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ul Mishra\Desktop\"/>
    </mc:Choice>
  </mc:AlternateContent>
  <xr:revisionPtr revIDLastSave="0" documentId="13_ncr:1_{A06E7AFA-31CB-4E30-9631-E0D8FED8E513}" xr6:coauthVersionLast="44" xr6:coauthVersionMax="44" xr10:uidLastSave="{00000000-0000-0000-0000-000000000000}"/>
  <workbookProtection workbookAlgorithmName="SHA-512" workbookHashValue="gKbUSmOjsuEKIxmDkTDl86qn7Jp/VFjjUiJyAzNesUAXwIdlp6FPABNqb7+tjP+F2rAFcfdUFw38Kj2u8a+O2w==" workbookSaltValue="iCVuFQHKw2dZjW82ecp5cQ==" workbookSpinCount="100000" lockStructure="1"/>
  <bookViews>
    <workbookView xWindow="-110" yWindow="-110" windowWidth="19420" windowHeight="10420" firstSheet="1" activeTab="7" xr2:uid="{00000000-000D-0000-FFFF-FFFF00000000}"/>
  </bookViews>
  <sheets>
    <sheet name="Config" sheetId="1" state="veryHidden" r:id="rId1"/>
    <sheet name="Index" sheetId="19" r:id="rId2"/>
    <sheet name="01" sheetId="3" r:id="rId3"/>
    <sheet name="02" sheetId="4" r:id="rId4"/>
    <sheet name="03" sheetId="13" r:id="rId5"/>
    <sheet name="04" sheetId="2" r:id="rId6"/>
    <sheet name="05" sheetId="8" r:id="rId7"/>
    <sheet name="06" sheetId="9" r:id="rId8"/>
    <sheet name="07" sheetId="14" r:id="rId9"/>
    <sheet name="08" sheetId="15" r:id="rId10"/>
    <sheet name="09" sheetId="17" r:id="rId11"/>
    <sheet name="10" sheetId="18" r:id="rId12"/>
    <sheet name="11" sheetId="20" r:id="rId13"/>
    <sheet name="12" sheetId="21" r:id="rId14"/>
    <sheet name="13" sheetId="22" r:id="rId15"/>
  </sheets>
  <externalReferences>
    <externalReference r:id="rId16"/>
  </externalReferences>
  <definedNames>
    <definedName name="_xlnm._FilterDatabase" localSheetId="3" hidden="1">'02'!$B$2:$H$78</definedName>
    <definedName name="_xlnm._FilterDatabase" localSheetId="4" hidden="1">'03'!$B$4:$D$24</definedName>
    <definedName name="_xlnm._FilterDatabase" localSheetId="8" hidden="1">'07'!$B$2:$F$546</definedName>
    <definedName name="Dry_Fruit">#REF!</definedName>
    <definedName name="Fruits">#REF!</definedName>
    <definedName name="LoggedInAs">Config!$C$1</definedName>
    <definedName name="MYVALUES" localSheetId="6">OFFSET([1]Validation!#REF!,0,0,[1]Validation!#REF!,2)</definedName>
    <definedName name="MYVALUES" localSheetId="7">OFFSET([1]Validation!#REF!,0,0,[1]Validation!#REF!,2)</definedName>
    <definedName name="MYVALUES">OFFSET([1]Validation!#REF!,0,0,[1]Validation!#REF!,2)</definedName>
    <definedName name="Non_Seasonal">#REF!</definedName>
    <definedName name="Regular">#REF!</definedName>
    <definedName name="Seasonal">#REF!</definedName>
    <definedName name="SPRING">'08'!$F$3:$F$6</definedName>
    <definedName name="SUMMER">'08'!$E$3:$E$6</definedName>
    <definedName name="UserNames">Config!$A$1:$A$20</definedName>
    <definedName name="Vegetables">#REF!</definedName>
    <definedName name="WINTER">'08'!$D$3:$D$6</definedName>
  </definedNames>
  <calcPr calcId="181029"/>
  <pivotCaches>
    <pivotCache cacheId="6" r:id="rId1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9" i="9" l="1"/>
  <c r="H6" i="13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6" i="4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3" i="2"/>
  <c r="C7" i="21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4" i="20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4" i="1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3" i="8"/>
  <c r="H7" i="13"/>
  <c r="I7" i="13"/>
  <c r="J7" i="13"/>
  <c r="H8" i="13"/>
  <c r="I8" i="13"/>
  <c r="J8" i="13"/>
  <c r="H9" i="13"/>
  <c r="I9" i="13"/>
  <c r="J9" i="13"/>
  <c r="I6" i="13"/>
  <c r="J6" i="13"/>
  <c r="D19" i="3"/>
  <c r="D20" i="3"/>
  <c r="D21" i="3"/>
  <c r="D18" i="3"/>
  <c r="C19" i="3"/>
  <c r="C20" i="3"/>
  <c r="C21" i="3"/>
  <c r="C18" i="3"/>
  <c r="D24" i="19" l="1"/>
  <c r="C24" i="19"/>
  <c r="D25" i="19" l="1"/>
  <c r="F4" i="3"/>
  <c r="F5" i="3"/>
  <c r="F6" i="3"/>
  <c r="F7" i="3"/>
  <c r="F8" i="3"/>
  <c r="F9" i="3"/>
  <c r="F10" i="3"/>
  <c r="F11" i="3"/>
  <c r="F12" i="3"/>
  <c r="F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Deepak Kumar</author>
  </authors>
  <commentList>
    <comment ref="B10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Create a dropdown at the below given cell "B13" to  show the name of all seasons given above</t>
        </r>
      </text>
    </comment>
    <comment ref="D10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Create a dropdown at the below given cell "D13" to show the fruits according to the selected season in cell "B13".</t>
        </r>
      </text>
    </comment>
  </commentList>
</comments>
</file>

<file path=xl/sharedStrings.xml><?xml version="1.0" encoding="utf-8"?>
<sst xmlns="http://schemas.openxmlformats.org/spreadsheetml/2006/main" count="2091" uniqueCount="518">
  <si>
    <t>User Names</t>
  </si>
  <si>
    <t>Passwords</t>
  </si>
  <si>
    <t>Prince</t>
  </si>
  <si>
    <t>9953872217</t>
  </si>
  <si>
    <t>Names</t>
  </si>
  <si>
    <t>Abhijit Narendra</t>
  </si>
  <si>
    <t>Achyutha Raghunath</t>
  </si>
  <si>
    <t xml:space="preserve"> Adarsh Gaur</t>
  </si>
  <si>
    <t xml:space="preserve"> Amneet Dev</t>
  </si>
  <si>
    <t xml:space="preserve"> Anand Rajagopalan</t>
  </si>
  <si>
    <t xml:space="preserve"> Anita Ranade</t>
  </si>
  <si>
    <t xml:space="preserve"> Anoop Balakrishnan</t>
  </si>
  <si>
    <t xml:space="preserve"> Anupam Singhi</t>
  </si>
  <si>
    <t xml:space="preserve"> Anupama Joseph</t>
  </si>
  <si>
    <t xml:space="preserve"> Bindu Subramanian</t>
  </si>
  <si>
    <t xml:space="preserve"> Bonnie Bernard</t>
  </si>
  <si>
    <t xml:space="preserve"> Chandra Ramarathnam</t>
  </si>
  <si>
    <t xml:space="preserve"> Chandrashekar Joshi</t>
  </si>
  <si>
    <t xml:space="preserve"> Chirag Turakhia</t>
  </si>
  <si>
    <t>Name</t>
  </si>
  <si>
    <t>Previous Reading</t>
  </si>
  <si>
    <t>Units Used</t>
  </si>
  <si>
    <t>Reena</t>
  </si>
  <si>
    <t>Ajeet</t>
  </si>
  <si>
    <t>Vinod</t>
  </si>
  <si>
    <t>Anu</t>
  </si>
  <si>
    <t>Anshika</t>
  </si>
  <si>
    <t>Ramesh</t>
  </si>
  <si>
    <t>Asha</t>
  </si>
  <si>
    <t>Yesh</t>
  </si>
  <si>
    <t>Dinesh</t>
  </si>
  <si>
    <t>Bonus</t>
  </si>
  <si>
    <t>Nancy</t>
  </si>
  <si>
    <t>Andrew</t>
  </si>
  <si>
    <t>Janet</t>
  </si>
  <si>
    <t>Margaret</t>
  </si>
  <si>
    <t>Steven</t>
  </si>
  <si>
    <t>Michael</t>
  </si>
  <si>
    <t>Robert</t>
  </si>
  <si>
    <t>Laura</t>
  </si>
  <si>
    <t>Anne</t>
  </si>
  <si>
    <t>John</t>
  </si>
  <si>
    <t>CS</t>
  </si>
  <si>
    <t>West</t>
  </si>
  <si>
    <t>SIS</t>
  </si>
  <si>
    <t>East</t>
  </si>
  <si>
    <t>North</t>
  </si>
  <si>
    <t>South</t>
  </si>
  <si>
    <t>H</t>
  </si>
  <si>
    <t>Region</t>
  </si>
  <si>
    <t>Revenue</t>
  </si>
  <si>
    <t>Category</t>
  </si>
  <si>
    <t>Date</t>
  </si>
  <si>
    <t>Amount</t>
  </si>
  <si>
    <t>Sale</t>
  </si>
  <si>
    <t>Purchase</t>
  </si>
  <si>
    <t>Code</t>
  </si>
  <si>
    <t>Emp Code</t>
  </si>
  <si>
    <t>Complete the  below given table through the formulas only :-</t>
  </si>
  <si>
    <t>Basic Salary</t>
  </si>
  <si>
    <t>Efficiency</t>
  </si>
  <si>
    <t>Accuracy</t>
  </si>
  <si>
    <t>Attendance</t>
  </si>
  <si>
    <t>Mathew</t>
  </si>
  <si>
    <t>David</t>
  </si>
  <si>
    <t>Ed</t>
  </si>
  <si>
    <t>Joseph</t>
  </si>
  <si>
    <t>Adney</t>
  </si>
  <si>
    <t>Kate</t>
  </si>
  <si>
    <t>Calculate the bonus basis the below given factors.</t>
  </si>
  <si>
    <t>2. Bonus =  Basic Salary X average score in all three parameters</t>
  </si>
  <si>
    <t>1. Bonus will be given only if he meets the below given criteria:-</t>
  </si>
  <si>
    <t>----- Accuracy is more than or equal to 97%</t>
  </si>
  <si>
    <t>----- Attendance is more than or equal to 90%</t>
  </si>
  <si>
    <t>----- Efficiency is greater than or equal to 90%</t>
  </si>
  <si>
    <t>Gurgaon</t>
  </si>
  <si>
    <t>Delhi</t>
  </si>
  <si>
    <t>Noida</t>
  </si>
  <si>
    <t>Bangalore</t>
  </si>
  <si>
    <t>Ghaziabad</t>
  </si>
  <si>
    <t>Mysore</t>
  </si>
  <si>
    <t>Patiala</t>
  </si>
  <si>
    <t>Jaipur</t>
  </si>
  <si>
    <t>Chandigarh</t>
  </si>
  <si>
    <t>Ludhiana</t>
  </si>
  <si>
    <t>Cochin</t>
  </si>
  <si>
    <t>Amritsar</t>
  </si>
  <si>
    <t>Jalandhar</t>
  </si>
  <si>
    <t>Mumbai</t>
  </si>
  <si>
    <t>Malleshwaram</t>
  </si>
  <si>
    <t>Pune</t>
  </si>
  <si>
    <t>Bhopal</t>
  </si>
  <si>
    <t>Ahmedabad</t>
  </si>
  <si>
    <t>Surat</t>
  </si>
  <si>
    <t>Baroda</t>
  </si>
  <si>
    <t>Kolkata</t>
  </si>
  <si>
    <t>Nagpur</t>
  </si>
  <si>
    <t>Trivandrum</t>
  </si>
  <si>
    <t>Thane</t>
  </si>
  <si>
    <t>Coimbatore</t>
  </si>
  <si>
    <t>Chennai</t>
  </si>
  <si>
    <t>Raipur</t>
  </si>
  <si>
    <t>Hyderabad</t>
  </si>
  <si>
    <t>Nasik</t>
  </si>
  <si>
    <t>Aurangabad</t>
  </si>
  <si>
    <t>Indore</t>
  </si>
  <si>
    <t>Nigeria</t>
  </si>
  <si>
    <t>Dehradun</t>
  </si>
  <si>
    <t>Faridabad</t>
  </si>
  <si>
    <t>Tumkur</t>
  </si>
  <si>
    <t>Vijayawada</t>
  </si>
  <si>
    <t>Vishakhapatnam</t>
  </si>
  <si>
    <t>Karnal</t>
  </si>
  <si>
    <t>Tirupathi</t>
  </si>
  <si>
    <t>Guntur</t>
  </si>
  <si>
    <t>Sangrur</t>
  </si>
  <si>
    <t>Secunderabad</t>
  </si>
  <si>
    <t>Kota</t>
  </si>
  <si>
    <t>Solapur</t>
  </si>
  <si>
    <t>Margao, Goa</t>
  </si>
  <si>
    <t>Bareilly</t>
  </si>
  <si>
    <t>Rewari</t>
  </si>
  <si>
    <t>Nawanshahr</t>
  </si>
  <si>
    <t>Darbhanga</t>
  </si>
  <si>
    <t>Rajkot</t>
  </si>
  <si>
    <t>Mandya</t>
  </si>
  <si>
    <t>Ambala</t>
  </si>
  <si>
    <t>Mehsana</t>
  </si>
  <si>
    <t>Lucknow</t>
  </si>
  <si>
    <t>Akola</t>
  </si>
  <si>
    <t>Pathankot</t>
  </si>
  <si>
    <t>Jabalpur</t>
  </si>
  <si>
    <t>Moradabad</t>
  </si>
  <si>
    <t>Bhavnagar</t>
  </si>
  <si>
    <t>Gwalior</t>
  </si>
  <si>
    <t>Chitradurga</t>
  </si>
  <si>
    <t>Danapur</t>
  </si>
  <si>
    <t>Hissar</t>
  </si>
  <si>
    <t>Idar</t>
  </si>
  <si>
    <t>Belgaum</t>
  </si>
  <si>
    <t>Kollam</t>
  </si>
  <si>
    <t>Chandrapur</t>
  </si>
  <si>
    <t>Aligarh</t>
  </si>
  <si>
    <t>Kurnool</t>
  </si>
  <si>
    <t>Nandyal</t>
  </si>
  <si>
    <t>Yavatmal</t>
  </si>
  <si>
    <t>Meerut</t>
  </si>
  <si>
    <t>Kottayam</t>
  </si>
  <si>
    <t>Kanpur</t>
  </si>
  <si>
    <t>Mangalore</t>
  </si>
  <si>
    <t>Rohtak</t>
  </si>
  <si>
    <t>Sullia</t>
  </si>
  <si>
    <t>Mahabubnagar</t>
  </si>
  <si>
    <t>City</t>
  </si>
  <si>
    <t>Haryana</t>
  </si>
  <si>
    <t>UP</t>
  </si>
  <si>
    <t>Karnataka</t>
  </si>
  <si>
    <t>Punjab</t>
  </si>
  <si>
    <t>Rajasthan</t>
  </si>
  <si>
    <t>Kerala</t>
  </si>
  <si>
    <t>Maharashtra</t>
  </si>
  <si>
    <t>Madhya Pradesh</t>
  </si>
  <si>
    <t>Gujarat</t>
  </si>
  <si>
    <t>West Bengal</t>
  </si>
  <si>
    <t>Tamil Nadu</t>
  </si>
  <si>
    <t>Chattisgarh</t>
  </si>
  <si>
    <t>Telangana</t>
  </si>
  <si>
    <t>Uttarakhand</t>
  </si>
  <si>
    <t>Andhra Pradesh</t>
  </si>
  <si>
    <t>Goa</t>
  </si>
  <si>
    <t>Bihar</t>
  </si>
  <si>
    <t>State</t>
  </si>
  <si>
    <t>Target :-</t>
  </si>
  <si>
    <t>Targets</t>
  </si>
  <si>
    <t>Season</t>
  </si>
  <si>
    <t>Summer</t>
  </si>
  <si>
    <t>Winter</t>
  </si>
  <si>
    <t>Winter Season Fruits</t>
  </si>
  <si>
    <t>Summer Season Fruits</t>
  </si>
  <si>
    <t>Pomergranate</t>
  </si>
  <si>
    <t>Mango</t>
  </si>
  <si>
    <t>Grapes</t>
  </si>
  <si>
    <t>Pineapple</t>
  </si>
  <si>
    <t>Apple</t>
  </si>
  <si>
    <t>Banana</t>
  </si>
  <si>
    <t>Pears</t>
  </si>
  <si>
    <t>Spring</t>
  </si>
  <si>
    <t>Spring Season Fruits</t>
  </si>
  <si>
    <t>Blackberries</t>
  </si>
  <si>
    <t>Strawberries</t>
  </si>
  <si>
    <t>Lime</t>
  </si>
  <si>
    <t>Plums</t>
  </si>
  <si>
    <t>Figs</t>
  </si>
  <si>
    <t>Fruit Names</t>
  </si>
  <si>
    <t>Rajesh  Kumar Vishwas</t>
  </si>
  <si>
    <t>Sandeep Singh  Rawat</t>
  </si>
  <si>
    <t>Need to udpate this table through formulas only :-</t>
  </si>
  <si>
    <t>EMD ID</t>
  </si>
  <si>
    <t>Madan</t>
  </si>
  <si>
    <t>Rajesh</t>
  </si>
  <si>
    <t>Sanjay</t>
  </si>
  <si>
    <t>Transaction type</t>
  </si>
  <si>
    <t>Transactions</t>
  </si>
  <si>
    <t>Name without any extra characters</t>
  </si>
  <si>
    <t>Create a Pivot Table at cell "I10", Showing Category wise &amp; monthwise Sale Amount</t>
  </si>
  <si>
    <t>Current Reading</t>
  </si>
  <si>
    <t>Basis the table given on the left at cell "B4", create a dropdown at cell "S8" for the months and write the formulas below to show the Revenue Targets for each city.</t>
  </si>
  <si>
    <t>First Name</t>
  </si>
  <si>
    <t>Last Name</t>
  </si>
  <si>
    <t>Adarsh Gaur</t>
  </si>
  <si>
    <t>Amneet Dev</t>
  </si>
  <si>
    <t>Anand Rajagopalan</t>
  </si>
  <si>
    <t>Rajesh Kumar Vishwas</t>
  </si>
  <si>
    <t>Anita Ranade</t>
  </si>
  <si>
    <t>Anoop Balakrishnan</t>
  </si>
  <si>
    <t>Anupam Singhi</t>
  </si>
  <si>
    <t>Anupama Joseph</t>
  </si>
  <si>
    <t>Sandeep Singh Rawat</t>
  </si>
  <si>
    <t>Bindu Subramanian</t>
  </si>
  <si>
    <t>Bonnie Bernard</t>
  </si>
  <si>
    <t>Chandra Ramarathnam</t>
  </si>
  <si>
    <t>Chandrashekar Joshi</t>
  </si>
  <si>
    <t>Chirag Turakhia</t>
  </si>
  <si>
    <t>Abhijit</t>
  </si>
  <si>
    <t>Narendra</t>
  </si>
  <si>
    <t>Achyutha</t>
  </si>
  <si>
    <t>Raghunath</t>
  </si>
  <si>
    <t>Adarsh</t>
  </si>
  <si>
    <t>Gaur</t>
  </si>
  <si>
    <t>Amneet</t>
  </si>
  <si>
    <t>Dev</t>
  </si>
  <si>
    <t>Anand</t>
  </si>
  <si>
    <t>Rajagopalan</t>
  </si>
  <si>
    <t>Kumar</t>
  </si>
  <si>
    <t>Anita</t>
  </si>
  <si>
    <t>Ranade</t>
  </si>
  <si>
    <t>Anoop</t>
  </si>
  <si>
    <t>Balakrishnan</t>
  </si>
  <si>
    <t>Anupam</t>
  </si>
  <si>
    <t>Singhi</t>
  </si>
  <si>
    <t>Anupama</t>
  </si>
  <si>
    <t>Sandeep</t>
  </si>
  <si>
    <t>Singh</t>
  </si>
  <si>
    <t>Bindu</t>
  </si>
  <si>
    <t>Subramanian</t>
  </si>
  <si>
    <t>Bonnie</t>
  </si>
  <si>
    <t>Bernard</t>
  </si>
  <si>
    <t>Chandra</t>
  </si>
  <si>
    <t>Ramarathnam</t>
  </si>
  <si>
    <t>Chirag</t>
  </si>
  <si>
    <t>Turakhia</t>
  </si>
  <si>
    <t>Ahmed</t>
  </si>
  <si>
    <t>Khan</t>
  </si>
  <si>
    <t>Full Name</t>
  </si>
  <si>
    <t>In the below given table, create the full name basis the given First &amp; Last Name :</t>
  </si>
  <si>
    <t>Lock the whole sheet except the cells comes in the range "C3 : C21" i.e. Cells in the range "C3 : C21" should only be editable</t>
  </si>
  <si>
    <t>Worksheet Name</t>
  </si>
  <si>
    <t>Max. Marks</t>
  </si>
  <si>
    <t>Marks Obtained</t>
  </si>
  <si>
    <t>Roll No.</t>
  </si>
  <si>
    <t>Class</t>
  </si>
  <si>
    <t>Session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</si>
  <si>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</si>
  <si>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</si>
  <si>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</si>
  <si>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</si>
  <si>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</si>
  <si>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</si>
  <si>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</si>
  <si>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</si>
  <si>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</si>
  <si>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</si>
  <si>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Day</t>
  </si>
  <si>
    <t>In the below given table, populate the Day in the format Sun, Mon, Tue etc. :</t>
  </si>
  <si>
    <t>11</t>
  </si>
  <si>
    <t>12</t>
  </si>
  <si>
    <t>Start Date</t>
  </si>
  <si>
    <t>End Date</t>
  </si>
  <si>
    <t>Working Days</t>
  </si>
  <si>
    <t>&lt;------ Populate the working days assuming Tuesday is the Week-off</t>
  </si>
  <si>
    <t>Tier 1</t>
  </si>
  <si>
    <t>Tier 2</t>
  </si>
  <si>
    <t>Tier</t>
  </si>
  <si>
    <t>Tier 3</t>
  </si>
  <si>
    <t>In the below given table, find out the no. of cities.</t>
  </si>
  <si>
    <t>Total Marks</t>
  </si>
  <si>
    <t>1 Hour</t>
  </si>
  <si>
    <t>Time</t>
  </si>
  <si>
    <t>% Achieved</t>
  </si>
  <si>
    <t>Grade</t>
  </si>
  <si>
    <t>A</t>
  </si>
  <si>
    <t>B</t>
  </si>
  <si>
    <t>C</t>
  </si>
  <si>
    <t>Highlight the Grade "A" with Backcolor as Greeen</t>
  </si>
  <si>
    <t>13</t>
  </si>
  <si>
    <t xml:space="preserve">AVERAGE </t>
  </si>
  <si>
    <t>T/F</t>
  </si>
  <si>
    <t>Column Labels</t>
  </si>
  <si>
    <t>Grand Total</t>
  </si>
  <si>
    <t>Row Labels</t>
  </si>
  <si>
    <t>Sum of Amount</t>
  </si>
  <si>
    <t>18-Jul</t>
  </si>
  <si>
    <t>05-Jul</t>
  </si>
  <si>
    <t>13-Aug</t>
  </si>
  <si>
    <t>17-Jun</t>
  </si>
  <si>
    <t>22-Jun</t>
  </si>
  <si>
    <t>06-Apr</t>
  </si>
  <si>
    <t>14-Apr</t>
  </si>
  <si>
    <t>07-Mar</t>
  </si>
  <si>
    <t>15-Apr</t>
  </si>
  <si>
    <t>22-Mar</t>
  </si>
  <si>
    <t>10-Feb</t>
  </si>
  <si>
    <t>17-Mar</t>
  </si>
  <si>
    <t>12-Jan</t>
  </si>
  <si>
    <t>22-Feb</t>
  </si>
  <si>
    <t>02-Aug</t>
  </si>
  <si>
    <t>06-Feb</t>
  </si>
  <si>
    <t>27-Mar</t>
  </si>
  <si>
    <t>23-May</t>
  </si>
  <si>
    <t>17-Jul</t>
  </si>
  <si>
    <t>19-Jan</t>
  </si>
  <si>
    <t>19-May</t>
  </si>
  <si>
    <t>01-Aug</t>
  </si>
  <si>
    <t>12-Jun</t>
  </si>
  <si>
    <t>11-Jan</t>
  </si>
  <si>
    <t>15-Jun</t>
  </si>
  <si>
    <t>03-Aug</t>
  </si>
  <si>
    <t>26-May</t>
  </si>
  <si>
    <t>08-Feb</t>
  </si>
  <si>
    <t>20-Jun</t>
  </si>
  <si>
    <t>21-Mar</t>
  </si>
  <si>
    <t>31-Jan</t>
  </si>
  <si>
    <t>09-Mar</t>
  </si>
  <si>
    <t>02-May</t>
  </si>
  <si>
    <t>02-Apr</t>
  </si>
  <si>
    <t>26-Feb</t>
  </si>
  <si>
    <t>13-Feb</t>
  </si>
  <si>
    <t>01-Jun</t>
  </si>
  <si>
    <t>03-Jul</t>
  </si>
  <si>
    <t>01-May</t>
  </si>
  <si>
    <t>02-Mar</t>
  </si>
  <si>
    <t>20-Aug</t>
  </si>
  <si>
    <t>23-Apr</t>
  </si>
  <si>
    <t>04-Apr</t>
  </si>
  <si>
    <t>15-Jul</t>
  </si>
  <si>
    <t>20-Feb</t>
  </si>
  <si>
    <t>18-Feb</t>
  </si>
  <si>
    <t>14-May</t>
  </si>
  <si>
    <t>12-Apr</t>
  </si>
  <si>
    <t>17-Aug</t>
  </si>
  <si>
    <t>06-Jun</t>
  </si>
  <si>
    <t>19-Jun</t>
  </si>
  <si>
    <t>17-Jan</t>
  </si>
  <si>
    <t>14-Aug</t>
  </si>
  <si>
    <t>05-Apr</t>
  </si>
  <si>
    <t>12-Aug</t>
  </si>
  <si>
    <t>31-May</t>
  </si>
  <si>
    <t>29-Mar</t>
  </si>
  <si>
    <t>12-Feb</t>
  </si>
  <si>
    <t>25-Jan</t>
  </si>
  <si>
    <t>01-Jul</t>
  </si>
  <si>
    <t>21-Jun</t>
  </si>
  <si>
    <t>04-May</t>
  </si>
  <si>
    <t>10-May</t>
  </si>
  <si>
    <t>20-Jul</t>
  </si>
  <si>
    <t>27-Apr</t>
  </si>
  <si>
    <t>05-Aug</t>
  </si>
  <si>
    <t>15-Jan</t>
  </si>
  <si>
    <t>13-Apr</t>
  </si>
  <si>
    <t>07-Feb</t>
  </si>
  <si>
    <t>04-Mar</t>
  </si>
  <si>
    <t>11-Mar</t>
  </si>
  <si>
    <t>26-Apr</t>
  </si>
  <si>
    <t>11-Apr</t>
  </si>
  <si>
    <t>14-Feb</t>
  </si>
  <si>
    <t>14-Jun</t>
  </si>
  <si>
    <t>24-Jan</t>
  </si>
  <si>
    <t>18-May</t>
  </si>
  <si>
    <t>09-Apr</t>
  </si>
  <si>
    <t>04-Jul</t>
  </si>
  <si>
    <t>21-Feb</t>
  </si>
  <si>
    <t>10-Apr</t>
  </si>
  <si>
    <t>23-Aug</t>
  </si>
  <si>
    <t>10-Jan</t>
  </si>
  <si>
    <t>15-Mar</t>
  </si>
  <si>
    <t>06-Jan</t>
  </si>
  <si>
    <t>02-Jun</t>
  </si>
  <si>
    <t>13-Jul</t>
  </si>
  <si>
    <t>25-Jul</t>
  </si>
  <si>
    <t>16-Jul</t>
  </si>
  <si>
    <t>20-May</t>
  </si>
  <si>
    <t>12-Mar</t>
  </si>
  <si>
    <t>07-Apr</t>
  </si>
  <si>
    <t>29-Apr</t>
  </si>
  <si>
    <t>19-Apr</t>
  </si>
  <si>
    <t>19-Mar</t>
  </si>
  <si>
    <t>27-Jul</t>
  </si>
  <si>
    <t>12-Jul</t>
  </si>
  <si>
    <t>26-Jan</t>
  </si>
  <si>
    <t>08-Jan</t>
  </si>
  <si>
    <t>09-Feb</t>
  </si>
  <si>
    <t>26-Jul</t>
  </si>
  <si>
    <t>30-May</t>
  </si>
  <si>
    <t>25-May</t>
  </si>
  <si>
    <t>30-Mar</t>
  </si>
  <si>
    <t>03-Jun</t>
  </si>
  <si>
    <t>03-May</t>
  </si>
  <si>
    <t>08-Apr</t>
  </si>
  <si>
    <t>27-Jan</t>
  </si>
  <si>
    <t>23-Jul</t>
  </si>
  <si>
    <t>29-Aug</t>
  </si>
  <si>
    <t>05-Jun</t>
  </si>
  <si>
    <t>11-Jun</t>
  </si>
  <si>
    <t>29-May</t>
  </si>
  <si>
    <t>01-Feb</t>
  </si>
  <si>
    <t>09-May</t>
  </si>
  <si>
    <t>31-Mar</t>
  </si>
  <si>
    <t>17-Feb</t>
  </si>
  <si>
    <t>25-Aug</t>
  </si>
  <si>
    <t>10-Aug</t>
  </si>
  <si>
    <t>07-Jul</t>
  </si>
  <si>
    <t>28-Aug</t>
  </si>
  <si>
    <t>04-Jun</t>
  </si>
  <si>
    <t>08-Aug</t>
  </si>
  <si>
    <t>04-Aug</t>
  </si>
  <si>
    <t>03-Feb</t>
  </si>
  <si>
    <t>11-Jul</t>
  </si>
  <si>
    <t>15-May</t>
  </si>
  <si>
    <t>21-May</t>
  </si>
  <si>
    <t>07-May</t>
  </si>
  <si>
    <t>09-Aug</t>
  </si>
  <si>
    <t>11-May</t>
  </si>
  <si>
    <t>22-May</t>
  </si>
  <si>
    <t>19-Aug</t>
  </si>
  <si>
    <t>26-Mar</t>
  </si>
  <si>
    <t>02-Feb</t>
  </si>
  <si>
    <t>30-Jan</t>
  </si>
  <si>
    <t>24-Jun</t>
  </si>
  <si>
    <t>10-Mar</t>
  </si>
  <si>
    <t>18-Jun</t>
  </si>
  <si>
    <t>05-Jan</t>
  </si>
  <si>
    <t>27-Aug</t>
  </si>
  <si>
    <t>24-Feb</t>
  </si>
  <si>
    <t>22-Aug</t>
  </si>
  <si>
    <t>29-Jan</t>
  </si>
  <si>
    <t>09-Jan</t>
  </si>
  <si>
    <t>02-Jul</t>
  </si>
  <si>
    <t>15-Aug</t>
  </si>
  <si>
    <t>25-Feb</t>
  </si>
  <si>
    <t>08-Jun</t>
  </si>
  <si>
    <t>16-Jan</t>
  </si>
  <si>
    <t>16-Apr</t>
  </si>
  <si>
    <t>17-Apr</t>
  </si>
  <si>
    <t>08-Jul</t>
  </si>
  <si>
    <t>13-Jan</t>
  </si>
  <si>
    <t>28-Feb</t>
  </si>
  <si>
    <t>21-Aug</t>
  </si>
  <si>
    <t>27-Feb</t>
  </si>
  <si>
    <t>16-Jun</t>
  </si>
  <si>
    <t>28-Mar</t>
  </si>
  <si>
    <t>07-Aug</t>
  </si>
  <si>
    <t>27-Jun</t>
  </si>
  <si>
    <t>08-May</t>
  </si>
  <si>
    <t>05-May</t>
  </si>
  <si>
    <t>06-May</t>
  </si>
  <si>
    <t>27-May</t>
  </si>
  <si>
    <t>05-Feb</t>
  </si>
  <si>
    <t>03-Apr</t>
  </si>
  <si>
    <t>30-Aug</t>
  </si>
  <si>
    <t>24-Mar</t>
  </si>
  <si>
    <t>16-Aug</t>
  </si>
  <si>
    <t>13-Mar</t>
  </si>
  <si>
    <t>18-Aug</t>
  </si>
  <si>
    <t>14-Jul</t>
  </si>
  <si>
    <t>25-Mar</t>
  </si>
  <si>
    <t>15-Feb</t>
  </si>
  <si>
    <t>01-Apr</t>
  </si>
  <si>
    <t>31-Aug</t>
  </si>
  <si>
    <t>16-Feb</t>
  </si>
  <si>
    <t>03-Mar</t>
  </si>
  <si>
    <t>22-Jul</t>
  </si>
  <si>
    <t>13-May</t>
  </si>
  <si>
    <t>29-Jul</t>
  </si>
  <si>
    <t>11-Feb</t>
  </si>
  <si>
    <t>07-Jun</t>
  </si>
  <si>
    <t>17-May</t>
  </si>
  <si>
    <t>25-Apr</t>
  </si>
  <si>
    <t>18-Jan</t>
  </si>
  <si>
    <t>10-Jun</t>
  </si>
  <si>
    <t>26-Aug</t>
  </si>
  <si>
    <t>23-Feb</t>
  </si>
  <si>
    <t>14-Jan</t>
  </si>
  <si>
    <t>06-Aug</t>
  </si>
  <si>
    <t>06-Mar</t>
  </si>
  <si>
    <t>28-May</t>
  </si>
  <si>
    <t>23-Jan</t>
  </si>
  <si>
    <t>18-Apr</t>
  </si>
  <si>
    <t>08-Mar</t>
  </si>
  <si>
    <t>19-Jul</t>
  </si>
  <si>
    <t>22-Jan</t>
  </si>
  <si>
    <t>24-Jul</t>
  </si>
  <si>
    <t>07-Jan</t>
  </si>
  <si>
    <t>24-May</t>
  </si>
  <si>
    <t>13-Jun</t>
  </si>
  <si>
    <t>31-Jul</t>
  </si>
  <si>
    <t>10-Jul</t>
  </si>
  <si>
    <t>25-Jun</t>
  </si>
  <si>
    <t>12-May</t>
  </si>
  <si>
    <t>19-Feb</t>
  </si>
  <si>
    <t>28-Jul</t>
  </si>
  <si>
    <t>28-Apr</t>
  </si>
  <si>
    <t>29-Jun</t>
  </si>
  <si>
    <t>16-May</t>
  </si>
  <si>
    <t>14-Mar</t>
  </si>
  <si>
    <t>11-Aug</t>
  </si>
  <si>
    <t>21-Jul</t>
  </si>
  <si>
    <t>21-Apr</t>
  </si>
  <si>
    <t>30-Jul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</si>
</sst>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[$-409]d/mmm/yy;@"/>
  </numFmts>
  <fonts count="17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sz val="9"/>
      <name val="Verdana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FF0000"/>
      <name val="Verdana"/>
      <family val="2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0" fontId="3" fillId="0" borderId="0" applyNumberForma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19">
    <xf numFmtId="0" fontId="0" fillId="0" borderId="0" xfId="0"/>
    <xf numFmtId="0" fontId="5" fillId="0" borderId="0" xfId="0" applyFont="1"/>
    <xf numFmtId="0" fontId="0" fillId="0" borderId="1" xfId="0" applyBorder="1" applyProtection="1">
      <protection locked="0"/>
    </xf>
    <xf numFmtId="0" fontId="4" fillId="0" borderId="1" xfId="1" applyBorder="1" applyAlignment="1" applyProtection="1">
      <alignment horizontal="center" vertical="center"/>
      <protection locked="0"/>
    </xf>
    <xf numFmtId="0" fontId="4" fillId="0" borderId="0" xfId="1" applyProtection="1">
      <protection locked="0"/>
    </xf>
    <xf numFmtId="0" fontId="2" fillId="0" borderId="0" xfId="1" applyFont="1" applyAlignment="1" applyProtection="1">
      <alignment horizontal="left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49" fontId="7" fillId="0" borderId="1" xfId="0" applyNumberFormat="1" applyFont="1" applyBorder="1" applyProtection="1">
      <protection locked="0"/>
    </xf>
    <xf numFmtId="0" fontId="7" fillId="0" borderId="1" xfId="0" applyFont="1" applyBorder="1" applyProtection="1">
      <protection locked="0"/>
    </xf>
    <xf numFmtId="0" fontId="1" fillId="0" borderId="0" xfId="1" applyFont="1" applyProtection="1">
      <protection locked="0"/>
    </xf>
    <xf numFmtId="0" fontId="6" fillId="0" borderId="0" xfId="1" applyFont="1" applyProtection="1">
      <protection locked="0"/>
    </xf>
    <xf numFmtId="0" fontId="4" fillId="0" borderId="1" xfId="1" applyBorder="1" applyAlignment="1" applyProtection="1">
      <alignment horizontal="left" vertical="center"/>
      <protection locked="0"/>
    </xf>
    <xf numFmtId="0" fontId="6" fillId="2" borderId="1" xfId="1" applyFont="1" applyFill="1" applyBorder="1" applyAlignment="1" applyProtection="1">
      <alignment horizontal="left" vertical="center"/>
      <protection locked="0"/>
    </xf>
    <xf numFmtId="0" fontId="1" fillId="0" borderId="1" xfId="1" applyFont="1" applyBorder="1" applyAlignment="1" applyProtection="1">
      <alignment horizontal="left" vertical="center"/>
      <protection locked="0"/>
    </xf>
    <xf numFmtId="9" fontId="4" fillId="0" borderId="1" xfId="4" applyFont="1" applyBorder="1" applyAlignment="1" applyProtection="1">
      <alignment horizontal="center" vertical="center"/>
      <protection locked="0"/>
    </xf>
    <xf numFmtId="10" fontId="4" fillId="0" borderId="1" xfId="4" applyNumberFormat="1" applyFont="1" applyBorder="1" applyAlignment="1" applyProtection="1">
      <alignment horizontal="center" vertical="center"/>
      <protection locked="0"/>
    </xf>
    <xf numFmtId="0" fontId="7" fillId="0" borderId="0" xfId="0" applyFont="1"/>
    <xf numFmtId="0" fontId="7" fillId="0" borderId="0" xfId="0" quotePrefix="1" applyFont="1"/>
    <xf numFmtId="164" fontId="4" fillId="0" borderId="1" xfId="4" applyNumberFormat="1" applyFont="1" applyBorder="1" applyAlignment="1" applyProtection="1">
      <alignment horizontal="center" vertical="center"/>
      <protection locked="0"/>
    </xf>
    <xf numFmtId="17" fontId="6" fillId="2" borderId="1" xfId="0" applyNumberFormat="1" applyFont="1" applyFill="1" applyBorder="1" applyAlignment="1">
      <alignment horizontal="center"/>
    </xf>
    <xf numFmtId="0" fontId="11" fillId="0" borderId="1" xfId="0" applyFont="1" applyBorder="1"/>
    <xf numFmtId="164" fontId="11" fillId="0" borderId="1" xfId="0" applyNumberFormat="1" applyFont="1" applyBorder="1"/>
    <xf numFmtId="0" fontId="10" fillId="0" borderId="0" xfId="0" applyFont="1"/>
    <xf numFmtId="0" fontId="7" fillId="0" borderId="0" xfId="0" applyFont="1" applyAlignment="1">
      <alignment horizontal="left" wrapText="1"/>
    </xf>
    <xf numFmtId="0" fontId="9" fillId="2" borderId="13" xfId="0" applyFont="1" applyFill="1" applyBorder="1" applyAlignment="1">
      <alignment horizontal="center"/>
    </xf>
    <xf numFmtId="0" fontId="9" fillId="2" borderId="1" xfId="0" applyFont="1" applyFill="1" applyBorder="1" applyProtection="1">
      <protection locked="0"/>
    </xf>
    <xf numFmtId="0" fontId="9" fillId="2" borderId="1" xfId="0" applyFont="1" applyFill="1" applyBorder="1" applyAlignment="1" applyProtection="1">
      <alignment horizontal="center"/>
      <protection locked="0"/>
    </xf>
    <xf numFmtId="0" fontId="7" fillId="0" borderId="12" xfId="0" applyFont="1" applyBorder="1"/>
    <xf numFmtId="0" fontId="7" fillId="0" borderId="11" xfId="0" applyFont="1" applyBorder="1"/>
    <xf numFmtId="0" fontId="7" fillId="0" borderId="2" xfId="0" applyFont="1" applyBorder="1"/>
    <xf numFmtId="0" fontId="7" fillId="0" borderId="3" xfId="0" applyFont="1" applyBorder="1"/>
    <xf numFmtId="0" fontId="0" fillId="0" borderId="11" xfId="0" applyBorder="1"/>
    <xf numFmtId="0" fontId="9" fillId="2" borderId="15" xfId="0" applyFont="1" applyFill="1" applyBorder="1"/>
    <xf numFmtId="0" fontId="9" fillId="2" borderId="10" xfId="0" applyFont="1" applyFill="1" applyBorder="1"/>
    <xf numFmtId="0" fontId="9" fillId="2" borderId="15" xfId="0" applyFont="1" applyFill="1" applyBorder="1" applyAlignment="1">
      <alignment horizontal="center"/>
    </xf>
    <xf numFmtId="0" fontId="0" fillId="0" borderId="15" xfId="0" applyBorder="1"/>
    <xf numFmtId="0" fontId="9" fillId="0" borderId="0" xfId="0" applyFont="1"/>
    <xf numFmtId="0" fontId="9" fillId="2" borderId="1" xfId="0" applyFont="1" applyFill="1" applyBorder="1"/>
    <xf numFmtId="0" fontId="13" fillId="0" borderId="0" xfId="3" applyFont="1"/>
    <xf numFmtId="0" fontId="14" fillId="0" borderId="0" xfId="3" applyFont="1"/>
    <xf numFmtId="0" fontId="14" fillId="2" borderId="10" xfId="3" applyFont="1" applyFill="1" applyBorder="1"/>
    <xf numFmtId="0" fontId="14" fillId="2" borderId="9" xfId="3" applyFont="1" applyFill="1" applyBorder="1"/>
    <xf numFmtId="0" fontId="14" fillId="2" borderId="8" xfId="3" applyFont="1" applyFill="1" applyBorder="1"/>
    <xf numFmtId="0" fontId="13" fillId="0" borderId="2" xfId="3" applyFont="1" applyBorder="1"/>
    <xf numFmtId="0" fontId="13" fillId="0" borderId="0" xfId="3" applyFont="1" applyBorder="1"/>
    <xf numFmtId="164" fontId="13" fillId="0" borderId="5" xfId="3" applyNumberFormat="1" applyFont="1" applyBorder="1"/>
    <xf numFmtId="0" fontId="14" fillId="2" borderId="10" xfId="3" applyFont="1" applyFill="1" applyBorder="1" applyAlignment="1">
      <alignment horizontal="center"/>
    </xf>
    <xf numFmtId="0" fontId="14" fillId="2" borderId="9" xfId="3" applyFont="1" applyFill="1" applyBorder="1" applyAlignment="1">
      <alignment horizontal="center"/>
    </xf>
    <xf numFmtId="0" fontId="14" fillId="2" borderId="8" xfId="3" applyFont="1" applyFill="1" applyBorder="1" applyAlignment="1">
      <alignment horizontal="center"/>
    </xf>
    <xf numFmtId="0" fontId="13" fillId="0" borderId="0" xfId="3" applyFont="1" applyBorder="1" applyAlignment="1">
      <alignment horizontal="center"/>
    </xf>
    <xf numFmtId="0" fontId="13" fillId="0" borderId="3" xfId="3" applyFont="1" applyBorder="1"/>
    <xf numFmtId="0" fontId="13" fillId="0" borderId="6" xfId="3" applyFont="1" applyBorder="1"/>
    <xf numFmtId="164" fontId="13" fillId="0" borderId="7" xfId="3" applyNumberFormat="1" applyFont="1" applyBorder="1"/>
    <xf numFmtId="0" fontId="15" fillId="0" borderId="0" xfId="3" applyFont="1"/>
    <xf numFmtId="0" fontId="14" fillId="2" borderId="0" xfId="3" applyFont="1" applyFill="1" applyAlignment="1">
      <alignment horizontal="left"/>
    </xf>
    <xf numFmtId="0" fontId="14" fillId="2" borderId="0" xfId="3" applyFont="1" applyFill="1" applyAlignment="1">
      <alignment horizontal="center"/>
    </xf>
    <xf numFmtId="166" fontId="13" fillId="0" borderId="0" xfId="3" applyNumberFormat="1" applyFont="1" applyAlignment="1">
      <alignment horizontal="left"/>
    </xf>
    <xf numFmtId="166" fontId="13" fillId="0" borderId="0" xfId="3" applyNumberFormat="1" applyFont="1" applyAlignment="1">
      <alignment horizontal="center"/>
    </xf>
    <xf numFmtId="164" fontId="13" fillId="0" borderId="0" xfId="3" applyNumberFormat="1" applyFont="1"/>
    <xf numFmtId="0" fontId="13" fillId="0" borderId="0" xfId="3" applyFont="1" applyAlignment="1">
      <alignment horizontal="center"/>
    </xf>
    <xf numFmtId="0" fontId="13" fillId="0" borderId="0" xfId="3" applyNumberFormat="1" applyFont="1" applyAlignment="1">
      <alignment horizontal="center"/>
    </xf>
    <xf numFmtId="0" fontId="9" fillId="0" borderId="0" xfId="3" applyFont="1"/>
    <xf numFmtId="165" fontId="7" fillId="0" borderId="0" xfId="0" applyNumberFormat="1" applyFont="1"/>
    <xf numFmtId="0" fontId="13" fillId="0" borderId="1" xfId="1" applyFont="1" applyBorder="1" applyAlignment="1" applyProtection="1">
      <alignment horizontal="center" vertical="center"/>
      <protection locked="0"/>
    </xf>
    <xf numFmtId="0" fontId="13" fillId="0" borderId="0" xfId="1" applyFont="1" applyProtection="1"/>
    <xf numFmtId="0" fontId="13" fillId="0" borderId="0" xfId="1" applyFont="1"/>
    <xf numFmtId="0" fontId="13" fillId="0" borderId="0" xfId="1" applyFont="1" applyProtection="1">
      <protection locked="0"/>
    </xf>
    <xf numFmtId="49" fontId="13" fillId="0" borderId="1" xfId="1" applyNumberFormat="1" applyFont="1" applyBorder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4" fillId="3" borderId="1" xfId="1" applyFont="1" applyFill="1" applyBorder="1" applyAlignment="1" applyProtection="1">
      <alignment horizontal="center" vertical="center"/>
      <protection locked="0"/>
    </xf>
    <xf numFmtId="0" fontId="13" fillId="0" borderId="1" xfId="1" applyNumberFormat="1" applyFont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>
      <alignment horizontal="left"/>
    </xf>
    <xf numFmtId="0" fontId="13" fillId="0" borderId="1" xfId="1" applyNumberFormat="1" applyFont="1" applyBorder="1" applyAlignment="1" applyProtection="1">
      <alignment horizontal="left" vertical="center"/>
      <protection locked="0"/>
    </xf>
    <xf numFmtId="164" fontId="13" fillId="0" borderId="2" xfId="3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  <xf numFmtId="0" fontId="13" fillId="0" borderId="0" xfId="1" applyFont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1" xfId="0" quotePrefix="1" applyFont="1" applyBorder="1"/>
    <xf numFmtId="0" fontId="9" fillId="0" borderId="1" xfId="0" applyFont="1" applyBorder="1" applyAlignment="1">
      <alignment horizontal="center"/>
    </xf>
    <xf numFmtId="0" fontId="7" fillId="0" borderId="1" xfId="5" quotePrefix="1" applyFont="1" applyBorder="1"/>
    <xf numFmtId="9" fontId="9" fillId="0" borderId="1" xfId="4" applyFont="1" applyBorder="1" applyAlignment="1">
      <alignment horizontal="center"/>
    </xf>
    <xf numFmtId="49" fontId="7" fillId="0" borderId="1" xfId="0" applyNumberFormat="1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2" borderId="10" xfId="3" applyFont="1" applyFill="1" applyBorder="1" applyAlignment="1">
      <alignment horizontal="center"/>
    </xf>
    <xf numFmtId="0" fontId="14" fillId="2" borderId="9" xfId="3" applyFont="1" applyFill="1" applyBorder="1" applyAlignment="1">
      <alignment horizontal="center"/>
    </xf>
    <xf numFmtId="0" fontId="14" fillId="2" borderId="8" xfId="3" applyFont="1" applyFill="1" applyBorder="1" applyAlignment="1">
      <alignment horizontal="center"/>
    </xf>
    <xf numFmtId="0" fontId="14" fillId="2" borderId="4" xfId="3" applyFont="1" applyFill="1" applyBorder="1" applyAlignment="1">
      <alignment horizontal="left"/>
    </xf>
    <xf numFmtId="0" fontId="14" fillId="2" borderId="3" xfId="3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left"/>
    </xf>
    <xf numFmtId="0" fontId="9" fillId="2" borderId="14" xfId="0" applyFont="1" applyFill="1" applyBorder="1" applyAlignment="1">
      <alignment horizontal="left"/>
    </xf>
    <xf numFmtId="0" fontId="7" fillId="0" borderId="0" xfId="0" applyFont="1" applyAlignment="1">
      <alignment horizontal="left" wrapText="1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0" xfId="1" applyFont="1" applyFill="1" applyBorder="1" applyAlignment="1" applyProtection="1">
      <alignment horizontal="center" vertical="center"/>
      <protection locked="0"/>
    </xf>
    <xf numFmtId="10" fontId="0" fillId="0" borderId="0" xfId="0" applyNumberFormat="1"/>
    <xf numFmtId="0" fontId="9" fillId="2" borderId="1" xfId="0" applyFont="1" applyFill="1" applyBorder="1" applyProtection="1"/>
    <xf numFmtId="0" fontId="9" fillId="2" borderId="1" xfId="0" applyFont="1" applyFill="1" applyBorder="1" applyAlignment="1" applyProtection="1">
      <alignment horizontal="center"/>
    </xf>
    <xf numFmtId="0" fontId="0" fillId="0" borderId="0" xfId="0" applyProtection="1"/>
    <xf numFmtId="0" fontId="7" fillId="0" borderId="0" xfId="0" applyFont="1" applyProtection="1"/>
    <xf numFmtId="0" fontId="4" fillId="0" borderId="1" xfId="1" applyBorder="1" applyAlignment="1" applyProtection="1">
      <alignment horizontal="left" vertical="center"/>
    </xf>
    <xf numFmtId="0" fontId="7" fillId="0" borderId="0" xfId="0" quotePrefix="1" applyFont="1" applyProtection="1"/>
    <xf numFmtId="0" fontId="1" fillId="0" borderId="1" xfId="1" applyFont="1" applyBorder="1" applyAlignment="1" applyProtection="1">
      <alignment horizontal="left" vertical="center"/>
    </xf>
    <xf numFmtId="164" fontId="0" fillId="0" borderId="1" xfId="0" applyNumberFormat="1" applyBorder="1" applyProtection="1">
      <protection locked="0"/>
    </xf>
    <xf numFmtId="164" fontId="9" fillId="0" borderId="1" xfId="0" applyNumberFormat="1" applyFont="1" applyBorder="1" applyProtection="1">
      <protection locked="0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/>
  </cellXfs>
  <cellStyles count="6">
    <cellStyle name="Hyperlink" xfId="5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  <cellStyle name="Percent" xfId="4" builtinId="5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15652</xdr:colOff>
      <xdr:row>27</xdr:row>
      <xdr:rowOff>110077</xdr:rowOff>
    </xdr:from>
    <xdr:ext cx="7864834" cy="2723622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44452" y="4482052"/>
          <a:ext cx="8036431" cy="2628220"/>
        </a:xfrm>
        <a:prstGeom prst="rect">
          <a:avLst/>
        </a:prstGeom>
        <a:noFill/>
        <a:effectLst>
          <a:glow rad="228600">
            <a:schemeClr val="accent2">
              <a:satMod val="175000"/>
              <a:alpha val="40000"/>
            </a:schemeClr>
          </a:glow>
        </a:effectLst>
      </xdr:spPr>
      <xdr:txBody>
        <a:bodyPr wrap="none" lIns="91440" tIns="45720" rIns="91440" bIns="45720">
          <a:spAutoFit/>
          <a:scene3d>
            <a:camera prst="perspectiveRelaxedModerately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5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glow rad="63500">
                  <a:schemeClr val="accent3">
                    <a:satMod val="175000"/>
                    <a:alpha val="40000"/>
                  </a:schemeClr>
                </a:glow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Prince Sethi</a:t>
          </a:r>
        </a:p>
        <a:p>
          <a:pPr algn="ctr"/>
          <a:r>
            <a:rPr lang="en-US" sz="5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glow rad="63500">
                  <a:schemeClr val="accent3">
                    <a:satMod val="175000"/>
                    <a:alpha val="40000"/>
                  </a:schemeClr>
                </a:glow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9953872217</a:t>
          </a:r>
        </a:p>
        <a:p>
          <a:pPr algn="ctr"/>
          <a:r>
            <a:rPr lang="en-US" sz="5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glow rad="63500">
                  <a:schemeClr val="accent3">
                    <a:satMod val="175000"/>
                    <a:alpha val="40000"/>
                  </a:schemeClr>
                </a:glow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prince.sethi09@gmail.com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10</xdr:row>
      <xdr:rowOff>0</xdr:rowOff>
    </xdr:from>
    <xdr:to>
      <xdr:col>1</xdr:col>
      <xdr:colOff>333375</xdr:colOff>
      <xdr:row>11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 bwMode="auto">
        <a:xfrm>
          <a:off x="457200" y="1666875"/>
          <a:ext cx="0" cy="3143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3</xdr:col>
      <xdr:colOff>742950</xdr:colOff>
      <xdr:row>10</xdr:row>
      <xdr:rowOff>0</xdr:rowOff>
    </xdr:from>
    <xdr:to>
      <xdr:col>3</xdr:col>
      <xdr:colOff>742950</xdr:colOff>
      <xdr:row>11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CxnSpPr/>
      </xdr:nvCxnSpPr>
      <xdr:spPr bwMode="auto">
        <a:xfrm>
          <a:off x="1752600" y="1666875"/>
          <a:ext cx="0" cy="3143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dkumar\AppData\Local\Microsoft\Windows\Temporary%20Internet%20Files\Content.Outlook\TRYADK15\3.%20Educational%20Software\Secret\32_excel\Excel\excel%20shortcuts\Excel_Basi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"/>
      <sheetName val="Text Exer"/>
      <sheetName val="Basic Formulas"/>
      <sheetName val="Basic Formulas Exercise"/>
      <sheetName val="Referencing"/>
      <sheetName val="Referencing Exercise"/>
      <sheetName val="IF Function"/>
      <sheetName val="Charts &amp; Graphs"/>
      <sheetName val="Charts &amp; Graphs Exercise"/>
      <sheetName val="Data for Charts and Pivot"/>
      <sheetName val="Vlookup"/>
      <sheetName val="Vlookup Exercise"/>
      <sheetName val="Protection"/>
      <sheetName val="Conditional Formatting"/>
      <sheetName val="Validation"/>
      <sheetName val="Validation Exercise"/>
      <sheetName val="Sorting &amp; Filtering"/>
      <sheetName val="Pivot 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ul Mishra" refreshedDate="43728.482619328701" createdVersion="6" refreshedVersion="6" minRefreshableVersion="3" recordCount="544" xr:uid="{8F176DD5-9605-41F9-9704-43F7DA252A93}">
  <cacheSource type="worksheet">
    <worksheetSource ref="B2:F546" sheet="07"/>
  </cacheSource>
  <cacheFields count="6">
    <cacheField name="Date" numFmtId="166">
      <sharedItems containsSemiMixedTypes="0" containsNonDate="0" containsDate="1" containsString="0" minDate="2015-01-05T00:00:00" maxDate="2015-09-01T00:00:00" count="217">
        <d v="2015-08-19T00:00:00"/>
        <d v="2015-06-20T00:00:00"/>
        <d v="2015-04-02T00:00:00"/>
        <d v="2015-04-04T00:00:00"/>
        <d v="2015-05-06T00:00:00"/>
        <d v="2015-04-10T00:00:00"/>
        <d v="2015-01-19T00:00:00"/>
        <d v="2015-08-20T00:00:00"/>
        <d v="2015-07-28T00:00:00"/>
        <d v="2015-03-07T00:00:00"/>
        <d v="2015-04-08T00:00:00"/>
        <d v="2015-08-29T00:00:00"/>
        <d v="2015-02-10T00:00:00"/>
        <d v="2015-03-30T00:00:00"/>
        <d v="2015-05-20T00:00:00"/>
        <d v="2015-03-31T00:00:00"/>
        <d v="2015-02-22T00:00:00"/>
        <d v="2015-04-26T00:00:00"/>
        <d v="2015-06-08T00:00:00"/>
        <d v="2015-08-06T00:00:00"/>
        <d v="2015-07-02T00:00:00"/>
        <d v="2015-01-23T00:00:00"/>
        <d v="2015-06-01T00:00:00"/>
        <d v="2015-03-15T00:00:00"/>
        <d v="2015-02-06T00:00:00"/>
        <d v="2015-05-23T00:00:00"/>
        <d v="2015-03-03T00:00:00"/>
        <d v="2015-01-12T00:00:00"/>
        <d v="2015-05-08T00:00:00"/>
        <d v="2015-07-17T00:00:00"/>
        <d v="2015-07-25T00:00:00"/>
        <d v="2015-04-03T00:00:00"/>
        <d v="2015-03-06T00:00:00"/>
        <d v="2015-05-11T00:00:00"/>
        <d v="2015-08-11T00:00:00"/>
        <d v="2015-01-17T00:00:00"/>
        <d v="2015-02-09T00:00:00"/>
        <d v="2015-02-08T00:00:00"/>
        <d v="2015-05-30T00:00:00"/>
        <d v="2015-08-08T00:00:00"/>
        <d v="2015-03-10T00:00:00"/>
        <d v="2015-05-12T00:00:00"/>
        <d v="2015-03-11T00:00:00"/>
        <d v="2015-07-26T00:00:00"/>
        <d v="2015-04-09T00:00:00"/>
        <d v="2015-05-07T00:00:00"/>
        <d v="2015-02-05T00:00:00"/>
        <d v="2015-04-12T00:00:00"/>
        <d v="2015-02-03T00:00:00"/>
        <d v="2015-03-25T00:00:00"/>
        <d v="2015-03-21T00:00:00"/>
        <d v="2015-06-21T00:00:00"/>
        <d v="2015-01-29T00:00:00"/>
        <d v="2015-05-04T00:00:00"/>
        <d v="2015-05-18T00:00:00"/>
        <d v="2015-02-21T00:00:00"/>
        <d v="2015-03-28T00:00:00"/>
        <d v="2015-08-09T00:00:00"/>
        <d v="2015-04-05T00:00:00"/>
        <d v="2015-07-16T00:00:00"/>
        <d v="2015-03-19T00:00:00"/>
        <d v="2015-04-14T00:00:00"/>
        <d v="2015-05-22T00:00:00"/>
        <d v="2015-03-17T00:00:00"/>
        <d v="2015-04-28T00:00:00"/>
        <d v="2015-08-18T00:00:00"/>
        <d v="2015-03-14T00:00:00"/>
        <d v="2015-01-15T00:00:00"/>
        <d v="2015-08-12T00:00:00"/>
        <d v="2015-05-25T00:00:00"/>
        <d v="2015-08-23T00:00:00"/>
        <d v="2015-05-21T00:00:00"/>
        <d v="2015-03-09T00:00:00"/>
        <d v="2015-02-07T00:00:00"/>
        <d v="2015-05-16T00:00:00"/>
        <d v="2015-05-10T00:00:00"/>
        <d v="2015-05-19T00:00:00"/>
        <d v="2015-07-07T00:00:00"/>
        <d v="2015-04-07T00:00:00"/>
        <d v="2015-08-05T00:00:00"/>
        <d v="2015-07-05T00:00:00"/>
        <d v="2015-04-29T00:00:00"/>
        <d v="2015-06-18T00:00:00"/>
        <d v="2015-07-21T00:00:00"/>
        <d v="2015-07-11T00:00:00"/>
        <d v="2015-04-15T00:00:00"/>
        <d v="2015-03-24T00:00:00"/>
        <d v="2015-08-03T00:00:00"/>
        <d v="2015-03-02T00:00:00"/>
        <d v="2015-06-17T00:00:00"/>
        <d v="2015-07-27T00:00:00"/>
        <d v="2015-04-17T00:00:00"/>
        <d v="2015-05-09T00:00:00"/>
        <d v="2015-02-17T00:00:00"/>
        <d v="2015-01-13T00:00:00"/>
        <d v="2015-06-19T00:00:00"/>
        <d v="2015-01-08T00:00:00"/>
        <d v="2015-07-01T00:00:00"/>
        <d v="2015-02-01T00:00:00"/>
        <d v="2015-08-01T00:00:00"/>
        <d v="2015-03-27T00:00:00"/>
        <d v="2015-07-18T00:00:00"/>
        <d v="2015-01-27T00:00:00"/>
        <d v="2015-06-12T00:00:00"/>
        <d v="2015-07-12T00:00:00"/>
        <d v="2015-07-20T00:00:00"/>
        <d v="2015-07-08T00:00:00"/>
        <d v="2015-02-23T00:00:00"/>
        <d v="2015-08-13T00:00:00"/>
        <d v="2015-02-14T00:00:00"/>
        <d v="2015-06-15T00:00:00"/>
        <d v="2015-05-27T00:00:00"/>
        <d v="2015-03-29T00:00:00"/>
        <d v="2015-02-24T00:00:00"/>
        <d v="2015-08-21T00:00:00"/>
        <d v="2015-03-22T00:00:00"/>
        <d v="2015-01-24T00:00:00"/>
        <d v="2015-05-03T00:00:00"/>
        <d v="2015-07-15T00:00:00"/>
        <d v="2015-08-02T00:00:00"/>
        <d v="2015-05-01T00:00:00"/>
        <d v="2015-06-24T00:00:00"/>
        <d v="2015-02-19T00:00:00"/>
        <d v="2015-01-06T00:00:00"/>
        <d v="2015-06-16T00:00:00"/>
        <d v="2015-04-11T00:00:00"/>
        <d v="2015-08-04T00:00:00"/>
        <d v="2015-02-18T00:00:00"/>
        <d v="2015-07-10T00:00:00"/>
        <d v="2015-04-19T00:00:00"/>
        <d v="2015-02-02T00:00:00"/>
        <d v="2015-06-06T00:00:00"/>
        <d v="2015-05-05T00:00:00"/>
        <d v="2015-06-10T00:00:00"/>
        <d v="2015-01-05T00:00:00"/>
        <d v="2015-01-18T00:00:00"/>
        <d v="2015-01-30T00:00:00"/>
        <d v="2015-02-11T00:00:00"/>
        <d v="2015-02-13T00:00:00"/>
        <d v="2015-05-02T00:00:00"/>
        <d v="2015-01-26T00:00:00"/>
        <d v="2015-05-31T00:00:00"/>
        <d v="2015-02-16T00:00:00"/>
        <d v="2015-02-26T00:00:00"/>
        <d v="2015-07-14T00:00:00"/>
        <d v="2015-06-02T00:00:00"/>
        <d v="2015-07-03T00:00:00"/>
        <d v="2015-01-11T00:00:00"/>
        <d v="2015-04-01T00:00:00"/>
        <d v="2015-08-22T00:00:00"/>
        <d v="2015-08-25T00:00:00"/>
        <d v="2015-08-28T00:00:00"/>
        <d v="2015-03-08T00:00:00"/>
        <d v="2015-06-27T00:00:00"/>
        <d v="2015-06-11T00:00:00"/>
        <d v="2015-07-19T00:00:00"/>
        <d v="2015-06-13T00:00:00"/>
        <d v="2015-08-15T00:00:00"/>
        <d v="2015-04-27T00:00:00"/>
        <d v="2015-08-16T00:00:00"/>
        <d v="2015-02-25T00:00:00"/>
        <d v="2015-06-04T00:00:00"/>
        <d v="2015-01-09T00:00:00"/>
        <d v="2015-04-13T00:00:00"/>
        <d v="2015-04-18T00:00:00"/>
        <d v="2015-05-28T00:00:00"/>
        <d v="2015-05-17T00:00:00"/>
        <d v="2015-07-13T00:00:00"/>
        <d v="2015-05-26T00:00:00"/>
        <d v="2015-02-12T00:00:00"/>
        <d v="2015-07-04T00:00:00"/>
        <d v="2015-05-29T00:00:00"/>
        <d v="2015-03-13T00:00:00"/>
        <d v="2015-06-14T00:00:00"/>
        <d v="2015-08-07T00:00:00"/>
        <d v="2015-02-27T00:00:00"/>
        <d v="2015-05-24T00:00:00"/>
        <d v="2015-04-06T00:00:00"/>
        <d v="2015-06-03T00:00:00"/>
        <d v="2015-08-14T00:00:00"/>
        <d v="2015-04-16T00:00:00"/>
        <d v="2015-06-29T00:00:00"/>
        <d v="2015-07-29T00:00:00"/>
        <d v="2015-02-15T00:00:00"/>
        <d v="2015-06-22T00:00:00"/>
        <d v="2015-06-25T00:00:00"/>
        <d v="2015-01-16T00:00:00"/>
        <d v="2015-01-07T00:00:00"/>
        <d v="2015-01-22T00:00:00"/>
        <d v="2015-01-10T00:00:00"/>
        <d v="2015-01-25T00:00:00"/>
        <d v="2015-04-25T00:00:00"/>
        <d v="2015-04-21T00:00:00"/>
        <d v="2015-03-12T00:00:00"/>
        <d v="2015-06-05T00:00:00"/>
        <d v="2015-08-31T00:00:00"/>
        <d v="2015-02-28T00:00:00"/>
        <d v="2015-05-15T00:00:00"/>
        <d v="2015-03-26T00:00:00"/>
        <d v="2015-07-22T00:00:00"/>
        <d v="2015-08-10T00:00:00"/>
        <d v="2015-04-23T00:00:00"/>
        <d v="2015-08-27T00:00:00"/>
        <d v="2015-02-20T00:00:00"/>
        <d v="2015-01-14T00:00:00"/>
        <d v="2015-07-23T00:00:00"/>
        <d v="2015-05-14T00:00:00"/>
        <d v="2015-08-26T00:00:00"/>
        <d v="2015-07-24T00:00:00"/>
        <d v="2015-05-13T00:00:00"/>
        <d v="2015-08-30T00:00:00"/>
        <d v="2015-06-07T00:00:00"/>
        <d v="2015-01-31T00:00:00"/>
        <d v="2015-08-17T00:00:00"/>
        <d v="2015-07-30T00:00:00"/>
        <d v="2015-03-04T00:00:00"/>
        <d v="2015-07-31T00:00:00"/>
      </sharedItems>
      <fieldGroup par="5" base="0">
        <rangePr groupBy="days" startDate="2015-01-05T00:00:00" endDate="2015-09-01T00:00:00"/>
        <groupItems count="368">
          <s v="&lt;05-01-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9-2015"/>
        </groupItems>
      </fieldGroup>
    </cacheField>
    <cacheField name="Category" numFmtId="166">
      <sharedItems count="3">
        <s v="H"/>
        <s v="CS"/>
        <s v="SIS"/>
      </sharedItems>
    </cacheField>
    <cacheField name="Amount" numFmtId="164">
      <sharedItems containsSemiMixedTypes="0" containsString="0" containsNumber="1" containsInteger="1" minValue="10515" maxValue="399231" count="544">
        <n v="159116"/>
        <n v="166626"/>
        <n v="366282"/>
        <n v="162658"/>
        <n v="318825"/>
        <n v="77365"/>
        <n v="223546"/>
        <n v="193196"/>
        <n v="361028"/>
        <n v="18727"/>
        <n v="295912"/>
        <n v="380325"/>
        <n v="381513"/>
        <n v="382838"/>
        <n v="342997"/>
        <n v="116420"/>
        <n v="122137"/>
        <n v="208790"/>
        <n v="182596"/>
        <n v="345146"/>
        <n v="239610"/>
        <n v="300258"/>
        <n v="324108"/>
        <n v="79515"/>
        <n v="101607"/>
        <n v="73360"/>
        <n v="234887"/>
        <n v="23064"/>
        <n v="197417"/>
        <n v="259188"/>
        <n v="387145"/>
        <n v="207058"/>
        <n v="361577"/>
        <n v="154973"/>
        <n v="384046"/>
        <n v="265018"/>
        <n v="157419"/>
        <n v="306087"/>
        <n v="315507"/>
        <n v="197519"/>
        <n v="162969"/>
        <n v="357937"/>
        <n v="70033"/>
        <n v="344085"/>
        <n v="75715"/>
        <n v="349407"/>
        <n v="244503"/>
        <n v="47474"/>
        <n v="139004"/>
        <n v="397870"/>
        <n v="37891"/>
        <n v="295085"/>
        <n v="393280"/>
        <n v="171690"/>
        <n v="181728"/>
        <n v="75138"/>
        <n v="286440"/>
        <n v="276144"/>
        <n v="151171"/>
        <n v="167713"/>
        <n v="42961"/>
        <n v="81926"/>
        <n v="315077"/>
        <n v="18520"/>
        <n v="156632"/>
        <n v="386870"/>
        <n v="356721"/>
        <n v="240586"/>
        <n v="361580"/>
        <n v="363856"/>
        <n v="398401"/>
        <n v="369656"/>
        <n v="381103"/>
        <n v="223867"/>
        <n v="67250"/>
        <n v="368089"/>
        <n v="279802"/>
        <n v="52957"/>
        <n v="131325"/>
        <n v="97632"/>
        <n v="192324"/>
        <n v="147618"/>
        <n v="39151"/>
        <n v="323774"/>
        <n v="379082"/>
        <n v="64402"/>
        <n v="29761"/>
        <n v="122093"/>
        <n v="108484"/>
        <n v="345539"/>
        <n v="358304"/>
        <n v="270912"/>
        <n v="320655"/>
        <n v="159569"/>
        <n v="398137"/>
        <n v="391475"/>
        <n v="150612"/>
        <n v="143617"/>
        <n v="50775"/>
        <n v="389745"/>
        <n v="18892"/>
        <n v="367782"/>
        <n v="83157"/>
        <n v="43719"/>
        <n v="162777"/>
        <n v="23386"/>
        <n v="88698"/>
        <n v="192698"/>
        <n v="280993"/>
        <n v="310900"/>
        <n v="100626"/>
        <n v="370454"/>
        <n v="212342"/>
        <n v="345975"/>
        <n v="353133"/>
        <n v="90685"/>
        <n v="117456"/>
        <n v="261594"/>
        <n v="113803"/>
        <n v="154240"/>
        <n v="207005"/>
        <n v="376011"/>
        <n v="312511"/>
        <n v="186460"/>
        <n v="161902"/>
        <n v="309603"/>
        <n v="352184"/>
        <n v="242651"/>
        <n v="242961"/>
        <n v="252660"/>
        <n v="29892"/>
        <n v="255174"/>
        <n v="195385"/>
        <n v="288590"/>
        <n v="104344"/>
        <n v="167888"/>
        <n v="185225"/>
        <n v="98652"/>
        <n v="159833"/>
        <n v="266722"/>
        <n v="109241"/>
        <n v="96918"/>
        <n v="64507"/>
        <n v="186293"/>
        <n v="285493"/>
        <n v="138990"/>
        <n v="275554"/>
        <n v="272314"/>
        <n v="132819"/>
        <n v="116624"/>
        <n v="249060"/>
        <n v="149817"/>
        <n v="372392"/>
        <n v="256081"/>
        <n v="11700"/>
        <n v="246411"/>
        <n v="10515"/>
        <n v="171314"/>
        <n v="287932"/>
        <n v="212873"/>
        <n v="213686"/>
        <n v="147420"/>
        <n v="258006"/>
        <n v="247247"/>
        <n v="106820"/>
        <n v="150847"/>
        <n v="246076"/>
        <n v="74287"/>
        <n v="390702"/>
        <n v="221771"/>
        <n v="21533"/>
        <n v="244853"/>
        <n v="112326"/>
        <n v="26394"/>
        <n v="169806"/>
        <n v="270260"/>
        <n v="14963"/>
        <n v="69502"/>
        <n v="340201"/>
        <n v="234867"/>
        <n v="279717"/>
        <n v="300443"/>
        <n v="161691"/>
        <n v="360177"/>
        <n v="370824"/>
        <n v="89315"/>
        <n v="20413"/>
        <n v="320830"/>
        <n v="299642"/>
        <n v="101672"/>
        <n v="196673"/>
        <n v="71606"/>
        <n v="218526"/>
        <n v="60280"/>
        <n v="45393"/>
        <n v="371334"/>
        <n v="97907"/>
        <n v="244347"/>
        <n v="172968"/>
        <n v="80348"/>
        <n v="172606"/>
        <n v="251084"/>
        <n v="30129"/>
        <n v="319120"/>
        <n v="45443"/>
        <n v="198547"/>
        <n v="46459"/>
        <n v="272639"/>
        <n v="169005"/>
        <n v="393825"/>
        <n v="161558"/>
        <n v="295282"/>
        <n v="81327"/>
        <n v="71533"/>
        <n v="163277"/>
        <n v="117309"/>
        <n v="159599"/>
        <n v="34456"/>
        <n v="386833"/>
        <n v="351440"/>
        <n v="56832"/>
        <n v="93551"/>
        <n v="53146"/>
        <n v="231193"/>
        <n v="311143"/>
        <n v="308985"/>
        <n v="320681"/>
        <n v="258220"/>
        <n v="204203"/>
        <n v="232540"/>
        <n v="114909"/>
        <n v="112576"/>
        <n v="145018"/>
        <n v="220670"/>
        <n v="60120"/>
        <n v="155327"/>
        <n v="126898"/>
        <n v="80628"/>
        <n v="158297"/>
        <n v="284490"/>
        <n v="43379"/>
        <n v="379405"/>
        <n v="228310"/>
        <n v="48571"/>
        <n v="280912"/>
        <n v="243690"/>
        <n v="201779"/>
        <n v="283690"/>
        <n v="342413"/>
        <n v="229762"/>
        <n v="218549"/>
        <n v="262351"/>
        <n v="40152"/>
        <n v="145040"/>
        <n v="327535"/>
        <n v="105322"/>
        <n v="43510"/>
        <n v="125559"/>
        <n v="350227"/>
        <n v="138608"/>
        <n v="314879"/>
        <n v="154837"/>
        <n v="195892"/>
        <n v="313664"/>
        <n v="343340"/>
        <n v="177162"/>
        <n v="317721"/>
        <n v="338094"/>
        <n v="180827"/>
        <n v="293222"/>
        <n v="52125"/>
        <n v="65072"/>
        <n v="61832"/>
        <n v="200826"/>
        <n v="214189"/>
        <n v="266444"/>
        <n v="213105"/>
        <n v="325949"/>
        <n v="86848"/>
        <n v="377562"/>
        <n v="265920"/>
        <n v="186725"/>
        <n v="231915"/>
        <n v="334291"/>
        <n v="171484"/>
        <n v="176695"/>
        <n v="217060"/>
        <n v="130983"/>
        <n v="172457"/>
        <n v="67259"/>
        <n v="239559"/>
        <n v="301196"/>
        <n v="309569"/>
        <n v="48747"/>
        <n v="252126"/>
        <n v="124944"/>
        <n v="273433"/>
        <n v="27515"/>
        <n v="14284"/>
        <n v="20678"/>
        <n v="374301"/>
        <n v="223583"/>
        <n v="118471"/>
        <n v="288856"/>
        <n v="395747"/>
        <n v="279240"/>
        <n v="347450"/>
        <n v="226701"/>
        <n v="200532"/>
        <n v="219133"/>
        <n v="297923"/>
        <n v="80632"/>
        <n v="247480"/>
        <n v="135681"/>
        <n v="113478"/>
        <n v="337735"/>
        <n v="75925"/>
        <n v="363295"/>
        <n v="41171"/>
        <n v="280666"/>
        <n v="110619"/>
        <n v="248219"/>
        <n v="40346"/>
        <n v="316427"/>
        <n v="279969"/>
        <n v="130286"/>
        <n v="215983"/>
        <n v="164787"/>
        <n v="201221"/>
        <n v="77069"/>
        <n v="329796"/>
        <n v="236507"/>
        <n v="286251"/>
        <n v="65464"/>
        <n v="241943"/>
        <n v="195115"/>
        <n v="362619"/>
        <n v="26754"/>
        <n v="181562"/>
        <n v="231081"/>
        <n v="138751"/>
        <n v="267333"/>
        <n v="393409"/>
        <n v="23734"/>
        <n v="77549"/>
        <n v="261236"/>
        <n v="188195"/>
        <n v="251404"/>
        <n v="352040"/>
        <n v="337890"/>
        <n v="332291"/>
        <n v="385510"/>
        <n v="93472"/>
        <n v="338445"/>
        <n v="213276"/>
        <n v="84965"/>
        <n v="326580"/>
        <n v="98799"/>
        <n v="301473"/>
        <n v="65613"/>
        <n v="184137"/>
        <n v="200802"/>
        <n v="373757"/>
        <n v="245034"/>
        <n v="162036"/>
        <n v="95423"/>
        <n v="178901"/>
        <n v="118086"/>
        <n v="79630"/>
        <n v="176727"/>
        <n v="203331"/>
        <n v="72142"/>
        <n v="85030"/>
        <n v="122047"/>
        <n v="334732"/>
        <n v="110322"/>
        <n v="111933"/>
        <n v="54550"/>
        <n v="202296"/>
        <n v="341630"/>
        <n v="200121"/>
        <n v="310363"/>
        <n v="362007"/>
        <n v="15462"/>
        <n v="270768"/>
        <n v="353708"/>
        <n v="393135"/>
        <n v="243674"/>
        <n v="277805"/>
        <n v="223027"/>
        <n v="328439"/>
        <n v="322429"/>
        <n v="82900"/>
        <n v="373568"/>
        <n v="124663"/>
        <n v="108823"/>
        <n v="254867"/>
        <n v="236533"/>
        <n v="175825"/>
        <n v="55496"/>
        <n v="224325"/>
        <n v="393454"/>
        <n v="107589"/>
        <n v="267393"/>
        <n v="331584"/>
        <n v="237995"/>
        <n v="83855"/>
        <n v="109304"/>
        <n v="202531"/>
        <n v="273563"/>
        <n v="37450"/>
        <n v="85018"/>
        <n v="294791"/>
        <n v="110729"/>
        <n v="230889"/>
        <n v="183710"/>
        <n v="349736"/>
        <n v="91041"/>
        <n v="319792"/>
        <n v="67264"/>
        <n v="187875"/>
        <n v="128502"/>
        <n v="378499"/>
        <n v="32790"/>
        <n v="397941"/>
        <n v="45827"/>
        <n v="24090"/>
        <n v="314004"/>
        <n v="160921"/>
        <n v="352016"/>
        <n v="192118"/>
        <n v="330815"/>
        <n v="151704"/>
        <n v="285940"/>
        <n v="160440"/>
        <n v="240669"/>
        <n v="119404"/>
        <n v="266895"/>
        <n v="194526"/>
        <n v="306876"/>
        <n v="319707"/>
        <n v="127029"/>
        <n v="266605"/>
        <n v="322779"/>
        <n v="250362"/>
        <n v="132142"/>
        <n v="186608"/>
        <n v="44689"/>
        <n v="325592"/>
        <n v="259832"/>
        <n v="83229"/>
        <n v="365027"/>
        <n v="196251"/>
        <n v="45520"/>
        <n v="119008"/>
        <n v="278054"/>
        <n v="110668"/>
        <n v="89550"/>
        <n v="320899"/>
        <n v="216689"/>
        <n v="350655"/>
        <n v="216332"/>
        <n v="316256"/>
        <n v="189574"/>
        <n v="313803"/>
        <n v="107132"/>
        <n v="205361"/>
        <n v="78705"/>
        <n v="115582"/>
        <n v="114996"/>
        <n v="274829"/>
        <n v="55515"/>
        <n v="388776"/>
        <n v="85828"/>
        <n v="27007"/>
        <n v="125767"/>
        <n v="95287"/>
        <n v="40408"/>
        <n v="288700"/>
        <n v="77658"/>
        <n v="387509"/>
        <n v="323570"/>
        <n v="184333"/>
        <n v="263074"/>
        <n v="243187"/>
        <n v="306890"/>
        <n v="84909"/>
        <n v="242122"/>
        <n v="25155"/>
        <n v="90215"/>
        <n v="210834"/>
        <n v="192062"/>
        <n v="316431"/>
        <n v="245249"/>
        <n v="254614"/>
        <n v="208764"/>
        <n v="146676"/>
        <n v="395369"/>
        <n v="221910"/>
        <n v="393532"/>
        <n v="298685"/>
        <n v="360380"/>
        <n v="360100"/>
        <n v="36599"/>
        <n v="49885"/>
        <n v="53359"/>
        <n v="376799"/>
        <n v="39127"/>
        <n v="246918"/>
        <n v="47918"/>
        <n v="287060"/>
        <n v="205846"/>
        <n v="322346"/>
        <n v="377826"/>
        <n v="54755"/>
        <n v="198815"/>
        <n v="399231"/>
        <n v="248811"/>
        <n v="94567"/>
        <n v="265103"/>
        <n v="69509"/>
        <n v="227704"/>
        <n v="169798"/>
        <n v="35880"/>
        <n v="36203"/>
        <n v="48811"/>
        <n v="195503"/>
        <n v="395144"/>
        <n v="69769"/>
        <n v="348230"/>
        <n v="72961"/>
        <n v="376687"/>
        <n v="137457"/>
        <n v="283243"/>
        <n v="100884"/>
        <n v="205500"/>
        <n v="44186"/>
        <n v="16274"/>
        <n v="46035"/>
        <n v="233286"/>
        <n v="37421"/>
        <n v="34388"/>
        <n v="312825"/>
        <n v="41221"/>
      </sharedItems>
    </cacheField>
    <cacheField name="Transactions" numFmtId="0">
      <sharedItems containsSemiMixedTypes="0" containsString="0" containsNumber="1" containsInteger="1" minValue="1" maxValue="26"/>
    </cacheField>
    <cacheField name="Transaction type" numFmtId="0">
      <sharedItems/>
    </cacheField>
    <cacheField name="Months" numFmtId="0" databaseField="0">
      <fieldGroup base="0">
        <rangePr groupBy="months" startDate="2015-01-05T00:00:00" endDate="2015-09-01T00:00:00"/>
        <groupItems count="14">
          <s v="&lt;05-01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9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4">
  <r>
    <x v="0"/>
    <x v="0"/>
    <x v="0"/>
    <n v="7"/>
    <s v="Sale"/>
  </r>
  <r>
    <x v="1"/>
    <x v="1"/>
    <x v="1"/>
    <n v="7"/>
    <s v="Purchase"/>
  </r>
  <r>
    <x v="2"/>
    <x v="1"/>
    <x v="2"/>
    <n v="14"/>
    <s v="Sale"/>
  </r>
  <r>
    <x v="3"/>
    <x v="1"/>
    <x v="3"/>
    <n v="11"/>
    <s v="Purchase"/>
  </r>
  <r>
    <x v="4"/>
    <x v="0"/>
    <x v="4"/>
    <n v="12"/>
    <s v="Sale"/>
  </r>
  <r>
    <x v="5"/>
    <x v="0"/>
    <x v="5"/>
    <n v="4"/>
    <s v="Sale"/>
  </r>
  <r>
    <x v="6"/>
    <x v="0"/>
    <x v="6"/>
    <n v="8"/>
    <s v="Sale"/>
  </r>
  <r>
    <x v="7"/>
    <x v="0"/>
    <x v="7"/>
    <n v="7"/>
    <s v="Sale"/>
  </r>
  <r>
    <x v="8"/>
    <x v="0"/>
    <x v="8"/>
    <n v="18"/>
    <s v="Sale"/>
  </r>
  <r>
    <x v="9"/>
    <x v="0"/>
    <x v="9"/>
    <n v="1"/>
    <s v="Sale"/>
  </r>
  <r>
    <x v="10"/>
    <x v="0"/>
    <x v="10"/>
    <n v="12"/>
    <s v="Purchase"/>
  </r>
  <r>
    <x v="11"/>
    <x v="0"/>
    <x v="11"/>
    <n v="22"/>
    <s v="Sale"/>
  </r>
  <r>
    <x v="12"/>
    <x v="0"/>
    <x v="12"/>
    <n v="23"/>
    <s v="Purchase"/>
  </r>
  <r>
    <x v="13"/>
    <x v="0"/>
    <x v="13"/>
    <n v="23"/>
    <s v="Purchase"/>
  </r>
  <r>
    <x v="14"/>
    <x v="0"/>
    <x v="14"/>
    <n v="19"/>
    <s v="Sale"/>
  </r>
  <r>
    <x v="15"/>
    <x v="0"/>
    <x v="15"/>
    <n v="4"/>
    <s v="Sale"/>
  </r>
  <r>
    <x v="16"/>
    <x v="0"/>
    <x v="16"/>
    <n v="5"/>
    <s v="Purchase"/>
  </r>
  <r>
    <x v="17"/>
    <x v="1"/>
    <x v="17"/>
    <n v="8"/>
    <s v="Purchase"/>
  </r>
  <r>
    <x v="18"/>
    <x v="1"/>
    <x v="18"/>
    <n v="8"/>
    <s v="Sale"/>
  </r>
  <r>
    <x v="19"/>
    <x v="1"/>
    <x v="19"/>
    <n v="18"/>
    <s v="Purchase"/>
  </r>
  <r>
    <x v="20"/>
    <x v="1"/>
    <x v="20"/>
    <n v="16"/>
    <s v="Purchase"/>
  </r>
  <r>
    <x v="21"/>
    <x v="1"/>
    <x v="21"/>
    <n v="13"/>
    <s v="Sale"/>
  </r>
  <r>
    <x v="22"/>
    <x v="0"/>
    <x v="22"/>
    <n v="14"/>
    <s v="Purchase"/>
  </r>
  <r>
    <x v="23"/>
    <x v="0"/>
    <x v="23"/>
    <n v="5"/>
    <s v="Sale"/>
  </r>
  <r>
    <x v="24"/>
    <x v="0"/>
    <x v="24"/>
    <n v="6"/>
    <s v="Purchase"/>
  </r>
  <r>
    <x v="25"/>
    <x v="1"/>
    <x v="25"/>
    <n v="5"/>
    <s v="Sale"/>
  </r>
  <r>
    <x v="26"/>
    <x v="2"/>
    <x v="26"/>
    <n v="14"/>
    <s v="Purchase"/>
  </r>
  <r>
    <x v="27"/>
    <x v="2"/>
    <x v="27"/>
    <n v="1"/>
    <s v="Sale"/>
  </r>
  <r>
    <x v="28"/>
    <x v="2"/>
    <x v="28"/>
    <n v="8"/>
    <s v="Purchase"/>
  </r>
  <r>
    <x v="29"/>
    <x v="0"/>
    <x v="29"/>
    <n v="12"/>
    <s v="Purchase"/>
  </r>
  <r>
    <x v="30"/>
    <x v="2"/>
    <x v="30"/>
    <n v="13"/>
    <s v="Sale"/>
  </r>
  <r>
    <x v="31"/>
    <x v="2"/>
    <x v="31"/>
    <n v="9"/>
    <s v="Purchase"/>
  </r>
  <r>
    <x v="32"/>
    <x v="2"/>
    <x v="32"/>
    <n v="16"/>
    <s v="Sale"/>
  </r>
  <r>
    <x v="33"/>
    <x v="0"/>
    <x v="33"/>
    <n v="6"/>
    <s v="Sale"/>
  </r>
  <r>
    <x v="34"/>
    <x v="0"/>
    <x v="34"/>
    <n v="14"/>
    <s v="Purchase"/>
  </r>
  <r>
    <x v="35"/>
    <x v="2"/>
    <x v="35"/>
    <n v="11"/>
    <s v="Sale"/>
  </r>
  <r>
    <x v="36"/>
    <x v="2"/>
    <x v="36"/>
    <n v="6"/>
    <s v="Purchase"/>
  </r>
  <r>
    <x v="37"/>
    <x v="2"/>
    <x v="37"/>
    <n v="14"/>
    <s v="Purchase"/>
  </r>
  <r>
    <x v="38"/>
    <x v="0"/>
    <x v="38"/>
    <n v="20"/>
    <s v="Sale"/>
  </r>
  <r>
    <x v="39"/>
    <x v="2"/>
    <x v="39"/>
    <n v="10"/>
    <s v="Purchase"/>
  </r>
  <r>
    <x v="40"/>
    <x v="2"/>
    <x v="40"/>
    <n v="7"/>
    <s v="Sale"/>
  </r>
  <r>
    <x v="41"/>
    <x v="2"/>
    <x v="41"/>
    <n v="16"/>
    <s v="Purchase"/>
  </r>
  <r>
    <x v="42"/>
    <x v="2"/>
    <x v="42"/>
    <n v="3"/>
    <s v="Purchase"/>
  </r>
  <r>
    <x v="43"/>
    <x v="2"/>
    <x v="43"/>
    <n v="21"/>
    <s v="Sale"/>
  </r>
  <r>
    <x v="44"/>
    <x v="2"/>
    <x v="44"/>
    <n v="5"/>
    <s v="Purchase"/>
  </r>
  <r>
    <x v="45"/>
    <x v="2"/>
    <x v="45"/>
    <n v="14"/>
    <s v="Sale"/>
  </r>
  <r>
    <x v="46"/>
    <x v="2"/>
    <x v="46"/>
    <n v="12"/>
    <s v="Purchase"/>
  </r>
  <r>
    <x v="47"/>
    <x v="2"/>
    <x v="47"/>
    <n v="2"/>
    <s v="Purchase"/>
  </r>
  <r>
    <x v="48"/>
    <x v="2"/>
    <x v="48"/>
    <n v="8"/>
    <s v="Sale"/>
  </r>
  <r>
    <x v="49"/>
    <x v="2"/>
    <x v="49"/>
    <n v="19"/>
    <s v="Purchase"/>
  </r>
  <r>
    <x v="50"/>
    <x v="2"/>
    <x v="50"/>
    <n v="2"/>
    <s v="Purchase"/>
  </r>
  <r>
    <x v="51"/>
    <x v="2"/>
    <x v="51"/>
    <n v="17"/>
    <s v="Purchase"/>
  </r>
  <r>
    <x v="46"/>
    <x v="2"/>
    <x v="52"/>
    <n v="23"/>
    <s v="Sale"/>
  </r>
  <r>
    <x v="52"/>
    <x v="0"/>
    <x v="53"/>
    <n v="9"/>
    <s v="Purchase"/>
  </r>
  <r>
    <x v="53"/>
    <x v="0"/>
    <x v="54"/>
    <n v="8"/>
    <s v="Purchase"/>
  </r>
  <r>
    <x v="54"/>
    <x v="0"/>
    <x v="55"/>
    <n v="3"/>
    <s v="Sale"/>
  </r>
  <r>
    <x v="55"/>
    <x v="2"/>
    <x v="56"/>
    <n v="17"/>
    <s v="Sale"/>
  </r>
  <r>
    <x v="56"/>
    <x v="0"/>
    <x v="57"/>
    <n v="13"/>
    <s v="Purchase"/>
  </r>
  <r>
    <x v="57"/>
    <x v="2"/>
    <x v="58"/>
    <n v="10"/>
    <s v="Sale"/>
  </r>
  <r>
    <x v="58"/>
    <x v="2"/>
    <x v="59"/>
    <n v="11"/>
    <s v="Purchase"/>
  </r>
  <r>
    <x v="22"/>
    <x v="2"/>
    <x v="60"/>
    <n v="3"/>
    <s v="Sale"/>
  </r>
  <r>
    <x v="59"/>
    <x v="0"/>
    <x v="61"/>
    <n v="4"/>
    <s v="Sale"/>
  </r>
  <r>
    <x v="60"/>
    <x v="2"/>
    <x v="62"/>
    <n v="13"/>
    <s v="Sale"/>
  </r>
  <r>
    <x v="61"/>
    <x v="2"/>
    <x v="63"/>
    <n v="1"/>
    <s v="Sale"/>
  </r>
  <r>
    <x v="62"/>
    <x v="2"/>
    <x v="64"/>
    <n v="6"/>
    <s v="Purchase"/>
  </r>
  <r>
    <x v="23"/>
    <x v="2"/>
    <x v="65"/>
    <n v="21"/>
    <s v="Purchase"/>
  </r>
  <r>
    <x v="43"/>
    <x v="2"/>
    <x v="66"/>
    <n v="14"/>
    <s v="Sale"/>
  </r>
  <r>
    <x v="50"/>
    <x v="2"/>
    <x v="67"/>
    <n v="9"/>
    <s v="Sale"/>
  </r>
  <r>
    <x v="63"/>
    <x v="0"/>
    <x v="68"/>
    <n v="20"/>
    <s v="Purchase"/>
  </r>
  <r>
    <x v="64"/>
    <x v="0"/>
    <x v="69"/>
    <n v="14"/>
    <s v="Sale"/>
  </r>
  <r>
    <x v="57"/>
    <x v="0"/>
    <x v="70"/>
    <n v="24"/>
    <s v="Sale"/>
  </r>
  <r>
    <x v="65"/>
    <x v="2"/>
    <x v="71"/>
    <n v="20"/>
    <s v="Purchase"/>
  </r>
  <r>
    <x v="66"/>
    <x v="2"/>
    <x v="72"/>
    <n v="17"/>
    <s v="Sale"/>
  </r>
  <r>
    <x v="9"/>
    <x v="0"/>
    <x v="73"/>
    <n v="9"/>
    <s v="Sale"/>
  </r>
  <r>
    <x v="67"/>
    <x v="0"/>
    <x v="74"/>
    <n v="3"/>
    <s v="Purchase"/>
  </r>
  <r>
    <x v="42"/>
    <x v="2"/>
    <x v="75"/>
    <n v="16"/>
    <s v="Purchase"/>
  </r>
  <r>
    <x v="19"/>
    <x v="2"/>
    <x v="76"/>
    <n v="15"/>
    <s v="Sale"/>
  </r>
  <r>
    <x v="68"/>
    <x v="1"/>
    <x v="77"/>
    <n v="3"/>
    <s v="Purchase"/>
  </r>
  <r>
    <x v="67"/>
    <x v="2"/>
    <x v="78"/>
    <n v="5"/>
    <s v="Purchase"/>
  </r>
  <r>
    <x v="69"/>
    <x v="2"/>
    <x v="79"/>
    <n v="5"/>
    <s v="Sale"/>
  </r>
  <r>
    <x v="70"/>
    <x v="2"/>
    <x v="80"/>
    <n v="9"/>
    <s v="Purchase"/>
  </r>
  <r>
    <x v="71"/>
    <x v="2"/>
    <x v="81"/>
    <n v="8"/>
    <s v="Purchase"/>
  </r>
  <r>
    <x v="72"/>
    <x v="2"/>
    <x v="82"/>
    <n v="2"/>
    <s v="Sale"/>
  </r>
  <r>
    <x v="73"/>
    <x v="2"/>
    <x v="83"/>
    <n v="11"/>
    <s v="Sale"/>
  </r>
  <r>
    <x v="74"/>
    <x v="2"/>
    <x v="84"/>
    <n v="24"/>
    <s v="Purchase"/>
  </r>
  <r>
    <x v="75"/>
    <x v="2"/>
    <x v="85"/>
    <n v="2"/>
    <s v="Purchase"/>
  </r>
  <r>
    <x v="76"/>
    <x v="1"/>
    <x v="86"/>
    <n v="2"/>
    <s v="Sale"/>
  </r>
  <r>
    <x v="77"/>
    <x v="1"/>
    <x v="87"/>
    <n v="7"/>
    <s v="Purchase"/>
  </r>
  <r>
    <x v="78"/>
    <x v="0"/>
    <x v="88"/>
    <n v="4"/>
    <s v="Sale"/>
  </r>
  <r>
    <x v="68"/>
    <x v="0"/>
    <x v="89"/>
    <n v="20"/>
    <s v="Purchase"/>
  </r>
  <r>
    <x v="79"/>
    <x v="0"/>
    <x v="90"/>
    <n v="23"/>
    <s v="Purchase"/>
  </r>
  <r>
    <x v="80"/>
    <x v="0"/>
    <x v="91"/>
    <n v="14"/>
    <s v="Sale"/>
  </r>
  <r>
    <x v="20"/>
    <x v="0"/>
    <x v="92"/>
    <n v="11"/>
    <s v="Sale"/>
  </r>
  <r>
    <x v="81"/>
    <x v="0"/>
    <x v="93"/>
    <n v="9"/>
    <s v="Sale"/>
  </r>
  <r>
    <x v="82"/>
    <x v="2"/>
    <x v="94"/>
    <n v="17"/>
    <s v="Purchase"/>
  </r>
  <r>
    <x v="83"/>
    <x v="2"/>
    <x v="95"/>
    <n v="15"/>
    <s v="Purchase"/>
  </r>
  <r>
    <x v="45"/>
    <x v="0"/>
    <x v="96"/>
    <n v="5"/>
    <s v="Sale"/>
  </r>
  <r>
    <x v="84"/>
    <x v="0"/>
    <x v="97"/>
    <n v="5"/>
    <s v="Sale"/>
  </r>
  <r>
    <x v="29"/>
    <x v="0"/>
    <x v="98"/>
    <n v="2"/>
    <s v="Sale"/>
  </r>
  <r>
    <x v="83"/>
    <x v="2"/>
    <x v="99"/>
    <n v="15"/>
    <s v="Purchase"/>
  </r>
  <r>
    <x v="85"/>
    <x v="2"/>
    <x v="100"/>
    <n v="1"/>
    <s v="Sale"/>
  </r>
  <r>
    <x v="86"/>
    <x v="2"/>
    <x v="101"/>
    <n v="24"/>
    <s v="Sale"/>
  </r>
  <r>
    <x v="87"/>
    <x v="0"/>
    <x v="102"/>
    <n v="5"/>
    <s v="Purchase"/>
  </r>
  <r>
    <x v="88"/>
    <x v="0"/>
    <x v="103"/>
    <n v="2"/>
    <s v="Sale"/>
  </r>
  <r>
    <x v="9"/>
    <x v="2"/>
    <x v="104"/>
    <n v="9"/>
    <s v="Purchase"/>
  </r>
  <r>
    <x v="89"/>
    <x v="0"/>
    <x v="105"/>
    <n v="1"/>
    <s v="Sale"/>
  </r>
  <r>
    <x v="90"/>
    <x v="0"/>
    <x v="106"/>
    <n v="4"/>
    <s v="Sale"/>
  </r>
  <r>
    <x v="91"/>
    <x v="2"/>
    <x v="107"/>
    <n v="13"/>
    <s v="Sale"/>
  </r>
  <r>
    <x v="3"/>
    <x v="2"/>
    <x v="108"/>
    <n v="12"/>
    <s v="Purchase"/>
  </r>
  <r>
    <x v="79"/>
    <x v="1"/>
    <x v="109"/>
    <n v="19"/>
    <s v="Sale"/>
  </r>
  <r>
    <x v="9"/>
    <x v="1"/>
    <x v="110"/>
    <n v="6"/>
    <s v="Purchase"/>
  </r>
  <r>
    <x v="57"/>
    <x v="1"/>
    <x v="111"/>
    <n v="17"/>
    <s v="Sale"/>
  </r>
  <r>
    <x v="55"/>
    <x v="1"/>
    <x v="112"/>
    <n v="8"/>
    <s v="Sale"/>
  </r>
  <r>
    <x v="29"/>
    <x v="1"/>
    <x v="113"/>
    <n v="16"/>
    <s v="Sale"/>
  </r>
  <r>
    <x v="92"/>
    <x v="1"/>
    <x v="114"/>
    <n v="12"/>
    <s v="Purchase"/>
  </r>
  <r>
    <x v="78"/>
    <x v="1"/>
    <x v="115"/>
    <n v="5"/>
    <s v="Sale"/>
  </r>
  <r>
    <x v="93"/>
    <x v="1"/>
    <x v="116"/>
    <n v="7"/>
    <s v="Purchase"/>
  </r>
  <r>
    <x v="94"/>
    <x v="1"/>
    <x v="117"/>
    <n v="9"/>
    <s v="Purchase"/>
  </r>
  <r>
    <x v="92"/>
    <x v="1"/>
    <x v="118"/>
    <n v="5"/>
    <s v="Sale"/>
  </r>
  <r>
    <x v="95"/>
    <x v="1"/>
    <x v="119"/>
    <n v="10"/>
    <s v="Sale"/>
  </r>
  <r>
    <x v="46"/>
    <x v="2"/>
    <x v="120"/>
    <n v="10"/>
    <s v="Sale"/>
  </r>
  <r>
    <x v="50"/>
    <x v="2"/>
    <x v="121"/>
    <n v="13"/>
    <s v="Purchase"/>
  </r>
  <r>
    <x v="96"/>
    <x v="1"/>
    <x v="122"/>
    <n v="17"/>
    <s v="Sale"/>
  </r>
  <r>
    <x v="94"/>
    <x v="2"/>
    <x v="123"/>
    <n v="10"/>
    <s v="Sale"/>
  </r>
  <r>
    <x v="77"/>
    <x v="1"/>
    <x v="124"/>
    <n v="8"/>
    <s v="Sale"/>
  </r>
  <r>
    <x v="11"/>
    <x v="1"/>
    <x v="125"/>
    <n v="14"/>
    <s v="Sale"/>
  </r>
  <r>
    <x v="87"/>
    <x v="1"/>
    <x v="126"/>
    <n v="14"/>
    <s v="Purchase"/>
  </r>
  <r>
    <x v="92"/>
    <x v="1"/>
    <x v="127"/>
    <n v="15"/>
    <s v="Sale"/>
  </r>
  <r>
    <x v="97"/>
    <x v="1"/>
    <x v="128"/>
    <n v="9"/>
    <s v="Sale"/>
  </r>
  <r>
    <x v="98"/>
    <x v="1"/>
    <x v="129"/>
    <n v="9"/>
    <s v="Sale"/>
  </r>
  <r>
    <x v="99"/>
    <x v="2"/>
    <x v="130"/>
    <n v="1"/>
    <s v="Purchase"/>
  </r>
  <r>
    <x v="100"/>
    <x v="2"/>
    <x v="131"/>
    <n v="10"/>
    <s v="Purchase"/>
  </r>
  <r>
    <x v="101"/>
    <x v="2"/>
    <x v="132"/>
    <n v="11"/>
    <s v="Sale"/>
  </r>
  <r>
    <x v="32"/>
    <x v="1"/>
    <x v="133"/>
    <n v="11"/>
    <s v="Purchase"/>
  </r>
  <r>
    <x v="102"/>
    <x v="1"/>
    <x v="134"/>
    <n v="6"/>
    <s v="Sale"/>
  </r>
  <r>
    <x v="103"/>
    <x v="1"/>
    <x v="135"/>
    <n v="7"/>
    <s v="Sale"/>
  </r>
  <r>
    <x v="35"/>
    <x v="1"/>
    <x v="136"/>
    <n v="7"/>
    <s v="Sale"/>
  </r>
  <r>
    <x v="13"/>
    <x v="1"/>
    <x v="137"/>
    <n v="4"/>
    <s v="Purchase"/>
  </r>
  <r>
    <x v="85"/>
    <x v="1"/>
    <x v="138"/>
    <n v="9"/>
    <s v="Purchase"/>
  </r>
  <r>
    <x v="43"/>
    <x v="1"/>
    <x v="139"/>
    <n v="13"/>
    <s v="Sale"/>
  </r>
  <r>
    <x v="104"/>
    <x v="2"/>
    <x v="140"/>
    <n v="5"/>
    <s v="Sale"/>
  </r>
  <r>
    <x v="38"/>
    <x v="2"/>
    <x v="141"/>
    <n v="4"/>
    <s v="Sale"/>
  </r>
  <r>
    <x v="105"/>
    <x v="1"/>
    <x v="142"/>
    <n v="3"/>
    <s v="Purchase"/>
  </r>
  <r>
    <x v="106"/>
    <x v="1"/>
    <x v="143"/>
    <n v="8"/>
    <s v="Purchase"/>
  </r>
  <r>
    <x v="105"/>
    <x v="1"/>
    <x v="144"/>
    <n v="10"/>
    <s v="Sale"/>
  </r>
  <r>
    <x v="97"/>
    <x v="1"/>
    <x v="145"/>
    <n v="7"/>
    <s v="Purchase"/>
  </r>
  <r>
    <x v="107"/>
    <x v="1"/>
    <x v="146"/>
    <n v="11"/>
    <s v="Purchase"/>
  </r>
  <r>
    <x v="65"/>
    <x v="1"/>
    <x v="147"/>
    <n v="10"/>
    <s v="Sale"/>
  </r>
  <r>
    <x v="108"/>
    <x v="1"/>
    <x v="148"/>
    <n v="6"/>
    <s v="Purchase"/>
  </r>
  <r>
    <x v="109"/>
    <x v="1"/>
    <x v="149"/>
    <n v="7"/>
    <s v="Sale"/>
  </r>
  <r>
    <x v="42"/>
    <x v="1"/>
    <x v="150"/>
    <n v="12"/>
    <s v="Sale"/>
  </r>
  <r>
    <x v="110"/>
    <x v="1"/>
    <x v="151"/>
    <n v="7"/>
    <s v="Purchase"/>
  </r>
  <r>
    <x v="111"/>
    <x v="1"/>
    <x v="152"/>
    <n v="18"/>
    <s v="Sale"/>
  </r>
  <r>
    <x v="42"/>
    <x v="1"/>
    <x v="153"/>
    <n v="14"/>
    <s v="Sale"/>
  </r>
  <r>
    <x v="80"/>
    <x v="0"/>
    <x v="154"/>
    <n v="1"/>
    <s v="Purchase"/>
  </r>
  <r>
    <x v="112"/>
    <x v="1"/>
    <x v="155"/>
    <n v="14"/>
    <s v="Sale"/>
  </r>
  <r>
    <x v="101"/>
    <x v="1"/>
    <x v="156"/>
    <n v="1"/>
    <s v="Purchase"/>
  </r>
  <r>
    <x v="113"/>
    <x v="1"/>
    <x v="157"/>
    <n v="8"/>
    <s v="Sale"/>
  </r>
  <r>
    <x v="16"/>
    <x v="2"/>
    <x v="158"/>
    <n v="13"/>
    <s v="Purchase"/>
  </r>
  <r>
    <x v="114"/>
    <x v="2"/>
    <x v="159"/>
    <n v="8"/>
    <s v="Purchase"/>
  </r>
  <r>
    <x v="104"/>
    <x v="1"/>
    <x v="160"/>
    <n v="10"/>
    <s v="Sale"/>
  </r>
  <r>
    <x v="72"/>
    <x v="1"/>
    <x v="161"/>
    <n v="5"/>
    <s v="Sale"/>
  </r>
  <r>
    <x v="46"/>
    <x v="1"/>
    <x v="162"/>
    <n v="13"/>
    <s v="Purchase"/>
  </r>
  <r>
    <x v="7"/>
    <x v="1"/>
    <x v="163"/>
    <n v="14"/>
    <s v="Sale"/>
  </r>
  <r>
    <x v="53"/>
    <x v="1"/>
    <x v="164"/>
    <n v="4"/>
    <s v="Sale"/>
  </r>
  <r>
    <x v="115"/>
    <x v="1"/>
    <x v="165"/>
    <n v="6"/>
    <s v="Sale"/>
  </r>
  <r>
    <x v="103"/>
    <x v="1"/>
    <x v="166"/>
    <n v="14"/>
    <s v="Purchase"/>
  </r>
  <r>
    <x v="116"/>
    <x v="1"/>
    <x v="167"/>
    <n v="3"/>
    <s v="Sale"/>
  </r>
  <r>
    <x v="96"/>
    <x v="1"/>
    <x v="168"/>
    <n v="17"/>
    <s v="Sale"/>
  </r>
  <r>
    <x v="49"/>
    <x v="2"/>
    <x v="169"/>
    <n v="9"/>
    <s v="Purchase"/>
  </r>
  <r>
    <x v="63"/>
    <x v="2"/>
    <x v="170"/>
    <n v="1"/>
    <s v="Sale"/>
  </r>
  <r>
    <x v="26"/>
    <x v="2"/>
    <x v="171"/>
    <n v="14"/>
    <s v="Purchase"/>
  </r>
  <r>
    <x v="23"/>
    <x v="2"/>
    <x v="172"/>
    <n v="4"/>
    <s v="Sale"/>
  </r>
  <r>
    <x v="100"/>
    <x v="2"/>
    <x v="173"/>
    <n v="1"/>
    <s v="Sale"/>
  </r>
  <r>
    <x v="117"/>
    <x v="1"/>
    <x v="174"/>
    <n v="10"/>
    <s v="Purchase"/>
  </r>
  <r>
    <x v="118"/>
    <x v="1"/>
    <x v="175"/>
    <n v="9"/>
    <s v="Sale"/>
  </r>
  <r>
    <x v="89"/>
    <x v="1"/>
    <x v="176"/>
    <n v="1"/>
    <s v="Purchase"/>
  </r>
  <r>
    <x v="73"/>
    <x v="1"/>
    <x v="177"/>
    <n v="3"/>
    <s v="Purchase"/>
  </r>
  <r>
    <x v="119"/>
    <x v="1"/>
    <x v="178"/>
    <n v="12"/>
    <s v="Purchase"/>
  </r>
  <r>
    <x v="100"/>
    <x v="1"/>
    <x v="179"/>
    <n v="15"/>
    <s v="Sale"/>
  </r>
  <r>
    <x v="70"/>
    <x v="1"/>
    <x v="180"/>
    <n v="16"/>
    <s v="Purchase"/>
  </r>
  <r>
    <x v="120"/>
    <x v="1"/>
    <x v="181"/>
    <n v="18"/>
    <s v="Purchase"/>
  </r>
  <r>
    <x v="121"/>
    <x v="1"/>
    <x v="182"/>
    <n v="9"/>
    <s v="Sale"/>
  </r>
  <r>
    <x v="122"/>
    <x v="1"/>
    <x v="183"/>
    <n v="15"/>
    <s v="Sale"/>
  </r>
  <r>
    <x v="53"/>
    <x v="1"/>
    <x v="184"/>
    <n v="18"/>
    <s v="Sale"/>
  </r>
  <r>
    <x v="123"/>
    <x v="1"/>
    <x v="185"/>
    <n v="5"/>
    <s v="Purchase"/>
  </r>
  <r>
    <x v="115"/>
    <x v="1"/>
    <x v="186"/>
    <n v="1"/>
    <s v="Sale"/>
  </r>
  <r>
    <x v="70"/>
    <x v="1"/>
    <x v="187"/>
    <n v="19"/>
    <s v="Sale"/>
  </r>
  <r>
    <x v="20"/>
    <x v="1"/>
    <x v="188"/>
    <n v="14"/>
    <s v="Sale"/>
  </r>
  <r>
    <x v="10"/>
    <x v="1"/>
    <x v="189"/>
    <n v="5"/>
    <s v="Purchase"/>
  </r>
  <r>
    <x v="124"/>
    <x v="1"/>
    <x v="190"/>
    <n v="12"/>
    <s v="Purchase"/>
  </r>
  <r>
    <x v="125"/>
    <x v="1"/>
    <x v="191"/>
    <n v="4"/>
    <s v="Sale"/>
  </r>
  <r>
    <x v="126"/>
    <x v="2"/>
    <x v="192"/>
    <n v="12"/>
    <s v="Purchase"/>
  </r>
  <r>
    <x v="127"/>
    <x v="1"/>
    <x v="193"/>
    <n v="4"/>
    <s v="Sale"/>
  </r>
  <r>
    <x v="3"/>
    <x v="1"/>
    <x v="194"/>
    <n v="2"/>
    <s v="Sale"/>
  </r>
  <r>
    <x v="128"/>
    <x v="2"/>
    <x v="195"/>
    <n v="13"/>
    <s v="Purchase"/>
  </r>
  <r>
    <x v="118"/>
    <x v="1"/>
    <x v="196"/>
    <n v="6"/>
    <s v="Sale"/>
  </r>
  <r>
    <x v="63"/>
    <x v="1"/>
    <x v="197"/>
    <n v="10"/>
    <s v="Purchase"/>
  </r>
  <r>
    <x v="20"/>
    <x v="1"/>
    <x v="198"/>
    <n v="8"/>
    <s v="Sale"/>
  </r>
  <r>
    <x v="123"/>
    <x v="1"/>
    <x v="199"/>
    <n v="5"/>
    <s v="Purchase"/>
  </r>
  <r>
    <x v="129"/>
    <x v="1"/>
    <x v="200"/>
    <n v="8"/>
    <s v="Sale"/>
  </r>
  <r>
    <x v="130"/>
    <x v="1"/>
    <x v="201"/>
    <n v="9"/>
    <s v="Sale"/>
  </r>
  <r>
    <x v="85"/>
    <x v="1"/>
    <x v="202"/>
    <n v="1"/>
    <s v="Sale"/>
  </r>
  <r>
    <x v="131"/>
    <x v="1"/>
    <x v="203"/>
    <n v="14"/>
    <s v="Sale"/>
  </r>
  <r>
    <x v="118"/>
    <x v="1"/>
    <x v="204"/>
    <n v="3"/>
    <s v="Sale"/>
  </r>
  <r>
    <x v="132"/>
    <x v="1"/>
    <x v="205"/>
    <n v="11"/>
    <s v="Sale"/>
  </r>
  <r>
    <x v="29"/>
    <x v="1"/>
    <x v="206"/>
    <n v="2"/>
    <s v="Purchase"/>
  </r>
  <r>
    <x v="133"/>
    <x v="1"/>
    <x v="207"/>
    <n v="12"/>
    <s v="Purchase"/>
  </r>
  <r>
    <x v="134"/>
    <x v="1"/>
    <x v="208"/>
    <n v="9"/>
    <s v="Sale"/>
  </r>
  <r>
    <x v="135"/>
    <x v="2"/>
    <x v="209"/>
    <n v="14"/>
    <s v="Purchase"/>
  </r>
  <r>
    <x v="136"/>
    <x v="1"/>
    <x v="210"/>
    <n v="6"/>
    <s v="Sale"/>
  </r>
  <r>
    <x v="137"/>
    <x v="2"/>
    <x v="211"/>
    <n v="15"/>
    <s v="Purchase"/>
  </r>
  <r>
    <x v="30"/>
    <x v="2"/>
    <x v="212"/>
    <n v="4"/>
    <s v="Sale"/>
  </r>
  <r>
    <x v="17"/>
    <x v="1"/>
    <x v="213"/>
    <n v="2"/>
    <s v="Sale"/>
  </r>
  <r>
    <x v="138"/>
    <x v="1"/>
    <x v="214"/>
    <n v="9"/>
    <s v="Purchase"/>
  </r>
  <r>
    <x v="139"/>
    <x v="1"/>
    <x v="215"/>
    <n v="4"/>
    <s v="Sale"/>
  </r>
  <r>
    <x v="29"/>
    <x v="1"/>
    <x v="216"/>
    <n v="10"/>
    <s v="Sale"/>
  </r>
  <r>
    <x v="110"/>
    <x v="1"/>
    <x v="217"/>
    <n v="1"/>
    <s v="Purchase"/>
  </r>
  <r>
    <x v="10"/>
    <x v="1"/>
    <x v="218"/>
    <n v="23"/>
    <s v="Purchase"/>
  </r>
  <r>
    <x v="70"/>
    <x v="1"/>
    <x v="219"/>
    <n v="23"/>
    <s v="Sale"/>
  </r>
  <r>
    <x v="97"/>
    <x v="1"/>
    <x v="220"/>
    <n v="2"/>
    <s v="Purchase"/>
  </r>
  <r>
    <x v="140"/>
    <x v="1"/>
    <x v="221"/>
    <n v="5"/>
    <s v="Sale"/>
  </r>
  <r>
    <x v="141"/>
    <x v="0"/>
    <x v="222"/>
    <n v="3"/>
    <s v="Purchase"/>
  </r>
  <r>
    <x v="112"/>
    <x v="1"/>
    <x v="223"/>
    <n v="11"/>
    <s v="Sale"/>
  </r>
  <r>
    <x v="67"/>
    <x v="1"/>
    <x v="224"/>
    <n v="17"/>
    <s v="Purchase"/>
  </r>
  <r>
    <x v="81"/>
    <x v="1"/>
    <x v="225"/>
    <n v="12"/>
    <s v="Purchase"/>
  </r>
  <r>
    <x v="86"/>
    <x v="1"/>
    <x v="226"/>
    <n v="13"/>
    <s v="Sale"/>
  </r>
  <r>
    <x v="38"/>
    <x v="1"/>
    <x v="227"/>
    <n v="13"/>
    <s v="Sale"/>
  </r>
  <r>
    <x v="38"/>
    <x v="1"/>
    <x v="228"/>
    <n v="7"/>
    <s v="Purchase"/>
  </r>
  <r>
    <x v="142"/>
    <x v="1"/>
    <x v="229"/>
    <n v="10"/>
    <s v="Sale"/>
  </r>
  <r>
    <x v="81"/>
    <x v="1"/>
    <x v="230"/>
    <n v="6"/>
    <s v="Sale"/>
  </r>
  <r>
    <x v="6"/>
    <x v="1"/>
    <x v="231"/>
    <n v="7"/>
    <s v="Purchase"/>
  </r>
  <r>
    <x v="143"/>
    <x v="1"/>
    <x v="232"/>
    <n v="5"/>
    <s v="Sale"/>
  </r>
  <r>
    <x v="144"/>
    <x v="1"/>
    <x v="233"/>
    <n v="9"/>
    <s v="Purchase"/>
  </r>
  <r>
    <x v="51"/>
    <x v="1"/>
    <x v="234"/>
    <n v="3"/>
    <s v="Sale"/>
  </r>
  <r>
    <x v="36"/>
    <x v="1"/>
    <x v="235"/>
    <n v="9"/>
    <s v="Purchase"/>
  </r>
  <r>
    <x v="77"/>
    <x v="1"/>
    <x v="236"/>
    <n v="4"/>
    <s v="Purchase"/>
  </r>
  <r>
    <x v="145"/>
    <x v="1"/>
    <x v="237"/>
    <n v="3"/>
    <s v="Sale"/>
  </r>
  <r>
    <x v="105"/>
    <x v="1"/>
    <x v="238"/>
    <n v="6"/>
    <s v="Purchase"/>
  </r>
  <r>
    <x v="0"/>
    <x v="1"/>
    <x v="239"/>
    <n v="14"/>
    <s v="Sale"/>
  </r>
  <r>
    <x v="146"/>
    <x v="1"/>
    <x v="240"/>
    <n v="3"/>
    <s v="Purchase"/>
  </r>
  <r>
    <x v="46"/>
    <x v="1"/>
    <x v="241"/>
    <n v="17"/>
    <s v="Sale"/>
  </r>
  <r>
    <x v="15"/>
    <x v="1"/>
    <x v="242"/>
    <n v="11"/>
    <s v="Purchase"/>
  </r>
  <r>
    <x v="131"/>
    <x v="1"/>
    <x v="243"/>
    <n v="3"/>
    <s v="Sale"/>
  </r>
  <r>
    <x v="68"/>
    <x v="1"/>
    <x v="244"/>
    <n v="11"/>
    <s v="Sale"/>
  </r>
  <r>
    <x v="118"/>
    <x v="1"/>
    <x v="245"/>
    <n v="14"/>
    <s v="Sale"/>
  </r>
  <r>
    <x v="102"/>
    <x v="1"/>
    <x v="246"/>
    <n v="10"/>
    <s v="Purchase"/>
  </r>
  <r>
    <x v="147"/>
    <x v="1"/>
    <x v="247"/>
    <n v="12"/>
    <s v="Purchase"/>
  </r>
  <r>
    <x v="1"/>
    <x v="1"/>
    <x v="248"/>
    <n v="18"/>
    <s v="Sale"/>
  </r>
  <r>
    <x v="148"/>
    <x v="1"/>
    <x v="249"/>
    <n v="14"/>
    <s v="Sale"/>
  </r>
  <r>
    <x v="149"/>
    <x v="1"/>
    <x v="250"/>
    <n v="8"/>
    <s v="Purchase"/>
  </r>
  <r>
    <x v="45"/>
    <x v="1"/>
    <x v="251"/>
    <n v="10"/>
    <s v="Sale"/>
  </r>
  <r>
    <x v="139"/>
    <x v="2"/>
    <x v="252"/>
    <n v="2"/>
    <s v="Sale"/>
  </r>
  <r>
    <x v="150"/>
    <x v="2"/>
    <x v="253"/>
    <n v="9"/>
    <s v="Purchase"/>
  </r>
  <r>
    <x v="151"/>
    <x v="1"/>
    <x v="254"/>
    <n v="12"/>
    <s v="Purchase"/>
  </r>
  <r>
    <x v="143"/>
    <x v="1"/>
    <x v="255"/>
    <n v="5"/>
    <s v="Sale"/>
  </r>
  <r>
    <x v="120"/>
    <x v="1"/>
    <x v="256"/>
    <n v="2"/>
    <s v="Purchase"/>
  </r>
  <r>
    <x v="9"/>
    <x v="1"/>
    <x v="257"/>
    <n v="6"/>
    <s v="Sale"/>
  </r>
  <r>
    <x v="87"/>
    <x v="1"/>
    <x v="258"/>
    <n v="22"/>
    <s v="Sale"/>
  </r>
  <r>
    <x v="126"/>
    <x v="1"/>
    <x v="259"/>
    <n v="6"/>
    <s v="Sale"/>
  </r>
  <r>
    <x v="152"/>
    <x v="1"/>
    <x v="260"/>
    <n v="12"/>
    <s v="Purchase"/>
  </r>
  <r>
    <x v="36"/>
    <x v="1"/>
    <x v="261"/>
    <n v="8"/>
    <s v="Purchase"/>
  </r>
  <r>
    <x v="153"/>
    <x v="1"/>
    <x v="262"/>
    <n v="7"/>
    <s v="Sale"/>
  </r>
  <r>
    <x v="154"/>
    <x v="1"/>
    <x v="263"/>
    <n v="13"/>
    <s v="Sale"/>
  </r>
  <r>
    <x v="10"/>
    <x v="1"/>
    <x v="264"/>
    <n v="19"/>
    <s v="Purchase"/>
  </r>
  <r>
    <x v="59"/>
    <x v="1"/>
    <x v="265"/>
    <n v="9"/>
    <s v="Sale"/>
  </r>
  <r>
    <x v="155"/>
    <x v="1"/>
    <x v="266"/>
    <n v="18"/>
    <s v="Sale"/>
  </r>
  <r>
    <x v="156"/>
    <x v="1"/>
    <x v="267"/>
    <n v="13"/>
    <s v="Sale"/>
  </r>
  <r>
    <x v="157"/>
    <x v="1"/>
    <x v="268"/>
    <n v="11"/>
    <s v="Sale"/>
  </r>
  <r>
    <x v="75"/>
    <x v="1"/>
    <x v="269"/>
    <n v="18"/>
    <s v="Purchase"/>
  </r>
  <r>
    <x v="58"/>
    <x v="2"/>
    <x v="270"/>
    <n v="2"/>
    <s v="Purchase"/>
  </r>
  <r>
    <x v="158"/>
    <x v="1"/>
    <x v="271"/>
    <n v="4"/>
    <s v="Sale"/>
  </r>
  <r>
    <x v="53"/>
    <x v="2"/>
    <x v="272"/>
    <n v="3"/>
    <s v="Purchase"/>
  </r>
  <r>
    <x v="4"/>
    <x v="1"/>
    <x v="273"/>
    <n v="8"/>
    <s v="Sale"/>
  </r>
  <r>
    <x v="47"/>
    <x v="1"/>
    <x v="274"/>
    <n v="11"/>
    <s v="Sale"/>
  </r>
  <r>
    <x v="104"/>
    <x v="1"/>
    <x v="275"/>
    <n v="10"/>
    <s v="Sale"/>
  </r>
  <r>
    <x v="159"/>
    <x v="0"/>
    <x v="276"/>
    <n v="14"/>
    <s v="Purchase"/>
  </r>
  <r>
    <x v="160"/>
    <x v="0"/>
    <x v="277"/>
    <n v="17"/>
    <s v="Purchase"/>
  </r>
  <r>
    <x v="60"/>
    <x v="0"/>
    <x v="278"/>
    <n v="3"/>
    <s v="Sale"/>
  </r>
  <r>
    <x v="8"/>
    <x v="0"/>
    <x v="279"/>
    <n v="15"/>
    <s v="Purchase"/>
  </r>
  <r>
    <x v="30"/>
    <x v="1"/>
    <x v="280"/>
    <n v="17"/>
    <s v="Purchase"/>
  </r>
  <r>
    <x v="114"/>
    <x v="1"/>
    <x v="281"/>
    <n v="7"/>
    <s v="Sale"/>
  </r>
  <r>
    <x v="153"/>
    <x v="1"/>
    <x v="282"/>
    <n v="13"/>
    <s v="Purchase"/>
  </r>
  <r>
    <x v="76"/>
    <x v="2"/>
    <x v="283"/>
    <n v="18"/>
    <s v="Sale"/>
  </r>
  <r>
    <x v="149"/>
    <x v="2"/>
    <x v="284"/>
    <n v="11"/>
    <s v="Sale"/>
  </r>
  <r>
    <x v="68"/>
    <x v="1"/>
    <x v="285"/>
    <n v="6"/>
    <s v="Purchase"/>
  </r>
  <r>
    <x v="65"/>
    <x v="1"/>
    <x v="286"/>
    <n v="12"/>
    <s v="Sale"/>
  </r>
  <r>
    <x v="161"/>
    <x v="1"/>
    <x v="287"/>
    <n v="4"/>
    <s v="Purchase"/>
  </r>
  <r>
    <x v="162"/>
    <x v="1"/>
    <x v="288"/>
    <n v="6"/>
    <s v="Purchase"/>
  </r>
  <r>
    <x v="163"/>
    <x v="1"/>
    <x v="289"/>
    <n v="3"/>
    <s v="Sale"/>
  </r>
  <r>
    <x v="150"/>
    <x v="2"/>
    <x v="290"/>
    <n v="13"/>
    <s v="Purchase"/>
  </r>
  <r>
    <x v="164"/>
    <x v="2"/>
    <x v="291"/>
    <n v="13"/>
    <s v="Sale"/>
  </r>
  <r>
    <x v="59"/>
    <x v="2"/>
    <x v="292"/>
    <n v="14"/>
    <s v="Sale"/>
  </r>
  <r>
    <x v="95"/>
    <x v="2"/>
    <x v="293"/>
    <n v="2"/>
    <s v="Purchase"/>
  </r>
  <r>
    <x v="159"/>
    <x v="2"/>
    <x v="294"/>
    <n v="9"/>
    <s v="Purchase"/>
  </r>
  <r>
    <x v="151"/>
    <x v="2"/>
    <x v="295"/>
    <n v="5"/>
    <s v="Purchase"/>
  </r>
  <r>
    <x v="90"/>
    <x v="1"/>
    <x v="296"/>
    <n v="14"/>
    <s v="Purchase"/>
  </r>
  <r>
    <x v="6"/>
    <x v="1"/>
    <x v="297"/>
    <n v="2"/>
    <s v="Purchase"/>
  </r>
  <r>
    <x v="108"/>
    <x v="1"/>
    <x v="298"/>
    <n v="1"/>
    <s v="Sale"/>
  </r>
  <r>
    <x v="12"/>
    <x v="1"/>
    <x v="299"/>
    <n v="1"/>
    <s v="Sale"/>
  </r>
  <r>
    <x v="132"/>
    <x v="1"/>
    <x v="300"/>
    <n v="19"/>
    <s v="Sale"/>
  </r>
  <r>
    <x v="139"/>
    <x v="1"/>
    <x v="301"/>
    <n v="12"/>
    <s v="Sale"/>
  </r>
  <r>
    <x v="143"/>
    <x v="1"/>
    <x v="302"/>
    <n v="7"/>
    <s v="Sale"/>
  </r>
  <r>
    <x v="165"/>
    <x v="2"/>
    <x v="303"/>
    <n v="16"/>
    <s v="Sale"/>
  </r>
  <r>
    <x v="166"/>
    <x v="2"/>
    <x v="304"/>
    <n v="24"/>
    <s v="Sale"/>
  </r>
  <r>
    <x v="167"/>
    <x v="1"/>
    <x v="305"/>
    <n v="11"/>
    <s v="Sale"/>
  </r>
  <r>
    <x v="168"/>
    <x v="1"/>
    <x v="306"/>
    <n v="12"/>
    <s v="Sale"/>
  </r>
  <r>
    <x v="86"/>
    <x v="2"/>
    <x v="307"/>
    <n v="13"/>
    <s v="Sale"/>
  </r>
  <r>
    <x v="12"/>
    <x v="2"/>
    <x v="308"/>
    <n v="7"/>
    <s v="Sale"/>
  </r>
  <r>
    <x v="18"/>
    <x v="2"/>
    <x v="309"/>
    <n v="12"/>
    <s v="Sale"/>
  </r>
  <r>
    <x v="52"/>
    <x v="1"/>
    <x v="310"/>
    <n v="12"/>
    <s v="Sale"/>
  </r>
  <r>
    <x v="167"/>
    <x v="1"/>
    <x v="311"/>
    <n v="4"/>
    <s v="Sale"/>
  </r>
  <r>
    <x v="169"/>
    <x v="1"/>
    <x v="312"/>
    <n v="12"/>
    <s v="Sale"/>
  </r>
  <r>
    <x v="11"/>
    <x v="1"/>
    <x v="313"/>
    <n v="5"/>
    <s v="Sale"/>
  </r>
  <r>
    <x v="6"/>
    <x v="1"/>
    <x v="314"/>
    <n v="4"/>
    <s v="Sale"/>
  </r>
  <r>
    <x v="164"/>
    <x v="1"/>
    <x v="315"/>
    <n v="15"/>
    <s v="Sale"/>
  </r>
  <r>
    <x v="170"/>
    <x v="2"/>
    <x v="316"/>
    <n v="3"/>
    <s v="Sale"/>
  </r>
  <r>
    <x v="145"/>
    <x v="2"/>
    <x v="317"/>
    <n v="13"/>
    <s v="Sale"/>
  </r>
  <r>
    <x v="143"/>
    <x v="1"/>
    <x v="318"/>
    <n v="2"/>
    <s v="Sale"/>
  </r>
  <r>
    <x v="9"/>
    <x v="1"/>
    <x v="319"/>
    <n v="11"/>
    <s v="Sale"/>
  </r>
  <r>
    <x v="171"/>
    <x v="1"/>
    <x v="320"/>
    <n v="5"/>
    <s v="Sale"/>
  </r>
  <r>
    <x v="9"/>
    <x v="1"/>
    <x v="321"/>
    <n v="10"/>
    <s v="Sale"/>
  </r>
  <r>
    <x v="2"/>
    <x v="1"/>
    <x v="322"/>
    <n v="1"/>
    <s v="Sale"/>
  </r>
  <r>
    <x v="2"/>
    <x v="1"/>
    <x v="323"/>
    <n v="16"/>
    <s v="Sale"/>
  </r>
  <r>
    <x v="103"/>
    <x v="1"/>
    <x v="324"/>
    <n v="12"/>
    <s v="Sale"/>
  </r>
  <r>
    <x v="103"/>
    <x v="1"/>
    <x v="325"/>
    <n v="7"/>
    <s v="Sale"/>
  </r>
  <r>
    <x v="172"/>
    <x v="1"/>
    <x v="326"/>
    <n v="9"/>
    <s v="Sale"/>
  </r>
  <r>
    <x v="82"/>
    <x v="1"/>
    <x v="327"/>
    <n v="9"/>
    <s v="Sale"/>
  </r>
  <r>
    <x v="173"/>
    <x v="1"/>
    <x v="328"/>
    <n v="8"/>
    <s v="Sale"/>
  </r>
  <r>
    <x v="55"/>
    <x v="1"/>
    <x v="329"/>
    <n v="3"/>
    <s v="Sale"/>
  </r>
  <r>
    <x v="92"/>
    <x v="1"/>
    <x v="330"/>
    <n v="18"/>
    <s v="Sale"/>
  </r>
  <r>
    <x v="91"/>
    <x v="0"/>
    <x v="331"/>
    <n v="14"/>
    <s v="Sale"/>
  </r>
  <r>
    <x v="88"/>
    <x v="0"/>
    <x v="332"/>
    <n v="16"/>
    <s v="Sale"/>
  </r>
  <r>
    <x v="79"/>
    <x v="0"/>
    <x v="333"/>
    <n v="4"/>
    <s v="Sale"/>
  </r>
  <r>
    <x v="172"/>
    <x v="2"/>
    <x v="334"/>
    <n v="8"/>
    <s v="Sale"/>
  </r>
  <r>
    <x v="106"/>
    <x v="2"/>
    <x v="335"/>
    <n v="8"/>
    <s v="Sale"/>
  </r>
  <r>
    <x v="118"/>
    <x v="2"/>
    <x v="336"/>
    <n v="16"/>
    <s v="Sale"/>
  </r>
  <r>
    <x v="25"/>
    <x v="2"/>
    <x v="337"/>
    <n v="1"/>
    <s v="Sale"/>
  </r>
  <r>
    <x v="160"/>
    <x v="2"/>
    <x v="338"/>
    <n v="11"/>
    <s v="Sale"/>
  </r>
  <r>
    <x v="123"/>
    <x v="0"/>
    <x v="339"/>
    <n v="10"/>
    <s v="Sale"/>
  </r>
  <r>
    <x v="140"/>
    <x v="0"/>
    <x v="340"/>
    <n v="5"/>
    <s v="Sale"/>
  </r>
  <r>
    <x v="54"/>
    <x v="0"/>
    <x v="341"/>
    <n v="10"/>
    <s v="Sale"/>
  </r>
  <r>
    <x v="42"/>
    <x v="0"/>
    <x v="342"/>
    <n v="16"/>
    <s v="Sale"/>
  </r>
  <r>
    <x v="16"/>
    <x v="0"/>
    <x v="343"/>
    <n v="1"/>
    <s v="Sale"/>
  </r>
  <r>
    <x v="70"/>
    <x v="0"/>
    <x v="344"/>
    <n v="4"/>
    <s v="Purchase"/>
  </r>
  <r>
    <x v="174"/>
    <x v="0"/>
    <x v="345"/>
    <n v="13"/>
    <s v="Purchase"/>
  </r>
  <r>
    <x v="175"/>
    <x v="0"/>
    <x v="346"/>
    <n v="10"/>
    <s v="Purchase"/>
  </r>
  <r>
    <x v="33"/>
    <x v="2"/>
    <x v="347"/>
    <n v="9"/>
    <s v="Purchase"/>
  </r>
  <r>
    <x v="63"/>
    <x v="2"/>
    <x v="348"/>
    <n v="16"/>
    <s v="Purchase"/>
  </r>
  <r>
    <x v="117"/>
    <x v="2"/>
    <x v="349"/>
    <n v="14"/>
    <s v="Purchase"/>
  </r>
  <r>
    <x v="176"/>
    <x v="2"/>
    <x v="350"/>
    <n v="20"/>
    <s v="Purchase"/>
  </r>
  <r>
    <x v="174"/>
    <x v="2"/>
    <x v="351"/>
    <n v="16"/>
    <s v="Purchase"/>
  </r>
  <r>
    <x v="54"/>
    <x v="0"/>
    <x v="352"/>
    <n v="4"/>
    <s v="Purchase"/>
  </r>
  <r>
    <x v="177"/>
    <x v="2"/>
    <x v="353"/>
    <n v="12"/>
    <s v="Purchase"/>
  </r>
  <r>
    <x v="174"/>
    <x v="2"/>
    <x v="354"/>
    <n v="14"/>
    <s v="Purchase"/>
  </r>
  <r>
    <x v="61"/>
    <x v="0"/>
    <x v="355"/>
    <n v="4"/>
    <s v="Purchase"/>
  </r>
  <r>
    <x v="15"/>
    <x v="2"/>
    <x v="356"/>
    <n v="19"/>
    <s v="Purchase"/>
  </r>
  <r>
    <x v="178"/>
    <x v="0"/>
    <x v="357"/>
    <n v="5"/>
    <s v="Purchase"/>
  </r>
  <r>
    <x v="145"/>
    <x v="0"/>
    <x v="358"/>
    <n v="13"/>
    <s v="Purchase"/>
  </r>
  <r>
    <x v="179"/>
    <x v="0"/>
    <x v="359"/>
    <n v="2"/>
    <s v="Purchase"/>
  </r>
  <r>
    <x v="180"/>
    <x v="0"/>
    <x v="360"/>
    <n v="10"/>
    <s v="Purchase"/>
  </r>
  <r>
    <x v="115"/>
    <x v="2"/>
    <x v="361"/>
    <n v="7"/>
    <s v="Purchase"/>
  </r>
  <r>
    <x v="181"/>
    <x v="2"/>
    <x v="362"/>
    <n v="18"/>
    <s v="Purchase"/>
  </r>
  <r>
    <x v="182"/>
    <x v="0"/>
    <x v="363"/>
    <n v="11"/>
    <s v="Purchase"/>
  </r>
  <r>
    <x v="44"/>
    <x v="2"/>
    <x v="364"/>
    <n v="10"/>
    <s v="Purchase"/>
  </r>
  <r>
    <x v="43"/>
    <x v="2"/>
    <x v="365"/>
    <n v="3"/>
    <s v="Purchase"/>
  </r>
  <r>
    <x v="127"/>
    <x v="2"/>
    <x v="366"/>
    <n v="9"/>
    <s v="Purchase"/>
  </r>
  <r>
    <x v="81"/>
    <x v="0"/>
    <x v="367"/>
    <n v="5"/>
    <s v="Purchase"/>
  </r>
  <r>
    <x v="3"/>
    <x v="0"/>
    <x v="368"/>
    <n v="4"/>
    <s v="Purchase"/>
  </r>
  <r>
    <x v="70"/>
    <x v="2"/>
    <x v="369"/>
    <n v="8"/>
    <s v="Purchase"/>
  </r>
  <r>
    <x v="111"/>
    <x v="2"/>
    <x v="370"/>
    <n v="9"/>
    <s v="Purchase"/>
  </r>
  <r>
    <x v="109"/>
    <x v="2"/>
    <x v="371"/>
    <n v="4"/>
    <s v="Purchase"/>
  </r>
  <r>
    <x v="81"/>
    <x v="2"/>
    <x v="372"/>
    <n v="5"/>
    <s v="Purchase"/>
  </r>
  <r>
    <x v="44"/>
    <x v="0"/>
    <x v="373"/>
    <n v="6"/>
    <s v="Purchase"/>
  </r>
  <r>
    <x v="183"/>
    <x v="2"/>
    <x v="374"/>
    <n v="13"/>
    <s v="Purchase"/>
  </r>
  <r>
    <x v="154"/>
    <x v="2"/>
    <x v="375"/>
    <n v="7"/>
    <s v="Purchase"/>
  </r>
  <r>
    <x v="103"/>
    <x v="2"/>
    <x v="376"/>
    <n v="6"/>
    <s v="Purchase"/>
  </r>
  <r>
    <x v="169"/>
    <x v="2"/>
    <x v="377"/>
    <n v="3"/>
    <s v="Purchase"/>
  </r>
  <r>
    <x v="71"/>
    <x v="0"/>
    <x v="378"/>
    <n v="7"/>
    <s v="Purchase"/>
  </r>
  <r>
    <x v="177"/>
    <x v="0"/>
    <x v="379"/>
    <n v="13"/>
    <s v="Purchase"/>
  </r>
  <r>
    <x v="99"/>
    <x v="0"/>
    <x v="380"/>
    <n v="11"/>
    <s v="Purchase"/>
  </r>
  <r>
    <x v="173"/>
    <x v="0"/>
    <x v="381"/>
    <n v="16"/>
    <s v="Purchase"/>
  </r>
  <r>
    <x v="15"/>
    <x v="0"/>
    <x v="382"/>
    <n v="18"/>
    <s v="Purchase"/>
  </r>
  <r>
    <x v="184"/>
    <x v="0"/>
    <x v="383"/>
    <n v="1"/>
    <s v="Purchase"/>
  </r>
  <r>
    <x v="113"/>
    <x v="0"/>
    <x v="384"/>
    <n v="12"/>
    <s v="Purchase"/>
  </r>
  <r>
    <x v="185"/>
    <x v="2"/>
    <x v="385"/>
    <n v="18"/>
    <s v="Purchase"/>
  </r>
  <r>
    <x v="98"/>
    <x v="2"/>
    <x v="386"/>
    <n v="21"/>
    <s v="Purchase"/>
  </r>
  <r>
    <x v="99"/>
    <x v="2"/>
    <x v="387"/>
    <n v="13"/>
    <s v="Purchase"/>
  </r>
  <r>
    <x v="186"/>
    <x v="0"/>
    <x v="388"/>
    <n v="18"/>
    <s v="Purchase"/>
  </r>
  <r>
    <x v="1"/>
    <x v="0"/>
    <x v="389"/>
    <n v="11"/>
    <s v="Purchase"/>
  </r>
  <r>
    <x v="187"/>
    <x v="0"/>
    <x v="390"/>
    <n v="15"/>
    <s v="Purchase"/>
  </r>
  <r>
    <x v="188"/>
    <x v="0"/>
    <x v="391"/>
    <n v="12"/>
    <s v="Purchase"/>
  </r>
  <r>
    <x v="189"/>
    <x v="2"/>
    <x v="392"/>
    <n v="5"/>
    <s v="Purchase"/>
  </r>
  <r>
    <x v="96"/>
    <x v="2"/>
    <x v="393"/>
    <n v="13"/>
    <s v="Purchase"/>
  </r>
  <r>
    <x v="27"/>
    <x v="2"/>
    <x v="394"/>
    <n v="8"/>
    <s v="Purchase"/>
  </r>
  <r>
    <x v="190"/>
    <x v="0"/>
    <x v="395"/>
    <n v="4"/>
    <s v="Purchase"/>
  </r>
  <r>
    <x v="191"/>
    <x v="0"/>
    <x v="396"/>
    <n v="12"/>
    <s v="Purchase"/>
  </r>
  <r>
    <x v="31"/>
    <x v="0"/>
    <x v="397"/>
    <n v="14"/>
    <s v="Purchase"/>
  </r>
  <r>
    <x v="121"/>
    <x v="0"/>
    <x v="398"/>
    <n v="7"/>
    <s v="Purchase"/>
  </r>
  <r>
    <x v="190"/>
    <x v="0"/>
    <x v="399"/>
    <n v="3"/>
    <s v="Purchase"/>
  </r>
  <r>
    <x v="115"/>
    <x v="2"/>
    <x v="400"/>
    <n v="11"/>
    <s v="Purchase"/>
  </r>
  <r>
    <x v="192"/>
    <x v="0"/>
    <x v="401"/>
    <n v="18"/>
    <s v="Purchase"/>
  </r>
  <r>
    <x v="11"/>
    <x v="0"/>
    <x v="402"/>
    <n v="6"/>
    <s v="Purchase"/>
  </r>
  <r>
    <x v="148"/>
    <x v="0"/>
    <x v="403"/>
    <n v="15"/>
    <s v="Purchase"/>
  </r>
  <r>
    <x v="114"/>
    <x v="2"/>
    <x v="404"/>
    <n v="21"/>
    <s v="Purchase"/>
  </r>
  <r>
    <x v="123"/>
    <x v="0"/>
    <x v="405"/>
    <n v="9"/>
    <s v="Purchase"/>
  </r>
  <r>
    <x v="193"/>
    <x v="0"/>
    <x v="406"/>
    <n v="3"/>
    <s v="Purchase"/>
  </r>
  <r>
    <x v="194"/>
    <x v="2"/>
    <x v="407"/>
    <n v="7"/>
    <s v="Purchase"/>
  </r>
  <r>
    <x v="106"/>
    <x v="2"/>
    <x v="408"/>
    <n v="12"/>
    <s v="Purchase"/>
  </r>
  <r>
    <x v="87"/>
    <x v="0"/>
    <x v="409"/>
    <n v="10"/>
    <s v="Purchase"/>
  </r>
  <r>
    <x v="1"/>
    <x v="0"/>
    <x v="410"/>
    <n v="2"/>
    <s v="Purchase"/>
  </r>
  <r>
    <x v="78"/>
    <x v="0"/>
    <x v="411"/>
    <n v="5"/>
    <s v="Purchase"/>
  </r>
  <r>
    <x v="157"/>
    <x v="0"/>
    <x v="412"/>
    <n v="11"/>
    <s v="Purchase"/>
  </r>
  <r>
    <x v="98"/>
    <x v="0"/>
    <x v="413"/>
    <n v="5"/>
    <s v="Purchase"/>
  </r>
  <r>
    <x v="195"/>
    <x v="0"/>
    <x v="414"/>
    <n v="9"/>
    <s v="Purchase"/>
  </r>
  <r>
    <x v="186"/>
    <x v="1"/>
    <x v="415"/>
    <n v="8"/>
    <s v="Purchase"/>
  </r>
  <r>
    <x v="128"/>
    <x v="1"/>
    <x v="416"/>
    <n v="22"/>
    <s v="Purchase"/>
  </r>
  <r>
    <x v="104"/>
    <x v="1"/>
    <x v="417"/>
    <n v="3"/>
    <s v="Purchase"/>
  </r>
  <r>
    <x v="100"/>
    <x v="0"/>
    <x v="418"/>
    <n v="14"/>
    <s v="Purchase"/>
  </r>
  <r>
    <x v="72"/>
    <x v="0"/>
    <x v="419"/>
    <n v="4"/>
    <s v="Purchase"/>
  </r>
  <r>
    <x v="171"/>
    <x v="0"/>
    <x v="420"/>
    <n v="9"/>
    <s v="Purchase"/>
  </r>
  <r>
    <x v="81"/>
    <x v="0"/>
    <x v="421"/>
    <n v="4"/>
    <s v="Purchase"/>
  </r>
  <r>
    <x v="41"/>
    <x v="0"/>
    <x v="422"/>
    <n v="22"/>
    <s v="Purchase"/>
  </r>
  <r>
    <x v="103"/>
    <x v="0"/>
    <x v="423"/>
    <n v="2"/>
    <s v="Purchase"/>
  </r>
  <r>
    <x v="125"/>
    <x v="0"/>
    <x v="424"/>
    <n v="19"/>
    <s v="Purchase"/>
  </r>
  <r>
    <x v="127"/>
    <x v="0"/>
    <x v="425"/>
    <n v="2"/>
    <s v="Purchase"/>
  </r>
  <r>
    <x v="119"/>
    <x v="0"/>
    <x v="426"/>
    <n v="1"/>
    <s v="Purchase"/>
  </r>
  <r>
    <x v="182"/>
    <x v="0"/>
    <x v="427"/>
    <n v="14"/>
    <s v="Purchase"/>
  </r>
  <r>
    <x v="130"/>
    <x v="0"/>
    <x v="428"/>
    <n v="7"/>
    <s v="Purchase"/>
  </r>
  <r>
    <x v="175"/>
    <x v="0"/>
    <x v="429"/>
    <n v="14"/>
    <s v="Purchase"/>
  </r>
  <r>
    <x v="56"/>
    <x v="0"/>
    <x v="430"/>
    <n v="7"/>
    <s v="Purchase"/>
  </r>
  <r>
    <x v="196"/>
    <x v="1"/>
    <x v="431"/>
    <n v="19"/>
    <s v="Purchase"/>
  </r>
  <r>
    <x v="129"/>
    <x v="1"/>
    <x v="432"/>
    <n v="7"/>
    <s v="Purchase"/>
  </r>
  <r>
    <x v="197"/>
    <x v="1"/>
    <x v="433"/>
    <n v="17"/>
    <s v="Purchase"/>
  </r>
  <r>
    <x v="198"/>
    <x v="1"/>
    <x v="434"/>
    <n v="5"/>
    <s v="Purchase"/>
  </r>
  <r>
    <x v="199"/>
    <x v="1"/>
    <x v="435"/>
    <n v="11"/>
    <s v="Purchase"/>
  </r>
  <r>
    <x v="200"/>
    <x v="1"/>
    <x v="436"/>
    <n v="6"/>
    <s v="Purchase"/>
  </r>
  <r>
    <x v="115"/>
    <x v="1"/>
    <x v="437"/>
    <n v="17"/>
    <s v="Purchase"/>
  </r>
  <r>
    <x v="40"/>
    <x v="1"/>
    <x v="438"/>
    <n v="8"/>
    <s v="Purchase"/>
  </r>
  <r>
    <x v="46"/>
    <x v="1"/>
    <x v="439"/>
    <n v="10"/>
    <s v="Purchase"/>
  </r>
  <r>
    <x v="144"/>
    <x v="1"/>
    <x v="440"/>
    <n v="13"/>
    <s v="Purchase"/>
  </r>
  <r>
    <x v="178"/>
    <x v="0"/>
    <x v="441"/>
    <n v="6"/>
    <s v="Purchase"/>
  </r>
  <r>
    <x v="71"/>
    <x v="0"/>
    <x v="442"/>
    <n v="12"/>
    <s v="Purchase"/>
  </r>
  <r>
    <x v="96"/>
    <x v="0"/>
    <x v="443"/>
    <n v="12"/>
    <s v="Purchase"/>
  </r>
  <r>
    <x v="146"/>
    <x v="1"/>
    <x v="444"/>
    <n v="9"/>
    <s v="Purchase"/>
  </r>
  <r>
    <x v="39"/>
    <x v="2"/>
    <x v="445"/>
    <n v="6"/>
    <s v="Purchase"/>
  </r>
  <r>
    <x v="196"/>
    <x v="2"/>
    <x v="446"/>
    <n v="7"/>
    <s v="Purchase"/>
  </r>
  <r>
    <x v="201"/>
    <x v="2"/>
    <x v="447"/>
    <n v="2"/>
    <s v="Purchase"/>
  </r>
  <r>
    <x v="107"/>
    <x v="0"/>
    <x v="448"/>
    <n v="11"/>
    <s v="Purchase"/>
  </r>
  <r>
    <x v="202"/>
    <x v="2"/>
    <x v="449"/>
    <n v="15"/>
    <s v="Purchase"/>
  </r>
  <r>
    <x v="14"/>
    <x v="2"/>
    <x v="450"/>
    <n v="3"/>
    <s v="Purchase"/>
  </r>
  <r>
    <x v="14"/>
    <x v="2"/>
    <x v="451"/>
    <n v="22"/>
    <s v="Purchase"/>
  </r>
  <r>
    <x v="161"/>
    <x v="0"/>
    <x v="452"/>
    <n v="9"/>
    <s v="Purchase"/>
  </r>
  <r>
    <x v="203"/>
    <x v="0"/>
    <x v="453"/>
    <n v="2"/>
    <s v="Purchase"/>
  </r>
  <r>
    <x v="150"/>
    <x v="2"/>
    <x v="454"/>
    <n v="7"/>
    <s v="Purchase"/>
  </r>
  <r>
    <x v="204"/>
    <x v="2"/>
    <x v="455"/>
    <n v="10"/>
    <s v="Purchase"/>
  </r>
  <r>
    <x v="167"/>
    <x v="2"/>
    <x v="456"/>
    <n v="5"/>
    <s v="Purchase"/>
  </r>
  <r>
    <x v="5"/>
    <x v="0"/>
    <x v="457"/>
    <n v="3"/>
    <s v="Purchase"/>
  </r>
  <r>
    <x v="197"/>
    <x v="2"/>
    <x v="458"/>
    <n v="17"/>
    <s v="Purchase"/>
  </r>
  <r>
    <x v="205"/>
    <x v="2"/>
    <x v="459"/>
    <n v="11"/>
    <s v="Purchase"/>
  </r>
  <r>
    <x v="179"/>
    <x v="2"/>
    <x v="460"/>
    <n v="15"/>
    <s v="Purchase"/>
  </r>
  <r>
    <x v="186"/>
    <x v="2"/>
    <x v="461"/>
    <n v="8"/>
    <s v="Purchase"/>
  </r>
  <r>
    <x v="206"/>
    <x v="2"/>
    <x v="462"/>
    <n v="12"/>
    <s v="Purchase"/>
  </r>
  <r>
    <x v="79"/>
    <x v="2"/>
    <x v="463"/>
    <n v="7"/>
    <s v="Purchase"/>
  </r>
  <r>
    <x v="170"/>
    <x v="2"/>
    <x v="464"/>
    <n v="16"/>
    <s v="Purchase"/>
  </r>
  <r>
    <x v="205"/>
    <x v="2"/>
    <x v="465"/>
    <n v="4"/>
    <s v="Purchase"/>
  </r>
  <r>
    <x v="23"/>
    <x v="2"/>
    <x v="466"/>
    <n v="12"/>
    <s v="Purchase"/>
  </r>
  <r>
    <x v="189"/>
    <x v="2"/>
    <x v="467"/>
    <n v="5"/>
    <s v="Purchase"/>
  </r>
  <r>
    <x v="67"/>
    <x v="2"/>
    <x v="468"/>
    <n v="5"/>
    <s v="Purchase"/>
  </r>
  <r>
    <x v="51"/>
    <x v="2"/>
    <x v="469"/>
    <n v="5"/>
    <s v="Purchase"/>
  </r>
  <r>
    <x v="207"/>
    <x v="2"/>
    <x v="470"/>
    <n v="10"/>
    <s v="Purchase"/>
  </r>
  <r>
    <x v="7"/>
    <x v="2"/>
    <x v="471"/>
    <n v="2"/>
    <s v="Purchase"/>
  </r>
  <r>
    <x v="66"/>
    <x v="0"/>
    <x v="472"/>
    <n v="19"/>
    <s v="Purchase"/>
  </r>
  <r>
    <x v="129"/>
    <x v="0"/>
    <x v="473"/>
    <n v="3"/>
    <s v="Purchase"/>
  </r>
  <r>
    <x v="29"/>
    <x v="0"/>
    <x v="474"/>
    <n v="1"/>
    <s v="Purchase"/>
  </r>
  <r>
    <x v="117"/>
    <x v="2"/>
    <x v="475"/>
    <n v="8"/>
    <s v="Purchase"/>
  </r>
  <r>
    <x v="36"/>
    <x v="0"/>
    <x v="476"/>
    <n v="5"/>
    <s v="Purchase"/>
  </r>
  <r>
    <x v="80"/>
    <x v="2"/>
    <x v="477"/>
    <n v="2"/>
    <s v="Purchase"/>
  </r>
  <r>
    <x v="7"/>
    <x v="2"/>
    <x v="478"/>
    <n v="17"/>
    <s v="Purchase"/>
  </r>
  <r>
    <x v="105"/>
    <x v="2"/>
    <x v="479"/>
    <n v="3"/>
    <s v="Purchase"/>
  </r>
  <r>
    <x v="117"/>
    <x v="0"/>
    <x v="480"/>
    <n v="26"/>
    <s v="Purchase"/>
  </r>
  <r>
    <x v="208"/>
    <x v="2"/>
    <x v="481"/>
    <n v="12"/>
    <s v="Purchase"/>
  </r>
  <r>
    <x v="91"/>
    <x v="2"/>
    <x v="482"/>
    <n v="9"/>
    <s v="Purchase"/>
  </r>
  <r>
    <x v="135"/>
    <x v="2"/>
    <x v="483"/>
    <n v="11"/>
    <s v="Purchase"/>
  </r>
  <r>
    <x v="209"/>
    <x v="2"/>
    <x v="484"/>
    <n v="11"/>
    <s v="Purchase"/>
  </r>
  <r>
    <x v="109"/>
    <x v="2"/>
    <x v="485"/>
    <n v="13"/>
    <s v="Purchase"/>
  </r>
  <r>
    <x v="37"/>
    <x v="2"/>
    <x v="486"/>
    <n v="4"/>
    <s v="Purchase"/>
  </r>
  <r>
    <x v="9"/>
    <x v="0"/>
    <x v="487"/>
    <n v="14"/>
    <s v="Purchase"/>
  </r>
  <r>
    <x v="24"/>
    <x v="0"/>
    <x v="488"/>
    <n v="1"/>
    <s v="Purchase"/>
  </r>
  <r>
    <x v="167"/>
    <x v="0"/>
    <x v="489"/>
    <n v="4"/>
    <s v="Purchase"/>
  </r>
  <r>
    <x v="86"/>
    <x v="2"/>
    <x v="490"/>
    <n v="10"/>
    <s v="Purchase"/>
  </r>
  <r>
    <x v="124"/>
    <x v="2"/>
    <x v="491"/>
    <n v="12"/>
    <s v="Purchase"/>
  </r>
  <r>
    <x v="86"/>
    <x v="0"/>
    <x v="492"/>
    <n v="20"/>
    <s v="Purchase"/>
  </r>
  <r>
    <x v="137"/>
    <x v="0"/>
    <x v="493"/>
    <n v="10"/>
    <s v="Purchase"/>
  </r>
  <r>
    <x v="166"/>
    <x v="2"/>
    <x v="494"/>
    <n v="13"/>
    <s v="Purchase"/>
  </r>
  <r>
    <x v="210"/>
    <x v="2"/>
    <x v="495"/>
    <n v="7"/>
    <s v="Purchase"/>
  </r>
  <r>
    <x v="197"/>
    <x v="1"/>
    <x v="496"/>
    <n v="5"/>
    <s v="Purchase"/>
  </r>
  <r>
    <x v="167"/>
    <x v="2"/>
    <x v="497"/>
    <n v="19"/>
    <s v="Purchase"/>
  </r>
  <r>
    <x v="183"/>
    <x v="2"/>
    <x v="498"/>
    <n v="13"/>
    <s v="Purchase"/>
  </r>
  <r>
    <x v="89"/>
    <x v="2"/>
    <x v="499"/>
    <n v="16"/>
    <s v="Purchase"/>
  </r>
  <r>
    <x v="71"/>
    <x v="2"/>
    <x v="500"/>
    <n v="19"/>
    <s v="Purchase"/>
  </r>
  <r>
    <x v="43"/>
    <x v="2"/>
    <x v="501"/>
    <n v="17"/>
    <s v="Purchase"/>
  </r>
  <r>
    <x v="211"/>
    <x v="2"/>
    <x v="502"/>
    <n v="20"/>
    <s v="Purchase"/>
  </r>
  <r>
    <x v="168"/>
    <x v="2"/>
    <x v="503"/>
    <n v="2"/>
    <s v="Purchase"/>
  </r>
  <r>
    <x v="179"/>
    <x v="2"/>
    <x v="504"/>
    <n v="2"/>
    <s v="Purchase"/>
  </r>
  <r>
    <x v="112"/>
    <x v="1"/>
    <x v="505"/>
    <n v="2"/>
    <s v="Purchase"/>
  </r>
  <r>
    <x v="169"/>
    <x v="1"/>
    <x v="506"/>
    <n v="18"/>
    <s v="Purchase"/>
  </r>
  <r>
    <x v="212"/>
    <x v="0"/>
    <x v="507"/>
    <n v="2"/>
    <s v="Purchase"/>
  </r>
  <r>
    <x v="126"/>
    <x v="0"/>
    <x v="508"/>
    <n v="12"/>
    <s v="Purchase"/>
  </r>
  <r>
    <x v="213"/>
    <x v="0"/>
    <x v="509"/>
    <n v="2"/>
    <s v="Purchase"/>
  </r>
  <r>
    <x v="22"/>
    <x v="0"/>
    <x v="510"/>
    <n v="12"/>
    <s v="Purchase"/>
  </r>
  <r>
    <x v="127"/>
    <x v="0"/>
    <x v="511"/>
    <n v="10"/>
    <s v="Purchase"/>
  </r>
  <r>
    <x v="68"/>
    <x v="0"/>
    <x v="512"/>
    <n v="15"/>
    <s v="Purchase"/>
  </r>
  <r>
    <x v="119"/>
    <x v="2"/>
    <x v="513"/>
    <n v="17"/>
    <s v="Purchase"/>
  </r>
  <r>
    <x v="95"/>
    <x v="2"/>
    <x v="514"/>
    <n v="3"/>
    <s v="Purchase"/>
  </r>
  <r>
    <x v="77"/>
    <x v="0"/>
    <x v="515"/>
    <n v="11"/>
    <s v="Purchase"/>
  </r>
  <r>
    <x v="214"/>
    <x v="0"/>
    <x v="516"/>
    <n v="17"/>
    <s v="Purchase"/>
  </r>
  <r>
    <x v="211"/>
    <x v="0"/>
    <x v="517"/>
    <n v="9"/>
    <s v="Purchase"/>
  </r>
  <r>
    <x v="96"/>
    <x v="2"/>
    <x v="518"/>
    <n v="6"/>
    <s v="Purchase"/>
  </r>
  <r>
    <x v="46"/>
    <x v="2"/>
    <x v="519"/>
    <n v="11"/>
    <s v="Purchase"/>
  </r>
  <r>
    <x v="103"/>
    <x v="2"/>
    <x v="520"/>
    <n v="3"/>
    <s v="Purchase"/>
  </r>
  <r>
    <x v="157"/>
    <x v="0"/>
    <x v="521"/>
    <n v="14"/>
    <s v="Purchase"/>
  </r>
  <r>
    <x v="202"/>
    <x v="0"/>
    <x v="522"/>
    <n v="9"/>
    <s v="Purchase"/>
  </r>
  <r>
    <x v="99"/>
    <x v="2"/>
    <x v="523"/>
    <n v="2"/>
    <s v="Purchase"/>
  </r>
  <r>
    <x v="87"/>
    <x v="0"/>
    <x v="524"/>
    <n v="2"/>
    <s v="Purchase"/>
  </r>
  <r>
    <x v="35"/>
    <x v="0"/>
    <x v="525"/>
    <n v="3"/>
    <s v="Purchase"/>
  </r>
  <r>
    <x v="174"/>
    <x v="2"/>
    <x v="526"/>
    <n v="11"/>
    <s v="Purchase"/>
  </r>
  <r>
    <x v="41"/>
    <x v="2"/>
    <x v="527"/>
    <n v="26"/>
    <s v="Purchase"/>
  </r>
  <r>
    <x v="215"/>
    <x v="1"/>
    <x v="528"/>
    <n v="4"/>
    <s v="Purchase"/>
  </r>
  <r>
    <x v="216"/>
    <x v="1"/>
    <x v="529"/>
    <n v="13"/>
    <s v="Purchase"/>
  </r>
  <r>
    <x v="173"/>
    <x v="1"/>
    <x v="530"/>
    <n v="4"/>
    <s v="Purchase"/>
  </r>
  <r>
    <x v="124"/>
    <x v="1"/>
    <x v="531"/>
    <n v="21"/>
    <s v="Purchase"/>
  </r>
  <r>
    <x v="143"/>
    <x v="1"/>
    <x v="532"/>
    <n v="5"/>
    <s v="Purchase"/>
  </r>
  <r>
    <x v="96"/>
    <x v="1"/>
    <x v="533"/>
    <n v="15"/>
    <s v="Purchase"/>
  </r>
  <r>
    <x v="117"/>
    <x v="1"/>
    <x v="534"/>
    <n v="3"/>
    <s v="Purchase"/>
  </r>
  <r>
    <x v="174"/>
    <x v="1"/>
    <x v="535"/>
    <n v="8"/>
    <s v="Purchase"/>
  </r>
  <r>
    <x v="7"/>
    <x v="1"/>
    <x v="536"/>
    <n v="2"/>
    <s v="Purchase"/>
  </r>
  <r>
    <x v="177"/>
    <x v="1"/>
    <x v="537"/>
    <n v="1"/>
    <s v="Purchase"/>
  </r>
  <r>
    <x v="206"/>
    <x v="1"/>
    <x v="538"/>
    <n v="2"/>
    <s v="Purchase"/>
  </r>
  <r>
    <x v="79"/>
    <x v="2"/>
    <x v="539"/>
    <n v="9"/>
    <s v="Purchase"/>
  </r>
  <r>
    <x v="37"/>
    <x v="2"/>
    <x v="540"/>
    <n v="1"/>
    <s v="Purchase"/>
  </r>
  <r>
    <x v="147"/>
    <x v="1"/>
    <x v="541"/>
    <n v="2"/>
    <s v="Purchase"/>
  </r>
  <r>
    <x v="11"/>
    <x v="2"/>
    <x v="542"/>
    <n v="18"/>
    <s v="Purchase"/>
  </r>
  <r>
    <x v="138"/>
    <x v="1"/>
    <x v="543"/>
    <n v="2"/>
    <s v="Purchas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D4665-F94F-461D-A2C4-8D36BFD79B3C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0:HS15" firstHeaderRow="1" firstDataRow="2" firstDataCol="1"/>
  <pivotFields count="6">
    <pivotField axis="axisCol"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numFmtId="164" showAll="0">
      <items count="545">
        <item x="156"/>
        <item x="154"/>
        <item x="298"/>
        <item x="176"/>
        <item x="383"/>
        <item x="537"/>
        <item x="63"/>
        <item x="9"/>
        <item x="100"/>
        <item x="186"/>
        <item x="299"/>
        <item x="170"/>
        <item x="27"/>
        <item x="105"/>
        <item x="343"/>
        <item x="426"/>
        <item x="488"/>
        <item x="173"/>
        <item x="337"/>
        <item x="474"/>
        <item x="297"/>
        <item x="86"/>
        <item x="130"/>
        <item x="202"/>
        <item x="423"/>
        <item x="541"/>
        <item x="217"/>
        <item x="523"/>
        <item x="524"/>
        <item x="503"/>
        <item x="540"/>
        <item x="410"/>
        <item x="50"/>
        <item x="507"/>
        <item x="82"/>
        <item x="252"/>
        <item x="322"/>
        <item x="477"/>
        <item x="318"/>
        <item x="543"/>
        <item x="60"/>
        <item x="240"/>
        <item x="256"/>
        <item x="103"/>
        <item x="536"/>
        <item x="447"/>
        <item x="194"/>
        <item x="204"/>
        <item x="453"/>
        <item x="425"/>
        <item x="538"/>
        <item x="206"/>
        <item x="47"/>
        <item x="509"/>
        <item x="243"/>
        <item x="293"/>
        <item x="525"/>
        <item x="504"/>
        <item x="98"/>
        <item x="270"/>
        <item x="77"/>
        <item x="222"/>
        <item x="505"/>
        <item x="377"/>
        <item x="514"/>
        <item x="399"/>
        <item x="471"/>
        <item x="220"/>
        <item x="234"/>
        <item x="193"/>
        <item x="272"/>
        <item x="85"/>
        <item x="142"/>
        <item x="271"/>
        <item x="333"/>
        <item x="359"/>
        <item x="74"/>
        <item x="289"/>
        <item x="419"/>
        <item x="177"/>
        <item x="520"/>
        <item x="528"/>
        <item x="42"/>
        <item x="213"/>
        <item x="191"/>
        <item x="371"/>
        <item x="530"/>
        <item x="25"/>
        <item x="167"/>
        <item x="55"/>
        <item x="44"/>
        <item x="316"/>
        <item x="329"/>
        <item x="5"/>
        <item x="344"/>
        <item x="479"/>
        <item x="467"/>
        <item x="23"/>
        <item x="368"/>
        <item x="199"/>
        <item x="237"/>
        <item x="311"/>
        <item x="212"/>
        <item x="61"/>
        <item x="392"/>
        <item x="102"/>
        <item x="450"/>
        <item x="406"/>
        <item x="486"/>
        <item x="355"/>
        <item x="411"/>
        <item x="372"/>
        <item x="473"/>
        <item x="278"/>
        <item x="106"/>
        <item x="185"/>
        <item x="457"/>
        <item x="489"/>
        <item x="115"/>
        <item x="417"/>
        <item x="352"/>
        <item x="221"/>
        <item x="518"/>
        <item x="476"/>
        <item x="365"/>
        <item x="141"/>
        <item x="79"/>
        <item x="196"/>
        <item x="137"/>
        <item x="357"/>
        <item x="110"/>
        <item x="534"/>
        <item x="24"/>
        <item x="189"/>
        <item x="134"/>
        <item x="255"/>
        <item x="164"/>
        <item x="465"/>
        <item x="402"/>
        <item x="88"/>
        <item x="395"/>
        <item x="140"/>
        <item x="407"/>
        <item x="375"/>
        <item x="320"/>
        <item x="456"/>
        <item x="413"/>
        <item x="376"/>
        <item x="172"/>
        <item x="231"/>
        <item x="314"/>
        <item x="118"/>
        <item x="230"/>
        <item x="469"/>
        <item x="468"/>
        <item x="15"/>
        <item x="149"/>
        <item x="215"/>
        <item x="116"/>
        <item x="367"/>
        <item x="302"/>
        <item x="454"/>
        <item x="436"/>
        <item x="373"/>
        <item x="87"/>
        <item x="16"/>
        <item x="394"/>
        <item x="295"/>
        <item x="257"/>
        <item x="475"/>
        <item x="236"/>
        <item x="441"/>
        <item x="421"/>
        <item x="325"/>
        <item x="287"/>
        <item x="78"/>
        <item x="445"/>
        <item x="148"/>
        <item x="313"/>
        <item x="532"/>
        <item x="259"/>
        <item x="340"/>
        <item x="145"/>
        <item x="48"/>
        <item x="97"/>
        <item x="232"/>
        <item x="253"/>
        <item x="496"/>
        <item x="161"/>
        <item x="81"/>
        <item x="151"/>
        <item x="96"/>
        <item x="165"/>
        <item x="58"/>
        <item x="432"/>
        <item x="119"/>
        <item x="261"/>
        <item x="33"/>
        <item x="235"/>
        <item x="64"/>
        <item x="36"/>
        <item x="238"/>
        <item x="0"/>
        <item x="93"/>
        <item x="216"/>
        <item x="138"/>
        <item x="434"/>
        <item x="428"/>
        <item x="210"/>
        <item x="182"/>
        <item x="124"/>
        <item x="364"/>
        <item x="3"/>
        <item x="104"/>
        <item x="40"/>
        <item x="214"/>
        <item x="327"/>
        <item x="1"/>
        <item x="59"/>
        <item x="135"/>
        <item x="208"/>
        <item x="522"/>
        <item x="174"/>
        <item x="157"/>
        <item x="284"/>
        <item x="53"/>
        <item x="288"/>
        <item x="200"/>
        <item x="198"/>
        <item x="398"/>
        <item x="285"/>
        <item x="369"/>
        <item x="265"/>
        <item x="366"/>
        <item x="268"/>
        <item x="338"/>
        <item x="54"/>
        <item x="18"/>
        <item x="415"/>
        <item x="360"/>
        <item x="482"/>
        <item x="136"/>
        <item x="143"/>
        <item x="123"/>
        <item x="446"/>
        <item x="281"/>
        <item x="420"/>
        <item x="346"/>
        <item x="463"/>
        <item x="491"/>
        <item x="430"/>
        <item x="80"/>
        <item x="107"/>
        <item x="7"/>
        <item x="438"/>
        <item x="335"/>
        <item x="132"/>
        <item x="526"/>
        <item x="262"/>
        <item x="452"/>
        <item x="190"/>
        <item x="28"/>
        <item x="39"/>
        <item x="205"/>
        <item x="515"/>
        <item x="380"/>
        <item x="308"/>
        <item x="361"/>
        <item x="273"/>
        <item x="328"/>
        <item x="246"/>
        <item x="378"/>
        <item x="408"/>
        <item x="370"/>
        <item x="228"/>
        <item x="466"/>
        <item x="535"/>
        <item x="511"/>
        <item x="120"/>
        <item x="31"/>
        <item x="495"/>
        <item x="17"/>
        <item x="490"/>
        <item x="112"/>
        <item x="159"/>
        <item x="276"/>
        <item x="354"/>
        <item x="160"/>
        <item x="274"/>
        <item x="326"/>
        <item x="461"/>
        <item x="459"/>
        <item x="286"/>
        <item x="192"/>
        <item x="250"/>
        <item x="309"/>
        <item x="233"/>
        <item x="169"/>
        <item x="498"/>
        <item x="389"/>
        <item x="6"/>
        <item x="301"/>
        <item x="73"/>
        <item x="400"/>
        <item x="307"/>
        <item x="521"/>
        <item x="242"/>
        <item x="249"/>
        <item x="414"/>
        <item x="339"/>
        <item x="223"/>
        <item x="282"/>
        <item x="229"/>
        <item x="539"/>
        <item x="179"/>
        <item x="26"/>
        <item x="331"/>
        <item x="397"/>
        <item x="405"/>
        <item x="290"/>
        <item x="20"/>
        <item x="67"/>
        <item x="435"/>
        <item x="334"/>
        <item x="487"/>
        <item x="127"/>
        <item x="128"/>
        <item x="484"/>
        <item x="387"/>
        <item x="245"/>
        <item x="197"/>
        <item x="46"/>
        <item x="171"/>
        <item x="363"/>
        <item x="493"/>
        <item x="166"/>
        <item x="155"/>
        <item x="508"/>
        <item x="163"/>
        <item x="312"/>
        <item x="321"/>
        <item x="517"/>
        <item x="150"/>
        <item x="444"/>
        <item x="201"/>
        <item x="347"/>
        <item x="294"/>
        <item x="129"/>
        <item x="494"/>
        <item x="396"/>
        <item x="131"/>
        <item x="153"/>
        <item x="162"/>
        <item x="227"/>
        <item x="29"/>
        <item x="449"/>
        <item x="345"/>
        <item x="117"/>
        <item x="251"/>
        <item x="483"/>
        <item x="35"/>
        <item x="519"/>
        <item x="280"/>
        <item x="275"/>
        <item x="442"/>
        <item x="139"/>
        <item x="437"/>
        <item x="341"/>
        <item x="403"/>
        <item x="175"/>
        <item x="384"/>
        <item x="91"/>
        <item x="147"/>
        <item x="207"/>
        <item x="296"/>
        <item x="409"/>
        <item x="470"/>
        <item x="146"/>
        <item x="57"/>
        <item x="388"/>
        <item x="455"/>
        <item x="305"/>
        <item x="180"/>
        <item x="76"/>
        <item x="324"/>
        <item x="319"/>
        <item x="244"/>
        <item x="108"/>
        <item x="533"/>
        <item x="247"/>
        <item x="239"/>
        <item x="144"/>
        <item x="433"/>
        <item x="332"/>
        <item x="56"/>
        <item x="510"/>
        <item x="158"/>
        <item x="133"/>
        <item x="478"/>
        <item x="303"/>
        <item x="269"/>
        <item x="412"/>
        <item x="51"/>
        <item x="211"/>
        <item x="10"/>
        <item x="310"/>
        <item x="500"/>
        <item x="188"/>
        <item x="21"/>
        <item x="181"/>
        <item x="291"/>
        <item x="358"/>
        <item x="37"/>
        <item x="439"/>
        <item x="485"/>
        <item x="225"/>
        <item x="292"/>
        <item x="125"/>
        <item x="381"/>
        <item x="109"/>
        <item x="224"/>
        <item x="122"/>
        <item x="542"/>
        <item x="263"/>
        <item x="464"/>
        <item x="427"/>
        <item x="260"/>
        <item x="62"/>
        <item x="38"/>
        <item x="462"/>
        <item x="323"/>
        <item x="492"/>
        <item x="266"/>
        <item x="4"/>
        <item x="203"/>
        <item x="440"/>
        <item x="418"/>
        <item x="92"/>
        <item x="226"/>
        <item x="187"/>
        <item x="458"/>
        <item x="512"/>
        <item x="391"/>
        <item x="443"/>
        <item x="481"/>
        <item x="83"/>
        <item x="22"/>
        <item x="448"/>
        <item x="277"/>
        <item x="356"/>
        <item x="254"/>
        <item x="390"/>
        <item x="330"/>
        <item x="431"/>
        <item x="404"/>
        <item x="350"/>
        <item x="283"/>
        <item x="374"/>
        <item x="315"/>
        <item x="349"/>
        <item x="267"/>
        <item x="353"/>
        <item x="178"/>
        <item x="379"/>
        <item x="248"/>
        <item x="14"/>
        <item x="264"/>
        <item x="43"/>
        <item x="19"/>
        <item x="89"/>
        <item x="113"/>
        <item x="306"/>
        <item x="529"/>
        <item x="45"/>
        <item x="416"/>
        <item x="258"/>
        <item x="460"/>
        <item x="219"/>
        <item x="429"/>
        <item x="348"/>
        <item x="126"/>
        <item x="114"/>
        <item x="385"/>
        <item x="66"/>
        <item x="41"/>
        <item x="90"/>
        <item x="502"/>
        <item x="183"/>
        <item x="501"/>
        <item x="8"/>
        <item x="32"/>
        <item x="68"/>
        <item x="382"/>
        <item x="336"/>
        <item x="317"/>
        <item x="69"/>
        <item x="451"/>
        <item x="2"/>
        <item x="101"/>
        <item x="75"/>
        <item x="71"/>
        <item x="111"/>
        <item x="184"/>
        <item x="195"/>
        <item x="152"/>
        <item x="393"/>
        <item x="362"/>
        <item x="300"/>
        <item x="121"/>
        <item x="531"/>
        <item x="506"/>
        <item x="279"/>
        <item x="513"/>
        <item x="422"/>
        <item x="84"/>
        <item x="241"/>
        <item x="11"/>
        <item x="72"/>
        <item x="12"/>
        <item x="13"/>
        <item x="34"/>
        <item x="351"/>
        <item x="218"/>
        <item x="65"/>
        <item x="30"/>
        <item x="480"/>
        <item x="472"/>
        <item x="99"/>
        <item x="168"/>
        <item x="95"/>
        <item x="386"/>
        <item x="52"/>
        <item x="342"/>
        <item x="401"/>
        <item x="499"/>
        <item x="209"/>
        <item x="527"/>
        <item x="497"/>
        <item x="304"/>
        <item x="49"/>
        <item x="424"/>
        <item x="94"/>
        <item x="70"/>
        <item x="516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218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2"/>
    </i>
    <i>
      <x v="63"/>
    </i>
    <i>
      <x v="64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7"/>
    </i>
    <i>
      <x v="79"/>
    </i>
    <i>
      <x v="81"/>
    </i>
    <i>
      <x v="82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2"/>
    </i>
    <i>
      <x v="114"/>
    </i>
    <i>
      <x v="116"/>
    </i>
    <i>
      <x v="117"/>
    </i>
    <i>
      <x v="118"/>
    </i>
    <i>
      <x v="119"/>
    </i>
    <i>
      <x v="120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6"/>
    </i>
    <i>
      <x v="187"/>
    </i>
    <i>
      <x v="189"/>
    </i>
    <i>
      <x v="190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8"/>
    </i>
    <i>
      <x v="239"/>
    </i>
    <i>
      <x v="240"/>
    </i>
    <i>
      <x v="241"/>
    </i>
    <i>
      <x v="242"/>
    </i>
    <i>
      <x v="243"/>
    </i>
    <i>
      <x v="244"/>
    </i>
    <i t="grand">
      <x/>
    </i>
  </colItem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E2D7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"/>
  <sheetViews>
    <sheetView showGridLines="0" workbookViewId="0">
      <selection activeCell="O26" sqref="O26"/>
    </sheetView>
  </sheetViews>
  <sheetFormatPr defaultRowHeight="13.5" x14ac:dyDescent="0.3"/>
  <cols>
    <col min="1" max="1" width="12.3828125" customWidth="1"/>
    <col min="2" max="2" width="11.61328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</v>
      </c>
      <c r="B2" s="1" t="s">
        <v>3</v>
      </c>
      <c r="C2" s="1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picture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F13"/>
  <sheetViews>
    <sheetView showGridLines="0" zoomScale="90" zoomScaleNormal="90" workbookViewId="0">
      <selection activeCell="B13" sqref="B13"/>
    </sheetView>
  </sheetViews>
  <sheetFormatPr defaultRowHeight="13.5" x14ac:dyDescent="0.3"/>
  <cols>
    <col min="1" max="1" width="1.61328125" customWidth="1"/>
    <col min="3" max="3" width="2.61328125" customWidth="1"/>
    <col min="4" max="4" width="20.23046875" bestFit="1" customWidth="1"/>
    <col min="5" max="5" width="22" bestFit="1" customWidth="1"/>
    <col min="6" max="6" width="20" bestFit="1" customWidth="1"/>
  </cols>
  <sheetData>
    <row r="1" spans="2:6" ht="14" thickBot="1" x14ac:dyDescent="0.35"/>
    <row r="2" spans="2:6" ht="14" thickBot="1" x14ac:dyDescent="0.35">
      <c r="B2" s="32" t="s">
        <v>174</v>
      </c>
      <c r="D2" s="32" t="s">
        <v>177</v>
      </c>
      <c r="E2" s="33" t="s">
        <v>178</v>
      </c>
      <c r="F2" s="32" t="s">
        <v>187</v>
      </c>
    </row>
    <row r="3" spans="2:6" x14ac:dyDescent="0.3">
      <c r="B3" s="27" t="s">
        <v>175</v>
      </c>
      <c r="D3" s="27" t="s">
        <v>179</v>
      </c>
      <c r="E3" s="29" t="s">
        <v>180</v>
      </c>
      <c r="F3" s="27" t="s">
        <v>188</v>
      </c>
    </row>
    <row r="4" spans="2:6" x14ac:dyDescent="0.3">
      <c r="B4" s="27" t="s">
        <v>176</v>
      </c>
      <c r="D4" s="27" t="s">
        <v>183</v>
      </c>
      <c r="E4" s="29" t="s">
        <v>192</v>
      </c>
      <c r="F4" s="27" t="s">
        <v>189</v>
      </c>
    </row>
    <row r="5" spans="2:6" x14ac:dyDescent="0.3">
      <c r="B5" s="27" t="s">
        <v>186</v>
      </c>
      <c r="D5" s="27" t="s">
        <v>184</v>
      </c>
      <c r="E5" s="29" t="s">
        <v>181</v>
      </c>
      <c r="F5" s="27" t="s">
        <v>190</v>
      </c>
    </row>
    <row r="6" spans="2:6" ht="14" thickBot="1" x14ac:dyDescent="0.35">
      <c r="B6" s="31"/>
      <c r="D6" s="28" t="s">
        <v>185</v>
      </c>
      <c r="E6" s="30" t="s">
        <v>182</v>
      </c>
      <c r="F6" s="28" t="s">
        <v>191</v>
      </c>
    </row>
    <row r="9" spans="2:6" ht="14" thickBot="1" x14ac:dyDescent="0.35"/>
    <row r="10" spans="2:6" ht="14" thickBot="1" x14ac:dyDescent="0.35">
      <c r="B10" s="34" t="s">
        <v>174</v>
      </c>
      <c r="D10" s="34" t="s">
        <v>193</v>
      </c>
    </row>
    <row r="12" spans="2:6" ht="14" thickBot="1" x14ac:dyDescent="0.35"/>
    <row r="13" spans="2:6" ht="14" thickBot="1" x14ac:dyDescent="0.35">
      <c r="B13" s="35" t="s">
        <v>175</v>
      </c>
      <c r="D13" s="35" t="s">
        <v>181</v>
      </c>
    </row>
  </sheetData>
  <dataValidations count="2">
    <dataValidation type="list" allowBlank="1" showInputMessage="1" showErrorMessage="1" sqref="B13" xr:uid="{CAB6AC8E-B244-4F49-BB4B-2BB0178F375D}">
      <formula1>$B$3:$B$6</formula1>
    </dataValidation>
    <dataValidation type="list" allowBlank="1" showInputMessage="1" showErrorMessage="1" sqref="D13" xr:uid="{A024ED17-6D4F-46B5-A913-01DCEA9B3684}">
      <formula1>INDIRECT($B$3:$B$6)</formula1>
    </dataValidation>
  </dataValidation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E21"/>
  <sheetViews>
    <sheetView showGridLines="0" topLeftCell="B1" zoomScale="90" zoomScaleNormal="90" workbookViewId="0">
      <selection activeCell="B9" sqref="B9"/>
    </sheetView>
  </sheetViews>
  <sheetFormatPr defaultRowHeight="13.5" x14ac:dyDescent="0.3"/>
  <cols>
    <col min="1" max="1" width="1.61328125" style="108" customWidth="1"/>
    <col min="2" max="2" width="14.15234375" style="108" bestFit="1" customWidth="1"/>
    <col min="3" max="3" width="13.23046875" style="108" bestFit="1" customWidth="1"/>
    <col min="4" max="16384" width="9.23046875" style="108"/>
  </cols>
  <sheetData>
    <row r="2" spans="2:5" x14ac:dyDescent="0.3">
      <c r="B2" s="106" t="s">
        <v>153</v>
      </c>
      <c r="C2" s="107" t="s">
        <v>197</v>
      </c>
      <c r="E2" s="109" t="s">
        <v>255</v>
      </c>
    </row>
    <row r="3" spans="2:5" ht="14.5" x14ac:dyDescent="0.3">
      <c r="B3" s="110" t="s">
        <v>32</v>
      </c>
      <c r="C3" s="113"/>
      <c r="E3" s="109"/>
    </row>
    <row r="4" spans="2:5" ht="14.5" x14ac:dyDescent="0.3">
      <c r="B4" s="110" t="s">
        <v>33</v>
      </c>
      <c r="C4" s="113"/>
      <c r="E4" s="111"/>
    </row>
    <row r="5" spans="2:5" ht="14.5" x14ac:dyDescent="0.3">
      <c r="B5" s="110" t="s">
        <v>34</v>
      </c>
      <c r="C5" s="113"/>
      <c r="E5" s="111"/>
    </row>
    <row r="6" spans="2:5" ht="14.5" x14ac:dyDescent="0.3">
      <c r="B6" s="110" t="s">
        <v>35</v>
      </c>
      <c r="C6" s="113"/>
    </row>
    <row r="7" spans="2:5" ht="14.5" x14ac:dyDescent="0.3">
      <c r="B7" s="110" t="s">
        <v>36</v>
      </c>
      <c r="C7" s="114"/>
    </row>
    <row r="8" spans="2:5" ht="14.5" x14ac:dyDescent="0.3">
      <c r="B8" s="110" t="s">
        <v>37</v>
      </c>
      <c r="C8" s="2"/>
    </row>
    <row r="9" spans="2:5" ht="14.5" x14ac:dyDescent="0.3">
      <c r="B9" s="110" t="s">
        <v>38</v>
      </c>
      <c r="C9" s="2"/>
    </row>
    <row r="10" spans="2:5" ht="14.5" x14ac:dyDescent="0.3">
      <c r="B10" s="110" t="s">
        <v>39</v>
      </c>
      <c r="C10" s="2"/>
    </row>
    <row r="11" spans="2:5" ht="14.5" x14ac:dyDescent="0.3">
      <c r="B11" s="110" t="s">
        <v>40</v>
      </c>
      <c r="C11" s="2"/>
    </row>
    <row r="12" spans="2:5" ht="14.5" x14ac:dyDescent="0.3">
      <c r="B12" s="112" t="s">
        <v>63</v>
      </c>
      <c r="C12" s="2"/>
    </row>
    <row r="13" spans="2:5" ht="14.5" x14ac:dyDescent="0.3">
      <c r="B13" s="112" t="s">
        <v>64</v>
      </c>
      <c r="C13" s="2"/>
    </row>
    <row r="14" spans="2:5" ht="14.5" x14ac:dyDescent="0.3">
      <c r="B14" s="112" t="s">
        <v>65</v>
      </c>
      <c r="C14" s="2"/>
    </row>
    <row r="15" spans="2:5" ht="14.5" x14ac:dyDescent="0.3">
      <c r="B15" s="112" t="s">
        <v>66</v>
      </c>
      <c r="C15" s="2"/>
    </row>
    <row r="16" spans="2:5" ht="14.5" x14ac:dyDescent="0.3">
      <c r="B16" s="112" t="s">
        <v>41</v>
      </c>
      <c r="C16" s="2"/>
    </row>
    <row r="17" spans="2:3" ht="14.5" x14ac:dyDescent="0.3">
      <c r="B17" s="112" t="s">
        <v>67</v>
      </c>
      <c r="C17" s="2"/>
    </row>
    <row r="18" spans="2:3" ht="14.5" x14ac:dyDescent="0.3">
      <c r="B18" s="112" t="s">
        <v>68</v>
      </c>
      <c r="C18" s="2"/>
    </row>
    <row r="19" spans="2:3" ht="14.5" x14ac:dyDescent="0.3">
      <c r="B19" s="112" t="s">
        <v>198</v>
      </c>
      <c r="C19" s="2"/>
    </row>
    <row r="20" spans="2:3" ht="14.5" x14ac:dyDescent="0.3">
      <c r="B20" s="112" t="s">
        <v>199</v>
      </c>
      <c r="C20" s="2"/>
    </row>
    <row r="21" spans="2:3" ht="14.5" x14ac:dyDescent="0.3">
      <c r="B21" s="112" t="s">
        <v>200</v>
      </c>
      <c r="C21" s="2"/>
    </row>
  </sheetData>
  <sheetProtection algorithmName="SHA-512" hashValue="N9sq+9b1Tv0qOTy1lziNKQ5t5LymweK+YADf3efJ+STaY5Oy4kSpaVKN10nsNRVEp09sbd8CIGcf878elJP3dg==" saltValue="X4G5aEoo99o5Ux2PVJ2H/g==" spinCount="100000" sheet="1" objects="1" scenarios="1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D20"/>
  <sheetViews>
    <sheetView showGridLines="0" workbookViewId="0">
      <selection activeCell="D4" sqref="D4"/>
    </sheetView>
  </sheetViews>
  <sheetFormatPr defaultRowHeight="13.5" x14ac:dyDescent="0.3"/>
  <cols>
    <col min="1" max="1" width="1.23046875" customWidth="1"/>
    <col min="2" max="2" width="20.23046875" bestFit="1" customWidth="1"/>
    <col min="3" max="3" width="20.23046875" customWidth="1"/>
    <col min="4" max="4" width="34" bestFit="1" customWidth="1"/>
  </cols>
  <sheetData>
    <row r="1" spans="2:4" x14ac:dyDescent="0.3">
      <c r="B1" t="s">
        <v>254</v>
      </c>
    </row>
    <row r="3" spans="2:4" x14ac:dyDescent="0.3">
      <c r="B3" s="25" t="s">
        <v>207</v>
      </c>
      <c r="C3" s="25" t="s">
        <v>208</v>
      </c>
      <c r="D3" s="25" t="s">
        <v>253</v>
      </c>
    </row>
    <row r="4" spans="2:4" x14ac:dyDescent="0.3">
      <c r="B4" s="7" t="s">
        <v>223</v>
      </c>
      <c r="C4" s="7" t="s">
        <v>224</v>
      </c>
      <c r="D4" s="2" t="str">
        <f>CONCATENATE(B4," ",C4)</f>
        <v>Abhijit Narendra</v>
      </c>
    </row>
    <row r="5" spans="2:4" x14ac:dyDescent="0.3">
      <c r="B5" s="7" t="s">
        <v>223</v>
      </c>
      <c r="C5" s="7" t="s">
        <v>224</v>
      </c>
      <c r="D5" s="2" t="str">
        <f t="shared" ref="D5:D20" si="0">CONCATENATE(B5," ",C5)</f>
        <v>Abhijit Narendra</v>
      </c>
    </row>
    <row r="6" spans="2:4" x14ac:dyDescent="0.3">
      <c r="B6" s="8" t="s">
        <v>225</v>
      </c>
      <c r="C6" s="8" t="s">
        <v>226</v>
      </c>
      <c r="D6" s="2" t="str">
        <f t="shared" si="0"/>
        <v>Achyutha Raghunath</v>
      </c>
    </row>
    <row r="7" spans="2:4" x14ac:dyDescent="0.3">
      <c r="B7" s="8" t="s">
        <v>227</v>
      </c>
      <c r="C7" s="8" t="s">
        <v>228</v>
      </c>
      <c r="D7" s="2" t="str">
        <f t="shared" si="0"/>
        <v>Adarsh Gaur</v>
      </c>
    </row>
    <row r="8" spans="2:4" x14ac:dyDescent="0.3">
      <c r="B8" s="8" t="s">
        <v>229</v>
      </c>
      <c r="C8" s="8" t="s">
        <v>230</v>
      </c>
      <c r="D8" s="2" t="str">
        <f t="shared" si="0"/>
        <v>Amneet Dev</v>
      </c>
    </row>
    <row r="9" spans="2:4" x14ac:dyDescent="0.3">
      <c r="B9" s="8" t="s">
        <v>231</v>
      </c>
      <c r="C9" s="8" t="s">
        <v>232</v>
      </c>
      <c r="D9" s="2" t="str">
        <f t="shared" si="0"/>
        <v>Anand Rajagopalan</v>
      </c>
    </row>
    <row r="10" spans="2:4" x14ac:dyDescent="0.3">
      <c r="B10" s="8" t="s">
        <v>199</v>
      </c>
      <c r="C10" s="8" t="s">
        <v>233</v>
      </c>
      <c r="D10" s="2" t="str">
        <f t="shared" si="0"/>
        <v>Rajesh Kumar</v>
      </c>
    </row>
    <row r="11" spans="2:4" x14ac:dyDescent="0.3">
      <c r="B11" s="8" t="s">
        <v>234</v>
      </c>
      <c r="C11" s="8" t="s">
        <v>235</v>
      </c>
      <c r="D11" s="2" t="str">
        <f t="shared" si="0"/>
        <v>Anita Ranade</v>
      </c>
    </row>
    <row r="12" spans="2:4" x14ac:dyDescent="0.3">
      <c r="B12" s="8" t="s">
        <v>236</v>
      </c>
      <c r="C12" s="8" t="s">
        <v>237</v>
      </c>
      <c r="D12" s="2" t="str">
        <f t="shared" si="0"/>
        <v>Anoop Balakrishnan</v>
      </c>
    </row>
    <row r="13" spans="2:4" x14ac:dyDescent="0.3">
      <c r="B13" s="8" t="s">
        <v>238</v>
      </c>
      <c r="C13" s="8" t="s">
        <v>239</v>
      </c>
      <c r="D13" s="2" t="str">
        <f t="shared" si="0"/>
        <v>Anupam Singhi</v>
      </c>
    </row>
    <row r="14" spans="2:4" x14ac:dyDescent="0.3">
      <c r="B14" s="8" t="s">
        <v>240</v>
      </c>
      <c r="C14" s="8" t="s">
        <v>66</v>
      </c>
      <c r="D14" s="2" t="str">
        <f t="shared" si="0"/>
        <v>Anupama Joseph</v>
      </c>
    </row>
    <row r="15" spans="2:4" x14ac:dyDescent="0.3">
      <c r="B15" s="8" t="s">
        <v>241</v>
      </c>
      <c r="C15" s="8" t="s">
        <v>242</v>
      </c>
      <c r="D15" s="2" t="str">
        <f t="shared" si="0"/>
        <v>Sandeep Singh</v>
      </c>
    </row>
    <row r="16" spans="2:4" x14ac:dyDescent="0.3">
      <c r="B16" s="8" t="s">
        <v>243</v>
      </c>
      <c r="C16" s="8" t="s">
        <v>244</v>
      </c>
      <c r="D16" s="2" t="str">
        <f t="shared" si="0"/>
        <v>Bindu Subramanian</v>
      </c>
    </row>
    <row r="17" spans="2:4" x14ac:dyDescent="0.3">
      <c r="B17" s="8" t="s">
        <v>245</v>
      </c>
      <c r="C17" s="8" t="s">
        <v>246</v>
      </c>
      <c r="D17" s="2" t="str">
        <f t="shared" si="0"/>
        <v>Bonnie Bernard</v>
      </c>
    </row>
    <row r="18" spans="2:4" x14ac:dyDescent="0.3">
      <c r="B18" s="8" t="s">
        <v>247</v>
      </c>
      <c r="C18" s="8" t="s">
        <v>248</v>
      </c>
      <c r="D18" s="2" t="str">
        <f t="shared" si="0"/>
        <v>Chandra Ramarathnam</v>
      </c>
    </row>
    <row r="19" spans="2:4" x14ac:dyDescent="0.3">
      <c r="B19" s="8" t="s">
        <v>251</v>
      </c>
      <c r="C19" s="8" t="s">
        <v>252</v>
      </c>
      <c r="D19" s="2" t="str">
        <f t="shared" si="0"/>
        <v>Ahmed Khan</v>
      </c>
    </row>
    <row r="20" spans="2:4" x14ac:dyDescent="0.3">
      <c r="B20" s="2" t="s">
        <v>249</v>
      </c>
      <c r="C20" s="2" t="s">
        <v>250</v>
      </c>
      <c r="D20" s="2" t="str">
        <f t="shared" si="0"/>
        <v>Chirag Turakhia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C178"/>
  <sheetViews>
    <sheetView showGridLines="0" workbookViewId="0">
      <selection activeCell="A19" sqref="A19:XFD19"/>
    </sheetView>
  </sheetViews>
  <sheetFormatPr defaultRowHeight="13.5" x14ac:dyDescent="0.3"/>
  <cols>
    <col min="1" max="1" width="1.84375" customWidth="1"/>
    <col min="2" max="2" width="11" customWidth="1"/>
  </cols>
  <sheetData>
    <row r="1" spans="2:3" x14ac:dyDescent="0.3">
      <c r="B1" s="16" t="s">
        <v>273</v>
      </c>
    </row>
    <row r="3" spans="2:3" x14ac:dyDescent="0.3">
      <c r="B3" s="25" t="s">
        <v>52</v>
      </c>
      <c r="C3" s="26" t="s">
        <v>272</v>
      </c>
    </row>
    <row r="4" spans="2:3" x14ac:dyDescent="0.3">
      <c r="B4" s="78">
        <v>43709</v>
      </c>
      <c r="C4" s="75" t="str">
        <f>TEXT(B4,"ddd")</f>
        <v>Sun</v>
      </c>
    </row>
    <row r="5" spans="2:3" x14ac:dyDescent="0.3">
      <c r="B5" s="78">
        <v>43710</v>
      </c>
      <c r="C5" s="89" t="str">
        <f t="shared" ref="C5:C33" si="0">TEXT(B5,"ddd")</f>
        <v>Mon</v>
      </c>
    </row>
    <row r="6" spans="2:3" x14ac:dyDescent="0.3">
      <c r="B6" s="78">
        <v>43711</v>
      </c>
      <c r="C6" s="89" t="str">
        <f t="shared" si="0"/>
        <v>Tue</v>
      </c>
    </row>
    <row r="7" spans="2:3" x14ac:dyDescent="0.3">
      <c r="B7" s="78">
        <v>43712</v>
      </c>
      <c r="C7" s="89" t="str">
        <f t="shared" si="0"/>
        <v>Wed</v>
      </c>
    </row>
    <row r="8" spans="2:3" x14ac:dyDescent="0.3">
      <c r="B8" s="78">
        <v>43713</v>
      </c>
      <c r="C8" s="89" t="str">
        <f t="shared" si="0"/>
        <v>Thu</v>
      </c>
    </row>
    <row r="9" spans="2:3" x14ac:dyDescent="0.3">
      <c r="B9" s="78">
        <v>43714</v>
      </c>
      <c r="C9" s="89" t="str">
        <f t="shared" si="0"/>
        <v>Fri</v>
      </c>
    </row>
    <row r="10" spans="2:3" x14ac:dyDescent="0.3">
      <c r="B10" s="78">
        <v>43715</v>
      </c>
      <c r="C10" s="89" t="str">
        <f t="shared" si="0"/>
        <v>Sat</v>
      </c>
    </row>
    <row r="11" spans="2:3" x14ac:dyDescent="0.3">
      <c r="B11" s="78">
        <v>43716</v>
      </c>
      <c r="C11" s="89" t="str">
        <f t="shared" si="0"/>
        <v>Sun</v>
      </c>
    </row>
    <row r="12" spans="2:3" x14ac:dyDescent="0.3">
      <c r="B12" s="78">
        <v>43717</v>
      </c>
      <c r="C12" s="89" t="str">
        <f t="shared" si="0"/>
        <v>Mon</v>
      </c>
    </row>
    <row r="13" spans="2:3" x14ac:dyDescent="0.3">
      <c r="B13" s="78">
        <v>43718</v>
      </c>
      <c r="C13" s="89" t="str">
        <f t="shared" si="0"/>
        <v>Tue</v>
      </c>
    </row>
    <row r="14" spans="2:3" x14ac:dyDescent="0.3">
      <c r="B14" s="78">
        <v>43719</v>
      </c>
      <c r="C14" s="89" t="str">
        <f t="shared" si="0"/>
        <v>Wed</v>
      </c>
    </row>
    <row r="15" spans="2:3" x14ac:dyDescent="0.3">
      <c r="B15" s="78">
        <v>43720</v>
      </c>
      <c r="C15" s="89" t="str">
        <f t="shared" si="0"/>
        <v>Thu</v>
      </c>
    </row>
    <row r="16" spans="2:3" x14ac:dyDescent="0.3">
      <c r="B16" s="78">
        <v>43721</v>
      </c>
      <c r="C16" s="89" t="str">
        <f t="shared" si="0"/>
        <v>Fri</v>
      </c>
    </row>
    <row r="17" spans="2:3" x14ac:dyDescent="0.3">
      <c r="B17" s="78">
        <v>43722</v>
      </c>
      <c r="C17" s="89" t="str">
        <f t="shared" si="0"/>
        <v>Sat</v>
      </c>
    </row>
    <row r="18" spans="2:3" x14ac:dyDescent="0.3">
      <c r="B18" s="78">
        <v>43723</v>
      </c>
      <c r="C18" s="89" t="str">
        <f t="shared" si="0"/>
        <v>Sun</v>
      </c>
    </row>
    <row r="19" spans="2:3" x14ac:dyDescent="0.3">
      <c r="B19" s="78">
        <v>43724</v>
      </c>
      <c r="C19" s="89" t="str">
        <f t="shared" si="0"/>
        <v>Mon</v>
      </c>
    </row>
    <row r="20" spans="2:3" x14ac:dyDescent="0.3">
      <c r="B20" s="78">
        <v>43725</v>
      </c>
      <c r="C20" s="89" t="str">
        <f t="shared" si="0"/>
        <v>Tue</v>
      </c>
    </row>
    <row r="21" spans="2:3" x14ac:dyDescent="0.3">
      <c r="B21" s="78">
        <v>43726</v>
      </c>
      <c r="C21" s="89" t="str">
        <f t="shared" si="0"/>
        <v>Wed</v>
      </c>
    </row>
    <row r="22" spans="2:3" x14ac:dyDescent="0.3">
      <c r="B22" s="78">
        <v>43727</v>
      </c>
      <c r="C22" s="89" t="str">
        <f t="shared" si="0"/>
        <v>Thu</v>
      </c>
    </row>
    <row r="23" spans="2:3" x14ac:dyDescent="0.3">
      <c r="B23" s="78">
        <v>43728</v>
      </c>
      <c r="C23" s="89" t="str">
        <f t="shared" si="0"/>
        <v>Fri</v>
      </c>
    </row>
    <row r="24" spans="2:3" x14ac:dyDescent="0.3">
      <c r="B24" s="78">
        <v>43729</v>
      </c>
      <c r="C24" s="89" t="str">
        <f t="shared" si="0"/>
        <v>Sat</v>
      </c>
    </row>
    <row r="25" spans="2:3" x14ac:dyDescent="0.3">
      <c r="B25" s="78">
        <v>43730</v>
      </c>
      <c r="C25" s="89" t="str">
        <f t="shared" si="0"/>
        <v>Sun</v>
      </c>
    </row>
    <row r="26" spans="2:3" x14ac:dyDescent="0.3">
      <c r="B26" s="78">
        <v>43731</v>
      </c>
      <c r="C26" s="89" t="str">
        <f t="shared" si="0"/>
        <v>Mon</v>
      </c>
    </row>
    <row r="27" spans="2:3" x14ac:dyDescent="0.3">
      <c r="B27" s="78">
        <v>43732</v>
      </c>
      <c r="C27" s="89" t="str">
        <f t="shared" si="0"/>
        <v>Tue</v>
      </c>
    </row>
    <row r="28" spans="2:3" x14ac:dyDescent="0.3">
      <c r="B28" s="78">
        <v>43733</v>
      </c>
      <c r="C28" s="89" t="str">
        <f t="shared" si="0"/>
        <v>Wed</v>
      </c>
    </row>
    <row r="29" spans="2:3" x14ac:dyDescent="0.3">
      <c r="B29" s="78">
        <v>43734</v>
      </c>
      <c r="C29" s="89" t="str">
        <f t="shared" si="0"/>
        <v>Thu</v>
      </c>
    </row>
    <row r="30" spans="2:3" x14ac:dyDescent="0.3">
      <c r="B30" s="78">
        <v>43735</v>
      </c>
      <c r="C30" s="89" t="str">
        <f t="shared" si="0"/>
        <v>Fri</v>
      </c>
    </row>
    <row r="31" spans="2:3" x14ac:dyDescent="0.3">
      <c r="B31" s="78">
        <v>43736</v>
      </c>
      <c r="C31" s="89" t="str">
        <f t="shared" si="0"/>
        <v>Sat</v>
      </c>
    </row>
    <row r="32" spans="2:3" x14ac:dyDescent="0.3">
      <c r="B32" s="78">
        <v>43737</v>
      </c>
      <c r="C32" s="89" t="str">
        <f t="shared" si="0"/>
        <v>Sun</v>
      </c>
    </row>
    <row r="33" spans="2:3" x14ac:dyDescent="0.3">
      <c r="B33" s="78">
        <v>43738</v>
      </c>
      <c r="C33" s="89" t="str">
        <f t="shared" si="0"/>
        <v>Mon</v>
      </c>
    </row>
    <row r="34" spans="2:3" x14ac:dyDescent="0.3">
      <c r="C34" s="76"/>
    </row>
    <row r="35" spans="2:3" x14ac:dyDescent="0.3">
      <c r="C35" s="76"/>
    </row>
    <row r="36" spans="2:3" x14ac:dyDescent="0.3">
      <c r="C36" s="76"/>
    </row>
    <row r="37" spans="2:3" x14ac:dyDescent="0.3">
      <c r="C37" s="76"/>
    </row>
    <row r="38" spans="2:3" x14ac:dyDescent="0.3">
      <c r="C38" s="76"/>
    </row>
    <row r="39" spans="2:3" x14ac:dyDescent="0.3">
      <c r="C39" s="76"/>
    </row>
    <row r="40" spans="2:3" x14ac:dyDescent="0.3">
      <c r="C40" s="76"/>
    </row>
    <row r="41" spans="2:3" x14ac:dyDescent="0.3">
      <c r="C41" s="76"/>
    </row>
    <row r="42" spans="2:3" x14ac:dyDescent="0.3">
      <c r="C42" s="76"/>
    </row>
    <row r="43" spans="2:3" x14ac:dyDescent="0.3">
      <c r="C43" s="76"/>
    </row>
    <row r="44" spans="2:3" x14ac:dyDescent="0.3">
      <c r="C44" s="76"/>
    </row>
    <row r="45" spans="2:3" x14ac:dyDescent="0.3">
      <c r="C45" s="76"/>
    </row>
    <row r="46" spans="2:3" x14ac:dyDescent="0.3">
      <c r="C46" s="76"/>
    </row>
    <row r="47" spans="2:3" x14ac:dyDescent="0.3">
      <c r="C47" s="76"/>
    </row>
    <row r="48" spans="2:3" x14ac:dyDescent="0.3">
      <c r="C48" s="76"/>
    </row>
    <row r="49" spans="3:3" x14ac:dyDescent="0.3">
      <c r="C49" s="76"/>
    </row>
    <row r="50" spans="3:3" x14ac:dyDescent="0.3">
      <c r="C50" s="76"/>
    </row>
    <row r="51" spans="3:3" x14ac:dyDescent="0.3">
      <c r="C51" s="76"/>
    </row>
    <row r="52" spans="3:3" x14ac:dyDescent="0.3">
      <c r="C52" s="76"/>
    </row>
    <row r="53" spans="3:3" x14ac:dyDescent="0.3">
      <c r="C53" s="76"/>
    </row>
    <row r="54" spans="3:3" x14ac:dyDescent="0.3">
      <c r="C54" s="76"/>
    </row>
    <row r="55" spans="3:3" x14ac:dyDescent="0.3">
      <c r="C55" s="76"/>
    </row>
    <row r="56" spans="3:3" x14ac:dyDescent="0.3">
      <c r="C56" s="76"/>
    </row>
    <row r="57" spans="3:3" x14ac:dyDescent="0.3">
      <c r="C57" s="76"/>
    </row>
    <row r="58" spans="3:3" x14ac:dyDescent="0.3">
      <c r="C58" s="76"/>
    </row>
    <row r="59" spans="3:3" x14ac:dyDescent="0.3">
      <c r="C59" s="76"/>
    </row>
    <row r="60" spans="3:3" x14ac:dyDescent="0.3">
      <c r="C60" s="76"/>
    </row>
    <row r="61" spans="3:3" x14ac:dyDescent="0.3">
      <c r="C61" s="76"/>
    </row>
    <row r="62" spans="3:3" x14ac:dyDescent="0.3">
      <c r="C62" s="76"/>
    </row>
    <row r="63" spans="3:3" x14ac:dyDescent="0.3">
      <c r="C63" s="76"/>
    </row>
    <row r="64" spans="3:3" x14ac:dyDescent="0.3">
      <c r="C64" s="76"/>
    </row>
    <row r="65" spans="3:3" x14ac:dyDescent="0.3">
      <c r="C65" s="76"/>
    </row>
    <row r="66" spans="3:3" x14ac:dyDescent="0.3">
      <c r="C66" s="76"/>
    </row>
    <row r="67" spans="3:3" x14ac:dyDescent="0.3">
      <c r="C67" s="76"/>
    </row>
    <row r="68" spans="3:3" x14ac:dyDescent="0.3">
      <c r="C68" s="76"/>
    </row>
    <row r="69" spans="3:3" x14ac:dyDescent="0.3">
      <c r="C69" s="76"/>
    </row>
    <row r="70" spans="3:3" x14ac:dyDescent="0.3">
      <c r="C70" s="76"/>
    </row>
    <row r="71" spans="3:3" x14ac:dyDescent="0.3">
      <c r="C71" s="76"/>
    </row>
    <row r="72" spans="3:3" x14ac:dyDescent="0.3">
      <c r="C72" s="76"/>
    </row>
    <row r="73" spans="3:3" x14ac:dyDescent="0.3">
      <c r="C73" s="76"/>
    </row>
    <row r="74" spans="3:3" x14ac:dyDescent="0.3">
      <c r="C74" s="76"/>
    </row>
    <row r="75" spans="3:3" x14ac:dyDescent="0.3">
      <c r="C75" s="76"/>
    </row>
    <row r="76" spans="3:3" x14ac:dyDescent="0.3">
      <c r="C76" s="76"/>
    </row>
    <row r="77" spans="3:3" x14ac:dyDescent="0.3">
      <c r="C77" s="76"/>
    </row>
    <row r="78" spans="3:3" x14ac:dyDescent="0.3">
      <c r="C78" s="76"/>
    </row>
    <row r="79" spans="3:3" x14ac:dyDescent="0.3">
      <c r="C79" s="76"/>
    </row>
    <row r="80" spans="3:3" x14ac:dyDescent="0.3">
      <c r="C80" s="76"/>
    </row>
    <row r="81" spans="3:3" x14ac:dyDescent="0.3">
      <c r="C81" s="76"/>
    </row>
    <row r="82" spans="3:3" x14ac:dyDescent="0.3">
      <c r="C82" s="76"/>
    </row>
    <row r="83" spans="3:3" x14ac:dyDescent="0.3">
      <c r="C83" s="76"/>
    </row>
    <row r="84" spans="3:3" x14ac:dyDescent="0.3">
      <c r="C84" s="76"/>
    </row>
    <row r="85" spans="3:3" x14ac:dyDescent="0.3">
      <c r="C85" s="76"/>
    </row>
    <row r="86" spans="3:3" x14ac:dyDescent="0.3">
      <c r="C86" s="76"/>
    </row>
    <row r="87" spans="3:3" x14ac:dyDescent="0.3">
      <c r="C87" s="76"/>
    </row>
    <row r="88" spans="3:3" x14ac:dyDescent="0.3">
      <c r="C88" s="76"/>
    </row>
    <row r="89" spans="3:3" x14ac:dyDescent="0.3">
      <c r="C89" s="76"/>
    </row>
    <row r="90" spans="3:3" x14ac:dyDescent="0.3">
      <c r="C90" s="76"/>
    </row>
    <row r="91" spans="3:3" x14ac:dyDescent="0.3">
      <c r="C91" s="76"/>
    </row>
    <row r="92" spans="3:3" x14ac:dyDescent="0.3">
      <c r="C92" s="76"/>
    </row>
    <row r="93" spans="3:3" x14ac:dyDescent="0.3">
      <c r="C93" s="76"/>
    </row>
    <row r="94" spans="3:3" x14ac:dyDescent="0.3">
      <c r="C94" s="76"/>
    </row>
    <row r="95" spans="3:3" x14ac:dyDescent="0.3">
      <c r="C95" s="76"/>
    </row>
    <row r="96" spans="3:3" x14ac:dyDescent="0.3">
      <c r="C96" s="76"/>
    </row>
    <row r="97" spans="3:3" x14ac:dyDescent="0.3">
      <c r="C97" s="76"/>
    </row>
    <row r="98" spans="3:3" x14ac:dyDescent="0.3">
      <c r="C98" s="76"/>
    </row>
    <row r="99" spans="3:3" x14ac:dyDescent="0.3">
      <c r="C99" s="76"/>
    </row>
    <row r="100" spans="3:3" x14ac:dyDescent="0.3">
      <c r="C100" s="76"/>
    </row>
    <row r="101" spans="3:3" x14ac:dyDescent="0.3">
      <c r="C101" s="76"/>
    </row>
    <row r="102" spans="3:3" x14ac:dyDescent="0.3">
      <c r="C102" s="76"/>
    </row>
    <row r="103" spans="3:3" x14ac:dyDescent="0.3">
      <c r="C103" s="76"/>
    </row>
    <row r="104" spans="3:3" x14ac:dyDescent="0.3">
      <c r="C104" s="76"/>
    </row>
    <row r="105" spans="3:3" x14ac:dyDescent="0.3">
      <c r="C105" s="76"/>
    </row>
    <row r="106" spans="3:3" x14ac:dyDescent="0.3">
      <c r="C106" s="76"/>
    </row>
    <row r="107" spans="3:3" x14ac:dyDescent="0.3">
      <c r="C107" s="76"/>
    </row>
    <row r="108" spans="3:3" x14ac:dyDescent="0.3">
      <c r="C108" s="76"/>
    </row>
    <row r="109" spans="3:3" x14ac:dyDescent="0.3">
      <c r="C109" s="76"/>
    </row>
    <row r="110" spans="3:3" x14ac:dyDescent="0.3">
      <c r="C110" s="76"/>
    </row>
    <row r="111" spans="3:3" x14ac:dyDescent="0.3">
      <c r="C111" s="76"/>
    </row>
    <row r="112" spans="3:3" x14ac:dyDescent="0.3">
      <c r="C112" s="76"/>
    </row>
    <row r="113" spans="3:3" x14ac:dyDescent="0.3">
      <c r="C113" s="76"/>
    </row>
    <row r="114" spans="3:3" x14ac:dyDescent="0.3">
      <c r="C114" s="76"/>
    </row>
    <row r="115" spans="3:3" x14ac:dyDescent="0.3">
      <c r="C115" s="76"/>
    </row>
    <row r="116" spans="3:3" x14ac:dyDescent="0.3">
      <c r="C116" s="76"/>
    </row>
    <row r="117" spans="3:3" x14ac:dyDescent="0.3">
      <c r="C117" s="76"/>
    </row>
    <row r="118" spans="3:3" x14ac:dyDescent="0.3">
      <c r="C118" s="76"/>
    </row>
    <row r="119" spans="3:3" x14ac:dyDescent="0.3">
      <c r="C119" s="76"/>
    </row>
    <row r="120" spans="3:3" x14ac:dyDescent="0.3">
      <c r="C120" s="76"/>
    </row>
    <row r="121" spans="3:3" x14ac:dyDescent="0.3">
      <c r="C121" s="76"/>
    </row>
    <row r="122" spans="3:3" x14ac:dyDescent="0.3">
      <c r="C122" s="76"/>
    </row>
    <row r="123" spans="3:3" x14ac:dyDescent="0.3">
      <c r="C123" s="76"/>
    </row>
    <row r="124" spans="3:3" x14ac:dyDescent="0.3">
      <c r="C124" s="76"/>
    </row>
    <row r="125" spans="3:3" x14ac:dyDescent="0.3">
      <c r="C125" s="76"/>
    </row>
    <row r="126" spans="3:3" x14ac:dyDescent="0.3">
      <c r="C126" s="76"/>
    </row>
    <row r="127" spans="3:3" x14ac:dyDescent="0.3">
      <c r="C127" s="76"/>
    </row>
    <row r="128" spans="3:3" x14ac:dyDescent="0.3">
      <c r="C128" s="76"/>
    </row>
    <row r="129" spans="3:3" x14ac:dyDescent="0.3">
      <c r="C129" s="76"/>
    </row>
    <row r="130" spans="3:3" x14ac:dyDescent="0.3">
      <c r="C130" s="76"/>
    </row>
    <row r="131" spans="3:3" x14ac:dyDescent="0.3">
      <c r="C131" s="76"/>
    </row>
    <row r="132" spans="3:3" x14ac:dyDescent="0.3">
      <c r="C132" s="76"/>
    </row>
    <row r="133" spans="3:3" x14ac:dyDescent="0.3">
      <c r="C133" s="76"/>
    </row>
    <row r="134" spans="3:3" x14ac:dyDescent="0.3">
      <c r="C134" s="76"/>
    </row>
    <row r="135" spans="3:3" x14ac:dyDescent="0.3">
      <c r="C135" s="76"/>
    </row>
    <row r="136" spans="3:3" x14ac:dyDescent="0.3">
      <c r="C136" s="76"/>
    </row>
    <row r="137" spans="3:3" x14ac:dyDescent="0.3">
      <c r="C137" s="76"/>
    </row>
    <row r="138" spans="3:3" x14ac:dyDescent="0.3">
      <c r="C138" s="76"/>
    </row>
    <row r="139" spans="3:3" x14ac:dyDescent="0.3">
      <c r="C139" s="76"/>
    </row>
    <row r="140" spans="3:3" x14ac:dyDescent="0.3">
      <c r="C140" s="76"/>
    </row>
    <row r="141" spans="3:3" x14ac:dyDescent="0.3">
      <c r="C141" s="76"/>
    </row>
    <row r="142" spans="3:3" x14ac:dyDescent="0.3">
      <c r="C142" s="76"/>
    </row>
    <row r="143" spans="3:3" x14ac:dyDescent="0.3">
      <c r="C143" s="76"/>
    </row>
    <row r="144" spans="3:3" x14ac:dyDescent="0.3">
      <c r="C144" s="76"/>
    </row>
    <row r="145" spans="3:3" x14ac:dyDescent="0.3">
      <c r="C145" s="76"/>
    </row>
    <row r="146" spans="3:3" x14ac:dyDescent="0.3">
      <c r="C146" s="76"/>
    </row>
    <row r="147" spans="3:3" x14ac:dyDescent="0.3">
      <c r="C147" s="76"/>
    </row>
    <row r="148" spans="3:3" x14ac:dyDescent="0.3">
      <c r="C148" s="76"/>
    </row>
    <row r="149" spans="3:3" x14ac:dyDescent="0.3">
      <c r="C149" s="76"/>
    </row>
    <row r="150" spans="3:3" x14ac:dyDescent="0.3">
      <c r="C150" s="76"/>
    </row>
    <row r="151" spans="3:3" x14ac:dyDescent="0.3">
      <c r="C151" s="76"/>
    </row>
    <row r="152" spans="3:3" x14ac:dyDescent="0.3">
      <c r="C152" s="76"/>
    </row>
    <row r="153" spans="3:3" x14ac:dyDescent="0.3">
      <c r="C153" s="76"/>
    </row>
    <row r="154" spans="3:3" x14ac:dyDescent="0.3">
      <c r="C154" s="76"/>
    </row>
    <row r="155" spans="3:3" x14ac:dyDescent="0.3">
      <c r="C155" s="76"/>
    </row>
    <row r="156" spans="3:3" x14ac:dyDescent="0.3">
      <c r="C156" s="76"/>
    </row>
    <row r="157" spans="3:3" x14ac:dyDescent="0.3">
      <c r="C157" s="76"/>
    </row>
    <row r="158" spans="3:3" x14ac:dyDescent="0.3">
      <c r="C158" s="76"/>
    </row>
    <row r="159" spans="3:3" x14ac:dyDescent="0.3">
      <c r="C159" s="76"/>
    </row>
    <row r="160" spans="3:3" x14ac:dyDescent="0.3">
      <c r="C160" s="76"/>
    </row>
    <row r="161" spans="3:3" x14ac:dyDescent="0.3">
      <c r="C161" s="76"/>
    </row>
    <row r="162" spans="3:3" x14ac:dyDescent="0.3">
      <c r="C162" s="76"/>
    </row>
    <row r="163" spans="3:3" x14ac:dyDescent="0.3">
      <c r="C163" s="76"/>
    </row>
    <row r="164" spans="3:3" x14ac:dyDescent="0.3">
      <c r="C164" s="76"/>
    </row>
    <row r="165" spans="3:3" x14ac:dyDescent="0.3">
      <c r="C165" s="76"/>
    </row>
    <row r="166" spans="3:3" x14ac:dyDescent="0.3">
      <c r="C166" s="76"/>
    </row>
    <row r="167" spans="3:3" x14ac:dyDescent="0.3">
      <c r="C167" s="76"/>
    </row>
    <row r="168" spans="3:3" x14ac:dyDescent="0.3">
      <c r="C168" s="76"/>
    </row>
    <row r="169" spans="3:3" x14ac:dyDescent="0.3">
      <c r="C169" s="76"/>
    </row>
    <row r="170" spans="3:3" x14ac:dyDescent="0.3">
      <c r="C170" s="76"/>
    </row>
    <row r="171" spans="3:3" x14ac:dyDescent="0.3">
      <c r="C171" s="76"/>
    </row>
    <row r="172" spans="3:3" x14ac:dyDescent="0.3">
      <c r="C172" s="76"/>
    </row>
    <row r="173" spans="3:3" x14ac:dyDescent="0.3">
      <c r="C173" s="76"/>
    </row>
    <row r="174" spans="3:3" x14ac:dyDescent="0.3">
      <c r="C174" s="76"/>
    </row>
    <row r="175" spans="3:3" x14ac:dyDescent="0.3">
      <c r="C175" s="76"/>
    </row>
    <row r="176" spans="3:3" x14ac:dyDescent="0.3">
      <c r="C176" s="76"/>
    </row>
    <row r="177" spans="3:3" x14ac:dyDescent="0.3">
      <c r="C177" s="76"/>
    </row>
    <row r="178" spans="3:3" x14ac:dyDescent="0.3">
      <c r="C178" s="7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D7"/>
  <sheetViews>
    <sheetView showGridLines="0" workbookViewId="0">
      <selection activeCell="C7" sqref="C7"/>
    </sheetView>
  </sheetViews>
  <sheetFormatPr defaultRowHeight="13.5" x14ac:dyDescent="0.3"/>
  <cols>
    <col min="1" max="1" width="1.4609375" customWidth="1"/>
    <col min="2" max="2" width="13.61328125" bestFit="1" customWidth="1"/>
    <col min="3" max="3" width="9.765625" bestFit="1" customWidth="1"/>
  </cols>
  <sheetData>
    <row r="3" spans="2:4" x14ac:dyDescent="0.3">
      <c r="B3" s="25" t="s">
        <v>276</v>
      </c>
      <c r="C3" s="79">
        <v>43709</v>
      </c>
    </row>
    <row r="4" spans="2:4" x14ac:dyDescent="0.3">
      <c r="B4" s="25" t="s">
        <v>277</v>
      </c>
      <c r="C4" s="79">
        <v>43738</v>
      </c>
    </row>
    <row r="7" spans="2:4" x14ac:dyDescent="0.3">
      <c r="B7" s="25" t="s">
        <v>278</v>
      </c>
      <c r="C7" s="75">
        <f>NETWORKDAYS(C3,C4)</f>
        <v>21</v>
      </c>
      <c r="D7" s="16" t="s">
        <v>279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D21"/>
  <sheetViews>
    <sheetView showGridLines="0" workbookViewId="0">
      <selection activeCell="D13" sqref="D13"/>
    </sheetView>
  </sheetViews>
  <sheetFormatPr defaultRowHeight="13.5" x14ac:dyDescent="0.3"/>
  <cols>
    <col min="1" max="1" width="1" customWidth="1"/>
    <col min="2" max="2" width="20.23046875" bestFit="1" customWidth="1"/>
  </cols>
  <sheetData>
    <row r="1" spans="2:4" x14ac:dyDescent="0.3">
      <c r="B1" s="16" t="s">
        <v>293</v>
      </c>
    </row>
    <row r="4" spans="2:4" x14ac:dyDescent="0.3">
      <c r="B4" s="25" t="s">
        <v>4</v>
      </c>
      <c r="C4" s="26" t="s">
        <v>289</v>
      </c>
    </row>
    <row r="5" spans="2:4" x14ac:dyDescent="0.3">
      <c r="B5" s="7" t="s">
        <v>5</v>
      </c>
      <c r="C5" s="87" t="s">
        <v>290</v>
      </c>
      <c r="D5" s="16"/>
    </row>
    <row r="6" spans="2:4" x14ac:dyDescent="0.3">
      <c r="B6" s="7" t="s">
        <v>5</v>
      </c>
      <c r="C6" s="87" t="s">
        <v>291</v>
      </c>
    </row>
    <row r="7" spans="2:4" x14ac:dyDescent="0.3">
      <c r="B7" s="8" t="s">
        <v>6</v>
      </c>
      <c r="C7" s="88" t="s">
        <v>292</v>
      </c>
    </row>
    <row r="8" spans="2:4" x14ac:dyDescent="0.3">
      <c r="B8" s="8" t="s">
        <v>209</v>
      </c>
      <c r="C8" s="88" t="s">
        <v>291</v>
      </c>
    </row>
    <row r="9" spans="2:4" x14ac:dyDescent="0.3">
      <c r="B9" s="8" t="s">
        <v>210</v>
      </c>
      <c r="C9" s="88" t="s">
        <v>290</v>
      </c>
    </row>
    <row r="10" spans="2:4" x14ac:dyDescent="0.3">
      <c r="B10" s="8" t="s">
        <v>211</v>
      </c>
      <c r="C10" s="88" t="s">
        <v>291</v>
      </c>
    </row>
    <row r="11" spans="2:4" x14ac:dyDescent="0.3">
      <c r="B11" s="8" t="s">
        <v>212</v>
      </c>
      <c r="C11" s="88" t="s">
        <v>290</v>
      </c>
    </row>
    <row r="12" spans="2:4" x14ac:dyDescent="0.3">
      <c r="B12" s="8" t="s">
        <v>213</v>
      </c>
      <c r="C12" s="88" t="s">
        <v>290</v>
      </c>
    </row>
    <row r="13" spans="2:4" x14ac:dyDescent="0.3">
      <c r="B13" s="8" t="s">
        <v>214</v>
      </c>
      <c r="C13" s="88" t="s">
        <v>290</v>
      </c>
    </row>
    <row r="14" spans="2:4" x14ac:dyDescent="0.3">
      <c r="B14" s="8" t="s">
        <v>215</v>
      </c>
      <c r="C14" s="88" t="s">
        <v>291</v>
      </c>
    </row>
    <row r="15" spans="2:4" x14ac:dyDescent="0.3">
      <c r="B15" s="8" t="s">
        <v>216</v>
      </c>
      <c r="C15" s="88" t="s">
        <v>291</v>
      </c>
    </row>
    <row r="16" spans="2:4" x14ac:dyDescent="0.3">
      <c r="B16" s="8" t="s">
        <v>217</v>
      </c>
      <c r="C16" s="88" t="s">
        <v>292</v>
      </c>
    </row>
    <row r="17" spans="2:3" x14ac:dyDescent="0.3">
      <c r="B17" s="8" t="s">
        <v>218</v>
      </c>
      <c r="C17" s="88" t="s">
        <v>291</v>
      </c>
    </row>
    <row r="18" spans="2:3" x14ac:dyDescent="0.3">
      <c r="B18" s="8" t="s">
        <v>219</v>
      </c>
      <c r="C18" s="88" t="s">
        <v>292</v>
      </c>
    </row>
    <row r="19" spans="2:3" x14ac:dyDescent="0.3">
      <c r="B19" s="8" t="s">
        <v>220</v>
      </c>
      <c r="C19" s="88" t="s">
        <v>292</v>
      </c>
    </row>
    <row r="20" spans="2:3" x14ac:dyDescent="0.3">
      <c r="B20" s="8" t="s">
        <v>221</v>
      </c>
      <c r="C20" s="88" t="s">
        <v>291</v>
      </c>
    </row>
    <row r="21" spans="2:3" x14ac:dyDescent="0.3">
      <c r="B21" s="2" t="s">
        <v>222</v>
      </c>
      <c r="C21" s="88" t="s">
        <v>292</v>
      </c>
    </row>
  </sheetData>
  <conditionalFormatting sqref="C5:C21">
    <cfRule type="cellIs" dxfId="0" priority="1" operator="equal">
      <formula>"a"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8"/>
  <sheetViews>
    <sheetView showGridLines="0" workbookViewId="0">
      <selection activeCell="D1" sqref="D1"/>
    </sheetView>
  </sheetViews>
  <sheetFormatPr defaultRowHeight="13.5" x14ac:dyDescent="0.3"/>
  <cols>
    <col min="1" max="1" width="2.765625" customWidth="1"/>
    <col min="2" max="2" width="16.765625" bestFit="1" customWidth="1"/>
    <col min="3" max="3" width="11.3828125" bestFit="1" customWidth="1"/>
    <col min="4" max="4" width="15.3828125" bestFit="1" customWidth="1"/>
  </cols>
  <sheetData>
    <row r="2" spans="2:4" x14ac:dyDescent="0.3">
      <c r="B2" s="37" t="s">
        <v>52</v>
      </c>
      <c r="C2" s="90">
        <v>43728</v>
      </c>
      <c r="D2" s="90"/>
    </row>
    <row r="3" spans="2:4" x14ac:dyDescent="0.3">
      <c r="B3" s="37" t="s">
        <v>259</v>
      </c>
      <c r="C3" s="91"/>
      <c r="D3" s="91"/>
    </row>
    <row r="4" spans="2:4" x14ac:dyDescent="0.3">
      <c r="B4" s="37" t="s">
        <v>19</v>
      </c>
      <c r="C4" s="91"/>
      <c r="D4" s="91"/>
    </row>
    <row r="5" spans="2:4" x14ac:dyDescent="0.3">
      <c r="B5" s="37" t="s">
        <v>260</v>
      </c>
      <c r="C5" s="91"/>
      <c r="D5" s="91"/>
    </row>
    <row r="6" spans="2:4" x14ac:dyDescent="0.3">
      <c r="B6" s="37" t="s">
        <v>261</v>
      </c>
      <c r="C6" s="91"/>
      <c r="D6" s="91"/>
    </row>
    <row r="7" spans="2:4" x14ac:dyDescent="0.3">
      <c r="B7" s="37" t="s">
        <v>287</v>
      </c>
      <c r="C7" s="92" t="s">
        <v>286</v>
      </c>
      <c r="D7" s="93"/>
    </row>
    <row r="10" spans="2:4" x14ac:dyDescent="0.3">
      <c r="B10" s="37" t="s">
        <v>256</v>
      </c>
      <c r="C10" s="37" t="s">
        <v>257</v>
      </c>
      <c r="D10" s="37" t="s">
        <v>258</v>
      </c>
    </row>
    <row r="11" spans="2:4" x14ac:dyDescent="0.3">
      <c r="B11" s="85" t="s">
        <v>262</v>
      </c>
      <c r="C11" s="77">
        <v>10</v>
      </c>
      <c r="D11" s="77"/>
    </row>
    <row r="12" spans="2:4" x14ac:dyDescent="0.3">
      <c r="B12" s="85" t="s">
        <v>263</v>
      </c>
      <c r="C12" s="77">
        <v>10</v>
      </c>
      <c r="D12" s="77"/>
    </row>
    <row r="13" spans="2:4" x14ac:dyDescent="0.3">
      <c r="B13" s="85" t="s">
        <v>264</v>
      </c>
      <c r="C13" s="77">
        <v>10</v>
      </c>
      <c r="D13" s="77"/>
    </row>
    <row r="14" spans="2:4" x14ac:dyDescent="0.3">
      <c r="B14" s="85" t="s">
        <v>265</v>
      </c>
      <c r="C14" s="77">
        <v>5</v>
      </c>
      <c r="D14" s="77"/>
    </row>
    <row r="15" spans="2:4" x14ac:dyDescent="0.3">
      <c r="B15" s="85" t="s">
        <v>266</v>
      </c>
      <c r="C15" s="77">
        <v>10</v>
      </c>
      <c r="D15" s="77"/>
    </row>
    <row r="16" spans="2:4" x14ac:dyDescent="0.3">
      <c r="B16" s="85" t="s">
        <v>267</v>
      </c>
      <c r="C16" s="77">
        <v>10</v>
      </c>
      <c r="D16" s="77"/>
    </row>
    <row r="17" spans="2:4" x14ac:dyDescent="0.3">
      <c r="B17" s="85" t="s">
        <v>268</v>
      </c>
      <c r="C17" s="77">
        <v>10</v>
      </c>
      <c r="D17" s="77"/>
    </row>
    <row r="18" spans="2:4" x14ac:dyDescent="0.3">
      <c r="B18" s="85" t="s">
        <v>269</v>
      </c>
      <c r="C18" s="77">
        <v>5</v>
      </c>
      <c r="D18" s="77"/>
    </row>
    <row r="19" spans="2:4" x14ac:dyDescent="0.3">
      <c r="B19" s="85" t="s">
        <v>270</v>
      </c>
      <c r="C19" s="77">
        <v>10</v>
      </c>
      <c r="D19" s="77"/>
    </row>
    <row r="20" spans="2:4" x14ac:dyDescent="0.3">
      <c r="B20" s="85" t="s">
        <v>271</v>
      </c>
      <c r="C20" s="77">
        <v>5</v>
      </c>
      <c r="D20" s="77"/>
    </row>
    <row r="21" spans="2:4" x14ac:dyDescent="0.3">
      <c r="B21" s="85" t="s">
        <v>274</v>
      </c>
      <c r="C21" s="77">
        <v>5</v>
      </c>
      <c r="D21" s="77"/>
    </row>
    <row r="22" spans="2:4" x14ac:dyDescent="0.3">
      <c r="B22" s="85" t="s">
        <v>275</v>
      </c>
      <c r="C22" s="77">
        <v>5</v>
      </c>
      <c r="D22" s="77"/>
    </row>
    <row r="23" spans="2:4" x14ac:dyDescent="0.3">
      <c r="B23" s="85" t="s">
        <v>294</v>
      </c>
      <c r="C23" s="77">
        <v>5</v>
      </c>
      <c r="D23" s="77"/>
    </row>
    <row r="24" spans="2:4" x14ac:dyDescent="0.3">
      <c r="B24" s="83" t="s">
        <v>285</v>
      </c>
      <c r="C24" s="84">
        <f>SUM(C11:C23)</f>
        <v>100</v>
      </c>
      <c r="D24" s="84">
        <f>SUM(D11:D23)</f>
        <v>0</v>
      </c>
    </row>
    <row r="25" spans="2:4" x14ac:dyDescent="0.3">
      <c r="B25" s="83" t="s">
        <v>288</v>
      </c>
      <c r="C25" s="84"/>
      <c r="D25" s="86">
        <f>D24/C24</f>
        <v>0</v>
      </c>
    </row>
    <row r="26" spans="2:4" x14ac:dyDescent="0.3">
      <c r="C26" s="76"/>
      <c r="D26" s="76"/>
    </row>
    <row r="27" spans="2:4" x14ac:dyDescent="0.3">
      <c r="C27" s="76"/>
      <c r="D27" s="76"/>
    </row>
    <row r="28" spans="2:4" x14ac:dyDescent="0.3">
      <c r="C28" s="76"/>
      <c r="D28" s="76"/>
    </row>
    <row r="29" spans="2:4" x14ac:dyDescent="0.3">
      <c r="C29" s="76"/>
      <c r="D29" s="76"/>
    </row>
    <row r="30" spans="2:4" x14ac:dyDescent="0.3">
      <c r="C30" s="76"/>
      <c r="D30" s="76"/>
    </row>
    <row r="31" spans="2:4" x14ac:dyDescent="0.3">
      <c r="C31" s="76"/>
      <c r="D31" s="76"/>
    </row>
    <row r="32" spans="2:4" x14ac:dyDescent="0.3">
      <c r="C32" s="76"/>
      <c r="D32" s="76"/>
    </row>
    <row r="33" spans="3:4" x14ac:dyDescent="0.3">
      <c r="C33" s="76"/>
      <c r="D33" s="76"/>
    </row>
    <row r="34" spans="3:4" x14ac:dyDescent="0.3">
      <c r="C34" s="76"/>
      <c r="D34" s="76"/>
    </row>
    <row r="35" spans="3:4" x14ac:dyDescent="0.3">
      <c r="C35" s="76"/>
      <c r="D35" s="76"/>
    </row>
    <row r="36" spans="3:4" x14ac:dyDescent="0.3">
      <c r="C36" s="76"/>
      <c r="D36" s="76"/>
    </row>
    <row r="37" spans="3:4" x14ac:dyDescent="0.3">
      <c r="C37" s="76"/>
      <c r="D37" s="76"/>
    </row>
    <row r="38" spans="3:4" x14ac:dyDescent="0.3">
      <c r="C38" s="76"/>
      <c r="D38" s="76"/>
    </row>
  </sheetData>
  <sheetProtection algorithmName="SHA-512" hashValue="V5YvB1wBbzjdBvk8C+dgMxLpImZgtTIhT/cQu/9Zv9boYF3Kz52gcHX6OnCWX5j5UzVEI1H7YvBJ5AkJAcKpMA==" saltValue="kWq/KLjc4bnIdXpI8+BI8Q==" spinCount="100000" sheet="1" objects="1" scenarios="1"/>
  <mergeCells count="6">
    <mergeCell ref="C7:D7"/>
    <mergeCell ref="C2:D2"/>
    <mergeCell ref="C4:D4"/>
    <mergeCell ref="C3:D3"/>
    <mergeCell ref="C5:D5"/>
    <mergeCell ref="C6:D6"/>
  </mergeCells>
  <hyperlinks>
    <hyperlink ref="B11" location="'01'!A1" display="01" xr:uid="{00000000-0004-0000-0100-000000000000}"/>
    <hyperlink ref="B12" location="'02'!A1" display="02" xr:uid="{00000000-0004-0000-0100-000001000000}"/>
    <hyperlink ref="B13" location="'03'!A1" display="03" xr:uid="{00000000-0004-0000-0100-000002000000}"/>
    <hyperlink ref="B14" location="'04'!A1" display="04" xr:uid="{00000000-0004-0000-0100-000003000000}"/>
    <hyperlink ref="B15" location="'05'!A1" display="05" xr:uid="{00000000-0004-0000-0100-000004000000}"/>
    <hyperlink ref="B16" location="'06'!A1" display="06" xr:uid="{00000000-0004-0000-0100-000005000000}"/>
    <hyperlink ref="B17" location="'07'!A1" display="07" xr:uid="{00000000-0004-0000-0100-000006000000}"/>
    <hyperlink ref="B18" location="'08'!A1" display="08" xr:uid="{00000000-0004-0000-0100-000007000000}"/>
    <hyperlink ref="B19" location="'09'!A1" display="09" xr:uid="{00000000-0004-0000-0100-000008000000}"/>
    <hyperlink ref="B20" location="'10'!A1" display="10" xr:uid="{00000000-0004-0000-0100-000009000000}"/>
    <hyperlink ref="B21" location="'11'!A1" display="11" xr:uid="{00000000-0004-0000-0100-00000A000000}"/>
    <hyperlink ref="B22" location="'12'!A1" display="12" xr:uid="{00000000-0004-0000-0100-00000B000000}"/>
    <hyperlink ref="B23" location="'12'!A1" display="12" xr:uid="{00000000-0004-0000-0100-00000C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H25"/>
  <sheetViews>
    <sheetView showGridLines="0" zoomScale="90" zoomScaleNormal="90" workbookViewId="0">
      <selection activeCell="C24" sqref="C24"/>
    </sheetView>
  </sheetViews>
  <sheetFormatPr defaultColWidth="9" defaultRowHeight="13.5" x14ac:dyDescent="0.3"/>
  <cols>
    <col min="1" max="1" width="1.61328125" style="66" customWidth="1"/>
    <col min="2" max="3" width="14" style="66" customWidth="1"/>
    <col min="4" max="4" width="16.84375" style="66" customWidth="1"/>
    <col min="5" max="5" width="16.23046875" style="66" customWidth="1"/>
    <col min="6" max="6" width="14" style="66" bestFit="1" customWidth="1"/>
    <col min="7" max="7" width="11.765625" style="66" bestFit="1" customWidth="1"/>
    <col min="8" max="16384" width="9" style="66"/>
  </cols>
  <sheetData>
    <row r="2" spans="2:8" x14ac:dyDescent="0.3">
      <c r="B2" s="26" t="s">
        <v>19</v>
      </c>
      <c r="C2" s="26" t="s">
        <v>57</v>
      </c>
      <c r="D2" s="26" t="s">
        <v>20</v>
      </c>
      <c r="E2" s="26" t="s">
        <v>205</v>
      </c>
      <c r="F2" s="26" t="s">
        <v>21</v>
      </c>
      <c r="G2" s="16"/>
      <c r="H2" s="16"/>
    </row>
    <row r="3" spans="2:8" x14ac:dyDescent="0.3">
      <c r="B3" s="67" t="s">
        <v>2</v>
      </c>
      <c r="C3" s="70">
        <v>201</v>
      </c>
      <c r="D3" s="63">
        <v>35839</v>
      </c>
      <c r="E3" s="63">
        <v>36490</v>
      </c>
      <c r="F3" s="63">
        <f>E3-D3</f>
        <v>651</v>
      </c>
      <c r="G3" s="16"/>
    </row>
    <row r="4" spans="2:8" x14ac:dyDescent="0.3">
      <c r="B4" s="67" t="s">
        <v>22</v>
      </c>
      <c r="C4" s="70">
        <v>202</v>
      </c>
      <c r="D4" s="63">
        <v>13538</v>
      </c>
      <c r="E4" s="63">
        <v>17096</v>
      </c>
      <c r="F4" s="63">
        <f t="shared" ref="F4:F12" si="0">E4-D4</f>
        <v>3558</v>
      </c>
      <c r="G4" s="16"/>
    </row>
    <row r="5" spans="2:8" x14ac:dyDescent="0.3">
      <c r="B5" s="67" t="s">
        <v>23</v>
      </c>
      <c r="C5" s="70">
        <v>203</v>
      </c>
      <c r="D5" s="63">
        <v>20153</v>
      </c>
      <c r="E5" s="63">
        <v>24011</v>
      </c>
      <c r="F5" s="63">
        <f t="shared" si="0"/>
        <v>3858</v>
      </c>
      <c r="G5" s="16"/>
    </row>
    <row r="6" spans="2:8" x14ac:dyDescent="0.3">
      <c r="B6" s="67" t="s">
        <v>24</v>
      </c>
      <c r="C6" s="70">
        <v>204</v>
      </c>
      <c r="D6" s="63">
        <v>28603</v>
      </c>
      <c r="E6" s="63">
        <v>31641</v>
      </c>
      <c r="F6" s="63">
        <f t="shared" si="0"/>
        <v>3038</v>
      </c>
      <c r="G6" s="16"/>
    </row>
    <row r="7" spans="2:8" x14ac:dyDescent="0.3">
      <c r="B7" s="67" t="s">
        <v>25</v>
      </c>
      <c r="C7" s="70">
        <v>205</v>
      </c>
      <c r="D7" s="63">
        <v>32568</v>
      </c>
      <c r="E7" s="63">
        <v>33493</v>
      </c>
      <c r="F7" s="63">
        <f t="shared" si="0"/>
        <v>925</v>
      </c>
      <c r="G7" s="16"/>
    </row>
    <row r="8" spans="2:8" x14ac:dyDescent="0.3">
      <c r="B8" s="67" t="s">
        <v>26</v>
      </c>
      <c r="C8" s="70">
        <v>206</v>
      </c>
      <c r="D8" s="63">
        <v>42398</v>
      </c>
      <c r="E8" s="63">
        <v>46666</v>
      </c>
      <c r="F8" s="63">
        <f t="shared" si="0"/>
        <v>4268</v>
      </c>
      <c r="G8" s="16"/>
    </row>
    <row r="9" spans="2:8" x14ac:dyDescent="0.3">
      <c r="B9" s="67" t="s">
        <v>27</v>
      </c>
      <c r="C9" s="70">
        <v>207</v>
      </c>
      <c r="D9" s="63">
        <v>15644</v>
      </c>
      <c r="E9" s="63">
        <v>19232</v>
      </c>
      <c r="F9" s="63">
        <f t="shared" si="0"/>
        <v>3588</v>
      </c>
      <c r="G9" s="16"/>
    </row>
    <row r="10" spans="2:8" x14ac:dyDescent="0.3">
      <c r="B10" s="67" t="s">
        <v>28</v>
      </c>
      <c r="C10" s="70">
        <v>208</v>
      </c>
      <c r="D10" s="63">
        <v>22715</v>
      </c>
      <c r="E10" s="63">
        <v>23713</v>
      </c>
      <c r="F10" s="63">
        <f t="shared" si="0"/>
        <v>998</v>
      </c>
      <c r="G10" s="16"/>
    </row>
    <row r="11" spans="2:8" x14ac:dyDescent="0.3">
      <c r="B11" s="67" t="s">
        <v>29</v>
      </c>
      <c r="C11" s="70">
        <v>209</v>
      </c>
      <c r="D11" s="63">
        <v>9638</v>
      </c>
      <c r="E11" s="63">
        <v>10938</v>
      </c>
      <c r="F11" s="63">
        <f t="shared" si="0"/>
        <v>1300</v>
      </c>
      <c r="G11" s="16"/>
    </row>
    <row r="12" spans="2:8" x14ac:dyDescent="0.3">
      <c r="B12" s="67" t="s">
        <v>30</v>
      </c>
      <c r="C12" s="70">
        <v>210</v>
      </c>
      <c r="D12" s="63">
        <v>17988</v>
      </c>
      <c r="E12" s="63">
        <v>20437</v>
      </c>
      <c r="F12" s="63">
        <f t="shared" si="0"/>
        <v>2449</v>
      </c>
      <c r="G12" s="16"/>
    </row>
    <row r="15" spans="2:8" x14ac:dyDescent="0.3">
      <c r="B15" s="68" t="s">
        <v>58</v>
      </c>
    </row>
    <row r="17" spans="2:5" x14ac:dyDescent="0.3">
      <c r="B17" s="69" t="s">
        <v>56</v>
      </c>
      <c r="C17" s="69" t="s">
        <v>19</v>
      </c>
      <c r="D17" s="69" t="s">
        <v>21</v>
      </c>
      <c r="E17"/>
    </row>
    <row r="18" spans="2:5" x14ac:dyDescent="0.3">
      <c r="B18" s="70">
        <v>210</v>
      </c>
      <c r="C18" s="72" t="str">
        <f>INDEX($B$3:$B$12,MATCH($B$18,C3:$C$12,0))</f>
        <v>Dinesh</v>
      </c>
      <c r="D18" s="63">
        <f>VLOOKUP(B18,$C$2:$F$12,4,0)</f>
        <v>2449</v>
      </c>
      <c r="E18"/>
    </row>
    <row r="19" spans="2:5" x14ac:dyDescent="0.3">
      <c r="B19" s="70">
        <v>207</v>
      </c>
      <c r="C19" s="72" t="str">
        <f>INDEX($B$3:$B$12,MATCH($B$18,C4:$C$12,0))</f>
        <v>Yesh</v>
      </c>
      <c r="D19" s="63">
        <f t="shared" ref="D19:D21" si="1">VLOOKUP(B19,$C$2:$F$12,4,0)</f>
        <v>3588</v>
      </c>
      <c r="E19"/>
    </row>
    <row r="20" spans="2:5" x14ac:dyDescent="0.3">
      <c r="B20" s="70">
        <v>203</v>
      </c>
      <c r="C20" s="72" t="str">
        <f>INDEX($B$3:$B$12,MATCH($B$18,C5:$C$12,0))</f>
        <v>Asha</v>
      </c>
      <c r="D20" s="63">
        <f t="shared" si="1"/>
        <v>3858</v>
      </c>
      <c r="E20"/>
    </row>
    <row r="21" spans="2:5" x14ac:dyDescent="0.3">
      <c r="B21" s="70">
        <v>201</v>
      </c>
      <c r="C21" s="72" t="str">
        <f>INDEX($B$3:$B$12,MATCH($B$18,C6:$C$12,0))</f>
        <v>Ramesh</v>
      </c>
      <c r="D21" s="63">
        <f t="shared" si="1"/>
        <v>651</v>
      </c>
      <c r="E21"/>
    </row>
    <row r="25" spans="2:5" x14ac:dyDescent="0.3">
      <c r="C25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I81"/>
  <sheetViews>
    <sheetView showGridLines="0" zoomScale="90" zoomScaleNormal="90" workbookViewId="0">
      <selection activeCell="H7" sqref="H7"/>
    </sheetView>
  </sheetViews>
  <sheetFormatPr defaultColWidth="9" defaultRowHeight="13.5" x14ac:dyDescent="0.3"/>
  <cols>
    <col min="1" max="1" width="1.61328125" style="65" customWidth="1"/>
    <col min="2" max="2" width="14.15234375" style="65" bestFit="1" customWidth="1"/>
    <col min="3" max="3" width="14.15234375" style="65" customWidth="1"/>
    <col min="4" max="4" width="14.15234375" style="65" bestFit="1" customWidth="1"/>
    <col min="5" max="5" width="9" style="65"/>
    <col min="6" max="6" width="14.15234375" style="65" bestFit="1" customWidth="1"/>
    <col min="7" max="7" width="10.84375" style="65" bestFit="1" customWidth="1"/>
    <col min="8" max="16384" width="9" style="65"/>
  </cols>
  <sheetData>
    <row r="2" spans="2:9" s="64" customFormat="1" x14ac:dyDescent="0.3">
      <c r="B2" s="71" t="s">
        <v>153</v>
      </c>
      <c r="C2" s="81" t="s">
        <v>282</v>
      </c>
      <c r="D2" s="71" t="s">
        <v>171</v>
      </c>
      <c r="F2" s="65" t="s">
        <v>284</v>
      </c>
      <c r="G2" s="65"/>
    </row>
    <row r="3" spans="2:9" s="64" customFormat="1" x14ac:dyDescent="0.3">
      <c r="B3" s="20" t="s">
        <v>75</v>
      </c>
      <c r="C3" s="82" t="s">
        <v>280</v>
      </c>
      <c r="D3" s="20" t="s">
        <v>154</v>
      </c>
      <c r="F3" s="65"/>
      <c r="G3" s="65"/>
    </row>
    <row r="4" spans="2:9" s="64" customFormat="1" x14ac:dyDescent="0.3">
      <c r="B4" s="20" t="s">
        <v>76</v>
      </c>
      <c r="C4" s="82" t="s">
        <v>280</v>
      </c>
      <c r="D4" s="20" t="s">
        <v>76</v>
      </c>
      <c r="F4" s="65"/>
      <c r="G4" s="65"/>
    </row>
    <row r="5" spans="2:9" s="64" customFormat="1" x14ac:dyDescent="0.3">
      <c r="B5" s="20" t="s">
        <v>77</v>
      </c>
      <c r="C5" s="82" t="s">
        <v>280</v>
      </c>
      <c r="D5" s="20" t="s">
        <v>155</v>
      </c>
      <c r="F5" s="71" t="s">
        <v>171</v>
      </c>
      <c r="G5" s="24" t="s">
        <v>280</v>
      </c>
      <c r="H5" s="24" t="s">
        <v>281</v>
      </c>
      <c r="I5" s="24" t="s">
        <v>283</v>
      </c>
    </row>
    <row r="6" spans="2:9" s="64" customFormat="1" x14ac:dyDescent="0.3">
      <c r="B6" s="20" t="s">
        <v>78</v>
      </c>
      <c r="C6" s="82" t="s">
        <v>280</v>
      </c>
      <c r="D6" s="20" t="s">
        <v>156</v>
      </c>
      <c r="F6" s="20" t="s">
        <v>154</v>
      </c>
      <c r="G6" s="74">
        <f>COUNTIFS($D$3:$D$78,$F6,$C$3:$C$78,G$5)</f>
        <v>1</v>
      </c>
      <c r="H6" s="74">
        <f t="shared" ref="H6:I21" si="0">COUNTIFS($D$3:$D$78,$F6,$C$3:$C$78,H$5)</f>
        <v>2</v>
      </c>
      <c r="I6" s="74">
        <f>COUNTIFS($D$3:$D$78,$F6,$C$3:$C$78,I$5)</f>
        <v>4</v>
      </c>
    </row>
    <row r="7" spans="2:9" s="64" customFormat="1" x14ac:dyDescent="0.3">
      <c r="B7" s="20" t="s">
        <v>79</v>
      </c>
      <c r="C7" s="82" t="s">
        <v>281</v>
      </c>
      <c r="D7" s="20" t="s">
        <v>155</v>
      </c>
      <c r="F7" s="20" t="s">
        <v>76</v>
      </c>
      <c r="G7" s="74">
        <f>COUNTIFS($D$3:$D$78,$F7,$C$3:$C$78,G$5)</f>
        <v>1</v>
      </c>
      <c r="H7" s="74">
        <f t="shared" si="0"/>
        <v>0</v>
      </c>
      <c r="I7" s="74">
        <f t="shared" si="0"/>
        <v>0</v>
      </c>
    </row>
    <row r="8" spans="2:9" s="64" customFormat="1" x14ac:dyDescent="0.3">
      <c r="B8" s="20" t="s">
        <v>80</v>
      </c>
      <c r="C8" s="82" t="s">
        <v>281</v>
      </c>
      <c r="D8" s="20" t="s">
        <v>156</v>
      </c>
      <c r="F8" s="20" t="s">
        <v>155</v>
      </c>
      <c r="G8" s="74">
        <f>COUNTIFS($D$3:$D$78,$F8,$C$3:$C$78,G$5)</f>
        <v>1</v>
      </c>
      <c r="H8" s="74">
        <f t="shared" si="0"/>
        <v>2</v>
      </c>
      <c r="I8" s="74">
        <f t="shared" si="0"/>
        <v>5</v>
      </c>
    </row>
    <row r="9" spans="2:9" s="64" customFormat="1" x14ac:dyDescent="0.3">
      <c r="B9" s="20" t="s">
        <v>81</v>
      </c>
      <c r="C9" s="82" t="s">
        <v>281</v>
      </c>
      <c r="D9" s="20" t="s">
        <v>157</v>
      </c>
      <c r="F9" s="20" t="s">
        <v>156</v>
      </c>
      <c r="G9" s="74">
        <f>COUNTIFS($D$3:$D$78,$F9,$C$3:$C$78,G$5)</f>
        <v>1</v>
      </c>
      <c r="H9" s="74">
        <f t="shared" si="0"/>
        <v>1</v>
      </c>
      <c r="I9" s="74">
        <f t="shared" si="0"/>
        <v>7</v>
      </c>
    </row>
    <row r="10" spans="2:9" s="64" customFormat="1" x14ac:dyDescent="0.3">
      <c r="B10" s="20" t="s">
        <v>82</v>
      </c>
      <c r="C10" s="82" t="s">
        <v>281</v>
      </c>
      <c r="D10" s="20" t="s">
        <v>158</v>
      </c>
      <c r="F10" s="20" t="s">
        <v>157</v>
      </c>
      <c r="G10" s="74">
        <f>COUNTIFS($D$3:$D$78,$F10,$C$3:$C$78,G$5)</f>
        <v>0</v>
      </c>
      <c r="H10" s="74">
        <f t="shared" si="0"/>
        <v>4</v>
      </c>
      <c r="I10" s="74">
        <f t="shared" si="0"/>
        <v>3</v>
      </c>
    </row>
    <row r="11" spans="2:9" x14ac:dyDescent="0.3">
      <c r="B11" s="20" t="s">
        <v>83</v>
      </c>
      <c r="C11" s="82" t="s">
        <v>281</v>
      </c>
      <c r="D11" s="20" t="s">
        <v>83</v>
      </c>
      <c r="F11" s="20" t="s">
        <v>158</v>
      </c>
      <c r="G11" s="74">
        <f>COUNTIFS($D$3:$D$78,$F11,$C$3:$C$78,G$5)</f>
        <v>0</v>
      </c>
      <c r="H11" s="74">
        <f t="shared" si="0"/>
        <v>1</v>
      </c>
      <c r="I11" s="74">
        <f t="shared" si="0"/>
        <v>1</v>
      </c>
    </row>
    <row r="12" spans="2:9" x14ac:dyDescent="0.3">
      <c r="B12" s="20" t="s">
        <v>84</v>
      </c>
      <c r="C12" s="82" t="s">
        <v>281</v>
      </c>
      <c r="D12" s="20" t="s">
        <v>157</v>
      </c>
      <c r="F12" s="20" t="s">
        <v>83</v>
      </c>
      <c r="G12" s="74">
        <f>COUNTIFS($D$3:$D$78,$F12,$C$3:$C$78,G$5)</f>
        <v>0</v>
      </c>
      <c r="H12" s="74">
        <f t="shared" si="0"/>
        <v>1</v>
      </c>
      <c r="I12" s="74">
        <f t="shared" si="0"/>
        <v>0</v>
      </c>
    </row>
    <row r="13" spans="2:9" x14ac:dyDescent="0.3">
      <c r="B13" s="20" t="s">
        <v>85</v>
      </c>
      <c r="C13" s="82" t="s">
        <v>281</v>
      </c>
      <c r="D13" s="20" t="s">
        <v>159</v>
      </c>
      <c r="F13" s="20" t="s">
        <v>159</v>
      </c>
      <c r="G13" s="74">
        <f>COUNTIFS($D$3:$D$78,$F13,$C$3:$C$78,G$5)</f>
        <v>0</v>
      </c>
      <c r="H13" s="74">
        <f t="shared" si="0"/>
        <v>2</v>
      </c>
      <c r="I13" s="74">
        <f t="shared" si="0"/>
        <v>2</v>
      </c>
    </row>
    <row r="14" spans="2:9" ht="12.75" customHeight="1" x14ac:dyDescent="0.3">
      <c r="B14" s="20" t="s">
        <v>86</v>
      </c>
      <c r="C14" s="82" t="s">
        <v>281</v>
      </c>
      <c r="D14" s="20" t="s">
        <v>157</v>
      </c>
      <c r="F14" s="20" t="s">
        <v>160</v>
      </c>
      <c r="G14" s="74">
        <f>COUNTIFS($D$3:$D$78,$F14,$C$3:$C$78,G$5)</f>
        <v>0</v>
      </c>
      <c r="H14" s="74">
        <f t="shared" si="0"/>
        <v>4</v>
      </c>
      <c r="I14" s="74">
        <f t="shared" si="0"/>
        <v>6</v>
      </c>
    </row>
    <row r="15" spans="2:9" x14ac:dyDescent="0.3">
      <c r="B15" s="20" t="s">
        <v>87</v>
      </c>
      <c r="C15" s="82" t="s">
        <v>281</v>
      </c>
      <c r="D15" s="20" t="s">
        <v>157</v>
      </c>
      <c r="F15" s="20" t="s">
        <v>161</v>
      </c>
      <c r="G15" s="74">
        <f>COUNTIFS($D$3:$D$78,$F15,$C$3:$C$78,G$5)</f>
        <v>0</v>
      </c>
      <c r="H15" s="74">
        <f t="shared" si="0"/>
        <v>2</v>
      </c>
      <c r="I15" s="74">
        <f t="shared" si="0"/>
        <v>2</v>
      </c>
    </row>
    <row r="16" spans="2:9" x14ac:dyDescent="0.3">
      <c r="B16" s="20" t="s">
        <v>88</v>
      </c>
      <c r="C16" s="82" t="s">
        <v>281</v>
      </c>
      <c r="D16" s="20" t="s">
        <v>160</v>
      </c>
      <c r="F16" s="20" t="s">
        <v>162</v>
      </c>
      <c r="G16" s="74">
        <f>COUNTIFS($D$3:$D$78,$F16,$C$3:$C$78,G$5)</f>
        <v>0</v>
      </c>
      <c r="H16" s="74">
        <f t="shared" si="0"/>
        <v>4</v>
      </c>
      <c r="I16" s="74">
        <f t="shared" si="0"/>
        <v>3</v>
      </c>
    </row>
    <row r="17" spans="2:9" x14ac:dyDescent="0.3">
      <c r="B17" s="20" t="s">
        <v>89</v>
      </c>
      <c r="C17" s="82" t="s">
        <v>283</v>
      </c>
      <c r="D17" s="20" t="s">
        <v>156</v>
      </c>
      <c r="F17" s="20" t="s">
        <v>163</v>
      </c>
      <c r="G17" s="74">
        <f>COUNTIFS($D$3:$D$78,$F17,$C$3:$C$78,G$5)</f>
        <v>1</v>
      </c>
      <c r="H17" s="74">
        <f t="shared" si="0"/>
        <v>0</v>
      </c>
      <c r="I17" s="74">
        <f t="shared" si="0"/>
        <v>0</v>
      </c>
    </row>
    <row r="18" spans="2:9" x14ac:dyDescent="0.3">
      <c r="B18" s="20" t="s">
        <v>90</v>
      </c>
      <c r="C18" s="82" t="s">
        <v>281</v>
      </c>
      <c r="D18" s="20" t="s">
        <v>160</v>
      </c>
      <c r="F18" s="20" t="s">
        <v>164</v>
      </c>
      <c r="G18" s="74">
        <f>COUNTIFS($D$3:$D$78,$F18,$C$3:$C$78,G$5)</f>
        <v>1</v>
      </c>
      <c r="H18" s="74">
        <f t="shared" si="0"/>
        <v>1</v>
      </c>
      <c r="I18" s="74">
        <f t="shared" si="0"/>
        <v>0</v>
      </c>
    </row>
    <row r="19" spans="2:9" x14ac:dyDescent="0.3">
      <c r="B19" s="20" t="s">
        <v>91</v>
      </c>
      <c r="C19" s="82" t="s">
        <v>281</v>
      </c>
      <c r="D19" s="20" t="s">
        <v>161</v>
      </c>
      <c r="F19" s="20" t="s">
        <v>165</v>
      </c>
      <c r="G19" s="74">
        <f>COUNTIFS($D$3:$D$78,$F19,$C$3:$C$78,G$5)</f>
        <v>0</v>
      </c>
      <c r="H19" s="74">
        <f t="shared" si="0"/>
        <v>1</v>
      </c>
      <c r="I19" s="74">
        <f t="shared" si="0"/>
        <v>0</v>
      </c>
    </row>
    <row r="20" spans="2:9" x14ac:dyDescent="0.3">
      <c r="B20" s="20" t="s">
        <v>92</v>
      </c>
      <c r="C20" s="82" t="s">
        <v>281</v>
      </c>
      <c r="D20" s="20" t="s">
        <v>162</v>
      </c>
      <c r="F20" s="20" t="s">
        <v>166</v>
      </c>
      <c r="G20" s="74">
        <f>COUNTIFS($D$3:$D$78,$F20,$C$3:$C$78,G$5)</f>
        <v>0</v>
      </c>
      <c r="H20" s="74">
        <f t="shared" si="0"/>
        <v>1</v>
      </c>
      <c r="I20" s="74">
        <f t="shared" si="0"/>
        <v>2</v>
      </c>
    </row>
    <row r="21" spans="2:9" x14ac:dyDescent="0.3">
      <c r="B21" s="20" t="s">
        <v>93</v>
      </c>
      <c r="C21" s="82" t="s">
        <v>281</v>
      </c>
      <c r="D21" s="20" t="s">
        <v>162</v>
      </c>
      <c r="F21" s="20" t="s">
        <v>106</v>
      </c>
      <c r="G21" s="74">
        <f>COUNTIFS($D$3:$D$78,$F21,$C$3:$C$78,G$5)</f>
        <v>0</v>
      </c>
      <c r="H21" s="74">
        <f t="shared" si="0"/>
        <v>0</v>
      </c>
      <c r="I21" s="74">
        <f t="shared" si="0"/>
        <v>0</v>
      </c>
    </row>
    <row r="22" spans="2:9" x14ac:dyDescent="0.3">
      <c r="B22" s="20" t="s">
        <v>94</v>
      </c>
      <c r="C22" s="82" t="s">
        <v>281</v>
      </c>
      <c r="D22" s="20" t="s">
        <v>162</v>
      </c>
      <c r="F22" s="20" t="s">
        <v>167</v>
      </c>
      <c r="G22" s="74">
        <f>COUNTIFS($D$3:$D$78,$F22,$C$3:$C$78,G$5)</f>
        <v>0</v>
      </c>
      <c r="H22" s="74">
        <f t="shared" ref="H22:I25" si="1">COUNTIFS($D$3:$D$78,$F22,$C$3:$C$78,H$5)</f>
        <v>1</v>
      </c>
      <c r="I22" s="74">
        <f t="shared" si="1"/>
        <v>0</v>
      </c>
    </row>
    <row r="23" spans="2:9" x14ac:dyDescent="0.3">
      <c r="B23" s="20" t="s">
        <v>95</v>
      </c>
      <c r="C23" s="82" t="s">
        <v>280</v>
      </c>
      <c r="D23" s="20" t="s">
        <v>163</v>
      </c>
      <c r="F23" s="20" t="s">
        <v>168</v>
      </c>
      <c r="G23" s="74">
        <f>COUNTIFS($D$3:$D$78,$F23,$C$3:$C$78,G$5)</f>
        <v>0</v>
      </c>
      <c r="H23" s="74">
        <f t="shared" si="1"/>
        <v>1</v>
      </c>
      <c r="I23" s="74">
        <f t="shared" si="1"/>
        <v>5</v>
      </c>
    </row>
    <row r="24" spans="2:9" x14ac:dyDescent="0.3">
      <c r="B24" s="20" t="s">
        <v>96</v>
      </c>
      <c r="C24" s="82" t="s">
        <v>281</v>
      </c>
      <c r="D24" s="20" t="s">
        <v>160</v>
      </c>
      <c r="F24" s="20" t="s">
        <v>169</v>
      </c>
      <c r="G24" s="74">
        <f>COUNTIFS($D$3:$D$78,$F24,$C$3:$C$78,G$5)</f>
        <v>0</v>
      </c>
      <c r="H24" s="74">
        <f t="shared" si="1"/>
        <v>0</v>
      </c>
      <c r="I24" s="74">
        <f t="shared" si="1"/>
        <v>0</v>
      </c>
    </row>
    <row r="25" spans="2:9" x14ac:dyDescent="0.3">
      <c r="B25" s="20" t="s">
        <v>97</v>
      </c>
      <c r="C25" s="82" t="s">
        <v>281</v>
      </c>
      <c r="D25" s="20" t="s">
        <v>159</v>
      </c>
      <c r="F25" s="20" t="s">
        <v>170</v>
      </c>
      <c r="G25" s="74">
        <f>COUNTIFS($D$3:$D$78,$F25,$C$3:$C$78,G$5)</f>
        <v>0</v>
      </c>
      <c r="H25" s="74">
        <f t="shared" si="1"/>
        <v>0</v>
      </c>
      <c r="I25" s="74">
        <f t="shared" si="1"/>
        <v>2</v>
      </c>
    </row>
    <row r="26" spans="2:9" x14ac:dyDescent="0.3">
      <c r="B26" s="20" t="s">
        <v>98</v>
      </c>
      <c r="C26" s="82" t="s">
        <v>281</v>
      </c>
      <c r="D26" s="20" t="s">
        <v>160</v>
      </c>
      <c r="F26"/>
      <c r="G26" s="80"/>
      <c r="H26" s="80"/>
    </row>
    <row r="27" spans="2:9" x14ac:dyDescent="0.3">
      <c r="B27" s="20" t="s">
        <v>99</v>
      </c>
      <c r="C27" s="82" t="s">
        <v>281</v>
      </c>
      <c r="D27" s="20" t="s">
        <v>164</v>
      </c>
      <c r="F27"/>
      <c r="G27" s="80"/>
      <c r="H27" s="80"/>
    </row>
    <row r="28" spans="2:9" x14ac:dyDescent="0.3">
      <c r="B28" s="20" t="s">
        <v>100</v>
      </c>
      <c r="C28" s="82" t="s">
        <v>280</v>
      </c>
      <c r="D28" s="20" t="s">
        <v>164</v>
      </c>
      <c r="F28"/>
      <c r="G28" s="80"/>
      <c r="H28" s="80"/>
    </row>
    <row r="29" spans="2:9" x14ac:dyDescent="0.3">
      <c r="B29" s="20" t="s">
        <v>101</v>
      </c>
      <c r="C29" s="82" t="s">
        <v>281</v>
      </c>
      <c r="D29" s="20" t="s">
        <v>165</v>
      </c>
      <c r="F29"/>
      <c r="G29" s="80"/>
      <c r="H29" s="80"/>
    </row>
    <row r="30" spans="2:9" x14ac:dyDescent="0.3">
      <c r="B30" s="20" t="s">
        <v>102</v>
      </c>
      <c r="C30" s="82" t="s">
        <v>281</v>
      </c>
      <c r="D30" s="20" t="s">
        <v>166</v>
      </c>
      <c r="F30"/>
      <c r="G30" s="80"/>
      <c r="H30" s="80"/>
    </row>
    <row r="31" spans="2:9" x14ac:dyDescent="0.3">
      <c r="B31" s="20" t="s">
        <v>103</v>
      </c>
      <c r="C31" s="82" t="s">
        <v>283</v>
      </c>
      <c r="D31" s="20" t="s">
        <v>160</v>
      </c>
      <c r="F31"/>
      <c r="G31" s="80"/>
      <c r="H31" s="80"/>
    </row>
    <row r="32" spans="2:9" x14ac:dyDescent="0.3">
      <c r="B32" s="20" t="s">
        <v>104</v>
      </c>
      <c r="C32" s="82" t="s">
        <v>283</v>
      </c>
      <c r="D32" s="20" t="s">
        <v>160</v>
      </c>
      <c r="F32"/>
      <c r="G32" s="80"/>
      <c r="H32" s="80"/>
    </row>
    <row r="33" spans="2:8" x14ac:dyDescent="0.3">
      <c r="B33" s="20" t="s">
        <v>105</v>
      </c>
      <c r="C33" s="82" t="s">
        <v>281</v>
      </c>
      <c r="D33" s="20" t="s">
        <v>161</v>
      </c>
      <c r="F33"/>
      <c r="G33" s="80"/>
      <c r="H33" s="80"/>
    </row>
    <row r="34" spans="2:8" x14ac:dyDescent="0.3">
      <c r="B34" s="20" t="s">
        <v>107</v>
      </c>
      <c r="C34" s="82" t="s">
        <v>281</v>
      </c>
      <c r="D34" s="20" t="s">
        <v>167</v>
      </c>
      <c r="F34"/>
    </row>
    <row r="35" spans="2:8" x14ac:dyDescent="0.3">
      <c r="B35" s="20" t="s">
        <v>108</v>
      </c>
      <c r="C35" s="82" t="s">
        <v>283</v>
      </c>
      <c r="D35" s="20" t="s">
        <v>154</v>
      </c>
      <c r="F35"/>
    </row>
    <row r="36" spans="2:8" x14ac:dyDescent="0.3">
      <c r="B36" s="20" t="s">
        <v>109</v>
      </c>
      <c r="C36" s="82" t="s">
        <v>283</v>
      </c>
      <c r="D36" s="20" t="s">
        <v>156</v>
      </c>
      <c r="F36"/>
    </row>
    <row r="37" spans="2:8" x14ac:dyDescent="0.3">
      <c r="B37" s="20" t="s">
        <v>110</v>
      </c>
      <c r="C37" s="82" t="s">
        <v>283</v>
      </c>
      <c r="D37" s="20" t="s">
        <v>168</v>
      </c>
      <c r="F37"/>
    </row>
    <row r="38" spans="2:8" x14ac:dyDescent="0.3">
      <c r="B38" s="20" t="s">
        <v>111</v>
      </c>
      <c r="C38" s="82" t="s">
        <v>283</v>
      </c>
      <c r="D38" s="20" t="s">
        <v>168</v>
      </c>
      <c r="F38"/>
    </row>
    <row r="39" spans="2:8" x14ac:dyDescent="0.3">
      <c r="B39" s="20" t="s">
        <v>112</v>
      </c>
      <c r="C39" s="82" t="s">
        <v>283</v>
      </c>
      <c r="D39" s="20" t="s">
        <v>154</v>
      </c>
      <c r="F39"/>
    </row>
    <row r="40" spans="2:8" x14ac:dyDescent="0.3">
      <c r="B40" s="20" t="s">
        <v>113</v>
      </c>
      <c r="C40" s="82" t="s">
        <v>283</v>
      </c>
      <c r="D40" s="20" t="s">
        <v>168</v>
      </c>
      <c r="F40"/>
    </row>
    <row r="41" spans="2:8" x14ac:dyDescent="0.3">
      <c r="B41" s="20" t="s">
        <v>114</v>
      </c>
      <c r="C41" s="82" t="s">
        <v>281</v>
      </c>
      <c r="D41" s="20" t="s">
        <v>168</v>
      </c>
      <c r="F41"/>
    </row>
    <row r="42" spans="2:8" x14ac:dyDescent="0.3">
      <c r="B42" s="20" t="s">
        <v>115</v>
      </c>
      <c r="C42" s="82" t="s">
        <v>283</v>
      </c>
      <c r="D42" s="20" t="s">
        <v>157</v>
      </c>
      <c r="F42"/>
    </row>
    <row r="43" spans="2:8" x14ac:dyDescent="0.3">
      <c r="B43" s="20" t="s">
        <v>116</v>
      </c>
      <c r="C43" s="82" t="s">
        <v>283</v>
      </c>
      <c r="D43" s="20" t="s">
        <v>166</v>
      </c>
      <c r="F43"/>
    </row>
    <row r="44" spans="2:8" x14ac:dyDescent="0.3">
      <c r="B44" s="20" t="s">
        <v>117</v>
      </c>
      <c r="C44" s="82" t="s">
        <v>283</v>
      </c>
      <c r="D44" s="20" t="s">
        <v>158</v>
      </c>
      <c r="F44"/>
    </row>
    <row r="45" spans="2:8" x14ac:dyDescent="0.3">
      <c r="B45" s="20" t="s">
        <v>118</v>
      </c>
      <c r="C45" s="82" t="s">
        <v>283</v>
      </c>
      <c r="D45" s="20" t="s">
        <v>160</v>
      </c>
      <c r="F45"/>
    </row>
    <row r="46" spans="2:8" x14ac:dyDescent="0.3">
      <c r="B46" s="20" t="s">
        <v>120</v>
      </c>
      <c r="C46" s="82" t="s">
        <v>283</v>
      </c>
      <c r="D46" s="20" t="s">
        <v>155</v>
      </c>
      <c r="F46"/>
    </row>
    <row r="47" spans="2:8" x14ac:dyDescent="0.3">
      <c r="B47" s="20" t="s">
        <v>121</v>
      </c>
      <c r="C47" s="82" t="s">
        <v>283</v>
      </c>
      <c r="D47" s="20" t="s">
        <v>154</v>
      </c>
      <c r="F47"/>
    </row>
    <row r="48" spans="2:8" x14ac:dyDescent="0.3">
      <c r="B48" s="20" t="s">
        <v>122</v>
      </c>
      <c r="C48" s="82" t="s">
        <v>283</v>
      </c>
      <c r="D48" s="20" t="s">
        <v>157</v>
      </c>
      <c r="F48"/>
    </row>
    <row r="49" spans="2:6" x14ac:dyDescent="0.3">
      <c r="B49" s="20" t="s">
        <v>123</v>
      </c>
      <c r="C49" s="82" t="s">
        <v>283</v>
      </c>
      <c r="D49" s="20" t="s">
        <v>170</v>
      </c>
      <c r="F49"/>
    </row>
    <row r="50" spans="2:6" x14ac:dyDescent="0.3">
      <c r="B50" s="20" t="s">
        <v>124</v>
      </c>
      <c r="C50" s="82" t="s">
        <v>281</v>
      </c>
      <c r="D50" s="20" t="s">
        <v>162</v>
      </c>
      <c r="F50"/>
    </row>
    <row r="51" spans="2:6" x14ac:dyDescent="0.3">
      <c r="B51" s="20" t="s">
        <v>125</v>
      </c>
      <c r="C51" s="82" t="s">
        <v>283</v>
      </c>
      <c r="D51" s="20" t="s">
        <v>156</v>
      </c>
      <c r="F51"/>
    </row>
    <row r="52" spans="2:6" x14ac:dyDescent="0.3">
      <c r="B52" s="20" t="s">
        <v>126</v>
      </c>
      <c r="C52" s="82" t="s">
        <v>281</v>
      </c>
      <c r="D52" s="20" t="s">
        <v>154</v>
      </c>
      <c r="F52"/>
    </row>
    <row r="53" spans="2:6" x14ac:dyDescent="0.3">
      <c r="B53" s="20" t="s">
        <v>127</v>
      </c>
      <c r="C53" s="82" t="s">
        <v>283</v>
      </c>
      <c r="D53" s="20" t="s">
        <v>162</v>
      </c>
      <c r="F53"/>
    </row>
    <row r="54" spans="2:6" x14ac:dyDescent="0.3">
      <c r="B54" s="20" t="s">
        <v>128</v>
      </c>
      <c r="C54" s="82" t="s">
        <v>281</v>
      </c>
      <c r="D54" s="20" t="s">
        <v>155</v>
      </c>
      <c r="F54"/>
    </row>
    <row r="55" spans="2:6" x14ac:dyDescent="0.3">
      <c r="B55" s="20" t="s">
        <v>129</v>
      </c>
      <c r="C55" s="82" t="s">
        <v>283</v>
      </c>
      <c r="D55" s="20" t="s">
        <v>160</v>
      </c>
      <c r="F55"/>
    </row>
    <row r="56" spans="2:6" x14ac:dyDescent="0.3">
      <c r="B56" s="20" t="s">
        <v>130</v>
      </c>
      <c r="C56" s="82" t="s">
        <v>283</v>
      </c>
      <c r="D56" s="20" t="s">
        <v>157</v>
      </c>
      <c r="F56"/>
    </row>
    <row r="57" spans="2:6" x14ac:dyDescent="0.3">
      <c r="B57" s="20" t="s">
        <v>131</v>
      </c>
      <c r="C57" s="82" t="s">
        <v>283</v>
      </c>
      <c r="D57" s="20" t="s">
        <v>161</v>
      </c>
      <c r="F57"/>
    </row>
    <row r="58" spans="2:6" x14ac:dyDescent="0.3">
      <c r="B58" s="20" t="s">
        <v>132</v>
      </c>
      <c r="C58" s="82" t="s">
        <v>283</v>
      </c>
      <c r="D58" s="20" t="s">
        <v>155</v>
      </c>
      <c r="F58"/>
    </row>
    <row r="59" spans="2:6" x14ac:dyDescent="0.3">
      <c r="B59" s="20" t="s">
        <v>133</v>
      </c>
      <c r="C59" s="82" t="s">
        <v>283</v>
      </c>
      <c r="D59" s="20" t="s">
        <v>162</v>
      </c>
      <c r="F59"/>
    </row>
    <row r="60" spans="2:6" x14ac:dyDescent="0.3">
      <c r="B60" s="20" t="s">
        <v>134</v>
      </c>
      <c r="C60" s="82" t="s">
        <v>283</v>
      </c>
      <c r="D60" s="20" t="s">
        <v>161</v>
      </c>
      <c r="F60"/>
    </row>
    <row r="61" spans="2:6" x14ac:dyDescent="0.3">
      <c r="B61" s="20" t="s">
        <v>135</v>
      </c>
      <c r="C61" s="82" t="s">
        <v>283</v>
      </c>
      <c r="D61" s="20" t="s">
        <v>156</v>
      </c>
      <c r="F61"/>
    </row>
    <row r="62" spans="2:6" x14ac:dyDescent="0.3">
      <c r="B62" s="20" t="s">
        <v>136</v>
      </c>
      <c r="C62" s="82" t="s">
        <v>283</v>
      </c>
      <c r="D62" s="20" t="s">
        <v>170</v>
      </c>
      <c r="F62"/>
    </row>
    <row r="63" spans="2:6" x14ac:dyDescent="0.3">
      <c r="B63" s="20" t="s">
        <v>137</v>
      </c>
      <c r="C63" s="82" t="s">
        <v>283</v>
      </c>
      <c r="D63" s="20" t="s">
        <v>154</v>
      </c>
      <c r="F63"/>
    </row>
    <row r="64" spans="2:6" x14ac:dyDescent="0.3">
      <c r="B64" s="20" t="s">
        <v>138</v>
      </c>
      <c r="C64" s="82" t="s">
        <v>283</v>
      </c>
      <c r="D64" s="20" t="s">
        <v>162</v>
      </c>
      <c r="F64"/>
    </row>
    <row r="65" spans="2:6" x14ac:dyDescent="0.3">
      <c r="B65" s="20" t="s">
        <v>139</v>
      </c>
      <c r="C65" s="82" t="s">
        <v>283</v>
      </c>
      <c r="D65" s="20" t="s">
        <v>156</v>
      </c>
      <c r="F65"/>
    </row>
    <row r="66" spans="2:6" x14ac:dyDescent="0.3">
      <c r="B66" s="20" t="s">
        <v>140</v>
      </c>
      <c r="C66" s="82" t="s">
        <v>283</v>
      </c>
      <c r="D66" s="20" t="s">
        <v>159</v>
      </c>
      <c r="F66"/>
    </row>
    <row r="67" spans="2:6" x14ac:dyDescent="0.3">
      <c r="B67" s="20" t="s">
        <v>141</v>
      </c>
      <c r="C67" s="82" t="s">
        <v>283</v>
      </c>
      <c r="D67" s="20" t="s">
        <v>160</v>
      </c>
      <c r="F67"/>
    </row>
    <row r="68" spans="2:6" x14ac:dyDescent="0.3">
      <c r="B68" s="20" t="s">
        <v>142</v>
      </c>
      <c r="C68" s="82" t="s">
        <v>283</v>
      </c>
      <c r="D68" s="20" t="s">
        <v>155</v>
      </c>
      <c r="F68"/>
    </row>
    <row r="69" spans="2:6" x14ac:dyDescent="0.3">
      <c r="B69" s="20" t="s">
        <v>143</v>
      </c>
      <c r="C69" s="82" t="s">
        <v>283</v>
      </c>
      <c r="D69" s="20" t="s">
        <v>168</v>
      </c>
      <c r="F69"/>
    </row>
    <row r="70" spans="2:6" x14ac:dyDescent="0.3">
      <c r="B70" s="20" t="s">
        <v>144</v>
      </c>
      <c r="C70" s="82" t="s">
        <v>283</v>
      </c>
      <c r="D70" s="20" t="s">
        <v>168</v>
      </c>
      <c r="F70"/>
    </row>
    <row r="71" spans="2:6" x14ac:dyDescent="0.3">
      <c r="B71" s="20" t="s">
        <v>145</v>
      </c>
      <c r="C71" s="82" t="s">
        <v>283</v>
      </c>
      <c r="D71" s="20" t="s">
        <v>160</v>
      </c>
      <c r="F71"/>
    </row>
    <row r="72" spans="2:6" x14ac:dyDescent="0.3">
      <c r="B72" s="20" t="s">
        <v>146</v>
      </c>
      <c r="C72" s="82" t="s">
        <v>283</v>
      </c>
      <c r="D72" s="20" t="s">
        <v>155</v>
      </c>
      <c r="F72"/>
    </row>
    <row r="73" spans="2:6" x14ac:dyDescent="0.3">
      <c r="B73" s="20" t="s">
        <v>147</v>
      </c>
      <c r="C73" s="82" t="s">
        <v>283</v>
      </c>
      <c r="D73" s="20" t="s">
        <v>159</v>
      </c>
      <c r="F73"/>
    </row>
    <row r="74" spans="2:6" x14ac:dyDescent="0.3">
      <c r="B74" s="20" t="s">
        <v>148</v>
      </c>
      <c r="C74" s="82" t="s">
        <v>283</v>
      </c>
      <c r="D74" s="20" t="s">
        <v>155</v>
      </c>
      <c r="F74"/>
    </row>
    <row r="75" spans="2:6" x14ac:dyDescent="0.3">
      <c r="B75" s="20" t="s">
        <v>149</v>
      </c>
      <c r="C75" s="82" t="s">
        <v>283</v>
      </c>
      <c r="D75" s="20" t="s">
        <v>156</v>
      </c>
      <c r="F75"/>
    </row>
    <row r="76" spans="2:6" x14ac:dyDescent="0.3">
      <c r="B76" s="20" t="s">
        <v>150</v>
      </c>
      <c r="C76" s="82" t="s">
        <v>281</v>
      </c>
      <c r="D76" s="20" t="s">
        <v>154</v>
      </c>
      <c r="F76"/>
    </row>
    <row r="77" spans="2:6" x14ac:dyDescent="0.3">
      <c r="B77" s="20" t="s">
        <v>151</v>
      </c>
      <c r="C77" s="82" t="s">
        <v>283</v>
      </c>
      <c r="D77" s="20" t="s">
        <v>156</v>
      </c>
      <c r="F77"/>
    </row>
    <row r="78" spans="2:6" x14ac:dyDescent="0.3">
      <c r="B78" s="20" t="s">
        <v>152</v>
      </c>
      <c r="C78" s="82" t="s">
        <v>283</v>
      </c>
      <c r="D78" s="20" t="s">
        <v>166</v>
      </c>
      <c r="F78"/>
    </row>
    <row r="79" spans="2:6" x14ac:dyDescent="0.3">
      <c r="F79"/>
    </row>
    <row r="80" spans="2:6" x14ac:dyDescent="0.3">
      <c r="F80"/>
    </row>
    <row r="81" spans="6:6" x14ac:dyDescent="0.3">
      <c r="F8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24"/>
  <sheetViews>
    <sheetView showGridLines="0" zoomScale="90" zoomScaleNormal="90" workbookViewId="0">
      <selection activeCell="H6" sqref="H6"/>
    </sheetView>
  </sheetViews>
  <sheetFormatPr defaultColWidth="9" defaultRowHeight="13.5" x14ac:dyDescent="0.3"/>
  <cols>
    <col min="1" max="1" width="1.61328125" style="38" customWidth="1"/>
    <col min="2" max="3" width="9" style="38"/>
    <col min="4" max="4" width="11" style="38" bestFit="1" customWidth="1"/>
    <col min="5" max="7" width="9" style="38"/>
    <col min="8" max="11" width="12.61328125" style="38" customWidth="1"/>
    <col min="12" max="16384" width="9" style="38"/>
  </cols>
  <sheetData>
    <row r="1" spans="2:11" ht="8.25" customHeight="1" x14ac:dyDescent="0.3"/>
    <row r="2" spans="2:11" x14ac:dyDescent="0.3">
      <c r="G2" s="39" t="s">
        <v>196</v>
      </c>
    </row>
    <row r="3" spans="2:11" ht="14" thickBot="1" x14ac:dyDescent="0.35">
      <c r="G3" s="39"/>
    </row>
    <row r="4" spans="2:11" ht="14" thickBot="1" x14ac:dyDescent="0.35">
      <c r="B4" s="40" t="s">
        <v>49</v>
      </c>
      <c r="C4" s="41" t="s">
        <v>51</v>
      </c>
      <c r="D4" s="42" t="s">
        <v>50</v>
      </c>
      <c r="G4" s="97" t="s">
        <v>49</v>
      </c>
      <c r="H4" s="94" t="s">
        <v>50</v>
      </c>
      <c r="I4" s="95"/>
      <c r="J4" s="96"/>
      <c r="K4" s="16"/>
    </row>
    <row r="5" spans="2:11" ht="14" thickBot="1" x14ac:dyDescent="0.35">
      <c r="B5" s="43" t="s">
        <v>46</v>
      </c>
      <c r="C5" s="44" t="s">
        <v>42</v>
      </c>
      <c r="D5" s="45">
        <v>369428</v>
      </c>
      <c r="G5" s="98"/>
      <c r="H5" s="46" t="s">
        <v>42</v>
      </c>
      <c r="I5" s="47" t="s">
        <v>44</v>
      </c>
      <c r="J5" s="48" t="s">
        <v>48</v>
      </c>
      <c r="K5" s="16"/>
    </row>
    <row r="6" spans="2:11" x14ac:dyDescent="0.3">
      <c r="B6" s="43" t="s">
        <v>45</v>
      </c>
      <c r="C6" s="44" t="s">
        <v>48</v>
      </c>
      <c r="D6" s="45">
        <v>846522</v>
      </c>
      <c r="G6" s="43" t="s">
        <v>46</v>
      </c>
      <c r="H6" s="73">
        <f>SUMIFS($D$5:$D$24,$B$5:$B$24,$G6,$C$5:$C$24,H$5)</f>
        <v>1509697</v>
      </c>
      <c r="I6" s="73">
        <f t="shared" ref="I6:J9" si="0">SUMIFS($D$5:$D$24,$B$5:$B$24,$G6,$C$5:$C$24,I$5)</f>
        <v>535911</v>
      </c>
      <c r="J6" s="73">
        <f t="shared" si="0"/>
        <v>402913</v>
      </c>
      <c r="K6" s="16"/>
    </row>
    <row r="7" spans="2:11" x14ac:dyDescent="0.3">
      <c r="B7" s="43" t="s">
        <v>46</v>
      </c>
      <c r="C7" s="44" t="s">
        <v>48</v>
      </c>
      <c r="D7" s="45">
        <v>402913</v>
      </c>
      <c r="G7" s="43" t="s">
        <v>45</v>
      </c>
      <c r="H7" s="73">
        <f t="shared" ref="H7:H9" si="1">SUMIFS($D$5:$D$24,$B$5:$B$24,$G7,$C$5:$C$24,H$5)</f>
        <v>911440</v>
      </c>
      <c r="I7" s="73">
        <f t="shared" si="0"/>
        <v>1816382</v>
      </c>
      <c r="J7" s="73">
        <f t="shared" si="0"/>
        <v>2833435</v>
      </c>
      <c r="K7" s="49"/>
    </row>
    <row r="8" spans="2:11" x14ac:dyDescent="0.3">
      <c r="B8" s="43" t="s">
        <v>45</v>
      </c>
      <c r="C8" s="44" t="s">
        <v>48</v>
      </c>
      <c r="D8" s="45">
        <v>990922</v>
      </c>
      <c r="G8" s="43" t="s">
        <v>43</v>
      </c>
      <c r="H8" s="73">
        <f t="shared" si="1"/>
        <v>1271308</v>
      </c>
      <c r="I8" s="73">
        <f t="shared" si="0"/>
        <v>594061</v>
      </c>
      <c r="J8" s="73">
        <f t="shared" si="0"/>
        <v>559682</v>
      </c>
      <c r="K8" s="49"/>
    </row>
    <row r="9" spans="2:11" ht="14" thickBot="1" x14ac:dyDescent="0.35">
      <c r="B9" s="43" t="s">
        <v>46</v>
      </c>
      <c r="C9" s="44" t="s">
        <v>44</v>
      </c>
      <c r="D9" s="45">
        <v>137966</v>
      </c>
      <c r="G9" s="50" t="s">
        <v>47</v>
      </c>
      <c r="H9" s="73">
        <f t="shared" si="1"/>
        <v>212341</v>
      </c>
      <c r="I9" s="73">
        <f t="shared" si="0"/>
        <v>926150</v>
      </c>
      <c r="J9" s="73">
        <f t="shared" si="0"/>
        <v>759444</v>
      </c>
      <c r="K9" s="49"/>
    </row>
    <row r="10" spans="2:11" x14ac:dyDescent="0.3">
      <c r="B10" s="43" t="s">
        <v>45</v>
      </c>
      <c r="C10" s="44" t="s">
        <v>42</v>
      </c>
      <c r="D10" s="45">
        <v>911440</v>
      </c>
    </row>
    <row r="11" spans="2:11" x14ac:dyDescent="0.3">
      <c r="B11" s="43" t="s">
        <v>47</v>
      </c>
      <c r="C11" s="44" t="s">
        <v>44</v>
      </c>
      <c r="D11" s="45">
        <v>926150</v>
      </c>
    </row>
    <row r="12" spans="2:11" x14ac:dyDescent="0.3">
      <c r="B12" s="43" t="s">
        <v>46</v>
      </c>
      <c r="C12" s="44" t="s">
        <v>42</v>
      </c>
      <c r="D12" s="45">
        <v>993863</v>
      </c>
      <c r="G12" s="16"/>
      <c r="H12" s="16"/>
      <c r="I12" s="16"/>
      <c r="J12" s="16"/>
      <c r="K12" s="16"/>
    </row>
    <row r="13" spans="2:11" x14ac:dyDescent="0.3">
      <c r="B13" s="43" t="s">
        <v>45</v>
      </c>
      <c r="C13" s="44" t="s">
        <v>44</v>
      </c>
      <c r="D13" s="45">
        <v>724376</v>
      </c>
      <c r="G13" s="16"/>
      <c r="H13" s="16"/>
      <c r="I13" s="16"/>
      <c r="J13" s="16"/>
      <c r="K13" s="16"/>
    </row>
    <row r="14" spans="2:11" x14ac:dyDescent="0.3">
      <c r="B14" s="43" t="s">
        <v>43</v>
      </c>
      <c r="C14" s="44" t="s">
        <v>44</v>
      </c>
      <c r="D14" s="45">
        <v>594061</v>
      </c>
      <c r="G14" s="16"/>
      <c r="H14" s="16"/>
      <c r="I14" s="16"/>
      <c r="J14" s="16"/>
      <c r="K14" s="16"/>
    </row>
    <row r="15" spans="2:11" x14ac:dyDescent="0.3">
      <c r="B15" s="43" t="s">
        <v>47</v>
      </c>
      <c r="C15" s="44" t="s">
        <v>48</v>
      </c>
      <c r="D15" s="45">
        <v>759444</v>
      </c>
      <c r="G15" s="16"/>
      <c r="H15" s="16"/>
      <c r="I15" s="16"/>
      <c r="J15" s="16"/>
      <c r="K15" s="16"/>
    </row>
    <row r="16" spans="2:11" x14ac:dyDescent="0.3">
      <c r="B16" s="43" t="s">
        <v>45</v>
      </c>
      <c r="C16" s="44" t="s">
        <v>48</v>
      </c>
      <c r="D16" s="45">
        <v>995991</v>
      </c>
      <c r="G16" s="16"/>
      <c r="H16" s="16"/>
      <c r="I16" s="16"/>
      <c r="J16" s="16"/>
      <c r="K16" s="16"/>
    </row>
    <row r="17" spans="2:11" x14ac:dyDescent="0.3">
      <c r="B17" s="43" t="s">
        <v>43</v>
      </c>
      <c r="C17" s="44" t="s">
        <v>48</v>
      </c>
      <c r="D17" s="45">
        <v>559682</v>
      </c>
      <c r="G17" s="16"/>
      <c r="H17" s="16"/>
      <c r="I17" s="16"/>
      <c r="J17" s="16"/>
      <c r="K17" s="16"/>
    </row>
    <row r="18" spans="2:11" x14ac:dyDescent="0.3">
      <c r="B18" s="43" t="s">
        <v>45</v>
      </c>
      <c r="C18" s="44" t="s">
        <v>44</v>
      </c>
      <c r="D18" s="45">
        <v>191028</v>
      </c>
      <c r="G18" s="16"/>
      <c r="H18" s="16"/>
    </row>
    <row r="19" spans="2:11" x14ac:dyDescent="0.3">
      <c r="B19" s="43" t="s">
        <v>43</v>
      </c>
      <c r="C19" s="44" t="s">
        <v>42</v>
      </c>
      <c r="D19" s="45">
        <v>986829</v>
      </c>
    </row>
    <row r="20" spans="2:11" x14ac:dyDescent="0.3">
      <c r="B20" s="43" t="s">
        <v>45</v>
      </c>
      <c r="C20" s="44" t="s">
        <v>44</v>
      </c>
      <c r="D20" s="45">
        <v>900978</v>
      </c>
    </row>
    <row r="21" spans="2:11" x14ac:dyDescent="0.3">
      <c r="B21" s="43" t="s">
        <v>46</v>
      </c>
      <c r="C21" s="44" t="s">
        <v>44</v>
      </c>
      <c r="D21" s="45">
        <v>397945</v>
      </c>
    </row>
    <row r="22" spans="2:11" x14ac:dyDescent="0.3">
      <c r="B22" s="43" t="s">
        <v>47</v>
      </c>
      <c r="C22" s="44" t="s">
        <v>42</v>
      </c>
      <c r="D22" s="45">
        <v>212341</v>
      </c>
    </row>
    <row r="23" spans="2:11" x14ac:dyDescent="0.3">
      <c r="B23" s="43" t="s">
        <v>43</v>
      </c>
      <c r="C23" s="44" t="s">
        <v>42</v>
      </c>
      <c r="D23" s="45">
        <v>284479</v>
      </c>
    </row>
    <row r="24" spans="2:11" ht="14" thickBot="1" x14ac:dyDescent="0.35">
      <c r="B24" s="50" t="s">
        <v>46</v>
      </c>
      <c r="C24" s="51" t="s">
        <v>42</v>
      </c>
      <c r="D24" s="52">
        <v>146406</v>
      </c>
    </row>
  </sheetData>
  <mergeCells count="2">
    <mergeCell ref="H4:J4"/>
    <mergeCell ref="G4:G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B2:C19"/>
  <sheetViews>
    <sheetView showGridLines="0" zoomScale="90" zoomScaleNormal="90" workbookViewId="0">
      <selection activeCell="H13" sqref="H13"/>
    </sheetView>
  </sheetViews>
  <sheetFormatPr defaultRowHeight="13.5" x14ac:dyDescent="0.3"/>
  <cols>
    <col min="1" max="1" width="1.61328125" customWidth="1"/>
    <col min="2" max="2" width="22.15234375" bestFit="1" customWidth="1"/>
    <col min="3" max="3" width="40.61328125" bestFit="1" customWidth="1"/>
    <col min="4" max="4" width="14.61328125" customWidth="1"/>
  </cols>
  <sheetData>
    <row r="2" spans="2:3" x14ac:dyDescent="0.3">
      <c r="B2" s="25" t="s">
        <v>4</v>
      </c>
      <c r="C2" s="25" t="s">
        <v>203</v>
      </c>
    </row>
    <row r="3" spans="2:3" x14ac:dyDescent="0.3">
      <c r="B3" s="7" t="s">
        <v>5</v>
      </c>
      <c r="C3" s="2" t="str">
        <f>TRIM(B3)</f>
        <v>Abhijit Narendra</v>
      </c>
    </row>
    <row r="4" spans="2:3" x14ac:dyDescent="0.3">
      <c r="B4" s="7" t="s">
        <v>5</v>
      </c>
      <c r="C4" s="2" t="str">
        <f t="shared" ref="C4:C19" si="0">TRIM(B4)</f>
        <v>Abhijit Narendra</v>
      </c>
    </row>
    <row r="5" spans="2:3" x14ac:dyDescent="0.3">
      <c r="B5" s="8" t="s">
        <v>6</v>
      </c>
      <c r="C5" s="2" t="str">
        <f t="shared" si="0"/>
        <v>Achyutha Raghunath</v>
      </c>
    </row>
    <row r="6" spans="2:3" x14ac:dyDescent="0.3">
      <c r="B6" s="8" t="s">
        <v>7</v>
      </c>
      <c r="C6" s="2" t="str">
        <f t="shared" si="0"/>
        <v>Adarsh Gaur</v>
      </c>
    </row>
    <row r="7" spans="2:3" x14ac:dyDescent="0.3">
      <c r="B7" s="8" t="s">
        <v>8</v>
      </c>
      <c r="C7" s="2" t="str">
        <f t="shared" si="0"/>
        <v>Amneet Dev</v>
      </c>
    </row>
    <row r="8" spans="2:3" x14ac:dyDescent="0.3">
      <c r="B8" s="8" t="s">
        <v>9</v>
      </c>
      <c r="C8" s="2" t="str">
        <f t="shared" si="0"/>
        <v>Anand Rajagopalan</v>
      </c>
    </row>
    <row r="9" spans="2:3" x14ac:dyDescent="0.3">
      <c r="B9" s="8" t="s">
        <v>194</v>
      </c>
      <c r="C9" s="2" t="str">
        <f t="shared" si="0"/>
        <v>Rajesh Kumar Vishwas</v>
      </c>
    </row>
    <row r="10" spans="2:3" x14ac:dyDescent="0.3">
      <c r="B10" s="8" t="s">
        <v>10</v>
      </c>
      <c r="C10" s="2" t="str">
        <f t="shared" si="0"/>
        <v>Anita Ranade</v>
      </c>
    </row>
    <row r="11" spans="2:3" x14ac:dyDescent="0.3">
      <c r="B11" s="8" t="s">
        <v>11</v>
      </c>
      <c r="C11" s="2" t="str">
        <f t="shared" si="0"/>
        <v>Anoop Balakrishnan</v>
      </c>
    </row>
    <row r="12" spans="2:3" x14ac:dyDescent="0.3">
      <c r="B12" s="8" t="s">
        <v>12</v>
      </c>
      <c r="C12" s="2" t="str">
        <f t="shared" si="0"/>
        <v>Anupam Singhi</v>
      </c>
    </row>
    <row r="13" spans="2:3" x14ac:dyDescent="0.3">
      <c r="B13" s="8" t="s">
        <v>13</v>
      </c>
      <c r="C13" s="2" t="str">
        <f t="shared" si="0"/>
        <v>Anupama Joseph</v>
      </c>
    </row>
    <row r="14" spans="2:3" x14ac:dyDescent="0.3">
      <c r="B14" s="8" t="s">
        <v>195</v>
      </c>
      <c r="C14" s="2" t="str">
        <f t="shared" si="0"/>
        <v>Sandeep Singh Rawat</v>
      </c>
    </row>
    <row r="15" spans="2:3" x14ac:dyDescent="0.3">
      <c r="B15" s="8" t="s">
        <v>14</v>
      </c>
      <c r="C15" s="2" t="str">
        <f t="shared" si="0"/>
        <v>Bindu Subramanian</v>
      </c>
    </row>
    <row r="16" spans="2:3" x14ac:dyDescent="0.3">
      <c r="B16" s="8" t="s">
        <v>15</v>
      </c>
      <c r="C16" s="2" t="str">
        <f t="shared" si="0"/>
        <v>Bonnie Bernard</v>
      </c>
    </row>
    <row r="17" spans="2:3" x14ac:dyDescent="0.3">
      <c r="B17" s="8" t="s">
        <v>16</v>
      </c>
      <c r="C17" s="2" t="str">
        <f t="shared" si="0"/>
        <v>Chandra Ramarathnam</v>
      </c>
    </row>
    <row r="18" spans="2:3" x14ac:dyDescent="0.3">
      <c r="B18" s="8" t="s">
        <v>17</v>
      </c>
      <c r="C18" s="2" t="str">
        <f t="shared" si="0"/>
        <v>Chandrashekar Joshi</v>
      </c>
    </row>
    <row r="19" spans="2:3" x14ac:dyDescent="0.3">
      <c r="B19" s="2" t="s">
        <v>18</v>
      </c>
      <c r="C19" s="2" t="str">
        <f t="shared" si="0"/>
        <v>Chirag Turakhia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B2:M20"/>
  <sheetViews>
    <sheetView showGridLines="0" zoomScale="90" zoomScaleNormal="90" workbookViewId="0">
      <selection activeCell="J15" sqref="J15"/>
    </sheetView>
  </sheetViews>
  <sheetFormatPr defaultColWidth="9" defaultRowHeight="14.5" x14ac:dyDescent="0.35"/>
  <cols>
    <col min="1" max="1" width="1.61328125" style="4" customWidth="1"/>
    <col min="2" max="3" width="9" style="4"/>
    <col min="4" max="4" width="9.765625" style="4" bestFit="1" customWidth="1"/>
    <col min="5" max="5" width="10.23046875" style="4" bestFit="1" customWidth="1"/>
    <col min="6" max="6" width="10.23046875" style="4" customWidth="1"/>
    <col min="7" max="9" width="9" style="4"/>
    <col min="10" max="10" width="6.765625" style="4" customWidth="1"/>
    <col min="11" max="16384" width="9" style="4"/>
  </cols>
  <sheetData>
    <row r="2" spans="2:13" x14ac:dyDescent="0.35">
      <c r="B2" s="12" t="s">
        <v>19</v>
      </c>
      <c r="C2" s="6" t="s">
        <v>60</v>
      </c>
      <c r="D2" s="6" t="s">
        <v>61</v>
      </c>
      <c r="E2" s="6" t="s">
        <v>62</v>
      </c>
      <c r="F2" s="6" t="s">
        <v>59</v>
      </c>
      <c r="G2" s="6" t="s">
        <v>31</v>
      </c>
      <c r="H2" s="103" t="s">
        <v>295</v>
      </c>
      <c r="I2" s="104" t="s">
        <v>296</v>
      </c>
      <c r="J2" s="10" t="s">
        <v>69</v>
      </c>
      <c r="M2"/>
    </row>
    <row r="3" spans="2:13" x14ac:dyDescent="0.35">
      <c r="B3" s="11" t="s">
        <v>32</v>
      </c>
      <c r="C3" s="15">
        <v>0.94</v>
      </c>
      <c r="D3" s="15">
        <v>0.91</v>
      </c>
      <c r="E3" s="15">
        <v>0.8</v>
      </c>
      <c r="F3" s="18">
        <v>30815</v>
      </c>
      <c r="G3" s="3">
        <f>IF(I3=TRUE,F3:$F$18*H3:H18,0)</f>
        <v>0</v>
      </c>
      <c r="H3" s="105">
        <f>AVERAGE(C3,D3,E3)</f>
        <v>0.88333333333333341</v>
      </c>
      <c r="I3" t="b">
        <f>AND(C3&gt;=90%,D3&gt;=97%,E3&gt;=90%)</f>
        <v>0</v>
      </c>
      <c r="J3"/>
    </row>
    <row r="4" spans="2:13" x14ac:dyDescent="0.35">
      <c r="B4" s="11" t="s">
        <v>33</v>
      </c>
      <c r="C4" s="15">
        <v>0.92</v>
      </c>
      <c r="D4" s="15">
        <v>0.99</v>
      </c>
      <c r="E4" s="15">
        <v>0.98</v>
      </c>
      <c r="F4" s="18">
        <v>42480</v>
      </c>
      <c r="G4" s="3">
        <f>IF(I4=TRUE,F4:$F$18*H4:H19,0)</f>
        <v>40922.400000000001</v>
      </c>
      <c r="H4" s="105">
        <f t="shared" ref="H4:H19" si="0">AVERAGE(C4,D4,E4)</f>
        <v>0.96333333333333337</v>
      </c>
      <c r="I4" t="b">
        <f t="shared" ref="I4:I18" si="1">AND(C4&gt;=90%,D4&gt;=97%,E4&gt;=90%)</f>
        <v>1</v>
      </c>
      <c r="J4" s="16" t="s">
        <v>71</v>
      </c>
    </row>
    <row r="5" spans="2:13" x14ac:dyDescent="0.35">
      <c r="B5" s="11" t="s">
        <v>34</v>
      </c>
      <c r="C5" s="15">
        <v>1</v>
      </c>
      <c r="D5" s="15">
        <v>0.98</v>
      </c>
      <c r="E5" s="15">
        <v>0.71</v>
      </c>
      <c r="F5" s="18">
        <v>38350</v>
      </c>
      <c r="G5" s="3">
        <f>IF(I5=TRUE,F5:$F$18*H5:H20,0)</f>
        <v>0</v>
      </c>
      <c r="H5" s="105">
        <f t="shared" si="0"/>
        <v>0.89666666666666661</v>
      </c>
      <c r="I5" t="b">
        <f t="shared" si="1"/>
        <v>0</v>
      </c>
      <c r="J5" s="17" t="s">
        <v>74</v>
      </c>
    </row>
    <row r="6" spans="2:13" x14ac:dyDescent="0.35">
      <c r="B6" s="11" t="s">
        <v>35</v>
      </c>
      <c r="C6" s="15">
        <v>0.76</v>
      </c>
      <c r="D6" s="15">
        <v>0.99</v>
      </c>
      <c r="E6" s="15">
        <v>0.9</v>
      </c>
      <c r="F6" s="18">
        <v>36600</v>
      </c>
      <c r="G6" s="3">
        <f>IF(I6=TRUE,F6:$F$18*H6:H21,0)</f>
        <v>0</v>
      </c>
      <c r="H6" s="105">
        <f t="shared" si="0"/>
        <v>0.8833333333333333</v>
      </c>
      <c r="I6" t="b">
        <f t="shared" si="1"/>
        <v>0</v>
      </c>
      <c r="J6" s="17" t="s">
        <v>72</v>
      </c>
    </row>
    <row r="7" spans="2:13" x14ac:dyDescent="0.35">
      <c r="B7" s="11" t="s">
        <v>36</v>
      </c>
      <c r="C7" s="15">
        <v>0.91</v>
      </c>
      <c r="D7" s="15">
        <v>0.96989999999999998</v>
      </c>
      <c r="E7" s="15">
        <v>0.92</v>
      </c>
      <c r="F7" s="18">
        <v>33370</v>
      </c>
      <c r="G7" s="3">
        <f>IF(I7=TRUE,F7:$F$18*H7:H22,0)</f>
        <v>0</v>
      </c>
      <c r="H7" s="105">
        <f t="shared" si="0"/>
        <v>0.93330000000000002</v>
      </c>
      <c r="I7" t="b">
        <f t="shared" si="1"/>
        <v>0</v>
      </c>
      <c r="J7" s="17" t="s">
        <v>73</v>
      </c>
    </row>
    <row r="8" spans="2:13" x14ac:dyDescent="0.35">
      <c r="B8" s="11" t="s">
        <v>37</v>
      </c>
      <c r="C8" s="15">
        <v>0.83</v>
      </c>
      <c r="D8" s="15">
        <v>0.93</v>
      </c>
      <c r="E8" s="15">
        <v>0.74</v>
      </c>
      <c r="F8" s="18">
        <v>41240</v>
      </c>
      <c r="G8" s="3">
        <f>IF(I8=TRUE,F8:$F$18*H8:H23,0)</f>
        <v>0</v>
      </c>
      <c r="H8" s="105">
        <f t="shared" si="0"/>
        <v>0.83333333333333337</v>
      </c>
      <c r="I8" t="b">
        <f t="shared" si="1"/>
        <v>0</v>
      </c>
      <c r="J8"/>
    </row>
    <row r="9" spans="2:13" x14ac:dyDescent="0.35">
      <c r="B9" s="11" t="s">
        <v>38</v>
      </c>
      <c r="C9" s="15">
        <v>0.95</v>
      </c>
      <c r="D9" s="15">
        <v>1</v>
      </c>
      <c r="E9" s="15">
        <v>0.91</v>
      </c>
      <c r="F9" s="18">
        <v>43440</v>
      </c>
      <c r="G9" s="3">
        <f>IF(I9=TRUE,F9:$F$18*H9:H24,0)</f>
        <v>41412.799999999996</v>
      </c>
      <c r="H9" s="105">
        <f t="shared" si="0"/>
        <v>0.95333333333333325</v>
      </c>
      <c r="I9" t="b">
        <f t="shared" si="1"/>
        <v>1</v>
      </c>
      <c r="J9" s="16" t="s">
        <v>70</v>
      </c>
    </row>
    <row r="10" spans="2:13" x14ac:dyDescent="0.35">
      <c r="B10" s="11" t="s">
        <v>39</v>
      </c>
      <c r="C10" s="15">
        <v>0.84</v>
      </c>
      <c r="D10" s="15">
        <v>0.97</v>
      </c>
      <c r="E10" s="15">
        <v>1</v>
      </c>
      <c r="F10" s="18">
        <v>34240</v>
      </c>
      <c r="G10" s="3">
        <f>IF(I10=TRUE,F10:$F$18*H10:H25,0)</f>
        <v>0</v>
      </c>
      <c r="H10" s="105">
        <f t="shared" si="0"/>
        <v>0.93666666666666665</v>
      </c>
      <c r="I10" t="b">
        <f t="shared" si="1"/>
        <v>0</v>
      </c>
      <c r="J10"/>
    </row>
    <row r="11" spans="2:13" x14ac:dyDescent="0.35">
      <c r="B11" s="11" t="s">
        <v>40</v>
      </c>
      <c r="C11" s="15">
        <v>1</v>
      </c>
      <c r="D11" s="15">
        <v>0.95</v>
      </c>
      <c r="E11" s="15">
        <v>1</v>
      </c>
      <c r="F11" s="18">
        <v>44530</v>
      </c>
      <c r="G11" s="3">
        <f>IF(I11=TRUE,F11:$F$18*H11:H26,0)</f>
        <v>0</v>
      </c>
      <c r="H11" s="105">
        <f t="shared" si="0"/>
        <v>0.98333333333333339</v>
      </c>
      <c r="I11" t="b">
        <f t="shared" si="1"/>
        <v>0</v>
      </c>
      <c r="J11" s="16"/>
    </row>
    <row r="12" spans="2:13" x14ac:dyDescent="0.35">
      <c r="B12" s="13" t="s">
        <v>63</v>
      </c>
      <c r="C12" s="15">
        <v>1</v>
      </c>
      <c r="D12" s="15">
        <v>1</v>
      </c>
      <c r="E12" s="15">
        <v>0.9</v>
      </c>
      <c r="F12" s="18">
        <v>30000</v>
      </c>
      <c r="G12" s="3">
        <f>IF(I12=TRUE,F12:$F$18*H12:H27,0)</f>
        <v>29000</v>
      </c>
      <c r="H12" s="105">
        <f t="shared" si="0"/>
        <v>0.96666666666666667</v>
      </c>
      <c r="I12" t="b">
        <f t="shared" si="1"/>
        <v>1</v>
      </c>
      <c r="J12" s="9"/>
    </row>
    <row r="13" spans="2:13" x14ac:dyDescent="0.35">
      <c r="B13" s="13" t="s">
        <v>64</v>
      </c>
      <c r="C13" s="15">
        <v>0.94</v>
      </c>
      <c r="D13" s="15">
        <v>0.94</v>
      </c>
      <c r="E13" s="15">
        <v>0.74</v>
      </c>
      <c r="F13" s="18">
        <v>25655</v>
      </c>
      <c r="G13" s="3">
        <f>IF(I13=TRUE,F13:$F$18*H13:H28,0)</f>
        <v>0</v>
      </c>
      <c r="H13" s="105">
        <f t="shared" si="0"/>
        <v>0.87333333333333341</v>
      </c>
      <c r="I13" t="b">
        <f t="shared" si="1"/>
        <v>0</v>
      </c>
    </row>
    <row r="14" spans="2:13" x14ac:dyDescent="0.35">
      <c r="B14" s="13" t="s">
        <v>65</v>
      </c>
      <c r="C14" s="15">
        <v>1</v>
      </c>
      <c r="D14" s="15">
        <v>1</v>
      </c>
      <c r="E14" s="15">
        <v>1</v>
      </c>
      <c r="F14" s="18">
        <v>32260</v>
      </c>
      <c r="G14" s="3">
        <f>IF(I14=TRUE,F14:$F$18*H14:H29,0)</f>
        <v>32260</v>
      </c>
      <c r="H14" s="105">
        <f t="shared" si="0"/>
        <v>1</v>
      </c>
      <c r="I14" t="b">
        <f t="shared" si="1"/>
        <v>1</v>
      </c>
    </row>
    <row r="15" spans="2:13" x14ac:dyDescent="0.35">
      <c r="B15" s="13" t="s">
        <v>66</v>
      </c>
      <c r="C15" s="15">
        <v>0.79</v>
      </c>
      <c r="D15" s="15">
        <v>0.99</v>
      </c>
      <c r="E15" s="15">
        <v>0.98</v>
      </c>
      <c r="F15" s="18">
        <v>28440</v>
      </c>
      <c r="G15" s="3">
        <f>IF(I15=TRUE,F15:$F$18*H15:H30,0)</f>
        <v>0</v>
      </c>
      <c r="H15" s="105">
        <f t="shared" si="0"/>
        <v>0.91999999999999993</v>
      </c>
      <c r="I15" t="b">
        <f t="shared" si="1"/>
        <v>0</v>
      </c>
    </row>
    <row r="16" spans="2:13" x14ac:dyDescent="0.35">
      <c r="B16" s="13" t="s">
        <v>41</v>
      </c>
      <c r="C16" s="15">
        <v>0.91</v>
      </c>
      <c r="D16" s="15">
        <v>0.98</v>
      </c>
      <c r="E16" s="15">
        <v>1</v>
      </c>
      <c r="F16" s="18">
        <v>24850</v>
      </c>
      <c r="G16" s="3">
        <f>IF(I16=TRUE,F16:$F$18*H16:H31,0)</f>
        <v>23938.833333333336</v>
      </c>
      <c r="H16" s="105">
        <f t="shared" si="0"/>
        <v>0.96333333333333337</v>
      </c>
      <c r="I16" t="b">
        <f t="shared" si="1"/>
        <v>1</v>
      </c>
    </row>
    <row r="17" spans="2:9" x14ac:dyDescent="0.35">
      <c r="B17" s="13" t="s">
        <v>67</v>
      </c>
      <c r="C17" s="15">
        <v>0.92</v>
      </c>
      <c r="D17" s="15">
        <v>1</v>
      </c>
      <c r="E17" s="15">
        <v>0.89</v>
      </c>
      <c r="F17" s="18">
        <v>28710</v>
      </c>
      <c r="G17" s="3">
        <f>IF(I17=TRUE,F17:$F$18*H17:H32,0)</f>
        <v>0</v>
      </c>
      <c r="H17" s="105">
        <f t="shared" si="0"/>
        <v>0.93666666666666665</v>
      </c>
      <c r="I17" t="b">
        <f t="shared" si="1"/>
        <v>0</v>
      </c>
    </row>
    <row r="18" spans="2:9" x14ac:dyDescent="0.35">
      <c r="B18" s="13" t="s">
        <v>68</v>
      </c>
      <c r="C18" s="15">
        <v>0.95</v>
      </c>
      <c r="D18" s="15">
        <v>0.93</v>
      </c>
      <c r="E18" s="15">
        <v>0.85</v>
      </c>
      <c r="F18" s="18">
        <v>22840</v>
      </c>
      <c r="G18" s="3">
        <f>IF(I18=TRUE,F18:$F$18*H18:H33,0)</f>
        <v>0</v>
      </c>
      <c r="H18" s="105">
        <f t="shared" si="0"/>
        <v>0.91</v>
      </c>
      <c r="I18" t="b">
        <f t="shared" si="1"/>
        <v>0</v>
      </c>
    </row>
    <row r="19" spans="2:9" x14ac:dyDescent="0.35">
      <c r="B19" s="11"/>
      <c r="C19" s="14"/>
      <c r="D19" s="3"/>
      <c r="E19" s="3"/>
      <c r="F19" s="3"/>
      <c r="G19" s="3"/>
      <c r="H19" s="105" t="e">
        <f t="shared" si="0"/>
        <v>#DIV/0!</v>
      </c>
    </row>
    <row r="20" spans="2:9" x14ac:dyDescent="0.35">
      <c r="B20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B2:W83"/>
  <sheetViews>
    <sheetView showGridLines="0" tabSelected="1" topLeftCell="N1" zoomScale="90" zoomScaleNormal="90" workbookViewId="0">
      <selection activeCell="S16" sqref="S16"/>
    </sheetView>
  </sheetViews>
  <sheetFormatPr defaultRowHeight="13.5" x14ac:dyDescent="0.3"/>
  <cols>
    <col min="1" max="1" width="1.61328125" customWidth="1"/>
    <col min="2" max="2" width="14.3828125" bestFit="1" customWidth="1"/>
    <col min="3" max="3" width="14.4609375" customWidth="1"/>
    <col min="4" max="4" width="10.61328125" customWidth="1"/>
    <col min="5" max="5" width="10.61328125" bestFit="1" customWidth="1"/>
    <col min="6" max="6" width="10.61328125" customWidth="1"/>
    <col min="7" max="15" width="10.61328125" bestFit="1" customWidth="1"/>
    <col min="18" max="18" width="14.15234375" bestFit="1" customWidth="1"/>
    <col min="19" max="19" width="16.3828125" customWidth="1"/>
    <col min="21" max="21" width="14.15234375" bestFit="1" customWidth="1"/>
    <col min="22" max="22" width="15.15234375" customWidth="1"/>
  </cols>
  <sheetData>
    <row r="2" spans="2:23" ht="15" x14ac:dyDescent="0.3">
      <c r="B2" s="22" t="s">
        <v>172</v>
      </c>
    </row>
    <row r="3" spans="2:23" x14ac:dyDescent="0.3">
      <c r="R3" s="102" t="s">
        <v>206</v>
      </c>
      <c r="S3" s="102"/>
      <c r="T3" s="102"/>
      <c r="U3" s="102"/>
      <c r="V3" s="102"/>
      <c r="W3" s="102"/>
    </row>
    <row r="4" spans="2:23" ht="15" x14ac:dyDescent="0.3">
      <c r="B4" s="100" t="s">
        <v>153</v>
      </c>
      <c r="C4" s="100" t="s">
        <v>171</v>
      </c>
      <c r="D4" s="99" t="s">
        <v>50</v>
      </c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R4" s="102"/>
      <c r="S4" s="102"/>
      <c r="T4" s="102"/>
      <c r="U4" s="102"/>
      <c r="V4" s="102"/>
      <c r="W4" s="102"/>
    </row>
    <row r="5" spans="2:23" ht="14.5" x14ac:dyDescent="0.35">
      <c r="B5" s="101"/>
      <c r="C5" s="101"/>
      <c r="D5" s="19">
        <v>42005</v>
      </c>
      <c r="E5" s="19">
        <v>42036</v>
      </c>
      <c r="F5" s="19">
        <v>42064</v>
      </c>
      <c r="G5" s="19">
        <v>42095</v>
      </c>
      <c r="H5" s="19">
        <v>42125</v>
      </c>
      <c r="I5" s="19">
        <v>42156</v>
      </c>
      <c r="J5" s="19">
        <v>42186</v>
      </c>
      <c r="K5" s="19">
        <v>42217</v>
      </c>
      <c r="L5" s="19">
        <v>42248</v>
      </c>
      <c r="M5" s="19">
        <v>42278</v>
      </c>
      <c r="N5" s="19">
        <v>42309</v>
      </c>
      <c r="O5" s="19">
        <v>42339</v>
      </c>
      <c r="R5" s="102"/>
      <c r="S5" s="102"/>
      <c r="T5" s="102"/>
      <c r="U5" s="102"/>
      <c r="V5" s="102"/>
      <c r="W5" s="102"/>
    </row>
    <row r="6" spans="2:23" ht="14.15" customHeight="1" x14ac:dyDescent="0.3">
      <c r="B6" s="20" t="s">
        <v>75</v>
      </c>
      <c r="C6" s="20" t="s">
        <v>154</v>
      </c>
      <c r="D6" s="21">
        <v>2294730</v>
      </c>
      <c r="E6" s="21">
        <v>2340620</v>
      </c>
      <c r="F6" s="21">
        <v>2387430</v>
      </c>
      <c r="G6" s="21">
        <v>2435180</v>
      </c>
      <c r="H6" s="21">
        <v>2483880</v>
      </c>
      <c r="I6" s="21">
        <v>2533560</v>
      </c>
      <c r="J6" s="21">
        <v>2584230</v>
      </c>
      <c r="K6" s="21">
        <v>2635910</v>
      </c>
      <c r="L6" s="21">
        <v>2688630</v>
      </c>
      <c r="M6" s="21">
        <v>2742400</v>
      </c>
      <c r="N6" s="21">
        <v>2797250</v>
      </c>
      <c r="O6" s="21">
        <v>2853200</v>
      </c>
      <c r="R6" s="23"/>
      <c r="S6" s="23"/>
    </row>
    <row r="7" spans="2:23" ht="14.15" customHeight="1" x14ac:dyDescent="0.3">
      <c r="B7" s="20" t="s">
        <v>76</v>
      </c>
      <c r="C7" s="20" t="s">
        <v>76</v>
      </c>
      <c r="D7" s="21">
        <v>1134570</v>
      </c>
      <c r="E7" s="21">
        <v>1157260</v>
      </c>
      <c r="F7" s="21">
        <v>1180410</v>
      </c>
      <c r="G7" s="21">
        <v>1204020</v>
      </c>
      <c r="H7" s="21">
        <v>1228100</v>
      </c>
      <c r="I7" s="21">
        <v>1252660</v>
      </c>
      <c r="J7" s="21">
        <v>1277710</v>
      </c>
      <c r="K7" s="21">
        <v>1303260</v>
      </c>
      <c r="L7" s="21">
        <v>1329330</v>
      </c>
      <c r="M7" s="21">
        <v>1355920</v>
      </c>
      <c r="N7" s="21">
        <v>1383040</v>
      </c>
      <c r="O7" s="21">
        <v>1410700</v>
      </c>
      <c r="R7" s="100" t="s">
        <v>153</v>
      </c>
      <c r="S7" s="24" t="s">
        <v>173</v>
      </c>
    </row>
    <row r="8" spans="2:23" ht="14.15" customHeight="1" x14ac:dyDescent="0.3">
      <c r="B8" s="20" t="s">
        <v>77</v>
      </c>
      <c r="C8" s="20" t="s">
        <v>155</v>
      </c>
      <c r="D8" s="21">
        <v>1498390</v>
      </c>
      <c r="E8" s="21">
        <v>1528360</v>
      </c>
      <c r="F8" s="21">
        <v>1558930</v>
      </c>
      <c r="G8" s="21">
        <v>1590110</v>
      </c>
      <c r="H8" s="21">
        <v>1621910</v>
      </c>
      <c r="I8" s="21">
        <v>1654350</v>
      </c>
      <c r="J8" s="21">
        <v>1687440</v>
      </c>
      <c r="K8" s="21">
        <v>1721190</v>
      </c>
      <c r="L8" s="21">
        <v>1755610</v>
      </c>
      <c r="M8" s="21">
        <v>1790720</v>
      </c>
      <c r="N8" s="21">
        <v>1826530</v>
      </c>
      <c r="O8" s="21">
        <v>1863060</v>
      </c>
      <c r="R8" s="101"/>
      <c r="S8" s="24"/>
    </row>
    <row r="9" spans="2:23" ht="14.15" customHeight="1" x14ac:dyDescent="0.3">
      <c r="B9" s="20" t="s">
        <v>78</v>
      </c>
      <c r="C9" s="20" t="s">
        <v>156</v>
      </c>
      <c r="D9" s="21">
        <v>2389460</v>
      </c>
      <c r="E9" s="21">
        <v>2437250</v>
      </c>
      <c r="F9" s="21">
        <v>2486000</v>
      </c>
      <c r="G9" s="21">
        <v>2535720</v>
      </c>
      <c r="H9" s="21">
        <v>2586430</v>
      </c>
      <c r="I9" s="21">
        <v>2638160</v>
      </c>
      <c r="J9" s="21">
        <v>2690920</v>
      </c>
      <c r="K9" s="21">
        <v>2744740</v>
      </c>
      <c r="L9" s="21">
        <v>2799630</v>
      </c>
      <c r="M9" s="21">
        <v>2855620</v>
      </c>
      <c r="N9" s="21">
        <v>2912730</v>
      </c>
      <c r="O9" s="21">
        <v>2970980</v>
      </c>
      <c r="R9" s="20" t="s">
        <v>152</v>
      </c>
      <c r="S9" t="e">
        <f>VLOOKUP(Q9,$B$4:$O$83,(MATCH($R$8,$B$5:$O$5,0)))</f>
        <v>#N/A</v>
      </c>
    </row>
    <row r="10" spans="2:23" ht="14.15" customHeight="1" x14ac:dyDescent="0.3">
      <c r="B10" s="20" t="s">
        <v>79</v>
      </c>
      <c r="C10" s="20" t="s">
        <v>155</v>
      </c>
      <c r="D10" s="21">
        <v>2068250</v>
      </c>
      <c r="E10" s="21">
        <v>2109620</v>
      </c>
      <c r="F10" s="21">
        <v>2151810</v>
      </c>
      <c r="G10" s="21">
        <v>2194850</v>
      </c>
      <c r="H10" s="21">
        <v>2238750</v>
      </c>
      <c r="I10" s="21">
        <v>2283530</v>
      </c>
      <c r="J10" s="21">
        <v>2329200</v>
      </c>
      <c r="K10" s="21">
        <v>2375780</v>
      </c>
      <c r="L10" s="21">
        <v>2423300</v>
      </c>
      <c r="M10" s="21">
        <v>2471770</v>
      </c>
      <c r="N10" s="21">
        <v>2521210</v>
      </c>
      <c r="O10" s="21">
        <v>2571630</v>
      </c>
      <c r="R10" s="20" t="s">
        <v>151</v>
      </c>
      <c r="S10" s="21"/>
    </row>
    <row r="11" spans="2:23" ht="14.15" customHeight="1" x14ac:dyDescent="0.3">
      <c r="B11" s="20" t="s">
        <v>80</v>
      </c>
      <c r="C11" s="20" t="s">
        <v>156</v>
      </c>
      <c r="D11" s="21">
        <v>1321270</v>
      </c>
      <c r="E11" s="21">
        <v>1347700</v>
      </c>
      <c r="F11" s="21">
        <v>1374650</v>
      </c>
      <c r="G11" s="21">
        <v>1402140</v>
      </c>
      <c r="H11" s="21">
        <v>1430180</v>
      </c>
      <c r="I11" s="21">
        <v>1458780</v>
      </c>
      <c r="J11" s="21">
        <v>1487960</v>
      </c>
      <c r="K11" s="21">
        <v>1517720</v>
      </c>
      <c r="L11" s="21">
        <v>1548070</v>
      </c>
      <c r="M11" s="21">
        <v>1579030</v>
      </c>
      <c r="N11" s="21">
        <v>1610610</v>
      </c>
      <c r="O11" s="21">
        <v>1642820</v>
      </c>
      <c r="R11" s="20" t="s">
        <v>77</v>
      </c>
      <c r="S11" s="21"/>
    </row>
    <row r="12" spans="2:23" ht="14.15" customHeight="1" x14ac:dyDescent="0.3">
      <c r="B12" s="20" t="s">
        <v>81</v>
      </c>
      <c r="C12" s="20" t="s">
        <v>157</v>
      </c>
      <c r="D12" s="21">
        <v>1467200</v>
      </c>
      <c r="E12" s="21">
        <v>1496540</v>
      </c>
      <c r="F12" s="21">
        <v>1526470</v>
      </c>
      <c r="G12" s="21">
        <v>1557000</v>
      </c>
      <c r="H12" s="21">
        <v>1588140</v>
      </c>
      <c r="I12" s="21">
        <v>1619900</v>
      </c>
      <c r="J12" s="21">
        <v>1652300</v>
      </c>
      <c r="K12" s="21">
        <v>1685350</v>
      </c>
      <c r="L12" s="21">
        <v>1719060</v>
      </c>
      <c r="M12" s="21">
        <v>1753440</v>
      </c>
      <c r="N12" s="21">
        <v>1788510</v>
      </c>
      <c r="O12" s="21">
        <v>1824280</v>
      </c>
      <c r="R12" s="20" t="s">
        <v>78</v>
      </c>
      <c r="S12" s="21"/>
    </row>
    <row r="13" spans="2:23" ht="14.15" customHeight="1" x14ac:dyDescent="0.3">
      <c r="B13" s="20" t="s">
        <v>82</v>
      </c>
      <c r="C13" s="20" t="s">
        <v>158</v>
      </c>
      <c r="D13" s="21">
        <v>2137320</v>
      </c>
      <c r="E13" s="21">
        <v>2180070</v>
      </c>
      <c r="F13" s="21">
        <v>2223670</v>
      </c>
      <c r="G13" s="21">
        <v>2268140</v>
      </c>
      <c r="H13" s="21">
        <v>2313500</v>
      </c>
      <c r="I13" s="21">
        <v>2359770</v>
      </c>
      <c r="J13" s="21">
        <v>2406970</v>
      </c>
      <c r="K13" s="21">
        <v>2455110</v>
      </c>
      <c r="L13" s="21">
        <v>2504210</v>
      </c>
      <c r="M13" s="21">
        <v>2554290</v>
      </c>
      <c r="N13" s="21">
        <v>2605380</v>
      </c>
      <c r="O13" s="21">
        <v>2657490</v>
      </c>
      <c r="R13" s="20" t="s">
        <v>79</v>
      </c>
      <c r="S13" s="21"/>
    </row>
    <row r="14" spans="2:23" ht="14.15" customHeight="1" x14ac:dyDescent="0.3">
      <c r="B14" s="20" t="s">
        <v>83</v>
      </c>
      <c r="C14" s="20" t="s">
        <v>83</v>
      </c>
      <c r="D14" s="21">
        <v>1311260</v>
      </c>
      <c r="E14" s="21">
        <v>1337490</v>
      </c>
      <c r="F14" s="21">
        <v>1364240</v>
      </c>
      <c r="G14" s="21">
        <v>1391520</v>
      </c>
      <c r="H14" s="21">
        <v>1419350</v>
      </c>
      <c r="I14" s="21">
        <v>1447740</v>
      </c>
      <c r="J14" s="21">
        <v>1476690</v>
      </c>
      <c r="K14" s="21">
        <v>1506220</v>
      </c>
      <c r="L14" s="21">
        <v>1536340</v>
      </c>
      <c r="M14" s="21">
        <v>1567070</v>
      </c>
      <c r="N14" s="21">
        <v>1598410</v>
      </c>
      <c r="O14" s="21">
        <v>1630380</v>
      </c>
      <c r="R14" s="20" t="s">
        <v>80</v>
      </c>
      <c r="S14" s="21"/>
    </row>
    <row r="15" spans="2:23" ht="14.15" customHeight="1" x14ac:dyDescent="0.3">
      <c r="B15" s="20" t="s">
        <v>84</v>
      </c>
      <c r="C15" s="20" t="s">
        <v>157</v>
      </c>
      <c r="D15" s="21">
        <v>2792140</v>
      </c>
      <c r="E15" s="21">
        <v>2847980</v>
      </c>
      <c r="F15" s="21">
        <v>2904940</v>
      </c>
      <c r="G15" s="21">
        <v>2963040</v>
      </c>
      <c r="H15" s="21">
        <v>3022300</v>
      </c>
      <c r="I15" s="21">
        <v>3082750</v>
      </c>
      <c r="J15" s="21">
        <v>3144410</v>
      </c>
      <c r="K15" s="21">
        <v>3207300</v>
      </c>
      <c r="L15" s="21">
        <v>3271450</v>
      </c>
      <c r="M15" s="21">
        <v>3336880</v>
      </c>
      <c r="N15" s="21">
        <v>3403620</v>
      </c>
      <c r="O15" s="21">
        <v>3471690</v>
      </c>
      <c r="R15" s="20" t="s">
        <v>81</v>
      </c>
      <c r="S15" s="21"/>
    </row>
    <row r="16" spans="2:23" ht="14.15" customHeight="1" x14ac:dyDescent="0.3">
      <c r="B16" s="20" t="s">
        <v>85</v>
      </c>
      <c r="C16" s="20" t="s">
        <v>159</v>
      </c>
      <c r="D16" s="21">
        <v>2080160</v>
      </c>
      <c r="E16" s="21">
        <v>2121760</v>
      </c>
      <c r="F16" s="21">
        <v>2164200</v>
      </c>
      <c r="G16" s="21">
        <v>2207480</v>
      </c>
      <c r="H16" s="21">
        <v>2251630</v>
      </c>
      <c r="I16" s="21">
        <v>2296660</v>
      </c>
      <c r="J16" s="21">
        <v>2342590</v>
      </c>
      <c r="K16" s="21">
        <v>2389440</v>
      </c>
      <c r="L16" s="21">
        <v>2437230</v>
      </c>
      <c r="M16" s="21">
        <v>2485970</v>
      </c>
      <c r="N16" s="21">
        <v>2535690</v>
      </c>
      <c r="O16" s="21">
        <v>2586400</v>
      </c>
      <c r="R16" s="20" t="s">
        <v>82</v>
      </c>
      <c r="S16" s="21"/>
    </row>
    <row r="17" spans="2:19" ht="14.15" customHeight="1" x14ac:dyDescent="0.3">
      <c r="B17" s="20" t="s">
        <v>86</v>
      </c>
      <c r="C17" s="20" t="s">
        <v>157</v>
      </c>
      <c r="D17" s="21">
        <v>2323930</v>
      </c>
      <c r="E17" s="21">
        <v>2370410</v>
      </c>
      <c r="F17" s="21">
        <v>2417820</v>
      </c>
      <c r="G17" s="21">
        <v>2466180</v>
      </c>
      <c r="H17" s="21">
        <v>2515500</v>
      </c>
      <c r="I17" s="21">
        <v>2565810</v>
      </c>
      <c r="J17" s="21">
        <v>2617130</v>
      </c>
      <c r="K17" s="21">
        <v>2669470</v>
      </c>
      <c r="L17" s="21">
        <v>2722860</v>
      </c>
      <c r="M17" s="21">
        <v>2777320</v>
      </c>
      <c r="N17" s="21">
        <v>2832870</v>
      </c>
      <c r="O17" s="21">
        <v>2889530</v>
      </c>
      <c r="R17" s="20" t="s">
        <v>83</v>
      </c>
      <c r="S17" s="21"/>
    </row>
    <row r="18" spans="2:19" ht="14.15" customHeight="1" x14ac:dyDescent="0.3">
      <c r="B18" s="20" t="s">
        <v>87</v>
      </c>
      <c r="C18" s="20" t="s">
        <v>157</v>
      </c>
      <c r="D18" s="21">
        <v>1730980</v>
      </c>
      <c r="E18" s="21">
        <v>1765600</v>
      </c>
      <c r="F18" s="21">
        <v>1800910</v>
      </c>
      <c r="G18" s="21">
        <v>1836930</v>
      </c>
      <c r="H18" s="21">
        <v>1873670</v>
      </c>
      <c r="I18" s="21">
        <v>1911140</v>
      </c>
      <c r="J18" s="21">
        <v>1949360</v>
      </c>
      <c r="K18" s="21">
        <v>1988350</v>
      </c>
      <c r="L18" s="21">
        <v>2028120</v>
      </c>
      <c r="M18" s="21">
        <v>2068680</v>
      </c>
      <c r="N18" s="21">
        <v>2110050</v>
      </c>
      <c r="O18" s="21">
        <v>2152250</v>
      </c>
      <c r="R18" s="20" t="s">
        <v>84</v>
      </c>
      <c r="S18" s="21"/>
    </row>
    <row r="19" spans="2:19" ht="14.15" customHeight="1" x14ac:dyDescent="0.3">
      <c r="B19" s="20" t="s">
        <v>88</v>
      </c>
      <c r="C19" s="20" t="s">
        <v>160</v>
      </c>
      <c r="D19" s="21">
        <v>1761390</v>
      </c>
      <c r="E19" s="21">
        <v>1796620</v>
      </c>
      <c r="F19" s="21">
        <v>1832550</v>
      </c>
      <c r="G19" s="21">
        <v>1869200</v>
      </c>
      <c r="H19" s="21">
        <v>1906580</v>
      </c>
      <c r="I19" s="21">
        <v>1944710</v>
      </c>
      <c r="J19" s="21">
        <v>1983600</v>
      </c>
      <c r="K19" s="21">
        <v>2023270</v>
      </c>
      <c r="L19" s="21">
        <v>2063740</v>
      </c>
      <c r="M19" s="21">
        <v>2105010</v>
      </c>
      <c r="N19" s="21">
        <v>2147110</v>
      </c>
      <c r="O19" s="21">
        <v>2190050</v>
      </c>
      <c r="R19" s="20" t="s">
        <v>85</v>
      </c>
      <c r="S19" s="21"/>
    </row>
    <row r="20" spans="2:19" ht="14.15" customHeight="1" x14ac:dyDescent="0.3">
      <c r="B20" s="20" t="s">
        <v>89</v>
      </c>
      <c r="C20" s="20" t="s">
        <v>156</v>
      </c>
      <c r="D20" s="21">
        <v>1832230</v>
      </c>
      <c r="E20" s="21">
        <v>1868870</v>
      </c>
      <c r="F20" s="21">
        <v>1906250</v>
      </c>
      <c r="G20" s="21">
        <v>1944380</v>
      </c>
      <c r="H20" s="21">
        <v>1983270</v>
      </c>
      <c r="I20" s="21">
        <v>2022940</v>
      </c>
      <c r="J20" s="21">
        <v>2063400</v>
      </c>
      <c r="K20" s="21">
        <v>2104670</v>
      </c>
      <c r="L20" s="21">
        <v>2146760</v>
      </c>
      <c r="M20" s="21">
        <v>2189700</v>
      </c>
      <c r="N20" s="21">
        <v>2233490</v>
      </c>
      <c r="O20" s="21">
        <v>2278160</v>
      </c>
      <c r="R20" s="20" t="s">
        <v>86</v>
      </c>
      <c r="S20" s="21"/>
    </row>
    <row r="21" spans="2:19" ht="14.15" customHeight="1" x14ac:dyDescent="0.3">
      <c r="B21" s="20" t="s">
        <v>90</v>
      </c>
      <c r="C21" s="20" t="s">
        <v>160</v>
      </c>
      <c r="D21" s="21">
        <v>2023480</v>
      </c>
      <c r="E21" s="21">
        <v>2063950</v>
      </c>
      <c r="F21" s="21">
        <v>2105230</v>
      </c>
      <c r="G21" s="21">
        <v>2147330</v>
      </c>
      <c r="H21" s="21">
        <v>2190280</v>
      </c>
      <c r="I21" s="21">
        <v>2234090</v>
      </c>
      <c r="J21" s="21">
        <v>2278770</v>
      </c>
      <c r="K21" s="21">
        <v>2324350</v>
      </c>
      <c r="L21" s="21">
        <v>2370840</v>
      </c>
      <c r="M21" s="21">
        <v>2418260</v>
      </c>
      <c r="N21" s="21">
        <v>2466630</v>
      </c>
      <c r="O21" s="21">
        <v>2515960</v>
      </c>
      <c r="R21" s="20" t="s">
        <v>87</v>
      </c>
      <c r="S21" s="21"/>
    </row>
    <row r="22" spans="2:19" ht="14.15" customHeight="1" x14ac:dyDescent="0.3">
      <c r="B22" s="20" t="s">
        <v>91</v>
      </c>
      <c r="C22" s="20" t="s">
        <v>161</v>
      </c>
      <c r="D22" s="21">
        <v>2298950</v>
      </c>
      <c r="E22" s="21">
        <v>2344930</v>
      </c>
      <c r="F22" s="21">
        <v>2391830</v>
      </c>
      <c r="G22" s="21">
        <v>2439670</v>
      </c>
      <c r="H22" s="21">
        <v>2488460</v>
      </c>
      <c r="I22" s="21">
        <v>2538230</v>
      </c>
      <c r="J22" s="21">
        <v>2588990</v>
      </c>
      <c r="K22" s="21">
        <v>2640770</v>
      </c>
      <c r="L22" s="21">
        <v>2693590</v>
      </c>
      <c r="M22" s="21">
        <v>2747460</v>
      </c>
      <c r="N22" s="21">
        <v>2802410</v>
      </c>
      <c r="O22" s="21">
        <v>2858460</v>
      </c>
      <c r="R22" s="20" t="s">
        <v>88</v>
      </c>
      <c r="S22" s="21"/>
    </row>
    <row r="23" spans="2:19" ht="14.15" customHeight="1" x14ac:dyDescent="0.3">
      <c r="B23" s="20" t="s">
        <v>92</v>
      </c>
      <c r="C23" s="20" t="s">
        <v>162</v>
      </c>
      <c r="D23" s="21">
        <v>1814310</v>
      </c>
      <c r="E23" s="21">
        <v>1850600</v>
      </c>
      <c r="F23" s="21">
        <v>1887610</v>
      </c>
      <c r="G23" s="21">
        <v>1925360</v>
      </c>
      <c r="H23" s="21">
        <v>1963870</v>
      </c>
      <c r="I23" s="21">
        <v>2003150</v>
      </c>
      <c r="J23" s="21">
        <v>2043210</v>
      </c>
      <c r="K23" s="21">
        <v>2084070</v>
      </c>
      <c r="L23" s="21">
        <v>2125750</v>
      </c>
      <c r="M23" s="21">
        <v>2168270</v>
      </c>
      <c r="N23" s="21">
        <v>2211640</v>
      </c>
      <c r="O23" s="21">
        <v>2255870</v>
      </c>
      <c r="R23" s="20" t="s">
        <v>89</v>
      </c>
      <c r="S23" s="21"/>
    </row>
    <row r="24" spans="2:19" ht="14.15" customHeight="1" x14ac:dyDescent="0.3">
      <c r="B24" s="20" t="s">
        <v>93</v>
      </c>
      <c r="C24" s="20" t="s">
        <v>162</v>
      </c>
      <c r="D24" s="21">
        <v>2741390</v>
      </c>
      <c r="E24" s="21">
        <v>2796220</v>
      </c>
      <c r="F24" s="21">
        <v>2852140</v>
      </c>
      <c r="G24" s="21">
        <v>2909180</v>
      </c>
      <c r="H24" s="21">
        <v>2967360</v>
      </c>
      <c r="I24" s="21">
        <v>3026710</v>
      </c>
      <c r="J24" s="21">
        <v>3087240</v>
      </c>
      <c r="K24" s="21">
        <v>3148980</v>
      </c>
      <c r="L24" s="21">
        <v>3211960</v>
      </c>
      <c r="M24" s="21">
        <v>3276200</v>
      </c>
      <c r="N24" s="21">
        <v>3341720</v>
      </c>
      <c r="O24" s="21">
        <v>3408550</v>
      </c>
      <c r="R24" s="20" t="s">
        <v>90</v>
      </c>
      <c r="S24" s="21"/>
    </row>
    <row r="25" spans="2:19" ht="14.15" customHeight="1" x14ac:dyDescent="0.3">
      <c r="B25" s="20" t="s">
        <v>94</v>
      </c>
      <c r="C25" s="20" t="s">
        <v>162</v>
      </c>
      <c r="D25" s="21">
        <v>2304090</v>
      </c>
      <c r="E25" s="21">
        <v>2350170</v>
      </c>
      <c r="F25" s="21">
        <v>2397170</v>
      </c>
      <c r="G25" s="21">
        <v>2445110</v>
      </c>
      <c r="H25" s="21">
        <v>2494010</v>
      </c>
      <c r="I25" s="21">
        <v>2543890</v>
      </c>
      <c r="J25" s="21">
        <v>2594770</v>
      </c>
      <c r="K25" s="21">
        <v>2646670</v>
      </c>
      <c r="L25" s="21">
        <v>2699600</v>
      </c>
      <c r="M25" s="21">
        <v>2753590</v>
      </c>
      <c r="N25" s="21">
        <v>2808660</v>
      </c>
      <c r="O25" s="21">
        <v>2864830</v>
      </c>
      <c r="R25" s="20" t="s">
        <v>91</v>
      </c>
      <c r="S25" s="21"/>
    </row>
    <row r="26" spans="2:19" ht="14.15" customHeight="1" x14ac:dyDescent="0.3">
      <c r="B26" s="20" t="s">
        <v>95</v>
      </c>
      <c r="C26" s="20" t="s">
        <v>163</v>
      </c>
      <c r="D26" s="21">
        <v>2435320</v>
      </c>
      <c r="E26" s="21">
        <v>2484030</v>
      </c>
      <c r="F26" s="21">
        <v>2533710</v>
      </c>
      <c r="G26" s="21">
        <v>2584380</v>
      </c>
      <c r="H26" s="21">
        <v>2636070</v>
      </c>
      <c r="I26" s="21">
        <v>2688790</v>
      </c>
      <c r="J26" s="21">
        <v>2742570</v>
      </c>
      <c r="K26" s="21">
        <v>2797420</v>
      </c>
      <c r="L26" s="21">
        <v>2853370</v>
      </c>
      <c r="M26" s="21">
        <v>2910440</v>
      </c>
      <c r="N26" s="21">
        <v>2968650</v>
      </c>
      <c r="O26" s="21">
        <v>3028020</v>
      </c>
      <c r="R26" s="20" t="s">
        <v>92</v>
      </c>
      <c r="S26" s="21"/>
    </row>
    <row r="27" spans="2:19" ht="14.15" customHeight="1" x14ac:dyDescent="0.3">
      <c r="B27" s="20" t="s">
        <v>96</v>
      </c>
      <c r="C27" s="20" t="s">
        <v>160</v>
      </c>
      <c r="D27" s="21">
        <v>1788950</v>
      </c>
      <c r="E27" s="21">
        <v>1824730</v>
      </c>
      <c r="F27" s="21">
        <v>1861220</v>
      </c>
      <c r="G27" s="21">
        <v>1898440</v>
      </c>
      <c r="H27" s="21">
        <v>1936410</v>
      </c>
      <c r="I27" s="21">
        <v>1975140</v>
      </c>
      <c r="J27" s="21">
        <v>2014640</v>
      </c>
      <c r="K27" s="21">
        <v>2054930</v>
      </c>
      <c r="L27" s="21">
        <v>2096030</v>
      </c>
      <c r="M27" s="21">
        <v>2137950</v>
      </c>
      <c r="N27" s="21">
        <v>2180710</v>
      </c>
      <c r="O27" s="21">
        <v>2224320</v>
      </c>
      <c r="R27" s="20" t="s">
        <v>93</v>
      </c>
      <c r="S27" s="21"/>
    </row>
    <row r="28" spans="2:19" ht="14.15" customHeight="1" x14ac:dyDescent="0.3">
      <c r="B28" s="20" t="s">
        <v>97</v>
      </c>
      <c r="C28" s="20" t="s">
        <v>159</v>
      </c>
      <c r="D28" s="21">
        <v>2219130</v>
      </c>
      <c r="E28" s="21">
        <v>2263510</v>
      </c>
      <c r="F28" s="21">
        <v>2308780</v>
      </c>
      <c r="G28" s="21">
        <v>2354960</v>
      </c>
      <c r="H28" s="21">
        <v>2402060</v>
      </c>
      <c r="I28" s="21">
        <v>2450100</v>
      </c>
      <c r="J28" s="21">
        <v>2499100</v>
      </c>
      <c r="K28" s="21">
        <v>2549080</v>
      </c>
      <c r="L28" s="21">
        <v>2600060</v>
      </c>
      <c r="M28" s="21">
        <v>2652060</v>
      </c>
      <c r="N28" s="21">
        <v>2705100</v>
      </c>
      <c r="O28" s="21">
        <v>2759200</v>
      </c>
      <c r="R28" s="20" t="s">
        <v>94</v>
      </c>
      <c r="S28" s="21"/>
    </row>
    <row r="29" spans="2:19" ht="14.15" customHeight="1" x14ac:dyDescent="0.3">
      <c r="B29" s="20" t="s">
        <v>98</v>
      </c>
      <c r="C29" s="20" t="s">
        <v>160</v>
      </c>
      <c r="D29" s="21">
        <v>1520210</v>
      </c>
      <c r="E29" s="21">
        <v>1550610</v>
      </c>
      <c r="F29" s="21">
        <v>1581620</v>
      </c>
      <c r="G29" s="21">
        <v>1613250</v>
      </c>
      <c r="H29" s="21">
        <v>1645520</v>
      </c>
      <c r="I29" s="21">
        <v>1678430</v>
      </c>
      <c r="J29" s="21">
        <v>1712000</v>
      </c>
      <c r="K29" s="21">
        <v>1746240</v>
      </c>
      <c r="L29" s="21">
        <v>1781160</v>
      </c>
      <c r="M29" s="21">
        <v>1816780</v>
      </c>
      <c r="N29" s="21">
        <v>1853120</v>
      </c>
      <c r="O29" s="21">
        <v>1890180</v>
      </c>
      <c r="R29" s="20" t="s">
        <v>95</v>
      </c>
      <c r="S29" s="21"/>
    </row>
    <row r="30" spans="2:19" ht="14.15" customHeight="1" x14ac:dyDescent="0.3">
      <c r="B30" s="20" t="s">
        <v>99</v>
      </c>
      <c r="C30" s="20" t="s">
        <v>164</v>
      </c>
      <c r="D30" s="21">
        <v>2604850</v>
      </c>
      <c r="E30" s="21">
        <v>2656950</v>
      </c>
      <c r="F30" s="21">
        <v>2710090</v>
      </c>
      <c r="G30" s="21">
        <v>2764290</v>
      </c>
      <c r="H30" s="21">
        <v>2819580</v>
      </c>
      <c r="I30" s="21">
        <v>2875970</v>
      </c>
      <c r="J30" s="21">
        <v>2933490</v>
      </c>
      <c r="K30" s="21">
        <v>2992160</v>
      </c>
      <c r="L30" s="21">
        <v>3052000</v>
      </c>
      <c r="M30" s="21">
        <v>3113040</v>
      </c>
      <c r="N30" s="21">
        <v>3175300</v>
      </c>
      <c r="O30" s="21">
        <v>3238810</v>
      </c>
      <c r="R30" s="20" t="s">
        <v>96</v>
      </c>
      <c r="S30" s="21"/>
    </row>
    <row r="31" spans="2:19" ht="14.15" customHeight="1" x14ac:dyDescent="0.3">
      <c r="B31" s="20" t="s">
        <v>100</v>
      </c>
      <c r="C31" s="20" t="s">
        <v>164</v>
      </c>
      <c r="D31" s="21">
        <v>2810030</v>
      </c>
      <c r="E31" s="21">
        <v>2866230</v>
      </c>
      <c r="F31" s="21">
        <v>2923550</v>
      </c>
      <c r="G31" s="21">
        <v>2982020</v>
      </c>
      <c r="H31" s="21">
        <v>3041660</v>
      </c>
      <c r="I31" s="21">
        <v>3102490</v>
      </c>
      <c r="J31" s="21">
        <v>3164540</v>
      </c>
      <c r="K31" s="21">
        <v>3227830</v>
      </c>
      <c r="L31" s="21">
        <v>3292390</v>
      </c>
      <c r="M31" s="21">
        <v>3358240</v>
      </c>
      <c r="N31" s="21">
        <v>3425400</v>
      </c>
      <c r="O31" s="21">
        <v>3493910</v>
      </c>
      <c r="R31" s="20" t="s">
        <v>97</v>
      </c>
      <c r="S31" s="21"/>
    </row>
    <row r="32" spans="2:19" ht="14.15" customHeight="1" x14ac:dyDescent="0.3">
      <c r="B32" s="20" t="s">
        <v>101</v>
      </c>
      <c r="C32" s="20" t="s">
        <v>165</v>
      </c>
      <c r="D32" s="21">
        <v>2728690</v>
      </c>
      <c r="E32" s="21">
        <v>2783260</v>
      </c>
      <c r="F32" s="21">
        <v>2838930</v>
      </c>
      <c r="G32" s="21">
        <v>2895710</v>
      </c>
      <c r="H32" s="21">
        <v>2953620</v>
      </c>
      <c r="I32" s="21">
        <v>3012690</v>
      </c>
      <c r="J32" s="21">
        <v>3072940</v>
      </c>
      <c r="K32" s="21">
        <v>3134400</v>
      </c>
      <c r="L32" s="21">
        <v>3197090</v>
      </c>
      <c r="M32" s="21">
        <v>3261030</v>
      </c>
      <c r="N32" s="21">
        <v>3326250</v>
      </c>
      <c r="O32" s="21">
        <v>3392780</v>
      </c>
      <c r="R32" s="20" t="s">
        <v>98</v>
      </c>
      <c r="S32" s="21"/>
    </row>
    <row r="33" spans="2:19" ht="14.15" customHeight="1" x14ac:dyDescent="0.3">
      <c r="B33" s="20" t="s">
        <v>102</v>
      </c>
      <c r="C33" s="20" t="s">
        <v>166</v>
      </c>
      <c r="D33" s="21">
        <v>1702930</v>
      </c>
      <c r="E33" s="21">
        <v>1736990</v>
      </c>
      <c r="F33" s="21">
        <v>1771730</v>
      </c>
      <c r="G33" s="21">
        <v>1807160</v>
      </c>
      <c r="H33" s="21">
        <v>1843300</v>
      </c>
      <c r="I33" s="21">
        <v>1880170</v>
      </c>
      <c r="J33" s="21">
        <v>1917770</v>
      </c>
      <c r="K33" s="21">
        <v>1956130</v>
      </c>
      <c r="L33" s="21">
        <v>1995250</v>
      </c>
      <c r="M33" s="21">
        <v>2035160</v>
      </c>
      <c r="N33" s="21">
        <v>2075860</v>
      </c>
      <c r="O33" s="21">
        <v>2117380</v>
      </c>
      <c r="R33" s="20" t="s">
        <v>99</v>
      </c>
      <c r="S33" s="21"/>
    </row>
    <row r="34" spans="2:19" ht="14.15" customHeight="1" x14ac:dyDescent="0.3">
      <c r="B34" s="20" t="s">
        <v>103</v>
      </c>
      <c r="C34" s="20" t="s">
        <v>160</v>
      </c>
      <c r="D34" s="21">
        <v>2623370</v>
      </c>
      <c r="E34" s="21">
        <v>2675840</v>
      </c>
      <c r="F34" s="21">
        <v>2729360</v>
      </c>
      <c r="G34" s="21">
        <v>2783950</v>
      </c>
      <c r="H34" s="21">
        <v>2839630</v>
      </c>
      <c r="I34" s="21">
        <v>2896420</v>
      </c>
      <c r="J34" s="21">
        <v>2954350</v>
      </c>
      <c r="K34" s="21">
        <v>3013440</v>
      </c>
      <c r="L34" s="21">
        <v>3073710</v>
      </c>
      <c r="M34" s="21">
        <v>3135180</v>
      </c>
      <c r="N34" s="21">
        <v>3197880</v>
      </c>
      <c r="O34" s="21">
        <v>3261840</v>
      </c>
      <c r="R34" s="20" t="s">
        <v>100</v>
      </c>
      <c r="S34" s="21"/>
    </row>
    <row r="35" spans="2:19" ht="14.15" customHeight="1" x14ac:dyDescent="0.3">
      <c r="B35" s="20" t="s">
        <v>104</v>
      </c>
      <c r="C35" s="20" t="s">
        <v>160</v>
      </c>
      <c r="D35" s="21">
        <v>2212210</v>
      </c>
      <c r="E35" s="21">
        <v>2256450</v>
      </c>
      <c r="F35" s="21">
        <v>2301580</v>
      </c>
      <c r="G35" s="21">
        <v>2347610</v>
      </c>
      <c r="H35" s="21">
        <v>2394560</v>
      </c>
      <c r="I35" s="21">
        <v>2442450</v>
      </c>
      <c r="J35" s="21">
        <v>2491300</v>
      </c>
      <c r="K35" s="21">
        <v>2541130</v>
      </c>
      <c r="L35" s="21">
        <v>2591950</v>
      </c>
      <c r="M35" s="21">
        <v>2643790</v>
      </c>
      <c r="N35" s="21">
        <v>2696670</v>
      </c>
      <c r="O35" s="21">
        <v>2750600</v>
      </c>
      <c r="R35" s="20" t="s">
        <v>101</v>
      </c>
      <c r="S35" s="21"/>
    </row>
    <row r="36" spans="2:19" ht="14.15" customHeight="1" x14ac:dyDescent="0.3">
      <c r="B36" s="20" t="s">
        <v>105</v>
      </c>
      <c r="C36" s="20" t="s">
        <v>161</v>
      </c>
      <c r="D36" s="21">
        <v>2770610</v>
      </c>
      <c r="E36" s="21">
        <v>2826020</v>
      </c>
      <c r="F36" s="21">
        <v>2882540</v>
      </c>
      <c r="G36" s="21">
        <v>2940190</v>
      </c>
      <c r="H36" s="21">
        <v>2998990</v>
      </c>
      <c r="I36" s="21">
        <v>3058970</v>
      </c>
      <c r="J36" s="21">
        <v>3120150</v>
      </c>
      <c r="K36" s="21">
        <v>3182550</v>
      </c>
      <c r="L36" s="21">
        <v>3246200</v>
      </c>
      <c r="M36" s="21">
        <v>3311120</v>
      </c>
      <c r="N36" s="21">
        <v>3377340</v>
      </c>
      <c r="O36" s="21">
        <v>3444890</v>
      </c>
      <c r="R36" s="20" t="s">
        <v>102</v>
      </c>
      <c r="S36" s="21"/>
    </row>
    <row r="37" spans="2:19" ht="14.15" customHeight="1" x14ac:dyDescent="0.3">
      <c r="B37" s="20" t="s">
        <v>106</v>
      </c>
      <c r="C37" s="20" t="s">
        <v>106</v>
      </c>
      <c r="D37" s="21">
        <v>2515740</v>
      </c>
      <c r="E37" s="21">
        <v>2566050</v>
      </c>
      <c r="F37" s="21">
        <v>2617370</v>
      </c>
      <c r="G37" s="21">
        <v>2669720</v>
      </c>
      <c r="H37" s="21">
        <v>2723110</v>
      </c>
      <c r="I37" s="21">
        <v>2777570</v>
      </c>
      <c r="J37" s="21">
        <v>2833120</v>
      </c>
      <c r="K37" s="21">
        <v>2889780</v>
      </c>
      <c r="L37" s="21">
        <v>2947580</v>
      </c>
      <c r="M37" s="21">
        <v>3006530</v>
      </c>
      <c r="N37" s="21">
        <v>3066660</v>
      </c>
      <c r="O37" s="21">
        <v>3127990</v>
      </c>
      <c r="R37" s="20" t="s">
        <v>103</v>
      </c>
      <c r="S37" s="21"/>
    </row>
    <row r="38" spans="2:19" ht="14.15" customHeight="1" x14ac:dyDescent="0.3">
      <c r="B38" s="20" t="s">
        <v>107</v>
      </c>
      <c r="C38" s="20" t="s">
        <v>167</v>
      </c>
      <c r="D38" s="21">
        <v>1147200</v>
      </c>
      <c r="E38" s="21">
        <v>1170140</v>
      </c>
      <c r="F38" s="21">
        <v>1193540</v>
      </c>
      <c r="G38" s="21">
        <v>1217410</v>
      </c>
      <c r="H38" s="21">
        <v>1241760</v>
      </c>
      <c r="I38" s="21">
        <v>1266600</v>
      </c>
      <c r="J38" s="21">
        <v>1291930</v>
      </c>
      <c r="K38" s="21">
        <v>1317770</v>
      </c>
      <c r="L38" s="21">
        <v>1344130</v>
      </c>
      <c r="M38" s="21">
        <v>1371010</v>
      </c>
      <c r="N38" s="21">
        <v>1398430</v>
      </c>
      <c r="O38" s="21">
        <v>1426400</v>
      </c>
      <c r="R38" s="20" t="s">
        <v>104</v>
      </c>
      <c r="S38" s="21"/>
    </row>
    <row r="39" spans="2:19" ht="14.15" customHeight="1" x14ac:dyDescent="0.3">
      <c r="B39" s="20" t="s">
        <v>108</v>
      </c>
      <c r="C39" s="20" t="s">
        <v>154</v>
      </c>
      <c r="D39" s="21">
        <v>2153160</v>
      </c>
      <c r="E39" s="21">
        <v>2196220</v>
      </c>
      <c r="F39" s="21">
        <v>2240140</v>
      </c>
      <c r="G39" s="21">
        <v>2284940</v>
      </c>
      <c r="H39" s="21">
        <v>2330640</v>
      </c>
      <c r="I39" s="21">
        <v>2377250</v>
      </c>
      <c r="J39" s="21">
        <v>2424800</v>
      </c>
      <c r="K39" s="21">
        <v>2473300</v>
      </c>
      <c r="L39" s="21">
        <v>2522770</v>
      </c>
      <c r="M39" s="21">
        <v>2573230</v>
      </c>
      <c r="N39" s="21">
        <v>2624690</v>
      </c>
      <c r="O39" s="21">
        <v>2677180</v>
      </c>
      <c r="R39" s="20" t="s">
        <v>105</v>
      </c>
      <c r="S39" s="21"/>
    </row>
    <row r="40" spans="2:19" ht="14.15" customHeight="1" x14ac:dyDescent="0.3">
      <c r="B40" s="20" t="s">
        <v>109</v>
      </c>
      <c r="C40" s="20" t="s">
        <v>156</v>
      </c>
      <c r="D40" s="21">
        <v>2284480</v>
      </c>
      <c r="E40" s="21">
        <v>2330170</v>
      </c>
      <c r="F40" s="21">
        <v>2376770</v>
      </c>
      <c r="G40" s="21">
        <v>2424310</v>
      </c>
      <c r="H40" s="21">
        <v>2472800</v>
      </c>
      <c r="I40" s="21">
        <v>2522260</v>
      </c>
      <c r="J40" s="21">
        <v>2572710</v>
      </c>
      <c r="K40" s="21">
        <v>2624160</v>
      </c>
      <c r="L40" s="21">
        <v>2676640</v>
      </c>
      <c r="M40" s="21">
        <v>2730170</v>
      </c>
      <c r="N40" s="21">
        <v>2784770</v>
      </c>
      <c r="O40" s="21">
        <v>2840470</v>
      </c>
      <c r="R40" s="20" t="s">
        <v>106</v>
      </c>
      <c r="S40" s="21"/>
    </row>
    <row r="41" spans="2:19" ht="14.15" customHeight="1" x14ac:dyDescent="0.3">
      <c r="B41" s="20" t="s">
        <v>110</v>
      </c>
      <c r="C41" s="20" t="s">
        <v>168</v>
      </c>
      <c r="D41" s="21">
        <v>2470520</v>
      </c>
      <c r="E41" s="21">
        <v>2519930</v>
      </c>
      <c r="F41" s="21">
        <v>2570330</v>
      </c>
      <c r="G41" s="21">
        <v>2621740</v>
      </c>
      <c r="H41" s="21">
        <v>2674170</v>
      </c>
      <c r="I41" s="21">
        <v>2727650</v>
      </c>
      <c r="J41" s="21">
        <v>2782200</v>
      </c>
      <c r="K41" s="21">
        <v>2837840</v>
      </c>
      <c r="L41" s="21">
        <v>2894600</v>
      </c>
      <c r="M41" s="21">
        <v>2952490</v>
      </c>
      <c r="N41" s="21">
        <v>3011540</v>
      </c>
      <c r="O41" s="21">
        <v>3071770</v>
      </c>
      <c r="R41" s="20" t="s">
        <v>107</v>
      </c>
      <c r="S41" s="21"/>
    </row>
    <row r="42" spans="2:19" ht="14.15" customHeight="1" x14ac:dyDescent="0.3">
      <c r="B42" s="20" t="s">
        <v>111</v>
      </c>
      <c r="C42" s="20" t="s">
        <v>168</v>
      </c>
      <c r="D42" s="21">
        <v>1541600</v>
      </c>
      <c r="E42" s="21">
        <v>1572430</v>
      </c>
      <c r="F42" s="21">
        <v>1603880</v>
      </c>
      <c r="G42" s="21">
        <v>1635960</v>
      </c>
      <c r="H42" s="21">
        <v>1668680</v>
      </c>
      <c r="I42" s="21">
        <v>1702050</v>
      </c>
      <c r="J42" s="21">
        <v>1736090</v>
      </c>
      <c r="K42" s="21">
        <v>1770810</v>
      </c>
      <c r="L42" s="21">
        <v>1806230</v>
      </c>
      <c r="M42" s="21">
        <v>1842350</v>
      </c>
      <c r="N42" s="21">
        <v>1879200</v>
      </c>
      <c r="O42" s="21">
        <v>1916780</v>
      </c>
      <c r="R42" s="20" t="s">
        <v>108</v>
      </c>
      <c r="S42" s="21"/>
    </row>
    <row r="43" spans="2:19" ht="14.15" customHeight="1" x14ac:dyDescent="0.3">
      <c r="B43" s="20" t="s">
        <v>112</v>
      </c>
      <c r="C43" s="20" t="s">
        <v>154</v>
      </c>
      <c r="D43" s="21">
        <v>2438570</v>
      </c>
      <c r="E43" s="21">
        <v>2487340</v>
      </c>
      <c r="F43" s="21">
        <v>2537090</v>
      </c>
      <c r="G43" s="21">
        <v>2587830</v>
      </c>
      <c r="H43" s="21">
        <v>2639590</v>
      </c>
      <c r="I43" s="21">
        <v>2692380</v>
      </c>
      <c r="J43" s="21">
        <v>2746230</v>
      </c>
      <c r="K43" s="21">
        <v>2801150</v>
      </c>
      <c r="L43" s="21">
        <v>2857170</v>
      </c>
      <c r="M43" s="21">
        <v>2914310</v>
      </c>
      <c r="N43" s="21">
        <v>2972600</v>
      </c>
      <c r="O43" s="21">
        <v>3032050</v>
      </c>
      <c r="R43" s="20" t="s">
        <v>109</v>
      </c>
      <c r="S43" s="21"/>
    </row>
    <row r="44" spans="2:19" ht="14.15" customHeight="1" x14ac:dyDescent="0.3">
      <c r="B44" s="20" t="s">
        <v>113</v>
      </c>
      <c r="C44" s="20" t="s">
        <v>168</v>
      </c>
      <c r="D44" s="21">
        <v>2981530</v>
      </c>
      <c r="E44" s="21">
        <v>3041160</v>
      </c>
      <c r="F44" s="21">
        <v>3101980</v>
      </c>
      <c r="G44" s="21">
        <v>3164020</v>
      </c>
      <c r="H44" s="21">
        <v>3227300</v>
      </c>
      <c r="I44" s="21">
        <v>3291850</v>
      </c>
      <c r="J44" s="21">
        <v>3357690</v>
      </c>
      <c r="K44" s="21">
        <v>3424840</v>
      </c>
      <c r="L44" s="21">
        <v>3493340</v>
      </c>
      <c r="M44" s="21">
        <v>3563210</v>
      </c>
      <c r="N44" s="21">
        <v>3634470</v>
      </c>
      <c r="O44" s="21">
        <v>3707160</v>
      </c>
      <c r="R44" s="20" t="s">
        <v>110</v>
      </c>
      <c r="S44" s="21"/>
    </row>
    <row r="45" spans="2:19" ht="14.15" customHeight="1" x14ac:dyDescent="0.3">
      <c r="B45" s="20" t="s">
        <v>114</v>
      </c>
      <c r="C45" s="20" t="s">
        <v>168</v>
      </c>
      <c r="D45" s="21">
        <v>1747150</v>
      </c>
      <c r="E45" s="21">
        <v>1782090</v>
      </c>
      <c r="F45" s="21">
        <v>1817730</v>
      </c>
      <c r="G45" s="21">
        <v>1854080</v>
      </c>
      <c r="H45" s="21">
        <v>1891160</v>
      </c>
      <c r="I45" s="21">
        <v>1928980</v>
      </c>
      <c r="J45" s="21">
        <v>1967560</v>
      </c>
      <c r="K45" s="21">
        <v>2006910</v>
      </c>
      <c r="L45" s="21">
        <v>2047050</v>
      </c>
      <c r="M45" s="21">
        <v>2087990</v>
      </c>
      <c r="N45" s="21">
        <v>2129750</v>
      </c>
      <c r="O45" s="21">
        <v>2172350</v>
      </c>
      <c r="R45" s="20" t="s">
        <v>111</v>
      </c>
      <c r="S45" s="21"/>
    </row>
    <row r="46" spans="2:19" ht="14.15" customHeight="1" x14ac:dyDescent="0.3">
      <c r="B46" s="20" t="s">
        <v>115</v>
      </c>
      <c r="C46" s="20" t="s">
        <v>157</v>
      </c>
      <c r="D46" s="21">
        <v>2057470</v>
      </c>
      <c r="E46" s="21">
        <v>2098620</v>
      </c>
      <c r="F46" s="21">
        <v>2140590</v>
      </c>
      <c r="G46" s="21">
        <v>2183400</v>
      </c>
      <c r="H46" s="21">
        <v>2227070</v>
      </c>
      <c r="I46" s="21">
        <v>2271610</v>
      </c>
      <c r="J46" s="21">
        <v>2317040</v>
      </c>
      <c r="K46" s="21">
        <v>2363380</v>
      </c>
      <c r="L46" s="21">
        <v>2410650</v>
      </c>
      <c r="M46" s="21">
        <v>2458860</v>
      </c>
      <c r="N46" s="21">
        <v>2508040</v>
      </c>
      <c r="O46" s="21">
        <v>2558200</v>
      </c>
      <c r="R46" s="20" t="s">
        <v>112</v>
      </c>
      <c r="S46" s="21"/>
    </row>
    <row r="47" spans="2:19" ht="14.15" customHeight="1" x14ac:dyDescent="0.3">
      <c r="B47" s="20" t="s">
        <v>116</v>
      </c>
      <c r="C47" s="20" t="s">
        <v>166</v>
      </c>
      <c r="D47" s="21">
        <v>1036230</v>
      </c>
      <c r="E47" s="21">
        <v>1056950</v>
      </c>
      <c r="F47" s="21">
        <v>1078090</v>
      </c>
      <c r="G47" s="21">
        <v>1099650</v>
      </c>
      <c r="H47" s="21">
        <v>1121640</v>
      </c>
      <c r="I47" s="21">
        <v>1144070</v>
      </c>
      <c r="J47" s="21">
        <v>1166950</v>
      </c>
      <c r="K47" s="21">
        <v>1190290</v>
      </c>
      <c r="L47" s="21">
        <v>1214100</v>
      </c>
      <c r="M47" s="21">
        <v>1238380</v>
      </c>
      <c r="N47" s="21">
        <v>1263150</v>
      </c>
      <c r="O47" s="21">
        <v>1288410</v>
      </c>
      <c r="R47" s="20" t="s">
        <v>113</v>
      </c>
      <c r="S47" s="21"/>
    </row>
    <row r="48" spans="2:19" ht="14.15" customHeight="1" x14ac:dyDescent="0.3">
      <c r="B48" s="20" t="s">
        <v>117</v>
      </c>
      <c r="C48" s="20" t="s">
        <v>158</v>
      </c>
      <c r="D48" s="21">
        <v>2271580</v>
      </c>
      <c r="E48" s="21">
        <v>2317010</v>
      </c>
      <c r="F48" s="21">
        <v>2363350</v>
      </c>
      <c r="G48" s="21">
        <v>2410620</v>
      </c>
      <c r="H48" s="21">
        <v>2458830</v>
      </c>
      <c r="I48" s="21">
        <v>2508010</v>
      </c>
      <c r="J48" s="21">
        <v>2558170</v>
      </c>
      <c r="K48" s="21">
        <v>2609330</v>
      </c>
      <c r="L48" s="21">
        <v>2661520</v>
      </c>
      <c r="M48" s="21">
        <v>2714750</v>
      </c>
      <c r="N48" s="21">
        <v>2769050</v>
      </c>
      <c r="O48" s="21">
        <v>2824430</v>
      </c>
      <c r="R48" s="20" t="s">
        <v>114</v>
      </c>
      <c r="S48" s="21"/>
    </row>
    <row r="49" spans="2:19" ht="14.15" customHeight="1" x14ac:dyDescent="0.3">
      <c r="B49" s="20" t="s">
        <v>118</v>
      </c>
      <c r="C49" s="20" t="s">
        <v>160</v>
      </c>
      <c r="D49" s="21">
        <v>2010040</v>
      </c>
      <c r="E49" s="21">
        <v>2050240</v>
      </c>
      <c r="F49" s="21">
        <v>2091240</v>
      </c>
      <c r="G49" s="21">
        <v>2133060</v>
      </c>
      <c r="H49" s="21">
        <v>2175720</v>
      </c>
      <c r="I49" s="21">
        <v>2219230</v>
      </c>
      <c r="J49" s="21">
        <v>2263610</v>
      </c>
      <c r="K49" s="21">
        <v>2308880</v>
      </c>
      <c r="L49" s="21">
        <v>2355060</v>
      </c>
      <c r="M49" s="21">
        <v>2402160</v>
      </c>
      <c r="N49" s="21">
        <v>2450200</v>
      </c>
      <c r="O49" s="21">
        <v>2499200</v>
      </c>
      <c r="R49" s="20" t="s">
        <v>115</v>
      </c>
      <c r="S49" s="21"/>
    </row>
    <row r="50" spans="2:19" ht="14.15" customHeight="1" x14ac:dyDescent="0.3">
      <c r="B50" s="20" t="s">
        <v>119</v>
      </c>
      <c r="C50" s="20" t="s">
        <v>169</v>
      </c>
      <c r="D50" s="21">
        <v>2637090</v>
      </c>
      <c r="E50" s="21">
        <v>2689830</v>
      </c>
      <c r="F50" s="21">
        <v>2743630</v>
      </c>
      <c r="G50" s="21">
        <v>2798500</v>
      </c>
      <c r="H50" s="21">
        <v>2854470</v>
      </c>
      <c r="I50" s="21">
        <v>2911560</v>
      </c>
      <c r="J50" s="21">
        <v>2969790</v>
      </c>
      <c r="K50" s="21">
        <v>3029190</v>
      </c>
      <c r="L50" s="21">
        <v>3089770</v>
      </c>
      <c r="M50" s="21">
        <v>3151570</v>
      </c>
      <c r="N50" s="21">
        <v>3214600</v>
      </c>
      <c r="O50" s="21">
        <v>3278890</v>
      </c>
      <c r="R50" s="20" t="s">
        <v>116</v>
      </c>
      <c r="S50" s="21"/>
    </row>
    <row r="51" spans="2:19" ht="14.15" customHeight="1" x14ac:dyDescent="0.3">
      <c r="B51" s="20" t="s">
        <v>120</v>
      </c>
      <c r="C51" s="20" t="s">
        <v>155</v>
      </c>
      <c r="D51" s="21">
        <v>1585700</v>
      </c>
      <c r="E51" s="21">
        <v>1617410</v>
      </c>
      <c r="F51" s="21">
        <v>1649760</v>
      </c>
      <c r="G51" s="21">
        <v>1682760</v>
      </c>
      <c r="H51" s="21">
        <v>1716420</v>
      </c>
      <c r="I51" s="21">
        <v>1750750</v>
      </c>
      <c r="J51" s="21">
        <v>1785770</v>
      </c>
      <c r="K51" s="21">
        <v>1821490</v>
      </c>
      <c r="L51" s="21">
        <v>1857920</v>
      </c>
      <c r="M51" s="21">
        <v>1895080</v>
      </c>
      <c r="N51" s="21">
        <v>1932980</v>
      </c>
      <c r="O51" s="21">
        <v>1971640</v>
      </c>
      <c r="R51" s="20" t="s">
        <v>117</v>
      </c>
      <c r="S51" s="21"/>
    </row>
    <row r="52" spans="2:19" ht="14.15" customHeight="1" x14ac:dyDescent="0.3">
      <c r="B52" s="20" t="s">
        <v>121</v>
      </c>
      <c r="C52" s="20" t="s">
        <v>154</v>
      </c>
      <c r="D52" s="21">
        <v>2234080</v>
      </c>
      <c r="E52" s="21">
        <v>2278760</v>
      </c>
      <c r="F52" s="21">
        <v>2324340</v>
      </c>
      <c r="G52" s="21">
        <v>2370830</v>
      </c>
      <c r="H52" s="21">
        <v>2418250</v>
      </c>
      <c r="I52" s="21">
        <v>2466620</v>
      </c>
      <c r="J52" s="21">
        <v>2515950</v>
      </c>
      <c r="K52" s="21">
        <v>2566270</v>
      </c>
      <c r="L52" s="21">
        <v>2617600</v>
      </c>
      <c r="M52" s="21">
        <v>2669950</v>
      </c>
      <c r="N52" s="21">
        <v>2723350</v>
      </c>
      <c r="O52" s="21">
        <v>2777820</v>
      </c>
      <c r="R52" s="20" t="s">
        <v>118</v>
      </c>
      <c r="S52" s="21"/>
    </row>
    <row r="53" spans="2:19" ht="14.15" customHeight="1" x14ac:dyDescent="0.3">
      <c r="B53" s="20" t="s">
        <v>122</v>
      </c>
      <c r="C53" s="20" t="s">
        <v>157</v>
      </c>
      <c r="D53" s="21">
        <v>1556070</v>
      </c>
      <c r="E53" s="21">
        <v>1587190</v>
      </c>
      <c r="F53" s="21">
        <v>1618930</v>
      </c>
      <c r="G53" s="21">
        <v>1651310</v>
      </c>
      <c r="H53" s="21">
        <v>1684340</v>
      </c>
      <c r="I53" s="21">
        <v>1718030</v>
      </c>
      <c r="J53" s="21">
        <v>1752390</v>
      </c>
      <c r="K53" s="21">
        <v>1787440</v>
      </c>
      <c r="L53" s="21">
        <v>1823190</v>
      </c>
      <c r="M53" s="21">
        <v>1859650</v>
      </c>
      <c r="N53" s="21">
        <v>1896840</v>
      </c>
      <c r="O53" s="21">
        <v>1934780</v>
      </c>
      <c r="R53" s="20" t="s">
        <v>119</v>
      </c>
      <c r="S53" s="21"/>
    </row>
    <row r="54" spans="2:19" ht="14.15" customHeight="1" x14ac:dyDescent="0.3">
      <c r="B54" s="20" t="s">
        <v>123</v>
      </c>
      <c r="C54" s="20" t="s">
        <v>170</v>
      </c>
      <c r="D54" s="21">
        <v>1408860</v>
      </c>
      <c r="E54" s="21">
        <v>1437040</v>
      </c>
      <c r="F54" s="21">
        <v>1465780</v>
      </c>
      <c r="G54" s="21">
        <v>1495100</v>
      </c>
      <c r="H54" s="21">
        <v>1525000</v>
      </c>
      <c r="I54" s="21">
        <v>1555500</v>
      </c>
      <c r="J54" s="21">
        <v>1586610</v>
      </c>
      <c r="K54" s="21">
        <v>1618340</v>
      </c>
      <c r="L54" s="21">
        <v>1650710</v>
      </c>
      <c r="M54" s="21">
        <v>1683720</v>
      </c>
      <c r="N54" s="21">
        <v>1717390</v>
      </c>
      <c r="O54" s="21">
        <v>1751740</v>
      </c>
      <c r="R54" s="20" t="s">
        <v>120</v>
      </c>
      <c r="S54" s="21"/>
    </row>
    <row r="55" spans="2:19" ht="14.15" customHeight="1" x14ac:dyDescent="0.3">
      <c r="B55" s="20" t="s">
        <v>124</v>
      </c>
      <c r="C55" s="20" t="s">
        <v>162</v>
      </c>
      <c r="D55" s="21">
        <v>2623040</v>
      </c>
      <c r="E55" s="21">
        <v>2675500</v>
      </c>
      <c r="F55" s="21">
        <v>2729010</v>
      </c>
      <c r="G55" s="21">
        <v>2783590</v>
      </c>
      <c r="H55" s="21">
        <v>2839260</v>
      </c>
      <c r="I55" s="21">
        <v>2896050</v>
      </c>
      <c r="J55" s="21">
        <v>2953970</v>
      </c>
      <c r="K55" s="21">
        <v>3013050</v>
      </c>
      <c r="L55" s="21">
        <v>3073310</v>
      </c>
      <c r="M55" s="21">
        <v>3134780</v>
      </c>
      <c r="N55" s="21">
        <v>3197480</v>
      </c>
      <c r="O55" s="21">
        <v>3261430</v>
      </c>
      <c r="R55" s="20" t="s">
        <v>121</v>
      </c>
      <c r="S55" s="21"/>
    </row>
    <row r="56" spans="2:19" ht="14.15" customHeight="1" x14ac:dyDescent="0.3">
      <c r="B56" s="20" t="s">
        <v>125</v>
      </c>
      <c r="C56" s="20" t="s">
        <v>156</v>
      </c>
      <c r="D56" s="21">
        <v>1343290</v>
      </c>
      <c r="E56" s="21">
        <v>1370160</v>
      </c>
      <c r="F56" s="21">
        <v>1397560</v>
      </c>
      <c r="G56" s="21">
        <v>1425510</v>
      </c>
      <c r="H56" s="21">
        <v>1454020</v>
      </c>
      <c r="I56" s="21">
        <v>1483100</v>
      </c>
      <c r="J56" s="21">
        <v>1512760</v>
      </c>
      <c r="K56" s="21">
        <v>1543020</v>
      </c>
      <c r="L56" s="21">
        <v>1573880</v>
      </c>
      <c r="M56" s="21">
        <v>1605360</v>
      </c>
      <c r="N56" s="21">
        <v>1637470</v>
      </c>
      <c r="O56" s="21">
        <v>1670220</v>
      </c>
      <c r="R56" s="20" t="s">
        <v>122</v>
      </c>
      <c r="S56" s="21"/>
    </row>
    <row r="57" spans="2:19" ht="14.15" customHeight="1" x14ac:dyDescent="0.3">
      <c r="B57" s="20" t="s">
        <v>126</v>
      </c>
      <c r="C57" s="20" t="s">
        <v>154</v>
      </c>
      <c r="D57" s="21">
        <v>2696520</v>
      </c>
      <c r="E57" s="21">
        <v>2750450</v>
      </c>
      <c r="F57" s="21">
        <v>2805460</v>
      </c>
      <c r="G57" s="21">
        <v>2861570</v>
      </c>
      <c r="H57" s="21">
        <v>2918800</v>
      </c>
      <c r="I57" s="21">
        <v>2977180</v>
      </c>
      <c r="J57" s="21">
        <v>3036720</v>
      </c>
      <c r="K57" s="21">
        <v>3097450</v>
      </c>
      <c r="L57" s="21">
        <v>3159400</v>
      </c>
      <c r="M57" s="21">
        <v>3222590</v>
      </c>
      <c r="N57" s="21">
        <v>3287040</v>
      </c>
      <c r="O57" s="21">
        <v>3352780</v>
      </c>
      <c r="R57" s="20" t="s">
        <v>123</v>
      </c>
      <c r="S57" s="21"/>
    </row>
    <row r="58" spans="2:19" ht="14.15" customHeight="1" x14ac:dyDescent="0.3">
      <c r="B58" s="20" t="s">
        <v>127</v>
      </c>
      <c r="C58" s="20" t="s">
        <v>162</v>
      </c>
      <c r="D58" s="21">
        <v>1101810</v>
      </c>
      <c r="E58" s="21">
        <v>1123850</v>
      </c>
      <c r="F58" s="21">
        <v>1146330</v>
      </c>
      <c r="G58" s="21">
        <v>1169260</v>
      </c>
      <c r="H58" s="21">
        <v>1192650</v>
      </c>
      <c r="I58" s="21">
        <v>1216500</v>
      </c>
      <c r="J58" s="21">
        <v>1240830</v>
      </c>
      <c r="K58" s="21">
        <v>1265650</v>
      </c>
      <c r="L58" s="21">
        <v>1290960</v>
      </c>
      <c r="M58" s="21">
        <v>1316780</v>
      </c>
      <c r="N58" s="21">
        <v>1343120</v>
      </c>
      <c r="O58" s="21">
        <v>1369980</v>
      </c>
      <c r="R58" s="20" t="s">
        <v>124</v>
      </c>
      <c r="S58" s="21"/>
    </row>
    <row r="59" spans="2:19" ht="14.15" customHeight="1" x14ac:dyDescent="0.3">
      <c r="B59" s="20" t="s">
        <v>128</v>
      </c>
      <c r="C59" s="20" t="s">
        <v>155</v>
      </c>
      <c r="D59" s="21">
        <v>1746500</v>
      </c>
      <c r="E59" s="21">
        <v>1781430</v>
      </c>
      <c r="F59" s="21">
        <v>1817060</v>
      </c>
      <c r="G59" s="21">
        <v>1853400</v>
      </c>
      <c r="H59" s="21">
        <v>1890470</v>
      </c>
      <c r="I59" s="21">
        <v>1928280</v>
      </c>
      <c r="J59" s="21">
        <v>1966850</v>
      </c>
      <c r="K59" s="21">
        <v>2006190</v>
      </c>
      <c r="L59" s="21">
        <v>2046310</v>
      </c>
      <c r="M59" s="21">
        <v>2087240</v>
      </c>
      <c r="N59" s="21">
        <v>2128980</v>
      </c>
      <c r="O59" s="21">
        <v>2171560</v>
      </c>
      <c r="R59" s="20" t="s">
        <v>125</v>
      </c>
      <c r="S59" s="21"/>
    </row>
    <row r="60" spans="2:19" ht="14.15" customHeight="1" x14ac:dyDescent="0.3">
      <c r="B60" s="20" t="s">
        <v>129</v>
      </c>
      <c r="C60" s="20" t="s">
        <v>160</v>
      </c>
      <c r="D60" s="21">
        <v>2086870</v>
      </c>
      <c r="E60" s="21">
        <v>2128610</v>
      </c>
      <c r="F60" s="21">
        <v>2171180</v>
      </c>
      <c r="G60" s="21">
        <v>2214600</v>
      </c>
      <c r="H60" s="21">
        <v>2258890</v>
      </c>
      <c r="I60" s="21">
        <v>2304070</v>
      </c>
      <c r="J60" s="21">
        <v>2350150</v>
      </c>
      <c r="K60" s="21">
        <v>2397150</v>
      </c>
      <c r="L60" s="21">
        <v>2445090</v>
      </c>
      <c r="M60" s="21">
        <v>2493990</v>
      </c>
      <c r="N60" s="21">
        <v>2543870</v>
      </c>
      <c r="O60" s="21">
        <v>2594750</v>
      </c>
      <c r="R60" s="20" t="s">
        <v>126</v>
      </c>
      <c r="S60" s="21"/>
    </row>
    <row r="61" spans="2:19" ht="14.15" customHeight="1" x14ac:dyDescent="0.3">
      <c r="B61" s="20" t="s">
        <v>130</v>
      </c>
      <c r="C61" s="20" t="s">
        <v>157</v>
      </c>
      <c r="D61" s="21">
        <v>2703900</v>
      </c>
      <c r="E61" s="21">
        <v>2757980</v>
      </c>
      <c r="F61" s="21">
        <v>2813140</v>
      </c>
      <c r="G61" s="21">
        <v>2869400</v>
      </c>
      <c r="H61" s="21">
        <v>2926790</v>
      </c>
      <c r="I61" s="21">
        <v>2985330</v>
      </c>
      <c r="J61" s="21">
        <v>3045040</v>
      </c>
      <c r="K61" s="21">
        <v>3105940</v>
      </c>
      <c r="L61" s="21">
        <v>3168060</v>
      </c>
      <c r="M61" s="21">
        <v>3231420</v>
      </c>
      <c r="N61" s="21">
        <v>3296050</v>
      </c>
      <c r="O61" s="21">
        <v>3361970</v>
      </c>
      <c r="R61" s="20" t="s">
        <v>127</v>
      </c>
      <c r="S61" s="21"/>
    </row>
    <row r="62" spans="2:19" ht="14.15" customHeight="1" x14ac:dyDescent="0.3">
      <c r="B62" s="20" t="s">
        <v>131</v>
      </c>
      <c r="C62" s="20" t="s">
        <v>161</v>
      </c>
      <c r="D62" s="21">
        <v>1500000</v>
      </c>
      <c r="E62" s="21">
        <v>1530000</v>
      </c>
      <c r="F62" s="21">
        <v>1560600</v>
      </c>
      <c r="G62" s="21">
        <v>1591810</v>
      </c>
      <c r="H62" s="21">
        <v>1623650</v>
      </c>
      <c r="I62" s="21">
        <v>1656120</v>
      </c>
      <c r="J62" s="21">
        <v>1689240</v>
      </c>
      <c r="K62" s="21">
        <v>1723020</v>
      </c>
      <c r="L62" s="21">
        <v>1757480</v>
      </c>
      <c r="M62" s="21">
        <v>1792630</v>
      </c>
      <c r="N62" s="21">
        <v>1828480</v>
      </c>
      <c r="O62" s="21">
        <v>1865050</v>
      </c>
      <c r="R62" s="20" t="s">
        <v>128</v>
      </c>
      <c r="S62" s="21"/>
    </row>
    <row r="63" spans="2:19" ht="14.15" customHeight="1" x14ac:dyDescent="0.3">
      <c r="B63" s="20" t="s">
        <v>132</v>
      </c>
      <c r="C63" s="20" t="s">
        <v>155</v>
      </c>
      <c r="D63" s="21">
        <v>1838700</v>
      </c>
      <c r="E63" s="21">
        <v>1875470</v>
      </c>
      <c r="F63" s="21">
        <v>1912980</v>
      </c>
      <c r="G63" s="21">
        <v>1951240</v>
      </c>
      <c r="H63" s="21">
        <v>1990260</v>
      </c>
      <c r="I63" s="21">
        <v>2030070</v>
      </c>
      <c r="J63" s="21">
        <v>2070670</v>
      </c>
      <c r="K63" s="21">
        <v>2112080</v>
      </c>
      <c r="L63" s="21">
        <v>2154320</v>
      </c>
      <c r="M63" s="21">
        <v>2197410</v>
      </c>
      <c r="N63" s="21">
        <v>2241360</v>
      </c>
      <c r="O63" s="21">
        <v>2286190</v>
      </c>
      <c r="R63" s="20" t="s">
        <v>129</v>
      </c>
      <c r="S63" s="21"/>
    </row>
    <row r="64" spans="2:19" ht="14.15" customHeight="1" x14ac:dyDescent="0.3">
      <c r="B64" s="20" t="s">
        <v>133</v>
      </c>
      <c r="C64" s="20" t="s">
        <v>162</v>
      </c>
      <c r="D64" s="21">
        <v>1539460</v>
      </c>
      <c r="E64" s="21">
        <v>1570250</v>
      </c>
      <c r="F64" s="21">
        <v>1601660</v>
      </c>
      <c r="G64" s="21">
        <v>1633690</v>
      </c>
      <c r="H64" s="21">
        <v>1666360</v>
      </c>
      <c r="I64" s="21">
        <v>1699690</v>
      </c>
      <c r="J64" s="21">
        <v>1733680</v>
      </c>
      <c r="K64" s="21">
        <v>1768350</v>
      </c>
      <c r="L64" s="21">
        <v>1803720</v>
      </c>
      <c r="M64" s="21">
        <v>1839790</v>
      </c>
      <c r="N64" s="21">
        <v>1876590</v>
      </c>
      <c r="O64" s="21">
        <v>1914120</v>
      </c>
      <c r="R64" s="20" t="s">
        <v>130</v>
      </c>
      <c r="S64" s="21"/>
    </row>
    <row r="65" spans="2:19" ht="14.15" customHeight="1" x14ac:dyDescent="0.3">
      <c r="B65" s="20" t="s">
        <v>134</v>
      </c>
      <c r="C65" s="20" t="s">
        <v>161</v>
      </c>
      <c r="D65" s="21">
        <v>1171300</v>
      </c>
      <c r="E65" s="21">
        <v>1194730</v>
      </c>
      <c r="F65" s="21">
        <v>1218620</v>
      </c>
      <c r="G65" s="21">
        <v>1242990</v>
      </c>
      <c r="H65" s="21">
        <v>1267850</v>
      </c>
      <c r="I65" s="21">
        <v>1293210</v>
      </c>
      <c r="J65" s="21">
        <v>1319070</v>
      </c>
      <c r="K65" s="21">
        <v>1345450</v>
      </c>
      <c r="L65" s="21">
        <v>1372360</v>
      </c>
      <c r="M65" s="21">
        <v>1399810</v>
      </c>
      <c r="N65" s="21">
        <v>1427810</v>
      </c>
      <c r="O65" s="21">
        <v>1456370</v>
      </c>
      <c r="R65" s="20" t="s">
        <v>132</v>
      </c>
      <c r="S65" s="21"/>
    </row>
    <row r="66" spans="2:19" ht="14.15" customHeight="1" x14ac:dyDescent="0.3">
      <c r="B66" s="20" t="s">
        <v>135</v>
      </c>
      <c r="C66" s="20" t="s">
        <v>156</v>
      </c>
      <c r="D66" s="21">
        <v>1122410</v>
      </c>
      <c r="E66" s="21">
        <v>1144860</v>
      </c>
      <c r="F66" s="21">
        <v>1167760</v>
      </c>
      <c r="G66" s="21">
        <v>1191120</v>
      </c>
      <c r="H66" s="21">
        <v>1214940</v>
      </c>
      <c r="I66" s="21">
        <v>1239240</v>
      </c>
      <c r="J66" s="21">
        <v>1264020</v>
      </c>
      <c r="K66" s="21">
        <v>1289300</v>
      </c>
      <c r="L66" s="21">
        <v>1315090</v>
      </c>
      <c r="M66" s="21">
        <v>1341390</v>
      </c>
      <c r="N66" s="21">
        <v>1368220</v>
      </c>
      <c r="O66" s="21">
        <v>1395580</v>
      </c>
      <c r="R66" s="20" t="s">
        <v>133</v>
      </c>
      <c r="S66" s="21"/>
    </row>
    <row r="67" spans="2:19" ht="14.15" customHeight="1" x14ac:dyDescent="0.3">
      <c r="B67" s="20" t="s">
        <v>136</v>
      </c>
      <c r="C67" s="20" t="s">
        <v>170</v>
      </c>
      <c r="D67" s="21">
        <v>1800320</v>
      </c>
      <c r="E67" s="21">
        <v>1836330</v>
      </c>
      <c r="F67" s="21">
        <v>1873060</v>
      </c>
      <c r="G67" s="21">
        <v>1910520</v>
      </c>
      <c r="H67" s="21">
        <v>1948730</v>
      </c>
      <c r="I67" s="21">
        <v>1987700</v>
      </c>
      <c r="J67" s="21">
        <v>2027450</v>
      </c>
      <c r="K67" s="21">
        <v>2068000</v>
      </c>
      <c r="L67" s="21">
        <v>2109360</v>
      </c>
      <c r="M67" s="21">
        <v>2151550</v>
      </c>
      <c r="N67" s="21">
        <v>2194580</v>
      </c>
      <c r="O67" s="21">
        <v>2238470</v>
      </c>
      <c r="R67" s="20" t="s">
        <v>134</v>
      </c>
      <c r="S67" s="21"/>
    </row>
    <row r="68" spans="2:19" ht="14.15" customHeight="1" x14ac:dyDescent="0.3">
      <c r="B68" s="20" t="s">
        <v>137</v>
      </c>
      <c r="C68" s="20" t="s">
        <v>154</v>
      </c>
      <c r="D68" s="21">
        <v>1351830</v>
      </c>
      <c r="E68" s="21">
        <v>1378870</v>
      </c>
      <c r="F68" s="21">
        <v>1406450</v>
      </c>
      <c r="G68" s="21">
        <v>1434580</v>
      </c>
      <c r="H68" s="21">
        <v>1463270</v>
      </c>
      <c r="I68" s="21">
        <v>1492540</v>
      </c>
      <c r="J68" s="21">
        <v>1522390</v>
      </c>
      <c r="K68" s="21">
        <v>1552840</v>
      </c>
      <c r="L68" s="21">
        <v>1583900</v>
      </c>
      <c r="M68" s="21">
        <v>1615580</v>
      </c>
      <c r="N68" s="21">
        <v>1647890</v>
      </c>
      <c r="O68" s="21">
        <v>1680850</v>
      </c>
      <c r="R68" s="20" t="s">
        <v>135</v>
      </c>
      <c r="S68" s="21"/>
    </row>
    <row r="69" spans="2:19" ht="14.15" customHeight="1" x14ac:dyDescent="0.3">
      <c r="B69" s="20" t="s">
        <v>138</v>
      </c>
      <c r="C69" s="20" t="s">
        <v>162</v>
      </c>
      <c r="D69" s="21">
        <v>1959910</v>
      </c>
      <c r="E69" s="21">
        <v>1999110</v>
      </c>
      <c r="F69" s="21">
        <v>2039090</v>
      </c>
      <c r="G69" s="21">
        <v>2079870</v>
      </c>
      <c r="H69" s="21">
        <v>2121470</v>
      </c>
      <c r="I69" s="21">
        <v>2163900</v>
      </c>
      <c r="J69" s="21">
        <v>2207180</v>
      </c>
      <c r="K69" s="21">
        <v>2251320</v>
      </c>
      <c r="L69" s="21">
        <v>2296350</v>
      </c>
      <c r="M69" s="21">
        <v>2342280</v>
      </c>
      <c r="N69" s="21">
        <v>2389130</v>
      </c>
      <c r="O69" s="21">
        <v>2436910</v>
      </c>
      <c r="R69" s="20" t="s">
        <v>136</v>
      </c>
      <c r="S69" s="21"/>
    </row>
    <row r="70" spans="2:19" ht="14.15" customHeight="1" x14ac:dyDescent="0.3">
      <c r="B70" s="20" t="s">
        <v>139</v>
      </c>
      <c r="C70" s="20" t="s">
        <v>156</v>
      </c>
      <c r="D70" s="21">
        <v>1851520</v>
      </c>
      <c r="E70" s="21">
        <v>1888550</v>
      </c>
      <c r="F70" s="21">
        <v>1926320</v>
      </c>
      <c r="G70" s="21">
        <v>1964850</v>
      </c>
      <c r="H70" s="21">
        <v>2004150</v>
      </c>
      <c r="I70" s="21">
        <v>2044230</v>
      </c>
      <c r="J70" s="21">
        <v>2085110</v>
      </c>
      <c r="K70" s="21">
        <v>2126810</v>
      </c>
      <c r="L70" s="21">
        <v>2169350</v>
      </c>
      <c r="M70" s="21">
        <v>2212740</v>
      </c>
      <c r="N70" s="21">
        <v>2256990</v>
      </c>
      <c r="O70" s="21">
        <v>2302130</v>
      </c>
      <c r="R70" s="20" t="s">
        <v>137</v>
      </c>
      <c r="S70" s="21"/>
    </row>
    <row r="71" spans="2:19" ht="14.15" customHeight="1" x14ac:dyDescent="0.3">
      <c r="B71" s="20" t="s">
        <v>140</v>
      </c>
      <c r="C71" s="20" t="s">
        <v>159</v>
      </c>
      <c r="D71" s="21">
        <v>1327100</v>
      </c>
      <c r="E71" s="21">
        <v>1353640</v>
      </c>
      <c r="F71" s="21">
        <v>1380710</v>
      </c>
      <c r="G71" s="21">
        <v>1408320</v>
      </c>
      <c r="H71" s="21">
        <v>1436490</v>
      </c>
      <c r="I71" s="21">
        <v>1465220</v>
      </c>
      <c r="J71" s="21">
        <v>1494520</v>
      </c>
      <c r="K71" s="21">
        <v>1524410</v>
      </c>
      <c r="L71" s="21">
        <v>1554900</v>
      </c>
      <c r="M71" s="21">
        <v>1586000</v>
      </c>
      <c r="N71" s="21">
        <v>1617720</v>
      </c>
      <c r="O71" s="21">
        <v>1650070</v>
      </c>
      <c r="R71" s="20" t="s">
        <v>138</v>
      </c>
      <c r="S71" s="21"/>
    </row>
    <row r="72" spans="2:19" ht="14.15" customHeight="1" x14ac:dyDescent="0.3">
      <c r="B72" s="20" t="s">
        <v>141</v>
      </c>
      <c r="C72" s="20" t="s">
        <v>160</v>
      </c>
      <c r="D72" s="21">
        <v>2746970</v>
      </c>
      <c r="E72" s="21">
        <v>2801910</v>
      </c>
      <c r="F72" s="21">
        <v>2857950</v>
      </c>
      <c r="G72" s="21">
        <v>2915110</v>
      </c>
      <c r="H72" s="21">
        <v>2973410</v>
      </c>
      <c r="I72" s="21">
        <v>3032880</v>
      </c>
      <c r="J72" s="21">
        <v>3093540</v>
      </c>
      <c r="K72" s="21">
        <v>3155410</v>
      </c>
      <c r="L72" s="21">
        <v>3218520</v>
      </c>
      <c r="M72" s="21">
        <v>3282890</v>
      </c>
      <c r="N72" s="21">
        <v>3348550</v>
      </c>
      <c r="O72" s="21">
        <v>3415520</v>
      </c>
      <c r="R72" s="20" t="s">
        <v>139</v>
      </c>
      <c r="S72" s="21"/>
    </row>
    <row r="73" spans="2:19" ht="14.15" customHeight="1" x14ac:dyDescent="0.3">
      <c r="B73" s="20" t="s">
        <v>142</v>
      </c>
      <c r="C73" s="20" t="s">
        <v>155</v>
      </c>
      <c r="D73" s="21">
        <v>2969800</v>
      </c>
      <c r="E73" s="21">
        <v>3029200</v>
      </c>
      <c r="F73" s="21">
        <v>3089780</v>
      </c>
      <c r="G73" s="21">
        <v>3151580</v>
      </c>
      <c r="H73" s="21">
        <v>3214610</v>
      </c>
      <c r="I73" s="21">
        <v>3278900</v>
      </c>
      <c r="J73" s="21">
        <v>3344480</v>
      </c>
      <c r="K73" s="21">
        <v>3411370</v>
      </c>
      <c r="L73" s="21">
        <v>3479600</v>
      </c>
      <c r="M73" s="21">
        <v>3549190</v>
      </c>
      <c r="N73" s="21">
        <v>3620170</v>
      </c>
      <c r="O73" s="21">
        <v>3692570</v>
      </c>
      <c r="R73" s="20" t="s">
        <v>140</v>
      </c>
      <c r="S73" s="21"/>
    </row>
    <row r="74" spans="2:19" ht="14.15" customHeight="1" x14ac:dyDescent="0.3">
      <c r="B74" s="20" t="s">
        <v>143</v>
      </c>
      <c r="C74" s="20" t="s">
        <v>168</v>
      </c>
      <c r="D74" s="21">
        <v>2951690</v>
      </c>
      <c r="E74" s="21">
        <v>3010720</v>
      </c>
      <c r="F74" s="21">
        <v>3070930</v>
      </c>
      <c r="G74" s="21">
        <v>3132350</v>
      </c>
      <c r="H74" s="21">
        <v>3195000</v>
      </c>
      <c r="I74" s="21">
        <v>3258900</v>
      </c>
      <c r="J74" s="21">
        <v>3324080</v>
      </c>
      <c r="K74" s="21">
        <v>3390560</v>
      </c>
      <c r="L74" s="21">
        <v>3458370</v>
      </c>
      <c r="M74" s="21">
        <v>3527540</v>
      </c>
      <c r="N74" s="21">
        <v>3598090</v>
      </c>
      <c r="O74" s="21">
        <v>3670050</v>
      </c>
      <c r="R74" s="20" t="s">
        <v>141</v>
      </c>
      <c r="S74" s="21"/>
    </row>
    <row r="75" spans="2:19" ht="14.15" customHeight="1" x14ac:dyDescent="0.3">
      <c r="B75" s="20" t="s">
        <v>144</v>
      </c>
      <c r="C75" s="20" t="s">
        <v>168</v>
      </c>
      <c r="D75" s="21">
        <v>2776210</v>
      </c>
      <c r="E75" s="21">
        <v>2831730</v>
      </c>
      <c r="F75" s="21">
        <v>2888360</v>
      </c>
      <c r="G75" s="21">
        <v>2946130</v>
      </c>
      <c r="H75" s="21">
        <v>3005050</v>
      </c>
      <c r="I75" s="21">
        <v>3065150</v>
      </c>
      <c r="J75" s="21">
        <v>3126450</v>
      </c>
      <c r="K75" s="21">
        <v>3188980</v>
      </c>
      <c r="L75" s="21">
        <v>3252760</v>
      </c>
      <c r="M75" s="21">
        <v>3317820</v>
      </c>
      <c r="N75" s="21">
        <v>3384180</v>
      </c>
      <c r="O75" s="21">
        <v>3451860</v>
      </c>
      <c r="R75" s="20" t="s">
        <v>142</v>
      </c>
      <c r="S75" s="21"/>
    </row>
    <row r="76" spans="2:19" ht="14.15" customHeight="1" x14ac:dyDescent="0.3">
      <c r="B76" s="20" t="s">
        <v>145</v>
      </c>
      <c r="C76" s="20" t="s">
        <v>160</v>
      </c>
      <c r="D76" s="21">
        <v>2028870</v>
      </c>
      <c r="E76" s="21">
        <v>2069450</v>
      </c>
      <c r="F76" s="21">
        <v>2110840</v>
      </c>
      <c r="G76" s="21">
        <v>2153060</v>
      </c>
      <c r="H76" s="21">
        <v>2196120</v>
      </c>
      <c r="I76" s="21">
        <v>2240040</v>
      </c>
      <c r="J76" s="21">
        <v>2284840</v>
      </c>
      <c r="K76" s="21">
        <v>2330540</v>
      </c>
      <c r="L76" s="21">
        <v>2377150</v>
      </c>
      <c r="M76" s="21">
        <v>2424690</v>
      </c>
      <c r="N76" s="21">
        <v>2473180</v>
      </c>
      <c r="O76" s="21">
        <v>2522640</v>
      </c>
      <c r="R76" s="20" t="s">
        <v>143</v>
      </c>
      <c r="S76" s="21"/>
    </row>
    <row r="77" spans="2:19" ht="14.15" customHeight="1" x14ac:dyDescent="0.3">
      <c r="B77" s="20" t="s">
        <v>146</v>
      </c>
      <c r="C77" s="20" t="s">
        <v>155</v>
      </c>
      <c r="D77" s="21">
        <v>2073130</v>
      </c>
      <c r="E77" s="21">
        <v>2114590</v>
      </c>
      <c r="F77" s="21">
        <v>2156880</v>
      </c>
      <c r="G77" s="21">
        <v>2200020</v>
      </c>
      <c r="H77" s="21">
        <v>2244020</v>
      </c>
      <c r="I77" s="21">
        <v>2288900</v>
      </c>
      <c r="J77" s="21">
        <v>2334680</v>
      </c>
      <c r="K77" s="21">
        <v>2381370</v>
      </c>
      <c r="L77" s="21">
        <v>2429000</v>
      </c>
      <c r="M77" s="21">
        <v>2477580</v>
      </c>
      <c r="N77" s="21">
        <v>2527130</v>
      </c>
      <c r="O77" s="21">
        <v>2577670</v>
      </c>
      <c r="R77" s="20" t="s">
        <v>144</v>
      </c>
      <c r="S77" s="21"/>
    </row>
    <row r="78" spans="2:19" ht="14.15" customHeight="1" x14ac:dyDescent="0.3">
      <c r="B78" s="20" t="s">
        <v>147</v>
      </c>
      <c r="C78" s="20" t="s">
        <v>159</v>
      </c>
      <c r="D78" s="21">
        <v>1208380</v>
      </c>
      <c r="E78" s="21">
        <v>1232550</v>
      </c>
      <c r="F78" s="21">
        <v>1257200</v>
      </c>
      <c r="G78" s="21">
        <v>1282340</v>
      </c>
      <c r="H78" s="21">
        <v>1307990</v>
      </c>
      <c r="I78" s="21">
        <v>1334150</v>
      </c>
      <c r="J78" s="21">
        <v>1360830</v>
      </c>
      <c r="K78" s="21">
        <v>1388050</v>
      </c>
      <c r="L78" s="21">
        <v>1415810</v>
      </c>
      <c r="M78" s="21">
        <v>1444130</v>
      </c>
      <c r="N78" s="21">
        <v>1473010</v>
      </c>
      <c r="O78" s="21">
        <v>1502470</v>
      </c>
      <c r="R78" s="20" t="s">
        <v>145</v>
      </c>
      <c r="S78" s="21"/>
    </row>
    <row r="79" spans="2:19" ht="14.15" customHeight="1" x14ac:dyDescent="0.3">
      <c r="B79" s="20" t="s">
        <v>148</v>
      </c>
      <c r="C79" s="20" t="s">
        <v>155</v>
      </c>
      <c r="D79" s="21">
        <v>2661360</v>
      </c>
      <c r="E79" s="21">
        <v>2714590</v>
      </c>
      <c r="F79" s="21">
        <v>2768880</v>
      </c>
      <c r="G79" s="21">
        <v>2824260</v>
      </c>
      <c r="H79" s="21">
        <v>2880750</v>
      </c>
      <c r="I79" s="21">
        <v>2938370</v>
      </c>
      <c r="J79" s="21">
        <v>2997140</v>
      </c>
      <c r="K79" s="21">
        <v>3057080</v>
      </c>
      <c r="L79" s="21">
        <v>3118220</v>
      </c>
      <c r="M79" s="21">
        <v>3180580</v>
      </c>
      <c r="N79" s="21">
        <v>3244190</v>
      </c>
      <c r="O79" s="21">
        <v>3309070</v>
      </c>
      <c r="R79" s="20" t="s">
        <v>146</v>
      </c>
      <c r="S79" s="21"/>
    </row>
    <row r="80" spans="2:19" ht="14.15" customHeight="1" x14ac:dyDescent="0.3">
      <c r="B80" s="20" t="s">
        <v>149</v>
      </c>
      <c r="C80" s="20" t="s">
        <v>156</v>
      </c>
      <c r="D80" s="21">
        <v>2762810</v>
      </c>
      <c r="E80" s="21">
        <v>2818070</v>
      </c>
      <c r="F80" s="21">
        <v>2874430</v>
      </c>
      <c r="G80" s="21">
        <v>2931920</v>
      </c>
      <c r="H80" s="21">
        <v>2990560</v>
      </c>
      <c r="I80" s="21">
        <v>3050370</v>
      </c>
      <c r="J80" s="21">
        <v>3111380</v>
      </c>
      <c r="K80" s="21">
        <v>3173610</v>
      </c>
      <c r="L80" s="21">
        <v>3237080</v>
      </c>
      <c r="M80" s="21">
        <v>3301820</v>
      </c>
      <c r="N80" s="21">
        <v>3367860</v>
      </c>
      <c r="O80" s="21">
        <v>3435220</v>
      </c>
      <c r="R80" s="20" t="s">
        <v>131</v>
      </c>
      <c r="S80" s="21"/>
    </row>
    <row r="81" spans="2:19" ht="14.15" customHeight="1" x14ac:dyDescent="0.3">
      <c r="B81" s="20" t="s">
        <v>150</v>
      </c>
      <c r="C81" s="20" t="s">
        <v>154</v>
      </c>
      <c r="D81" s="21">
        <v>1328860</v>
      </c>
      <c r="E81" s="21">
        <v>1355440</v>
      </c>
      <c r="F81" s="21">
        <v>1382550</v>
      </c>
      <c r="G81" s="21">
        <v>1410200</v>
      </c>
      <c r="H81" s="21">
        <v>1438400</v>
      </c>
      <c r="I81" s="21">
        <v>1467170</v>
      </c>
      <c r="J81" s="21">
        <v>1496510</v>
      </c>
      <c r="K81" s="21">
        <v>1526440</v>
      </c>
      <c r="L81" s="21">
        <v>1556970</v>
      </c>
      <c r="M81" s="21">
        <v>1588110</v>
      </c>
      <c r="N81" s="21">
        <v>1619870</v>
      </c>
      <c r="O81" s="21">
        <v>1652270</v>
      </c>
      <c r="R81" s="20" t="s">
        <v>148</v>
      </c>
      <c r="S81" s="21"/>
    </row>
    <row r="82" spans="2:19" ht="14.15" customHeight="1" x14ac:dyDescent="0.3">
      <c r="B82" s="20" t="s">
        <v>151</v>
      </c>
      <c r="C82" s="20" t="s">
        <v>156</v>
      </c>
      <c r="D82" s="21">
        <v>2877760</v>
      </c>
      <c r="E82" s="21">
        <v>2935320</v>
      </c>
      <c r="F82" s="21">
        <v>2994030</v>
      </c>
      <c r="G82" s="21">
        <v>3053910</v>
      </c>
      <c r="H82" s="21">
        <v>3114990</v>
      </c>
      <c r="I82" s="21">
        <v>3177290</v>
      </c>
      <c r="J82" s="21">
        <v>3240840</v>
      </c>
      <c r="K82" s="21">
        <v>3305660</v>
      </c>
      <c r="L82" s="21">
        <v>3371770</v>
      </c>
      <c r="M82" s="21">
        <v>3439210</v>
      </c>
      <c r="N82" s="21">
        <v>3507990</v>
      </c>
      <c r="O82" s="21">
        <v>3578150</v>
      </c>
      <c r="R82" s="20" t="s">
        <v>149</v>
      </c>
      <c r="S82" s="21"/>
    </row>
    <row r="83" spans="2:19" ht="14.15" customHeight="1" x14ac:dyDescent="0.3">
      <c r="B83" s="20" t="s">
        <v>152</v>
      </c>
      <c r="C83" s="20" t="s">
        <v>166</v>
      </c>
      <c r="D83" s="21">
        <v>2546640</v>
      </c>
      <c r="E83" s="21">
        <v>2597570</v>
      </c>
      <c r="F83" s="21">
        <v>2649520</v>
      </c>
      <c r="G83" s="21">
        <v>2702510</v>
      </c>
      <c r="H83" s="21">
        <v>2756560</v>
      </c>
      <c r="I83" s="21">
        <v>2811690</v>
      </c>
      <c r="J83" s="21">
        <v>2867920</v>
      </c>
      <c r="K83" s="21">
        <v>2925280</v>
      </c>
      <c r="L83" s="21">
        <v>2983790</v>
      </c>
      <c r="M83" s="21">
        <v>3043470</v>
      </c>
      <c r="N83" s="21">
        <v>3104340</v>
      </c>
      <c r="O83" s="21">
        <v>3166430</v>
      </c>
      <c r="R83" s="20" t="s">
        <v>150</v>
      </c>
      <c r="S83" s="21"/>
    </row>
  </sheetData>
  <mergeCells count="5">
    <mergeCell ref="D4:O4"/>
    <mergeCell ref="B4:B5"/>
    <mergeCell ref="C4:C5"/>
    <mergeCell ref="R7:R8"/>
    <mergeCell ref="R3:W5"/>
  </mergeCells>
  <dataValidations count="1">
    <dataValidation type="list" allowBlank="1" showInputMessage="1" showErrorMessage="1" sqref="S8" xr:uid="{5AE395CE-AE4C-43B9-B589-1D0612B844CF}">
      <formula1>$D$5:$O$5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KD556"/>
  <sheetViews>
    <sheetView showGridLines="0" zoomScale="90" zoomScaleNormal="90" workbookViewId="0">
      <selection activeCell="B3" sqref="B3"/>
    </sheetView>
  </sheetViews>
  <sheetFormatPr defaultColWidth="9" defaultRowHeight="13.5" x14ac:dyDescent="0.3"/>
  <cols>
    <col min="1" max="1" width="1.84375" style="38" customWidth="1"/>
    <col min="2" max="2" width="11.765625" style="38" bestFit="1" customWidth="1"/>
    <col min="3" max="3" width="8.84375" style="38" customWidth="1"/>
    <col min="4" max="4" width="11" style="38" bestFit="1" customWidth="1"/>
    <col min="5" max="5" width="12.84375" style="38" customWidth="1"/>
    <col min="6" max="6" width="16.61328125" style="38" bestFit="1" customWidth="1"/>
    <col min="7" max="7" width="3.23046875" style="38" customWidth="1"/>
    <col min="8" max="8" width="9.3828125" style="38" customWidth="1"/>
    <col min="9" max="9" width="14.3828125" style="38" bestFit="1" customWidth="1"/>
    <col min="10" max="10" width="15.69140625" style="38" bestFit="1" customWidth="1"/>
    <col min="11" max="12" width="7.61328125" style="38" bestFit="1" customWidth="1"/>
    <col min="13" max="13" width="8.69140625" style="38" bestFit="1" customWidth="1"/>
    <col min="14" max="26" width="7.61328125" style="38" bestFit="1" customWidth="1"/>
    <col min="27" max="27" width="6.921875" style="38" bestFit="1" customWidth="1"/>
    <col min="28" max="32" width="7.61328125" style="38" bestFit="1" customWidth="1"/>
    <col min="33" max="33" width="6.921875" style="38" bestFit="1" customWidth="1"/>
    <col min="34" max="36" width="7.61328125" style="38" bestFit="1" customWidth="1"/>
    <col min="37" max="37" width="8.69140625" style="38" bestFit="1" customWidth="1"/>
    <col min="38" max="51" width="7.61328125" style="38" bestFit="1" customWidth="1"/>
    <col min="52" max="52" width="7.07421875" style="38" bestFit="1" customWidth="1"/>
    <col min="53" max="62" width="7.61328125" style="38" bestFit="1" customWidth="1"/>
    <col min="63" max="63" width="7.15234375" style="38" bestFit="1" customWidth="1"/>
    <col min="64" max="64" width="7.61328125" style="38" bestFit="1" customWidth="1"/>
    <col min="65" max="65" width="8.69140625" style="38" bestFit="1" customWidth="1"/>
    <col min="66" max="68" width="7.61328125" style="38" bestFit="1" customWidth="1"/>
    <col min="69" max="69" width="8.69140625" style="38" bestFit="1" customWidth="1"/>
    <col min="70" max="70" width="7.15234375" style="38" bestFit="1" customWidth="1"/>
    <col min="71" max="77" width="7.61328125" style="38" bestFit="1" customWidth="1"/>
    <col min="78" max="78" width="8.69140625" style="38" bestFit="1" customWidth="1"/>
    <col min="79" max="84" width="7.61328125" style="38" bestFit="1" customWidth="1"/>
    <col min="85" max="85" width="8.69140625" style="38" bestFit="1" customWidth="1"/>
    <col min="86" max="92" width="7.61328125" style="38" bestFit="1" customWidth="1"/>
    <col min="93" max="93" width="8.69140625" style="38" bestFit="1" customWidth="1"/>
    <col min="94" max="97" width="7.61328125" style="38" bestFit="1" customWidth="1"/>
    <col min="98" max="98" width="7" style="38" bestFit="1" customWidth="1"/>
    <col min="99" max="105" width="7.61328125" style="38" bestFit="1" customWidth="1"/>
    <col min="106" max="106" width="7" style="38" bestFit="1" customWidth="1"/>
    <col min="107" max="108" width="7.61328125" style="38" bestFit="1" customWidth="1"/>
    <col min="109" max="109" width="7" style="38" bestFit="1" customWidth="1"/>
    <col min="110" max="113" width="7.61328125" style="38" bestFit="1" customWidth="1"/>
    <col min="114" max="114" width="8.69140625" style="38" bestFit="1" customWidth="1"/>
    <col min="115" max="119" width="7.61328125" style="38" bestFit="1" customWidth="1"/>
    <col min="120" max="120" width="8.69140625" style="38" bestFit="1" customWidth="1"/>
    <col min="121" max="122" width="7.61328125" style="38" bestFit="1" customWidth="1"/>
    <col min="123" max="123" width="8.69140625" style="38" bestFit="1" customWidth="1"/>
    <col min="124" max="135" width="7.61328125" style="38" bestFit="1" customWidth="1"/>
    <col min="136" max="136" width="7.4609375" style="38" bestFit="1" customWidth="1"/>
    <col min="137" max="141" width="7.61328125" style="38" bestFit="1" customWidth="1"/>
    <col min="142" max="142" width="7.4609375" style="38" bestFit="1" customWidth="1"/>
    <col min="143" max="152" width="7.61328125" style="38" bestFit="1" customWidth="1"/>
    <col min="153" max="153" width="8.69140625" style="38" bestFit="1" customWidth="1"/>
    <col min="154" max="162" width="7.61328125" style="38" bestFit="1" customWidth="1"/>
    <col min="163" max="163" width="7" style="38" bestFit="1" customWidth="1"/>
    <col min="164" max="168" width="7.61328125" style="38" bestFit="1" customWidth="1"/>
    <col min="169" max="169" width="8.69140625" style="38" bestFit="1" customWidth="1"/>
    <col min="170" max="179" width="7.61328125" style="38" bestFit="1" customWidth="1"/>
    <col min="180" max="180" width="8.69140625" style="38" bestFit="1" customWidth="1"/>
    <col min="181" max="190" width="7.61328125" style="38" bestFit="1" customWidth="1"/>
    <col min="191" max="191" width="8.69140625" style="38" bestFit="1" customWidth="1"/>
    <col min="192" max="198" width="7.61328125" style="38" bestFit="1" customWidth="1"/>
    <col min="199" max="199" width="8.69140625" style="38" bestFit="1" customWidth="1"/>
    <col min="200" max="200" width="7.61328125" style="38" bestFit="1" customWidth="1"/>
    <col min="201" max="201" width="8.69140625" style="38" bestFit="1" customWidth="1"/>
    <col min="202" max="202" width="7.61328125" style="38" bestFit="1" customWidth="1"/>
    <col min="203" max="203" width="8.69140625" style="38" bestFit="1" customWidth="1"/>
    <col min="204" max="207" width="7.61328125" style="38" bestFit="1" customWidth="1"/>
    <col min="208" max="208" width="8.69140625" style="38" bestFit="1" customWidth="1"/>
    <col min="209" max="212" width="7.61328125" style="38" bestFit="1" customWidth="1"/>
    <col min="213" max="213" width="7.3046875" style="38" bestFit="1" customWidth="1"/>
    <col min="214" max="218" width="7.61328125" style="38" bestFit="1" customWidth="1"/>
    <col min="219" max="219" width="8.69140625" style="38" bestFit="1" customWidth="1"/>
    <col min="220" max="223" width="7.61328125" style="38" bestFit="1" customWidth="1"/>
    <col min="224" max="224" width="8.69140625" style="38" bestFit="1" customWidth="1"/>
    <col min="225" max="226" width="7.61328125" style="38" bestFit="1" customWidth="1"/>
    <col min="227" max="227" width="11" style="38" bestFit="1" customWidth="1"/>
    <col min="228" max="228" width="8.765625" style="38" bestFit="1" customWidth="1"/>
    <col min="229" max="229" width="14.69140625" style="38" bestFit="1" customWidth="1"/>
    <col min="230" max="230" width="8.765625" style="38" bestFit="1" customWidth="1"/>
    <col min="231" max="231" width="14.69140625" style="38" bestFit="1" customWidth="1"/>
    <col min="232" max="232" width="8.765625" style="38" bestFit="1" customWidth="1"/>
    <col min="233" max="233" width="14.69140625" style="38" bestFit="1" customWidth="1"/>
    <col min="234" max="234" width="8.765625" style="38" bestFit="1" customWidth="1"/>
    <col min="235" max="235" width="14.69140625" style="38" bestFit="1" customWidth="1"/>
    <col min="236" max="236" width="8.765625" style="38" bestFit="1" customWidth="1"/>
    <col min="237" max="237" width="14.69140625" style="38" bestFit="1" customWidth="1"/>
    <col min="238" max="238" width="8.765625" style="38" bestFit="1" customWidth="1"/>
    <col min="239" max="239" width="14.69140625" style="38" bestFit="1" customWidth="1"/>
    <col min="240" max="240" width="8.765625" style="38" bestFit="1" customWidth="1"/>
    <col min="241" max="241" width="14.69140625" style="38" bestFit="1" customWidth="1"/>
    <col min="242" max="242" width="8.765625" style="38" bestFit="1" customWidth="1"/>
    <col min="243" max="243" width="14.69140625" style="38" bestFit="1" customWidth="1"/>
    <col min="244" max="244" width="8.765625" style="38" bestFit="1" customWidth="1"/>
    <col min="245" max="245" width="14.69140625" style="38" bestFit="1" customWidth="1"/>
    <col min="246" max="246" width="8.765625" style="38" bestFit="1" customWidth="1"/>
    <col min="247" max="247" width="14.69140625" style="38" bestFit="1" customWidth="1"/>
    <col min="248" max="248" width="8.765625" style="38" bestFit="1" customWidth="1"/>
    <col min="249" max="249" width="14.69140625" style="38" bestFit="1" customWidth="1"/>
    <col min="250" max="250" width="8.765625" style="38" bestFit="1" customWidth="1"/>
    <col min="251" max="251" width="14.69140625" style="38" bestFit="1" customWidth="1"/>
    <col min="252" max="252" width="8.765625" style="38" bestFit="1" customWidth="1"/>
    <col min="253" max="253" width="14.69140625" style="38" bestFit="1" customWidth="1"/>
    <col min="254" max="254" width="8.765625" style="38" bestFit="1" customWidth="1"/>
    <col min="255" max="255" width="14.69140625" style="38" bestFit="1" customWidth="1"/>
    <col min="256" max="256" width="8.765625" style="38" bestFit="1" customWidth="1"/>
    <col min="257" max="257" width="14.69140625" style="38" bestFit="1" customWidth="1"/>
    <col min="258" max="258" width="8.765625" style="38" bestFit="1" customWidth="1"/>
    <col min="259" max="259" width="14.69140625" style="38" bestFit="1" customWidth="1"/>
    <col min="260" max="260" width="8.765625" style="38" bestFit="1" customWidth="1"/>
    <col min="261" max="261" width="14.69140625" style="38" bestFit="1" customWidth="1"/>
    <col min="262" max="262" width="8.765625" style="38" bestFit="1" customWidth="1"/>
    <col min="263" max="263" width="14.69140625" style="38" bestFit="1" customWidth="1"/>
    <col min="264" max="264" width="8.765625" style="38" bestFit="1" customWidth="1"/>
    <col min="265" max="265" width="14.69140625" style="38" bestFit="1" customWidth="1"/>
    <col min="266" max="266" width="8.765625" style="38" bestFit="1" customWidth="1"/>
    <col min="267" max="267" width="14.69140625" style="38" bestFit="1" customWidth="1"/>
    <col min="268" max="268" width="8.765625" style="38" bestFit="1" customWidth="1"/>
    <col min="269" max="269" width="14.69140625" style="38" bestFit="1" customWidth="1"/>
    <col min="270" max="270" width="10.53515625" style="38" bestFit="1" customWidth="1"/>
    <col min="271" max="271" width="16.4609375" style="38" bestFit="1" customWidth="1"/>
    <col min="272" max="272" width="10.53515625" style="38" bestFit="1" customWidth="1"/>
    <col min="273" max="273" width="16.4609375" style="38" bestFit="1" customWidth="1"/>
    <col min="274" max="274" width="10.53515625" style="38" bestFit="1" customWidth="1"/>
    <col min="275" max="275" width="16.4609375" style="38" bestFit="1" customWidth="1"/>
    <col min="276" max="276" width="10.53515625" style="38" bestFit="1" customWidth="1"/>
    <col min="277" max="277" width="16.4609375" style="38" bestFit="1" customWidth="1"/>
    <col min="278" max="278" width="10.53515625" style="38" bestFit="1" customWidth="1"/>
    <col min="279" max="279" width="16.4609375" style="38" bestFit="1" customWidth="1"/>
    <col min="280" max="280" width="10.53515625" style="38" bestFit="1" customWidth="1"/>
    <col min="281" max="281" width="16.4609375" style="38" bestFit="1" customWidth="1"/>
    <col min="282" max="282" width="10.53515625" style="38" bestFit="1" customWidth="1"/>
    <col min="283" max="283" width="16.4609375" style="38" bestFit="1" customWidth="1"/>
    <col min="284" max="284" width="10.53515625" style="38" bestFit="1" customWidth="1"/>
    <col min="285" max="285" width="16.4609375" style="38" bestFit="1" customWidth="1"/>
    <col min="286" max="286" width="10.53515625" style="38" bestFit="1" customWidth="1"/>
    <col min="287" max="287" width="16.4609375" style="38" bestFit="1" customWidth="1"/>
    <col min="288" max="288" width="10.53515625" style="38" bestFit="1" customWidth="1"/>
    <col min="289" max="289" width="16.4609375" style="38" bestFit="1" customWidth="1"/>
    <col min="290" max="290" width="10.53515625" style="38" bestFit="1" customWidth="1"/>
    <col min="291" max="291" width="16.4609375" style="38" bestFit="1" customWidth="1"/>
    <col min="292" max="292" width="10.53515625" style="38" bestFit="1" customWidth="1"/>
    <col min="293" max="293" width="16.4609375" style="38" bestFit="1" customWidth="1"/>
    <col min="294" max="294" width="10.53515625" style="38" bestFit="1" customWidth="1"/>
    <col min="295" max="295" width="16.4609375" style="38" bestFit="1" customWidth="1"/>
    <col min="296" max="296" width="10.53515625" style="38" bestFit="1" customWidth="1"/>
    <col min="297" max="297" width="16.4609375" style="38" bestFit="1" customWidth="1"/>
    <col min="298" max="298" width="10.53515625" style="38" bestFit="1" customWidth="1"/>
    <col min="299" max="299" width="16.4609375" style="38" bestFit="1" customWidth="1"/>
    <col min="300" max="300" width="10.53515625" style="38" bestFit="1" customWidth="1"/>
    <col min="301" max="301" width="16.4609375" style="38" bestFit="1" customWidth="1"/>
    <col min="302" max="302" width="10.53515625" style="38" bestFit="1" customWidth="1"/>
    <col min="303" max="303" width="16.4609375" style="38" bestFit="1" customWidth="1"/>
    <col min="304" max="304" width="10.53515625" style="38" bestFit="1" customWidth="1"/>
    <col min="305" max="305" width="16.4609375" style="38" bestFit="1" customWidth="1"/>
    <col min="306" max="306" width="10.53515625" style="38" bestFit="1" customWidth="1"/>
    <col min="307" max="307" width="16.4609375" style="38" bestFit="1" customWidth="1"/>
    <col min="308" max="308" width="10.53515625" style="38" bestFit="1" customWidth="1"/>
    <col min="309" max="309" width="16.4609375" style="38" bestFit="1" customWidth="1"/>
    <col min="310" max="310" width="10.53515625" style="38" bestFit="1" customWidth="1"/>
    <col min="311" max="311" width="16.4609375" style="38" bestFit="1" customWidth="1"/>
    <col min="312" max="312" width="10.53515625" style="38" bestFit="1" customWidth="1"/>
    <col min="313" max="313" width="16.4609375" style="38" bestFit="1" customWidth="1"/>
    <col min="314" max="314" width="10.53515625" style="38" bestFit="1" customWidth="1"/>
    <col min="315" max="315" width="16.4609375" style="38" bestFit="1" customWidth="1"/>
    <col min="316" max="316" width="10.53515625" style="38" bestFit="1" customWidth="1"/>
    <col min="317" max="317" width="16.4609375" style="38" bestFit="1" customWidth="1"/>
    <col min="318" max="318" width="10.53515625" style="38" bestFit="1" customWidth="1"/>
    <col min="319" max="319" width="16.4609375" style="38" bestFit="1" customWidth="1"/>
    <col min="320" max="320" width="10.53515625" style="38" bestFit="1" customWidth="1"/>
    <col min="321" max="321" width="16.4609375" style="38" bestFit="1" customWidth="1"/>
    <col min="322" max="322" width="10.53515625" style="38" bestFit="1" customWidth="1"/>
    <col min="323" max="323" width="16.4609375" style="38" bestFit="1" customWidth="1"/>
    <col min="324" max="324" width="10.53515625" style="38" bestFit="1" customWidth="1"/>
    <col min="325" max="325" width="16.4609375" style="38" bestFit="1" customWidth="1"/>
    <col min="326" max="326" width="10.53515625" style="38" bestFit="1" customWidth="1"/>
    <col min="327" max="327" width="16.4609375" style="38" bestFit="1" customWidth="1"/>
    <col min="328" max="328" width="10.53515625" style="38" bestFit="1" customWidth="1"/>
    <col min="329" max="329" width="16.4609375" style="38" bestFit="1" customWidth="1"/>
    <col min="330" max="330" width="10.53515625" style="38" bestFit="1" customWidth="1"/>
    <col min="331" max="331" width="16.4609375" style="38" bestFit="1" customWidth="1"/>
    <col min="332" max="332" width="10.53515625" style="38" bestFit="1" customWidth="1"/>
    <col min="333" max="333" width="16.4609375" style="38" bestFit="1" customWidth="1"/>
    <col min="334" max="334" width="10.53515625" style="38" bestFit="1" customWidth="1"/>
    <col min="335" max="335" width="16.4609375" style="38" bestFit="1" customWidth="1"/>
    <col min="336" max="336" width="10.53515625" style="38" bestFit="1" customWidth="1"/>
    <col min="337" max="337" width="16.4609375" style="38" bestFit="1" customWidth="1"/>
    <col min="338" max="338" width="10.53515625" style="38" bestFit="1" customWidth="1"/>
    <col min="339" max="339" width="16.4609375" style="38" bestFit="1" customWidth="1"/>
    <col min="340" max="340" width="10.53515625" style="38" bestFit="1" customWidth="1"/>
    <col min="341" max="341" width="16.4609375" style="38" bestFit="1" customWidth="1"/>
    <col min="342" max="342" width="10.53515625" style="38" bestFit="1" customWidth="1"/>
    <col min="343" max="343" width="16.4609375" style="38" bestFit="1" customWidth="1"/>
    <col min="344" max="344" width="10.53515625" style="38" bestFit="1" customWidth="1"/>
    <col min="345" max="345" width="16.4609375" style="38" bestFit="1" customWidth="1"/>
    <col min="346" max="346" width="10.53515625" style="38" bestFit="1" customWidth="1"/>
    <col min="347" max="347" width="16.4609375" style="38" bestFit="1" customWidth="1"/>
    <col min="348" max="348" width="10.53515625" style="38" bestFit="1" customWidth="1"/>
    <col min="349" max="349" width="16.4609375" style="38" bestFit="1" customWidth="1"/>
    <col min="350" max="350" width="10.53515625" style="38" bestFit="1" customWidth="1"/>
    <col min="351" max="351" width="16.4609375" style="38" bestFit="1" customWidth="1"/>
    <col min="352" max="352" width="10.53515625" style="38" bestFit="1" customWidth="1"/>
    <col min="353" max="353" width="16.4609375" style="38" bestFit="1" customWidth="1"/>
    <col min="354" max="354" width="10.53515625" style="38" bestFit="1" customWidth="1"/>
    <col min="355" max="355" width="16.4609375" style="38" bestFit="1" customWidth="1"/>
    <col min="356" max="356" width="10.53515625" style="38" bestFit="1" customWidth="1"/>
    <col min="357" max="357" width="16.4609375" style="38" bestFit="1" customWidth="1"/>
    <col min="358" max="358" width="10.53515625" style="38" bestFit="1" customWidth="1"/>
    <col min="359" max="359" width="16.4609375" style="38" bestFit="1" customWidth="1"/>
    <col min="360" max="360" width="10.53515625" style="38" bestFit="1" customWidth="1"/>
    <col min="361" max="361" width="16.4609375" style="38" bestFit="1" customWidth="1"/>
    <col min="362" max="362" width="10.53515625" style="38" bestFit="1" customWidth="1"/>
    <col min="363" max="363" width="16.4609375" style="38" bestFit="1" customWidth="1"/>
    <col min="364" max="364" width="10.53515625" style="38" bestFit="1" customWidth="1"/>
    <col min="365" max="365" width="16.4609375" style="38" bestFit="1" customWidth="1"/>
    <col min="366" max="366" width="10.53515625" style="38" bestFit="1" customWidth="1"/>
    <col min="367" max="367" width="16.4609375" style="38" bestFit="1" customWidth="1"/>
    <col min="368" max="368" width="10.53515625" style="38" bestFit="1" customWidth="1"/>
    <col min="369" max="369" width="16.4609375" style="38" bestFit="1" customWidth="1"/>
    <col min="370" max="370" width="10.53515625" style="38" bestFit="1" customWidth="1"/>
    <col min="371" max="371" width="16.4609375" style="38" bestFit="1" customWidth="1"/>
    <col min="372" max="372" width="10.53515625" style="38" bestFit="1" customWidth="1"/>
    <col min="373" max="373" width="16.4609375" style="38" bestFit="1" customWidth="1"/>
    <col min="374" max="374" width="10.53515625" style="38" bestFit="1" customWidth="1"/>
    <col min="375" max="375" width="16.4609375" style="38" bestFit="1" customWidth="1"/>
    <col min="376" max="376" width="10.53515625" style="38" bestFit="1" customWidth="1"/>
    <col min="377" max="377" width="16.4609375" style="38" bestFit="1" customWidth="1"/>
    <col min="378" max="378" width="10.53515625" style="38" bestFit="1" customWidth="1"/>
    <col min="379" max="379" width="16.4609375" style="38" bestFit="1" customWidth="1"/>
    <col min="380" max="380" width="10.53515625" style="38" bestFit="1" customWidth="1"/>
    <col min="381" max="381" width="16.4609375" style="38" bestFit="1" customWidth="1"/>
    <col min="382" max="382" width="10.53515625" style="38" bestFit="1" customWidth="1"/>
    <col min="383" max="383" width="16.4609375" style="38" bestFit="1" customWidth="1"/>
    <col min="384" max="384" width="10.53515625" style="38" bestFit="1" customWidth="1"/>
    <col min="385" max="385" width="16.4609375" style="38" bestFit="1" customWidth="1"/>
    <col min="386" max="386" width="10.53515625" style="38" bestFit="1" customWidth="1"/>
    <col min="387" max="387" width="16.4609375" style="38" bestFit="1" customWidth="1"/>
    <col min="388" max="388" width="10.53515625" style="38" bestFit="1" customWidth="1"/>
    <col min="389" max="389" width="16.4609375" style="38" bestFit="1" customWidth="1"/>
    <col min="390" max="390" width="10.53515625" style="38" bestFit="1" customWidth="1"/>
    <col min="391" max="391" width="16.4609375" style="38" bestFit="1" customWidth="1"/>
    <col min="392" max="392" width="10.53515625" style="38" bestFit="1" customWidth="1"/>
    <col min="393" max="393" width="16.4609375" style="38" bestFit="1" customWidth="1"/>
    <col min="394" max="394" width="10.53515625" style="38" bestFit="1" customWidth="1"/>
    <col min="395" max="395" width="16.4609375" style="38" bestFit="1" customWidth="1"/>
    <col min="396" max="396" width="10.53515625" style="38" bestFit="1" customWidth="1"/>
    <col min="397" max="397" width="16.4609375" style="38" bestFit="1" customWidth="1"/>
    <col min="398" max="398" width="10.53515625" style="38" bestFit="1" customWidth="1"/>
    <col min="399" max="399" width="16.4609375" style="38" bestFit="1" customWidth="1"/>
    <col min="400" max="400" width="10.53515625" style="38" bestFit="1" customWidth="1"/>
    <col min="401" max="401" width="16.4609375" style="38" bestFit="1" customWidth="1"/>
    <col min="402" max="402" width="10.53515625" style="38" bestFit="1" customWidth="1"/>
    <col min="403" max="403" width="16.4609375" style="38" bestFit="1" customWidth="1"/>
    <col min="404" max="404" width="10.53515625" style="38" bestFit="1" customWidth="1"/>
    <col min="405" max="405" width="16.4609375" style="38" bestFit="1" customWidth="1"/>
    <col min="406" max="406" width="10.53515625" style="38" bestFit="1" customWidth="1"/>
    <col min="407" max="407" width="16.4609375" style="38" bestFit="1" customWidth="1"/>
    <col min="408" max="408" width="10.53515625" style="38" bestFit="1" customWidth="1"/>
    <col min="409" max="409" width="16.4609375" style="38" bestFit="1" customWidth="1"/>
    <col min="410" max="410" width="10.53515625" style="38" bestFit="1" customWidth="1"/>
    <col min="411" max="411" width="16.4609375" style="38" bestFit="1" customWidth="1"/>
    <col min="412" max="412" width="10.53515625" style="38" bestFit="1" customWidth="1"/>
    <col min="413" max="413" width="16.4609375" style="38" bestFit="1" customWidth="1"/>
    <col min="414" max="414" width="10.53515625" style="38" bestFit="1" customWidth="1"/>
    <col min="415" max="415" width="16.4609375" style="38" bestFit="1" customWidth="1"/>
    <col min="416" max="416" width="10.53515625" style="38" bestFit="1" customWidth="1"/>
    <col min="417" max="417" width="16.4609375" style="38" bestFit="1" customWidth="1"/>
    <col min="418" max="418" width="10.53515625" style="38" bestFit="1" customWidth="1"/>
    <col min="419" max="419" width="16.4609375" style="38" bestFit="1" customWidth="1"/>
    <col min="420" max="420" width="10.53515625" style="38" bestFit="1" customWidth="1"/>
    <col min="421" max="421" width="16.4609375" style="38" bestFit="1" customWidth="1"/>
    <col min="422" max="422" width="10.53515625" style="38" bestFit="1" customWidth="1"/>
    <col min="423" max="423" width="16.4609375" style="38" bestFit="1" customWidth="1"/>
    <col min="424" max="424" width="10.53515625" style="38" bestFit="1" customWidth="1"/>
    <col min="425" max="425" width="16.4609375" style="38" bestFit="1" customWidth="1"/>
    <col min="426" max="426" width="10.53515625" style="38" bestFit="1" customWidth="1"/>
    <col min="427" max="427" width="16.4609375" style="38" bestFit="1" customWidth="1"/>
    <col min="428" max="428" width="10.53515625" style="38" bestFit="1" customWidth="1"/>
    <col min="429" max="429" width="16.4609375" style="38" bestFit="1" customWidth="1"/>
    <col min="430" max="430" width="10.53515625" style="38" bestFit="1" customWidth="1"/>
    <col min="431" max="431" width="16.4609375" style="38" bestFit="1" customWidth="1"/>
    <col min="432" max="432" width="10.53515625" style="38" bestFit="1" customWidth="1"/>
    <col min="433" max="433" width="16.4609375" style="38" bestFit="1" customWidth="1"/>
    <col min="434" max="434" width="10.53515625" style="38" bestFit="1" customWidth="1"/>
    <col min="435" max="435" width="16.4609375" style="38" bestFit="1" customWidth="1"/>
    <col min="436" max="436" width="10.53515625" style="38" bestFit="1" customWidth="1"/>
    <col min="437" max="437" width="16.4609375" style="38" bestFit="1" customWidth="1"/>
    <col min="438" max="438" width="10.53515625" style="38" bestFit="1" customWidth="1"/>
    <col min="439" max="439" width="16.4609375" style="38" bestFit="1" customWidth="1"/>
    <col min="440" max="440" width="10.53515625" style="38" bestFit="1" customWidth="1"/>
    <col min="441" max="441" width="16.4609375" style="38" bestFit="1" customWidth="1"/>
    <col min="442" max="442" width="10.53515625" style="38" bestFit="1" customWidth="1"/>
    <col min="443" max="443" width="16.4609375" style="38" bestFit="1" customWidth="1"/>
    <col min="444" max="444" width="10.53515625" style="38" bestFit="1" customWidth="1"/>
    <col min="445" max="445" width="16.4609375" style="38" bestFit="1" customWidth="1"/>
    <col min="446" max="446" width="10.53515625" style="38" bestFit="1" customWidth="1"/>
    <col min="447" max="447" width="16.4609375" style="38" bestFit="1" customWidth="1"/>
    <col min="448" max="448" width="10.53515625" style="38" bestFit="1" customWidth="1"/>
    <col min="449" max="449" width="16.4609375" style="38" bestFit="1" customWidth="1"/>
    <col min="450" max="450" width="10.53515625" style="38" bestFit="1" customWidth="1"/>
    <col min="451" max="451" width="16.4609375" style="38" bestFit="1" customWidth="1"/>
    <col min="452" max="452" width="10.53515625" style="38" bestFit="1" customWidth="1"/>
    <col min="453" max="453" width="16.4609375" style="38" bestFit="1" customWidth="1"/>
    <col min="454" max="454" width="10.53515625" style="38" bestFit="1" customWidth="1"/>
    <col min="455" max="455" width="16.4609375" style="38" bestFit="1" customWidth="1"/>
    <col min="456" max="456" width="10.53515625" style="38" bestFit="1" customWidth="1"/>
    <col min="457" max="457" width="16.4609375" style="38" bestFit="1" customWidth="1"/>
    <col min="458" max="458" width="10.53515625" style="38" bestFit="1" customWidth="1"/>
    <col min="459" max="459" width="16.4609375" style="38" bestFit="1" customWidth="1"/>
    <col min="460" max="460" width="10.53515625" style="38" bestFit="1" customWidth="1"/>
    <col min="461" max="461" width="16.4609375" style="38" bestFit="1" customWidth="1"/>
    <col min="462" max="462" width="10.53515625" style="38" bestFit="1" customWidth="1"/>
    <col min="463" max="463" width="16.4609375" style="38" bestFit="1" customWidth="1"/>
    <col min="464" max="464" width="10.53515625" style="38" bestFit="1" customWidth="1"/>
    <col min="465" max="465" width="16.4609375" style="38" bestFit="1" customWidth="1"/>
    <col min="466" max="466" width="10.53515625" style="38" bestFit="1" customWidth="1"/>
    <col min="467" max="467" width="16.4609375" style="38" bestFit="1" customWidth="1"/>
    <col min="468" max="468" width="10.53515625" style="38" bestFit="1" customWidth="1"/>
    <col min="469" max="469" width="16.4609375" style="38" bestFit="1" customWidth="1"/>
    <col min="470" max="470" width="10.53515625" style="38" bestFit="1" customWidth="1"/>
    <col min="471" max="471" width="16.4609375" style="38" bestFit="1" customWidth="1"/>
    <col min="472" max="472" width="10.53515625" style="38" bestFit="1" customWidth="1"/>
    <col min="473" max="473" width="16.4609375" style="38" bestFit="1" customWidth="1"/>
    <col min="474" max="474" width="10.53515625" style="38" bestFit="1" customWidth="1"/>
    <col min="475" max="475" width="16.4609375" style="38" bestFit="1" customWidth="1"/>
    <col min="476" max="476" width="10.53515625" style="38" bestFit="1" customWidth="1"/>
    <col min="477" max="477" width="16.4609375" style="38" bestFit="1" customWidth="1"/>
    <col min="478" max="478" width="10.53515625" style="38" bestFit="1" customWidth="1"/>
    <col min="479" max="479" width="16.4609375" style="38" bestFit="1" customWidth="1"/>
    <col min="480" max="480" width="10.53515625" style="38" bestFit="1" customWidth="1"/>
    <col min="481" max="481" width="16.4609375" style="38" bestFit="1" customWidth="1"/>
    <col min="482" max="482" width="10.53515625" style="38" bestFit="1" customWidth="1"/>
    <col min="483" max="483" width="16.4609375" style="38" bestFit="1" customWidth="1"/>
    <col min="484" max="484" width="10.53515625" style="38" bestFit="1" customWidth="1"/>
    <col min="485" max="485" width="16.4609375" style="38" bestFit="1" customWidth="1"/>
    <col min="486" max="486" width="10.53515625" style="38" bestFit="1" customWidth="1"/>
    <col min="487" max="487" width="16.4609375" style="38" bestFit="1" customWidth="1"/>
    <col min="488" max="488" width="10.53515625" style="38" bestFit="1" customWidth="1"/>
    <col min="489" max="489" width="16.4609375" style="38" bestFit="1" customWidth="1"/>
    <col min="490" max="490" width="10.53515625" style="38" bestFit="1" customWidth="1"/>
    <col min="491" max="491" width="16.4609375" style="38" bestFit="1" customWidth="1"/>
    <col min="492" max="492" width="10.53515625" style="38" bestFit="1" customWidth="1"/>
    <col min="493" max="493" width="16.4609375" style="38" bestFit="1" customWidth="1"/>
    <col min="494" max="494" width="10.53515625" style="38" bestFit="1" customWidth="1"/>
    <col min="495" max="495" width="16.4609375" style="38" bestFit="1" customWidth="1"/>
    <col min="496" max="496" width="10.53515625" style="38" bestFit="1" customWidth="1"/>
    <col min="497" max="497" width="16.4609375" style="38" bestFit="1" customWidth="1"/>
    <col min="498" max="498" width="10.53515625" style="38" bestFit="1" customWidth="1"/>
    <col min="499" max="499" width="16.4609375" style="38" bestFit="1" customWidth="1"/>
    <col min="500" max="500" width="10.53515625" style="38" bestFit="1" customWidth="1"/>
    <col min="501" max="501" width="16.4609375" style="38" bestFit="1" customWidth="1"/>
    <col min="502" max="502" width="10.53515625" style="38" bestFit="1" customWidth="1"/>
    <col min="503" max="503" width="16.4609375" style="38" bestFit="1" customWidth="1"/>
    <col min="504" max="504" width="10.53515625" style="38" bestFit="1" customWidth="1"/>
    <col min="505" max="505" width="16.4609375" style="38" bestFit="1" customWidth="1"/>
    <col min="506" max="506" width="10.53515625" style="38" bestFit="1" customWidth="1"/>
    <col min="507" max="507" width="16.4609375" style="38" bestFit="1" customWidth="1"/>
    <col min="508" max="508" width="10.53515625" style="38" bestFit="1" customWidth="1"/>
    <col min="509" max="509" width="16.4609375" style="38" bestFit="1" customWidth="1"/>
    <col min="510" max="510" width="10.53515625" style="38" bestFit="1" customWidth="1"/>
    <col min="511" max="511" width="16.4609375" style="38" bestFit="1" customWidth="1"/>
    <col min="512" max="512" width="10.53515625" style="38" bestFit="1" customWidth="1"/>
    <col min="513" max="513" width="16.4609375" style="38" bestFit="1" customWidth="1"/>
    <col min="514" max="514" width="10.53515625" style="38" bestFit="1" customWidth="1"/>
    <col min="515" max="515" width="16.4609375" style="38" bestFit="1" customWidth="1"/>
    <col min="516" max="516" width="10.53515625" style="38" bestFit="1" customWidth="1"/>
    <col min="517" max="517" width="16.4609375" style="38" bestFit="1" customWidth="1"/>
    <col min="518" max="518" width="10.53515625" style="38" bestFit="1" customWidth="1"/>
    <col min="519" max="519" width="16.4609375" style="38" bestFit="1" customWidth="1"/>
    <col min="520" max="520" width="10.53515625" style="38" bestFit="1" customWidth="1"/>
    <col min="521" max="521" width="16.4609375" style="38" bestFit="1" customWidth="1"/>
    <col min="522" max="522" width="10.53515625" style="38" bestFit="1" customWidth="1"/>
    <col min="523" max="523" width="16.4609375" style="38" bestFit="1" customWidth="1"/>
    <col min="524" max="524" width="10.53515625" style="38" bestFit="1" customWidth="1"/>
    <col min="525" max="525" width="16.4609375" style="38" bestFit="1" customWidth="1"/>
    <col min="526" max="526" width="10.53515625" style="38" bestFit="1" customWidth="1"/>
    <col min="527" max="527" width="16.4609375" style="38" bestFit="1" customWidth="1"/>
    <col min="528" max="528" width="10.53515625" style="38" bestFit="1" customWidth="1"/>
    <col min="529" max="529" width="16.4609375" style="38" bestFit="1" customWidth="1"/>
    <col min="530" max="530" width="10.53515625" style="38" bestFit="1" customWidth="1"/>
    <col min="531" max="531" width="16.4609375" style="38" bestFit="1" customWidth="1"/>
    <col min="532" max="532" width="10.53515625" style="38" bestFit="1" customWidth="1"/>
    <col min="533" max="533" width="16.4609375" style="38" bestFit="1" customWidth="1"/>
    <col min="534" max="534" width="10.53515625" style="38" bestFit="1" customWidth="1"/>
    <col min="535" max="535" width="16.4609375" style="38" bestFit="1" customWidth="1"/>
    <col min="536" max="536" width="10.53515625" style="38" bestFit="1" customWidth="1"/>
    <col min="537" max="537" width="16.4609375" style="38" bestFit="1" customWidth="1"/>
    <col min="538" max="538" width="10.53515625" style="38" bestFit="1" customWidth="1"/>
    <col min="539" max="539" width="16.4609375" style="38" bestFit="1" customWidth="1"/>
    <col min="540" max="540" width="10.53515625" style="38" bestFit="1" customWidth="1"/>
    <col min="541" max="541" width="16.4609375" style="38" bestFit="1" customWidth="1"/>
    <col min="542" max="542" width="10.53515625" style="38" bestFit="1" customWidth="1"/>
    <col min="543" max="543" width="16.4609375" style="38" bestFit="1" customWidth="1"/>
    <col min="544" max="544" width="10.53515625" style="38" bestFit="1" customWidth="1"/>
    <col min="545" max="545" width="16.4609375" style="38" bestFit="1" customWidth="1"/>
    <col min="546" max="546" width="10.53515625" style="38" bestFit="1" customWidth="1"/>
    <col min="547" max="547" width="16.4609375" style="38" bestFit="1" customWidth="1"/>
    <col min="548" max="548" width="10.53515625" style="38" bestFit="1" customWidth="1"/>
    <col min="549" max="549" width="16.4609375" style="38" bestFit="1" customWidth="1"/>
    <col min="550" max="550" width="10.53515625" style="38" bestFit="1" customWidth="1"/>
    <col min="551" max="551" width="16.4609375" style="38" bestFit="1" customWidth="1"/>
    <col min="552" max="552" width="10.53515625" style="38" bestFit="1" customWidth="1"/>
    <col min="553" max="553" width="16.4609375" style="38" bestFit="1" customWidth="1"/>
    <col min="554" max="554" width="10.53515625" style="38" bestFit="1" customWidth="1"/>
    <col min="555" max="555" width="16.4609375" style="38" bestFit="1" customWidth="1"/>
    <col min="556" max="556" width="10.53515625" style="38" bestFit="1" customWidth="1"/>
    <col min="557" max="557" width="16.4609375" style="38" bestFit="1" customWidth="1"/>
    <col min="558" max="558" width="10.53515625" style="38" bestFit="1" customWidth="1"/>
    <col min="559" max="559" width="16.4609375" style="38" bestFit="1" customWidth="1"/>
    <col min="560" max="560" width="10.53515625" style="38" bestFit="1" customWidth="1"/>
    <col min="561" max="561" width="16.4609375" style="38" bestFit="1" customWidth="1"/>
    <col min="562" max="562" width="10.53515625" style="38" bestFit="1" customWidth="1"/>
    <col min="563" max="563" width="16.4609375" style="38" bestFit="1" customWidth="1"/>
    <col min="564" max="564" width="10.53515625" style="38" bestFit="1" customWidth="1"/>
    <col min="565" max="565" width="16.4609375" style="38" bestFit="1" customWidth="1"/>
    <col min="566" max="566" width="10.53515625" style="38" bestFit="1" customWidth="1"/>
    <col min="567" max="567" width="16.4609375" style="38" bestFit="1" customWidth="1"/>
    <col min="568" max="568" width="10.53515625" style="38" bestFit="1" customWidth="1"/>
    <col min="569" max="569" width="16.4609375" style="38" bestFit="1" customWidth="1"/>
    <col min="570" max="570" width="10.53515625" style="38" bestFit="1" customWidth="1"/>
    <col min="571" max="571" width="16.4609375" style="38" bestFit="1" customWidth="1"/>
    <col min="572" max="572" width="10.53515625" style="38" bestFit="1" customWidth="1"/>
    <col min="573" max="573" width="16.4609375" style="38" bestFit="1" customWidth="1"/>
    <col min="574" max="574" width="10.53515625" style="38" bestFit="1" customWidth="1"/>
    <col min="575" max="575" width="16.4609375" style="38" bestFit="1" customWidth="1"/>
    <col min="576" max="576" width="10.53515625" style="38" bestFit="1" customWidth="1"/>
    <col min="577" max="577" width="16.4609375" style="38" bestFit="1" customWidth="1"/>
    <col min="578" max="578" width="10.53515625" style="38" bestFit="1" customWidth="1"/>
    <col min="579" max="579" width="16.4609375" style="38" bestFit="1" customWidth="1"/>
    <col min="580" max="580" width="10.53515625" style="38" bestFit="1" customWidth="1"/>
    <col min="581" max="581" width="16.4609375" style="38" bestFit="1" customWidth="1"/>
    <col min="582" max="582" width="10.53515625" style="38" bestFit="1" customWidth="1"/>
    <col min="583" max="583" width="16.4609375" style="38" bestFit="1" customWidth="1"/>
    <col min="584" max="584" width="10.53515625" style="38" bestFit="1" customWidth="1"/>
    <col min="585" max="585" width="16.4609375" style="38" bestFit="1" customWidth="1"/>
    <col min="586" max="586" width="10.53515625" style="38" bestFit="1" customWidth="1"/>
    <col min="587" max="587" width="16.4609375" style="38" bestFit="1" customWidth="1"/>
    <col min="588" max="588" width="10.53515625" style="38" bestFit="1" customWidth="1"/>
    <col min="589" max="589" width="16.4609375" style="38" bestFit="1" customWidth="1"/>
    <col min="590" max="590" width="10.53515625" style="38" bestFit="1" customWidth="1"/>
    <col min="591" max="591" width="16.4609375" style="38" bestFit="1" customWidth="1"/>
    <col min="592" max="592" width="10.53515625" style="38" bestFit="1" customWidth="1"/>
    <col min="593" max="593" width="16.4609375" style="38" bestFit="1" customWidth="1"/>
    <col min="594" max="594" width="10.53515625" style="38" bestFit="1" customWidth="1"/>
    <col min="595" max="595" width="16.4609375" style="38" bestFit="1" customWidth="1"/>
    <col min="596" max="596" width="10.53515625" style="38" bestFit="1" customWidth="1"/>
    <col min="597" max="597" width="16.4609375" style="38" bestFit="1" customWidth="1"/>
    <col min="598" max="598" width="10.53515625" style="38" bestFit="1" customWidth="1"/>
    <col min="599" max="599" width="16.4609375" style="38" bestFit="1" customWidth="1"/>
    <col min="600" max="600" width="10.53515625" style="38" bestFit="1" customWidth="1"/>
    <col min="601" max="601" width="16.4609375" style="38" bestFit="1" customWidth="1"/>
    <col min="602" max="602" width="10.53515625" style="38" bestFit="1" customWidth="1"/>
    <col min="603" max="603" width="16.4609375" style="38" bestFit="1" customWidth="1"/>
    <col min="604" max="604" width="10.53515625" style="38" bestFit="1" customWidth="1"/>
    <col min="605" max="605" width="16.4609375" style="38" bestFit="1" customWidth="1"/>
    <col min="606" max="606" width="10.53515625" style="38" bestFit="1" customWidth="1"/>
    <col min="607" max="607" width="16.4609375" style="38" bestFit="1" customWidth="1"/>
    <col min="608" max="608" width="10.53515625" style="38" bestFit="1" customWidth="1"/>
    <col min="609" max="609" width="16.4609375" style="38" bestFit="1" customWidth="1"/>
    <col min="610" max="610" width="10.53515625" style="38" bestFit="1" customWidth="1"/>
    <col min="611" max="611" width="16.4609375" style="38" bestFit="1" customWidth="1"/>
    <col min="612" max="612" width="10.53515625" style="38" bestFit="1" customWidth="1"/>
    <col min="613" max="613" width="16.4609375" style="38" bestFit="1" customWidth="1"/>
    <col min="614" max="614" width="10.53515625" style="38" bestFit="1" customWidth="1"/>
    <col min="615" max="615" width="16.4609375" style="38" bestFit="1" customWidth="1"/>
    <col min="616" max="616" width="10.53515625" style="38" bestFit="1" customWidth="1"/>
    <col min="617" max="617" width="16.4609375" style="38" bestFit="1" customWidth="1"/>
    <col min="618" max="618" width="10.53515625" style="38" bestFit="1" customWidth="1"/>
    <col min="619" max="619" width="16.4609375" style="38" bestFit="1" customWidth="1"/>
    <col min="620" max="620" width="10.53515625" style="38" bestFit="1" customWidth="1"/>
    <col min="621" max="621" width="16.4609375" style="38" bestFit="1" customWidth="1"/>
    <col min="622" max="622" width="10.53515625" style="38" bestFit="1" customWidth="1"/>
    <col min="623" max="623" width="16.4609375" style="38" bestFit="1" customWidth="1"/>
    <col min="624" max="624" width="10.53515625" style="38" bestFit="1" customWidth="1"/>
    <col min="625" max="625" width="16.4609375" style="38" bestFit="1" customWidth="1"/>
    <col min="626" max="626" width="10.53515625" style="38" bestFit="1" customWidth="1"/>
    <col min="627" max="627" width="16.4609375" style="38" bestFit="1" customWidth="1"/>
    <col min="628" max="628" width="10.53515625" style="38" bestFit="1" customWidth="1"/>
    <col min="629" max="629" width="16.4609375" style="38" bestFit="1" customWidth="1"/>
    <col min="630" max="630" width="10.53515625" style="38" bestFit="1" customWidth="1"/>
    <col min="631" max="631" width="16.4609375" style="38" bestFit="1" customWidth="1"/>
    <col min="632" max="632" width="10.53515625" style="38" bestFit="1" customWidth="1"/>
    <col min="633" max="633" width="16.4609375" style="38" bestFit="1" customWidth="1"/>
    <col min="634" max="634" width="10.53515625" style="38" bestFit="1" customWidth="1"/>
    <col min="635" max="635" width="16.4609375" style="38" bestFit="1" customWidth="1"/>
    <col min="636" max="636" width="10.53515625" style="38" bestFit="1" customWidth="1"/>
    <col min="637" max="637" width="16.4609375" style="38" bestFit="1" customWidth="1"/>
    <col min="638" max="638" width="10.53515625" style="38" bestFit="1" customWidth="1"/>
    <col min="639" max="639" width="16.4609375" style="38" bestFit="1" customWidth="1"/>
    <col min="640" max="640" width="10.53515625" style="38" bestFit="1" customWidth="1"/>
    <col min="641" max="641" width="16.4609375" style="38" bestFit="1" customWidth="1"/>
    <col min="642" max="642" width="10.53515625" style="38" bestFit="1" customWidth="1"/>
    <col min="643" max="643" width="16.4609375" style="38" bestFit="1" customWidth="1"/>
    <col min="644" max="644" width="10.53515625" style="38" bestFit="1" customWidth="1"/>
    <col min="645" max="645" width="16.4609375" style="38" bestFit="1" customWidth="1"/>
    <col min="646" max="646" width="10.53515625" style="38" bestFit="1" customWidth="1"/>
    <col min="647" max="647" width="16.4609375" style="38" bestFit="1" customWidth="1"/>
    <col min="648" max="648" width="10.53515625" style="38" bestFit="1" customWidth="1"/>
    <col min="649" max="649" width="16.4609375" style="38" bestFit="1" customWidth="1"/>
    <col min="650" max="650" width="10.53515625" style="38" bestFit="1" customWidth="1"/>
    <col min="651" max="651" width="16.4609375" style="38" bestFit="1" customWidth="1"/>
    <col min="652" max="652" width="10.53515625" style="38" bestFit="1" customWidth="1"/>
    <col min="653" max="653" width="16.4609375" style="38" bestFit="1" customWidth="1"/>
    <col min="654" max="654" width="10.53515625" style="38" bestFit="1" customWidth="1"/>
    <col min="655" max="655" width="16.4609375" style="38" bestFit="1" customWidth="1"/>
    <col min="656" max="656" width="10.53515625" style="38" bestFit="1" customWidth="1"/>
    <col min="657" max="657" width="16.4609375" style="38" bestFit="1" customWidth="1"/>
    <col min="658" max="658" width="10.53515625" style="38" bestFit="1" customWidth="1"/>
    <col min="659" max="659" width="16.4609375" style="38" bestFit="1" customWidth="1"/>
    <col min="660" max="660" width="10.53515625" style="38" bestFit="1" customWidth="1"/>
    <col min="661" max="661" width="16.4609375" style="38" bestFit="1" customWidth="1"/>
    <col min="662" max="662" width="10.53515625" style="38" bestFit="1" customWidth="1"/>
    <col min="663" max="663" width="16.4609375" style="38" bestFit="1" customWidth="1"/>
    <col min="664" max="664" width="10.53515625" style="38" bestFit="1" customWidth="1"/>
    <col min="665" max="665" width="16.4609375" style="38" bestFit="1" customWidth="1"/>
    <col min="666" max="666" width="10.53515625" style="38" bestFit="1" customWidth="1"/>
    <col min="667" max="667" width="16.4609375" style="38" bestFit="1" customWidth="1"/>
    <col min="668" max="668" width="10.53515625" style="38" bestFit="1" customWidth="1"/>
    <col min="669" max="669" width="16.4609375" style="38" bestFit="1" customWidth="1"/>
    <col min="670" max="670" width="10.53515625" style="38" bestFit="1" customWidth="1"/>
    <col min="671" max="671" width="16.4609375" style="38" bestFit="1" customWidth="1"/>
    <col min="672" max="672" width="10.53515625" style="38" bestFit="1" customWidth="1"/>
    <col min="673" max="673" width="16.4609375" style="38" bestFit="1" customWidth="1"/>
    <col min="674" max="674" width="10.53515625" style="38" bestFit="1" customWidth="1"/>
    <col min="675" max="675" width="16.4609375" style="38" bestFit="1" customWidth="1"/>
    <col min="676" max="676" width="10.53515625" style="38" bestFit="1" customWidth="1"/>
    <col min="677" max="677" width="16.4609375" style="38" bestFit="1" customWidth="1"/>
    <col min="678" max="678" width="10.53515625" style="38" bestFit="1" customWidth="1"/>
    <col min="679" max="679" width="16.4609375" style="38" bestFit="1" customWidth="1"/>
    <col min="680" max="680" width="10.53515625" style="38" bestFit="1" customWidth="1"/>
    <col min="681" max="681" width="16.4609375" style="38" bestFit="1" customWidth="1"/>
    <col min="682" max="682" width="10.53515625" style="38" bestFit="1" customWidth="1"/>
    <col min="683" max="683" width="16.4609375" style="38" bestFit="1" customWidth="1"/>
    <col min="684" max="684" width="10.53515625" style="38" bestFit="1" customWidth="1"/>
    <col min="685" max="685" width="16.4609375" style="38" bestFit="1" customWidth="1"/>
    <col min="686" max="686" width="10.53515625" style="38" bestFit="1" customWidth="1"/>
    <col min="687" max="687" width="16.4609375" style="38" bestFit="1" customWidth="1"/>
    <col min="688" max="688" width="10.53515625" style="38" bestFit="1" customWidth="1"/>
    <col min="689" max="689" width="16.4609375" style="38" bestFit="1" customWidth="1"/>
    <col min="690" max="690" width="10.53515625" style="38" bestFit="1" customWidth="1"/>
    <col min="691" max="691" width="16.4609375" style="38" bestFit="1" customWidth="1"/>
    <col min="692" max="692" width="10.53515625" style="38" bestFit="1" customWidth="1"/>
    <col min="693" max="693" width="16.4609375" style="38" bestFit="1" customWidth="1"/>
    <col min="694" max="694" width="10.53515625" style="38" bestFit="1" customWidth="1"/>
    <col min="695" max="695" width="16.4609375" style="38" bestFit="1" customWidth="1"/>
    <col min="696" max="696" width="10.53515625" style="38" bestFit="1" customWidth="1"/>
    <col min="697" max="697" width="16.4609375" style="38" bestFit="1" customWidth="1"/>
    <col min="698" max="698" width="10.53515625" style="38" bestFit="1" customWidth="1"/>
    <col min="699" max="699" width="16.4609375" style="38" bestFit="1" customWidth="1"/>
    <col min="700" max="700" width="10.53515625" style="38" bestFit="1" customWidth="1"/>
    <col min="701" max="701" width="16.4609375" style="38" bestFit="1" customWidth="1"/>
    <col min="702" max="702" width="10.53515625" style="38" bestFit="1" customWidth="1"/>
    <col min="703" max="703" width="16.4609375" style="38" bestFit="1" customWidth="1"/>
    <col min="704" max="704" width="10.53515625" style="38" bestFit="1" customWidth="1"/>
    <col min="705" max="705" width="16.4609375" style="38" bestFit="1" customWidth="1"/>
    <col min="706" max="706" width="10.53515625" style="38" bestFit="1" customWidth="1"/>
    <col min="707" max="707" width="16.4609375" style="38" bestFit="1" customWidth="1"/>
    <col min="708" max="708" width="10.53515625" style="38" bestFit="1" customWidth="1"/>
    <col min="709" max="709" width="16.4609375" style="38" bestFit="1" customWidth="1"/>
    <col min="710" max="710" width="10.53515625" style="38" bestFit="1" customWidth="1"/>
    <col min="711" max="711" width="16.4609375" style="38" bestFit="1" customWidth="1"/>
    <col min="712" max="712" width="10.53515625" style="38" bestFit="1" customWidth="1"/>
    <col min="713" max="713" width="16.4609375" style="38" bestFit="1" customWidth="1"/>
    <col min="714" max="714" width="10.53515625" style="38" bestFit="1" customWidth="1"/>
    <col min="715" max="715" width="16.4609375" style="38" bestFit="1" customWidth="1"/>
    <col min="716" max="716" width="10.53515625" style="38" bestFit="1" customWidth="1"/>
    <col min="717" max="717" width="16.4609375" style="38" bestFit="1" customWidth="1"/>
    <col min="718" max="718" width="10.53515625" style="38" bestFit="1" customWidth="1"/>
    <col min="719" max="719" width="16.4609375" style="38" bestFit="1" customWidth="1"/>
    <col min="720" max="720" width="10.53515625" style="38" bestFit="1" customWidth="1"/>
    <col min="721" max="721" width="16.4609375" style="38" bestFit="1" customWidth="1"/>
    <col min="722" max="722" width="10.53515625" style="38" bestFit="1" customWidth="1"/>
    <col min="723" max="723" width="16.4609375" style="38" bestFit="1" customWidth="1"/>
    <col min="724" max="724" width="10.53515625" style="38" bestFit="1" customWidth="1"/>
    <col min="725" max="725" width="16.4609375" style="38" bestFit="1" customWidth="1"/>
    <col min="726" max="726" width="10.53515625" style="38" bestFit="1" customWidth="1"/>
    <col min="727" max="727" width="16.4609375" style="38" bestFit="1" customWidth="1"/>
    <col min="728" max="728" width="10.53515625" style="38" bestFit="1" customWidth="1"/>
    <col min="729" max="729" width="16.4609375" style="38" bestFit="1" customWidth="1"/>
    <col min="730" max="730" width="10.53515625" style="38" bestFit="1" customWidth="1"/>
    <col min="731" max="731" width="16.4609375" style="38" bestFit="1" customWidth="1"/>
    <col min="732" max="732" width="10.53515625" style="38" bestFit="1" customWidth="1"/>
    <col min="733" max="733" width="16.4609375" style="38" bestFit="1" customWidth="1"/>
    <col min="734" max="734" width="10.53515625" style="38" bestFit="1" customWidth="1"/>
    <col min="735" max="735" width="16.4609375" style="38" bestFit="1" customWidth="1"/>
    <col min="736" max="736" width="10.53515625" style="38" bestFit="1" customWidth="1"/>
    <col min="737" max="737" width="16.4609375" style="38" bestFit="1" customWidth="1"/>
    <col min="738" max="738" width="10.53515625" style="38" bestFit="1" customWidth="1"/>
    <col min="739" max="739" width="16.4609375" style="38" bestFit="1" customWidth="1"/>
    <col min="740" max="740" width="10.53515625" style="38" bestFit="1" customWidth="1"/>
    <col min="741" max="741" width="16.4609375" style="38" bestFit="1" customWidth="1"/>
    <col min="742" max="742" width="10.53515625" style="38" bestFit="1" customWidth="1"/>
    <col min="743" max="743" width="16.4609375" style="38" bestFit="1" customWidth="1"/>
    <col min="744" max="744" width="10.53515625" style="38" bestFit="1" customWidth="1"/>
    <col min="745" max="745" width="16.4609375" style="38" bestFit="1" customWidth="1"/>
    <col min="746" max="746" width="10.53515625" style="38" bestFit="1" customWidth="1"/>
    <col min="747" max="747" width="16.4609375" style="38" bestFit="1" customWidth="1"/>
    <col min="748" max="748" width="10.53515625" style="38" bestFit="1" customWidth="1"/>
    <col min="749" max="749" width="16.4609375" style="38" bestFit="1" customWidth="1"/>
    <col min="750" max="750" width="10.53515625" style="38" bestFit="1" customWidth="1"/>
    <col min="751" max="751" width="16.4609375" style="38" bestFit="1" customWidth="1"/>
    <col min="752" max="752" width="10.53515625" style="38" bestFit="1" customWidth="1"/>
    <col min="753" max="753" width="16.4609375" style="38" bestFit="1" customWidth="1"/>
    <col min="754" max="754" width="10.53515625" style="38" bestFit="1" customWidth="1"/>
    <col min="755" max="755" width="16.4609375" style="38" bestFit="1" customWidth="1"/>
    <col min="756" max="756" width="10.53515625" style="38" bestFit="1" customWidth="1"/>
    <col min="757" max="757" width="16.4609375" style="38" bestFit="1" customWidth="1"/>
    <col min="758" max="758" width="10.53515625" style="38" bestFit="1" customWidth="1"/>
    <col min="759" max="759" width="16.4609375" style="38" bestFit="1" customWidth="1"/>
    <col min="760" max="760" width="10.53515625" style="38" bestFit="1" customWidth="1"/>
    <col min="761" max="761" width="16.4609375" style="38" bestFit="1" customWidth="1"/>
    <col min="762" max="762" width="10.53515625" style="38" bestFit="1" customWidth="1"/>
    <col min="763" max="763" width="16.4609375" style="38" bestFit="1" customWidth="1"/>
    <col min="764" max="764" width="10.53515625" style="38" bestFit="1" customWidth="1"/>
    <col min="765" max="765" width="16.4609375" style="38" bestFit="1" customWidth="1"/>
    <col min="766" max="766" width="10.53515625" style="38" bestFit="1" customWidth="1"/>
    <col min="767" max="767" width="16.4609375" style="38" bestFit="1" customWidth="1"/>
    <col min="768" max="768" width="10.53515625" style="38" bestFit="1" customWidth="1"/>
    <col min="769" max="769" width="16.4609375" style="38" bestFit="1" customWidth="1"/>
    <col min="770" max="770" width="10.53515625" style="38" bestFit="1" customWidth="1"/>
    <col min="771" max="771" width="16.4609375" style="38" bestFit="1" customWidth="1"/>
    <col min="772" max="772" width="10.53515625" style="38" bestFit="1" customWidth="1"/>
    <col min="773" max="773" width="16.4609375" style="38" bestFit="1" customWidth="1"/>
    <col min="774" max="774" width="10.53515625" style="38" bestFit="1" customWidth="1"/>
    <col min="775" max="775" width="16.4609375" style="38" bestFit="1" customWidth="1"/>
    <col min="776" max="776" width="10.53515625" style="38" bestFit="1" customWidth="1"/>
    <col min="777" max="777" width="16.4609375" style="38" bestFit="1" customWidth="1"/>
    <col min="778" max="778" width="10.53515625" style="38" bestFit="1" customWidth="1"/>
    <col min="779" max="779" width="16.4609375" style="38" bestFit="1" customWidth="1"/>
    <col min="780" max="780" width="10.53515625" style="38" bestFit="1" customWidth="1"/>
    <col min="781" max="781" width="16.4609375" style="38" bestFit="1" customWidth="1"/>
    <col min="782" max="782" width="10.53515625" style="38" bestFit="1" customWidth="1"/>
    <col min="783" max="783" width="16.4609375" style="38" bestFit="1" customWidth="1"/>
    <col min="784" max="784" width="10.53515625" style="38" bestFit="1" customWidth="1"/>
    <col min="785" max="785" width="16.4609375" style="38" bestFit="1" customWidth="1"/>
    <col min="786" max="786" width="10.53515625" style="38" bestFit="1" customWidth="1"/>
    <col min="787" max="787" width="16.4609375" style="38" bestFit="1" customWidth="1"/>
    <col min="788" max="788" width="10.53515625" style="38" bestFit="1" customWidth="1"/>
    <col min="789" max="789" width="16.4609375" style="38" bestFit="1" customWidth="1"/>
    <col min="790" max="790" width="10.53515625" style="38" bestFit="1" customWidth="1"/>
    <col min="791" max="791" width="16.4609375" style="38" bestFit="1" customWidth="1"/>
    <col min="792" max="792" width="10.53515625" style="38" bestFit="1" customWidth="1"/>
    <col min="793" max="793" width="16.4609375" style="38" bestFit="1" customWidth="1"/>
    <col min="794" max="794" width="10.53515625" style="38" bestFit="1" customWidth="1"/>
    <col min="795" max="795" width="16.4609375" style="38" bestFit="1" customWidth="1"/>
    <col min="796" max="796" width="10.53515625" style="38" bestFit="1" customWidth="1"/>
    <col min="797" max="797" width="16.4609375" style="38" bestFit="1" customWidth="1"/>
    <col min="798" max="798" width="10.53515625" style="38" bestFit="1" customWidth="1"/>
    <col min="799" max="799" width="16.4609375" style="38" bestFit="1" customWidth="1"/>
    <col min="800" max="800" width="10.53515625" style="38" bestFit="1" customWidth="1"/>
    <col min="801" max="801" width="16.4609375" style="38" bestFit="1" customWidth="1"/>
    <col min="802" max="802" width="10.53515625" style="38" bestFit="1" customWidth="1"/>
    <col min="803" max="803" width="16.4609375" style="38" bestFit="1" customWidth="1"/>
    <col min="804" max="804" width="10.53515625" style="38" bestFit="1" customWidth="1"/>
    <col min="805" max="805" width="16.4609375" style="38" bestFit="1" customWidth="1"/>
    <col min="806" max="806" width="10.53515625" style="38" bestFit="1" customWidth="1"/>
    <col min="807" max="807" width="16.4609375" style="38" bestFit="1" customWidth="1"/>
    <col min="808" max="808" width="10.53515625" style="38" bestFit="1" customWidth="1"/>
    <col min="809" max="809" width="16.4609375" style="38" bestFit="1" customWidth="1"/>
    <col min="810" max="810" width="10.53515625" style="38" bestFit="1" customWidth="1"/>
    <col min="811" max="811" width="16.4609375" style="38" bestFit="1" customWidth="1"/>
    <col min="812" max="812" width="10.53515625" style="38" bestFit="1" customWidth="1"/>
    <col min="813" max="813" width="16.4609375" style="38" bestFit="1" customWidth="1"/>
    <col min="814" max="814" width="10.53515625" style="38" bestFit="1" customWidth="1"/>
    <col min="815" max="815" width="16.4609375" style="38" bestFit="1" customWidth="1"/>
    <col min="816" max="816" width="10.53515625" style="38" bestFit="1" customWidth="1"/>
    <col min="817" max="817" width="16.4609375" style="38" bestFit="1" customWidth="1"/>
    <col min="818" max="818" width="10.53515625" style="38" bestFit="1" customWidth="1"/>
    <col min="819" max="819" width="16.4609375" style="38" bestFit="1" customWidth="1"/>
    <col min="820" max="820" width="10.53515625" style="38" bestFit="1" customWidth="1"/>
    <col min="821" max="821" width="16.4609375" style="38" bestFit="1" customWidth="1"/>
    <col min="822" max="822" width="10.53515625" style="38" bestFit="1" customWidth="1"/>
    <col min="823" max="823" width="16.4609375" style="38" bestFit="1" customWidth="1"/>
    <col min="824" max="824" width="10.53515625" style="38" bestFit="1" customWidth="1"/>
    <col min="825" max="825" width="16.4609375" style="38" bestFit="1" customWidth="1"/>
    <col min="826" max="826" width="10.53515625" style="38" bestFit="1" customWidth="1"/>
    <col min="827" max="827" width="16.4609375" style="38" bestFit="1" customWidth="1"/>
    <col min="828" max="828" width="10.53515625" style="38" bestFit="1" customWidth="1"/>
    <col min="829" max="829" width="16.4609375" style="38" bestFit="1" customWidth="1"/>
    <col min="830" max="830" width="10.53515625" style="38" bestFit="1" customWidth="1"/>
    <col min="831" max="831" width="16.4609375" style="38" bestFit="1" customWidth="1"/>
    <col min="832" max="832" width="10.53515625" style="38" bestFit="1" customWidth="1"/>
    <col min="833" max="833" width="16.4609375" style="38" bestFit="1" customWidth="1"/>
    <col min="834" max="834" width="10.53515625" style="38" bestFit="1" customWidth="1"/>
    <col min="835" max="835" width="16.4609375" style="38" bestFit="1" customWidth="1"/>
    <col min="836" max="836" width="10.53515625" style="38" bestFit="1" customWidth="1"/>
    <col min="837" max="837" width="16.4609375" style="38" bestFit="1" customWidth="1"/>
    <col min="838" max="838" width="10.53515625" style="38" bestFit="1" customWidth="1"/>
    <col min="839" max="839" width="16.4609375" style="38" bestFit="1" customWidth="1"/>
    <col min="840" max="840" width="10.53515625" style="38" bestFit="1" customWidth="1"/>
    <col min="841" max="841" width="16.4609375" style="38" bestFit="1" customWidth="1"/>
    <col min="842" max="842" width="10.53515625" style="38" bestFit="1" customWidth="1"/>
    <col min="843" max="843" width="16.4609375" style="38" bestFit="1" customWidth="1"/>
    <col min="844" max="844" width="10.53515625" style="38" bestFit="1" customWidth="1"/>
    <col min="845" max="845" width="16.4609375" style="38" bestFit="1" customWidth="1"/>
    <col min="846" max="846" width="10.53515625" style="38" bestFit="1" customWidth="1"/>
    <col min="847" max="847" width="16.4609375" style="38" bestFit="1" customWidth="1"/>
    <col min="848" max="848" width="10.53515625" style="38" bestFit="1" customWidth="1"/>
    <col min="849" max="849" width="16.4609375" style="38" bestFit="1" customWidth="1"/>
    <col min="850" max="850" width="10.53515625" style="38" bestFit="1" customWidth="1"/>
    <col min="851" max="851" width="16.4609375" style="38" bestFit="1" customWidth="1"/>
    <col min="852" max="852" width="10.53515625" style="38" bestFit="1" customWidth="1"/>
    <col min="853" max="853" width="16.4609375" style="38" bestFit="1" customWidth="1"/>
    <col min="854" max="854" width="10.53515625" style="38" bestFit="1" customWidth="1"/>
    <col min="855" max="855" width="16.4609375" style="38" bestFit="1" customWidth="1"/>
    <col min="856" max="856" width="10.53515625" style="38" bestFit="1" customWidth="1"/>
    <col min="857" max="857" width="16.4609375" style="38" bestFit="1" customWidth="1"/>
    <col min="858" max="858" width="10.53515625" style="38" bestFit="1" customWidth="1"/>
    <col min="859" max="859" width="16.4609375" style="38" bestFit="1" customWidth="1"/>
    <col min="860" max="860" width="10.53515625" style="38" bestFit="1" customWidth="1"/>
    <col min="861" max="861" width="16.4609375" style="38" bestFit="1" customWidth="1"/>
    <col min="862" max="862" width="10.53515625" style="38" bestFit="1" customWidth="1"/>
    <col min="863" max="863" width="16.4609375" style="38" bestFit="1" customWidth="1"/>
    <col min="864" max="864" width="10.53515625" style="38" bestFit="1" customWidth="1"/>
    <col min="865" max="865" width="16.4609375" style="38" bestFit="1" customWidth="1"/>
    <col min="866" max="866" width="10.53515625" style="38" bestFit="1" customWidth="1"/>
    <col min="867" max="867" width="16.4609375" style="38" bestFit="1" customWidth="1"/>
    <col min="868" max="868" width="10.53515625" style="38" bestFit="1" customWidth="1"/>
    <col min="869" max="869" width="16.4609375" style="38" bestFit="1" customWidth="1"/>
    <col min="870" max="870" width="10.53515625" style="38" bestFit="1" customWidth="1"/>
    <col min="871" max="871" width="16.4609375" style="38" bestFit="1" customWidth="1"/>
    <col min="872" max="872" width="10.53515625" style="38" bestFit="1" customWidth="1"/>
    <col min="873" max="873" width="16.4609375" style="38" bestFit="1" customWidth="1"/>
    <col min="874" max="874" width="10.53515625" style="38" bestFit="1" customWidth="1"/>
    <col min="875" max="875" width="16.4609375" style="38" bestFit="1" customWidth="1"/>
    <col min="876" max="876" width="10.53515625" style="38" bestFit="1" customWidth="1"/>
    <col min="877" max="877" width="16.4609375" style="38" bestFit="1" customWidth="1"/>
    <col min="878" max="878" width="10.53515625" style="38" bestFit="1" customWidth="1"/>
    <col min="879" max="879" width="16.4609375" style="38" bestFit="1" customWidth="1"/>
    <col min="880" max="880" width="10.53515625" style="38" bestFit="1" customWidth="1"/>
    <col min="881" max="881" width="16.4609375" style="38" bestFit="1" customWidth="1"/>
    <col min="882" max="882" width="10.53515625" style="38" bestFit="1" customWidth="1"/>
    <col min="883" max="883" width="16.4609375" style="38" bestFit="1" customWidth="1"/>
    <col min="884" max="884" width="10.53515625" style="38" bestFit="1" customWidth="1"/>
    <col min="885" max="885" width="16.4609375" style="38" bestFit="1" customWidth="1"/>
    <col min="886" max="886" width="10.53515625" style="38" bestFit="1" customWidth="1"/>
    <col min="887" max="887" width="16.4609375" style="38" bestFit="1" customWidth="1"/>
    <col min="888" max="888" width="10.53515625" style="38" bestFit="1" customWidth="1"/>
    <col min="889" max="889" width="16.4609375" style="38" bestFit="1" customWidth="1"/>
    <col min="890" max="890" width="10.53515625" style="38" bestFit="1" customWidth="1"/>
    <col min="891" max="891" width="16.4609375" style="38" bestFit="1" customWidth="1"/>
    <col min="892" max="892" width="10.53515625" style="38" bestFit="1" customWidth="1"/>
    <col min="893" max="893" width="16.4609375" style="38" bestFit="1" customWidth="1"/>
    <col min="894" max="894" width="10.53515625" style="38" bestFit="1" customWidth="1"/>
    <col min="895" max="895" width="16.4609375" style="38" bestFit="1" customWidth="1"/>
    <col min="896" max="896" width="10.53515625" style="38" bestFit="1" customWidth="1"/>
    <col min="897" max="897" width="16.4609375" style="38" bestFit="1" customWidth="1"/>
    <col min="898" max="898" width="10.53515625" style="38" bestFit="1" customWidth="1"/>
    <col min="899" max="899" width="16.4609375" style="38" bestFit="1" customWidth="1"/>
    <col min="900" max="900" width="10.53515625" style="38" bestFit="1" customWidth="1"/>
    <col min="901" max="901" width="16.4609375" style="38" bestFit="1" customWidth="1"/>
    <col min="902" max="902" width="10.53515625" style="38" bestFit="1" customWidth="1"/>
    <col min="903" max="903" width="16.4609375" style="38" bestFit="1" customWidth="1"/>
    <col min="904" max="904" width="10.53515625" style="38" bestFit="1" customWidth="1"/>
    <col min="905" max="905" width="16.4609375" style="38" bestFit="1" customWidth="1"/>
    <col min="906" max="906" width="10.53515625" style="38" bestFit="1" customWidth="1"/>
    <col min="907" max="907" width="16.4609375" style="38" bestFit="1" customWidth="1"/>
    <col min="908" max="908" width="10.53515625" style="38" bestFit="1" customWidth="1"/>
    <col min="909" max="909" width="16.4609375" style="38" bestFit="1" customWidth="1"/>
    <col min="910" max="910" width="10.53515625" style="38" bestFit="1" customWidth="1"/>
    <col min="911" max="911" width="16.4609375" style="38" bestFit="1" customWidth="1"/>
    <col min="912" max="912" width="10.53515625" style="38" bestFit="1" customWidth="1"/>
    <col min="913" max="913" width="16.4609375" style="38" bestFit="1" customWidth="1"/>
    <col min="914" max="914" width="10.53515625" style="38" bestFit="1" customWidth="1"/>
    <col min="915" max="915" width="16.4609375" style="38" bestFit="1" customWidth="1"/>
    <col min="916" max="916" width="10.53515625" style="38" bestFit="1" customWidth="1"/>
    <col min="917" max="917" width="16.4609375" style="38" bestFit="1" customWidth="1"/>
    <col min="918" max="918" width="10.53515625" style="38" bestFit="1" customWidth="1"/>
    <col min="919" max="919" width="16.4609375" style="38" bestFit="1" customWidth="1"/>
    <col min="920" max="920" width="10.53515625" style="38" bestFit="1" customWidth="1"/>
    <col min="921" max="921" width="16.4609375" style="38" bestFit="1" customWidth="1"/>
    <col min="922" max="922" width="10.53515625" style="38" bestFit="1" customWidth="1"/>
    <col min="923" max="923" width="16.4609375" style="38" bestFit="1" customWidth="1"/>
    <col min="924" max="924" width="10.53515625" style="38" bestFit="1" customWidth="1"/>
    <col min="925" max="925" width="16.4609375" style="38" bestFit="1" customWidth="1"/>
    <col min="926" max="926" width="10.53515625" style="38" bestFit="1" customWidth="1"/>
    <col min="927" max="927" width="16.4609375" style="38" bestFit="1" customWidth="1"/>
    <col min="928" max="928" width="10.53515625" style="38" bestFit="1" customWidth="1"/>
    <col min="929" max="929" width="16.4609375" style="38" bestFit="1" customWidth="1"/>
    <col min="930" max="930" width="10.53515625" style="38" bestFit="1" customWidth="1"/>
    <col min="931" max="931" width="16.4609375" style="38" bestFit="1" customWidth="1"/>
    <col min="932" max="932" width="10.53515625" style="38" bestFit="1" customWidth="1"/>
    <col min="933" max="933" width="16.4609375" style="38" bestFit="1" customWidth="1"/>
    <col min="934" max="934" width="10.53515625" style="38" bestFit="1" customWidth="1"/>
    <col min="935" max="935" width="16.4609375" style="38" bestFit="1" customWidth="1"/>
    <col min="936" max="936" width="10.53515625" style="38" bestFit="1" customWidth="1"/>
    <col min="937" max="937" width="16.4609375" style="38" bestFit="1" customWidth="1"/>
    <col min="938" max="938" width="10.53515625" style="38" bestFit="1" customWidth="1"/>
    <col min="939" max="939" width="16.4609375" style="38" bestFit="1" customWidth="1"/>
    <col min="940" max="940" width="10.53515625" style="38" bestFit="1" customWidth="1"/>
    <col min="941" max="941" width="16.4609375" style="38" bestFit="1" customWidth="1"/>
    <col min="942" max="942" width="10.53515625" style="38" bestFit="1" customWidth="1"/>
    <col min="943" max="943" width="16.4609375" style="38" bestFit="1" customWidth="1"/>
    <col min="944" max="944" width="10.53515625" style="38" bestFit="1" customWidth="1"/>
    <col min="945" max="945" width="16.4609375" style="38" bestFit="1" customWidth="1"/>
    <col min="946" max="946" width="10.53515625" style="38" bestFit="1" customWidth="1"/>
    <col min="947" max="947" width="16.4609375" style="38" bestFit="1" customWidth="1"/>
    <col min="948" max="948" width="10.53515625" style="38" bestFit="1" customWidth="1"/>
    <col min="949" max="949" width="16.4609375" style="38" bestFit="1" customWidth="1"/>
    <col min="950" max="950" width="10.53515625" style="38" bestFit="1" customWidth="1"/>
    <col min="951" max="951" width="16.4609375" style="38" bestFit="1" customWidth="1"/>
    <col min="952" max="952" width="10.53515625" style="38" bestFit="1" customWidth="1"/>
    <col min="953" max="953" width="16.4609375" style="38" bestFit="1" customWidth="1"/>
    <col min="954" max="954" width="10.53515625" style="38" bestFit="1" customWidth="1"/>
    <col min="955" max="955" width="16.4609375" style="38" bestFit="1" customWidth="1"/>
    <col min="956" max="956" width="10.53515625" style="38" bestFit="1" customWidth="1"/>
    <col min="957" max="957" width="16.4609375" style="38" bestFit="1" customWidth="1"/>
    <col min="958" max="958" width="10.53515625" style="38" bestFit="1" customWidth="1"/>
    <col min="959" max="959" width="16.4609375" style="38" bestFit="1" customWidth="1"/>
    <col min="960" max="960" width="10.53515625" style="38" bestFit="1" customWidth="1"/>
    <col min="961" max="961" width="16.4609375" style="38" bestFit="1" customWidth="1"/>
    <col min="962" max="962" width="10.53515625" style="38" bestFit="1" customWidth="1"/>
    <col min="963" max="963" width="16.4609375" style="38" bestFit="1" customWidth="1"/>
    <col min="964" max="964" width="10.53515625" style="38" bestFit="1" customWidth="1"/>
    <col min="965" max="965" width="16.4609375" style="38" bestFit="1" customWidth="1"/>
    <col min="966" max="966" width="10.53515625" style="38" bestFit="1" customWidth="1"/>
    <col min="967" max="967" width="16.4609375" style="38" bestFit="1" customWidth="1"/>
    <col min="968" max="968" width="10.53515625" style="38" bestFit="1" customWidth="1"/>
    <col min="969" max="969" width="16.4609375" style="38" bestFit="1" customWidth="1"/>
    <col min="970" max="970" width="10.53515625" style="38" bestFit="1" customWidth="1"/>
    <col min="971" max="971" width="16.4609375" style="38" bestFit="1" customWidth="1"/>
    <col min="972" max="972" width="10.53515625" style="38" bestFit="1" customWidth="1"/>
    <col min="973" max="973" width="16.4609375" style="38" bestFit="1" customWidth="1"/>
    <col min="974" max="974" width="10.53515625" style="38" bestFit="1" customWidth="1"/>
    <col min="975" max="975" width="16.4609375" style="38" bestFit="1" customWidth="1"/>
    <col min="976" max="976" width="10.53515625" style="38" bestFit="1" customWidth="1"/>
    <col min="977" max="977" width="16.4609375" style="38" bestFit="1" customWidth="1"/>
    <col min="978" max="978" width="10.53515625" style="38" bestFit="1" customWidth="1"/>
    <col min="979" max="979" width="16.4609375" style="38" bestFit="1" customWidth="1"/>
    <col min="980" max="980" width="10.53515625" style="38" bestFit="1" customWidth="1"/>
    <col min="981" max="981" width="16.4609375" style="38" bestFit="1" customWidth="1"/>
    <col min="982" max="982" width="10.53515625" style="38" bestFit="1" customWidth="1"/>
    <col min="983" max="983" width="16.4609375" style="38" bestFit="1" customWidth="1"/>
    <col min="984" max="984" width="10.53515625" style="38" bestFit="1" customWidth="1"/>
    <col min="985" max="985" width="16.4609375" style="38" bestFit="1" customWidth="1"/>
    <col min="986" max="986" width="10.53515625" style="38" bestFit="1" customWidth="1"/>
    <col min="987" max="987" width="16.4609375" style="38" bestFit="1" customWidth="1"/>
    <col min="988" max="988" width="10.53515625" style="38" bestFit="1" customWidth="1"/>
    <col min="989" max="989" width="16.4609375" style="38" bestFit="1" customWidth="1"/>
    <col min="990" max="990" width="10.53515625" style="38" bestFit="1" customWidth="1"/>
    <col min="991" max="991" width="16.4609375" style="38" bestFit="1" customWidth="1"/>
    <col min="992" max="992" width="10.53515625" style="38" bestFit="1" customWidth="1"/>
    <col min="993" max="993" width="16.4609375" style="38" bestFit="1" customWidth="1"/>
    <col min="994" max="994" width="10.53515625" style="38" bestFit="1" customWidth="1"/>
    <col min="995" max="995" width="16.4609375" style="38" bestFit="1" customWidth="1"/>
    <col min="996" max="996" width="10.53515625" style="38" bestFit="1" customWidth="1"/>
    <col min="997" max="997" width="16.4609375" style="38" bestFit="1" customWidth="1"/>
    <col min="998" max="998" width="10.53515625" style="38" bestFit="1" customWidth="1"/>
    <col min="999" max="999" width="16.4609375" style="38" bestFit="1" customWidth="1"/>
    <col min="1000" max="1000" width="10.53515625" style="38" bestFit="1" customWidth="1"/>
    <col min="1001" max="1001" width="16.4609375" style="38" bestFit="1" customWidth="1"/>
    <col min="1002" max="1002" width="10.53515625" style="38" bestFit="1" customWidth="1"/>
    <col min="1003" max="1003" width="16.4609375" style="38" bestFit="1" customWidth="1"/>
    <col min="1004" max="1004" width="10.53515625" style="38" bestFit="1" customWidth="1"/>
    <col min="1005" max="1005" width="16.4609375" style="38" bestFit="1" customWidth="1"/>
    <col min="1006" max="1006" width="10.53515625" style="38" bestFit="1" customWidth="1"/>
    <col min="1007" max="1007" width="16.4609375" style="38" bestFit="1" customWidth="1"/>
    <col min="1008" max="1008" width="10.53515625" style="38" bestFit="1" customWidth="1"/>
    <col min="1009" max="1009" width="16.4609375" style="38" bestFit="1" customWidth="1"/>
    <col min="1010" max="1010" width="10.53515625" style="38" bestFit="1" customWidth="1"/>
    <col min="1011" max="1011" width="16.4609375" style="38" bestFit="1" customWidth="1"/>
    <col min="1012" max="1012" width="10.53515625" style="38" bestFit="1" customWidth="1"/>
    <col min="1013" max="1013" width="16.4609375" style="38" bestFit="1" customWidth="1"/>
    <col min="1014" max="1014" width="10.53515625" style="38" bestFit="1" customWidth="1"/>
    <col min="1015" max="1015" width="16.4609375" style="38" bestFit="1" customWidth="1"/>
    <col min="1016" max="1016" width="10.53515625" style="38" bestFit="1" customWidth="1"/>
    <col min="1017" max="1017" width="16.4609375" style="38" bestFit="1" customWidth="1"/>
    <col min="1018" max="1018" width="10.53515625" style="38" bestFit="1" customWidth="1"/>
    <col min="1019" max="1019" width="16.4609375" style="38" bestFit="1" customWidth="1"/>
    <col min="1020" max="1020" width="10.53515625" style="38" bestFit="1" customWidth="1"/>
    <col min="1021" max="1021" width="16.4609375" style="38" bestFit="1" customWidth="1"/>
    <col min="1022" max="1022" width="10.53515625" style="38" bestFit="1" customWidth="1"/>
    <col min="1023" max="1023" width="16.4609375" style="38" bestFit="1" customWidth="1"/>
    <col min="1024" max="1024" width="10.53515625" style="38" bestFit="1" customWidth="1"/>
    <col min="1025" max="1025" width="16.4609375" style="38" bestFit="1" customWidth="1"/>
    <col min="1026" max="1026" width="10.53515625" style="38" bestFit="1" customWidth="1"/>
    <col min="1027" max="1027" width="16.4609375" style="38" bestFit="1" customWidth="1"/>
    <col min="1028" max="1028" width="10.53515625" style="38" bestFit="1" customWidth="1"/>
    <col min="1029" max="1029" width="16.4609375" style="38" bestFit="1" customWidth="1"/>
    <col min="1030" max="1030" width="10.53515625" style="38" bestFit="1" customWidth="1"/>
    <col min="1031" max="1031" width="16.4609375" style="38" bestFit="1" customWidth="1"/>
    <col min="1032" max="1032" width="10.53515625" style="38" bestFit="1" customWidth="1"/>
    <col min="1033" max="1033" width="16.4609375" style="38" bestFit="1" customWidth="1"/>
    <col min="1034" max="1034" width="10.53515625" style="38" bestFit="1" customWidth="1"/>
    <col min="1035" max="1035" width="16.4609375" style="38" bestFit="1" customWidth="1"/>
    <col min="1036" max="1036" width="10.53515625" style="38" bestFit="1" customWidth="1"/>
    <col min="1037" max="1037" width="16.4609375" style="38" bestFit="1" customWidth="1"/>
    <col min="1038" max="1038" width="10.53515625" style="38" bestFit="1" customWidth="1"/>
    <col min="1039" max="1039" width="16.4609375" style="38" bestFit="1" customWidth="1"/>
    <col min="1040" max="1040" width="10.53515625" style="38" bestFit="1" customWidth="1"/>
    <col min="1041" max="1041" width="16.4609375" style="38" bestFit="1" customWidth="1"/>
    <col min="1042" max="1042" width="10.53515625" style="38" bestFit="1" customWidth="1"/>
    <col min="1043" max="1043" width="16.4609375" style="38" bestFit="1" customWidth="1"/>
    <col min="1044" max="1044" width="10.53515625" style="38" bestFit="1" customWidth="1"/>
    <col min="1045" max="1045" width="16.4609375" style="38" bestFit="1" customWidth="1"/>
    <col min="1046" max="1046" width="10.53515625" style="38" bestFit="1" customWidth="1"/>
    <col min="1047" max="1047" width="16.4609375" style="38" bestFit="1" customWidth="1"/>
    <col min="1048" max="1048" width="10.53515625" style="38" bestFit="1" customWidth="1"/>
    <col min="1049" max="1049" width="16.4609375" style="38" bestFit="1" customWidth="1"/>
    <col min="1050" max="1050" width="10.53515625" style="38" bestFit="1" customWidth="1"/>
    <col min="1051" max="1051" width="16.4609375" style="38" bestFit="1" customWidth="1"/>
    <col min="1052" max="1052" width="10.53515625" style="38" bestFit="1" customWidth="1"/>
    <col min="1053" max="1053" width="16.4609375" style="38" bestFit="1" customWidth="1"/>
    <col min="1054" max="1054" width="10.53515625" style="38" bestFit="1" customWidth="1"/>
    <col min="1055" max="1055" width="16.4609375" style="38" bestFit="1" customWidth="1"/>
    <col min="1056" max="1056" width="10.53515625" style="38" bestFit="1" customWidth="1"/>
    <col min="1057" max="1057" width="16.4609375" style="38" bestFit="1" customWidth="1"/>
    <col min="1058" max="1058" width="10.53515625" style="38" bestFit="1" customWidth="1"/>
    <col min="1059" max="1059" width="16.4609375" style="38" bestFit="1" customWidth="1"/>
    <col min="1060" max="1060" width="10.53515625" style="38" bestFit="1" customWidth="1"/>
    <col min="1061" max="1061" width="16.4609375" style="38" bestFit="1" customWidth="1"/>
    <col min="1062" max="1062" width="10.53515625" style="38" bestFit="1" customWidth="1"/>
    <col min="1063" max="1063" width="16.4609375" style="38" bestFit="1" customWidth="1"/>
    <col min="1064" max="1064" width="10.53515625" style="38" bestFit="1" customWidth="1"/>
    <col min="1065" max="1065" width="16.4609375" style="38" bestFit="1" customWidth="1"/>
    <col min="1066" max="1066" width="10.53515625" style="38" bestFit="1" customWidth="1"/>
    <col min="1067" max="1067" width="16.4609375" style="38" bestFit="1" customWidth="1"/>
    <col min="1068" max="1068" width="10.53515625" style="38" bestFit="1" customWidth="1"/>
    <col min="1069" max="1069" width="16.4609375" style="38" bestFit="1" customWidth="1"/>
    <col min="1070" max="1070" width="10.53515625" style="38" bestFit="1" customWidth="1"/>
    <col min="1071" max="1071" width="16.4609375" style="38" bestFit="1" customWidth="1"/>
    <col min="1072" max="1072" width="10.53515625" style="38" bestFit="1" customWidth="1"/>
    <col min="1073" max="1073" width="16.4609375" style="38" bestFit="1" customWidth="1"/>
    <col min="1074" max="1074" width="10.53515625" style="38" bestFit="1" customWidth="1"/>
    <col min="1075" max="1075" width="16.4609375" style="38" bestFit="1" customWidth="1"/>
    <col min="1076" max="1076" width="10.53515625" style="38" bestFit="1" customWidth="1"/>
    <col min="1077" max="1077" width="16.4609375" style="38" bestFit="1" customWidth="1"/>
    <col min="1078" max="1078" width="10.53515625" style="38" bestFit="1" customWidth="1"/>
    <col min="1079" max="1079" width="16.4609375" style="38" bestFit="1" customWidth="1"/>
    <col min="1080" max="1080" width="10.53515625" style="38" bestFit="1" customWidth="1"/>
    <col min="1081" max="1081" width="16.4609375" style="38" bestFit="1" customWidth="1"/>
    <col min="1082" max="1082" width="10.53515625" style="38" bestFit="1" customWidth="1"/>
    <col min="1083" max="1083" width="16.4609375" style="38" bestFit="1" customWidth="1"/>
    <col min="1084" max="1084" width="10.53515625" style="38" bestFit="1" customWidth="1"/>
    <col min="1085" max="1085" width="16.4609375" style="38" bestFit="1" customWidth="1"/>
    <col min="1086" max="1086" width="10.53515625" style="38" bestFit="1" customWidth="1"/>
    <col min="1087" max="1087" width="16.4609375" style="38" bestFit="1" customWidth="1"/>
    <col min="1088" max="1088" width="10.53515625" style="38" bestFit="1" customWidth="1"/>
    <col min="1089" max="1089" width="16.4609375" style="38" bestFit="1" customWidth="1"/>
    <col min="1090" max="1090" width="10.53515625" style="38" bestFit="1" customWidth="1"/>
    <col min="1091" max="1091" width="16.4609375" style="38" bestFit="1" customWidth="1"/>
    <col min="1092" max="1092" width="10.53515625" style="38" bestFit="1" customWidth="1"/>
    <col min="1093" max="1093" width="16.4609375" style="38" bestFit="1" customWidth="1"/>
    <col min="1094" max="1094" width="10.53515625" style="38" bestFit="1" customWidth="1"/>
    <col min="1095" max="1095" width="16.4609375" style="38" bestFit="1" customWidth="1"/>
    <col min="1096" max="1096" width="10.53515625" style="38" bestFit="1" customWidth="1"/>
    <col min="1097" max="1097" width="16.4609375" style="38" bestFit="1" customWidth="1"/>
    <col min="1098" max="1098" width="12.84375" style="38" bestFit="1" customWidth="1"/>
    <col min="1099" max="1099" width="10.53515625" style="38" bestFit="1" customWidth="1"/>
    <col min="1100" max="1100" width="8.23046875" style="38" bestFit="1" customWidth="1"/>
    <col min="1101" max="1101" width="16.4609375" style="38" bestFit="1" customWidth="1"/>
    <col min="1102" max="1102" width="10.53515625" style="38" bestFit="1" customWidth="1"/>
    <col min="1103" max="1103" width="9.23046875" style="38" bestFit="1" customWidth="1"/>
    <col min="1104" max="1104" width="16.4609375" style="38" bestFit="1" customWidth="1"/>
    <col min="1105" max="1105" width="10.53515625" style="38" bestFit="1" customWidth="1"/>
    <col min="1106" max="1106" width="8.23046875" style="38" bestFit="1" customWidth="1"/>
    <col min="1107" max="1107" width="16.4609375" style="38" bestFit="1" customWidth="1"/>
    <col min="1108" max="1108" width="10.53515625" style="38" bestFit="1" customWidth="1"/>
    <col min="1109" max="1109" width="9" style="38"/>
    <col min="1110" max="1110" width="16.4609375" style="38" bestFit="1" customWidth="1"/>
    <col min="1111" max="1111" width="10.53515625" style="38" bestFit="1" customWidth="1"/>
    <col min="1112" max="1112" width="9.23046875" style="38" bestFit="1" customWidth="1"/>
    <col min="1113" max="1113" width="16.4609375" style="38" bestFit="1" customWidth="1"/>
    <col min="1114" max="1114" width="10.53515625" style="38" bestFit="1" customWidth="1"/>
    <col min="1115" max="1115" width="8.84375" style="38" bestFit="1" customWidth="1"/>
    <col min="1116" max="1116" width="16.4609375" style="38" bestFit="1" customWidth="1"/>
    <col min="1117" max="1117" width="10.53515625" style="38" bestFit="1" customWidth="1"/>
    <col min="1118" max="1118" width="8.23046875" style="38" bestFit="1" customWidth="1"/>
    <col min="1119" max="1119" width="16.4609375" style="38" bestFit="1" customWidth="1"/>
    <col min="1120" max="1120" width="10.53515625" style="38" bestFit="1" customWidth="1"/>
    <col min="1121" max="1121" width="8.84375" style="38" bestFit="1" customWidth="1"/>
    <col min="1122" max="1122" width="16.4609375" style="38" bestFit="1" customWidth="1"/>
    <col min="1123" max="1123" width="10.53515625" style="38" bestFit="1" customWidth="1"/>
    <col min="1124" max="1124" width="8.23046875" style="38" bestFit="1" customWidth="1"/>
    <col min="1125" max="1125" width="16.4609375" style="38" bestFit="1" customWidth="1"/>
    <col min="1126" max="1126" width="10.53515625" style="38" bestFit="1" customWidth="1"/>
    <col min="1127" max="1127" width="9.15234375" style="38" bestFit="1" customWidth="1"/>
    <col min="1128" max="1128" width="16.4609375" style="38" bestFit="1" customWidth="1"/>
    <col min="1129" max="1129" width="10.53515625" style="38" bestFit="1" customWidth="1"/>
    <col min="1130" max="1130" width="8.765625" style="38" bestFit="1" customWidth="1"/>
    <col min="1131" max="1131" width="16.4609375" style="38" bestFit="1" customWidth="1"/>
    <col min="1132" max="1132" width="10.53515625" style="38" bestFit="1" customWidth="1"/>
    <col min="1133" max="1133" width="8.23046875" style="38" bestFit="1" customWidth="1"/>
    <col min="1134" max="1134" width="16.4609375" style="38" bestFit="1" customWidth="1"/>
    <col min="1135" max="1135" width="10.53515625" style="38" bestFit="1" customWidth="1"/>
    <col min="1136" max="1136" width="9.15234375" style="38" bestFit="1" customWidth="1"/>
    <col min="1137" max="1137" width="16.4609375" style="38" bestFit="1" customWidth="1"/>
    <col min="1138" max="1138" width="10.53515625" style="38" bestFit="1" customWidth="1"/>
    <col min="1139" max="1139" width="9.15234375" style="38" bestFit="1" customWidth="1"/>
    <col min="1140" max="1140" width="16.4609375" style="38" bestFit="1" customWidth="1"/>
    <col min="1141" max="1141" width="10.53515625" style="38" bestFit="1" customWidth="1"/>
    <col min="1142" max="1142" width="8.84375" style="38" bestFit="1" customWidth="1"/>
    <col min="1143" max="1143" width="16.4609375" style="38" bestFit="1" customWidth="1"/>
    <col min="1144" max="1144" width="10.53515625" style="38" bestFit="1" customWidth="1"/>
    <col min="1145" max="1145" width="9" style="38"/>
    <col min="1146" max="1146" width="16.4609375" style="38" bestFit="1" customWidth="1"/>
    <col min="1147" max="1147" width="10.53515625" style="38" bestFit="1" customWidth="1"/>
    <col min="1148" max="1148" width="8.69140625" style="38" bestFit="1" customWidth="1"/>
    <col min="1149" max="1149" width="16.4609375" style="38" bestFit="1" customWidth="1"/>
    <col min="1150" max="1150" width="10.53515625" style="38" bestFit="1" customWidth="1"/>
    <col min="1151" max="1151" width="8.69140625" style="38" bestFit="1" customWidth="1"/>
    <col min="1152" max="1152" width="16.4609375" style="38" bestFit="1" customWidth="1"/>
    <col min="1153" max="1153" width="10.53515625" style="38" bestFit="1" customWidth="1"/>
    <col min="1154" max="1154" width="8.23046875" style="38" bestFit="1" customWidth="1"/>
    <col min="1155" max="1155" width="16.4609375" style="38" bestFit="1" customWidth="1"/>
    <col min="1156" max="1156" width="10.53515625" style="38" bestFit="1" customWidth="1"/>
    <col min="1157" max="1157" width="9.15234375" style="38" bestFit="1" customWidth="1"/>
    <col min="1158" max="1158" width="16.4609375" style="38" bestFit="1" customWidth="1"/>
    <col min="1159" max="1159" width="10.53515625" style="38" bestFit="1" customWidth="1"/>
    <col min="1160" max="1160" width="9.15234375" style="38" bestFit="1" customWidth="1"/>
    <col min="1161" max="1161" width="16.4609375" style="38" bestFit="1" customWidth="1"/>
    <col min="1162" max="1162" width="10.53515625" style="38" bestFit="1" customWidth="1"/>
    <col min="1163" max="1163" width="8.765625" style="38" bestFit="1" customWidth="1"/>
    <col min="1164" max="1164" width="16.4609375" style="38" bestFit="1" customWidth="1"/>
    <col min="1165" max="1165" width="10.53515625" style="38" bestFit="1" customWidth="1"/>
    <col min="1166" max="1166" width="9" style="38"/>
    <col min="1167" max="1167" width="16.4609375" style="38" bestFit="1" customWidth="1"/>
    <col min="1168" max="1168" width="10.53515625" style="38" bestFit="1" customWidth="1"/>
    <col min="1169" max="1169" width="9.15234375" style="38" bestFit="1" customWidth="1"/>
    <col min="1170" max="1170" width="16.4609375" style="38" bestFit="1" customWidth="1"/>
    <col min="1171" max="1171" width="10.53515625" style="38" bestFit="1" customWidth="1"/>
    <col min="1172" max="1172" width="8.84375" style="38" bestFit="1" customWidth="1"/>
    <col min="1173" max="1173" width="16.4609375" style="38" bestFit="1" customWidth="1"/>
    <col min="1174" max="1174" width="10.53515625" style="38" bestFit="1" customWidth="1"/>
    <col min="1175" max="1175" width="8.69140625" style="38" bestFit="1" customWidth="1"/>
    <col min="1176" max="1176" width="16.4609375" style="38" bestFit="1" customWidth="1"/>
    <col min="1177" max="1177" width="10.53515625" style="38" bestFit="1" customWidth="1"/>
    <col min="1178" max="1178" width="8.69140625" style="38" bestFit="1" customWidth="1"/>
    <col min="1179" max="1179" width="16.4609375" style="38" bestFit="1" customWidth="1"/>
    <col min="1180" max="1180" width="10.53515625" style="38" bestFit="1" customWidth="1"/>
    <col min="1181" max="1181" width="9.15234375" style="38" bestFit="1" customWidth="1"/>
    <col min="1182" max="1182" width="16.4609375" style="38" bestFit="1" customWidth="1"/>
    <col min="1183" max="1183" width="10.53515625" style="38" bestFit="1" customWidth="1"/>
    <col min="1184" max="1184" width="8.23046875" style="38" bestFit="1" customWidth="1"/>
    <col min="1185" max="1185" width="16.4609375" style="38" bestFit="1" customWidth="1"/>
    <col min="1186" max="1186" width="10.53515625" style="38" bestFit="1" customWidth="1"/>
    <col min="1187" max="1187" width="9.23046875" style="38" bestFit="1" customWidth="1"/>
    <col min="1188" max="1188" width="16.4609375" style="38" bestFit="1" customWidth="1"/>
    <col min="1189" max="1189" width="10.53515625" style="38" bestFit="1" customWidth="1"/>
    <col min="1190" max="1190" width="9" style="38"/>
    <col min="1191" max="1191" width="16.4609375" style="38" bestFit="1" customWidth="1"/>
    <col min="1192" max="1192" width="10.53515625" style="38" bestFit="1" customWidth="1"/>
    <col min="1193" max="1193" width="8.84375" style="38" bestFit="1" customWidth="1"/>
    <col min="1194" max="1194" width="16.4609375" style="38" bestFit="1" customWidth="1"/>
    <col min="1195" max="1195" width="10.53515625" style="38" bestFit="1" customWidth="1"/>
    <col min="1196" max="1196" width="8.765625" style="38" bestFit="1" customWidth="1"/>
    <col min="1197" max="1197" width="16.4609375" style="38" bestFit="1" customWidth="1"/>
    <col min="1198" max="1198" width="10.53515625" style="38" bestFit="1" customWidth="1"/>
    <col min="1199" max="1199" width="8.84375" style="38" bestFit="1" customWidth="1"/>
    <col min="1200" max="1200" width="16.4609375" style="38" bestFit="1" customWidth="1"/>
    <col min="1201" max="1201" width="10.53515625" style="38" bestFit="1" customWidth="1"/>
    <col min="1202" max="1202" width="9" style="38"/>
    <col min="1203" max="1203" width="16.4609375" style="38" bestFit="1" customWidth="1"/>
    <col min="1204" max="1204" width="10.53515625" style="38" bestFit="1" customWidth="1"/>
    <col min="1205" max="1205" width="9.15234375" style="38" bestFit="1" customWidth="1"/>
    <col min="1206" max="1206" width="16.4609375" style="38" bestFit="1" customWidth="1"/>
    <col min="1207" max="1207" width="10.53515625" style="38" bestFit="1" customWidth="1"/>
    <col min="1208" max="1208" width="9.23046875" style="38" bestFit="1" customWidth="1"/>
    <col min="1209" max="1209" width="16.4609375" style="38" bestFit="1" customWidth="1"/>
    <col min="1210" max="1210" width="10.53515625" style="38" bestFit="1" customWidth="1"/>
    <col min="1211" max="1211" width="9.23046875" style="38" bestFit="1" customWidth="1"/>
    <col min="1212" max="1212" width="16.4609375" style="38" bestFit="1" customWidth="1"/>
    <col min="1213" max="1213" width="10.53515625" style="38" bestFit="1" customWidth="1"/>
    <col min="1214" max="1214" width="9.15234375" style="38" bestFit="1" customWidth="1"/>
    <col min="1215" max="1215" width="16.4609375" style="38" bestFit="1" customWidth="1"/>
    <col min="1216" max="1216" width="10.53515625" style="38" bestFit="1" customWidth="1"/>
    <col min="1217" max="1217" width="8.765625" style="38" bestFit="1" customWidth="1"/>
    <col min="1218" max="1218" width="16.4609375" style="38" bestFit="1" customWidth="1"/>
    <col min="1219" max="1219" width="10.53515625" style="38" bestFit="1" customWidth="1"/>
    <col min="1220" max="1220" width="8.84375" style="38" bestFit="1" customWidth="1"/>
    <col min="1221" max="1221" width="16.4609375" style="38" bestFit="1" customWidth="1"/>
    <col min="1222" max="1222" width="10.53515625" style="38" bestFit="1" customWidth="1"/>
    <col min="1223" max="1223" width="8.84375" style="38" bestFit="1" customWidth="1"/>
    <col min="1224" max="1224" width="16.4609375" style="38" bestFit="1" customWidth="1"/>
    <col min="1225" max="1225" width="10.53515625" style="38" bestFit="1" customWidth="1"/>
    <col min="1226" max="1226" width="8.69140625" style="38" bestFit="1" customWidth="1"/>
    <col min="1227" max="1227" width="16.4609375" style="38" bestFit="1" customWidth="1"/>
    <col min="1228" max="1228" width="10.53515625" style="38" bestFit="1" customWidth="1"/>
    <col min="1229" max="1229" width="9.23046875" style="38" bestFit="1" customWidth="1"/>
    <col min="1230" max="1230" width="16.4609375" style="38" bestFit="1" customWidth="1"/>
    <col min="1231" max="1231" width="10.53515625" style="38" bestFit="1" customWidth="1"/>
    <col min="1232" max="1232" width="8.23046875" style="38" bestFit="1" customWidth="1"/>
    <col min="1233" max="1233" width="16.4609375" style="38" bestFit="1" customWidth="1"/>
    <col min="1234" max="1234" width="10.53515625" style="38" bestFit="1" customWidth="1"/>
    <col min="1235" max="1235" width="8.69140625" style="38" bestFit="1" customWidth="1"/>
    <col min="1236" max="1236" width="16.4609375" style="38" bestFit="1" customWidth="1"/>
    <col min="1237" max="1237" width="10.53515625" style="38" bestFit="1" customWidth="1"/>
    <col min="1238" max="1238" width="9.23046875" style="38" bestFit="1" customWidth="1"/>
    <col min="1239" max="1239" width="16.4609375" style="38" bestFit="1" customWidth="1"/>
    <col min="1240" max="1240" width="10.53515625" style="38" bestFit="1" customWidth="1"/>
    <col min="1241" max="1241" width="8.84375" style="38" bestFit="1" customWidth="1"/>
    <col min="1242" max="1242" width="16.4609375" style="38" bestFit="1" customWidth="1"/>
    <col min="1243" max="1243" width="10.53515625" style="38" bestFit="1" customWidth="1"/>
    <col min="1244" max="1244" width="8.765625" style="38" bestFit="1" customWidth="1"/>
    <col min="1245" max="1245" width="16.4609375" style="38" bestFit="1" customWidth="1"/>
    <col min="1246" max="1246" width="10.53515625" style="38" bestFit="1" customWidth="1"/>
    <col min="1247" max="1247" width="8.84375" style="38" bestFit="1" customWidth="1"/>
    <col min="1248" max="1248" width="16.4609375" style="38" bestFit="1" customWidth="1"/>
    <col min="1249" max="1249" width="10.53515625" style="38" bestFit="1" customWidth="1"/>
    <col min="1250" max="1250" width="8.84375" style="38" bestFit="1" customWidth="1"/>
    <col min="1251" max="1251" width="16.4609375" style="38" bestFit="1" customWidth="1"/>
    <col min="1252" max="1252" width="10.53515625" style="38" bestFit="1" customWidth="1"/>
    <col min="1253" max="1253" width="8.84375" style="38" bestFit="1" customWidth="1"/>
    <col min="1254" max="1254" width="16.4609375" style="38" bestFit="1" customWidth="1"/>
    <col min="1255" max="1255" width="10.53515625" style="38" bestFit="1" customWidth="1"/>
    <col min="1256" max="1256" width="8.84375" style="38" bestFit="1" customWidth="1"/>
    <col min="1257" max="1257" width="16.4609375" style="38" bestFit="1" customWidth="1"/>
    <col min="1258" max="1258" width="10.53515625" style="38" bestFit="1" customWidth="1"/>
    <col min="1259" max="1259" width="8.23046875" style="38" bestFit="1" customWidth="1"/>
    <col min="1260" max="1260" width="16.4609375" style="38" bestFit="1" customWidth="1"/>
    <col min="1261" max="1261" width="10.53515625" style="38" bestFit="1" customWidth="1"/>
    <col min="1262" max="1262" width="9.15234375" style="38" bestFit="1" customWidth="1"/>
    <col min="1263" max="1263" width="16.4609375" style="38" bestFit="1" customWidth="1"/>
    <col min="1264" max="1264" width="10.53515625" style="38" bestFit="1" customWidth="1"/>
    <col min="1265" max="1265" width="8.765625" style="38" bestFit="1" customWidth="1"/>
    <col min="1266" max="1266" width="16.4609375" style="38" bestFit="1" customWidth="1"/>
    <col min="1267" max="1267" width="10.53515625" style="38" bestFit="1" customWidth="1"/>
    <col min="1268" max="1268" width="9.15234375" style="38" bestFit="1" customWidth="1"/>
    <col min="1269" max="1269" width="16.4609375" style="38" bestFit="1" customWidth="1"/>
    <col min="1270" max="1270" width="10.53515625" style="38" bestFit="1" customWidth="1"/>
    <col min="1271" max="1271" width="8.69140625" style="38" bestFit="1" customWidth="1"/>
    <col min="1272" max="1272" width="16.4609375" style="38" bestFit="1" customWidth="1"/>
    <col min="1273" max="1273" width="10.53515625" style="38" bestFit="1" customWidth="1"/>
    <col min="1274" max="1274" width="8.69140625" style="38" bestFit="1" customWidth="1"/>
    <col min="1275" max="1275" width="16.4609375" style="38" bestFit="1" customWidth="1"/>
    <col min="1276" max="1276" width="10.53515625" style="38" bestFit="1" customWidth="1"/>
    <col min="1277" max="1277" width="9.15234375" style="38" bestFit="1" customWidth="1"/>
    <col min="1278" max="1278" width="16.4609375" style="38" bestFit="1" customWidth="1"/>
    <col min="1279" max="1279" width="10.53515625" style="38" bestFit="1" customWidth="1"/>
    <col min="1280" max="1280" width="8.765625" style="38" bestFit="1" customWidth="1"/>
    <col min="1281" max="1281" width="16.4609375" style="38" bestFit="1" customWidth="1"/>
    <col min="1282" max="1282" width="10.53515625" style="38" bestFit="1" customWidth="1"/>
    <col min="1283" max="1283" width="8.23046875" style="38" bestFit="1" customWidth="1"/>
    <col min="1284" max="1284" width="16.4609375" style="38" bestFit="1" customWidth="1"/>
    <col min="1285" max="1285" width="10.53515625" style="38" bestFit="1" customWidth="1"/>
    <col min="1286" max="1286" width="8.23046875" style="38" bestFit="1" customWidth="1"/>
    <col min="1287" max="1287" width="16.4609375" style="38" bestFit="1" customWidth="1"/>
    <col min="1288" max="1288" width="10.53515625" style="38" bestFit="1" customWidth="1"/>
    <col min="1289" max="1289" width="9" style="38"/>
    <col min="1290" max="1290" width="16.4609375" style="38" bestFit="1" customWidth="1"/>
    <col min="1291" max="1291" width="10.53515625" style="38" bestFit="1" customWidth="1"/>
    <col min="1292" max="1292" width="9" style="38"/>
    <col min="1293" max="1293" width="16.4609375" style="38" bestFit="1" customWidth="1"/>
    <col min="1294" max="1294" width="10.53515625" style="38" bestFit="1" customWidth="1"/>
    <col min="1295" max="1295" width="9.23046875" style="38" bestFit="1" customWidth="1"/>
    <col min="1296" max="1296" width="16.4609375" style="38" bestFit="1" customWidth="1"/>
    <col min="1297" max="1297" width="10.53515625" style="38" bestFit="1" customWidth="1"/>
    <col min="1298" max="1298" width="9.23046875" style="38" bestFit="1" customWidth="1"/>
    <col min="1299" max="1299" width="16.4609375" style="38" bestFit="1" customWidth="1"/>
    <col min="1300" max="1300" width="10.53515625" style="38" bestFit="1" customWidth="1"/>
    <col min="1301" max="1301" width="8.84375" style="38" bestFit="1" customWidth="1"/>
    <col min="1302" max="1302" width="16.4609375" style="38" bestFit="1" customWidth="1"/>
    <col min="1303" max="1303" width="10.53515625" style="38" bestFit="1" customWidth="1"/>
    <col min="1304" max="1304" width="9" style="38"/>
    <col min="1305" max="1305" width="16.4609375" style="38" bestFit="1" customWidth="1"/>
    <col min="1306" max="1306" width="10.53515625" style="38" bestFit="1" customWidth="1"/>
    <col min="1307" max="1307" width="8.23046875" style="38" bestFit="1" customWidth="1"/>
    <col min="1308" max="1308" width="16.4609375" style="38" bestFit="1" customWidth="1"/>
    <col min="1309" max="1309" width="10.53515625" style="38" bestFit="1" customWidth="1"/>
    <col min="1310" max="1310" width="9.23046875" style="38" bestFit="1" customWidth="1"/>
    <col min="1311" max="1311" width="16.4609375" style="38" bestFit="1" customWidth="1"/>
    <col min="1312" max="1312" width="10.53515625" style="38" bestFit="1" customWidth="1"/>
    <col min="1313" max="1313" width="8.765625" style="38" bestFit="1" customWidth="1"/>
    <col min="1314" max="1314" width="16.4609375" style="38" bestFit="1" customWidth="1"/>
    <col min="1315" max="1315" width="10.53515625" style="38" bestFit="1" customWidth="1"/>
    <col min="1316" max="1316" width="8.23046875" style="38" bestFit="1" customWidth="1"/>
    <col min="1317" max="1317" width="16.4609375" style="38" bestFit="1" customWidth="1"/>
    <col min="1318" max="1318" width="10.53515625" style="38" bestFit="1" customWidth="1"/>
    <col min="1319" max="1319" width="9" style="38"/>
    <col min="1320" max="1320" width="16.4609375" style="38" bestFit="1" customWidth="1"/>
    <col min="1321" max="1321" width="10.53515625" style="38" bestFit="1" customWidth="1"/>
    <col min="1322" max="1322" width="8.23046875" style="38" bestFit="1" customWidth="1"/>
    <col min="1323" max="1323" width="16.4609375" style="38" bestFit="1" customWidth="1"/>
    <col min="1324" max="1324" width="10.53515625" style="38" bestFit="1" customWidth="1"/>
    <col min="1325" max="1325" width="9" style="38"/>
    <col min="1326" max="1326" width="16.4609375" style="38" bestFit="1" customWidth="1"/>
    <col min="1327" max="1327" width="10.53515625" style="38" bestFit="1" customWidth="1"/>
    <col min="1328" max="1328" width="9.15234375" style="38" bestFit="1" customWidth="1"/>
    <col min="1329" max="1329" width="16.4609375" style="38" bestFit="1" customWidth="1"/>
    <col min="1330" max="1330" width="10.53515625" style="38" bestFit="1" customWidth="1"/>
    <col min="1331" max="1331" width="9.23046875" style="38" bestFit="1" customWidth="1"/>
    <col min="1332" max="1332" width="16.4609375" style="38" bestFit="1" customWidth="1"/>
    <col min="1333" max="1333" width="10.53515625" style="38" bestFit="1" customWidth="1"/>
    <col min="1334" max="1334" width="9.15234375" style="38" bestFit="1" customWidth="1"/>
    <col min="1335" max="1335" width="16.4609375" style="38" bestFit="1" customWidth="1"/>
    <col min="1336" max="1336" width="10.53515625" style="38" bestFit="1" customWidth="1"/>
    <col min="1337" max="1337" width="8.69140625" style="38" bestFit="1" customWidth="1"/>
    <col min="1338" max="1338" width="16.4609375" style="38" bestFit="1" customWidth="1"/>
    <col min="1339" max="1339" width="10.53515625" style="38" bestFit="1" customWidth="1"/>
    <col min="1340" max="1340" width="8.69140625" style="38" bestFit="1" customWidth="1"/>
    <col min="1341" max="1341" width="16.4609375" style="38" bestFit="1" customWidth="1"/>
    <col min="1342" max="1342" width="10.53515625" style="38" bestFit="1" customWidth="1"/>
    <col min="1343" max="1343" width="8.23046875" style="38" bestFit="1" customWidth="1"/>
    <col min="1344" max="1344" width="16.4609375" style="38" bestFit="1" customWidth="1"/>
    <col min="1345" max="1345" width="10.53515625" style="38" bestFit="1" customWidth="1"/>
    <col min="1346" max="1346" width="8.84375" style="38" bestFit="1" customWidth="1"/>
    <col min="1347" max="1347" width="16.4609375" style="38" bestFit="1" customWidth="1"/>
    <col min="1348" max="1348" width="10.53515625" style="38" bestFit="1" customWidth="1"/>
    <col min="1349" max="1349" width="8.765625" style="38" bestFit="1" customWidth="1"/>
    <col min="1350" max="1350" width="16.4609375" style="38" bestFit="1" customWidth="1"/>
    <col min="1351" max="1351" width="10.53515625" style="38" bestFit="1" customWidth="1"/>
    <col min="1352" max="1352" width="8.84375" style="38" bestFit="1" customWidth="1"/>
    <col min="1353" max="1353" width="16.4609375" style="38" bestFit="1" customWidth="1"/>
    <col min="1354" max="1354" width="10.53515625" style="38" bestFit="1" customWidth="1"/>
    <col min="1355" max="1355" width="8.84375" style="38" bestFit="1" customWidth="1"/>
    <col min="1356" max="1356" width="16.4609375" style="38" bestFit="1" customWidth="1"/>
    <col min="1357" max="1357" width="10.53515625" style="38" bestFit="1" customWidth="1"/>
    <col min="1358" max="1358" width="9" style="38"/>
    <col min="1359" max="1359" width="16.4609375" style="38" bestFit="1" customWidth="1"/>
    <col min="1360" max="1360" width="10.53515625" style="38" bestFit="1" customWidth="1"/>
    <col min="1361" max="1361" width="9.15234375" style="38" bestFit="1" customWidth="1"/>
    <col min="1362" max="1362" width="16.4609375" style="38" bestFit="1" customWidth="1"/>
    <col min="1363" max="1363" width="10.53515625" style="38" bestFit="1" customWidth="1"/>
    <col min="1364" max="1364" width="8.69140625" style="38" bestFit="1" customWidth="1"/>
    <col min="1365" max="1365" width="16.4609375" style="38" bestFit="1" customWidth="1"/>
    <col min="1366" max="1366" width="10.53515625" style="38" bestFit="1" customWidth="1"/>
    <col min="1367" max="1367" width="9.23046875" style="38" bestFit="1" customWidth="1"/>
    <col min="1368" max="1368" width="16.4609375" style="38" bestFit="1" customWidth="1"/>
    <col min="1369" max="1369" width="10.53515625" style="38" bestFit="1" customWidth="1"/>
    <col min="1370" max="1370" width="8.84375" style="38" bestFit="1" customWidth="1"/>
    <col min="1371" max="1371" width="16.4609375" style="38" bestFit="1" customWidth="1"/>
    <col min="1372" max="1372" width="10.53515625" style="38" bestFit="1" customWidth="1"/>
    <col min="1373" max="1373" width="9.15234375" style="38" bestFit="1" customWidth="1"/>
    <col min="1374" max="1374" width="16.4609375" style="38" bestFit="1" customWidth="1"/>
    <col min="1375" max="1375" width="10.53515625" style="38" bestFit="1" customWidth="1"/>
    <col min="1376" max="1376" width="9.23046875" style="38" bestFit="1" customWidth="1"/>
    <col min="1377" max="1377" width="16.4609375" style="38" bestFit="1" customWidth="1"/>
    <col min="1378" max="1378" width="10.53515625" style="38" bestFit="1" customWidth="1"/>
    <col min="1379" max="1379" width="9.23046875" style="38" bestFit="1" customWidth="1"/>
    <col min="1380" max="1380" width="16.4609375" style="38" bestFit="1" customWidth="1"/>
    <col min="1381" max="1381" width="10.53515625" style="38" bestFit="1" customWidth="1"/>
    <col min="1382" max="1382" width="8.84375" style="38" bestFit="1" customWidth="1"/>
    <col min="1383" max="1383" width="16.4609375" style="38" bestFit="1" customWidth="1"/>
    <col min="1384" max="1384" width="10.53515625" style="38" bestFit="1" customWidth="1"/>
    <col min="1385" max="1385" width="8.84375" style="38" bestFit="1" customWidth="1"/>
    <col min="1386" max="1386" width="16.4609375" style="38" bestFit="1" customWidth="1"/>
    <col min="1387" max="1387" width="10.53515625" style="38" bestFit="1" customWidth="1"/>
    <col min="1388" max="1388" width="9.23046875" style="38" bestFit="1" customWidth="1"/>
    <col min="1389" max="1389" width="16.4609375" style="38" bestFit="1" customWidth="1"/>
    <col min="1390" max="1390" width="10.53515625" style="38" bestFit="1" customWidth="1"/>
    <col min="1391" max="1391" width="8.765625" style="38" bestFit="1" customWidth="1"/>
    <col min="1392" max="1392" width="16.4609375" style="38" bestFit="1" customWidth="1"/>
    <col min="1393" max="1393" width="10.53515625" style="38" bestFit="1" customWidth="1"/>
    <col min="1394" max="1394" width="8.84375" style="38" bestFit="1" customWidth="1"/>
    <col min="1395" max="1395" width="16.4609375" style="38" bestFit="1" customWidth="1"/>
    <col min="1396" max="1396" width="10.53515625" style="38" bestFit="1" customWidth="1"/>
    <col min="1397" max="1397" width="9.15234375" style="38" bestFit="1" customWidth="1"/>
    <col min="1398" max="1398" width="16.4609375" style="38" bestFit="1" customWidth="1"/>
    <col min="1399" max="1399" width="10.53515625" style="38" bestFit="1" customWidth="1"/>
    <col min="1400" max="1400" width="8.84375" style="38" bestFit="1" customWidth="1"/>
    <col min="1401" max="1401" width="16.4609375" style="38" bestFit="1" customWidth="1"/>
    <col min="1402" max="1402" width="10.53515625" style="38" bestFit="1" customWidth="1"/>
    <col min="1403" max="1403" width="8.765625" style="38" bestFit="1" customWidth="1"/>
    <col min="1404" max="1404" width="16.4609375" style="38" bestFit="1" customWidth="1"/>
    <col min="1405" max="1405" width="10.53515625" style="38" bestFit="1" customWidth="1"/>
    <col min="1406" max="1406" width="9.23046875" style="38" bestFit="1" customWidth="1"/>
    <col min="1407" max="1407" width="16.4609375" style="38" bestFit="1" customWidth="1"/>
    <col min="1408" max="1408" width="10.53515625" style="38" bestFit="1" customWidth="1"/>
    <col min="1409" max="1409" width="8.84375" style="38" bestFit="1" customWidth="1"/>
    <col min="1410" max="1410" width="16.4609375" style="38" bestFit="1" customWidth="1"/>
    <col min="1411" max="1411" width="10.53515625" style="38" bestFit="1" customWidth="1"/>
    <col min="1412" max="1412" width="8.23046875" style="38" bestFit="1" customWidth="1"/>
    <col min="1413" max="1413" width="16.4609375" style="38" bestFit="1" customWidth="1"/>
    <col min="1414" max="1414" width="10.53515625" style="38" bestFit="1" customWidth="1"/>
    <col min="1415" max="1415" width="9.15234375" style="38" bestFit="1" customWidth="1"/>
    <col min="1416" max="1416" width="16.4609375" style="38" bestFit="1" customWidth="1"/>
    <col min="1417" max="1417" width="10.53515625" style="38" bestFit="1" customWidth="1"/>
    <col min="1418" max="1418" width="9.15234375" style="38" bestFit="1" customWidth="1"/>
    <col min="1419" max="1419" width="16.4609375" style="38" bestFit="1" customWidth="1"/>
    <col min="1420" max="1420" width="10.53515625" style="38" bestFit="1" customWidth="1"/>
    <col min="1421" max="1421" width="8.23046875" style="38" bestFit="1" customWidth="1"/>
    <col min="1422" max="1422" width="16.4609375" style="38" bestFit="1" customWidth="1"/>
    <col min="1423" max="1423" width="10.53515625" style="38" bestFit="1" customWidth="1"/>
    <col min="1424" max="1424" width="9.23046875" style="38" bestFit="1" customWidth="1"/>
    <col min="1425" max="1425" width="16.4609375" style="38" bestFit="1" customWidth="1"/>
    <col min="1426" max="1426" width="10.53515625" style="38" bestFit="1" customWidth="1"/>
    <col min="1427" max="1427" width="8.23046875" style="38" bestFit="1" customWidth="1"/>
    <col min="1428" max="1428" width="16.4609375" style="38" bestFit="1" customWidth="1"/>
    <col min="1429" max="1429" width="10.53515625" style="38" bestFit="1" customWidth="1"/>
    <col min="1430" max="1430" width="9.23046875" style="38" bestFit="1" customWidth="1"/>
    <col min="1431" max="1431" width="16.4609375" style="38" bestFit="1" customWidth="1"/>
    <col min="1432" max="1432" width="10.53515625" style="38" bestFit="1" customWidth="1"/>
    <col min="1433" max="1433" width="8.23046875" style="38" bestFit="1" customWidth="1"/>
    <col min="1434" max="1434" width="16.4609375" style="38" bestFit="1" customWidth="1"/>
    <col min="1435" max="1435" width="10.53515625" style="38" bestFit="1" customWidth="1"/>
    <col min="1436" max="1436" width="9.15234375" style="38" bestFit="1" customWidth="1"/>
    <col min="1437" max="1437" width="16.4609375" style="38" bestFit="1" customWidth="1"/>
    <col min="1438" max="1438" width="10.53515625" style="38" bestFit="1" customWidth="1"/>
    <col min="1439" max="1439" width="9.15234375" style="38" bestFit="1" customWidth="1"/>
    <col min="1440" max="1440" width="16.4609375" style="38" bestFit="1" customWidth="1"/>
    <col min="1441" max="1441" width="10.53515625" style="38" bestFit="1" customWidth="1"/>
    <col min="1442" max="1442" width="9.15234375" style="38" bestFit="1" customWidth="1"/>
    <col min="1443" max="1443" width="16.4609375" style="38" bestFit="1" customWidth="1"/>
    <col min="1444" max="1444" width="10.53515625" style="38" bestFit="1" customWidth="1"/>
    <col min="1445" max="1445" width="8.84375" style="38" bestFit="1" customWidth="1"/>
    <col min="1446" max="1446" width="16.4609375" style="38" bestFit="1" customWidth="1"/>
    <col min="1447" max="1447" width="10.53515625" style="38" bestFit="1" customWidth="1"/>
    <col min="1448" max="1448" width="9" style="38"/>
    <col min="1449" max="1449" width="16.4609375" style="38" bestFit="1" customWidth="1"/>
    <col min="1450" max="1450" width="10.53515625" style="38" bestFit="1" customWidth="1"/>
    <col min="1451" max="1451" width="9.15234375" style="38" bestFit="1" customWidth="1"/>
    <col min="1452" max="1452" width="16.4609375" style="38" bestFit="1" customWidth="1"/>
    <col min="1453" max="1453" width="10.53515625" style="38" bestFit="1" customWidth="1"/>
    <col min="1454" max="1454" width="9.23046875" style="38" bestFit="1" customWidth="1"/>
    <col min="1455" max="1455" width="16.4609375" style="38" bestFit="1" customWidth="1"/>
    <col min="1456" max="1456" width="10.53515625" style="38" bestFit="1" customWidth="1"/>
    <col min="1457" max="1457" width="8.765625" style="38" bestFit="1" customWidth="1"/>
    <col min="1458" max="1458" width="16.4609375" style="38" bestFit="1" customWidth="1"/>
    <col min="1459" max="1459" width="10.53515625" style="38" bestFit="1" customWidth="1"/>
    <col min="1460" max="1460" width="8.23046875" style="38" bestFit="1" customWidth="1"/>
    <col min="1461" max="1461" width="16.4609375" style="38" bestFit="1" customWidth="1"/>
    <col min="1462" max="1462" width="10.53515625" style="38" bestFit="1" customWidth="1"/>
    <col min="1463" max="1463" width="9.23046875" style="38" bestFit="1" customWidth="1"/>
    <col min="1464" max="1464" width="16.4609375" style="38" bestFit="1" customWidth="1"/>
    <col min="1465" max="1465" width="10.53515625" style="38" bestFit="1" customWidth="1"/>
    <col min="1466" max="1466" width="9.15234375" style="38" bestFit="1" customWidth="1"/>
    <col min="1467" max="1467" width="16.4609375" style="38" bestFit="1" customWidth="1"/>
    <col min="1468" max="1468" width="10.53515625" style="38" bestFit="1" customWidth="1"/>
    <col min="1469" max="1469" width="8.765625" style="38" bestFit="1" customWidth="1"/>
    <col min="1470" max="1470" width="16.4609375" style="38" bestFit="1" customWidth="1"/>
    <col min="1471" max="1471" width="10.53515625" style="38" bestFit="1" customWidth="1"/>
    <col min="1472" max="1472" width="8.84375" style="38" bestFit="1" customWidth="1"/>
    <col min="1473" max="1473" width="16.4609375" style="38" bestFit="1" customWidth="1"/>
    <col min="1474" max="1474" width="10.53515625" style="38" bestFit="1" customWidth="1"/>
    <col min="1475" max="1475" width="8.23046875" style="38" bestFit="1" customWidth="1"/>
    <col min="1476" max="1476" width="16.4609375" style="38" bestFit="1" customWidth="1"/>
    <col min="1477" max="1477" width="10.53515625" style="38" bestFit="1" customWidth="1"/>
    <col min="1478" max="1478" width="8.23046875" style="38" bestFit="1" customWidth="1"/>
    <col min="1479" max="1479" width="16.4609375" style="38" bestFit="1" customWidth="1"/>
    <col min="1480" max="1480" width="10.53515625" style="38" bestFit="1" customWidth="1"/>
    <col min="1481" max="1481" width="9" style="38"/>
    <col min="1482" max="1482" width="16.4609375" style="38" bestFit="1" customWidth="1"/>
    <col min="1483" max="1483" width="10.53515625" style="38" bestFit="1" customWidth="1"/>
    <col min="1484" max="1484" width="9" style="38"/>
    <col min="1485" max="1485" width="16.4609375" style="38" bestFit="1" customWidth="1"/>
    <col min="1486" max="1486" width="10.53515625" style="38" bestFit="1" customWidth="1"/>
    <col min="1487" max="1487" width="9" style="38"/>
    <col min="1488" max="1488" width="16.4609375" style="38" bestFit="1" customWidth="1"/>
    <col min="1489" max="1489" width="10.53515625" style="38" bestFit="1" customWidth="1"/>
    <col min="1490" max="1490" width="8.23046875" style="38" bestFit="1" customWidth="1"/>
    <col min="1491" max="1491" width="16.4609375" style="38" bestFit="1" customWidth="1"/>
    <col min="1492" max="1492" width="10.53515625" style="38" bestFit="1" customWidth="1"/>
    <col min="1493" max="1493" width="8.765625" style="38" bestFit="1" customWidth="1"/>
    <col min="1494" max="1494" width="16.4609375" style="38" bestFit="1" customWidth="1"/>
    <col min="1495" max="1495" width="10.53515625" style="38" bestFit="1" customWidth="1"/>
    <col min="1496" max="1496" width="8.84375" style="38" bestFit="1" customWidth="1"/>
    <col min="1497" max="1497" width="16.4609375" style="38" bestFit="1" customWidth="1"/>
    <col min="1498" max="1498" width="10.53515625" style="38" bestFit="1" customWidth="1"/>
    <col min="1499" max="1499" width="9.23046875" style="38" bestFit="1" customWidth="1"/>
    <col min="1500" max="1500" width="16.4609375" style="38" bestFit="1" customWidth="1"/>
    <col min="1501" max="1501" width="10.53515625" style="38" bestFit="1" customWidth="1"/>
    <col min="1502" max="1502" width="8.84375" style="38" bestFit="1" customWidth="1"/>
    <col min="1503" max="1503" width="16.4609375" style="38" bestFit="1" customWidth="1"/>
    <col min="1504" max="1504" width="10.53515625" style="38" bestFit="1" customWidth="1"/>
    <col min="1505" max="1505" width="9" style="38"/>
    <col min="1506" max="1506" width="16.4609375" style="38" bestFit="1" customWidth="1"/>
    <col min="1507" max="1507" width="10.53515625" style="38" bestFit="1" customWidth="1"/>
    <col min="1508" max="1508" width="9" style="38"/>
    <col min="1509" max="1509" width="16.4609375" style="38" bestFit="1" customWidth="1"/>
    <col min="1510" max="1510" width="10.53515625" style="38" bestFit="1" customWidth="1"/>
    <col min="1511" max="1511" width="9.15234375" style="38" bestFit="1" customWidth="1"/>
    <col min="1512" max="1512" width="16.4609375" style="38" bestFit="1" customWidth="1"/>
    <col min="1513" max="1513" width="10.53515625" style="38" bestFit="1" customWidth="1"/>
    <col min="1514" max="1514" width="9.15234375" style="38" bestFit="1" customWidth="1"/>
    <col min="1515" max="1515" width="16.4609375" style="38" bestFit="1" customWidth="1"/>
    <col min="1516" max="1516" width="10.53515625" style="38" bestFit="1" customWidth="1"/>
    <col min="1517" max="1517" width="9.23046875" style="38" bestFit="1" customWidth="1"/>
    <col min="1518" max="1518" width="16.4609375" style="38" bestFit="1" customWidth="1"/>
    <col min="1519" max="1519" width="10.53515625" style="38" bestFit="1" customWidth="1"/>
    <col min="1520" max="1520" width="8.23046875" style="38" bestFit="1" customWidth="1"/>
    <col min="1521" max="1521" width="16.4609375" style="38" bestFit="1" customWidth="1"/>
    <col min="1522" max="1522" width="10.53515625" style="38" bestFit="1" customWidth="1"/>
    <col min="1523" max="1523" width="9.23046875" style="38" bestFit="1" customWidth="1"/>
    <col min="1524" max="1524" width="16.4609375" style="38" bestFit="1" customWidth="1"/>
    <col min="1525" max="1525" width="10.53515625" style="38" bestFit="1" customWidth="1"/>
    <col min="1526" max="1526" width="8.69140625" style="38" bestFit="1" customWidth="1"/>
    <col min="1527" max="1527" width="16.4609375" style="38" bestFit="1" customWidth="1"/>
    <col min="1528" max="1528" width="10.53515625" style="38" bestFit="1" customWidth="1"/>
    <col min="1529" max="1529" width="8.765625" style="38" bestFit="1" customWidth="1"/>
    <col min="1530" max="1530" width="16.4609375" style="38" bestFit="1" customWidth="1"/>
    <col min="1531" max="1531" width="10.53515625" style="38" bestFit="1" customWidth="1"/>
    <col min="1532" max="1532" width="9.23046875" style="38" bestFit="1" customWidth="1"/>
    <col min="1533" max="1533" width="16.4609375" style="38" bestFit="1" customWidth="1"/>
    <col min="1534" max="1534" width="10.53515625" style="38" bestFit="1" customWidth="1"/>
    <col min="1535" max="1535" width="9" style="38"/>
    <col min="1536" max="1536" width="16.4609375" style="38" bestFit="1" customWidth="1"/>
    <col min="1537" max="1537" width="10.53515625" style="38" bestFit="1" customWidth="1"/>
    <col min="1538" max="1538" width="8.765625" style="38" bestFit="1" customWidth="1"/>
    <col min="1539" max="1539" width="16.4609375" style="38" bestFit="1" customWidth="1"/>
    <col min="1540" max="1540" width="10.53515625" style="38" bestFit="1" customWidth="1"/>
    <col min="1541" max="1541" width="8.84375" style="38" bestFit="1" customWidth="1"/>
    <col min="1542" max="1542" width="16.4609375" style="38" bestFit="1" customWidth="1"/>
    <col min="1543" max="1543" width="10.53515625" style="38" bestFit="1" customWidth="1"/>
    <col min="1544" max="1544" width="8.23046875" style="38" bestFit="1" customWidth="1"/>
    <col min="1545" max="1545" width="16.4609375" style="38" bestFit="1" customWidth="1"/>
    <col min="1546" max="1546" width="10.53515625" style="38" bestFit="1" customWidth="1"/>
    <col min="1547" max="1547" width="9.15234375" style="38" bestFit="1" customWidth="1"/>
    <col min="1548" max="1548" width="16.4609375" style="38" bestFit="1" customWidth="1"/>
    <col min="1549" max="1549" width="10.53515625" style="38" bestFit="1" customWidth="1"/>
    <col min="1550" max="1550" width="9.23046875" style="38" bestFit="1" customWidth="1"/>
    <col min="1551" max="1551" width="16.4609375" style="38" bestFit="1" customWidth="1"/>
    <col min="1552" max="1552" width="10.53515625" style="38" bestFit="1" customWidth="1"/>
    <col min="1553" max="1553" width="9.23046875" style="38" bestFit="1" customWidth="1"/>
    <col min="1554" max="1554" width="16.4609375" style="38" bestFit="1" customWidth="1"/>
    <col min="1555" max="1555" width="10.53515625" style="38" bestFit="1" customWidth="1"/>
    <col min="1556" max="1556" width="8.84375" style="38" bestFit="1" customWidth="1"/>
    <col min="1557" max="1557" width="16.4609375" style="38" bestFit="1" customWidth="1"/>
    <col min="1558" max="1558" width="10.53515625" style="38" bestFit="1" customWidth="1"/>
    <col min="1559" max="1559" width="9.15234375" style="38" bestFit="1" customWidth="1"/>
    <col min="1560" max="1560" width="16.4609375" style="38" bestFit="1" customWidth="1"/>
    <col min="1561" max="1561" width="10.53515625" style="38" bestFit="1" customWidth="1"/>
    <col min="1562" max="1562" width="9" style="38"/>
    <col min="1563" max="1563" width="16.4609375" style="38" bestFit="1" customWidth="1"/>
    <col min="1564" max="1564" width="10.53515625" style="38" bestFit="1" customWidth="1"/>
    <col min="1565" max="1565" width="8.84375" style="38" bestFit="1" customWidth="1"/>
    <col min="1566" max="1566" width="16.4609375" style="38" bestFit="1" customWidth="1"/>
    <col min="1567" max="1567" width="10.53515625" style="38" bestFit="1" customWidth="1"/>
    <col min="1568" max="1568" width="9" style="38"/>
    <col min="1569" max="1569" width="16.4609375" style="38" bestFit="1" customWidth="1"/>
    <col min="1570" max="1570" width="10.53515625" style="38" bestFit="1" customWidth="1"/>
    <col min="1571" max="1571" width="9.15234375" style="38" bestFit="1" customWidth="1"/>
    <col min="1572" max="1572" width="16.4609375" style="38" bestFit="1" customWidth="1"/>
    <col min="1573" max="1573" width="10.53515625" style="38" bestFit="1" customWidth="1"/>
    <col min="1574" max="1574" width="9.15234375" style="38" bestFit="1" customWidth="1"/>
    <col min="1575" max="1575" width="16.4609375" style="38" bestFit="1" customWidth="1"/>
    <col min="1576" max="1576" width="10.53515625" style="38" bestFit="1" customWidth="1"/>
    <col min="1577" max="1577" width="8.84375" style="38" bestFit="1" customWidth="1"/>
    <col min="1578" max="1578" width="16.4609375" style="38" bestFit="1" customWidth="1"/>
    <col min="1579" max="1579" width="10.53515625" style="38" bestFit="1" customWidth="1"/>
    <col min="1580" max="1580" width="9" style="38"/>
    <col min="1581" max="1581" width="16.4609375" style="38" bestFit="1" customWidth="1"/>
    <col min="1582" max="1582" width="10.53515625" style="38" bestFit="1" customWidth="1"/>
    <col min="1583" max="1583" width="8.23046875" style="38" bestFit="1" customWidth="1"/>
    <col min="1584" max="1584" width="16.4609375" style="38" bestFit="1" customWidth="1"/>
    <col min="1585" max="1585" width="10.53515625" style="38" bestFit="1" customWidth="1"/>
    <col min="1586" max="1586" width="9.23046875" style="38" bestFit="1" customWidth="1"/>
    <col min="1587" max="1587" width="16.4609375" style="38" bestFit="1" customWidth="1"/>
    <col min="1588" max="1588" width="10.53515625" style="38" bestFit="1" customWidth="1"/>
    <col min="1589" max="1589" width="9" style="38"/>
    <col min="1590" max="1590" width="16.4609375" style="38" bestFit="1" customWidth="1"/>
    <col min="1591" max="1591" width="10.53515625" style="38" bestFit="1" customWidth="1"/>
    <col min="1592" max="1592" width="8.23046875" style="38" bestFit="1" customWidth="1"/>
    <col min="1593" max="1593" width="16.4609375" style="38" bestFit="1" customWidth="1"/>
    <col min="1594" max="1594" width="10.53515625" style="38" bestFit="1" customWidth="1"/>
    <col min="1595" max="1595" width="8.69140625" style="38" bestFit="1" customWidth="1"/>
    <col min="1596" max="1596" width="16.4609375" style="38" bestFit="1" customWidth="1"/>
    <col min="1597" max="1597" width="10.53515625" style="38" bestFit="1" customWidth="1"/>
    <col min="1598" max="1598" width="8.23046875" style="38" bestFit="1" customWidth="1"/>
    <col min="1599" max="1599" width="16.4609375" style="38" bestFit="1" customWidth="1"/>
    <col min="1600" max="1600" width="10.53515625" style="38" bestFit="1" customWidth="1"/>
    <col min="1601" max="1601" width="8.84375" style="38" bestFit="1" customWidth="1"/>
    <col min="1602" max="1602" width="16.4609375" style="38" bestFit="1" customWidth="1"/>
    <col min="1603" max="1603" width="10.53515625" style="38" bestFit="1" customWidth="1"/>
    <col min="1604" max="1604" width="8.84375" style="38" bestFit="1" customWidth="1"/>
    <col min="1605" max="1605" width="16.4609375" style="38" bestFit="1" customWidth="1"/>
    <col min="1606" max="1606" width="10.53515625" style="38" bestFit="1" customWidth="1"/>
    <col min="1607" max="1607" width="9" style="38"/>
    <col min="1608" max="1608" width="16.4609375" style="38" bestFit="1" customWidth="1"/>
    <col min="1609" max="1609" width="10.53515625" style="38" bestFit="1" customWidth="1"/>
    <col min="1610" max="1610" width="8.84375" style="38" bestFit="1" customWidth="1"/>
    <col min="1611" max="1611" width="16.4609375" style="38" bestFit="1" customWidth="1"/>
    <col min="1612" max="1612" width="10.53515625" style="38" bestFit="1" customWidth="1"/>
    <col min="1613" max="1613" width="8.765625" style="38" bestFit="1" customWidth="1"/>
    <col min="1614" max="1614" width="16.4609375" style="38" bestFit="1" customWidth="1"/>
    <col min="1615" max="1615" width="10.53515625" style="38" bestFit="1" customWidth="1"/>
    <col min="1616" max="1616" width="8.69140625" style="38" bestFit="1" customWidth="1"/>
    <col min="1617" max="1617" width="16.4609375" style="38" bestFit="1" customWidth="1"/>
    <col min="1618" max="1618" width="10.53515625" style="38" bestFit="1" customWidth="1"/>
    <col min="1619" max="1619" width="9.23046875" style="38" bestFit="1" customWidth="1"/>
    <col min="1620" max="1620" width="16.4609375" style="38" bestFit="1" customWidth="1"/>
    <col min="1621" max="1621" width="10.53515625" style="38" bestFit="1" customWidth="1"/>
    <col min="1622" max="1622" width="8.23046875" style="38" bestFit="1" customWidth="1"/>
    <col min="1623" max="1623" width="16.4609375" style="38" bestFit="1" customWidth="1"/>
    <col min="1624" max="1624" width="10.53515625" style="38" bestFit="1" customWidth="1"/>
    <col min="1625" max="1625" width="9.23046875" style="38" bestFit="1" customWidth="1"/>
    <col min="1626" max="1626" width="16.4609375" style="38" bestFit="1" customWidth="1"/>
    <col min="1627" max="1627" width="10.53515625" style="38" bestFit="1" customWidth="1"/>
    <col min="1628" max="1628" width="9" style="38"/>
    <col min="1629" max="1629" width="16.4609375" style="38" bestFit="1" customWidth="1"/>
    <col min="1630" max="1630" width="10.53515625" style="38" bestFit="1" customWidth="1"/>
    <col min="1631" max="1631" width="8.84375" style="38" bestFit="1" customWidth="1"/>
    <col min="1632" max="1632" width="16.4609375" style="38" bestFit="1" customWidth="1"/>
    <col min="1633" max="1633" width="10.53515625" style="38" bestFit="1" customWidth="1"/>
    <col min="1634" max="1634" width="8.765625" style="38" bestFit="1" customWidth="1"/>
    <col min="1635" max="1635" width="16.4609375" style="38" bestFit="1" customWidth="1"/>
    <col min="1636" max="1636" width="10.53515625" style="38" bestFit="1" customWidth="1"/>
    <col min="1637" max="1637" width="9.15234375" style="38" bestFit="1" customWidth="1"/>
    <col min="1638" max="1638" width="16.4609375" style="38" bestFit="1" customWidth="1"/>
    <col min="1639" max="1639" width="10.53515625" style="38" bestFit="1" customWidth="1"/>
    <col min="1640" max="1640" width="8.23046875" style="38" bestFit="1" customWidth="1"/>
    <col min="1641" max="1641" width="16.4609375" style="38" bestFit="1" customWidth="1"/>
    <col min="1642" max="1642" width="12.84375" style="38" bestFit="1" customWidth="1"/>
    <col min="1643" max="16384" width="9" style="38"/>
  </cols>
  <sheetData>
    <row r="1" spans="2:1642" x14ac:dyDescent="0.3">
      <c r="G1" s="53"/>
    </row>
    <row r="2" spans="2:1642" x14ac:dyDescent="0.3">
      <c r="B2" s="54" t="s">
        <v>52</v>
      </c>
      <c r="C2" s="55" t="s">
        <v>51</v>
      </c>
      <c r="D2" s="55" t="s">
        <v>53</v>
      </c>
      <c r="E2" s="55" t="s">
        <v>202</v>
      </c>
      <c r="F2" s="55" t="s">
        <v>201</v>
      </c>
      <c r="H2" s="61" t="s">
        <v>204</v>
      </c>
    </row>
    <row r="3" spans="2:1642" x14ac:dyDescent="0.3">
      <c r="B3" s="56">
        <v>42235</v>
      </c>
      <c r="C3" s="57" t="s">
        <v>48</v>
      </c>
      <c r="D3" s="58">
        <v>159116</v>
      </c>
      <c r="E3" s="60">
        <v>7</v>
      </c>
      <c r="F3" s="59" t="s">
        <v>54</v>
      </c>
      <c r="G3" s="58"/>
      <c r="H3" s="39"/>
    </row>
    <row r="4" spans="2:1642" x14ac:dyDescent="0.3">
      <c r="B4" s="56">
        <v>42175</v>
      </c>
      <c r="C4" s="57" t="s">
        <v>42</v>
      </c>
      <c r="D4" s="58">
        <v>166626</v>
      </c>
      <c r="E4" s="60">
        <v>7</v>
      </c>
      <c r="F4" s="59" t="s">
        <v>55</v>
      </c>
      <c r="G4" s="58"/>
      <c r="H4" s="3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</row>
    <row r="5" spans="2:1642" x14ac:dyDescent="0.3">
      <c r="B5" s="56">
        <v>42096</v>
      </c>
      <c r="C5" s="57" t="s">
        <v>42</v>
      </c>
      <c r="D5" s="58">
        <v>366282</v>
      </c>
      <c r="E5" s="60">
        <v>14</v>
      </c>
      <c r="F5" s="59" t="s">
        <v>54</v>
      </c>
      <c r="G5" s="58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</row>
    <row r="6" spans="2:1642" x14ac:dyDescent="0.3">
      <c r="B6" s="56">
        <v>42098</v>
      </c>
      <c r="C6" s="57" t="s">
        <v>42</v>
      </c>
      <c r="D6" s="58">
        <v>162658</v>
      </c>
      <c r="E6" s="60">
        <v>11</v>
      </c>
      <c r="F6" s="59" t="s">
        <v>55</v>
      </c>
      <c r="G6" s="58"/>
      <c r="H6" s="62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</row>
    <row r="7" spans="2:1642" x14ac:dyDescent="0.3">
      <c r="B7" s="56">
        <v>42130</v>
      </c>
      <c r="C7" s="57" t="s">
        <v>48</v>
      </c>
      <c r="D7" s="58">
        <v>318825</v>
      </c>
      <c r="E7" s="60">
        <v>12</v>
      </c>
      <c r="F7" s="59" t="s">
        <v>54</v>
      </c>
      <c r="G7" s="58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</row>
    <row r="8" spans="2:1642" x14ac:dyDescent="0.3">
      <c r="B8" s="56">
        <v>42104</v>
      </c>
      <c r="C8" s="57" t="s">
        <v>48</v>
      </c>
      <c r="D8" s="58">
        <v>77365</v>
      </c>
      <c r="E8" s="60">
        <v>4</v>
      </c>
      <c r="F8" s="59" t="s">
        <v>54</v>
      </c>
      <c r="G8" s="58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</row>
    <row r="9" spans="2:1642" x14ac:dyDescent="0.3">
      <c r="B9" s="56">
        <v>42023</v>
      </c>
      <c r="C9" s="57" t="s">
        <v>48</v>
      </c>
      <c r="D9" s="58">
        <v>223546</v>
      </c>
      <c r="E9" s="60">
        <v>8</v>
      </c>
      <c r="F9" s="59" t="s">
        <v>54</v>
      </c>
      <c r="G9" s="58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</row>
    <row r="10" spans="2:1642" x14ac:dyDescent="0.3">
      <c r="B10" s="56">
        <v>42236</v>
      </c>
      <c r="C10" s="57" t="s">
        <v>48</v>
      </c>
      <c r="D10" s="58">
        <v>193196</v>
      </c>
      <c r="E10" s="60">
        <v>7</v>
      </c>
      <c r="F10" s="59" t="s">
        <v>54</v>
      </c>
      <c r="G10" s="58"/>
      <c r="H10" s="16"/>
      <c r="I10" s="115" t="s">
        <v>300</v>
      </c>
      <c r="J10" s="115" t="s">
        <v>297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</row>
    <row r="11" spans="2:1642" x14ac:dyDescent="0.3">
      <c r="B11" s="56">
        <v>42213</v>
      </c>
      <c r="C11" s="57" t="s">
        <v>48</v>
      </c>
      <c r="D11" s="58">
        <v>361028</v>
      </c>
      <c r="E11" s="60">
        <v>18</v>
      </c>
      <c r="F11" s="59" t="s">
        <v>54</v>
      </c>
      <c r="G11" s="58"/>
      <c r="H11" s="16"/>
      <c r="I11" s="115" t="s">
        <v>299</v>
      </c>
      <c r="J11" s="118" t="s">
        <v>440</v>
      </c>
      <c r="K11" s="118" t="s">
        <v>385</v>
      </c>
      <c r="L11" s="118" t="s">
        <v>501</v>
      </c>
      <c r="M11" s="118" t="s">
        <v>399</v>
      </c>
      <c r="N11" s="118" t="s">
        <v>445</v>
      </c>
      <c r="O11" s="118" t="s">
        <v>383</v>
      </c>
      <c r="P11" s="118" t="s">
        <v>324</v>
      </c>
      <c r="Q11" s="118" t="s">
        <v>313</v>
      </c>
      <c r="R11" s="118" t="s">
        <v>454</v>
      </c>
      <c r="S11" s="118" t="s">
        <v>491</v>
      </c>
      <c r="T11" s="118" t="s">
        <v>367</v>
      </c>
      <c r="U11" s="118" t="s">
        <v>450</v>
      </c>
      <c r="V11" s="118" t="s">
        <v>352</v>
      </c>
      <c r="W11" s="118" t="s">
        <v>487</v>
      </c>
      <c r="X11" s="118" t="s">
        <v>320</v>
      </c>
      <c r="Y11" s="118" t="s">
        <v>499</v>
      </c>
      <c r="Z11" s="118" t="s">
        <v>495</v>
      </c>
      <c r="AA11" s="118" t="s">
        <v>376</v>
      </c>
      <c r="AB11" s="118" t="s">
        <v>359</v>
      </c>
      <c r="AC11" s="118" t="s">
        <v>398</v>
      </c>
      <c r="AD11" s="118" t="s">
        <v>408</v>
      </c>
      <c r="AE11" s="118" t="s">
        <v>444</v>
      </c>
      <c r="AF11" s="118" t="s">
        <v>436</v>
      </c>
      <c r="AG11" s="118" t="s">
        <v>331</v>
      </c>
      <c r="AH11" s="118" t="s">
        <v>414</v>
      </c>
      <c r="AI11" s="118" t="s">
        <v>435</v>
      </c>
      <c r="AJ11" s="118" t="s">
        <v>425</v>
      </c>
      <c r="AK11" s="118" t="s">
        <v>466</v>
      </c>
      <c r="AL11" s="118" t="s">
        <v>316</v>
      </c>
      <c r="AM11" s="118" t="s">
        <v>369</v>
      </c>
      <c r="AN11" s="118" t="s">
        <v>328</v>
      </c>
      <c r="AO11" s="118" t="s">
        <v>400</v>
      </c>
      <c r="AP11" s="118" t="s">
        <v>311</v>
      </c>
      <c r="AQ11" s="118" t="s">
        <v>483</v>
      </c>
      <c r="AR11" s="118" t="s">
        <v>358</v>
      </c>
      <c r="AS11" s="118" t="s">
        <v>336</v>
      </c>
      <c r="AT11" s="118" t="s">
        <v>374</v>
      </c>
      <c r="AU11" s="118" t="s">
        <v>475</v>
      </c>
      <c r="AV11" s="118" t="s">
        <v>478</v>
      </c>
      <c r="AW11" s="118" t="s">
        <v>417</v>
      </c>
      <c r="AX11" s="118" t="s">
        <v>346</v>
      </c>
      <c r="AY11" s="118" t="s">
        <v>508</v>
      </c>
      <c r="AZ11" s="118" t="s">
        <v>345</v>
      </c>
      <c r="BA11" s="118" t="s">
        <v>380</v>
      </c>
      <c r="BB11" s="118" t="s">
        <v>314</v>
      </c>
      <c r="BC11" s="118" t="s">
        <v>490</v>
      </c>
      <c r="BD11" s="118" t="s">
        <v>442</v>
      </c>
      <c r="BE11" s="118" t="s">
        <v>448</v>
      </c>
      <c r="BF11" s="118" t="s">
        <v>335</v>
      </c>
      <c r="BG11" s="118" t="s">
        <v>457</v>
      </c>
      <c r="BH11" s="118" t="s">
        <v>455</v>
      </c>
      <c r="BI11" s="118" t="s">
        <v>340</v>
      </c>
      <c r="BJ11" s="118" t="s">
        <v>479</v>
      </c>
      <c r="BK11" s="118" t="s">
        <v>370</v>
      </c>
      <c r="BL11" s="118" t="s">
        <v>493</v>
      </c>
      <c r="BM11" s="118" t="s">
        <v>308</v>
      </c>
      <c r="BN11" s="118" t="s">
        <v>497</v>
      </c>
      <c r="BO11" s="118" t="s">
        <v>332</v>
      </c>
      <c r="BP11" s="118" t="s">
        <v>438</v>
      </c>
      <c r="BQ11" s="118" t="s">
        <v>371</v>
      </c>
      <c r="BR11" s="118" t="s">
        <v>391</v>
      </c>
      <c r="BS11" s="118" t="s">
        <v>471</v>
      </c>
      <c r="BT11" s="118" t="s">
        <v>513</v>
      </c>
      <c r="BU11" s="118" t="s">
        <v>384</v>
      </c>
      <c r="BV11" s="118" t="s">
        <v>312</v>
      </c>
      <c r="BW11" s="118" t="s">
        <v>395</v>
      </c>
      <c r="BX11" s="118" t="s">
        <v>330</v>
      </c>
      <c r="BY11" s="118" t="s">
        <v>310</v>
      </c>
      <c r="BZ11" s="118" t="s">
        <v>469</v>
      </c>
      <c r="CA11" s="118" t="s">
        <v>474</v>
      </c>
      <c r="CB11" s="118" t="s">
        <v>434</v>
      </c>
      <c r="CC11" s="118" t="s">
        <v>317</v>
      </c>
      <c r="CD11" s="118" t="s">
        <v>459</v>
      </c>
      <c r="CE11" s="118" t="s">
        <v>357</v>
      </c>
      <c r="CF11" s="118" t="s">
        <v>404</v>
      </c>
      <c r="CG11" s="118" t="s">
        <v>416</v>
      </c>
      <c r="CH11" s="118" t="s">
        <v>476</v>
      </c>
      <c r="CI11" s="118" t="s">
        <v>334</v>
      </c>
      <c r="CJ11" s="118" t="s">
        <v>467</v>
      </c>
      <c r="CK11" s="118" t="s">
        <v>343</v>
      </c>
      <c r="CL11" s="118" t="s">
        <v>354</v>
      </c>
      <c r="CM11" s="118" t="s">
        <v>306</v>
      </c>
      <c r="CN11" s="118" t="s">
        <v>392</v>
      </c>
      <c r="CO11" s="118" t="s">
        <v>407</v>
      </c>
      <c r="CP11" s="118" t="s">
        <v>378</v>
      </c>
      <c r="CQ11" s="118" t="s">
        <v>381</v>
      </c>
      <c r="CR11" s="118" t="s">
        <v>373</v>
      </c>
      <c r="CS11" s="118" t="s">
        <v>348</v>
      </c>
      <c r="CT11" s="118" t="s">
        <v>368</v>
      </c>
      <c r="CU11" s="118" t="s">
        <v>307</v>
      </c>
      <c r="CV11" s="118" t="s">
        <v>309</v>
      </c>
      <c r="CW11" s="118" t="s">
        <v>451</v>
      </c>
      <c r="CX11" s="118" t="s">
        <v>452</v>
      </c>
      <c r="CY11" s="118" t="s">
        <v>496</v>
      </c>
      <c r="CZ11" s="118" t="s">
        <v>394</v>
      </c>
      <c r="DA11" s="118" t="s">
        <v>516</v>
      </c>
      <c r="DB11" s="118" t="s">
        <v>342</v>
      </c>
      <c r="DC11" s="118" t="s">
        <v>486</v>
      </c>
      <c r="DD11" s="118" t="s">
        <v>372</v>
      </c>
      <c r="DE11" s="118" t="s">
        <v>365</v>
      </c>
      <c r="DF11" s="118" t="s">
        <v>510</v>
      </c>
      <c r="DG11" s="118" t="s">
        <v>393</v>
      </c>
      <c r="DH11" s="118" t="s">
        <v>339</v>
      </c>
      <c r="DI11" s="118" t="s">
        <v>333</v>
      </c>
      <c r="DJ11" s="118" t="s">
        <v>406</v>
      </c>
      <c r="DK11" s="118" t="s">
        <v>362</v>
      </c>
      <c r="DL11" s="118" t="s">
        <v>463</v>
      </c>
      <c r="DM11" s="118" t="s">
        <v>464</v>
      </c>
      <c r="DN11" s="118" t="s">
        <v>429</v>
      </c>
      <c r="DO11" s="118" t="s">
        <v>462</v>
      </c>
      <c r="DP11" s="118" t="s">
        <v>415</v>
      </c>
      <c r="DQ11" s="118" t="s">
        <v>363</v>
      </c>
      <c r="DR11" s="118" t="s">
        <v>431</v>
      </c>
      <c r="DS11" s="118" t="s">
        <v>507</v>
      </c>
      <c r="DT11" s="118" t="s">
        <v>481</v>
      </c>
      <c r="DU11" s="118" t="s">
        <v>347</v>
      </c>
      <c r="DV11" s="118" t="s">
        <v>427</v>
      </c>
      <c r="DW11" s="118" t="s">
        <v>512</v>
      </c>
      <c r="DX11" s="118" t="s">
        <v>485</v>
      </c>
      <c r="DY11" s="118" t="s">
        <v>377</v>
      </c>
      <c r="DZ11" s="118" t="s">
        <v>321</v>
      </c>
      <c r="EA11" s="118" t="s">
        <v>390</v>
      </c>
      <c r="EB11" s="118" t="s">
        <v>428</v>
      </c>
      <c r="EC11" s="118" t="s">
        <v>432</v>
      </c>
      <c r="ED11" s="118" t="s">
        <v>318</v>
      </c>
      <c r="EE11" s="118" t="s">
        <v>502</v>
      </c>
      <c r="EF11" s="118" t="s">
        <v>403</v>
      </c>
      <c r="EG11" s="118" t="s">
        <v>327</v>
      </c>
      <c r="EH11" s="118" t="s">
        <v>465</v>
      </c>
      <c r="EI11" s="118" t="s">
        <v>494</v>
      </c>
      <c r="EJ11" s="118" t="s">
        <v>413</v>
      </c>
      <c r="EK11" s="118" t="s">
        <v>402</v>
      </c>
      <c r="EL11" s="118" t="s">
        <v>356</v>
      </c>
      <c r="EM11" s="118" t="s">
        <v>337</v>
      </c>
      <c r="EN11" s="118" t="s">
        <v>386</v>
      </c>
      <c r="EO11" s="118" t="s">
        <v>405</v>
      </c>
      <c r="EP11" s="118" t="s">
        <v>422</v>
      </c>
      <c r="EQ11" s="118" t="s">
        <v>411</v>
      </c>
      <c r="ER11" s="118" t="s">
        <v>350</v>
      </c>
      <c r="ES11" s="118" t="s">
        <v>484</v>
      </c>
      <c r="ET11" s="118" t="s">
        <v>449</v>
      </c>
      <c r="EU11" s="118" t="s">
        <v>488</v>
      </c>
      <c r="EV11" s="118" t="s">
        <v>412</v>
      </c>
      <c r="EW11" s="118" t="s">
        <v>323</v>
      </c>
      <c r="EX11" s="118" t="s">
        <v>503</v>
      </c>
      <c r="EY11" s="118" t="s">
        <v>375</v>
      </c>
      <c r="EZ11" s="118" t="s">
        <v>325</v>
      </c>
      <c r="FA11" s="118" t="s">
        <v>458</v>
      </c>
      <c r="FB11" s="118" t="s">
        <v>304</v>
      </c>
      <c r="FC11" s="118" t="s">
        <v>439</v>
      </c>
      <c r="FD11" s="118" t="s">
        <v>351</v>
      </c>
      <c r="FE11" s="118" t="s">
        <v>329</v>
      </c>
      <c r="FF11" s="118" t="s">
        <v>361</v>
      </c>
      <c r="FG11" s="118" t="s">
        <v>305</v>
      </c>
      <c r="FH11" s="118" t="s">
        <v>437</v>
      </c>
      <c r="FI11" s="118" t="s">
        <v>506</v>
      </c>
      <c r="FJ11" s="118" t="s">
        <v>461</v>
      </c>
      <c r="FK11" s="118" t="s">
        <v>511</v>
      </c>
      <c r="FL11" s="118" t="s">
        <v>360</v>
      </c>
      <c r="FM11" s="118" t="s">
        <v>446</v>
      </c>
      <c r="FN11" s="118" t="s">
        <v>338</v>
      </c>
      <c r="FO11" s="118" t="s">
        <v>379</v>
      </c>
      <c r="FP11" s="118" t="s">
        <v>302</v>
      </c>
      <c r="FQ11" s="118" t="s">
        <v>420</v>
      </c>
      <c r="FR11" s="118" t="s">
        <v>453</v>
      </c>
      <c r="FS11" s="118" t="s">
        <v>505</v>
      </c>
      <c r="FT11" s="118" t="s">
        <v>426</v>
      </c>
      <c r="FU11" s="118" t="s">
        <v>397</v>
      </c>
      <c r="FV11" s="118" t="s">
        <v>387</v>
      </c>
      <c r="FW11" s="118" t="s">
        <v>473</v>
      </c>
      <c r="FX11" s="118" t="s">
        <v>344</v>
      </c>
      <c r="FY11" s="118" t="s">
        <v>389</v>
      </c>
      <c r="FZ11" s="118" t="s">
        <v>319</v>
      </c>
      <c r="GA11" s="118" t="s">
        <v>301</v>
      </c>
      <c r="GB11" s="118" t="s">
        <v>498</v>
      </c>
      <c r="GC11" s="118" t="s">
        <v>364</v>
      </c>
      <c r="GD11" s="118" t="s">
        <v>515</v>
      </c>
      <c r="GE11" s="118" t="s">
        <v>480</v>
      </c>
      <c r="GF11" s="118" t="s">
        <v>409</v>
      </c>
      <c r="GG11" s="118" t="s">
        <v>500</v>
      </c>
      <c r="GH11" s="118" t="s">
        <v>388</v>
      </c>
      <c r="GI11" s="118" t="s">
        <v>401</v>
      </c>
      <c r="GJ11" s="118" t="s">
        <v>396</v>
      </c>
      <c r="GK11" s="118" t="s">
        <v>509</v>
      </c>
      <c r="GL11" s="118" t="s">
        <v>482</v>
      </c>
      <c r="GM11" s="118" t="s">
        <v>517</v>
      </c>
      <c r="GN11" s="118" t="s">
        <v>504</v>
      </c>
      <c r="GO11" s="118" t="s">
        <v>322</v>
      </c>
      <c r="GP11" s="118" t="s">
        <v>315</v>
      </c>
      <c r="GQ11" s="118" t="s">
        <v>326</v>
      </c>
      <c r="GR11" s="118" t="s">
        <v>424</v>
      </c>
      <c r="GS11" s="118" t="s">
        <v>366</v>
      </c>
      <c r="GT11" s="118" t="s">
        <v>492</v>
      </c>
      <c r="GU11" s="118" t="s">
        <v>460</v>
      </c>
      <c r="GV11" s="118" t="s">
        <v>423</v>
      </c>
      <c r="GW11" s="118" t="s">
        <v>430</v>
      </c>
      <c r="GX11" s="118" t="s">
        <v>419</v>
      </c>
      <c r="GY11" s="118" t="s">
        <v>514</v>
      </c>
      <c r="GZ11" s="118" t="s">
        <v>355</v>
      </c>
      <c r="HA11" s="118" t="s">
        <v>303</v>
      </c>
      <c r="HB11" s="118" t="s">
        <v>353</v>
      </c>
      <c r="HC11" s="118" t="s">
        <v>447</v>
      </c>
      <c r="HD11" s="118" t="s">
        <v>470</v>
      </c>
      <c r="HE11" s="118" t="s">
        <v>349</v>
      </c>
      <c r="HF11" s="118" t="s">
        <v>472</v>
      </c>
      <c r="HG11" s="118" t="s">
        <v>433</v>
      </c>
      <c r="HH11" s="118" t="s">
        <v>341</v>
      </c>
      <c r="HI11" s="118" t="s">
        <v>456</v>
      </c>
      <c r="HJ11" s="118" t="s">
        <v>443</v>
      </c>
      <c r="HK11" s="118" t="s">
        <v>382</v>
      </c>
      <c r="HL11" s="118" t="s">
        <v>418</v>
      </c>
      <c r="HM11" s="118" t="s">
        <v>489</v>
      </c>
      <c r="HN11" s="118" t="s">
        <v>441</v>
      </c>
      <c r="HO11" s="118" t="s">
        <v>421</v>
      </c>
      <c r="HP11" s="118" t="s">
        <v>410</v>
      </c>
      <c r="HQ11" s="118" t="s">
        <v>468</v>
      </c>
      <c r="HR11" s="118" t="s">
        <v>477</v>
      </c>
      <c r="HS11" s="118" t="s">
        <v>298</v>
      </c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</row>
    <row r="12" spans="2:1642" x14ac:dyDescent="0.3">
      <c r="B12" s="56">
        <v>42070</v>
      </c>
      <c r="C12" s="57" t="s">
        <v>48</v>
      </c>
      <c r="D12" s="58">
        <v>18727</v>
      </c>
      <c r="E12" s="60">
        <v>1</v>
      </c>
      <c r="F12" s="59" t="s">
        <v>54</v>
      </c>
      <c r="G12" s="58"/>
      <c r="H12" s="16"/>
      <c r="I12" s="117" t="s">
        <v>42</v>
      </c>
      <c r="J12" s="116">
        <v>169005</v>
      </c>
      <c r="K12" s="116">
        <v>169663</v>
      </c>
      <c r="L12" s="116"/>
      <c r="M12" s="116">
        <v>986456</v>
      </c>
      <c r="N12" s="116">
        <v>172457</v>
      </c>
      <c r="O12" s="116"/>
      <c r="P12" s="116">
        <v>318078</v>
      </c>
      <c r="Q12" s="116"/>
      <c r="R12" s="116">
        <v>261594</v>
      </c>
      <c r="S12" s="116"/>
      <c r="T12" s="116">
        <v>311143</v>
      </c>
      <c r="U12" s="116">
        <v>183710</v>
      </c>
      <c r="V12" s="116">
        <v>185225</v>
      </c>
      <c r="W12" s="116"/>
      <c r="X12" s="116">
        <v>253569</v>
      </c>
      <c r="Y12" s="116"/>
      <c r="Z12" s="116">
        <v>300258</v>
      </c>
      <c r="AA12" s="116">
        <v>74287</v>
      </c>
      <c r="AB12" s="116"/>
      <c r="AC12" s="116">
        <v>93551</v>
      </c>
      <c r="AD12" s="116">
        <v>306123</v>
      </c>
      <c r="AE12" s="116">
        <v>297923</v>
      </c>
      <c r="AF12" s="116">
        <v>161558</v>
      </c>
      <c r="AG12" s="116"/>
      <c r="AH12" s="116">
        <v>252660</v>
      </c>
      <c r="AI12" s="116">
        <v>251084</v>
      </c>
      <c r="AJ12" s="116"/>
      <c r="AK12" s="116">
        <v>944287</v>
      </c>
      <c r="AL12" s="116"/>
      <c r="AM12" s="116">
        <v>69502</v>
      </c>
      <c r="AN12" s="116"/>
      <c r="AO12" s="116">
        <v>310164</v>
      </c>
      <c r="AP12" s="116">
        <v>20678</v>
      </c>
      <c r="AQ12" s="116"/>
      <c r="AR12" s="116">
        <v>624279</v>
      </c>
      <c r="AS12" s="116">
        <v>204498</v>
      </c>
      <c r="AT12" s="116">
        <v>116624</v>
      </c>
      <c r="AU12" s="116"/>
      <c r="AV12" s="116">
        <v>232540</v>
      </c>
      <c r="AW12" s="116">
        <v>117456</v>
      </c>
      <c r="AX12" s="116">
        <v>60280</v>
      </c>
      <c r="AY12" s="116">
        <v>360177</v>
      </c>
      <c r="AZ12" s="116"/>
      <c r="BA12" s="116">
        <v>289411</v>
      </c>
      <c r="BB12" s="116"/>
      <c r="BC12" s="116">
        <v>275554</v>
      </c>
      <c r="BD12" s="116">
        <v>171314</v>
      </c>
      <c r="BE12" s="116"/>
      <c r="BF12" s="116">
        <v>547439</v>
      </c>
      <c r="BG12" s="116"/>
      <c r="BH12" s="116">
        <v>330815</v>
      </c>
      <c r="BI12" s="116"/>
      <c r="BJ12" s="116"/>
      <c r="BK12" s="116">
        <v>69769</v>
      </c>
      <c r="BL12" s="116">
        <v>288590</v>
      </c>
      <c r="BM12" s="116">
        <v>755070</v>
      </c>
      <c r="BN12" s="116">
        <v>314879</v>
      </c>
      <c r="BO12" s="116">
        <v>147420</v>
      </c>
      <c r="BP12" s="116">
        <v>194526</v>
      </c>
      <c r="BQ12" s="116">
        <v>505141</v>
      </c>
      <c r="BR12" s="116"/>
      <c r="BS12" s="116">
        <v>215983</v>
      </c>
      <c r="BT12" s="116"/>
      <c r="BU12" s="116"/>
      <c r="BV12" s="116">
        <v>244347</v>
      </c>
      <c r="BW12" s="116"/>
      <c r="BX12" s="116"/>
      <c r="BY12" s="116">
        <v>438155</v>
      </c>
      <c r="BZ12" s="116">
        <v>320681</v>
      </c>
      <c r="CA12" s="116"/>
      <c r="CB12" s="116">
        <v>160440</v>
      </c>
      <c r="CC12" s="116">
        <v>234867</v>
      </c>
      <c r="CD12" s="116"/>
      <c r="CE12" s="116">
        <v>530963</v>
      </c>
      <c r="CF12" s="116">
        <v>98652</v>
      </c>
      <c r="CG12" s="116">
        <v>228310</v>
      </c>
      <c r="CH12" s="116">
        <v>229762</v>
      </c>
      <c r="CI12" s="116">
        <v>723055</v>
      </c>
      <c r="CJ12" s="116"/>
      <c r="CK12" s="116">
        <v>208051</v>
      </c>
      <c r="CL12" s="116"/>
      <c r="CM12" s="116">
        <v>16274</v>
      </c>
      <c r="CN12" s="116">
        <v>90685</v>
      </c>
      <c r="CO12" s="116">
        <v>831845</v>
      </c>
      <c r="CP12" s="116"/>
      <c r="CQ12" s="116"/>
      <c r="CR12" s="116">
        <v>71606</v>
      </c>
      <c r="CS12" s="116">
        <v>214189</v>
      </c>
      <c r="CT12" s="116">
        <v>67259</v>
      </c>
      <c r="CU12" s="116"/>
      <c r="CV12" s="116">
        <v>189962</v>
      </c>
      <c r="CW12" s="116"/>
      <c r="CX12" s="116"/>
      <c r="CY12" s="116">
        <v>337735</v>
      </c>
      <c r="CZ12" s="116">
        <v>324310</v>
      </c>
      <c r="DA12" s="116"/>
      <c r="DB12" s="116"/>
      <c r="DC12" s="116"/>
      <c r="DD12" s="116">
        <v>280323</v>
      </c>
      <c r="DE12" s="116">
        <v>65072</v>
      </c>
      <c r="DF12" s="116"/>
      <c r="DG12" s="116">
        <v>423894</v>
      </c>
      <c r="DH12" s="116">
        <v>343953</v>
      </c>
      <c r="DI12" s="116">
        <v>340892</v>
      </c>
      <c r="DJ12" s="116">
        <v>270690</v>
      </c>
      <c r="DK12" s="116">
        <v>477644</v>
      </c>
      <c r="DL12" s="116">
        <v>572848</v>
      </c>
      <c r="DM12" s="116">
        <v>200826</v>
      </c>
      <c r="DN12" s="116">
        <v>262351</v>
      </c>
      <c r="DO12" s="116"/>
      <c r="DP12" s="116">
        <v>1039383</v>
      </c>
      <c r="DQ12" s="116">
        <v>293222</v>
      </c>
      <c r="DR12" s="116"/>
      <c r="DS12" s="116"/>
      <c r="DT12" s="116"/>
      <c r="DU12" s="116">
        <v>46035</v>
      </c>
      <c r="DV12" s="116">
        <v>432616</v>
      </c>
      <c r="DW12" s="116"/>
      <c r="DX12" s="116"/>
      <c r="DY12" s="116"/>
      <c r="DZ12" s="116">
        <v>29761</v>
      </c>
      <c r="EA12" s="116"/>
      <c r="EB12" s="116"/>
      <c r="EC12" s="116"/>
      <c r="ED12" s="116">
        <v>73360</v>
      </c>
      <c r="EE12" s="116"/>
      <c r="EF12" s="116"/>
      <c r="EG12" s="116">
        <v>347450</v>
      </c>
      <c r="EH12" s="116">
        <v>372392</v>
      </c>
      <c r="EI12" s="116"/>
      <c r="EJ12" s="116">
        <v>110619</v>
      </c>
      <c r="EK12" s="116">
        <v>462423</v>
      </c>
      <c r="EL12" s="116"/>
      <c r="EM12" s="116"/>
      <c r="EN12" s="116">
        <v>80628</v>
      </c>
      <c r="EO12" s="116"/>
      <c r="EP12" s="116">
        <v>130983</v>
      </c>
      <c r="EQ12" s="116"/>
      <c r="ER12" s="116">
        <v>367691</v>
      </c>
      <c r="ES12" s="116"/>
      <c r="ET12" s="116">
        <v>182596</v>
      </c>
      <c r="EU12" s="116">
        <v>272639</v>
      </c>
      <c r="EV12" s="116">
        <v>313664</v>
      </c>
      <c r="EW12" s="116">
        <v>824219</v>
      </c>
      <c r="EX12" s="116">
        <v>338094</v>
      </c>
      <c r="EY12" s="116">
        <v>274182</v>
      </c>
      <c r="EZ12" s="116">
        <v>184273</v>
      </c>
      <c r="FA12" s="116">
        <v>573360</v>
      </c>
      <c r="FB12" s="116">
        <v>14963</v>
      </c>
      <c r="FC12" s="116">
        <v>164787</v>
      </c>
      <c r="FD12" s="116">
        <v>154240</v>
      </c>
      <c r="FE12" s="116">
        <v>509039</v>
      </c>
      <c r="FF12" s="116">
        <v>60120</v>
      </c>
      <c r="FG12" s="116"/>
      <c r="FH12" s="116">
        <v>161691</v>
      </c>
      <c r="FI12" s="116"/>
      <c r="FJ12" s="116">
        <v>427807</v>
      </c>
      <c r="FK12" s="116"/>
      <c r="FL12" s="116">
        <v>438783</v>
      </c>
      <c r="FM12" s="116">
        <v>712220</v>
      </c>
      <c r="FN12" s="116">
        <v>293741</v>
      </c>
      <c r="FO12" s="116"/>
      <c r="FP12" s="116"/>
      <c r="FQ12" s="116">
        <v>410893</v>
      </c>
      <c r="FR12" s="116">
        <v>186293</v>
      </c>
      <c r="FS12" s="116">
        <v>349736</v>
      </c>
      <c r="FT12" s="116"/>
      <c r="FU12" s="116">
        <v>571171</v>
      </c>
      <c r="FV12" s="116">
        <v>359872</v>
      </c>
      <c r="FW12" s="116">
        <v>540377</v>
      </c>
      <c r="FX12" s="116">
        <v>657300</v>
      </c>
      <c r="FY12" s="116">
        <v>177162</v>
      </c>
      <c r="FZ12" s="116">
        <v>552033</v>
      </c>
      <c r="GA12" s="116">
        <v>10515</v>
      </c>
      <c r="GB12" s="116">
        <v>317721</v>
      </c>
      <c r="GC12" s="116">
        <v>508297</v>
      </c>
      <c r="GD12" s="116"/>
      <c r="GE12" s="116">
        <v>240669</v>
      </c>
      <c r="GF12" s="116"/>
      <c r="GG12" s="116"/>
      <c r="GH12" s="116">
        <v>265920</v>
      </c>
      <c r="GI12" s="116">
        <v>266722</v>
      </c>
      <c r="GJ12" s="116">
        <v>273433</v>
      </c>
      <c r="GK12" s="116"/>
      <c r="GL12" s="116"/>
      <c r="GM12" s="116"/>
      <c r="GN12" s="116">
        <v>348230</v>
      </c>
      <c r="GO12" s="116"/>
      <c r="GP12" s="116">
        <v>340201</v>
      </c>
      <c r="GQ12" s="116">
        <v>702411</v>
      </c>
      <c r="GR12" s="116">
        <v>138608</v>
      </c>
      <c r="GS12" s="116">
        <v>310900</v>
      </c>
      <c r="GT12" s="116">
        <v>345146</v>
      </c>
      <c r="GU12" s="116">
        <v>205500</v>
      </c>
      <c r="GV12" s="116"/>
      <c r="GW12" s="116">
        <v>370454</v>
      </c>
      <c r="GX12" s="116">
        <v>119404</v>
      </c>
      <c r="GY12" s="116"/>
      <c r="GZ12" s="116">
        <v>510564</v>
      </c>
      <c r="HA12" s="116">
        <v>147103</v>
      </c>
      <c r="HB12" s="116"/>
      <c r="HC12" s="116">
        <v>180827</v>
      </c>
      <c r="HD12" s="116"/>
      <c r="HE12" s="116"/>
      <c r="HF12" s="116">
        <v>489374</v>
      </c>
      <c r="HG12" s="116">
        <v>284490</v>
      </c>
      <c r="HH12" s="116">
        <v>291433</v>
      </c>
      <c r="HI12" s="116">
        <v>186725</v>
      </c>
      <c r="HJ12" s="116">
        <v>218549</v>
      </c>
      <c r="HK12" s="116">
        <v>951987</v>
      </c>
      <c r="HL12" s="116"/>
      <c r="HM12" s="116"/>
      <c r="HN12" s="116"/>
      <c r="HO12" s="116">
        <v>327535</v>
      </c>
      <c r="HP12" s="116">
        <v>445284</v>
      </c>
      <c r="HQ12" s="116"/>
      <c r="HR12" s="116"/>
      <c r="HS12" s="116">
        <v>43004201</v>
      </c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</row>
    <row r="13" spans="2:1642" x14ac:dyDescent="0.3">
      <c r="B13" s="56">
        <v>42102</v>
      </c>
      <c r="C13" s="57" t="s">
        <v>48</v>
      </c>
      <c r="D13" s="58">
        <v>295912</v>
      </c>
      <c r="E13" s="60">
        <v>12</v>
      </c>
      <c r="F13" s="59" t="s">
        <v>55</v>
      </c>
      <c r="G13" s="58"/>
      <c r="H13" s="16"/>
      <c r="I13" s="117" t="s">
        <v>48</v>
      </c>
      <c r="J13" s="116"/>
      <c r="K13" s="116">
        <v>469076</v>
      </c>
      <c r="L13" s="116">
        <v>328439</v>
      </c>
      <c r="M13" s="116">
        <v>322779</v>
      </c>
      <c r="N13" s="116"/>
      <c r="O13" s="116"/>
      <c r="P13" s="116"/>
      <c r="Q13" s="116"/>
      <c r="R13" s="116"/>
      <c r="S13" s="116"/>
      <c r="T13" s="116">
        <v>67250</v>
      </c>
      <c r="U13" s="116">
        <v>277805</v>
      </c>
      <c r="V13" s="116">
        <v>48811</v>
      </c>
      <c r="W13" s="116"/>
      <c r="X13" s="116">
        <v>223546</v>
      </c>
      <c r="Y13" s="116">
        <v>322429</v>
      </c>
      <c r="Z13" s="116"/>
      <c r="AA13" s="116"/>
      <c r="AB13" s="116">
        <v>164319</v>
      </c>
      <c r="AC13" s="116">
        <v>138751</v>
      </c>
      <c r="AD13" s="116"/>
      <c r="AE13" s="116">
        <v>171690</v>
      </c>
      <c r="AF13" s="116"/>
      <c r="AG13" s="116">
        <v>39127</v>
      </c>
      <c r="AH13" s="116">
        <v>110729</v>
      </c>
      <c r="AI13" s="116">
        <v>160921</v>
      </c>
      <c r="AJ13" s="116"/>
      <c r="AK13" s="116"/>
      <c r="AL13" s="116">
        <v>126762</v>
      </c>
      <c r="AM13" s="116"/>
      <c r="AN13" s="116"/>
      <c r="AO13" s="116">
        <v>95287</v>
      </c>
      <c r="AP13" s="116">
        <v>381513</v>
      </c>
      <c r="AQ13" s="116">
        <v>245249</v>
      </c>
      <c r="AR13" s="116"/>
      <c r="AS13" s="116"/>
      <c r="AT13" s="116"/>
      <c r="AU13" s="116"/>
      <c r="AV13" s="116"/>
      <c r="AW13" s="116"/>
      <c r="AX13" s="116">
        <v>251673</v>
      </c>
      <c r="AY13" s="116"/>
      <c r="AZ13" s="116">
        <v>45520</v>
      </c>
      <c r="BA13" s="116"/>
      <c r="BB13" s="116">
        <v>145871</v>
      </c>
      <c r="BC13" s="116">
        <v>325592</v>
      </c>
      <c r="BD13" s="116">
        <v>270768</v>
      </c>
      <c r="BE13" s="116">
        <v>325949</v>
      </c>
      <c r="BF13" s="116"/>
      <c r="BG13" s="116">
        <v>540211</v>
      </c>
      <c r="BH13" s="116"/>
      <c r="BI13" s="116">
        <v>329970</v>
      </c>
      <c r="BJ13" s="116"/>
      <c r="BK13" s="116"/>
      <c r="BL13" s="116"/>
      <c r="BM13" s="116">
        <v>484716</v>
      </c>
      <c r="BN13" s="116"/>
      <c r="BO13" s="116">
        <v>67264</v>
      </c>
      <c r="BP13" s="116"/>
      <c r="BQ13" s="116">
        <v>393409</v>
      </c>
      <c r="BR13" s="116">
        <v>83855</v>
      </c>
      <c r="BS13" s="116"/>
      <c r="BT13" s="116">
        <v>388776</v>
      </c>
      <c r="BU13" s="116">
        <v>79515</v>
      </c>
      <c r="BV13" s="116">
        <v>361580</v>
      </c>
      <c r="BW13" s="116">
        <v>86848</v>
      </c>
      <c r="BX13" s="116"/>
      <c r="BY13" s="116"/>
      <c r="BZ13" s="116">
        <v>316431</v>
      </c>
      <c r="CA13" s="116"/>
      <c r="CB13" s="116"/>
      <c r="CC13" s="116">
        <v>319792</v>
      </c>
      <c r="CD13" s="116">
        <v>468262</v>
      </c>
      <c r="CE13" s="116"/>
      <c r="CF13" s="116">
        <v>382838</v>
      </c>
      <c r="CG13" s="116">
        <v>478427</v>
      </c>
      <c r="CH13" s="116">
        <v>267393</v>
      </c>
      <c r="CI13" s="116"/>
      <c r="CJ13" s="116">
        <v>236533</v>
      </c>
      <c r="CK13" s="116">
        <v>79630</v>
      </c>
      <c r="CL13" s="116"/>
      <c r="CM13" s="116">
        <v>341630</v>
      </c>
      <c r="CN13" s="116">
        <v>193502</v>
      </c>
      <c r="CO13" s="116">
        <v>295912</v>
      </c>
      <c r="CP13" s="116">
        <v>122047</v>
      </c>
      <c r="CQ13" s="116">
        <v>166915</v>
      </c>
      <c r="CR13" s="116">
        <v>397941</v>
      </c>
      <c r="CS13" s="116"/>
      <c r="CT13" s="116"/>
      <c r="CU13" s="116">
        <v>84965</v>
      </c>
      <c r="CV13" s="116"/>
      <c r="CW13" s="116">
        <v>184137</v>
      </c>
      <c r="CX13" s="116">
        <v>236507</v>
      </c>
      <c r="CY13" s="116"/>
      <c r="CZ13" s="116">
        <v>85828</v>
      </c>
      <c r="DA13" s="116">
        <v>393454</v>
      </c>
      <c r="DB13" s="116"/>
      <c r="DC13" s="116">
        <v>254867</v>
      </c>
      <c r="DD13" s="116"/>
      <c r="DE13" s="116"/>
      <c r="DF13" s="116">
        <v>363856</v>
      </c>
      <c r="DG13" s="116">
        <v>406157</v>
      </c>
      <c r="DH13" s="116"/>
      <c r="DI13" s="116"/>
      <c r="DJ13" s="116">
        <v>387509</v>
      </c>
      <c r="DK13" s="116">
        <v>181728</v>
      </c>
      <c r="DL13" s="116"/>
      <c r="DM13" s="116">
        <v>318825</v>
      </c>
      <c r="DN13" s="116">
        <v>150612</v>
      </c>
      <c r="DO13" s="116"/>
      <c r="DP13" s="116"/>
      <c r="DQ13" s="116"/>
      <c r="DR13" s="116">
        <v>154973</v>
      </c>
      <c r="DS13" s="116">
        <v>378499</v>
      </c>
      <c r="DT13" s="116"/>
      <c r="DU13" s="116"/>
      <c r="DV13" s="116"/>
      <c r="DW13" s="116"/>
      <c r="DX13" s="116"/>
      <c r="DY13" s="116">
        <v>435943</v>
      </c>
      <c r="DZ13" s="116"/>
      <c r="EA13" s="116">
        <v>342997</v>
      </c>
      <c r="EB13" s="116">
        <v>468901</v>
      </c>
      <c r="EC13" s="116"/>
      <c r="ED13" s="116"/>
      <c r="EE13" s="116"/>
      <c r="EF13" s="116"/>
      <c r="EG13" s="116"/>
      <c r="EH13" s="116"/>
      <c r="EI13" s="116"/>
      <c r="EJ13" s="116">
        <v>187875</v>
      </c>
      <c r="EK13" s="116">
        <v>315507</v>
      </c>
      <c r="EL13" s="116">
        <v>53146</v>
      </c>
      <c r="EM13" s="116">
        <v>611168</v>
      </c>
      <c r="EN13" s="116">
        <v>301473</v>
      </c>
      <c r="EO13" s="116">
        <v>225828</v>
      </c>
      <c r="EP13" s="116">
        <v>196251</v>
      </c>
      <c r="EQ13" s="116"/>
      <c r="ER13" s="116"/>
      <c r="ES13" s="116">
        <v>248811</v>
      </c>
      <c r="ET13" s="116"/>
      <c r="EU13" s="116"/>
      <c r="EV13" s="116"/>
      <c r="EW13" s="116">
        <v>32790</v>
      </c>
      <c r="EX13" s="116"/>
      <c r="EY13" s="116">
        <v>310363</v>
      </c>
      <c r="EZ13" s="116"/>
      <c r="FA13" s="116"/>
      <c r="FB13" s="116">
        <v>23386</v>
      </c>
      <c r="FC13" s="116"/>
      <c r="FD13" s="116"/>
      <c r="FE13" s="116">
        <v>260477</v>
      </c>
      <c r="FF13" s="116"/>
      <c r="FG13" s="116">
        <v>15462</v>
      </c>
      <c r="FH13" s="116">
        <v>175825</v>
      </c>
      <c r="FI13" s="116"/>
      <c r="FJ13" s="116"/>
      <c r="FK13" s="116"/>
      <c r="FL13" s="116"/>
      <c r="FM13" s="116">
        <v>320655</v>
      </c>
      <c r="FN13" s="116"/>
      <c r="FO13" s="116"/>
      <c r="FP13" s="116">
        <v>282612</v>
      </c>
      <c r="FQ13" s="116">
        <v>198815</v>
      </c>
      <c r="FR13" s="116"/>
      <c r="FS13" s="116"/>
      <c r="FT13" s="116">
        <v>143617</v>
      </c>
      <c r="FU13" s="116"/>
      <c r="FV13" s="116">
        <v>90215</v>
      </c>
      <c r="FW13" s="116"/>
      <c r="FX13" s="116"/>
      <c r="FY13" s="116">
        <v>81926</v>
      </c>
      <c r="FZ13" s="116">
        <v>336970</v>
      </c>
      <c r="GA13" s="116"/>
      <c r="GB13" s="116"/>
      <c r="GC13" s="116"/>
      <c r="GD13" s="116"/>
      <c r="GE13" s="116"/>
      <c r="GF13" s="116"/>
      <c r="GG13" s="116"/>
      <c r="GH13" s="116"/>
      <c r="GI13" s="116"/>
      <c r="GJ13" s="116">
        <v>88698</v>
      </c>
      <c r="GK13" s="116">
        <v>738590</v>
      </c>
      <c r="GL13" s="116">
        <v>559038</v>
      </c>
      <c r="GM13" s="116">
        <v>399231</v>
      </c>
      <c r="GN13" s="116"/>
      <c r="GO13" s="116">
        <v>200121</v>
      </c>
      <c r="GP13" s="116">
        <v>24090</v>
      </c>
      <c r="GQ13" s="116">
        <v>392923</v>
      </c>
      <c r="GR13" s="116">
        <v>246918</v>
      </c>
      <c r="GS13" s="116">
        <v>423768</v>
      </c>
      <c r="GT13" s="116"/>
      <c r="GU13" s="116">
        <v>261236</v>
      </c>
      <c r="GV13" s="116"/>
      <c r="GW13" s="116">
        <v>398401</v>
      </c>
      <c r="GX13" s="116"/>
      <c r="GY13" s="116">
        <v>384046</v>
      </c>
      <c r="GZ13" s="116">
        <v>667885</v>
      </c>
      <c r="HA13" s="116"/>
      <c r="HB13" s="116">
        <v>65613</v>
      </c>
      <c r="HC13" s="116">
        <v>522495</v>
      </c>
      <c r="HD13" s="116">
        <v>213105</v>
      </c>
      <c r="HE13" s="116">
        <v>47918</v>
      </c>
      <c r="HF13" s="116"/>
      <c r="HG13" s="116">
        <v>159116</v>
      </c>
      <c r="HH13" s="116">
        <v>193196</v>
      </c>
      <c r="HI13" s="116"/>
      <c r="HJ13" s="116"/>
      <c r="HK13" s="116">
        <v>77549</v>
      </c>
      <c r="HL13" s="116"/>
      <c r="HM13" s="116"/>
      <c r="HN13" s="116">
        <v>169798</v>
      </c>
      <c r="HO13" s="116"/>
      <c r="HP13" s="116">
        <v>487914</v>
      </c>
      <c r="HQ13" s="116"/>
      <c r="HR13" s="116">
        <v>230889</v>
      </c>
      <c r="HS13" s="116">
        <v>28138721</v>
      </c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</row>
    <row r="14" spans="2:1642" x14ac:dyDescent="0.3">
      <c r="B14" s="56">
        <v>42245</v>
      </c>
      <c r="C14" s="57" t="s">
        <v>48</v>
      </c>
      <c r="D14" s="58">
        <v>380325</v>
      </c>
      <c r="E14" s="60">
        <v>22</v>
      </c>
      <c r="F14" s="59" t="s">
        <v>54</v>
      </c>
      <c r="G14" s="58"/>
      <c r="H14" s="16"/>
      <c r="I14" s="117" t="s">
        <v>44</v>
      </c>
      <c r="J14" s="116"/>
      <c r="K14" s="116"/>
      <c r="L14" s="116"/>
      <c r="M14" s="116">
        <v>468135</v>
      </c>
      <c r="N14" s="116"/>
      <c r="O14" s="116">
        <v>161605</v>
      </c>
      <c r="P14" s="116"/>
      <c r="Q14" s="116">
        <v>147727</v>
      </c>
      <c r="R14" s="116">
        <v>186460</v>
      </c>
      <c r="S14" s="116">
        <v>278054</v>
      </c>
      <c r="T14" s="116">
        <v>246907</v>
      </c>
      <c r="U14" s="116">
        <v>216332</v>
      </c>
      <c r="V14" s="116">
        <v>265018</v>
      </c>
      <c r="W14" s="116">
        <v>656899</v>
      </c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>
        <v>393135</v>
      </c>
      <c r="AI14" s="116"/>
      <c r="AJ14" s="116">
        <v>139004</v>
      </c>
      <c r="AK14" s="116">
        <v>1109891</v>
      </c>
      <c r="AL14" s="116"/>
      <c r="AM14" s="116">
        <v>323774</v>
      </c>
      <c r="AN14" s="116">
        <v>428417</v>
      </c>
      <c r="AO14" s="116">
        <v>157419</v>
      </c>
      <c r="AP14" s="116">
        <v>200532</v>
      </c>
      <c r="AQ14" s="116">
        <v>295282</v>
      </c>
      <c r="AR14" s="116">
        <v>54550</v>
      </c>
      <c r="AS14" s="116"/>
      <c r="AT14" s="116">
        <v>379032</v>
      </c>
      <c r="AU14" s="116">
        <v>556642</v>
      </c>
      <c r="AV14" s="116"/>
      <c r="AW14" s="116"/>
      <c r="AX14" s="116">
        <v>178901</v>
      </c>
      <c r="AY14" s="116"/>
      <c r="AZ14" s="116"/>
      <c r="BA14" s="116">
        <v>286440</v>
      </c>
      <c r="BB14" s="116">
        <v>287932</v>
      </c>
      <c r="BC14" s="116"/>
      <c r="BD14" s="116"/>
      <c r="BE14" s="116">
        <v>181562</v>
      </c>
      <c r="BF14" s="116"/>
      <c r="BG14" s="116"/>
      <c r="BH14" s="116">
        <v>186608</v>
      </c>
      <c r="BI14" s="116"/>
      <c r="BJ14" s="116">
        <v>479740</v>
      </c>
      <c r="BK14" s="116"/>
      <c r="BL14" s="116">
        <v>361577</v>
      </c>
      <c r="BM14" s="116">
        <v>162777</v>
      </c>
      <c r="BN14" s="116"/>
      <c r="BO14" s="116">
        <v>39151</v>
      </c>
      <c r="BP14" s="116">
        <v>162969</v>
      </c>
      <c r="BQ14" s="116">
        <v>438122</v>
      </c>
      <c r="BR14" s="116"/>
      <c r="BS14" s="116">
        <v>241943</v>
      </c>
      <c r="BT14" s="116">
        <v>381103</v>
      </c>
      <c r="BU14" s="116">
        <v>704557</v>
      </c>
      <c r="BV14" s="116">
        <v>373573</v>
      </c>
      <c r="BW14" s="116">
        <v>315077</v>
      </c>
      <c r="BX14" s="116">
        <v>654488</v>
      </c>
      <c r="BY14" s="116">
        <v>425127</v>
      </c>
      <c r="BZ14" s="116">
        <v>805317</v>
      </c>
      <c r="CA14" s="116">
        <v>619641</v>
      </c>
      <c r="CB14" s="116"/>
      <c r="CC14" s="116">
        <v>281568</v>
      </c>
      <c r="CD14" s="116"/>
      <c r="CE14" s="116"/>
      <c r="CF14" s="116"/>
      <c r="CG14" s="116">
        <v>326580</v>
      </c>
      <c r="CH14" s="116"/>
      <c r="CI14" s="116"/>
      <c r="CJ14" s="116">
        <v>207058</v>
      </c>
      <c r="CK14" s="116">
        <v>280993</v>
      </c>
      <c r="CL14" s="116">
        <v>219838</v>
      </c>
      <c r="CM14" s="116">
        <v>338445</v>
      </c>
      <c r="CN14" s="116"/>
      <c r="CO14" s="116"/>
      <c r="CP14" s="116">
        <v>237751</v>
      </c>
      <c r="CQ14" s="116"/>
      <c r="CR14" s="116"/>
      <c r="CS14" s="116">
        <v>47474</v>
      </c>
      <c r="CT14" s="116"/>
      <c r="CU14" s="116">
        <v>18520</v>
      </c>
      <c r="CV14" s="116">
        <v>18892</v>
      </c>
      <c r="CW14" s="116"/>
      <c r="CX14" s="116">
        <v>377031</v>
      </c>
      <c r="CY14" s="116">
        <v>301196</v>
      </c>
      <c r="CZ14" s="116"/>
      <c r="DA14" s="116"/>
      <c r="DB14" s="116">
        <v>44689</v>
      </c>
      <c r="DC14" s="116"/>
      <c r="DD14" s="116"/>
      <c r="DE14" s="116"/>
      <c r="DF14" s="116"/>
      <c r="DG14" s="116">
        <v>85030</v>
      </c>
      <c r="DH14" s="116"/>
      <c r="DI14" s="116">
        <v>40152</v>
      </c>
      <c r="DJ14" s="116">
        <v>463657</v>
      </c>
      <c r="DK14" s="116">
        <v>61832</v>
      </c>
      <c r="DL14" s="116"/>
      <c r="DM14" s="116"/>
      <c r="DN14" s="116">
        <v>349407</v>
      </c>
      <c r="DO14" s="116">
        <v>197417</v>
      </c>
      <c r="DP14" s="116"/>
      <c r="DQ14" s="116">
        <v>64402</v>
      </c>
      <c r="DR14" s="116">
        <v>251404</v>
      </c>
      <c r="DS14" s="116">
        <v>753081</v>
      </c>
      <c r="DT14" s="116">
        <v>243187</v>
      </c>
      <c r="DU14" s="116">
        <v>316256</v>
      </c>
      <c r="DV14" s="116">
        <v>320899</v>
      </c>
      <c r="DW14" s="116">
        <v>379082</v>
      </c>
      <c r="DX14" s="116">
        <v>650361</v>
      </c>
      <c r="DY14" s="116"/>
      <c r="DZ14" s="116">
        <v>334291</v>
      </c>
      <c r="EA14" s="116">
        <v>448256</v>
      </c>
      <c r="EB14" s="116">
        <v>446303</v>
      </c>
      <c r="EC14" s="116">
        <v>156632</v>
      </c>
      <c r="ED14" s="116">
        <v>26754</v>
      </c>
      <c r="EE14" s="116">
        <v>332291</v>
      </c>
      <c r="EF14" s="116">
        <v>97632</v>
      </c>
      <c r="EG14" s="116">
        <v>36599</v>
      </c>
      <c r="EH14" s="116">
        <v>203331</v>
      </c>
      <c r="EI14" s="116">
        <v>288856</v>
      </c>
      <c r="EJ14" s="116"/>
      <c r="EK14" s="116">
        <v>96918</v>
      </c>
      <c r="EL14" s="116"/>
      <c r="EM14" s="116">
        <v>42961</v>
      </c>
      <c r="EN14" s="116">
        <v>363295</v>
      </c>
      <c r="EO14" s="116"/>
      <c r="EP14" s="116"/>
      <c r="EQ14" s="116">
        <v>109304</v>
      </c>
      <c r="ER14" s="116"/>
      <c r="ES14" s="116">
        <v>360100</v>
      </c>
      <c r="ET14" s="116">
        <v>219133</v>
      </c>
      <c r="EU14" s="116"/>
      <c r="EV14" s="116">
        <v>110322</v>
      </c>
      <c r="EW14" s="116">
        <v>181442</v>
      </c>
      <c r="EX14" s="116"/>
      <c r="EY14" s="116"/>
      <c r="EZ14" s="116"/>
      <c r="FA14" s="116">
        <v>192062</v>
      </c>
      <c r="FB14" s="116">
        <v>393532</v>
      </c>
      <c r="FC14" s="116">
        <v>398137</v>
      </c>
      <c r="FD14" s="116">
        <v>103502</v>
      </c>
      <c r="FE14" s="116"/>
      <c r="FF14" s="116">
        <v>410081</v>
      </c>
      <c r="FG14" s="116"/>
      <c r="FH14" s="116"/>
      <c r="FI14" s="116">
        <v>353708</v>
      </c>
      <c r="FJ14" s="116"/>
      <c r="FK14" s="116">
        <v>373757</v>
      </c>
      <c r="FL14" s="116"/>
      <c r="FM14" s="116"/>
      <c r="FN14" s="116"/>
      <c r="FO14" s="116">
        <v>389728</v>
      </c>
      <c r="FP14" s="116">
        <v>40408</v>
      </c>
      <c r="FQ14" s="116"/>
      <c r="FR14" s="116">
        <v>397646</v>
      </c>
      <c r="FS14" s="116">
        <v>371334</v>
      </c>
      <c r="FT14" s="116"/>
      <c r="FU14" s="116">
        <v>109241</v>
      </c>
      <c r="FV14" s="116">
        <v>506037</v>
      </c>
      <c r="FW14" s="116"/>
      <c r="FX14" s="116">
        <v>362619</v>
      </c>
      <c r="FY14" s="116">
        <v>309569</v>
      </c>
      <c r="FZ14" s="116"/>
      <c r="GA14" s="116">
        <v>195385</v>
      </c>
      <c r="GB14" s="116"/>
      <c r="GC14" s="116">
        <v>77658</v>
      </c>
      <c r="GD14" s="116">
        <v>781220</v>
      </c>
      <c r="GE14" s="116"/>
      <c r="GF14" s="116">
        <v>323821</v>
      </c>
      <c r="GG14" s="116">
        <v>323570</v>
      </c>
      <c r="GH14" s="116">
        <v>468472</v>
      </c>
      <c r="GI14" s="116">
        <v>1156609</v>
      </c>
      <c r="GJ14" s="116"/>
      <c r="GK14" s="116"/>
      <c r="GL14" s="116"/>
      <c r="GM14" s="116"/>
      <c r="GN14" s="116"/>
      <c r="GO14" s="116">
        <v>309446</v>
      </c>
      <c r="GP14" s="116">
        <v>377826</v>
      </c>
      <c r="GQ14" s="116"/>
      <c r="GR14" s="116">
        <v>218526</v>
      </c>
      <c r="GS14" s="116">
        <v>422860</v>
      </c>
      <c r="GT14" s="116">
        <v>279802</v>
      </c>
      <c r="GU14" s="116">
        <v>794289</v>
      </c>
      <c r="GV14" s="116">
        <v>329661</v>
      </c>
      <c r="GW14" s="116">
        <v>151171</v>
      </c>
      <c r="GX14" s="116"/>
      <c r="GY14" s="116"/>
      <c r="GZ14" s="116"/>
      <c r="HA14" s="116"/>
      <c r="HB14" s="116">
        <v>400540</v>
      </c>
      <c r="HC14" s="116"/>
      <c r="HD14" s="116">
        <v>252126</v>
      </c>
      <c r="HE14" s="116"/>
      <c r="HF14" s="116">
        <v>369656</v>
      </c>
      <c r="HG14" s="116"/>
      <c r="HH14" s="116">
        <v>344215</v>
      </c>
      <c r="HI14" s="116">
        <v>544457</v>
      </c>
      <c r="HJ14" s="116">
        <v>171484</v>
      </c>
      <c r="HK14" s="116">
        <v>369051</v>
      </c>
      <c r="HL14" s="116">
        <v>503607</v>
      </c>
      <c r="HM14" s="116">
        <v>274829</v>
      </c>
      <c r="HN14" s="116">
        <v>259832</v>
      </c>
      <c r="HO14" s="116">
        <v>124944</v>
      </c>
      <c r="HP14" s="116">
        <v>312825</v>
      </c>
      <c r="HQ14" s="116">
        <v>208764</v>
      </c>
      <c r="HR14" s="116"/>
      <c r="HS14" s="116">
        <v>39740049</v>
      </c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</row>
    <row r="15" spans="2:1642" x14ac:dyDescent="0.3">
      <c r="B15" s="56">
        <v>42045</v>
      </c>
      <c r="C15" s="57" t="s">
        <v>48</v>
      </c>
      <c r="D15" s="58">
        <v>381513</v>
      </c>
      <c r="E15" s="60">
        <v>23</v>
      </c>
      <c r="F15" s="59" t="s">
        <v>55</v>
      </c>
      <c r="G15" s="58"/>
      <c r="H15" s="16"/>
      <c r="I15" s="117" t="s">
        <v>298</v>
      </c>
      <c r="J15" s="116">
        <v>169005</v>
      </c>
      <c r="K15" s="116">
        <v>638739</v>
      </c>
      <c r="L15" s="116">
        <v>328439</v>
      </c>
      <c r="M15" s="116">
        <v>1777370</v>
      </c>
      <c r="N15" s="116">
        <v>172457</v>
      </c>
      <c r="O15" s="116">
        <v>161605</v>
      </c>
      <c r="P15" s="116">
        <v>318078</v>
      </c>
      <c r="Q15" s="116">
        <v>147727</v>
      </c>
      <c r="R15" s="116">
        <v>448054</v>
      </c>
      <c r="S15" s="116">
        <v>278054</v>
      </c>
      <c r="T15" s="116">
        <v>625300</v>
      </c>
      <c r="U15" s="116">
        <v>677847</v>
      </c>
      <c r="V15" s="116">
        <v>499054</v>
      </c>
      <c r="W15" s="116">
        <v>656899</v>
      </c>
      <c r="X15" s="116">
        <v>477115</v>
      </c>
      <c r="Y15" s="116">
        <v>322429</v>
      </c>
      <c r="Z15" s="116">
        <v>300258</v>
      </c>
      <c r="AA15" s="116">
        <v>74287</v>
      </c>
      <c r="AB15" s="116">
        <v>164319</v>
      </c>
      <c r="AC15" s="116">
        <v>232302</v>
      </c>
      <c r="AD15" s="116">
        <v>306123</v>
      </c>
      <c r="AE15" s="116">
        <v>469613</v>
      </c>
      <c r="AF15" s="116">
        <v>161558</v>
      </c>
      <c r="AG15" s="116">
        <v>39127</v>
      </c>
      <c r="AH15" s="116">
        <v>756524</v>
      </c>
      <c r="AI15" s="116">
        <v>412005</v>
      </c>
      <c r="AJ15" s="116">
        <v>139004</v>
      </c>
      <c r="AK15" s="116">
        <v>2054178</v>
      </c>
      <c r="AL15" s="116">
        <v>126762</v>
      </c>
      <c r="AM15" s="116">
        <v>393276</v>
      </c>
      <c r="AN15" s="116">
        <v>428417</v>
      </c>
      <c r="AO15" s="116">
        <v>562870</v>
      </c>
      <c r="AP15" s="116">
        <v>602723</v>
      </c>
      <c r="AQ15" s="116">
        <v>540531</v>
      </c>
      <c r="AR15" s="116">
        <v>678829</v>
      </c>
      <c r="AS15" s="116">
        <v>204498</v>
      </c>
      <c r="AT15" s="116">
        <v>495656</v>
      </c>
      <c r="AU15" s="116">
        <v>556642</v>
      </c>
      <c r="AV15" s="116">
        <v>232540</v>
      </c>
      <c r="AW15" s="116">
        <v>117456</v>
      </c>
      <c r="AX15" s="116">
        <v>490854</v>
      </c>
      <c r="AY15" s="116">
        <v>360177</v>
      </c>
      <c r="AZ15" s="116">
        <v>45520</v>
      </c>
      <c r="BA15" s="116">
        <v>575851</v>
      </c>
      <c r="BB15" s="116">
        <v>433803</v>
      </c>
      <c r="BC15" s="116">
        <v>601146</v>
      </c>
      <c r="BD15" s="116">
        <v>442082</v>
      </c>
      <c r="BE15" s="116">
        <v>507511</v>
      </c>
      <c r="BF15" s="116">
        <v>547439</v>
      </c>
      <c r="BG15" s="116">
        <v>540211</v>
      </c>
      <c r="BH15" s="116">
        <v>517423</v>
      </c>
      <c r="BI15" s="116">
        <v>329970</v>
      </c>
      <c r="BJ15" s="116">
        <v>479740</v>
      </c>
      <c r="BK15" s="116">
        <v>69769</v>
      </c>
      <c r="BL15" s="116">
        <v>650167</v>
      </c>
      <c r="BM15" s="116">
        <v>1402563</v>
      </c>
      <c r="BN15" s="116">
        <v>314879</v>
      </c>
      <c r="BO15" s="116">
        <v>253835</v>
      </c>
      <c r="BP15" s="116">
        <v>357495</v>
      </c>
      <c r="BQ15" s="116">
        <v>1336672</v>
      </c>
      <c r="BR15" s="116">
        <v>83855</v>
      </c>
      <c r="BS15" s="116">
        <v>457926</v>
      </c>
      <c r="BT15" s="116">
        <v>769879</v>
      </c>
      <c r="BU15" s="116">
        <v>784072</v>
      </c>
      <c r="BV15" s="116">
        <v>979500</v>
      </c>
      <c r="BW15" s="116">
        <v>401925</v>
      </c>
      <c r="BX15" s="116">
        <v>654488</v>
      </c>
      <c r="BY15" s="116">
        <v>863282</v>
      </c>
      <c r="BZ15" s="116">
        <v>1442429</v>
      </c>
      <c r="CA15" s="116">
        <v>619641</v>
      </c>
      <c r="CB15" s="116">
        <v>160440</v>
      </c>
      <c r="CC15" s="116">
        <v>836227</v>
      </c>
      <c r="CD15" s="116">
        <v>468262</v>
      </c>
      <c r="CE15" s="116">
        <v>530963</v>
      </c>
      <c r="CF15" s="116">
        <v>481490</v>
      </c>
      <c r="CG15" s="116">
        <v>1033317</v>
      </c>
      <c r="CH15" s="116">
        <v>497155</v>
      </c>
      <c r="CI15" s="116">
        <v>723055</v>
      </c>
      <c r="CJ15" s="116">
        <v>443591</v>
      </c>
      <c r="CK15" s="116">
        <v>568674</v>
      </c>
      <c r="CL15" s="116">
        <v>219838</v>
      </c>
      <c r="CM15" s="116">
        <v>696349</v>
      </c>
      <c r="CN15" s="116">
        <v>284187</v>
      </c>
      <c r="CO15" s="116">
        <v>1127757</v>
      </c>
      <c r="CP15" s="116">
        <v>359798</v>
      </c>
      <c r="CQ15" s="116">
        <v>166915</v>
      </c>
      <c r="CR15" s="116">
        <v>469547</v>
      </c>
      <c r="CS15" s="116">
        <v>261663</v>
      </c>
      <c r="CT15" s="116">
        <v>67259</v>
      </c>
      <c r="CU15" s="116">
        <v>103485</v>
      </c>
      <c r="CV15" s="116">
        <v>208854</v>
      </c>
      <c r="CW15" s="116">
        <v>184137</v>
      </c>
      <c r="CX15" s="116">
        <v>613538</v>
      </c>
      <c r="CY15" s="116">
        <v>638931</v>
      </c>
      <c r="CZ15" s="116">
        <v>410138</v>
      </c>
      <c r="DA15" s="116">
        <v>393454</v>
      </c>
      <c r="DB15" s="116">
        <v>44689</v>
      </c>
      <c r="DC15" s="116">
        <v>254867</v>
      </c>
      <c r="DD15" s="116">
        <v>280323</v>
      </c>
      <c r="DE15" s="116">
        <v>65072</v>
      </c>
      <c r="DF15" s="116">
        <v>363856</v>
      </c>
      <c r="DG15" s="116">
        <v>915081</v>
      </c>
      <c r="DH15" s="116">
        <v>343953</v>
      </c>
      <c r="DI15" s="116">
        <v>381044</v>
      </c>
      <c r="DJ15" s="116">
        <v>1121856</v>
      </c>
      <c r="DK15" s="116">
        <v>721204</v>
      </c>
      <c r="DL15" s="116">
        <v>572848</v>
      </c>
      <c r="DM15" s="116">
        <v>519651</v>
      </c>
      <c r="DN15" s="116">
        <v>762370</v>
      </c>
      <c r="DO15" s="116">
        <v>197417</v>
      </c>
      <c r="DP15" s="116">
        <v>1039383</v>
      </c>
      <c r="DQ15" s="116">
        <v>357624</v>
      </c>
      <c r="DR15" s="116">
        <v>406377</v>
      </c>
      <c r="DS15" s="116">
        <v>1131580</v>
      </c>
      <c r="DT15" s="116">
        <v>243187</v>
      </c>
      <c r="DU15" s="116">
        <v>362291</v>
      </c>
      <c r="DV15" s="116">
        <v>753515</v>
      </c>
      <c r="DW15" s="116">
        <v>379082</v>
      </c>
      <c r="DX15" s="116">
        <v>650361</v>
      </c>
      <c r="DY15" s="116">
        <v>435943</v>
      </c>
      <c r="DZ15" s="116">
        <v>364052</v>
      </c>
      <c r="EA15" s="116">
        <v>791253</v>
      </c>
      <c r="EB15" s="116">
        <v>915204</v>
      </c>
      <c r="EC15" s="116">
        <v>156632</v>
      </c>
      <c r="ED15" s="116">
        <v>100114</v>
      </c>
      <c r="EE15" s="116">
        <v>332291</v>
      </c>
      <c r="EF15" s="116">
        <v>97632</v>
      </c>
      <c r="EG15" s="116">
        <v>384049</v>
      </c>
      <c r="EH15" s="116">
        <v>575723</v>
      </c>
      <c r="EI15" s="116">
        <v>288856</v>
      </c>
      <c r="EJ15" s="116">
        <v>298494</v>
      </c>
      <c r="EK15" s="116">
        <v>874848</v>
      </c>
      <c r="EL15" s="116">
        <v>53146</v>
      </c>
      <c r="EM15" s="116">
        <v>654129</v>
      </c>
      <c r="EN15" s="116">
        <v>745396</v>
      </c>
      <c r="EO15" s="116">
        <v>225828</v>
      </c>
      <c r="EP15" s="116">
        <v>327234</v>
      </c>
      <c r="EQ15" s="116">
        <v>109304</v>
      </c>
      <c r="ER15" s="116">
        <v>367691</v>
      </c>
      <c r="ES15" s="116">
        <v>608911</v>
      </c>
      <c r="ET15" s="116">
        <v>401729</v>
      </c>
      <c r="EU15" s="116">
        <v>272639</v>
      </c>
      <c r="EV15" s="116">
        <v>423986</v>
      </c>
      <c r="EW15" s="116">
        <v>1038451</v>
      </c>
      <c r="EX15" s="116">
        <v>338094</v>
      </c>
      <c r="EY15" s="116">
        <v>584545</v>
      </c>
      <c r="EZ15" s="116">
        <v>184273</v>
      </c>
      <c r="FA15" s="116">
        <v>765422</v>
      </c>
      <c r="FB15" s="116">
        <v>431881</v>
      </c>
      <c r="FC15" s="116">
        <v>562924</v>
      </c>
      <c r="FD15" s="116">
        <v>257742</v>
      </c>
      <c r="FE15" s="116">
        <v>769516</v>
      </c>
      <c r="FF15" s="116">
        <v>470201</v>
      </c>
      <c r="FG15" s="116">
        <v>15462</v>
      </c>
      <c r="FH15" s="116">
        <v>337516</v>
      </c>
      <c r="FI15" s="116">
        <v>353708</v>
      </c>
      <c r="FJ15" s="116">
        <v>427807</v>
      </c>
      <c r="FK15" s="116">
        <v>373757</v>
      </c>
      <c r="FL15" s="116">
        <v>438783</v>
      </c>
      <c r="FM15" s="116">
        <v>1032875</v>
      </c>
      <c r="FN15" s="116">
        <v>293741</v>
      </c>
      <c r="FO15" s="116">
        <v>389728</v>
      </c>
      <c r="FP15" s="116">
        <v>323020</v>
      </c>
      <c r="FQ15" s="116">
        <v>609708</v>
      </c>
      <c r="FR15" s="116">
        <v>583939</v>
      </c>
      <c r="FS15" s="116">
        <v>721070</v>
      </c>
      <c r="FT15" s="116">
        <v>143617</v>
      </c>
      <c r="FU15" s="116">
        <v>680412</v>
      </c>
      <c r="FV15" s="116">
        <v>956124</v>
      </c>
      <c r="FW15" s="116">
        <v>540377</v>
      </c>
      <c r="FX15" s="116">
        <v>1019919</v>
      </c>
      <c r="FY15" s="116">
        <v>568657</v>
      </c>
      <c r="FZ15" s="116">
        <v>889003</v>
      </c>
      <c r="GA15" s="116">
        <v>205900</v>
      </c>
      <c r="GB15" s="116">
        <v>317721</v>
      </c>
      <c r="GC15" s="116">
        <v>585955</v>
      </c>
      <c r="GD15" s="116">
        <v>781220</v>
      </c>
      <c r="GE15" s="116">
        <v>240669</v>
      </c>
      <c r="GF15" s="116">
        <v>323821</v>
      </c>
      <c r="GG15" s="116">
        <v>323570</v>
      </c>
      <c r="GH15" s="116">
        <v>734392</v>
      </c>
      <c r="GI15" s="116">
        <v>1423331</v>
      </c>
      <c r="GJ15" s="116">
        <v>362131</v>
      </c>
      <c r="GK15" s="116">
        <v>738590</v>
      </c>
      <c r="GL15" s="116">
        <v>559038</v>
      </c>
      <c r="GM15" s="116">
        <v>399231</v>
      </c>
      <c r="GN15" s="116">
        <v>348230</v>
      </c>
      <c r="GO15" s="116">
        <v>509567</v>
      </c>
      <c r="GP15" s="116">
        <v>742117</v>
      </c>
      <c r="GQ15" s="116">
        <v>1095334</v>
      </c>
      <c r="GR15" s="116">
        <v>604052</v>
      </c>
      <c r="GS15" s="116">
        <v>1157528</v>
      </c>
      <c r="GT15" s="116">
        <v>624948</v>
      </c>
      <c r="GU15" s="116">
        <v>1261025</v>
      </c>
      <c r="GV15" s="116">
        <v>329661</v>
      </c>
      <c r="GW15" s="116">
        <v>920026</v>
      </c>
      <c r="GX15" s="116">
        <v>119404</v>
      </c>
      <c r="GY15" s="116">
        <v>384046</v>
      </c>
      <c r="GZ15" s="116">
        <v>1178449</v>
      </c>
      <c r="HA15" s="116">
        <v>147103</v>
      </c>
      <c r="HB15" s="116">
        <v>466153</v>
      </c>
      <c r="HC15" s="116">
        <v>703322</v>
      </c>
      <c r="HD15" s="116">
        <v>465231</v>
      </c>
      <c r="HE15" s="116">
        <v>47918</v>
      </c>
      <c r="HF15" s="116">
        <v>859030</v>
      </c>
      <c r="HG15" s="116">
        <v>443606</v>
      </c>
      <c r="HH15" s="116">
        <v>828844</v>
      </c>
      <c r="HI15" s="116">
        <v>731182</v>
      </c>
      <c r="HJ15" s="116">
        <v>390033</v>
      </c>
      <c r="HK15" s="116">
        <v>1398587</v>
      </c>
      <c r="HL15" s="116">
        <v>503607</v>
      </c>
      <c r="HM15" s="116">
        <v>274829</v>
      </c>
      <c r="HN15" s="116">
        <v>429630</v>
      </c>
      <c r="HO15" s="116">
        <v>452479</v>
      </c>
      <c r="HP15" s="116">
        <v>1246023</v>
      </c>
      <c r="HQ15" s="116">
        <v>208764</v>
      </c>
      <c r="HR15" s="116">
        <v>230889</v>
      </c>
      <c r="HS15" s="116">
        <v>110882971</v>
      </c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</row>
    <row r="16" spans="2:1642" x14ac:dyDescent="0.3">
      <c r="B16" s="56">
        <v>42093</v>
      </c>
      <c r="C16" s="57" t="s">
        <v>48</v>
      </c>
      <c r="D16" s="58">
        <v>382838</v>
      </c>
      <c r="E16" s="60">
        <v>23</v>
      </c>
      <c r="F16" s="59" t="s">
        <v>55</v>
      </c>
      <c r="G16" s="58"/>
      <c r="H16" s="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</row>
    <row r="17" spans="2:1642" x14ac:dyDescent="0.3">
      <c r="B17" s="56">
        <v>42144</v>
      </c>
      <c r="C17" s="57" t="s">
        <v>48</v>
      </c>
      <c r="D17" s="58">
        <v>342997</v>
      </c>
      <c r="E17" s="60">
        <v>19</v>
      </c>
      <c r="F17" s="59" t="s">
        <v>54</v>
      </c>
      <c r="G17" s="58"/>
      <c r="H17" s="16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</row>
    <row r="18" spans="2:1642" x14ac:dyDescent="0.3">
      <c r="B18" s="56">
        <v>42094</v>
      </c>
      <c r="C18" s="57" t="s">
        <v>48</v>
      </c>
      <c r="D18" s="58">
        <v>116420</v>
      </c>
      <c r="E18" s="60">
        <v>4</v>
      </c>
      <c r="F18" s="59" t="s">
        <v>54</v>
      </c>
      <c r="G18" s="58"/>
      <c r="H18" s="16"/>
      <c r="I18"/>
      <c r="J18"/>
      <c r="K18"/>
      <c r="L18"/>
      <c r="M18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</row>
    <row r="19" spans="2:1642" x14ac:dyDescent="0.3">
      <c r="B19" s="56">
        <v>42057</v>
      </c>
      <c r="C19" s="57" t="s">
        <v>48</v>
      </c>
      <c r="D19" s="58">
        <v>122137</v>
      </c>
      <c r="E19" s="60">
        <v>5</v>
      </c>
      <c r="F19" s="59" t="s">
        <v>55</v>
      </c>
      <c r="G19" s="58"/>
      <c r="H19" s="16"/>
      <c r="I19"/>
      <c r="J19"/>
      <c r="K19"/>
      <c r="L19"/>
      <c r="M19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</row>
    <row r="20" spans="2:1642" x14ac:dyDescent="0.3">
      <c r="B20" s="56">
        <v>42120</v>
      </c>
      <c r="C20" s="57" t="s">
        <v>42</v>
      </c>
      <c r="D20" s="58">
        <v>208790</v>
      </c>
      <c r="E20" s="60">
        <v>8</v>
      </c>
      <c r="F20" s="59" t="s">
        <v>55</v>
      </c>
      <c r="G20" s="58"/>
      <c r="H20" s="16"/>
      <c r="I20"/>
      <c r="J20"/>
      <c r="K20"/>
      <c r="L20"/>
      <c r="M20"/>
    </row>
    <row r="21" spans="2:1642" x14ac:dyDescent="0.3">
      <c r="B21" s="56">
        <v>42163</v>
      </c>
      <c r="C21" s="57" t="s">
        <v>42</v>
      </c>
      <c r="D21" s="58">
        <v>182596</v>
      </c>
      <c r="E21" s="60">
        <v>8</v>
      </c>
      <c r="F21" s="59" t="s">
        <v>54</v>
      </c>
      <c r="G21" s="58"/>
      <c r="H21" s="16"/>
      <c r="I21"/>
      <c r="J21"/>
      <c r="K21"/>
      <c r="L21"/>
      <c r="M21"/>
    </row>
    <row r="22" spans="2:1642" x14ac:dyDescent="0.3">
      <c r="B22" s="56">
        <v>42222</v>
      </c>
      <c r="C22" s="57" t="s">
        <v>42</v>
      </c>
      <c r="D22" s="58">
        <v>345146</v>
      </c>
      <c r="E22" s="60">
        <v>18</v>
      </c>
      <c r="F22" s="59" t="s">
        <v>55</v>
      </c>
      <c r="G22" s="58"/>
      <c r="H22" s="16"/>
      <c r="I22"/>
      <c r="J22"/>
      <c r="K22"/>
      <c r="L22"/>
      <c r="M22"/>
    </row>
    <row r="23" spans="2:1642" x14ac:dyDescent="0.3">
      <c r="B23" s="56">
        <v>42187</v>
      </c>
      <c r="C23" s="57" t="s">
        <v>42</v>
      </c>
      <c r="D23" s="58">
        <v>239610</v>
      </c>
      <c r="E23" s="60">
        <v>16</v>
      </c>
      <c r="F23" s="59" t="s">
        <v>55</v>
      </c>
      <c r="G23" s="58"/>
      <c r="H23" s="16"/>
      <c r="I23"/>
      <c r="J23"/>
      <c r="K23"/>
      <c r="L23"/>
      <c r="M23"/>
    </row>
    <row r="24" spans="2:1642" x14ac:dyDescent="0.3">
      <c r="B24" s="56">
        <v>42027</v>
      </c>
      <c r="C24" s="57" t="s">
        <v>42</v>
      </c>
      <c r="D24" s="58">
        <v>300258</v>
      </c>
      <c r="E24" s="60">
        <v>13</v>
      </c>
      <c r="F24" s="59" t="s">
        <v>54</v>
      </c>
      <c r="G24" s="58"/>
      <c r="H24" s="16"/>
      <c r="I24"/>
      <c r="J24"/>
      <c r="K24"/>
      <c r="L24"/>
      <c r="M24"/>
    </row>
    <row r="25" spans="2:1642" x14ac:dyDescent="0.3">
      <c r="B25" s="56">
        <v>42156</v>
      </c>
      <c r="C25" s="57" t="s">
        <v>48</v>
      </c>
      <c r="D25" s="58">
        <v>324108</v>
      </c>
      <c r="E25" s="60">
        <v>14</v>
      </c>
      <c r="F25" s="59" t="s">
        <v>55</v>
      </c>
      <c r="G25" s="58"/>
      <c r="H25" s="16"/>
      <c r="I25"/>
      <c r="J25"/>
      <c r="K25"/>
      <c r="L25"/>
      <c r="M25"/>
    </row>
    <row r="26" spans="2:1642" x14ac:dyDescent="0.3">
      <c r="B26" s="56">
        <v>42078</v>
      </c>
      <c r="C26" s="57" t="s">
        <v>48</v>
      </c>
      <c r="D26" s="58">
        <v>79515</v>
      </c>
      <c r="E26" s="60">
        <v>5</v>
      </c>
      <c r="F26" s="59" t="s">
        <v>54</v>
      </c>
      <c r="G26" s="58"/>
      <c r="H26" s="16"/>
      <c r="I26"/>
      <c r="J26"/>
      <c r="K26"/>
      <c r="L26"/>
      <c r="M26"/>
    </row>
    <row r="27" spans="2:1642" x14ac:dyDescent="0.3">
      <c r="B27" s="56">
        <v>42041</v>
      </c>
      <c r="C27" s="57" t="s">
        <v>48</v>
      </c>
      <c r="D27" s="58">
        <v>101607</v>
      </c>
      <c r="E27" s="60">
        <v>6</v>
      </c>
      <c r="F27" s="59" t="s">
        <v>55</v>
      </c>
      <c r="G27" s="58"/>
      <c r="H27" s="16"/>
      <c r="I27"/>
      <c r="J27"/>
      <c r="K27"/>
      <c r="L27"/>
      <c r="M27"/>
    </row>
    <row r="28" spans="2:1642" x14ac:dyDescent="0.3">
      <c r="B28" s="56">
        <v>42147</v>
      </c>
      <c r="C28" s="57" t="s">
        <v>42</v>
      </c>
      <c r="D28" s="58">
        <v>73360</v>
      </c>
      <c r="E28" s="60">
        <v>5</v>
      </c>
      <c r="F28" s="59" t="s">
        <v>54</v>
      </c>
      <c r="G28" s="58"/>
      <c r="H28" s="16"/>
      <c r="I28"/>
      <c r="J28"/>
      <c r="K28"/>
      <c r="L28"/>
      <c r="M28"/>
    </row>
    <row r="29" spans="2:1642" x14ac:dyDescent="0.3">
      <c r="B29" s="56">
        <v>42066</v>
      </c>
      <c r="C29" s="57" t="s">
        <v>44</v>
      </c>
      <c r="D29" s="58">
        <v>234887</v>
      </c>
      <c r="E29" s="60">
        <v>14</v>
      </c>
      <c r="F29" s="59" t="s">
        <v>55</v>
      </c>
      <c r="G29" s="58"/>
      <c r="H29" s="16"/>
      <c r="I29"/>
      <c r="J29"/>
      <c r="K29"/>
      <c r="L29"/>
      <c r="M29"/>
    </row>
    <row r="30" spans="2:1642" x14ac:dyDescent="0.3">
      <c r="B30" s="56">
        <v>42016</v>
      </c>
      <c r="C30" s="57" t="s">
        <v>44</v>
      </c>
      <c r="D30" s="58">
        <v>23064</v>
      </c>
      <c r="E30" s="60">
        <v>1</v>
      </c>
      <c r="F30" s="59" t="s">
        <v>54</v>
      </c>
      <c r="G30" s="58"/>
      <c r="H30" s="16"/>
      <c r="I30"/>
      <c r="J30"/>
      <c r="K30"/>
      <c r="L30"/>
      <c r="M30"/>
    </row>
    <row r="31" spans="2:1642" x14ac:dyDescent="0.3">
      <c r="B31" s="56">
        <v>42132</v>
      </c>
      <c r="C31" s="57" t="s">
        <v>44</v>
      </c>
      <c r="D31" s="58">
        <v>197417</v>
      </c>
      <c r="E31" s="60">
        <v>8</v>
      </c>
      <c r="F31" s="59" t="s">
        <v>55</v>
      </c>
      <c r="G31" s="58"/>
      <c r="H31" s="16"/>
      <c r="I31"/>
      <c r="J31"/>
      <c r="K31"/>
      <c r="L31"/>
      <c r="M31"/>
    </row>
    <row r="32" spans="2:1642" x14ac:dyDescent="0.3">
      <c r="B32" s="56">
        <v>42202</v>
      </c>
      <c r="C32" s="57" t="s">
        <v>48</v>
      </c>
      <c r="D32" s="58">
        <v>259188</v>
      </c>
      <c r="E32" s="60">
        <v>12</v>
      </c>
      <c r="F32" s="59" t="s">
        <v>55</v>
      </c>
      <c r="G32" s="58"/>
      <c r="H32" s="16"/>
      <c r="I32"/>
      <c r="J32"/>
      <c r="K32"/>
      <c r="L32"/>
      <c r="M32"/>
    </row>
    <row r="33" spans="2:13" x14ac:dyDescent="0.3">
      <c r="B33" s="56">
        <v>42210</v>
      </c>
      <c r="C33" s="57" t="s">
        <v>44</v>
      </c>
      <c r="D33" s="58">
        <v>387145</v>
      </c>
      <c r="E33" s="60">
        <v>13</v>
      </c>
      <c r="F33" s="59" t="s">
        <v>54</v>
      </c>
      <c r="G33" s="58"/>
      <c r="H33" s="16"/>
      <c r="I33"/>
      <c r="J33"/>
      <c r="K33"/>
      <c r="L33"/>
      <c r="M33"/>
    </row>
    <row r="34" spans="2:13" x14ac:dyDescent="0.3">
      <c r="B34" s="56">
        <v>42097</v>
      </c>
      <c r="C34" s="57" t="s">
        <v>44</v>
      </c>
      <c r="D34" s="58">
        <v>207058</v>
      </c>
      <c r="E34" s="60">
        <v>9</v>
      </c>
      <c r="F34" s="59" t="s">
        <v>55</v>
      </c>
      <c r="G34" s="58"/>
      <c r="H34" s="16"/>
      <c r="I34"/>
      <c r="J34"/>
      <c r="K34"/>
      <c r="L34"/>
      <c r="M34"/>
    </row>
    <row r="35" spans="2:13" x14ac:dyDescent="0.3">
      <c r="B35" s="56">
        <v>42069</v>
      </c>
      <c r="C35" s="57" t="s">
        <v>44</v>
      </c>
      <c r="D35" s="58">
        <v>361577</v>
      </c>
      <c r="E35" s="60">
        <v>16</v>
      </c>
      <c r="F35" s="59" t="s">
        <v>54</v>
      </c>
      <c r="G35" s="58"/>
      <c r="H35" s="16"/>
      <c r="I35"/>
      <c r="J35"/>
      <c r="K35"/>
      <c r="L35"/>
      <c r="M35"/>
    </row>
    <row r="36" spans="2:13" x14ac:dyDescent="0.3">
      <c r="B36" s="56">
        <v>42135</v>
      </c>
      <c r="C36" s="57" t="s">
        <v>48</v>
      </c>
      <c r="D36" s="58">
        <v>154973</v>
      </c>
      <c r="E36" s="60">
        <v>6</v>
      </c>
      <c r="F36" s="59" t="s">
        <v>54</v>
      </c>
      <c r="G36" s="58"/>
      <c r="H36" s="16"/>
      <c r="I36"/>
      <c r="J36"/>
      <c r="K36"/>
      <c r="L36"/>
      <c r="M36"/>
    </row>
    <row r="37" spans="2:13" x14ac:dyDescent="0.3">
      <c r="B37" s="56">
        <v>42227</v>
      </c>
      <c r="C37" s="57" t="s">
        <v>48</v>
      </c>
      <c r="D37" s="58">
        <v>384046</v>
      </c>
      <c r="E37" s="60">
        <v>14</v>
      </c>
      <c r="F37" s="59" t="s">
        <v>55</v>
      </c>
      <c r="G37" s="58"/>
      <c r="H37" s="16"/>
      <c r="I37"/>
      <c r="J37"/>
      <c r="K37"/>
      <c r="L37"/>
      <c r="M37"/>
    </row>
    <row r="38" spans="2:13" x14ac:dyDescent="0.3">
      <c r="B38" s="56">
        <v>42021</v>
      </c>
      <c r="C38" s="57" t="s">
        <v>44</v>
      </c>
      <c r="D38" s="58">
        <v>265018</v>
      </c>
      <c r="E38" s="60">
        <v>11</v>
      </c>
      <c r="F38" s="59" t="s">
        <v>54</v>
      </c>
      <c r="G38" s="58"/>
      <c r="H38" s="16"/>
      <c r="I38"/>
      <c r="J38"/>
      <c r="K38"/>
      <c r="L38"/>
      <c r="M38"/>
    </row>
    <row r="39" spans="2:13" x14ac:dyDescent="0.3">
      <c r="B39" s="56">
        <v>42044</v>
      </c>
      <c r="C39" s="57" t="s">
        <v>44</v>
      </c>
      <c r="D39" s="58">
        <v>157419</v>
      </c>
      <c r="E39" s="60">
        <v>6</v>
      </c>
      <c r="F39" s="59" t="s">
        <v>55</v>
      </c>
      <c r="G39" s="58"/>
      <c r="H39" s="16"/>
      <c r="I39"/>
      <c r="J39"/>
      <c r="K39"/>
      <c r="L39"/>
      <c r="M39"/>
    </row>
    <row r="40" spans="2:13" x14ac:dyDescent="0.3">
      <c r="B40" s="56">
        <v>42043</v>
      </c>
      <c r="C40" s="57" t="s">
        <v>44</v>
      </c>
      <c r="D40" s="58">
        <v>306087</v>
      </c>
      <c r="E40" s="60">
        <v>14</v>
      </c>
      <c r="F40" s="59" t="s">
        <v>55</v>
      </c>
      <c r="G40" s="58"/>
      <c r="H40" s="16"/>
      <c r="I40"/>
      <c r="J40"/>
      <c r="K40"/>
      <c r="L40"/>
      <c r="M40"/>
    </row>
    <row r="41" spans="2:13" x14ac:dyDescent="0.3">
      <c r="B41" s="56">
        <v>42154</v>
      </c>
      <c r="C41" s="57" t="s">
        <v>48</v>
      </c>
      <c r="D41" s="58">
        <v>315507</v>
      </c>
      <c r="E41" s="60">
        <v>20</v>
      </c>
      <c r="F41" s="59" t="s">
        <v>54</v>
      </c>
      <c r="G41" s="58"/>
      <c r="H41" s="16"/>
      <c r="I41"/>
      <c r="J41"/>
      <c r="K41"/>
      <c r="L41"/>
      <c r="M41"/>
    </row>
    <row r="42" spans="2:13" x14ac:dyDescent="0.3">
      <c r="B42" s="56">
        <v>42224</v>
      </c>
      <c r="C42" s="57" t="s">
        <v>44</v>
      </c>
      <c r="D42" s="58">
        <v>197519</v>
      </c>
      <c r="E42" s="60">
        <v>10</v>
      </c>
      <c r="F42" s="59" t="s">
        <v>55</v>
      </c>
      <c r="G42" s="58"/>
      <c r="H42" s="16"/>
      <c r="I42"/>
      <c r="J42"/>
      <c r="K42"/>
      <c r="L42"/>
      <c r="M42"/>
    </row>
    <row r="43" spans="2:13" x14ac:dyDescent="0.3">
      <c r="B43" s="56">
        <v>42073</v>
      </c>
      <c r="C43" s="57" t="s">
        <v>44</v>
      </c>
      <c r="D43" s="58">
        <v>162969</v>
      </c>
      <c r="E43" s="60">
        <v>7</v>
      </c>
      <c r="F43" s="59" t="s">
        <v>54</v>
      </c>
      <c r="G43" s="58"/>
      <c r="H43" s="16"/>
      <c r="I43"/>
      <c r="J43"/>
      <c r="K43"/>
      <c r="L43"/>
      <c r="M43"/>
    </row>
    <row r="44" spans="2:13" x14ac:dyDescent="0.3">
      <c r="B44" s="56">
        <v>42136</v>
      </c>
      <c r="C44" s="57" t="s">
        <v>44</v>
      </c>
      <c r="D44" s="58">
        <v>357937</v>
      </c>
      <c r="E44" s="60">
        <v>16</v>
      </c>
      <c r="F44" s="59" t="s">
        <v>55</v>
      </c>
      <c r="G44" s="58"/>
      <c r="H44" s="16"/>
      <c r="I44"/>
      <c r="J44"/>
      <c r="K44"/>
      <c r="L44"/>
      <c r="M44"/>
    </row>
    <row r="45" spans="2:13" x14ac:dyDescent="0.3">
      <c r="B45" s="56">
        <v>42074</v>
      </c>
      <c r="C45" s="57" t="s">
        <v>44</v>
      </c>
      <c r="D45" s="58">
        <v>70033</v>
      </c>
      <c r="E45" s="60">
        <v>3</v>
      </c>
      <c r="F45" s="59" t="s">
        <v>55</v>
      </c>
      <c r="G45" s="58"/>
      <c r="H45" s="16"/>
      <c r="I45"/>
      <c r="J45"/>
      <c r="K45"/>
      <c r="L45"/>
      <c r="M45"/>
    </row>
    <row r="46" spans="2:13" x14ac:dyDescent="0.3">
      <c r="B46" s="56">
        <v>42211</v>
      </c>
      <c r="C46" s="57" t="s">
        <v>44</v>
      </c>
      <c r="D46" s="58">
        <v>344085</v>
      </c>
      <c r="E46" s="60">
        <v>21</v>
      </c>
      <c r="F46" s="59" t="s">
        <v>54</v>
      </c>
      <c r="G46" s="58"/>
      <c r="H46" s="16"/>
      <c r="I46"/>
      <c r="J46"/>
      <c r="K46"/>
      <c r="L46"/>
      <c r="M46"/>
    </row>
    <row r="47" spans="2:13" x14ac:dyDescent="0.3">
      <c r="B47" s="56">
        <v>42103</v>
      </c>
      <c r="C47" s="57" t="s">
        <v>44</v>
      </c>
      <c r="D47" s="58">
        <v>75715</v>
      </c>
      <c r="E47" s="60">
        <v>5</v>
      </c>
      <c r="F47" s="59" t="s">
        <v>55</v>
      </c>
      <c r="G47" s="58"/>
      <c r="H47" s="16"/>
      <c r="I47"/>
      <c r="J47"/>
      <c r="K47"/>
      <c r="L47"/>
      <c r="M47"/>
    </row>
    <row r="48" spans="2:13" x14ac:dyDescent="0.3">
      <c r="B48" s="56">
        <v>42131</v>
      </c>
      <c r="C48" s="57" t="s">
        <v>44</v>
      </c>
      <c r="D48" s="58">
        <v>349407</v>
      </c>
      <c r="E48" s="60">
        <v>14</v>
      </c>
      <c r="F48" s="59" t="s">
        <v>54</v>
      </c>
      <c r="G48" s="58"/>
      <c r="H48" s="16"/>
      <c r="I48"/>
      <c r="J48"/>
      <c r="K48"/>
      <c r="L48"/>
      <c r="M48"/>
    </row>
    <row r="49" spans="2:13" x14ac:dyDescent="0.3">
      <c r="B49" s="56">
        <v>42040</v>
      </c>
      <c r="C49" s="57" t="s">
        <v>44</v>
      </c>
      <c r="D49" s="58">
        <v>244503</v>
      </c>
      <c r="E49" s="60">
        <v>12</v>
      </c>
      <c r="F49" s="59" t="s">
        <v>55</v>
      </c>
      <c r="G49" s="58"/>
      <c r="H49" s="16"/>
      <c r="I49"/>
      <c r="J49"/>
      <c r="K49"/>
      <c r="L49"/>
      <c r="M49"/>
    </row>
    <row r="50" spans="2:13" x14ac:dyDescent="0.3">
      <c r="B50" s="56">
        <v>42106</v>
      </c>
      <c r="C50" s="57" t="s">
        <v>44</v>
      </c>
      <c r="D50" s="58">
        <v>47474</v>
      </c>
      <c r="E50" s="60">
        <v>2</v>
      </c>
      <c r="F50" s="59" t="s">
        <v>55</v>
      </c>
      <c r="G50" s="58"/>
      <c r="H50" s="16"/>
      <c r="I50"/>
      <c r="J50"/>
      <c r="K50"/>
      <c r="L50"/>
      <c r="M50"/>
    </row>
    <row r="51" spans="2:13" x14ac:dyDescent="0.3">
      <c r="B51" s="56">
        <v>42038</v>
      </c>
      <c r="C51" s="57" t="s">
        <v>44</v>
      </c>
      <c r="D51" s="58">
        <v>139004</v>
      </c>
      <c r="E51" s="60">
        <v>8</v>
      </c>
      <c r="F51" s="59" t="s">
        <v>54</v>
      </c>
      <c r="G51" s="58"/>
      <c r="H51" s="16"/>
      <c r="I51"/>
      <c r="J51"/>
      <c r="K51"/>
      <c r="L51"/>
      <c r="M51"/>
    </row>
    <row r="52" spans="2:13" x14ac:dyDescent="0.3">
      <c r="B52" s="56">
        <v>42088</v>
      </c>
      <c r="C52" s="57" t="s">
        <v>44</v>
      </c>
      <c r="D52" s="58">
        <v>397870</v>
      </c>
      <c r="E52" s="60">
        <v>19</v>
      </c>
      <c r="F52" s="59" t="s">
        <v>55</v>
      </c>
      <c r="G52" s="58"/>
      <c r="H52" s="16"/>
      <c r="I52"/>
      <c r="J52"/>
      <c r="K52"/>
      <c r="L52"/>
      <c r="M52"/>
    </row>
    <row r="53" spans="2:13" x14ac:dyDescent="0.3">
      <c r="B53" s="56">
        <v>42084</v>
      </c>
      <c r="C53" s="57" t="s">
        <v>44</v>
      </c>
      <c r="D53" s="58">
        <v>37891</v>
      </c>
      <c r="E53" s="60">
        <v>2</v>
      </c>
      <c r="F53" s="59" t="s">
        <v>55</v>
      </c>
      <c r="G53" s="58"/>
      <c r="H53" s="16"/>
      <c r="I53"/>
      <c r="J53"/>
      <c r="K53"/>
      <c r="L53"/>
      <c r="M53"/>
    </row>
    <row r="54" spans="2:13" x14ac:dyDescent="0.3">
      <c r="B54" s="56">
        <v>42176</v>
      </c>
      <c r="C54" s="57" t="s">
        <v>44</v>
      </c>
      <c r="D54" s="58">
        <v>295085</v>
      </c>
      <c r="E54" s="60">
        <v>17</v>
      </c>
      <c r="F54" s="59" t="s">
        <v>55</v>
      </c>
      <c r="G54" s="58"/>
      <c r="H54" s="16"/>
      <c r="I54"/>
      <c r="J54"/>
      <c r="K54"/>
      <c r="L54"/>
      <c r="M54"/>
    </row>
    <row r="55" spans="2:13" x14ac:dyDescent="0.3">
      <c r="B55" s="56">
        <v>42040</v>
      </c>
      <c r="C55" s="57" t="s">
        <v>44</v>
      </c>
      <c r="D55" s="58">
        <v>393280</v>
      </c>
      <c r="E55" s="60">
        <v>23</v>
      </c>
      <c r="F55" s="59" t="s">
        <v>54</v>
      </c>
      <c r="G55" s="58"/>
      <c r="H55" s="16"/>
      <c r="I55"/>
      <c r="J55"/>
      <c r="K55"/>
      <c r="L55"/>
      <c r="M55"/>
    </row>
    <row r="56" spans="2:13" x14ac:dyDescent="0.3">
      <c r="B56" s="56">
        <v>42033</v>
      </c>
      <c r="C56" s="57" t="s">
        <v>48</v>
      </c>
      <c r="D56" s="58">
        <v>171690</v>
      </c>
      <c r="E56" s="60">
        <v>9</v>
      </c>
      <c r="F56" s="59" t="s">
        <v>55</v>
      </c>
      <c r="G56" s="58"/>
      <c r="H56" s="16"/>
      <c r="I56"/>
      <c r="J56"/>
      <c r="K56"/>
      <c r="L56"/>
      <c r="M56"/>
    </row>
    <row r="57" spans="2:13" x14ac:dyDescent="0.3">
      <c r="B57" s="56">
        <v>42128</v>
      </c>
      <c r="C57" s="57" t="s">
        <v>48</v>
      </c>
      <c r="D57" s="58">
        <v>181728</v>
      </c>
      <c r="E57" s="60">
        <v>8</v>
      </c>
      <c r="F57" s="59" t="s">
        <v>55</v>
      </c>
      <c r="G57" s="58"/>
      <c r="H57" s="16"/>
      <c r="I57"/>
      <c r="J57"/>
      <c r="K57"/>
      <c r="L57"/>
      <c r="M57"/>
    </row>
    <row r="58" spans="2:13" x14ac:dyDescent="0.3">
      <c r="B58" s="56">
        <v>42142</v>
      </c>
      <c r="C58" s="57" t="s">
        <v>48</v>
      </c>
      <c r="D58" s="58">
        <v>75138</v>
      </c>
      <c r="E58" s="60">
        <v>3</v>
      </c>
      <c r="F58" s="59" t="s">
        <v>54</v>
      </c>
      <c r="G58" s="58"/>
      <c r="H58" s="16"/>
      <c r="I58"/>
      <c r="J58"/>
      <c r="K58"/>
      <c r="L58"/>
      <c r="M58"/>
    </row>
    <row r="59" spans="2:13" x14ac:dyDescent="0.3">
      <c r="B59" s="56">
        <v>42056</v>
      </c>
      <c r="C59" s="57" t="s">
        <v>44</v>
      </c>
      <c r="D59" s="58">
        <v>286440</v>
      </c>
      <c r="E59" s="60">
        <v>17</v>
      </c>
      <c r="F59" s="59" t="s">
        <v>54</v>
      </c>
      <c r="G59" s="58"/>
      <c r="H59" s="16"/>
      <c r="I59"/>
      <c r="J59"/>
      <c r="K59"/>
      <c r="L59"/>
      <c r="M59"/>
    </row>
    <row r="60" spans="2:13" x14ac:dyDescent="0.3">
      <c r="B60" s="56">
        <v>42091</v>
      </c>
      <c r="C60" s="57" t="s">
        <v>48</v>
      </c>
      <c r="D60" s="58">
        <v>276144</v>
      </c>
      <c r="E60" s="60">
        <v>13</v>
      </c>
      <c r="F60" s="59" t="s">
        <v>55</v>
      </c>
      <c r="G60" s="58"/>
      <c r="H60" s="16"/>
      <c r="I60"/>
      <c r="J60"/>
      <c r="K60"/>
      <c r="L60"/>
      <c r="M60"/>
    </row>
    <row r="61" spans="2:13" x14ac:dyDescent="0.3">
      <c r="B61" s="56">
        <v>42225</v>
      </c>
      <c r="C61" s="57" t="s">
        <v>44</v>
      </c>
      <c r="D61" s="58">
        <v>151171</v>
      </c>
      <c r="E61" s="60">
        <v>10</v>
      </c>
      <c r="F61" s="59" t="s">
        <v>54</v>
      </c>
      <c r="G61" s="58"/>
      <c r="H61" s="16"/>
      <c r="I61"/>
      <c r="J61"/>
      <c r="K61"/>
      <c r="L61"/>
      <c r="M61"/>
    </row>
    <row r="62" spans="2:13" x14ac:dyDescent="0.3">
      <c r="B62" s="56">
        <v>42099</v>
      </c>
      <c r="C62" s="57" t="s">
        <v>44</v>
      </c>
      <c r="D62" s="58">
        <v>167713</v>
      </c>
      <c r="E62" s="60">
        <v>11</v>
      </c>
      <c r="F62" s="59" t="s">
        <v>55</v>
      </c>
      <c r="G62" s="58"/>
      <c r="H62" s="16"/>
      <c r="I62"/>
      <c r="J62"/>
      <c r="K62"/>
      <c r="L62"/>
      <c r="M62"/>
    </row>
    <row r="63" spans="2:13" x14ac:dyDescent="0.3">
      <c r="B63" s="56">
        <v>42156</v>
      </c>
      <c r="C63" s="57" t="s">
        <v>44</v>
      </c>
      <c r="D63" s="58">
        <v>42961</v>
      </c>
      <c r="E63" s="60">
        <v>3</v>
      </c>
      <c r="F63" s="59" t="s">
        <v>54</v>
      </c>
      <c r="G63" s="58"/>
      <c r="H63" s="16"/>
      <c r="I63"/>
      <c r="J63"/>
      <c r="K63"/>
      <c r="L63"/>
      <c r="M63"/>
    </row>
    <row r="64" spans="2:13" x14ac:dyDescent="0.3">
      <c r="B64" s="56">
        <v>42201</v>
      </c>
      <c r="C64" s="57" t="s">
        <v>48</v>
      </c>
      <c r="D64" s="58">
        <v>81926</v>
      </c>
      <c r="E64" s="60">
        <v>4</v>
      </c>
      <c r="F64" s="59" t="s">
        <v>54</v>
      </c>
      <c r="G64" s="58"/>
      <c r="H64" s="16"/>
      <c r="I64"/>
      <c r="J64"/>
      <c r="K64"/>
      <c r="L64"/>
      <c r="M64"/>
    </row>
    <row r="65" spans="2:13" x14ac:dyDescent="0.3">
      <c r="B65" s="56">
        <v>42082</v>
      </c>
      <c r="C65" s="57" t="s">
        <v>44</v>
      </c>
      <c r="D65" s="58">
        <v>315077</v>
      </c>
      <c r="E65" s="60">
        <v>13</v>
      </c>
      <c r="F65" s="59" t="s">
        <v>54</v>
      </c>
      <c r="G65" s="58"/>
      <c r="H65" s="16"/>
      <c r="I65"/>
      <c r="J65"/>
      <c r="K65"/>
      <c r="L65"/>
      <c r="M65"/>
    </row>
    <row r="66" spans="2:13" x14ac:dyDescent="0.3">
      <c r="B66" s="56">
        <v>42108</v>
      </c>
      <c r="C66" s="57" t="s">
        <v>44</v>
      </c>
      <c r="D66" s="58">
        <v>18520</v>
      </c>
      <c r="E66" s="60">
        <v>1</v>
      </c>
      <c r="F66" s="59" t="s">
        <v>54</v>
      </c>
      <c r="G66" s="58"/>
      <c r="H66" s="16"/>
      <c r="I66"/>
      <c r="J66"/>
      <c r="K66"/>
      <c r="L66"/>
      <c r="M66"/>
    </row>
    <row r="67" spans="2:13" x14ac:dyDescent="0.3">
      <c r="B67" s="56">
        <v>42146</v>
      </c>
      <c r="C67" s="57" t="s">
        <v>44</v>
      </c>
      <c r="D67" s="58">
        <v>156632</v>
      </c>
      <c r="E67" s="60">
        <v>6</v>
      </c>
      <c r="F67" s="59" t="s">
        <v>55</v>
      </c>
      <c r="G67" s="58"/>
      <c r="H67" s="16"/>
      <c r="I67"/>
      <c r="J67"/>
      <c r="K67"/>
      <c r="L67"/>
      <c r="M67"/>
    </row>
    <row r="68" spans="2:13" x14ac:dyDescent="0.3">
      <c r="B68" s="56">
        <v>42078</v>
      </c>
      <c r="C68" s="57" t="s">
        <v>44</v>
      </c>
      <c r="D68" s="58">
        <v>386870</v>
      </c>
      <c r="E68" s="60">
        <v>21</v>
      </c>
      <c r="F68" s="59" t="s">
        <v>55</v>
      </c>
      <c r="G68" s="58"/>
      <c r="H68" s="16"/>
      <c r="I68"/>
      <c r="J68"/>
      <c r="K68"/>
      <c r="L68"/>
      <c r="M68"/>
    </row>
    <row r="69" spans="2:13" x14ac:dyDescent="0.3">
      <c r="B69" s="56">
        <v>42211</v>
      </c>
      <c r="C69" s="57" t="s">
        <v>44</v>
      </c>
      <c r="D69" s="58">
        <v>356721</v>
      </c>
      <c r="E69" s="60">
        <v>14</v>
      </c>
      <c r="F69" s="59" t="s">
        <v>54</v>
      </c>
      <c r="G69" s="58"/>
      <c r="H69" s="16"/>
      <c r="I69"/>
      <c r="J69"/>
      <c r="K69"/>
      <c r="L69"/>
      <c r="M69"/>
    </row>
    <row r="70" spans="2:13" x14ac:dyDescent="0.3">
      <c r="B70" s="56">
        <v>42084</v>
      </c>
      <c r="C70" s="57" t="s">
        <v>44</v>
      </c>
      <c r="D70" s="58">
        <v>240586</v>
      </c>
      <c r="E70" s="60">
        <v>9</v>
      </c>
      <c r="F70" s="59" t="s">
        <v>54</v>
      </c>
      <c r="G70" s="58"/>
      <c r="H70" s="16"/>
      <c r="I70"/>
      <c r="J70"/>
      <c r="K70"/>
      <c r="L70"/>
      <c r="M70"/>
    </row>
    <row r="71" spans="2:13" x14ac:dyDescent="0.3">
      <c r="B71" s="56">
        <v>42080</v>
      </c>
      <c r="C71" s="57" t="s">
        <v>48</v>
      </c>
      <c r="D71" s="58">
        <v>361580</v>
      </c>
      <c r="E71" s="60">
        <v>20</v>
      </c>
      <c r="F71" s="59" t="s">
        <v>55</v>
      </c>
      <c r="G71" s="58"/>
      <c r="H71" s="16"/>
      <c r="I71"/>
      <c r="J71"/>
      <c r="K71"/>
      <c r="L71"/>
      <c r="M71"/>
    </row>
    <row r="72" spans="2:13" x14ac:dyDescent="0.3">
      <c r="B72" s="56">
        <v>42122</v>
      </c>
      <c r="C72" s="57" t="s">
        <v>48</v>
      </c>
      <c r="D72" s="58">
        <v>363856</v>
      </c>
      <c r="E72" s="60">
        <v>14</v>
      </c>
      <c r="F72" s="59" t="s">
        <v>54</v>
      </c>
      <c r="G72" s="58"/>
      <c r="H72" s="16"/>
      <c r="I72"/>
      <c r="J72"/>
      <c r="K72"/>
      <c r="L72"/>
      <c r="M72"/>
    </row>
    <row r="73" spans="2:13" x14ac:dyDescent="0.3">
      <c r="B73" s="56">
        <v>42225</v>
      </c>
      <c r="C73" s="57" t="s">
        <v>48</v>
      </c>
      <c r="D73" s="58">
        <v>398401</v>
      </c>
      <c r="E73" s="60">
        <v>24</v>
      </c>
      <c r="F73" s="59" t="s">
        <v>54</v>
      </c>
      <c r="G73" s="58"/>
      <c r="H73" s="16"/>
      <c r="I73"/>
      <c r="J73"/>
      <c r="K73"/>
      <c r="L73"/>
      <c r="M73"/>
    </row>
    <row r="74" spans="2:13" x14ac:dyDescent="0.3">
      <c r="B74" s="56">
        <v>42234</v>
      </c>
      <c r="C74" s="57" t="s">
        <v>44</v>
      </c>
      <c r="D74" s="58">
        <v>369656</v>
      </c>
      <c r="E74" s="60">
        <v>20</v>
      </c>
      <c r="F74" s="59" t="s">
        <v>55</v>
      </c>
      <c r="G74" s="58"/>
      <c r="H74" s="16"/>
      <c r="I74"/>
      <c r="J74"/>
      <c r="K74"/>
      <c r="L74"/>
      <c r="M74"/>
    </row>
    <row r="75" spans="2:13" x14ac:dyDescent="0.3">
      <c r="B75" s="56">
        <v>42077</v>
      </c>
      <c r="C75" s="57" t="s">
        <v>44</v>
      </c>
      <c r="D75" s="58">
        <v>381103</v>
      </c>
      <c r="E75" s="60">
        <v>17</v>
      </c>
      <c r="F75" s="59" t="s">
        <v>54</v>
      </c>
      <c r="G75" s="58"/>
      <c r="H75" s="16"/>
      <c r="I75"/>
      <c r="J75"/>
      <c r="K75"/>
      <c r="L75"/>
      <c r="M75"/>
    </row>
    <row r="76" spans="2:13" x14ac:dyDescent="0.3">
      <c r="B76" s="56">
        <v>42070</v>
      </c>
      <c r="C76" s="57" t="s">
        <v>48</v>
      </c>
      <c r="D76" s="58">
        <v>223867</v>
      </c>
      <c r="E76" s="60">
        <v>9</v>
      </c>
      <c r="F76" s="59" t="s">
        <v>54</v>
      </c>
      <c r="G76" s="58"/>
      <c r="H76" s="16"/>
      <c r="I76"/>
      <c r="J76"/>
      <c r="K76"/>
      <c r="L76"/>
      <c r="M76"/>
    </row>
    <row r="77" spans="2:13" x14ac:dyDescent="0.3">
      <c r="B77" s="56">
        <v>42019</v>
      </c>
      <c r="C77" s="57" t="s">
        <v>48</v>
      </c>
      <c r="D77" s="58">
        <v>67250</v>
      </c>
      <c r="E77" s="60">
        <v>3</v>
      </c>
      <c r="F77" s="59" t="s">
        <v>55</v>
      </c>
      <c r="G77" s="58"/>
      <c r="H77" s="16"/>
      <c r="I77"/>
      <c r="J77"/>
      <c r="K77"/>
      <c r="L77"/>
      <c r="M77"/>
    </row>
    <row r="78" spans="2:13" x14ac:dyDescent="0.3">
      <c r="B78" s="56">
        <v>42074</v>
      </c>
      <c r="C78" s="57" t="s">
        <v>44</v>
      </c>
      <c r="D78" s="58">
        <v>368089</v>
      </c>
      <c r="E78" s="60">
        <v>16</v>
      </c>
      <c r="F78" s="59" t="s">
        <v>55</v>
      </c>
      <c r="G78" s="58"/>
      <c r="H78" s="16"/>
      <c r="I78"/>
      <c r="J78"/>
      <c r="K78"/>
      <c r="L78"/>
      <c r="M78"/>
    </row>
    <row r="79" spans="2:13" x14ac:dyDescent="0.3">
      <c r="B79" s="56">
        <v>42222</v>
      </c>
      <c r="C79" s="57" t="s">
        <v>44</v>
      </c>
      <c r="D79" s="58">
        <v>279802</v>
      </c>
      <c r="E79" s="60">
        <v>15</v>
      </c>
      <c r="F79" s="59" t="s">
        <v>54</v>
      </c>
      <c r="G79" s="58"/>
      <c r="H79" s="16"/>
      <c r="I79"/>
      <c r="J79"/>
      <c r="K79"/>
      <c r="L79"/>
      <c r="M79"/>
    </row>
    <row r="80" spans="2:13" x14ac:dyDescent="0.3">
      <c r="B80" s="56">
        <v>42228</v>
      </c>
      <c r="C80" s="57" t="s">
        <v>42</v>
      </c>
      <c r="D80" s="58">
        <v>52957</v>
      </c>
      <c r="E80" s="60">
        <v>3</v>
      </c>
      <c r="F80" s="59" t="s">
        <v>55</v>
      </c>
      <c r="G80" s="58"/>
      <c r="H80" s="16"/>
      <c r="I80"/>
      <c r="J80"/>
      <c r="K80"/>
      <c r="L80"/>
      <c r="M80"/>
    </row>
    <row r="81" spans="2:13" x14ac:dyDescent="0.3">
      <c r="B81" s="56">
        <v>42019</v>
      </c>
      <c r="C81" s="57" t="s">
        <v>44</v>
      </c>
      <c r="D81" s="58">
        <v>131325</v>
      </c>
      <c r="E81" s="60">
        <v>5</v>
      </c>
      <c r="F81" s="59" t="s">
        <v>55</v>
      </c>
      <c r="G81" s="58"/>
      <c r="H81" s="16"/>
      <c r="I81"/>
      <c r="J81"/>
      <c r="K81"/>
      <c r="L81"/>
      <c r="M81"/>
    </row>
    <row r="82" spans="2:13" x14ac:dyDescent="0.3">
      <c r="B82" s="56">
        <v>42149</v>
      </c>
      <c r="C82" s="57" t="s">
        <v>44</v>
      </c>
      <c r="D82" s="58">
        <v>97632</v>
      </c>
      <c r="E82" s="60">
        <v>5</v>
      </c>
      <c r="F82" s="59" t="s">
        <v>54</v>
      </c>
      <c r="G82" s="58"/>
      <c r="H82" s="16"/>
      <c r="I82"/>
      <c r="J82"/>
      <c r="K82"/>
      <c r="L82"/>
      <c r="M82"/>
    </row>
    <row r="83" spans="2:13" x14ac:dyDescent="0.3">
      <c r="B83" s="56">
        <v>42239</v>
      </c>
      <c r="C83" s="57" t="s">
        <v>44</v>
      </c>
      <c r="D83" s="58">
        <v>192324</v>
      </c>
      <c r="E83" s="60">
        <v>9</v>
      </c>
      <c r="F83" s="59" t="s">
        <v>55</v>
      </c>
      <c r="G83" s="58"/>
      <c r="H83" s="16"/>
      <c r="I83"/>
      <c r="J83"/>
      <c r="K83"/>
      <c r="L83"/>
      <c r="M83"/>
    </row>
    <row r="84" spans="2:13" x14ac:dyDescent="0.3">
      <c r="B84" s="56">
        <v>42145</v>
      </c>
      <c r="C84" s="57" t="s">
        <v>44</v>
      </c>
      <c r="D84" s="58">
        <v>147618</v>
      </c>
      <c r="E84" s="60">
        <v>8</v>
      </c>
      <c r="F84" s="59" t="s">
        <v>55</v>
      </c>
      <c r="G84" s="58"/>
      <c r="H84" s="16"/>
      <c r="I84"/>
      <c r="J84"/>
      <c r="K84"/>
      <c r="L84"/>
      <c r="M84"/>
    </row>
    <row r="85" spans="2:13" x14ac:dyDescent="0.3">
      <c r="B85" s="56">
        <v>42072</v>
      </c>
      <c r="C85" s="57" t="s">
        <v>44</v>
      </c>
      <c r="D85" s="58">
        <v>39151</v>
      </c>
      <c r="E85" s="60">
        <v>2</v>
      </c>
      <c r="F85" s="59" t="s">
        <v>54</v>
      </c>
      <c r="G85" s="58"/>
      <c r="H85" s="16"/>
      <c r="I85"/>
      <c r="J85"/>
      <c r="K85"/>
      <c r="L85"/>
      <c r="M85"/>
    </row>
    <row r="86" spans="2:13" x14ac:dyDescent="0.3">
      <c r="B86" s="56">
        <v>42042</v>
      </c>
      <c r="C86" s="57" t="s">
        <v>44</v>
      </c>
      <c r="D86" s="58">
        <v>323774</v>
      </c>
      <c r="E86" s="60">
        <v>11</v>
      </c>
      <c r="F86" s="59" t="s">
        <v>54</v>
      </c>
      <c r="G86" s="58"/>
      <c r="H86" s="16"/>
      <c r="I86"/>
      <c r="J86"/>
      <c r="K86"/>
      <c r="L86"/>
      <c r="M86"/>
    </row>
    <row r="87" spans="2:13" x14ac:dyDescent="0.3">
      <c r="B87" s="56">
        <v>42140</v>
      </c>
      <c r="C87" s="57" t="s">
        <v>44</v>
      </c>
      <c r="D87" s="58">
        <v>379082</v>
      </c>
      <c r="E87" s="60">
        <v>24</v>
      </c>
      <c r="F87" s="59" t="s">
        <v>55</v>
      </c>
      <c r="G87" s="58"/>
      <c r="H87" s="16"/>
      <c r="I87"/>
      <c r="J87"/>
      <c r="K87"/>
      <c r="L87"/>
      <c r="M87"/>
    </row>
    <row r="88" spans="2:13" x14ac:dyDescent="0.3">
      <c r="B88" s="56">
        <v>42134</v>
      </c>
      <c r="C88" s="57" t="s">
        <v>44</v>
      </c>
      <c r="D88" s="58">
        <v>64402</v>
      </c>
      <c r="E88" s="60">
        <v>2</v>
      </c>
      <c r="F88" s="59" t="s">
        <v>55</v>
      </c>
      <c r="G88" s="58"/>
      <c r="H88" s="16"/>
      <c r="I88"/>
      <c r="J88"/>
      <c r="K88"/>
      <c r="L88"/>
      <c r="M88"/>
    </row>
    <row r="89" spans="2:13" x14ac:dyDescent="0.3">
      <c r="B89" s="56">
        <v>42143</v>
      </c>
      <c r="C89" s="57" t="s">
        <v>42</v>
      </c>
      <c r="D89" s="58">
        <v>29761</v>
      </c>
      <c r="E89" s="60">
        <v>2</v>
      </c>
      <c r="F89" s="59" t="s">
        <v>54</v>
      </c>
      <c r="G89" s="58"/>
      <c r="H89" s="16"/>
      <c r="I89"/>
      <c r="J89"/>
      <c r="K89"/>
      <c r="L89"/>
      <c r="M89"/>
    </row>
    <row r="90" spans="2:13" x14ac:dyDescent="0.3">
      <c r="B90" s="56">
        <v>42192</v>
      </c>
      <c r="C90" s="57" t="s">
        <v>42</v>
      </c>
      <c r="D90" s="58">
        <v>122093</v>
      </c>
      <c r="E90" s="60">
        <v>7</v>
      </c>
      <c r="F90" s="59" t="s">
        <v>55</v>
      </c>
      <c r="G90" s="58"/>
      <c r="H90" s="16"/>
      <c r="I90"/>
      <c r="J90"/>
      <c r="K90"/>
      <c r="L90"/>
      <c r="M90"/>
    </row>
    <row r="91" spans="2:13" x14ac:dyDescent="0.3">
      <c r="B91" s="56">
        <v>42101</v>
      </c>
      <c r="C91" s="57" t="s">
        <v>48</v>
      </c>
      <c r="D91" s="58">
        <v>108484</v>
      </c>
      <c r="E91" s="60">
        <v>4</v>
      </c>
      <c r="F91" s="59" t="s">
        <v>54</v>
      </c>
      <c r="G91" s="58"/>
      <c r="H91" s="16"/>
      <c r="I91"/>
      <c r="J91"/>
      <c r="K91"/>
      <c r="L91"/>
      <c r="M91"/>
    </row>
    <row r="92" spans="2:13" x14ac:dyDescent="0.3">
      <c r="B92" s="56">
        <v>42228</v>
      </c>
      <c r="C92" s="57" t="s">
        <v>48</v>
      </c>
      <c r="D92" s="58">
        <v>345539</v>
      </c>
      <c r="E92" s="60">
        <v>20</v>
      </c>
      <c r="F92" s="59" t="s">
        <v>55</v>
      </c>
      <c r="G92" s="58"/>
      <c r="H92" s="16"/>
      <c r="I92"/>
      <c r="J92"/>
      <c r="K92"/>
      <c r="L92"/>
      <c r="M92"/>
    </row>
    <row r="93" spans="2:13" x14ac:dyDescent="0.3">
      <c r="B93" s="56">
        <v>42221</v>
      </c>
      <c r="C93" s="57" t="s">
        <v>48</v>
      </c>
      <c r="D93" s="58">
        <v>358304</v>
      </c>
      <c r="E93" s="60">
        <v>23</v>
      </c>
      <c r="F93" s="59" t="s">
        <v>55</v>
      </c>
      <c r="G93" s="58"/>
      <c r="H93" s="16"/>
      <c r="I93"/>
      <c r="J93"/>
      <c r="K93"/>
      <c r="L93"/>
      <c r="M93"/>
    </row>
    <row r="94" spans="2:13" x14ac:dyDescent="0.3">
      <c r="B94" s="56">
        <v>42190</v>
      </c>
      <c r="C94" s="57" t="s">
        <v>48</v>
      </c>
      <c r="D94" s="58">
        <v>270912</v>
      </c>
      <c r="E94" s="60">
        <v>14</v>
      </c>
      <c r="F94" s="59" t="s">
        <v>54</v>
      </c>
      <c r="G94" s="58"/>
      <c r="H94" s="16"/>
      <c r="I94"/>
      <c r="J94"/>
      <c r="K94"/>
      <c r="L94"/>
      <c r="M94"/>
    </row>
    <row r="95" spans="2:13" x14ac:dyDescent="0.3">
      <c r="B95" s="56">
        <v>42187</v>
      </c>
      <c r="C95" s="57" t="s">
        <v>48</v>
      </c>
      <c r="D95" s="58">
        <v>320655</v>
      </c>
      <c r="E95" s="60">
        <v>11</v>
      </c>
      <c r="F95" s="59" t="s">
        <v>54</v>
      </c>
      <c r="G95" s="58"/>
      <c r="H95" s="16"/>
      <c r="I95"/>
      <c r="J95"/>
      <c r="K95"/>
      <c r="L95"/>
      <c r="M95"/>
    </row>
    <row r="96" spans="2:13" x14ac:dyDescent="0.3">
      <c r="B96" s="56">
        <v>42123</v>
      </c>
      <c r="C96" s="57" t="s">
        <v>48</v>
      </c>
      <c r="D96" s="58">
        <v>159569</v>
      </c>
      <c r="E96" s="60">
        <v>9</v>
      </c>
      <c r="F96" s="59" t="s">
        <v>54</v>
      </c>
      <c r="G96" s="58"/>
      <c r="H96" s="16"/>
      <c r="I96"/>
      <c r="J96"/>
      <c r="K96"/>
      <c r="L96"/>
      <c r="M96"/>
    </row>
    <row r="97" spans="2:13" x14ac:dyDescent="0.3">
      <c r="B97" s="56">
        <v>42173</v>
      </c>
      <c r="C97" s="57" t="s">
        <v>44</v>
      </c>
      <c r="D97" s="58">
        <v>398137</v>
      </c>
      <c r="E97" s="60">
        <v>17</v>
      </c>
      <c r="F97" s="59" t="s">
        <v>55</v>
      </c>
      <c r="G97" s="58"/>
      <c r="H97" s="16"/>
      <c r="I97"/>
      <c r="J97"/>
      <c r="K97"/>
      <c r="L97"/>
      <c r="M97"/>
    </row>
    <row r="98" spans="2:13" x14ac:dyDescent="0.3">
      <c r="B98" s="56">
        <v>42206</v>
      </c>
      <c r="C98" s="57" t="s">
        <v>44</v>
      </c>
      <c r="D98" s="58">
        <v>391475</v>
      </c>
      <c r="E98" s="60">
        <v>15</v>
      </c>
      <c r="F98" s="59" t="s">
        <v>55</v>
      </c>
      <c r="G98" s="58"/>
      <c r="H98" s="16"/>
      <c r="I98"/>
      <c r="J98"/>
      <c r="K98"/>
      <c r="L98"/>
      <c r="M98"/>
    </row>
    <row r="99" spans="2:13" x14ac:dyDescent="0.3">
      <c r="B99" s="56">
        <v>42131</v>
      </c>
      <c r="C99" s="57" t="s">
        <v>48</v>
      </c>
      <c r="D99" s="58">
        <v>150612</v>
      </c>
      <c r="E99" s="60">
        <v>5</v>
      </c>
      <c r="F99" s="59" t="s">
        <v>54</v>
      </c>
      <c r="G99" s="58"/>
      <c r="H99" s="16"/>
      <c r="I99"/>
      <c r="J99"/>
      <c r="K99"/>
      <c r="L99"/>
      <c r="M99"/>
    </row>
    <row r="100" spans="2:13" x14ac:dyDescent="0.3">
      <c r="B100" s="56">
        <v>42196</v>
      </c>
      <c r="C100" s="57" t="s">
        <v>48</v>
      </c>
      <c r="D100" s="58">
        <v>143617</v>
      </c>
      <c r="E100" s="60">
        <v>5</v>
      </c>
      <c r="F100" s="59" t="s">
        <v>54</v>
      </c>
      <c r="G100" s="58"/>
      <c r="H100" s="16"/>
      <c r="I100"/>
      <c r="J100"/>
      <c r="K100"/>
      <c r="L100"/>
      <c r="M100"/>
    </row>
    <row r="101" spans="2:13" x14ac:dyDescent="0.3">
      <c r="B101" s="56">
        <v>42202</v>
      </c>
      <c r="C101" s="57" t="s">
        <v>48</v>
      </c>
      <c r="D101" s="58">
        <v>50775</v>
      </c>
      <c r="E101" s="60">
        <v>2</v>
      </c>
      <c r="F101" s="59" t="s">
        <v>54</v>
      </c>
      <c r="G101" s="58"/>
      <c r="H101" s="16"/>
      <c r="I101"/>
      <c r="J101"/>
      <c r="K101"/>
      <c r="L101"/>
      <c r="M101"/>
    </row>
    <row r="102" spans="2:13" x14ac:dyDescent="0.3">
      <c r="B102" s="56">
        <v>42206</v>
      </c>
      <c r="C102" s="57" t="s">
        <v>44</v>
      </c>
      <c r="D102" s="58">
        <v>389745</v>
      </c>
      <c r="E102" s="60">
        <v>15</v>
      </c>
      <c r="F102" s="59" t="s">
        <v>55</v>
      </c>
      <c r="G102" s="58"/>
      <c r="H102" s="16"/>
      <c r="I102"/>
      <c r="J102"/>
      <c r="K102"/>
      <c r="L102"/>
      <c r="M102"/>
    </row>
    <row r="103" spans="2:13" x14ac:dyDescent="0.3">
      <c r="B103" s="56">
        <v>42109</v>
      </c>
      <c r="C103" s="57" t="s">
        <v>44</v>
      </c>
      <c r="D103" s="58">
        <v>18892</v>
      </c>
      <c r="E103" s="60">
        <v>1</v>
      </c>
      <c r="F103" s="59" t="s">
        <v>54</v>
      </c>
      <c r="G103" s="58"/>
      <c r="H103" s="16"/>
      <c r="I103"/>
      <c r="J103"/>
      <c r="K103"/>
      <c r="L103"/>
      <c r="M103"/>
    </row>
    <row r="104" spans="2:13" x14ac:dyDescent="0.3">
      <c r="B104" s="56">
        <v>42087</v>
      </c>
      <c r="C104" s="57" t="s">
        <v>44</v>
      </c>
      <c r="D104" s="58">
        <v>367782</v>
      </c>
      <c r="E104" s="60">
        <v>24</v>
      </c>
      <c r="F104" s="59" t="s">
        <v>54</v>
      </c>
      <c r="G104" s="58"/>
      <c r="H104" s="16"/>
      <c r="I104"/>
      <c r="J104"/>
      <c r="K104"/>
      <c r="L104"/>
      <c r="M104"/>
    </row>
    <row r="105" spans="2:13" x14ac:dyDescent="0.3">
      <c r="B105" s="56">
        <v>42219</v>
      </c>
      <c r="C105" s="57" t="s">
        <v>48</v>
      </c>
      <c r="D105" s="58">
        <v>83157</v>
      </c>
      <c r="E105" s="60">
        <v>5</v>
      </c>
      <c r="F105" s="59" t="s">
        <v>55</v>
      </c>
      <c r="G105" s="58"/>
      <c r="H105" s="16"/>
      <c r="I105"/>
      <c r="J105"/>
      <c r="K105"/>
      <c r="L105"/>
      <c r="M105"/>
    </row>
    <row r="106" spans="2:13" x14ac:dyDescent="0.3">
      <c r="B106" s="56">
        <v>42065</v>
      </c>
      <c r="C106" s="57" t="s">
        <v>48</v>
      </c>
      <c r="D106" s="58">
        <v>43719</v>
      </c>
      <c r="E106" s="60">
        <v>2</v>
      </c>
      <c r="F106" s="59" t="s">
        <v>54</v>
      </c>
      <c r="G106" s="58"/>
      <c r="H106" s="16"/>
      <c r="I106"/>
      <c r="J106"/>
      <c r="K106"/>
      <c r="L106"/>
      <c r="M106"/>
    </row>
    <row r="107" spans="2:13" x14ac:dyDescent="0.3">
      <c r="B107" s="56">
        <v>42070</v>
      </c>
      <c r="C107" s="57" t="s">
        <v>44</v>
      </c>
      <c r="D107" s="58">
        <v>162777</v>
      </c>
      <c r="E107" s="60">
        <v>9</v>
      </c>
      <c r="F107" s="59" t="s">
        <v>55</v>
      </c>
      <c r="G107" s="58"/>
      <c r="H107" s="16"/>
      <c r="I107"/>
      <c r="J107"/>
      <c r="K107"/>
      <c r="L107"/>
      <c r="M107"/>
    </row>
    <row r="108" spans="2:13" x14ac:dyDescent="0.3">
      <c r="B108" s="56">
        <v>42172</v>
      </c>
      <c r="C108" s="57" t="s">
        <v>48</v>
      </c>
      <c r="D108" s="58">
        <v>23386</v>
      </c>
      <c r="E108" s="60">
        <v>1</v>
      </c>
      <c r="F108" s="59" t="s">
        <v>54</v>
      </c>
      <c r="G108" s="58"/>
      <c r="H108" s="16"/>
      <c r="I108"/>
      <c r="J108"/>
      <c r="K108"/>
      <c r="L108"/>
      <c r="M108"/>
    </row>
    <row r="109" spans="2:13" x14ac:dyDescent="0.3">
      <c r="B109" s="56">
        <v>42212</v>
      </c>
      <c r="C109" s="57" t="s">
        <v>48</v>
      </c>
      <c r="D109" s="58">
        <v>88698</v>
      </c>
      <c r="E109" s="60">
        <v>4</v>
      </c>
      <c r="F109" s="59" t="s">
        <v>54</v>
      </c>
      <c r="G109" s="58"/>
      <c r="H109" s="16"/>
      <c r="I109"/>
      <c r="J109"/>
      <c r="K109"/>
      <c r="L109"/>
      <c r="M109"/>
    </row>
    <row r="110" spans="2:13" x14ac:dyDescent="0.3">
      <c r="B110" s="56">
        <v>42111</v>
      </c>
      <c r="C110" s="57" t="s">
        <v>44</v>
      </c>
      <c r="D110" s="58">
        <v>192698</v>
      </c>
      <c r="E110" s="60">
        <v>13</v>
      </c>
      <c r="F110" s="59" t="s">
        <v>54</v>
      </c>
      <c r="G110" s="58"/>
      <c r="H110" s="16"/>
      <c r="I110"/>
      <c r="J110"/>
      <c r="K110"/>
      <c r="L110"/>
      <c r="M110"/>
    </row>
    <row r="111" spans="2:13" x14ac:dyDescent="0.3">
      <c r="B111" s="56">
        <v>42098</v>
      </c>
      <c r="C111" s="57" t="s">
        <v>44</v>
      </c>
      <c r="D111" s="58">
        <v>280993</v>
      </c>
      <c r="E111" s="60">
        <v>12</v>
      </c>
      <c r="F111" s="59" t="s">
        <v>55</v>
      </c>
      <c r="G111" s="58"/>
      <c r="H111" s="16"/>
      <c r="I111"/>
      <c r="J111"/>
      <c r="K111"/>
      <c r="L111"/>
      <c r="M111"/>
    </row>
    <row r="112" spans="2:13" x14ac:dyDescent="0.3">
      <c r="B112" s="56">
        <v>42221</v>
      </c>
      <c r="C112" s="57" t="s">
        <v>42</v>
      </c>
      <c r="D112" s="58">
        <v>310900</v>
      </c>
      <c r="E112" s="60">
        <v>19</v>
      </c>
      <c r="F112" s="59" t="s">
        <v>54</v>
      </c>
      <c r="G112" s="58"/>
      <c r="H112" s="16"/>
      <c r="I112"/>
      <c r="J112"/>
      <c r="K112"/>
      <c r="L112"/>
      <c r="M112"/>
    </row>
    <row r="113" spans="2:13" x14ac:dyDescent="0.3">
      <c r="B113" s="56">
        <v>42070</v>
      </c>
      <c r="C113" s="57" t="s">
        <v>42</v>
      </c>
      <c r="D113" s="58">
        <v>100626</v>
      </c>
      <c r="E113" s="60">
        <v>6</v>
      </c>
      <c r="F113" s="59" t="s">
        <v>55</v>
      </c>
      <c r="G113" s="58"/>
      <c r="H113" s="16"/>
      <c r="I113"/>
      <c r="J113"/>
      <c r="K113"/>
      <c r="L113"/>
      <c r="M113"/>
    </row>
    <row r="114" spans="2:13" x14ac:dyDescent="0.3">
      <c r="B114" s="56">
        <v>42225</v>
      </c>
      <c r="C114" s="57" t="s">
        <v>42</v>
      </c>
      <c r="D114" s="58">
        <v>370454</v>
      </c>
      <c r="E114" s="60">
        <v>17</v>
      </c>
      <c r="F114" s="59" t="s">
        <v>54</v>
      </c>
      <c r="G114" s="58"/>
      <c r="H114" s="16"/>
      <c r="I114"/>
      <c r="J114"/>
      <c r="K114"/>
      <c r="L114"/>
      <c r="M114"/>
    </row>
    <row r="115" spans="2:13" x14ac:dyDescent="0.3">
      <c r="B115" s="56">
        <v>42056</v>
      </c>
      <c r="C115" s="57" t="s">
        <v>42</v>
      </c>
      <c r="D115" s="58">
        <v>212342</v>
      </c>
      <c r="E115" s="60">
        <v>8</v>
      </c>
      <c r="F115" s="59" t="s">
        <v>54</v>
      </c>
      <c r="G115" s="58"/>
      <c r="H115" s="16"/>
      <c r="I115"/>
      <c r="J115"/>
      <c r="K115"/>
      <c r="L115"/>
      <c r="M115"/>
    </row>
    <row r="116" spans="2:13" x14ac:dyDescent="0.3">
      <c r="B116" s="56">
        <v>42202</v>
      </c>
      <c r="C116" s="57" t="s">
        <v>42</v>
      </c>
      <c r="D116" s="58">
        <v>345975</v>
      </c>
      <c r="E116" s="60">
        <v>16</v>
      </c>
      <c r="F116" s="59" t="s">
        <v>54</v>
      </c>
      <c r="G116" s="58"/>
      <c r="H116" s="16"/>
      <c r="I116"/>
      <c r="J116"/>
      <c r="K116"/>
      <c r="L116"/>
      <c r="M116"/>
    </row>
    <row r="117" spans="2:13" x14ac:dyDescent="0.3">
      <c r="B117" s="56">
        <v>42133</v>
      </c>
      <c r="C117" s="57" t="s">
        <v>42</v>
      </c>
      <c r="D117" s="58">
        <v>353133</v>
      </c>
      <c r="E117" s="60">
        <v>12</v>
      </c>
      <c r="F117" s="59" t="s">
        <v>55</v>
      </c>
      <c r="G117" s="58"/>
      <c r="H117" s="16"/>
      <c r="I117"/>
      <c r="J117"/>
      <c r="K117"/>
      <c r="L117"/>
      <c r="M117"/>
    </row>
    <row r="118" spans="2:13" x14ac:dyDescent="0.3">
      <c r="B118" s="56">
        <v>42101</v>
      </c>
      <c r="C118" s="57" t="s">
        <v>42</v>
      </c>
      <c r="D118" s="58">
        <v>90685</v>
      </c>
      <c r="E118" s="60">
        <v>5</v>
      </c>
      <c r="F118" s="59" t="s">
        <v>54</v>
      </c>
      <c r="G118" s="58"/>
      <c r="H118" s="16"/>
      <c r="I118"/>
      <c r="J118"/>
      <c r="K118"/>
      <c r="L118"/>
      <c r="M118"/>
    </row>
    <row r="119" spans="2:13" x14ac:dyDescent="0.3">
      <c r="B119" s="56">
        <v>42052</v>
      </c>
      <c r="C119" s="57" t="s">
        <v>42</v>
      </c>
      <c r="D119" s="58">
        <v>117456</v>
      </c>
      <c r="E119" s="60">
        <v>7</v>
      </c>
      <c r="F119" s="59" t="s">
        <v>55</v>
      </c>
      <c r="G119" s="58"/>
      <c r="H119" s="16"/>
      <c r="I119"/>
      <c r="J119"/>
      <c r="K119"/>
      <c r="L119"/>
      <c r="M119"/>
    </row>
    <row r="120" spans="2:13" x14ac:dyDescent="0.3">
      <c r="B120" s="56">
        <v>42017</v>
      </c>
      <c r="C120" s="57" t="s">
        <v>42</v>
      </c>
      <c r="D120" s="58">
        <v>261594</v>
      </c>
      <c r="E120" s="60">
        <v>9</v>
      </c>
      <c r="F120" s="59" t="s">
        <v>55</v>
      </c>
      <c r="G120" s="58"/>
      <c r="H120" s="16"/>
      <c r="I120"/>
      <c r="J120"/>
      <c r="K120"/>
      <c r="L120"/>
      <c r="M120"/>
    </row>
    <row r="121" spans="2:13" x14ac:dyDescent="0.3">
      <c r="B121" s="56">
        <v>42133</v>
      </c>
      <c r="C121" s="57" t="s">
        <v>42</v>
      </c>
      <c r="D121" s="58">
        <v>113803</v>
      </c>
      <c r="E121" s="60">
        <v>5</v>
      </c>
      <c r="F121" s="59" t="s">
        <v>54</v>
      </c>
      <c r="G121" s="58"/>
      <c r="H121" s="16"/>
      <c r="I121"/>
      <c r="J121"/>
      <c r="K121"/>
      <c r="L121"/>
      <c r="M121"/>
    </row>
    <row r="122" spans="2:13" x14ac:dyDescent="0.3">
      <c r="B122" s="56">
        <v>42174</v>
      </c>
      <c r="C122" s="57" t="s">
        <v>42</v>
      </c>
      <c r="D122" s="58">
        <v>154240</v>
      </c>
      <c r="E122" s="60">
        <v>10</v>
      </c>
      <c r="F122" s="59" t="s">
        <v>54</v>
      </c>
      <c r="G122" s="58"/>
      <c r="H122" s="16"/>
      <c r="I122"/>
      <c r="J122"/>
      <c r="K122"/>
      <c r="L122"/>
      <c r="M122"/>
    </row>
    <row r="123" spans="2:13" x14ac:dyDescent="0.3">
      <c r="B123" s="56">
        <v>42040</v>
      </c>
      <c r="C123" s="57" t="s">
        <v>44</v>
      </c>
      <c r="D123" s="58">
        <v>207005</v>
      </c>
      <c r="E123" s="60">
        <v>10</v>
      </c>
      <c r="F123" s="59" t="s">
        <v>54</v>
      </c>
      <c r="G123" s="58"/>
      <c r="H123" s="16"/>
      <c r="I123"/>
      <c r="J123"/>
      <c r="K123"/>
      <c r="L123"/>
      <c r="M123"/>
    </row>
    <row r="124" spans="2:13" x14ac:dyDescent="0.3">
      <c r="B124" s="56">
        <v>42084</v>
      </c>
      <c r="C124" s="57" t="s">
        <v>44</v>
      </c>
      <c r="D124" s="58">
        <v>376011</v>
      </c>
      <c r="E124" s="60">
        <v>13</v>
      </c>
      <c r="F124" s="59" t="s">
        <v>55</v>
      </c>
      <c r="G124" s="58"/>
      <c r="H124" s="16"/>
      <c r="I124"/>
      <c r="J124"/>
      <c r="K124"/>
      <c r="L124"/>
      <c r="M124"/>
    </row>
    <row r="125" spans="2:13" x14ac:dyDescent="0.3">
      <c r="B125" s="56">
        <v>42012</v>
      </c>
      <c r="C125" s="57" t="s">
        <v>42</v>
      </c>
      <c r="D125" s="58">
        <v>312511</v>
      </c>
      <c r="E125" s="60">
        <v>17</v>
      </c>
      <c r="F125" s="59" t="s">
        <v>54</v>
      </c>
      <c r="G125" s="58"/>
      <c r="H125" s="16"/>
      <c r="I125"/>
      <c r="J125"/>
      <c r="K125"/>
      <c r="L125"/>
      <c r="M125"/>
    </row>
    <row r="126" spans="2:13" x14ac:dyDescent="0.3">
      <c r="B126" s="56">
        <v>42017</v>
      </c>
      <c r="C126" s="57" t="s">
        <v>44</v>
      </c>
      <c r="D126" s="58">
        <v>186460</v>
      </c>
      <c r="E126" s="60">
        <v>10</v>
      </c>
      <c r="F126" s="59" t="s">
        <v>54</v>
      </c>
      <c r="G126" s="58"/>
      <c r="H126" s="16"/>
      <c r="I126"/>
      <c r="J126"/>
      <c r="K126"/>
      <c r="L126"/>
      <c r="M126"/>
    </row>
    <row r="127" spans="2:13" x14ac:dyDescent="0.3">
      <c r="B127" s="56">
        <v>42192</v>
      </c>
      <c r="C127" s="57" t="s">
        <v>42</v>
      </c>
      <c r="D127" s="58">
        <v>161902</v>
      </c>
      <c r="E127" s="60">
        <v>8</v>
      </c>
      <c r="F127" s="59" t="s">
        <v>54</v>
      </c>
      <c r="G127" s="58"/>
      <c r="H127" s="16"/>
      <c r="I127"/>
      <c r="J127"/>
      <c r="K127"/>
      <c r="L127"/>
      <c r="M127"/>
    </row>
    <row r="128" spans="2:13" x14ac:dyDescent="0.3">
      <c r="B128" s="56">
        <v>42245</v>
      </c>
      <c r="C128" s="57" t="s">
        <v>42</v>
      </c>
      <c r="D128" s="58">
        <v>309603</v>
      </c>
      <c r="E128" s="60">
        <v>14</v>
      </c>
      <c r="F128" s="59" t="s">
        <v>54</v>
      </c>
      <c r="G128" s="58"/>
      <c r="H128" s="16"/>
      <c r="I128"/>
      <c r="J128"/>
      <c r="K128"/>
      <c r="L128"/>
      <c r="M128"/>
    </row>
    <row r="129" spans="2:13" x14ac:dyDescent="0.3">
      <c r="B129" s="56">
        <v>42219</v>
      </c>
      <c r="C129" s="57" t="s">
        <v>42</v>
      </c>
      <c r="D129" s="58">
        <v>352184</v>
      </c>
      <c r="E129" s="60">
        <v>14</v>
      </c>
      <c r="F129" s="59" t="s">
        <v>55</v>
      </c>
      <c r="G129" s="58"/>
      <c r="H129" s="16"/>
      <c r="I129"/>
      <c r="J129"/>
      <c r="K129"/>
      <c r="L129"/>
      <c r="M129"/>
    </row>
    <row r="130" spans="2:13" x14ac:dyDescent="0.3">
      <c r="B130" s="56">
        <v>42133</v>
      </c>
      <c r="C130" s="57" t="s">
        <v>42</v>
      </c>
      <c r="D130" s="58">
        <v>242651</v>
      </c>
      <c r="E130" s="60">
        <v>15</v>
      </c>
      <c r="F130" s="59" t="s">
        <v>54</v>
      </c>
      <c r="G130" s="58"/>
      <c r="H130" s="16"/>
      <c r="I130"/>
      <c r="J130"/>
      <c r="K130"/>
      <c r="L130"/>
      <c r="M130"/>
    </row>
    <row r="131" spans="2:13" x14ac:dyDescent="0.3">
      <c r="B131" s="56">
        <v>42186</v>
      </c>
      <c r="C131" s="57" t="s">
        <v>42</v>
      </c>
      <c r="D131" s="58">
        <v>242961</v>
      </c>
      <c r="E131" s="60">
        <v>9</v>
      </c>
      <c r="F131" s="59" t="s">
        <v>54</v>
      </c>
      <c r="G131" s="58"/>
      <c r="H131" s="16"/>
      <c r="I131"/>
      <c r="J131"/>
      <c r="K131"/>
      <c r="L131"/>
      <c r="M131"/>
    </row>
    <row r="132" spans="2:13" x14ac:dyDescent="0.3">
      <c r="B132" s="56">
        <v>42036</v>
      </c>
      <c r="C132" s="57" t="s">
        <v>42</v>
      </c>
      <c r="D132" s="58">
        <v>252660</v>
      </c>
      <c r="E132" s="60">
        <v>9</v>
      </c>
      <c r="F132" s="59" t="s">
        <v>54</v>
      </c>
      <c r="G132" s="58"/>
      <c r="H132" s="16"/>
      <c r="I132"/>
      <c r="J132"/>
      <c r="K132"/>
      <c r="L132"/>
      <c r="M132"/>
    </row>
    <row r="133" spans="2:13" x14ac:dyDescent="0.3">
      <c r="B133" s="56">
        <v>42217</v>
      </c>
      <c r="C133" s="57" t="s">
        <v>44</v>
      </c>
      <c r="D133" s="58">
        <v>29892</v>
      </c>
      <c r="E133" s="60">
        <v>1</v>
      </c>
      <c r="F133" s="59" t="s">
        <v>55</v>
      </c>
      <c r="G133" s="58"/>
      <c r="H133" s="16"/>
      <c r="I133"/>
      <c r="J133"/>
      <c r="K133"/>
      <c r="L133"/>
      <c r="M133"/>
    </row>
    <row r="134" spans="2:13" x14ac:dyDescent="0.3">
      <c r="B134" s="56">
        <v>42090</v>
      </c>
      <c r="C134" s="57" t="s">
        <v>44</v>
      </c>
      <c r="D134" s="58">
        <v>255174</v>
      </c>
      <c r="E134" s="60">
        <v>10</v>
      </c>
      <c r="F134" s="59" t="s">
        <v>55</v>
      </c>
      <c r="G134" s="58"/>
      <c r="H134" s="16"/>
      <c r="I134"/>
      <c r="J134"/>
      <c r="K134"/>
      <c r="L134"/>
      <c r="M134"/>
    </row>
    <row r="135" spans="2:13" x14ac:dyDescent="0.3">
      <c r="B135" s="56">
        <v>42203</v>
      </c>
      <c r="C135" s="57" t="s">
        <v>44</v>
      </c>
      <c r="D135" s="58">
        <v>195385</v>
      </c>
      <c r="E135" s="60">
        <v>11</v>
      </c>
      <c r="F135" s="59" t="s">
        <v>54</v>
      </c>
      <c r="G135" s="58"/>
      <c r="H135" s="16"/>
      <c r="I135"/>
      <c r="J135"/>
      <c r="K135"/>
      <c r="L135"/>
      <c r="M135"/>
    </row>
    <row r="136" spans="2:13" x14ac:dyDescent="0.3">
      <c r="B136" s="56">
        <v>42069</v>
      </c>
      <c r="C136" s="57" t="s">
        <v>42</v>
      </c>
      <c r="D136" s="58">
        <v>288590</v>
      </c>
      <c r="E136" s="60">
        <v>11</v>
      </c>
      <c r="F136" s="59" t="s">
        <v>55</v>
      </c>
      <c r="G136" s="58"/>
      <c r="H136" s="16"/>
      <c r="I136"/>
      <c r="J136"/>
      <c r="K136"/>
      <c r="L136"/>
      <c r="M136"/>
    </row>
    <row r="137" spans="2:13" x14ac:dyDescent="0.3">
      <c r="B137" s="56">
        <v>42031</v>
      </c>
      <c r="C137" s="57" t="s">
        <v>42</v>
      </c>
      <c r="D137" s="58">
        <v>104344</v>
      </c>
      <c r="E137" s="60">
        <v>6</v>
      </c>
      <c r="F137" s="59" t="s">
        <v>54</v>
      </c>
      <c r="G137" s="58"/>
      <c r="H137" s="16"/>
      <c r="I137"/>
      <c r="J137"/>
      <c r="K137"/>
      <c r="L137"/>
      <c r="M137"/>
    </row>
    <row r="138" spans="2:13" x14ac:dyDescent="0.3">
      <c r="B138" s="56">
        <v>42167</v>
      </c>
      <c r="C138" s="57" t="s">
        <v>42</v>
      </c>
      <c r="D138" s="58">
        <v>167888</v>
      </c>
      <c r="E138" s="60">
        <v>7</v>
      </c>
      <c r="F138" s="59" t="s">
        <v>54</v>
      </c>
      <c r="G138" s="58"/>
      <c r="H138" s="16"/>
      <c r="I138"/>
      <c r="J138"/>
      <c r="K138"/>
      <c r="L138"/>
      <c r="M138"/>
    </row>
    <row r="139" spans="2:13" x14ac:dyDescent="0.3">
      <c r="B139" s="56">
        <v>42021</v>
      </c>
      <c r="C139" s="57" t="s">
        <v>42</v>
      </c>
      <c r="D139" s="58">
        <v>185225</v>
      </c>
      <c r="E139" s="60">
        <v>7</v>
      </c>
      <c r="F139" s="59" t="s">
        <v>54</v>
      </c>
      <c r="G139" s="58"/>
      <c r="H139" s="16"/>
      <c r="I139"/>
      <c r="J139"/>
      <c r="K139"/>
      <c r="L139"/>
      <c r="M139"/>
    </row>
    <row r="140" spans="2:13" x14ac:dyDescent="0.3">
      <c r="B140" s="56">
        <v>42093</v>
      </c>
      <c r="C140" s="57" t="s">
        <v>42</v>
      </c>
      <c r="D140" s="58">
        <v>98652</v>
      </c>
      <c r="E140" s="60">
        <v>4</v>
      </c>
      <c r="F140" s="59" t="s">
        <v>55</v>
      </c>
      <c r="G140" s="58"/>
      <c r="H140" s="16"/>
      <c r="I140"/>
      <c r="J140"/>
      <c r="K140"/>
      <c r="L140"/>
      <c r="M140"/>
    </row>
    <row r="141" spans="2:13" x14ac:dyDescent="0.3">
      <c r="B141" s="56">
        <v>42109</v>
      </c>
      <c r="C141" s="57" t="s">
        <v>42</v>
      </c>
      <c r="D141" s="58">
        <v>159833</v>
      </c>
      <c r="E141" s="60">
        <v>9</v>
      </c>
      <c r="F141" s="59" t="s">
        <v>55</v>
      </c>
      <c r="G141" s="58"/>
      <c r="H141" s="16"/>
      <c r="I141"/>
      <c r="J141"/>
      <c r="K141"/>
      <c r="L141"/>
      <c r="M141"/>
    </row>
    <row r="142" spans="2:13" x14ac:dyDescent="0.3">
      <c r="B142" s="56">
        <v>42211</v>
      </c>
      <c r="C142" s="57" t="s">
        <v>42</v>
      </c>
      <c r="D142" s="58">
        <v>266722</v>
      </c>
      <c r="E142" s="60">
        <v>13</v>
      </c>
      <c r="F142" s="59" t="s">
        <v>54</v>
      </c>
      <c r="G142" s="58"/>
      <c r="H142" s="16"/>
      <c r="I142"/>
      <c r="J142"/>
      <c r="K142"/>
      <c r="L142"/>
      <c r="M142"/>
    </row>
    <row r="143" spans="2:13" x14ac:dyDescent="0.3">
      <c r="B143" s="56">
        <v>42197</v>
      </c>
      <c r="C143" s="57" t="s">
        <v>44</v>
      </c>
      <c r="D143" s="58">
        <v>109241</v>
      </c>
      <c r="E143" s="60">
        <v>5</v>
      </c>
      <c r="F143" s="59" t="s">
        <v>54</v>
      </c>
      <c r="G143" s="58"/>
      <c r="H143" s="16"/>
      <c r="I143"/>
      <c r="J143"/>
      <c r="K143"/>
      <c r="L143"/>
      <c r="M143"/>
    </row>
    <row r="144" spans="2:13" x14ac:dyDescent="0.3">
      <c r="B144" s="56">
        <v>42154</v>
      </c>
      <c r="C144" s="57" t="s">
        <v>44</v>
      </c>
      <c r="D144" s="58">
        <v>96918</v>
      </c>
      <c r="E144" s="60">
        <v>4</v>
      </c>
      <c r="F144" s="59" t="s">
        <v>54</v>
      </c>
      <c r="G144" s="58"/>
      <c r="H144" s="16"/>
      <c r="I144"/>
      <c r="J144"/>
      <c r="K144"/>
      <c r="L144"/>
      <c r="M144"/>
    </row>
    <row r="145" spans="2:13" x14ac:dyDescent="0.3">
      <c r="B145" s="56">
        <v>42205</v>
      </c>
      <c r="C145" s="57" t="s">
        <v>42</v>
      </c>
      <c r="D145" s="58">
        <v>64507</v>
      </c>
      <c r="E145" s="60">
        <v>3</v>
      </c>
      <c r="F145" s="59" t="s">
        <v>55</v>
      </c>
      <c r="G145" s="58"/>
      <c r="H145" s="16"/>
      <c r="I145"/>
      <c r="J145"/>
      <c r="K145"/>
      <c r="L145"/>
      <c r="M145"/>
    </row>
    <row r="146" spans="2:13" x14ac:dyDescent="0.3">
      <c r="B146" s="56">
        <v>42193</v>
      </c>
      <c r="C146" s="57" t="s">
        <v>42</v>
      </c>
      <c r="D146" s="58">
        <v>186293</v>
      </c>
      <c r="E146" s="60">
        <v>8</v>
      </c>
      <c r="F146" s="59" t="s">
        <v>55</v>
      </c>
      <c r="G146" s="58"/>
      <c r="H146" s="16"/>
      <c r="I146"/>
      <c r="J146"/>
      <c r="K146"/>
      <c r="L146"/>
      <c r="M146"/>
    </row>
    <row r="147" spans="2:13" x14ac:dyDescent="0.3">
      <c r="B147" s="56">
        <v>42205</v>
      </c>
      <c r="C147" s="57" t="s">
        <v>42</v>
      </c>
      <c r="D147" s="58">
        <v>285493</v>
      </c>
      <c r="E147" s="60">
        <v>10</v>
      </c>
      <c r="F147" s="59" t="s">
        <v>54</v>
      </c>
      <c r="G147" s="58"/>
      <c r="H147" s="16"/>
      <c r="I147"/>
      <c r="J147"/>
      <c r="K147"/>
      <c r="L147"/>
      <c r="M147"/>
    </row>
    <row r="148" spans="2:13" x14ac:dyDescent="0.3">
      <c r="B148" s="56">
        <v>42186</v>
      </c>
      <c r="C148" s="57" t="s">
        <v>42</v>
      </c>
      <c r="D148" s="58">
        <v>138990</v>
      </c>
      <c r="E148" s="60">
        <v>7</v>
      </c>
      <c r="F148" s="59" t="s">
        <v>55</v>
      </c>
      <c r="G148" s="58"/>
      <c r="H148" s="16"/>
      <c r="I148"/>
      <c r="J148"/>
      <c r="K148"/>
      <c r="L148"/>
      <c r="M148"/>
    </row>
    <row r="149" spans="2:13" x14ac:dyDescent="0.3">
      <c r="B149" s="56">
        <v>42058</v>
      </c>
      <c r="C149" s="57" t="s">
        <v>42</v>
      </c>
      <c r="D149" s="58">
        <v>275554</v>
      </c>
      <c r="E149" s="60">
        <v>11</v>
      </c>
      <c r="F149" s="59" t="s">
        <v>55</v>
      </c>
      <c r="G149" s="58"/>
      <c r="H149" s="16"/>
      <c r="I149"/>
      <c r="J149"/>
      <c r="K149"/>
      <c r="L149"/>
      <c r="M149"/>
    </row>
    <row r="150" spans="2:13" x14ac:dyDescent="0.3">
      <c r="B150" s="56">
        <v>42234</v>
      </c>
      <c r="C150" s="57" t="s">
        <v>42</v>
      </c>
      <c r="D150" s="58">
        <v>272314</v>
      </c>
      <c r="E150" s="60">
        <v>10</v>
      </c>
      <c r="F150" s="59" t="s">
        <v>54</v>
      </c>
      <c r="G150" s="58"/>
      <c r="H150" s="16"/>
      <c r="I150"/>
      <c r="J150"/>
      <c r="K150"/>
      <c r="L150"/>
      <c r="M150"/>
    </row>
    <row r="151" spans="2:13" x14ac:dyDescent="0.3">
      <c r="B151" s="56">
        <v>42229</v>
      </c>
      <c r="C151" s="57" t="s">
        <v>42</v>
      </c>
      <c r="D151" s="58">
        <v>132819</v>
      </c>
      <c r="E151" s="60">
        <v>6</v>
      </c>
      <c r="F151" s="59" t="s">
        <v>55</v>
      </c>
      <c r="G151" s="58"/>
      <c r="H151" s="16"/>
      <c r="I151"/>
      <c r="J151"/>
      <c r="K151"/>
      <c r="L151"/>
      <c r="M151"/>
    </row>
    <row r="152" spans="2:13" x14ac:dyDescent="0.3">
      <c r="B152" s="56">
        <v>42049</v>
      </c>
      <c r="C152" s="57" t="s">
        <v>42</v>
      </c>
      <c r="D152" s="58">
        <v>116624</v>
      </c>
      <c r="E152" s="60">
        <v>7</v>
      </c>
      <c r="F152" s="59" t="s">
        <v>54</v>
      </c>
      <c r="G152" s="58"/>
      <c r="H152" s="16"/>
      <c r="I152"/>
      <c r="J152"/>
      <c r="K152"/>
      <c r="L152"/>
      <c r="M152"/>
    </row>
    <row r="153" spans="2:13" x14ac:dyDescent="0.3">
      <c r="B153" s="56">
        <v>42074</v>
      </c>
      <c r="C153" s="57" t="s">
        <v>42</v>
      </c>
      <c r="D153" s="58">
        <v>249060</v>
      </c>
      <c r="E153" s="60">
        <v>12</v>
      </c>
      <c r="F153" s="59" t="s">
        <v>54</v>
      </c>
      <c r="G153" s="58"/>
      <c r="H153" s="16"/>
      <c r="I153"/>
      <c r="J153"/>
      <c r="K153"/>
      <c r="L153"/>
      <c r="M153"/>
    </row>
    <row r="154" spans="2:13" x14ac:dyDescent="0.3">
      <c r="B154" s="56">
        <v>42170</v>
      </c>
      <c r="C154" s="57" t="s">
        <v>42</v>
      </c>
      <c r="D154" s="58">
        <v>149817</v>
      </c>
      <c r="E154" s="60">
        <v>7</v>
      </c>
      <c r="F154" s="59" t="s">
        <v>55</v>
      </c>
      <c r="G154" s="58"/>
      <c r="H154" s="16"/>
      <c r="I154"/>
      <c r="J154"/>
      <c r="K154"/>
      <c r="L154"/>
      <c r="M154"/>
    </row>
    <row r="155" spans="2:13" x14ac:dyDescent="0.3">
      <c r="B155" s="56">
        <v>42151</v>
      </c>
      <c r="C155" s="57" t="s">
        <v>42</v>
      </c>
      <c r="D155" s="58">
        <v>372392</v>
      </c>
      <c r="E155" s="60">
        <v>18</v>
      </c>
      <c r="F155" s="59" t="s">
        <v>54</v>
      </c>
      <c r="G155" s="58"/>
      <c r="H155" s="16"/>
      <c r="I155"/>
      <c r="J155"/>
      <c r="K155"/>
      <c r="L155"/>
      <c r="M155"/>
    </row>
    <row r="156" spans="2:13" x14ac:dyDescent="0.3">
      <c r="B156" s="56">
        <v>42074</v>
      </c>
      <c r="C156" s="57" t="s">
        <v>42</v>
      </c>
      <c r="D156" s="58">
        <v>256081</v>
      </c>
      <c r="E156" s="60">
        <v>14</v>
      </c>
      <c r="F156" s="59" t="s">
        <v>54</v>
      </c>
      <c r="G156" s="58"/>
      <c r="H156" s="16"/>
      <c r="I156"/>
      <c r="J156"/>
      <c r="K156"/>
      <c r="L156"/>
      <c r="M156"/>
    </row>
    <row r="157" spans="2:13" x14ac:dyDescent="0.3">
      <c r="B157" s="56">
        <v>42190</v>
      </c>
      <c r="C157" s="57" t="s">
        <v>48</v>
      </c>
      <c r="D157" s="58">
        <v>11700</v>
      </c>
      <c r="E157" s="60">
        <v>1</v>
      </c>
      <c r="F157" s="59" t="s">
        <v>55</v>
      </c>
      <c r="G157" s="58"/>
      <c r="H157" s="16"/>
      <c r="I157"/>
      <c r="J157"/>
      <c r="K157"/>
      <c r="L157"/>
      <c r="M157"/>
    </row>
    <row r="158" spans="2:13" x14ac:dyDescent="0.3">
      <c r="B158" s="56">
        <v>42092</v>
      </c>
      <c r="C158" s="57" t="s">
        <v>42</v>
      </c>
      <c r="D158" s="58">
        <v>246411</v>
      </c>
      <c r="E158" s="60">
        <v>14</v>
      </c>
      <c r="F158" s="59" t="s">
        <v>54</v>
      </c>
      <c r="G158" s="58"/>
      <c r="H158" s="16"/>
      <c r="I158"/>
      <c r="J158"/>
      <c r="K158"/>
      <c r="L158"/>
      <c r="M158"/>
    </row>
    <row r="159" spans="2:13" x14ac:dyDescent="0.3">
      <c r="B159" s="56">
        <v>42203</v>
      </c>
      <c r="C159" s="57" t="s">
        <v>42</v>
      </c>
      <c r="D159" s="58">
        <v>10515</v>
      </c>
      <c r="E159" s="60">
        <v>1</v>
      </c>
      <c r="F159" s="59" t="s">
        <v>55</v>
      </c>
      <c r="G159" s="58"/>
      <c r="H159" s="16"/>
      <c r="I159"/>
      <c r="J159"/>
      <c r="K159"/>
      <c r="L159"/>
      <c r="M159"/>
    </row>
    <row r="160" spans="2:13" x14ac:dyDescent="0.3">
      <c r="B160" s="56">
        <v>42059</v>
      </c>
      <c r="C160" s="57" t="s">
        <v>42</v>
      </c>
      <c r="D160" s="58">
        <v>171314</v>
      </c>
      <c r="E160" s="60">
        <v>8</v>
      </c>
      <c r="F160" s="59" t="s">
        <v>54</v>
      </c>
      <c r="G160" s="58"/>
      <c r="H160" s="16"/>
      <c r="I160"/>
      <c r="J160"/>
      <c r="K160"/>
      <c r="L160"/>
      <c r="M160"/>
    </row>
    <row r="161" spans="2:13" x14ac:dyDescent="0.3">
      <c r="B161" s="56">
        <v>42057</v>
      </c>
      <c r="C161" s="57" t="s">
        <v>44</v>
      </c>
      <c r="D161" s="58">
        <v>287932</v>
      </c>
      <c r="E161" s="60">
        <v>13</v>
      </c>
      <c r="F161" s="59" t="s">
        <v>55</v>
      </c>
      <c r="G161" s="58"/>
      <c r="H161" s="16"/>
      <c r="I161"/>
      <c r="J161"/>
      <c r="K161"/>
      <c r="L161"/>
      <c r="M161"/>
    </row>
    <row r="162" spans="2:13" x14ac:dyDescent="0.3">
      <c r="B162" s="56">
        <v>42237</v>
      </c>
      <c r="C162" s="57" t="s">
        <v>44</v>
      </c>
      <c r="D162" s="58">
        <v>212873</v>
      </c>
      <c r="E162" s="60">
        <v>8</v>
      </c>
      <c r="F162" s="59" t="s">
        <v>55</v>
      </c>
      <c r="G162" s="58"/>
      <c r="H162" s="16"/>
      <c r="I162"/>
      <c r="J162"/>
      <c r="K162"/>
      <c r="L162"/>
      <c r="M162"/>
    </row>
    <row r="163" spans="2:13" x14ac:dyDescent="0.3">
      <c r="B163" s="56">
        <v>42197</v>
      </c>
      <c r="C163" s="57" t="s">
        <v>42</v>
      </c>
      <c r="D163" s="58">
        <v>213686</v>
      </c>
      <c r="E163" s="60">
        <v>10</v>
      </c>
      <c r="F163" s="59" t="s">
        <v>54</v>
      </c>
      <c r="G163" s="58"/>
      <c r="H163" s="16"/>
      <c r="I163"/>
      <c r="J163"/>
      <c r="K163"/>
      <c r="L163"/>
      <c r="M163"/>
    </row>
    <row r="164" spans="2:13" x14ac:dyDescent="0.3">
      <c r="B164" s="56">
        <v>42072</v>
      </c>
      <c r="C164" s="57" t="s">
        <v>42</v>
      </c>
      <c r="D164" s="58">
        <v>147420</v>
      </c>
      <c r="E164" s="60">
        <v>5</v>
      </c>
      <c r="F164" s="59" t="s">
        <v>54</v>
      </c>
      <c r="G164" s="58"/>
      <c r="H164" s="16"/>
      <c r="I164"/>
      <c r="J164"/>
      <c r="K164"/>
      <c r="L164"/>
      <c r="M164"/>
    </row>
    <row r="165" spans="2:13" x14ac:dyDescent="0.3">
      <c r="B165" s="56">
        <v>42040</v>
      </c>
      <c r="C165" s="57" t="s">
        <v>42</v>
      </c>
      <c r="D165" s="58">
        <v>258006</v>
      </c>
      <c r="E165" s="60">
        <v>13</v>
      </c>
      <c r="F165" s="59" t="s">
        <v>55</v>
      </c>
      <c r="G165" s="58"/>
      <c r="H165" s="16"/>
      <c r="I165"/>
      <c r="J165"/>
      <c r="K165"/>
      <c r="L165"/>
      <c r="M165"/>
    </row>
    <row r="166" spans="2:13" x14ac:dyDescent="0.3">
      <c r="B166" s="56">
        <v>42236</v>
      </c>
      <c r="C166" s="57" t="s">
        <v>42</v>
      </c>
      <c r="D166" s="58">
        <v>247247</v>
      </c>
      <c r="E166" s="60">
        <v>14</v>
      </c>
      <c r="F166" s="59" t="s">
        <v>54</v>
      </c>
      <c r="G166" s="58"/>
      <c r="H166" s="16"/>
      <c r="I166"/>
      <c r="J166"/>
      <c r="K166"/>
      <c r="L166"/>
      <c r="M166"/>
    </row>
    <row r="167" spans="2:13" x14ac:dyDescent="0.3">
      <c r="B167" s="56">
        <v>42128</v>
      </c>
      <c r="C167" s="57" t="s">
        <v>42</v>
      </c>
      <c r="D167" s="58">
        <v>106820</v>
      </c>
      <c r="E167" s="60">
        <v>4</v>
      </c>
      <c r="F167" s="59" t="s">
        <v>54</v>
      </c>
      <c r="G167" s="58"/>
      <c r="H167" s="16"/>
      <c r="I167"/>
      <c r="J167"/>
      <c r="K167"/>
      <c r="L167"/>
      <c r="M167"/>
    </row>
    <row r="168" spans="2:13" x14ac:dyDescent="0.3">
      <c r="B168" s="56">
        <v>42085</v>
      </c>
      <c r="C168" s="57" t="s">
        <v>42</v>
      </c>
      <c r="D168" s="58">
        <v>150847</v>
      </c>
      <c r="E168" s="60">
        <v>6</v>
      </c>
      <c r="F168" s="59" t="s">
        <v>54</v>
      </c>
      <c r="G168" s="58"/>
      <c r="H168" s="16"/>
      <c r="I168"/>
      <c r="J168"/>
      <c r="K168"/>
      <c r="L168"/>
      <c r="M168"/>
    </row>
    <row r="169" spans="2:13" x14ac:dyDescent="0.3">
      <c r="B169" s="56">
        <v>42167</v>
      </c>
      <c r="C169" s="57" t="s">
        <v>42</v>
      </c>
      <c r="D169" s="58">
        <v>246076</v>
      </c>
      <c r="E169" s="60">
        <v>14</v>
      </c>
      <c r="F169" s="59" t="s">
        <v>55</v>
      </c>
      <c r="G169" s="58"/>
      <c r="H169" s="16"/>
      <c r="I169"/>
      <c r="J169"/>
      <c r="K169"/>
      <c r="L169"/>
      <c r="M169"/>
    </row>
    <row r="170" spans="2:13" x14ac:dyDescent="0.3">
      <c r="B170" s="56">
        <v>42028</v>
      </c>
      <c r="C170" s="57" t="s">
        <v>42</v>
      </c>
      <c r="D170" s="58">
        <v>74287</v>
      </c>
      <c r="E170" s="60">
        <v>3</v>
      </c>
      <c r="F170" s="59" t="s">
        <v>54</v>
      </c>
      <c r="G170" s="58"/>
      <c r="H170" s="16"/>
      <c r="I170"/>
      <c r="J170"/>
      <c r="K170"/>
      <c r="L170"/>
      <c r="M170"/>
    </row>
    <row r="171" spans="2:13" x14ac:dyDescent="0.3">
      <c r="B171" s="56">
        <v>42012</v>
      </c>
      <c r="C171" s="57" t="s">
        <v>42</v>
      </c>
      <c r="D171" s="58">
        <v>390702</v>
      </c>
      <c r="E171" s="60">
        <v>17</v>
      </c>
      <c r="F171" s="59" t="s">
        <v>54</v>
      </c>
      <c r="G171" s="58"/>
      <c r="H171" s="16"/>
      <c r="I171"/>
      <c r="J171"/>
      <c r="K171"/>
      <c r="L171"/>
      <c r="M171"/>
    </row>
    <row r="172" spans="2:13" x14ac:dyDescent="0.3">
      <c r="B172" s="56">
        <v>42088</v>
      </c>
      <c r="C172" s="57" t="s">
        <v>44</v>
      </c>
      <c r="D172" s="58">
        <v>221771</v>
      </c>
      <c r="E172" s="60">
        <v>9</v>
      </c>
      <c r="F172" s="59" t="s">
        <v>55</v>
      </c>
      <c r="G172" s="58"/>
      <c r="H172" s="16"/>
      <c r="I172"/>
      <c r="J172"/>
      <c r="K172"/>
      <c r="L172"/>
      <c r="M172"/>
    </row>
    <row r="173" spans="2:13" x14ac:dyDescent="0.3">
      <c r="B173" s="56">
        <v>42080</v>
      </c>
      <c r="C173" s="57" t="s">
        <v>44</v>
      </c>
      <c r="D173" s="58">
        <v>21533</v>
      </c>
      <c r="E173" s="60">
        <v>1</v>
      </c>
      <c r="F173" s="59" t="s">
        <v>54</v>
      </c>
      <c r="G173" s="58"/>
      <c r="H173" s="16"/>
      <c r="I173"/>
      <c r="J173"/>
      <c r="K173"/>
      <c r="L173"/>
      <c r="M173"/>
    </row>
    <row r="174" spans="2:13" x14ac:dyDescent="0.3">
      <c r="B174" s="56">
        <v>42066</v>
      </c>
      <c r="C174" s="57" t="s">
        <v>44</v>
      </c>
      <c r="D174" s="58">
        <v>244853</v>
      </c>
      <c r="E174" s="60">
        <v>14</v>
      </c>
      <c r="F174" s="59" t="s">
        <v>55</v>
      </c>
      <c r="G174" s="58"/>
      <c r="H174" s="16"/>
      <c r="I174"/>
      <c r="J174"/>
      <c r="K174"/>
      <c r="L174"/>
      <c r="M174"/>
    </row>
    <row r="175" spans="2:13" x14ac:dyDescent="0.3">
      <c r="B175" s="56">
        <v>42078</v>
      </c>
      <c r="C175" s="57" t="s">
        <v>44</v>
      </c>
      <c r="D175" s="58">
        <v>112326</v>
      </c>
      <c r="E175" s="60">
        <v>4</v>
      </c>
      <c r="F175" s="59" t="s">
        <v>54</v>
      </c>
      <c r="G175" s="58"/>
      <c r="H175" s="16"/>
      <c r="I175"/>
      <c r="J175"/>
      <c r="K175"/>
      <c r="L175"/>
      <c r="M175"/>
    </row>
    <row r="176" spans="2:13" x14ac:dyDescent="0.3">
      <c r="B176" s="56">
        <v>42090</v>
      </c>
      <c r="C176" s="57" t="s">
        <v>44</v>
      </c>
      <c r="D176" s="58">
        <v>26394</v>
      </c>
      <c r="E176" s="60">
        <v>1</v>
      </c>
      <c r="F176" s="59" t="s">
        <v>54</v>
      </c>
      <c r="G176" s="58"/>
      <c r="H176" s="16"/>
      <c r="I176"/>
      <c r="J176"/>
      <c r="K176"/>
      <c r="L176"/>
      <c r="M176"/>
    </row>
    <row r="177" spans="2:13" x14ac:dyDescent="0.3">
      <c r="B177" s="56">
        <v>42127</v>
      </c>
      <c r="C177" s="57" t="s">
        <v>42</v>
      </c>
      <c r="D177" s="58">
        <v>169806</v>
      </c>
      <c r="E177" s="60">
        <v>10</v>
      </c>
      <c r="F177" s="59" t="s">
        <v>55</v>
      </c>
      <c r="G177" s="58"/>
      <c r="H177" s="16"/>
      <c r="I177"/>
      <c r="J177"/>
      <c r="K177"/>
      <c r="L177"/>
      <c r="M177"/>
    </row>
    <row r="178" spans="2:13" x14ac:dyDescent="0.3">
      <c r="B178" s="56">
        <v>42200</v>
      </c>
      <c r="C178" s="57" t="s">
        <v>42</v>
      </c>
      <c r="D178" s="58">
        <v>270260</v>
      </c>
      <c r="E178" s="60">
        <v>9</v>
      </c>
      <c r="F178" s="59" t="s">
        <v>54</v>
      </c>
      <c r="G178" s="58"/>
      <c r="H178" s="16"/>
      <c r="I178"/>
      <c r="J178"/>
      <c r="K178"/>
      <c r="L178"/>
      <c r="M178"/>
    </row>
    <row r="179" spans="2:13" x14ac:dyDescent="0.3">
      <c r="B179" s="56">
        <v>42172</v>
      </c>
      <c r="C179" s="57" t="s">
        <v>42</v>
      </c>
      <c r="D179" s="58">
        <v>14963</v>
      </c>
      <c r="E179" s="60">
        <v>1</v>
      </c>
      <c r="F179" s="59" t="s">
        <v>55</v>
      </c>
      <c r="G179" s="58"/>
      <c r="H179" s="16"/>
      <c r="I179"/>
      <c r="J179"/>
      <c r="K179"/>
      <c r="L179"/>
      <c r="M179"/>
    </row>
    <row r="180" spans="2:13" x14ac:dyDescent="0.3">
      <c r="B180" s="56">
        <v>42042</v>
      </c>
      <c r="C180" s="57" t="s">
        <v>42</v>
      </c>
      <c r="D180" s="58">
        <v>69502</v>
      </c>
      <c r="E180" s="60">
        <v>3</v>
      </c>
      <c r="F180" s="59" t="s">
        <v>55</v>
      </c>
      <c r="G180" s="58"/>
      <c r="H180" s="16"/>
      <c r="I180"/>
      <c r="J180"/>
      <c r="K180"/>
      <c r="L180"/>
      <c r="M180"/>
    </row>
    <row r="181" spans="2:13" x14ac:dyDescent="0.3">
      <c r="B181" s="56">
        <v>42218</v>
      </c>
      <c r="C181" s="57" t="s">
        <v>42</v>
      </c>
      <c r="D181" s="58">
        <v>340201</v>
      </c>
      <c r="E181" s="60">
        <v>12</v>
      </c>
      <c r="F181" s="59" t="s">
        <v>55</v>
      </c>
      <c r="G181" s="58"/>
      <c r="H181" s="16"/>
      <c r="I181"/>
      <c r="J181"/>
      <c r="K181"/>
      <c r="L181"/>
      <c r="M181"/>
    </row>
    <row r="182" spans="2:13" x14ac:dyDescent="0.3">
      <c r="B182" s="56">
        <v>42090</v>
      </c>
      <c r="C182" s="57" t="s">
        <v>42</v>
      </c>
      <c r="D182" s="58">
        <v>234867</v>
      </c>
      <c r="E182" s="60">
        <v>15</v>
      </c>
      <c r="F182" s="59" t="s">
        <v>54</v>
      </c>
      <c r="G182" s="58"/>
      <c r="H182" s="16"/>
      <c r="I182"/>
      <c r="J182"/>
      <c r="K182"/>
      <c r="L182"/>
      <c r="M182"/>
    </row>
    <row r="183" spans="2:13" x14ac:dyDescent="0.3">
      <c r="B183" s="56">
        <v>42239</v>
      </c>
      <c r="C183" s="57" t="s">
        <v>42</v>
      </c>
      <c r="D183" s="58">
        <v>279717</v>
      </c>
      <c r="E183" s="60">
        <v>16</v>
      </c>
      <c r="F183" s="59" t="s">
        <v>55</v>
      </c>
      <c r="G183" s="58"/>
      <c r="H183" s="16"/>
      <c r="I183"/>
      <c r="J183"/>
      <c r="K183"/>
      <c r="L183"/>
      <c r="M183"/>
    </row>
    <row r="184" spans="2:13" x14ac:dyDescent="0.3">
      <c r="B184" s="56">
        <v>42125</v>
      </c>
      <c r="C184" s="57" t="s">
        <v>42</v>
      </c>
      <c r="D184" s="58">
        <v>300443</v>
      </c>
      <c r="E184" s="60">
        <v>18</v>
      </c>
      <c r="F184" s="59" t="s">
        <v>55</v>
      </c>
      <c r="G184" s="58"/>
      <c r="H184" s="16"/>
      <c r="I184"/>
      <c r="J184"/>
      <c r="K184"/>
      <c r="L184"/>
      <c r="M184"/>
    </row>
    <row r="185" spans="2:13" x14ac:dyDescent="0.3">
      <c r="B185" s="56">
        <v>42179</v>
      </c>
      <c r="C185" s="57" t="s">
        <v>42</v>
      </c>
      <c r="D185" s="58">
        <v>161691</v>
      </c>
      <c r="E185" s="60">
        <v>9</v>
      </c>
      <c r="F185" s="59" t="s">
        <v>54</v>
      </c>
      <c r="G185" s="58"/>
      <c r="H185" s="16"/>
      <c r="I185"/>
      <c r="J185"/>
      <c r="K185"/>
      <c r="L185"/>
      <c r="M185"/>
    </row>
    <row r="186" spans="2:13" x14ac:dyDescent="0.3">
      <c r="B186" s="56">
        <v>42054</v>
      </c>
      <c r="C186" s="57" t="s">
        <v>42</v>
      </c>
      <c r="D186" s="58">
        <v>360177</v>
      </c>
      <c r="E186" s="60">
        <v>15</v>
      </c>
      <c r="F186" s="59" t="s">
        <v>54</v>
      </c>
      <c r="G186" s="58"/>
      <c r="H186" s="16"/>
      <c r="I186"/>
      <c r="J186"/>
      <c r="K186"/>
      <c r="L186"/>
      <c r="M186"/>
    </row>
    <row r="187" spans="2:13" x14ac:dyDescent="0.3">
      <c r="B187" s="56">
        <v>42128</v>
      </c>
      <c r="C187" s="57" t="s">
        <v>42</v>
      </c>
      <c r="D187" s="58">
        <v>370824</v>
      </c>
      <c r="E187" s="60">
        <v>18</v>
      </c>
      <c r="F187" s="59" t="s">
        <v>54</v>
      </c>
      <c r="G187" s="58"/>
      <c r="H187" s="16"/>
      <c r="I187"/>
      <c r="J187"/>
      <c r="K187"/>
      <c r="L187"/>
      <c r="M187"/>
    </row>
    <row r="188" spans="2:13" x14ac:dyDescent="0.3">
      <c r="B188" s="56">
        <v>42010</v>
      </c>
      <c r="C188" s="57" t="s">
        <v>42</v>
      </c>
      <c r="D188" s="58">
        <v>89315</v>
      </c>
      <c r="E188" s="60">
        <v>5</v>
      </c>
      <c r="F188" s="59" t="s">
        <v>55</v>
      </c>
      <c r="G188" s="58"/>
      <c r="H188" s="16"/>
      <c r="I188"/>
      <c r="J188"/>
      <c r="K188"/>
      <c r="L188"/>
      <c r="M188"/>
    </row>
    <row r="189" spans="2:13" x14ac:dyDescent="0.3">
      <c r="B189" s="56">
        <v>42085</v>
      </c>
      <c r="C189" s="57" t="s">
        <v>42</v>
      </c>
      <c r="D189" s="58">
        <v>20413</v>
      </c>
      <c r="E189" s="60">
        <v>1</v>
      </c>
      <c r="F189" s="59" t="s">
        <v>54</v>
      </c>
      <c r="G189" s="58"/>
      <c r="H189" s="16"/>
      <c r="I189"/>
      <c r="J189"/>
      <c r="K189"/>
      <c r="L189"/>
      <c r="M189"/>
    </row>
    <row r="190" spans="2:13" x14ac:dyDescent="0.3">
      <c r="B190" s="56">
        <v>42239</v>
      </c>
      <c r="C190" s="57" t="s">
        <v>42</v>
      </c>
      <c r="D190" s="58">
        <v>320830</v>
      </c>
      <c r="E190" s="60">
        <v>19</v>
      </c>
      <c r="F190" s="59" t="s">
        <v>54</v>
      </c>
      <c r="G190" s="58"/>
      <c r="H190" s="16"/>
      <c r="I190"/>
      <c r="J190"/>
      <c r="K190"/>
      <c r="L190"/>
      <c r="M190"/>
    </row>
    <row r="191" spans="2:13" x14ac:dyDescent="0.3">
      <c r="B191" s="56">
        <v>42187</v>
      </c>
      <c r="C191" s="57" t="s">
        <v>42</v>
      </c>
      <c r="D191" s="58">
        <v>299642</v>
      </c>
      <c r="E191" s="60">
        <v>14</v>
      </c>
      <c r="F191" s="59" t="s">
        <v>54</v>
      </c>
      <c r="G191" s="58"/>
      <c r="H191" s="16"/>
      <c r="I191"/>
      <c r="J191"/>
      <c r="K191"/>
      <c r="L191"/>
      <c r="M191"/>
    </row>
    <row r="192" spans="2:13" x14ac:dyDescent="0.3">
      <c r="B192" s="56">
        <v>42102</v>
      </c>
      <c r="C192" s="57" t="s">
        <v>42</v>
      </c>
      <c r="D192" s="58">
        <v>101672</v>
      </c>
      <c r="E192" s="60">
        <v>5</v>
      </c>
      <c r="F192" s="59" t="s">
        <v>55</v>
      </c>
      <c r="G192" s="58"/>
      <c r="H192" s="16"/>
      <c r="I192"/>
      <c r="J192"/>
      <c r="K192"/>
      <c r="L192"/>
      <c r="M192"/>
    </row>
    <row r="193" spans="2:13" x14ac:dyDescent="0.3">
      <c r="B193" s="56">
        <v>42171</v>
      </c>
      <c r="C193" s="57" t="s">
        <v>42</v>
      </c>
      <c r="D193" s="58">
        <v>196673</v>
      </c>
      <c r="E193" s="60">
        <v>12</v>
      </c>
      <c r="F193" s="59" t="s">
        <v>55</v>
      </c>
      <c r="G193" s="58"/>
      <c r="H193" s="16"/>
      <c r="I193"/>
      <c r="J193"/>
      <c r="K193"/>
      <c r="L193"/>
      <c r="M193"/>
    </row>
    <row r="194" spans="2:13" x14ac:dyDescent="0.3">
      <c r="B194" s="56">
        <v>42105</v>
      </c>
      <c r="C194" s="57" t="s">
        <v>42</v>
      </c>
      <c r="D194" s="58">
        <v>71606</v>
      </c>
      <c r="E194" s="60">
        <v>4</v>
      </c>
      <c r="F194" s="59" t="s">
        <v>54</v>
      </c>
      <c r="G194" s="58"/>
      <c r="H194" s="16"/>
      <c r="I194"/>
      <c r="J194"/>
      <c r="K194"/>
      <c r="L194"/>
      <c r="M194"/>
    </row>
    <row r="195" spans="2:13" x14ac:dyDescent="0.3">
      <c r="B195" s="56">
        <v>42220</v>
      </c>
      <c r="C195" s="57" t="s">
        <v>44</v>
      </c>
      <c r="D195" s="58">
        <v>218526</v>
      </c>
      <c r="E195" s="60">
        <v>12</v>
      </c>
      <c r="F195" s="59" t="s">
        <v>55</v>
      </c>
      <c r="G195" s="58"/>
      <c r="H195" s="16"/>
      <c r="I195"/>
      <c r="J195"/>
      <c r="K195"/>
      <c r="L195"/>
      <c r="M195"/>
    </row>
    <row r="196" spans="2:13" x14ac:dyDescent="0.3">
      <c r="B196" s="56">
        <v>42053</v>
      </c>
      <c r="C196" s="57" t="s">
        <v>42</v>
      </c>
      <c r="D196" s="58">
        <v>60280</v>
      </c>
      <c r="E196" s="60">
        <v>4</v>
      </c>
      <c r="F196" s="59" t="s">
        <v>54</v>
      </c>
      <c r="G196" s="58"/>
      <c r="H196" s="16"/>
      <c r="I196"/>
      <c r="J196"/>
      <c r="K196"/>
      <c r="L196"/>
      <c r="M196"/>
    </row>
    <row r="197" spans="2:13" x14ac:dyDescent="0.3">
      <c r="B197" s="56">
        <v>42098</v>
      </c>
      <c r="C197" s="57" t="s">
        <v>42</v>
      </c>
      <c r="D197" s="58">
        <v>45393</v>
      </c>
      <c r="E197" s="60">
        <v>2</v>
      </c>
      <c r="F197" s="59" t="s">
        <v>54</v>
      </c>
      <c r="G197" s="58"/>
      <c r="H197" s="16"/>
      <c r="I197"/>
      <c r="J197"/>
      <c r="K197"/>
      <c r="L197"/>
      <c r="M197"/>
    </row>
    <row r="198" spans="2:13" x14ac:dyDescent="0.3">
      <c r="B198" s="56">
        <v>42195</v>
      </c>
      <c r="C198" s="57" t="s">
        <v>44</v>
      </c>
      <c r="D198" s="58">
        <v>371334</v>
      </c>
      <c r="E198" s="60">
        <v>13</v>
      </c>
      <c r="F198" s="59" t="s">
        <v>55</v>
      </c>
      <c r="G198" s="58"/>
      <c r="H198" s="16"/>
      <c r="I198"/>
      <c r="J198"/>
      <c r="K198"/>
      <c r="L198"/>
      <c r="M198"/>
    </row>
    <row r="199" spans="2:13" x14ac:dyDescent="0.3">
      <c r="B199" s="56">
        <v>42200</v>
      </c>
      <c r="C199" s="57" t="s">
        <v>42</v>
      </c>
      <c r="D199" s="58">
        <v>97907</v>
      </c>
      <c r="E199" s="60">
        <v>6</v>
      </c>
      <c r="F199" s="59" t="s">
        <v>54</v>
      </c>
      <c r="G199" s="58"/>
      <c r="H199" s="16"/>
      <c r="I199"/>
      <c r="J199"/>
      <c r="K199"/>
      <c r="L199"/>
      <c r="M199"/>
    </row>
    <row r="200" spans="2:13" x14ac:dyDescent="0.3">
      <c r="B200" s="56">
        <v>42080</v>
      </c>
      <c r="C200" s="57" t="s">
        <v>42</v>
      </c>
      <c r="D200" s="58">
        <v>244347</v>
      </c>
      <c r="E200" s="60">
        <v>10</v>
      </c>
      <c r="F200" s="59" t="s">
        <v>55</v>
      </c>
      <c r="G200" s="58"/>
      <c r="H200" s="16"/>
      <c r="I200"/>
      <c r="J200"/>
      <c r="K200"/>
      <c r="L200"/>
      <c r="M200"/>
    </row>
    <row r="201" spans="2:13" x14ac:dyDescent="0.3">
      <c r="B201" s="56">
        <v>42187</v>
      </c>
      <c r="C201" s="57" t="s">
        <v>42</v>
      </c>
      <c r="D201" s="58">
        <v>172968</v>
      </c>
      <c r="E201" s="60">
        <v>8</v>
      </c>
      <c r="F201" s="59" t="s">
        <v>54</v>
      </c>
      <c r="G201" s="58"/>
      <c r="H201" s="16"/>
      <c r="I201"/>
      <c r="J201"/>
      <c r="K201"/>
      <c r="L201"/>
      <c r="M201"/>
    </row>
    <row r="202" spans="2:13" x14ac:dyDescent="0.3">
      <c r="B202" s="56">
        <v>42010</v>
      </c>
      <c r="C202" s="57" t="s">
        <v>42</v>
      </c>
      <c r="D202" s="58">
        <v>80348</v>
      </c>
      <c r="E202" s="60">
        <v>5</v>
      </c>
      <c r="F202" s="59" t="s">
        <v>55</v>
      </c>
      <c r="G202" s="58"/>
      <c r="H202" s="16"/>
      <c r="I202"/>
      <c r="J202"/>
      <c r="K202"/>
      <c r="L202"/>
      <c r="M202"/>
    </row>
    <row r="203" spans="2:13" x14ac:dyDescent="0.3">
      <c r="B203" s="56">
        <v>42113</v>
      </c>
      <c r="C203" s="57" t="s">
        <v>42</v>
      </c>
      <c r="D203" s="58">
        <v>172606</v>
      </c>
      <c r="E203" s="60">
        <v>8</v>
      </c>
      <c r="F203" s="59" t="s">
        <v>54</v>
      </c>
      <c r="G203" s="58"/>
      <c r="H203" s="16"/>
      <c r="I203"/>
      <c r="J203"/>
      <c r="K203"/>
      <c r="L203"/>
      <c r="M203"/>
    </row>
    <row r="204" spans="2:13" x14ac:dyDescent="0.3">
      <c r="B204" s="56">
        <v>42037</v>
      </c>
      <c r="C204" s="57" t="s">
        <v>42</v>
      </c>
      <c r="D204" s="58">
        <v>251084</v>
      </c>
      <c r="E204" s="60">
        <v>9</v>
      </c>
      <c r="F204" s="59" t="s">
        <v>54</v>
      </c>
      <c r="G204" s="58"/>
      <c r="H204" s="16"/>
      <c r="I204"/>
      <c r="J204"/>
      <c r="K204"/>
      <c r="L204"/>
      <c r="M204"/>
    </row>
    <row r="205" spans="2:13" x14ac:dyDescent="0.3">
      <c r="B205" s="56">
        <v>42109</v>
      </c>
      <c r="C205" s="57" t="s">
        <v>42</v>
      </c>
      <c r="D205" s="58">
        <v>30129</v>
      </c>
      <c r="E205" s="60">
        <v>1</v>
      </c>
      <c r="F205" s="59" t="s">
        <v>54</v>
      </c>
      <c r="G205" s="58"/>
      <c r="H205" s="16"/>
      <c r="I205"/>
      <c r="J205"/>
      <c r="K205"/>
      <c r="L205"/>
      <c r="M205"/>
    </row>
    <row r="206" spans="2:13" x14ac:dyDescent="0.3">
      <c r="B206" s="56">
        <v>42161</v>
      </c>
      <c r="C206" s="57" t="s">
        <v>42</v>
      </c>
      <c r="D206" s="58">
        <v>319120</v>
      </c>
      <c r="E206" s="60">
        <v>14</v>
      </c>
      <c r="F206" s="59" t="s">
        <v>54</v>
      </c>
      <c r="G206" s="58"/>
      <c r="H206" s="16"/>
      <c r="I206"/>
      <c r="J206"/>
      <c r="K206"/>
      <c r="L206"/>
      <c r="M206"/>
    </row>
    <row r="207" spans="2:13" x14ac:dyDescent="0.3">
      <c r="B207" s="56">
        <v>42200</v>
      </c>
      <c r="C207" s="57" t="s">
        <v>42</v>
      </c>
      <c r="D207" s="58">
        <v>45443</v>
      </c>
      <c r="E207" s="60">
        <v>3</v>
      </c>
      <c r="F207" s="59" t="s">
        <v>54</v>
      </c>
      <c r="G207" s="58"/>
      <c r="H207" s="16"/>
      <c r="I207"/>
      <c r="J207"/>
      <c r="K207"/>
      <c r="L207"/>
      <c r="M207"/>
    </row>
    <row r="208" spans="2:13" x14ac:dyDescent="0.3">
      <c r="B208" s="56">
        <v>42129</v>
      </c>
      <c r="C208" s="57" t="s">
        <v>42</v>
      </c>
      <c r="D208" s="58">
        <v>198547</v>
      </c>
      <c r="E208" s="60">
        <v>11</v>
      </c>
      <c r="F208" s="59" t="s">
        <v>54</v>
      </c>
      <c r="G208" s="58"/>
      <c r="H208" s="16"/>
      <c r="I208"/>
      <c r="J208"/>
      <c r="K208"/>
      <c r="L208"/>
      <c r="M208"/>
    </row>
    <row r="209" spans="2:13" x14ac:dyDescent="0.3">
      <c r="B209" s="56">
        <v>42202</v>
      </c>
      <c r="C209" s="57" t="s">
        <v>42</v>
      </c>
      <c r="D209" s="58">
        <v>46459</v>
      </c>
      <c r="E209" s="60">
        <v>2</v>
      </c>
      <c r="F209" s="59" t="s">
        <v>55</v>
      </c>
      <c r="G209" s="58"/>
      <c r="H209" s="16"/>
      <c r="I209"/>
      <c r="J209"/>
      <c r="K209"/>
      <c r="L209"/>
      <c r="M209"/>
    </row>
    <row r="210" spans="2:13" x14ac:dyDescent="0.3">
      <c r="B210" s="56">
        <v>42165</v>
      </c>
      <c r="C210" s="57" t="s">
        <v>42</v>
      </c>
      <c r="D210" s="58">
        <v>272639</v>
      </c>
      <c r="E210" s="60">
        <v>12</v>
      </c>
      <c r="F210" s="59" t="s">
        <v>55</v>
      </c>
      <c r="G210" s="58"/>
      <c r="H210" s="16"/>
      <c r="I210"/>
      <c r="J210"/>
      <c r="K210"/>
      <c r="L210"/>
      <c r="M210"/>
    </row>
    <row r="211" spans="2:13" x14ac:dyDescent="0.3">
      <c r="B211" s="56">
        <v>42009</v>
      </c>
      <c r="C211" s="57" t="s">
        <v>42</v>
      </c>
      <c r="D211" s="58">
        <v>169005</v>
      </c>
      <c r="E211" s="60">
        <v>9</v>
      </c>
      <c r="F211" s="59" t="s">
        <v>54</v>
      </c>
      <c r="G211" s="58"/>
      <c r="H211" s="16"/>
      <c r="I211"/>
      <c r="J211"/>
      <c r="K211"/>
      <c r="L211"/>
      <c r="M211"/>
    </row>
    <row r="212" spans="2:13" x14ac:dyDescent="0.3">
      <c r="B212" s="56">
        <v>42022</v>
      </c>
      <c r="C212" s="57" t="s">
        <v>44</v>
      </c>
      <c r="D212" s="58">
        <v>393825</v>
      </c>
      <c r="E212" s="60">
        <v>14</v>
      </c>
      <c r="F212" s="59" t="s">
        <v>55</v>
      </c>
      <c r="G212" s="58"/>
      <c r="H212" s="16"/>
      <c r="I212"/>
      <c r="J212"/>
      <c r="K212"/>
      <c r="L212"/>
      <c r="M212"/>
    </row>
    <row r="213" spans="2:13" x14ac:dyDescent="0.3">
      <c r="B213" s="56">
        <v>42034</v>
      </c>
      <c r="C213" s="57" t="s">
        <v>42</v>
      </c>
      <c r="D213" s="58">
        <v>161558</v>
      </c>
      <c r="E213" s="60">
        <v>6</v>
      </c>
      <c r="F213" s="59" t="s">
        <v>54</v>
      </c>
      <c r="G213" s="58"/>
      <c r="H213" s="16"/>
      <c r="I213"/>
      <c r="J213"/>
      <c r="K213"/>
      <c r="L213"/>
      <c r="M213"/>
    </row>
    <row r="214" spans="2:13" x14ac:dyDescent="0.3">
      <c r="B214" s="56">
        <v>42046</v>
      </c>
      <c r="C214" s="57" t="s">
        <v>44</v>
      </c>
      <c r="D214" s="58">
        <v>295282</v>
      </c>
      <c r="E214" s="60">
        <v>15</v>
      </c>
      <c r="F214" s="59" t="s">
        <v>55</v>
      </c>
      <c r="G214" s="58"/>
      <c r="H214" s="16"/>
      <c r="I214"/>
      <c r="J214"/>
      <c r="K214"/>
      <c r="L214"/>
      <c r="M214"/>
    </row>
    <row r="215" spans="2:13" x14ac:dyDescent="0.3">
      <c r="B215" s="56">
        <v>42210</v>
      </c>
      <c r="C215" s="57" t="s">
        <v>44</v>
      </c>
      <c r="D215" s="58">
        <v>81327</v>
      </c>
      <c r="E215" s="60">
        <v>4</v>
      </c>
      <c r="F215" s="59" t="s">
        <v>54</v>
      </c>
      <c r="G215" s="58"/>
      <c r="H215" s="16"/>
      <c r="I215"/>
      <c r="J215"/>
      <c r="K215"/>
      <c r="L215"/>
      <c r="M215"/>
    </row>
    <row r="216" spans="2:13" x14ac:dyDescent="0.3">
      <c r="B216" s="56">
        <v>42120</v>
      </c>
      <c r="C216" s="57" t="s">
        <v>42</v>
      </c>
      <c r="D216" s="58">
        <v>71533</v>
      </c>
      <c r="E216" s="60">
        <v>2</v>
      </c>
      <c r="F216" s="59" t="s">
        <v>54</v>
      </c>
      <c r="G216" s="58"/>
      <c r="H216" s="16"/>
      <c r="I216"/>
      <c r="J216"/>
      <c r="K216"/>
      <c r="L216"/>
      <c r="M216"/>
    </row>
    <row r="217" spans="2:13" x14ac:dyDescent="0.3">
      <c r="B217" s="56">
        <v>42048</v>
      </c>
      <c r="C217" s="57" t="s">
        <v>42</v>
      </c>
      <c r="D217" s="58">
        <v>163277</v>
      </c>
      <c r="E217" s="60">
        <v>9</v>
      </c>
      <c r="F217" s="59" t="s">
        <v>55</v>
      </c>
      <c r="G217" s="58"/>
      <c r="H217" s="16"/>
      <c r="I217"/>
      <c r="J217"/>
      <c r="K217"/>
      <c r="L217"/>
      <c r="M217"/>
    </row>
    <row r="218" spans="2:13" x14ac:dyDescent="0.3">
      <c r="B218" s="56">
        <v>42126</v>
      </c>
      <c r="C218" s="57" t="s">
        <v>42</v>
      </c>
      <c r="D218" s="58">
        <v>117309</v>
      </c>
      <c r="E218" s="60">
        <v>4</v>
      </c>
      <c r="F218" s="59" t="s">
        <v>54</v>
      </c>
      <c r="G218" s="58"/>
      <c r="H218" s="16"/>
      <c r="I218"/>
      <c r="J218"/>
      <c r="K218"/>
      <c r="L218"/>
      <c r="M218"/>
    </row>
    <row r="219" spans="2:13" x14ac:dyDescent="0.3">
      <c r="B219" s="56">
        <v>42202</v>
      </c>
      <c r="C219" s="57" t="s">
        <v>42</v>
      </c>
      <c r="D219" s="58">
        <v>159599</v>
      </c>
      <c r="E219" s="60">
        <v>10</v>
      </c>
      <c r="F219" s="59" t="s">
        <v>54</v>
      </c>
      <c r="G219" s="58"/>
      <c r="H219" s="16"/>
      <c r="I219"/>
      <c r="J219"/>
      <c r="K219"/>
      <c r="L219"/>
      <c r="M219"/>
    </row>
    <row r="220" spans="2:13" x14ac:dyDescent="0.3">
      <c r="B220" s="56">
        <v>42170</v>
      </c>
      <c r="C220" s="57" t="s">
        <v>42</v>
      </c>
      <c r="D220" s="58">
        <v>34456</v>
      </c>
      <c r="E220" s="60">
        <v>1</v>
      </c>
      <c r="F220" s="59" t="s">
        <v>55</v>
      </c>
      <c r="G220" s="58"/>
      <c r="H220" s="16"/>
      <c r="I220"/>
      <c r="J220"/>
      <c r="K220"/>
      <c r="L220"/>
      <c r="M220"/>
    </row>
    <row r="221" spans="2:13" x14ac:dyDescent="0.3">
      <c r="B221" s="56">
        <v>42102</v>
      </c>
      <c r="C221" s="57" t="s">
        <v>42</v>
      </c>
      <c r="D221" s="58">
        <v>386833</v>
      </c>
      <c r="E221" s="60">
        <v>23</v>
      </c>
      <c r="F221" s="59" t="s">
        <v>55</v>
      </c>
      <c r="G221" s="58"/>
      <c r="H221" s="16"/>
      <c r="I221"/>
      <c r="J221"/>
      <c r="K221"/>
      <c r="L221"/>
      <c r="M221"/>
    </row>
    <row r="222" spans="2:13" x14ac:dyDescent="0.3">
      <c r="B222" s="56">
        <v>42239</v>
      </c>
      <c r="C222" s="57" t="s">
        <v>42</v>
      </c>
      <c r="D222" s="58">
        <v>351440</v>
      </c>
      <c r="E222" s="60">
        <v>23</v>
      </c>
      <c r="F222" s="59" t="s">
        <v>54</v>
      </c>
      <c r="G222" s="58"/>
      <c r="I222"/>
      <c r="J222"/>
      <c r="K222"/>
      <c r="L222"/>
      <c r="M222"/>
    </row>
    <row r="223" spans="2:13" x14ac:dyDescent="0.3">
      <c r="B223" s="56">
        <v>42186</v>
      </c>
      <c r="C223" s="57" t="s">
        <v>42</v>
      </c>
      <c r="D223" s="58">
        <v>56832</v>
      </c>
      <c r="E223" s="60">
        <v>2</v>
      </c>
      <c r="F223" s="59" t="s">
        <v>55</v>
      </c>
      <c r="G223" s="58"/>
      <c r="I223"/>
      <c r="J223"/>
      <c r="K223"/>
      <c r="L223"/>
      <c r="M223"/>
    </row>
    <row r="224" spans="2:13" x14ac:dyDescent="0.3">
      <c r="B224" s="56">
        <v>42030</v>
      </c>
      <c r="C224" s="57" t="s">
        <v>42</v>
      </c>
      <c r="D224" s="58">
        <v>93551</v>
      </c>
      <c r="E224" s="60">
        <v>5</v>
      </c>
      <c r="F224" s="59" t="s">
        <v>54</v>
      </c>
      <c r="G224" s="58"/>
      <c r="I224"/>
      <c r="J224"/>
      <c r="K224"/>
      <c r="L224"/>
      <c r="M224"/>
    </row>
    <row r="225" spans="2:13" x14ac:dyDescent="0.3">
      <c r="B225" s="56">
        <v>42155</v>
      </c>
      <c r="C225" s="57" t="s">
        <v>48</v>
      </c>
      <c r="D225" s="58">
        <v>53146</v>
      </c>
      <c r="E225" s="60">
        <v>3</v>
      </c>
      <c r="F225" s="59" t="s">
        <v>55</v>
      </c>
      <c r="G225" s="58"/>
      <c r="I225"/>
      <c r="J225"/>
      <c r="K225"/>
      <c r="L225"/>
      <c r="M225"/>
    </row>
    <row r="226" spans="2:13" x14ac:dyDescent="0.3">
      <c r="B226" s="56">
        <v>42092</v>
      </c>
      <c r="C226" s="57" t="s">
        <v>42</v>
      </c>
      <c r="D226" s="58">
        <v>231193</v>
      </c>
      <c r="E226" s="60">
        <v>11</v>
      </c>
      <c r="F226" s="59" t="s">
        <v>54</v>
      </c>
      <c r="G226" s="58"/>
      <c r="I226"/>
      <c r="J226"/>
      <c r="K226"/>
      <c r="L226"/>
      <c r="M226"/>
    </row>
    <row r="227" spans="2:13" x14ac:dyDescent="0.3">
      <c r="B227" s="56">
        <v>42019</v>
      </c>
      <c r="C227" s="57" t="s">
        <v>42</v>
      </c>
      <c r="D227" s="58">
        <v>311143</v>
      </c>
      <c r="E227" s="60">
        <v>17</v>
      </c>
      <c r="F227" s="59" t="s">
        <v>55</v>
      </c>
      <c r="G227" s="58"/>
      <c r="I227"/>
      <c r="J227"/>
      <c r="K227"/>
      <c r="L227"/>
      <c r="M227"/>
    </row>
    <row r="228" spans="2:13" x14ac:dyDescent="0.3">
      <c r="B228" s="56">
        <v>42123</v>
      </c>
      <c r="C228" s="57" t="s">
        <v>42</v>
      </c>
      <c r="D228" s="58">
        <v>308985</v>
      </c>
      <c r="E228" s="60">
        <v>12</v>
      </c>
      <c r="F228" s="59" t="s">
        <v>55</v>
      </c>
      <c r="G228" s="58"/>
      <c r="I228"/>
      <c r="J228"/>
      <c r="K228"/>
      <c r="L228"/>
      <c r="M228"/>
    </row>
    <row r="229" spans="2:13" x14ac:dyDescent="0.3">
      <c r="B229" s="56">
        <v>42087</v>
      </c>
      <c r="C229" s="57" t="s">
        <v>42</v>
      </c>
      <c r="D229" s="58">
        <v>320681</v>
      </c>
      <c r="E229" s="60">
        <v>13</v>
      </c>
      <c r="F229" s="59" t="s">
        <v>54</v>
      </c>
      <c r="G229" s="58"/>
      <c r="I229"/>
      <c r="J229"/>
      <c r="K229"/>
      <c r="L229"/>
      <c r="M229"/>
    </row>
    <row r="230" spans="2:13" x14ac:dyDescent="0.3">
      <c r="B230" s="56">
        <v>42154</v>
      </c>
      <c r="C230" s="57" t="s">
        <v>42</v>
      </c>
      <c r="D230" s="58">
        <v>258220</v>
      </c>
      <c r="E230" s="60">
        <v>13</v>
      </c>
      <c r="F230" s="59" t="s">
        <v>54</v>
      </c>
      <c r="G230" s="58"/>
      <c r="I230"/>
      <c r="J230"/>
      <c r="K230"/>
      <c r="L230"/>
      <c r="M230"/>
    </row>
    <row r="231" spans="2:13" x14ac:dyDescent="0.3">
      <c r="B231" s="56">
        <v>42154</v>
      </c>
      <c r="C231" s="57" t="s">
        <v>42</v>
      </c>
      <c r="D231" s="58">
        <v>204203</v>
      </c>
      <c r="E231" s="60">
        <v>7</v>
      </c>
      <c r="F231" s="59" t="s">
        <v>55</v>
      </c>
      <c r="G231" s="58"/>
      <c r="I231"/>
      <c r="J231"/>
      <c r="K231"/>
      <c r="L231"/>
      <c r="M231"/>
    </row>
    <row r="232" spans="2:13" x14ac:dyDescent="0.3">
      <c r="B232" s="56">
        <v>42051</v>
      </c>
      <c r="C232" s="57" t="s">
        <v>42</v>
      </c>
      <c r="D232" s="58">
        <v>232540</v>
      </c>
      <c r="E232" s="60">
        <v>10</v>
      </c>
      <c r="F232" s="59" t="s">
        <v>54</v>
      </c>
      <c r="G232" s="58"/>
      <c r="I232"/>
      <c r="J232"/>
      <c r="K232"/>
      <c r="L232"/>
      <c r="M232"/>
    </row>
    <row r="233" spans="2:13" x14ac:dyDescent="0.3">
      <c r="B233" s="56">
        <v>42123</v>
      </c>
      <c r="C233" s="57" t="s">
        <v>42</v>
      </c>
      <c r="D233" s="58">
        <v>114909</v>
      </c>
      <c r="E233" s="60">
        <v>6</v>
      </c>
      <c r="F233" s="59" t="s">
        <v>54</v>
      </c>
      <c r="G233" s="58"/>
      <c r="I233"/>
      <c r="J233"/>
      <c r="K233"/>
      <c r="L233"/>
      <c r="M233"/>
    </row>
    <row r="234" spans="2:13" x14ac:dyDescent="0.3">
      <c r="B234" s="56">
        <v>42023</v>
      </c>
      <c r="C234" s="57" t="s">
        <v>42</v>
      </c>
      <c r="D234" s="58">
        <v>112576</v>
      </c>
      <c r="E234" s="60">
        <v>7</v>
      </c>
      <c r="F234" s="59" t="s">
        <v>55</v>
      </c>
      <c r="G234" s="58"/>
      <c r="I234"/>
      <c r="J234"/>
      <c r="K234"/>
      <c r="L234"/>
      <c r="M234"/>
    </row>
    <row r="235" spans="2:13" x14ac:dyDescent="0.3">
      <c r="B235" s="56">
        <v>42061</v>
      </c>
      <c r="C235" s="57" t="s">
        <v>42</v>
      </c>
      <c r="D235" s="58">
        <v>145018</v>
      </c>
      <c r="E235" s="60">
        <v>5</v>
      </c>
      <c r="F235" s="59" t="s">
        <v>54</v>
      </c>
      <c r="G235" s="58"/>
      <c r="I235"/>
      <c r="J235"/>
      <c r="K235"/>
      <c r="L235"/>
      <c r="M235"/>
    </row>
    <row r="236" spans="2:13" x14ac:dyDescent="0.3">
      <c r="B236" s="56">
        <v>42199</v>
      </c>
      <c r="C236" s="57" t="s">
        <v>42</v>
      </c>
      <c r="D236" s="58">
        <v>220670</v>
      </c>
      <c r="E236" s="60">
        <v>9</v>
      </c>
      <c r="F236" s="59" t="s">
        <v>55</v>
      </c>
      <c r="G236" s="58"/>
      <c r="I236"/>
      <c r="J236"/>
      <c r="K236"/>
      <c r="L236"/>
      <c r="M236"/>
    </row>
    <row r="237" spans="2:13" x14ac:dyDescent="0.3">
      <c r="B237" s="56">
        <v>42176</v>
      </c>
      <c r="C237" s="57" t="s">
        <v>42</v>
      </c>
      <c r="D237" s="58">
        <v>60120</v>
      </c>
      <c r="E237" s="60">
        <v>3</v>
      </c>
      <c r="F237" s="59" t="s">
        <v>54</v>
      </c>
      <c r="G237" s="58"/>
      <c r="I237"/>
      <c r="J237"/>
      <c r="K237"/>
      <c r="L237"/>
      <c r="M237"/>
    </row>
    <row r="238" spans="2:13" x14ac:dyDescent="0.3">
      <c r="B238" s="56">
        <v>42044</v>
      </c>
      <c r="C238" s="57" t="s">
        <v>42</v>
      </c>
      <c r="D238" s="58">
        <v>155327</v>
      </c>
      <c r="E238" s="60">
        <v>9</v>
      </c>
      <c r="F238" s="59" t="s">
        <v>55</v>
      </c>
      <c r="G238" s="58"/>
      <c r="I238"/>
      <c r="J238"/>
      <c r="K238"/>
      <c r="L238"/>
      <c r="M238"/>
    </row>
    <row r="239" spans="2:13" x14ac:dyDescent="0.3">
      <c r="B239" s="56">
        <v>42192</v>
      </c>
      <c r="C239" s="57" t="s">
        <v>42</v>
      </c>
      <c r="D239" s="58">
        <v>126898</v>
      </c>
      <c r="E239" s="60">
        <v>4</v>
      </c>
      <c r="F239" s="59" t="s">
        <v>55</v>
      </c>
      <c r="G239" s="58"/>
      <c r="I239"/>
      <c r="J239"/>
      <c r="K239"/>
      <c r="L239"/>
      <c r="M239"/>
    </row>
    <row r="240" spans="2:13" x14ac:dyDescent="0.3">
      <c r="B240" s="56">
        <v>42157</v>
      </c>
      <c r="C240" s="57" t="s">
        <v>42</v>
      </c>
      <c r="D240" s="58">
        <v>80628</v>
      </c>
      <c r="E240" s="60">
        <v>3</v>
      </c>
      <c r="F240" s="59" t="s">
        <v>54</v>
      </c>
      <c r="G240" s="58"/>
      <c r="I240"/>
      <c r="J240"/>
      <c r="K240"/>
      <c r="L240"/>
      <c r="M240"/>
    </row>
    <row r="241" spans="2:13" x14ac:dyDescent="0.3">
      <c r="B241" s="56">
        <v>42205</v>
      </c>
      <c r="C241" s="57" t="s">
        <v>42</v>
      </c>
      <c r="D241" s="58">
        <v>158297</v>
      </c>
      <c r="E241" s="60">
        <v>6</v>
      </c>
      <c r="F241" s="59" t="s">
        <v>55</v>
      </c>
      <c r="G241" s="58"/>
      <c r="I241"/>
      <c r="J241"/>
      <c r="K241"/>
      <c r="L241"/>
      <c r="M241"/>
    </row>
    <row r="242" spans="2:13" x14ac:dyDescent="0.3">
      <c r="B242" s="56">
        <v>42235</v>
      </c>
      <c r="C242" s="57" t="s">
        <v>42</v>
      </c>
      <c r="D242" s="58">
        <v>284490</v>
      </c>
      <c r="E242" s="60">
        <v>14</v>
      </c>
      <c r="F242" s="59" t="s">
        <v>54</v>
      </c>
      <c r="G242" s="58"/>
      <c r="I242"/>
      <c r="J242"/>
      <c r="K242"/>
      <c r="L242"/>
      <c r="M242"/>
    </row>
    <row r="243" spans="2:13" x14ac:dyDescent="0.3">
      <c r="B243" s="56">
        <v>42188</v>
      </c>
      <c r="C243" s="57" t="s">
        <v>42</v>
      </c>
      <c r="D243" s="58">
        <v>43379</v>
      </c>
      <c r="E243" s="60">
        <v>3</v>
      </c>
      <c r="F243" s="59" t="s">
        <v>55</v>
      </c>
      <c r="G243" s="58"/>
      <c r="I243"/>
      <c r="J243"/>
      <c r="K243"/>
      <c r="L243"/>
      <c r="M243"/>
    </row>
    <row r="244" spans="2:13" x14ac:dyDescent="0.3">
      <c r="B244" s="56">
        <v>42040</v>
      </c>
      <c r="C244" s="57" t="s">
        <v>42</v>
      </c>
      <c r="D244" s="58">
        <v>379405</v>
      </c>
      <c r="E244" s="60">
        <v>17</v>
      </c>
      <c r="F244" s="59" t="s">
        <v>54</v>
      </c>
      <c r="G244" s="58"/>
      <c r="I244"/>
      <c r="J244"/>
      <c r="K244"/>
      <c r="L244"/>
      <c r="M244"/>
    </row>
    <row r="245" spans="2:13" x14ac:dyDescent="0.3">
      <c r="B245" s="56">
        <v>42094</v>
      </c>
      <c r="C245" s="57" t="s">
        <v>42</v>
      </c>
      <c r="D245" s="58">
        <v>228310</v>
      </c>
      <c r="E245" s="60">
        <v>11</v>
      </c>
      <c r="F245" s="59" t="s">
        <v>55</v>
      </c>
      <c r="G245" s="58"/>
      <c r="I245"/>
      <c r="J245"/>
      <c r="K245"/>
      <c r="L245"/>
      <c r="M245"/>
    </row>
    <row r="246" spans="2:13" x14ac:dyDescent="0.3">
      <c r="B246" s="56">
        <v>42161</v>
      </c>
      <c r="C246" s="57" t="s">
        <v>42</v>
      </c>
      <c r="D246" s="58">
        <v>48571</v>
      </c>
      <c r="E246" s="60">
        <v>3</v>
      </c>
      <c r="F246" s="59" t="s">
        <v>54</v>
      </c>
      <c r="G246" s="58"/>
      <c r="I246"/>
      <c r="J246"/>
      <c r="K246"/>
      <c r="L246"/>
      <c r="M246"/>
    </row>
    <row r="247" spans="2:13" x14ac:dyDescent="0.3">
      <c r="B247" s="56">
        <v>42228</v>
      </c>
      <c r="C247" s="57" t="s">
        <v>42</v>
      </c>
      <c r="D247" s="58">
        <v>280912</v>
      </c>
      <c r="E247" s="60">
        <v>11</v>
      </c>
      <c r="F247" s="59" t="s">
        <v>54</v>
      </c>
      <c r="G247" s="58"/>
      <c r="I247"/>
      <c r="J247"/>
      <c r="K247"/>
      <c r="L247"/>
      <c r="M247"/>
    </row>
    <row r="248" spans="2:13" x14ac:dyDescent="0.3">
      <c r="B248" s="56">
        <v>42200</v>
      </c>
      <c r="C248" s="57" t="s">
        <v>42</v>
      </c>
      <c r="D248" s="58">
        <v>243690</v>
      </c>
      <c r="E248" s="60">
        <v>14</v>
      </c>
      <c r="F248" s="59" t="s">
        <v>54</v>
      </c>
      <c r="G248" s="58"/>
      <c r="I248"/>
      <c r="J248"/>
      <c r="K248"/>
      <c r="L248"/>
      <c r="M248"/>
    </row>
    <row r="249" spans="2:13" x14ac:dyDescent="0.3">
      <c r="B249" s="56">
        <v>42031</v>
      </c>
      <c r="C249" s="57" t="s">
        <v>42</v>
      </c>
      <c r="D249" s="58">
        <v>201779</v>
      </c>
      <c r="E249" s="60">
        <v>10</v>
      </c>
      <c r="F249" s="59" t="s">
        <v>55</v>
      </c>
      <c r="G249" s="58"/>
      <c r="I249"/>
      <c r="J249"/>
      <c r="K249"/>
      <c r="L249"/>
      <c r="M249"/>
    </row>
    <row r="250" spans="2:13" x14ac:dyDescent="0.3">
      <c r="B250" s="56">
        <v>42015</v>
      </c>
      <c r="C250" s="57" t="s">
        <v>42</v>
      </c>
      <c r="D250" s="58">
        <v>283690</v>
      </c>
      <c r="E250" s="60">
        <v>12</v>
      </c>
      <c r="F250" s="59" t="s">
        <v>55</v>
      </c>
      <c r="G250" s="58"/>
      <c r="I250"/>
      <c r="J250"/>
      <c r="K250"/>
      <c r="L250"/>
      <c r="M250"/>
    </row>
    <row r="251" spans="2:13" x14ac:dyDescent="0.3">
      <c r="B251" s="56">
        <v>42175</v>
      </c>
      <c r="C251" s="57" t="s">
        <v>42</v>
      </c>
      <c r="D251" s="58">
        <v>342413</v>
      </c>
      <c r="E251" s="60">
        <v>18</v>
      </c>
      <c r="F251" s="59" t="s">
        <v>54</v>
      </c>
      <c r="G251" s="58"/>
      <c r="I251"/>
      <c r="J251"/>
      <c r="K251"/>
      <c r="L251"/>
      <c r="M251"/>
    </row>
    <row r="252" spans="2:13" x14ac:dyDescent="0.3">
      <c r="B252" s="56">
        <v>42095</v>
      </c>
      <c r="C252" s="57" t="s">
        <v>42</v>
      </c>
      <c r="D252" s="58">
        <v>229762</v>
      </c>
      <c r="E252" s="60">
        <v>14</v>
      </c>
      <c r="F252" s="59" t="s">
        <v>54</v>
      </c>
      <c r="G252" s="58"/>
      <c r="I252"/>
      <c r="J252"/>
      <c r="K252"/>
      <c r="L252"/>
      <c r="M252"/>
    </row>
    <row r="253" spans="2:13" x14ac:dyDescent="0.3">
      <c r="B253" s="56">
        <v>42238</v>
      </c>
      <c r="C253" s="57" t="s">
        <v>42</v>
      </c>
      <c r="D253" s="58">
        <v>218549</v>
      </c>
      <c r="E253" s="60">
        <v>8</v>
      </c>
      <c r="F253" s="59" t="s">
        <v>55</v>
      </c>
      <c r="G253" s="58"/>
      <c r="I253"/>
      <c r="J253"/>
      <c r="K253"/>
      <c r="L253"/>
      <c r="M253"/>
    </row>
    <row r="254" spans="2:13" x14ac:dyDescent="0.3">
      <c r="B254" s="56">
        <v>42131</v>
      </c>
      <c r="C254" s="57" t="s">
        <v>42</v>
      </c>
      <c r="D254" s="58">
        <v>262351</v>
      </c>
      <c r="E254" s="60">
        <v>10</v>
      </c>
      <c r="F254" s="59" t="s">
        <v>54</v>
      </c>
      <c r="G254" s="58"/>
      <c r="I254"/>
      <c r="J254"/>
      <c r="K254"/>
      <c r="L254"/>
      <c r="M254"/>
    </row>
    <row r="255" spans="2:13" x14ac:dyDescent="0.3">
      <c r="B255" s="56">
        <v>42126</v>
      </c>
      <c r="C255" s="57" t="s">
        <v>44</v>
      </c>
      <c r="D255" s="58">
        <v>40152</v>
      </c>
      <c r="E255" s="60">
        <v>2</v>
      </c>
      <c r="F255" s="59" t="s">
        <v>54</v>
      </c>
      <c r="G255" s="58"/>
      <c r="I255"/>
      <c r="J255"/>
      <c r="K255"/>
      <c r="L255"/>
      <c r="M255"/>
    </row>
    <row r="256" spans="2:13" x14ac:dyDescent="0.3">
      <c r="B256" s="56">
        <v>42241</v>
      </c>
      <c r="C256" s="57" t="s">
        <v>44</v>
      </c>
      <c r="D256" s="58">
        <v>145040</v>
      </c>
      <c r="E256" s="60">
        <v>9</v>
      </c>
      <c r="F256" s="59" t="s">
        <v>55</v>
      </c>
      <c r="G256" s="58"/>
      <c r="I256"/>
      <c r="J256"/>
      <c r="K256"/>
      <c r="L256"/>
      <c r="M256"/>
    </row>
    <row r="257" spans="2:13" x14ac:dyDescent="0.3">
      <c r="B257" s="56">
        <v>42244</v>
      </c>
      <c r="C257" s="57" t="s">
        <v>42</v>
      </c>
      <c r="D257" s="58">
        <v>327535</v>
      </c>
      <c r="E257" s="60">
        <v>12</v>
      </c>
      <c r="F257" s="59" t="s">
        <v>55</v>
      </c>
      <c r="G257" s="58"/>
      <c r="I257"/>
      <c r="J257"/>
      <c r="K257"/>
      <c r="L257"/>
      <c r="M257"/>
    </row>
    <row r="258" spans="2:13" x14ac:dyDescent="0.3">
      <c r="B258" s="56">
        <v>42061</v>
      </c>
      <c r="C258" s="57" t="s">
        <v>42</v>
      </c>
      <c r="D258" s="58">
        <v>105322</v>
      </c>
      <c r="E258" s="60">
        <v>5</v>
      </c>
      <c r="F258" s="59" t="s">
        <v>54</v>
      </c>
      <c r="G258" s="58"/>
      <c r="I258"/>
      <c r="J258"/>
      <c r="K258"/>
      <c r="L258"/>
      <c r="M258"/>
    </row>
    <row r="259" spans="2:13" x14ac:dyDescent="0.3">
      <c r="B259" s="56">
        <v>42125</v>
      </c>
      <c r="C259" s="57" t="s">
        <v>42</v>
      </c>
      <c r="D259" s="58">
        <v>43510</v>
      </c>
      <c r="E259" s="60">
        <v>2</v>
      </c>
      <c r="F259" s="59" t="s">
        <v>55</v>
      </c>
      <c r="G259" s="58"/>
      <c r="I259"/>
      <c r="J259"/>
      <c r="K259"/>
      <c r="L259"/>
      <c r="M259"/>
    </row>
    <row r="260" spans="2:13" x14ac:dyDescent="0.3">
      <c r="B260" s="56">
        <v>42070</v>
      </c>
      <c r="C260" s="57" t="s">
        <v>42</v>
      </c>
      <c r="D260" s="58">
        <v>125559</v>
      </c>
      <c r="E260" s="60">
        <v>6</v>
      </c>
      <c r="F260" s="59" t="s">
        <v>54</v>
      </c>
      <c r="G260" s="58"/>
      <c r="I260"/>
      <c r="J260"/>
      <c r="K260"/>
      <c r="L260"/>
      <c r="M260"/>
    </row>
    <row r="261" spans="2:13" x14ac:dyDescent="0.3">
      <c r="B261" s="56">
        <v>42219</v>
      </c>
      <c r="C261" s="57" t="s">
        <v>42</v>
      </c>
      <c r="D261" s="58">
        <v>350227</v>
      </c>
      <c r="E261" s="60">
        <v>22</v>
      </c>
      <c r="F261" s="59" t="s">
        <v>54</v>
      </c>
      <c r="G261" s="58"/>
      <c r="I261"/>
      <c r="J261"/>
      <c r="K261"/>
      <c r="L261"/>
      <c r="M261"/>
    </row>
    <row r="262" spans="2:13" x14ac:dyDescent="0.3">
      <c r="B262" s="56">
        <v>42220</v>
      </c>
      <c r="C262" s="57" t="s">
        <v>42</v>
      </c>
      <c r="D262" s="58">
        <v>138608</v>
      </c>
      <c r="E262" s="60">
        <v>6</v>
      </c>
      <c r="F262" s="59" t="s">
        <v>54</v>
      </c>
      <c r="G262" s="58"/>
      <c r="I262"/>
      <c r="J262"/>
      <c r="K262"/>
      <c r="L262"/>
      <c r="M262"/>
    </row>
    <row r="263" spans="2:13" x14ac:dyDescent="0.3">
      <c r="B263" s="56">
        <v>42071</v>
      </c>
      <c r="C263" s="57" t="s">
        <v>42</v>
      </c>
      <c r="D263" s="58">
        <v>314879</v>
      </c>
      <c r="E263" s="60">
        <v>12</v>
      </c>
      <c r="F263" s="59" t="s">
        <v>55</v>
      </c>
      <c r="G263" s="58"/>
      <c r="I263"/>
      <c r="J263"/>
      <c r="K263"/>
      <c r="L263"/>
      <c r="M263"/>
    </row>
    <row r="264" spans="2:13" x14ac:dyDescent="0.3">
      <c r="B264" s="56">
        <v>42044</v>
      </c>
      <c r="C264" s="57" t="s">
        <v>42</v>
      </c>
      <c r="D264" s="58">
        <v>154837</v>
      </c>
      <c r="E264" s="60">
        <v>8</v>
      </c>
      <c r="F264" s="59" t="s">
        <v>55</v>
      </c>
      <c r="G264" s="58"/>
      <c r="I264"/>
      <c r="J264"/>
      <c r="K264"/>
      <c r="L264"/>
      <c r="M264"/>
    </row>
    <row r="265" spans="2:13" x14ac:dyDescent="0.3">
      <c r="B265" s="56">
        <v>42182</v>
      </c>
      <c r="C265" s="57" t="s">
        <v>42</v>
      </c>
      <c r="D265" s="58">
        <v>195892</v>
      </c>
      <c r="E265" s="60">
        <v>7</v>
      </c>
      <c r="F265" s="59" t="s">
        <v>54</v>
      </c>
      <c r="G265" s="58"/>
      <c r="I265"/>
      <c r="J265"/>
      <c r="K265"/>
      <c r="L265"/>
      <c r="M265"/>
    </row>
    <row r="266" spans="2:13" x14ac:dyDescent="0.3">
      <c r="B266" s="56">
        <v>42166</v>
      </c>
      <c r="C266" s="57" t="s">
        <v>42</v>
      </c>
      <c r="D266" s="58">
        <v>313664</v>
      </c>
      <c r="E266" s="60">
        <v>13</v>
      </c>
      <c r="F266" s="59" t="s">
        <v>54</v>
      </c>
      <c r="G266" s="58"/>
      <c r="I266"/>
      <c r="J266"/>
      <c r="K266"/>
      <c r="L266"/>
      <c r="M266"/>
    </row>
    <row r="267" spans="2:13" x14ac:dyDescent="0.3">
      <c r="B267" s="56">
        <v>42102</v>
      </c>
      <c r="C267" s="57" t="s">
        <v>42</v>
      </c>
      <c r="D267" s="58">
        <v>343340</v>
      </c>
      <c r="E267" s="60">
        <v>19</v>
      </c>
      <c r="F267" s="59" t="s">
        <v>55</v>
      </c>
      <c r="G267" s="58"/>
      <c r="I267"/>
      <c r="J267"/>
      <c r="K267"/>
      <c r="L267"/>
      <c r="M267"/>
    </row>
    <row r="268" spans="2:13" x14ac:dyDescent="0.3">
      <c r="B268" s="56">
        <v>42201</v>
      </c>
      <c r="C268" s="57" t="s">
        <v>42</v>
      </c>
      <c r="D268" s="58">
        <v>177162</v>
      </c>
      <c r="E268" s="60">
        <v>9</v>
      </c>
      <c r="F268" s="59" t="s">
        <v>54</v>
      </c>
      <c r="G268" s="58"/>
      <c r="I268"/>
      <c r="J268"/>
      <c r="K268"/>
      <c r="L268"/>
      <c r="M268"/>
    </row>
    <row r="269" spans="2:13" x14ac:dyDescent="0.3">
      <c r="B269" s="56">
        <v>42204</v>
      </c>
      <c r="C269" s="57" t="s">
        <v>42</v>
      </c>
      <c r="D269" s="58">
        <v>317721</v>
      </c>
      <c r="E269" s="60">
        <v>18</v>
      </c>
      <c r="F269" s="59" t="s">
        <v>54</v>
      </c>
      <c r="G269" s="58"/>
      <c r="I269"/>
      <c r="J269"/>
      <c r="K269"/>
      <c r="L269"/>
      <c r="M269"/>
    </row>
    <row r="270" spans="2:13" x14ac:dyDescent="0.3">
      <c r="B270" s="56">
        <v>42168</v>
      </c>
      <c r="C270" s="57" t="s">
        <v>42</v>
      </c>
      <c r="D270" s="58">
        <v>338094</v>
      </c>
      <c r="E270" s="60">
        <v>13</v>
      </c>
      <c r="F270" s="59" t="s">
        <v>54</v>
      </c>
      <c r="G270" s="58"/>
      <c r="I270"/>
      <c r="J270"/>
      <c r="K270"/>
      <c r="L270"/>
      <c r="M270"/>
    </row>
    <row r="271" spans="2:13" x14ac:dyDescent="0.3">
      <c r="B271" s="56">
        <v>42231</v>
      </c>
      <c r="C271" s="57" t="s">
        <v>42</v>
      </c>
      <c r="D271" s="58">
        <v>180827</v>
      </c>
      <c r="E271" s="60">
        <v>11</v>
      </c>
      <c r="F271" s="59" t="s">
        <v>54</v>
      </c>
      <c r="G271" s="58"/>
      <c r="I271"/>
      <c r="J271"/>
      <c r="K271"/>
      <c r="L271"/>
      <c r="M271"/>
    </row>
    <row r="272" spans="2:13" x14ac:dyDescent="0.3">
      <c r="B272" s="56">
        <v>42134</v>
      </c>
      <c r="C272" s="57" t="s">
        <v>42</v>
      </c>
      <c r="D272" s="58">
        <v>293222</v>
      </c>
      <c r="E272" s="60">
        <v>18</v>
      </c>
      <c r="F272" s="59" t="s">
        <v>55</v>
      </c>
      <c r="G272" s="58"/>
      <c r="I272"/>
      <c r="J272"/>
      <c r="K272"/>
      <c r="L272"/>
      <c r="M272"/>
    </row>
    <row r="273" spans="2:13" x14ac:dyDescent="0.3">
      <c r="B273" s="56">
        <v>42099</v>
      </c>
      <c r="C273" s="57" t="s">
        <v>44</v>
      </c>
      <c r="D273" s="58">
        <v>52125</v>
      </c>
      <c r="E273" s="60">
        <v>2</v>
      </c>
      <c r="F273" s="59" t="s">
        <v>55</v>
      </c>
      <c r="G273" s="58"/>
      <c r="I273"/>
      <c r="J273"/>
      <c r="K273"/>
      <c r="L273"/>
      <c r="M273"/>
    </row>
    <row r="274" spans="2:13" x14ac:dyDescent="0.3">
      <c r="B274" s="56">
        <v>42121</v>
      </c>
      <c r="C274" s="57" t="s">
        <v>42</v>
      </c>
      <c r="D274" s="58">
        <v>65072</v>
      </c>
      <c r="E274" s="60">
        <v>4</v>
      </c>
      <c r="F274" s="59" t="s">
        <v>54</v>
      </c>
      <c r="G274" s="58"/>
      <c r="I274"/>
      <c r="J274"/>
      <c r="K274"/>
      <c r="L274"/>
      <c r="M274"/>
    </row>
    <row r="275" spans="2:13" x14ac:dyDescent="0.3">
      <c r="B275" s="56">
        <v>42128</v>
      </c>
      <c r="C275" s="57" t="s">
        <v>44</v>
      </c>
      <c r="D275" s="58">
        <v>61832</v>
      </c>
      <c r="E275" s="60">
        <v>3</v>
      </c>
      <c r="F275" s="59" t="s">
        <v>55</v>
      </c>
      <c r="G275" s="58"/>
      <c r="I275"/>
      <c r="J275"/>
      <c r="K275"/>
      <c r="L275"/>
      <c r="M275"/>
    </row>
    <row r="276" spans="2:13" x14ac:dyDescent="0.3">
      <c r="B276" s="56">
        <v>42130</v>
      </c>
      <c r="C276" s="57" t="s">
        <v>42</v>
      </c>
      <c r="D276" s="58">
        <v>200826</v>
      </c>
      <c r="E276" s="60">
        <v>8</v>
      </c>
      <c r="F276" s="59" t="s">
        <v>54</v>
      </c>
      <c r="G276" s="58"/>
      <c r="I276"/>
      <c r="J276"/>
      <c r="K276"/>
      <c r="L276"/>
      <c r="M276"/>
    </row>
    <row r="277" spans="2:13" x14ac:dyDescent="0.3">
      <c r="B277" s="56">
        <v>42106</v>
      </c>
      <c r="C277" s="57" t="s">
        <v>42</v>
      </c>
      <c r="D277" s="58">
        <v>214189</v>
      </c>
      <c r="E277" s="60">
        <v>11</v>
      </c>
      <c r="F277" s="59" t="s">
        <v>54</v>
      </c>
      <c r="G277" s="58"/>
      <c r="I277"/>
      <c r="J277"/>
      <c r="K277"/>
      <c r="L277"/>
      <c r="M277"/>
    </row>
    <row r="278" spans="2:13" x14ac:dyDescent="0.3">
      <c r="B278" s="56">
        <v>42197</v>
      </c>
      <c r="C278" s="57" t="s">
        <v>42</v>
      </c>
      <c r="D278" s="58">
        <v>266444</v>
      </c>
      <c r="E278" s="60">
        <v>10</v>
      </c>
      <c r="F278" s="59" t="s">
        <v>54</v>
      </c>
      <c r="G278" s="58"/>
      <c r="I278"/>
      <c r="J278"/>
      <c r="K278"/>
      <c r="L278"/>
      <c r="M278"/>
    </row>
    <row r="279" spans="2:13" x14ac:dyDescent="0.3">
      <c r="B279" s="56">
        <v>42232</v>
      </c>
      <c r="C279" s="57" t="s">
        <v>48</v>
      </c>
      <c r="D279" s="58">
        <v>213105</v>
      </c>
      <c r="E279" s="60">
        <v>14</v>
      </c>
      <c r="F279" s="59" t="s">
        <v>55</v>
      </c>
      <c r="G279" s="58"/>
      <c r="I279"/>
      <c r="J279"/>
      <c r="K279"/>
      <c r="L279"/>
      <c r="M279"/>
    </row>
    <row r="280" spans="2:13" x14ac:dyDescent="0.3">
      <c r="B280" s="56">
        <v>42060</v>
      </c>
      <c r="C280" s="57" t="s">
        <v>48</v>
      </c>
      <c r="D280" s="58">
        <v>325949</v>
      </c>
      <c r="E280" s="60">
        <v>17</v>
      </c>
      <c r="F280" s="59" t="s">
        <v>55</v>
      </c>
      <c r="G280" s="58"/>
      <c r="I280"/>
      <c r="J280"/>
      <c r="K280"/>
      <c r="L280"/>
      <c r="M280"/>
    </row>
    <row r="281" spans="2:13" x14ac:dyDescent="0.3">
      <c r="B281" s="56">
        <v>42082</v>
      </c>
      <c r="C281" s="57" t="s">
        <v>48</v>
      </c>
      <c r="D281" s="58">
        <v>86848</v>
      </c>
      <c r="E281" s="60">
        <v>3</v>
      </c>
      <c r="F281" s="59" t="s">
        <v>54</v>
      </c>
      <c r="G281" s="58"/>
      <c r="I281"/>
      <c r="J281"/>
      <c r="K281"/>
      <c r="L281"/>
      <c r="M281"/>
    </row>
    <row r="282" spans="2:13" x14ac:dyDescent="0.3">
      <c r="B282" s="56">
        <v>42213</v>
      </c>
      <c r="C282" s="57" t="s">
        <v>48</v>
      </c>
      <c r="D282" s="58">
        <v>377562</v>
      </c>
      <c r="E282" s="60">
        <v>15</v>
      </c>
      <c r="F282" s="59" t="s">
        <v>55</v>
      </c>
      <c r="G282" s="58"/>
      <c r="I282"/>
      <c r="J282"/>
      <c r="K282"/>
      <c r="L282"/>
      <c r="M282"/>
    </row>
    <row r="283" spans="2:13" x14ac:dyDescent="0.3">
      <c r="B283" s="56">
        <v>42210</v>
      </c>
      <c r="C283" s="57" t="s">
        <v>42</v>
      </c>
      <c r="D283" s="58">
        <v>265920</v>
      </c>
      <c r="E283" s="60">
        <v>17</v>
      </c>
      <c r="F283" s="59" t="s">
        <v>55</v>
      </c>
      <c r="G283" s="58"/>
      <c r="I283"/>
      <c r="J283"/>
      <c r="K283"/>
      <c r="L283"/>
      <c r="M283"/>
    </row>
    <row r="284" spans="2:13" x14ac:dyDescent="0.3">
      <c r="B284" s="56">
        <v>42237</v>
      </c>
      <c r="C284" s="57" t="s">
        <v>42</v>
      </c>
      <c r="D284" s="58">
        <v>186725</v>
      </c>
      <c r="E284" s="60">
        <v>7</v>
      </c>
      <c r="F284" s="59" t="s">
        <v>54</v>
      </c>
      <c r="G284" s="58"/>
      <c r="I284"/>
      <c r="J284"/>
      <c r="K284"/>
      <c r="L284"/>
      <c r="M284"/>
    </row>
    <row r="285" spans="2:13" x14ac:dyDescent="0.3">
      <c r="B285" s="56">
        <v>42182</v>
      </c>
      <c r="C285" s="57" t="s">
        <v>42</v>
      </c>
      <c r="D285" s="58">
        <v>231915</v>
      </c>
      <c r="E285" s="60">
        <v>13</v>
      </c>
      <c r="F285" s="59" t="s">
        <v>55</v>
      </c>
      <c r="G285" s="58"/>
      <c r="I285"/>
      <c r="J285"/>
      <c r="K285"/>
      <c r="L285"/>
      <c r="M285"/>
    </row>
    <row r="286" spans="2:13" x14ac:dyDescent="0.3">
      <c r="B286" s="56">
        <v>42143</v>
      </c>
      <c r="C286" s="57" t="s">
        <v>44</v>
      </c>
      <c r="D286" s="58">
        <v>334291</v>
      </c>
      <c r="E286" s="60">
        <v>18</v>
      </c>
      <c r="F286" s="59" t="s">
        <v>54</v>
      </c>
      <c r="G286" s="58"/>
      <c r="I286"/>
      <c r="J286"/>
      <c r="K286"/>
      <c r="L286"/>
      <c r="M286"/>
    </row>
    <row r="287" spans="2:13" x14ac:dyDescent="0.3">
      <c r="B287" s="56">
        <v>42238</v>
      </c>
      <c r="C287" s="57" t="s">
        <v>44</v>
      </c>
      <c r="D287" s="58">
        <v>171484</v>
      </c>
      <c r="E287" s="60">
        <v>11</v>
      </c>
      <c r="F287" s="59" t="s">
        <v>54</v>
      </c>
      <c r="G287" s="58"/>
      <c r="I287"/>
      <c r="J287"/>
      <c r="K287"/>
      <c r="L287"/>
      <c r="M287"/>
    </row>
    <row r="288" spans="2:13" x14ac:dyDescent="0.3">
      <c r="B288" s="56">
        <v>42228</v>
      </c>
      <c r="C288" s="57" t="s">
        <v>42</v>
      </c>
      <c r="D288" s="58">
        <v>176695</v>
      </c>
      <c r="E288" s="60">
        <v>6</v>
      </c>
      <c r="F288" s="59" t="s">
        <v>55</v>
      </c>
      <c r="G288" s="58"/>
      <c r="I288"/>
      <c r="J288"/>
      <c r="K288"/>
      <c r="L288"/>
      <c r="M288"/>
    </row>
    <row r="289" spans="2:13" x14ac:dyDescent="0.3">
      <c r="B289" s="56">
        <v>42234</v>
      </c>
      <c r="C289" s="57" t="s">
        <v>42</v>
      </c>
      <c r="D289" s="58">
        <v>217060</v>
      </c>
      <c r="E289" s="60">
        <v>12</v>
      </c>
      <c r="F289" s="59" t="s">
        <v>54</v>
      </c>
      <c r="G289" s="58"/>
      <c r="I289"/>
      <c r="J289"/>
      <c r="K289"/>
      <c r="L289"/>
      <c r="M289"/>
    </row>
    <row r="290" spans="2:13" x14ac:dyDescent="0.3">
      <c r="B290" s="56">
        <v>42159</v>
      </c>
      <c r="C290" s="57" t="s">
        <v>42</v>
      </c>
      <c r="D290" s="58">
        <v>130983</v>
      </c>
      <c r="E290" s="60">
        <v>4</v>
      </c>
      <c r="F290" s="59" t="s">
        <v>55</v>
      </c>
      <c r="G290" s="58"/>
      <c r="I290"/>
      <c r="J290"/>
      <c r="K290"/>
      <c r="L290"/>
      <c r="M290"/>
    </row>
    <row r="291" spans="2:13" x14ac:dyDescent="0.3">
      <c r="B291" s="56">
        <v>42013</v>
      </c>
      <c r="C291" s="57" t="s">
        <v>42</v>
      </c>
      <c r="D291" s="58">
        <v>172457</v>
      </c>
      <c r="E291" s="60">
        <v>6</v>
      </c>
      <c r="F291" s="59" t="s">
        <v>55</v>
      </c>
      <c r="G291" s="58"/>
      <c r="I291"/>
      <c r="J291"/>
      <c r="K291"/>
      <c r="L291"/>
      <c r="M291"/>
    </row>
    <row r="292" spans="2:13" x14ac:dyDescent="0.3">
      <c r="B292" s="56">
        <v>42107</v>
      </c>
      <c r="C292" s="57" t="s">
        <v>42</v>
      </c>
      <c r="D292" s="58">
        <v>67259</v>
      </c>
      <c r="E292" s="60">
        <v>3</v>
      </c>
      <c r="F292" s="59" t="s">
        <v>54</v>
      </c>
      <c r="G292" s="58"/>
      <c r="I292"/>
      <c r="J292"/>
      <c r="K292"/>
      <c r="L292"/>
      <c r="M292"/>
    </row>
    <row r="293" spans="2:13" x14ac:dyDescent="0.3">
      <c r="B293" s="56">
        <v>42241</v>
      </c>
      <c r="C293" s="57" t="s">
        <v>44</v>
      </c>
      <c r="D293" s="58">
        <v>239559</v>
      </c>
      <c r="E293" s="60">
        <v>13</v>
      </c>
      <c r="F293" s="59" t="s">
        <v>55</v>
      </c>
      <c r="G293" s="58"/>
      <c r="I293"/>
      <c r="J293"/>
      <c r="K293"/>
      <c r="L293"/>
      <c r="M293"/>
    </row>
    <row r="294" spans="2:13" x14ac:dyDescent="0.3">
      <c r="B294" s="56">
        <v>42112</v>
      </c>
      <c r="C294" s="57" t="s">
        <v>44</v>
      </c>
      <c r="D294" s="58">
        <v>301196</v>
      </c>
      <c r="E294" s="60">
        <v>13</v>
      </c>
      <c r="F294" s="59" t="s">
        <v>54</v>
      </c>
      <c r="G294" s="58"/>
      <c r="I294"/>
      <c r="J294"/>
      <c r="K294"/>
      <c r="L294"/>
      <c r="M294"/>
    </row>
    <row r="295" spans="2:13" x14ac:dyDescent="0.3">
      <c r="B295" s="56">
        <v>42201</v>
      </c>
      <c r="C295" s="57" t="s">
        <v>44</v>
      </c>
      <c r="D295" s="58">
        <v>309569</v>
      </c>
      <c r="E295" s="60">
        <v>14</v>
      </c>
      <c r="F295" s="59" t="s">
        <v>54</v>
      </c>
      <c r="G295" s="58"/>
      <c r="I295"/>
      <c r="J295"/>
      <c r="K295"/>
      <c r="L295"/>
      <c r="M295"/>
    </row>
    <row r="296" spans="2:13" x14ac:dyDescent="0.3">
      <c r="B296" s="56">
        <v>42174</v>
      </c>
      <c r="C296" s="57" t="s">
        <v>44</v>
      </c>
      <c r="D296" s="58">
        <v>48747</v>
      </c>
      <c r="E296" s="60">
        <v>2</v>
      </c>
      <c r="F296" s="59" t="s">
        <v>55</v>
      </c>
      <c r="G296" s="58"/>
      <c r="I296"/>
      <c r="J296"/>
      <c r="K296"/>
      <c r="L296"/>
      <c r="M296"/>
    </row>
    <row r="297" spans="2:13" x14ac:dyDescent="0.3">
      <c r="B297" s="56">
        <v>42232</v>
      </c>
      <c r="C297" s="57" t="s">
        <v>44</v>
      </c>
      <c r="D297" s="58">
        <v>252126</v>
      </c>
      <c r="E297" s="60">
        <v>9</v>
      </c>
      <c r="F297" s="59" t="s">
        <v>55</v>
      </c>
      <c r="G297" s="58"/>
      <c r="I297"/>
      <c r="J297"/>
      <c r="K297"/>
      <c r="L297"/>
      <c r="M297"/>
    </row>
    <row r="298" spans="2:13" x14ac:dyDescent="0.3">
      <c r="B298" s="56">
        <v>42244</v>
      </c>
      <c r="C298" s="57" t="s">
        <v>44</v>
      </c>
      <c r="D298" s="58">
        <v>124944</v>
      </c>
      <c r="E298" s="60">
        <v>5</v>
      </c>
      <c r="F298" s="59" t="s">
        <v>55</v>
      </c>
      <c r="G298" s="58"/>
      <c r="I298"/>
      <c r="J298"/>
      <c r="K298"/>
      <c r="L298"/>
      <c r="M298"/>
    </row>
    <row r="299" spans="2:13" x14ac:dyDescent="0.3">
      <c r="B299" s="56">
        <v>42212</v>
      </c>
      <c r="C299" s="57" t="s">
        <v>42</v>
      </c>
      <c r="D299" s="58">
        <v>273433</v>
      </c>
      <c r="E299" s="60">
        <v>14</v>
      </c>
      <c r="F299" s="59" t="s">
        <v>55</v>
      </c>
      <c r="G299" s="58"/>
      <c r="I299"/>
      <c r="J299"/>
      <c r="K299"/>
      <c r="L299"/>
      <c r="M299"/>
    </row>
    <row r="300" spans="2:13" x14ac:dyDescent="0.3">
      <c r="B300" s="56">
        <v>42023</v>
      </c>
      <c r="C300" s="57" t="s">
        <v>42</v>
      </c>
      <c r="D300" s="58">
        <v>27515</v>
      </c>
      <c r="E300" s="60">
        <v>2</v>
      </c>
      <c r="F300" s="59" t="s">
        <v>55</v>
      </c>
      <c r="G300" s="58"/>
      <c r="I300"/>
      <c r="J300"/>
      <c r="K300"/>
      <c r="L300"/>
      <c r="M300"/>
    </row>
    <row r="301" spans="2:13" x14ac:dyDescent="0.3">
      <c r="B301" s="56">
        <v>42229</v>
      </c>
      <c r="C301" s="57" t="s">
        <v>42</v>
      </c>
      <c r="D301" s="58">
        <v>14284</v>
      </c>
      <c r="E301" s="60">
        <v>1</v>
      </c>
      <c r="F301" s="59" t="s">
        <v>54</v>
      </c>
      <c r="G301" s="58"/>
      <c r="I301"/>
      <c r="J301"/>
      <c r="K301"/>
      <c r="L301"/>
      <c r="M301"/>
    </row>
    <row r="302" spans="2:13" x14ac:dyDescent="0.3">
      <c r="B302" s="56">
        <v>42045</v>
      </c>
      <c r="C302" s="57" t="s">
        <v>42</v>
      </c>
      <c r="D302" s="58">
        <v>20678</v>
      </c>
      <c r="E302" s="60">
        <v>1</v>
      </c>
      <c r="F302" s="59" t="s">
        <v>54</v>
      </c>
      <c r="G302" s="58"/>
      <c r="I302"/>
      <c r="J302"/>
      <c r="K302"/>
      <c r="L302"/>
      <c r="M302"/>
    </row>
    <row r="303" spans="2:13" x14ac:dyDescent="0.3">
      <c r="B303" s="56">
        <v>42129</v>
      </c>
      <c r="C303" s="57" t="s">
        <v>42</v>
      </c>
      <c r="D303" s="58">
        <v>374301</v>
      </c>
      <c r="E303" s="60">
        <v>19</v>
      </c>
      <c r="F303" s="59" t="s">
        <v>54</v>
      </c>
      <c r="G303" s="58"/>
      <c r="I303"/>
      <c r="J303"/>
      <c r="K303"/>
      <c r="L303"/>
      <c r="M303"/>
    </row>
    <row r="304" spans="2:13" x14ac:dyDescent="0.3">
      <c r="B304" s="56">
        <v>42126</v>
      </c>
      <c r="C304" s="57" t="s">
        <v>42</v>
      </c>
      <c r="D304" s="58">
        <v>223583</v>
      </c>
      <c r="E304" s="60">
        <v>12</v>
      </c>
      <c r="F304" s="59" t="s">
        <v>54</v>
      </c>
      <c r="G304" s="58"/>
      <c r="I304"/>
      <c r="J304"/>
      <c r="K304"/>
      <c r="L304"/>
      <c r="M304"/>
    </row>
    <row r="305" spans="2:13" x14ac:dyDescent="0.3">
      <c r="B305" s="56">
        <v>42061</v>
      </c>
      <c r="C305" s="57" t="s">
        <v>42</v>
      </c>
      <c r="D305" s="58">
        <v>118471</v>
      </c>
      <c r="E305" s="60">
        <v>7</v>
      </c>
      <c r="F305" s="59" t="s">
        <v>54</v>
      </c>
      <c r="G305" s="58"/>
      <c r="I305"/>
      <c r="J305"/>
      <c r="K305"/>
      <c r="L305"/>
      <c r="M305"/>
    </row>
    <row r="306" spans="2:13" x14ac:dyDescent="0.3">
      <c r="B306" s="56">
        <v>42152</v>
      </c>
      <c r="C306" s="57" t="s">
        <v>44</v>
      </c>
      <c r="D306" s="58">
        <v>288856</v>
      </c>
      <c r="E306" s="60">
        <v>16</v>
      </c>
      <c r="F306" s="59" t="s">
        <v>54</v>
      </c>
      <c r="G306" s="58"/>
      <c r="I306"/>
      <c r="J306"/>
      <c r="K306"/>
      <c r="L306"/>
      <c r="M306"/>
    </row>
    <row r="307" spans="2:13" x14ac:dyDescent="0.3">
      <c r="B307" s="56">
        <v>42141</v>
      </c>
      <c r="C307" s="57" t="s">
        <v>44</v>
      </c>
      <c r="D307" s="58">
        <v>395747</v>
      </c>
      <c r="E307" s="60">
        <v>24</v>
      </c>
      <c r="F307" s="59" t="s">
        <v>54</v>
      </c>
      <c r="G307" s="58"/>
      <c r="I307"/>
      <c r="J307"/>
      <c r="K307"/>
      <c r="L307"/>
      <c r="M307"/>
    </row>
    <row r="308" spans="2:13" x14ac:dyDescent="0.3">
      <c r="B308" s="56">
        <v>42198</v>
      </c>
      <c r="C308" s="57" t="s">
        <v>42</v>
      </c>
      <c r="D308" s="58">
        <v>279240</v>
      </c>
      <c r="E308" s="60">
        <v>11</v>
      </c>
      <c r="F308" s="59" t="s">
        <v>54</v>
      </c>
      <c r="G308" s="58"/>
      <c r="I308"/>
      <c r="J308"/>
      <c r="K308"/>
      <c r="L308"/>
      <c r="M308"/>
    </row>
    <row r="309" spans="2:13" x14ac:dyDescent="0.3">
      <c r="B309" s="56">
        <v>42150</v>
      </c>
      <c r="C309" s="57" t="s">
        <v>42</v>
      </c>
      <c r="D309" s="58">
        <v>347450</v>
      </c>
      <c r="E309" s="60">
        <v>12</v>
      </c>
      <c r="F309" s="59" t="s">
        <v>54</v>
      </c>
      <c r="G309" s="58"/>
      <c r="I309"/>
      <c r="J309"/>
      <c r="K309"/>
      <c r="L309"/>
      <c r="M309"/>
    </row>
    <row r="310" spans="2:13" x14ac:dyDescent="0.3">
      <c r="B310" s="56">
        <v>42087</v>
      </c>
      <c r="C310" s="57" t="s">
        <v>44</v>
      </c>
      <c r="D310" s="58">
        <v>226701</v>
      </c>
      <c r="E310" s="60">
        <v>13</v>
      </c>
      <c r="F310" s="59" t="s">
        <v>54</v>
      </c>
      <c r="G310" s="58"/>
      <c r="I310"/>
      <c r="J310"/>
      <c r="K310"/>
      <c r="L310"/>
      <c r="M310"/>
    </row>
    <row r="311" spans="2:13" x14ac:dyDescent="0.3">
      <c r="B311" s="56">
        <v>42045</v>
      </c>
      <c r="C311" s="57" t="s">
        <v>44</v>
      </c>
      <c r="D311" s="58">
        <v>200532</v>
      </c>
      <c r="E311" s="60">
        <v>7</v>
      </c>
      <c r="F311" s="59" t="s">
        <v>54</v>
      </c>
      <c r="G311" s="58"/>
      <c r="I311"/>
      <c r="J311"/>
      <c r="K311"/>
      <c r="L311"/>
      <c r="M311"/>
    </row>
    <row r="312" spans="2:13" x14ac:dyDescent="0.3">
      <c r="B312" s="56">
        <v>42163</v>
      </c>
      <c r="C312" s="57" t="s">
        <v>44</v>
      </c>
      <c r="D312" s="58">
        <v>219133</v>
      </c>
      <c r="E312" s="60">
        <v>12</v>
      </c>
      <c r="F312" s="59" t="s">
        <v>54</v>
      </c>
      <c r="G312" s="58"/>
      <c r="I312"/>
      <c r="J312"/>
      <c r="K312"/>
      <c r="L312"/>
      <c r="M312"/>
    </row>
    <row r="313" spans="2:13" x14ac:dyDescent="0.3">
      <c r="B313" s="56">
        <v>42033</v>
      </c>
      <c r="C313" s="57" t="s">
        <v>42</v>
      </c>
      <c r="D313" s="58">
        <v>297923</v>
      </c>
      <c r="E313" s="60">
        <v>12</v>
      </c>
      <c r="F313" s="59" t="s">
        <v>54</v>
      </c>
      <c r="G313" s="58"/>
      <c r="I313"/>
      <c r="J313"/>
      <c r="K313"/>
      <c r="L313"/>
      <c r="M313"/>
    </row>
    <row r="314" spans="2:13" x14ac:dyDescent="0.3">
      <c r="B314" s="56">
        <v>42198</v>
      </c>
      <c r="C314" s="57" t="s">
        <v>42</v>
      </c>
      <c r="D314" s="58">
        <v>80632</v>
      </c>
      <c r="E314" s="60">
        <v>4</v>
      </c>
      <c r="F314" s="59" t="s">
        <v>54</v>
      </c>
      <c r="G314" s="58"/>
      <c r="I314"/>
      <c r="J314"/>
      <c r="K314"/>
      <c r="L314"/>
      <c r="M314"/>
    </row>
    <row r="315" spans="2:13" x14ac:dyDescent="0.3">
      <c r="B315" s="56">
        <v>42047</v>
      </c>
      <c r="C315" s="57" t="s">
        <v>42</v>
      </c>
      <c r="D315" s="58">
        <v>247480</v>
      </c>
      <c r="E315" s="60">
        <v>12</v>
      </c>
      <c r="F315" s="59" t="s">
        <v>54</v>
      </c>
      <c r="G315" s="58"/>
      <c r="I315"/>
      <c r="J315"/>
      <c r="K315"/>
      <c r="L315"/>
      <c r="M315"/>
    </row>
    <row r="316" spans="2:13" x14ac:dyDescent="0.3">
      <c r="B316" s="56">
        <v>42245</v>
      </c>
      <c r="C316" s="57" t="s">
        <v>42</v>
      </c>
      <c r="D316" s="58">
        <v>135681</v>
      </c>
      <c r="E316" s="60">
        <v>5</v>
      </c>
      <c r="F316" s="59" t="s">
        <v>54</v>
      </c>
      <c r="G316" s="58"/>
      <c r="I316"/>
      <c r="J316"/>
      <c r="K316"/>
      <c r="L316"/>
      <c r="M316"/>
    </row>
    <row r="317" spans="2:13" x14ac:dyDescent="0.3">
      <c r="B317" s="56">
        <v>42023</v>
      </c>
      <c r="C317" s="57" t="s">
        <v>42</v>
      </c>
      <c r="D317" s="58">
        <v>113478</v>
      </c>
      <c r="E317" s="60">
        <v>4</v>
      </c>
      <c r="F317" s="59" t="s">
        <v>54</v>
      </c>
      <c r="G317" s="58"/>
      <c r="I317"/>
      <c r="J317"/>
      <c r="K317"/>
      <c r="L317"/>
      <c r="M317"/>
    </row>
    <row r="318" spans="2:13" x14ac:dyDescent="0.3">
      <c r="B318" s="56">
        <v>42112</v>
      </c>
      <c r="C318" s="57" t="s">
        <v>42</v>
      </c>
      <c r="D318" s="58">
        <v>337735</v>
      </c>
      <c r="E318" s="60">
        <v>15</v>
      </c>
      <c r="F318" s="59" t="s">
        <v>54</v>
      </c>
      <c r="G318" s="58"/>
      <c r="I318"/>
      <c r="J318"/>
      <c r="K318"/>
      <c r="L318"/>
      <c r="M318"/>
    </row>
    <row r="319" spans="2:13" x14ac:dyDescent="0.3">
      <c r="B319" s="56">
        <v>42189</v>
      </c>
      <c r="C319" s="57" t="s">
        <v>44</v>
      </c>
      <c r="D319" s="58">
        <v>75925</v>
      </c>
      <c r="E319" s="60">
        <v>3</v>
      </c>
      <c r="F319" s="59" t="s">
        <v>54</v>
      </c>
      <c r="G319" s="58"/>
      <c r="I319"/>
      <c r="J319"/>
      <c r="K319"/>
      <c r="L319"/>
      <c r="M319"/>
    </row>
    <row r="320" spans="2:13" x14ac:dyDescent="0.3">
      <c r="B320" s="56">
        <v>42157</v>
      </c>
      <c r="C320" s="57" t="s">
        <v>44</v>
      </c>
      <c r="D320" s="58">
        <v>363295</v>
      </c>
      <c r="E320" s="60">
        <v>13</v>
      </c>
      <c r="F320" s="59" t="s">
        <v>54</v>
      </c>
      <c r="G320" s="58"/>
      <c r="I320"/>
      <c r="J320"/>
      <c r="K320"/>
      <c r="L320"/>
      <c r="M320"/>
    </row>
    <row r="321" spans="2:13" x14ac:dyDescent="0.3">
      <c r="B321" s="56">
        <v>42061</v>
      </c>
      <c r="C321" s="57" t="s">
        <v>42</v>
      </c>
      <c r="D321" s="58">
        <v>41171</v>
      </c>
      <c r="E321" s="60">
        <v>2</v>
      </c>
      <c r="F321" s="59" t="s">
        <v>54</v>
      </c>
      <c r="G321" s="58"/>
      <c r="I321"/>
      <c r="J321"/>
      <c r="K321"/>
      <c r="L321"/>
      <c r="M321"/>
    </row>
    <row r="322" spans="2:13" x14ac:dyDescent="0.3">
      <c r="B322" s="56">
        <v>42070</v>
      </c>
      <c r="C322" s="57" t="s">
        <v>42</v>
      </c>
      <c r="D322" s="58">
        <v>280666</v>
      </c>
      <c r="E322" s="60">
        <v>11</v>
      </c>
      <c r="F322" s="59" t="s">
        <v>54</v>
      </c>
      <c r="G322" s="58"/>
      <c r="I322"/>
      <c r="J322"/>
      <c r="K322"/>
      <c r="L322"/>
      <c r="M322"/>
    </row>
    <row r="323" spans="2:13" x14ac:dyDescent="0.3">
      <c r="B323" s="56">
        <v>42153</v>
      </c>
      <c r="C323" s="57" t="s">
        <v>42</v>
      </c>
      <c r="D323" s="58">
        <v>110619</v>
      </c>
      <c r="E323" s="60">
        <v>5</v>
      </c>
      <c r="F323" s="59" t="s">
        <v>54</v>
      </c>
      <c r="G323" s="58"/>
      <c r="I323"/>
      <c r="J323"/>
      <c r="K323"/>
      <c r="L323"/>
      <c r="M323"/>
    </row>
    <row r="324" spans="2:13" x14ac:dyDescent="0.3">
      <c r="B324" s="56">
        <v>42070</v>
      </c>
      <c r="C324" s="57" t="s">
        <v>42</v>
      </c>
      <c r="D324" s="58">
        <v>248219</v>
      </c>
      <c r="E324" s="60">
        <v>10</v>
      </c>
      <c r="F324" s="59" t="s">
        <v>54</v>
      </c>
      <c r="G324" s="58"/>
      <c r="I324"/>
      <c r="J324"/>
      <c r="K324"/>
      <c r="L324"/>
      <c r="M324"/>
    </row>
    <row r="325" spans="2:13" x14ac:dyDescent="0.3">
      <c r="B325" s="56">
        <v>42096</v>
      </c>
      <c r="C325" s="57" t="s">
        <v>42</v>
      </c>
      <c r="D325" s="58">
        <v>40346</v>
      </c>
      <c r="E325" s="60">
        <v>1</v>
      </c>
      <c r="F325" s="59" t="s">
        <v>54</v>
      </c>
      <c r="G325" s="58"/>
      <c r="I325"/>
      <c r="J325"/>
      <c r="K325"/>
      <c r="L325"/>
      <c r="M325"/>
    </row>
    <row r="326" spans="2:13" x14ac:dyDescent="0.3">
      <c r="B326" s="56">
        <v>42096</v>
      </c>
      <c r="C326" s="57" t="s">
        <v>42</v>
      </c>
      <c r="D326" s="58">
        <v>316427</v>
      </c>
      <c r="E326" s="60">
        <v>16</v>
      </c>
      <c r="F326" s="59" t="s">
        <v>54</v>
      </c>
      <c r="G326" s="58"/>
      <c r="I326"/>
      <c r="J326"/>
      <c r="K326"/>
      <c r="L326"/>
      <c r="M326"/>
    </row>
    <row r="327" spans="2:13" x14ac:dyDescent="0.3">
      <c r="B327" s="56">
        <v>42167</v>
      </c>
      <c r="C327" s="57" t="s">
        <v>42</v>
      </c>
      <c r="D327" s="58">
        <v>279969</v>
      </c>
      <c r="E327" s="60">
        <v>12</v>
      </c>
      <c r="F327" s="59" t="s">
        <v>54</v>
      </c>
      <c r="G327" s="58"/>
      <c r="I327"/>
      <c r="J327"/>
      <c r="K327"/>
      <c r="L327"/>
      <c r="M327"/>
    </row>
    <row r="328" spans="2:13" x14ac:dyDescent="0.3">
      <c r="B328" s="56">
        <v>42167</v>
      </c>
      <c r="C328" s="57" t="s">
        <v>42</v>
      </c>
      <c r="D328" s="58">
        <v>130286</v>
      </c>
      <c r="E328" s="60">
        <v>7</v>
      </c>
      <c r="F328" s="59" t="s">
        <v>54</v>
      </c>
      <c r="G328" s="58"/>
      <c r="I328"/>
      <c r="J328"/>
      <c r="K328"/>
      <c r="L328"/>
      <c r="M328"/>
    </row>
    <row r="329" spans="2:13" x14ac:dyDescent="0.3">
      <c r="B329" s="56">
        <v>42076</v>
      </c>
      <c r="C329" s="57" t="s">
        <v>42</v>
      </c>
      <c r="D329" s="58">
        <v>215983</v>
      </c>
      <c r="E329" s="60">
        <v>9</v>
      </c>
      <c r="F329" s="59" t="s">
        <v>54</v>
      </c>
      <c r="G329" s="58"/>
      <c r="I329"/>
      <c r="J329"/>
      <c r="K329"/>
      <c r="L329"/>
      <c r="M329"/>
    </row>
    <row r="330" spans="2:13" x14ac:dyDescent="0.3">
      <c r="B330" s="56">
        <v>42173</v>
      </c>
      <c r="C330" s="57" t="s">
        <v>42</v>
      </c>
      <c r="D330" s="58">
        <v>164787</v>
      </c>
      <c r="E330" s="60">
        <v>9</v>
      </c>
      <c r="F330" s="59" t="s">
        <v>54</v>
      </c>
      <c r="G330" s="58"/>
      <c r="I330"/>
      <c r="J330"/>
      <c r="K330"/>
      <c r="L330"/>
      <c r="M330"/>
    </row>
    <row r="331" spans="2:13" x14ac:dyDescent="0.3">
      <c r="B331" s="56">
        <v>42169</v>
      </c>
      <c r="C331" s="57" t="s">
        <v>42</v>
      </c>
      <c r="D331" s="58">
        <v>201221</v>
      </c>
      <c r="E331" s="60">
        <v>8</v>
      </c>
      <c r="F331" s="59" t="s">
        <v>54</v>
      </c>
      <c r="G331" s="58"/>
      <c r="I331"/>
      <c r="J331"/>
      <c r="K331"/>
      <c r="L331"/>
      <c r="M331"/>
    </row>
    <row r="332" spans="2:13" x14ac:dyDescent="0.3">
      <c r="B332" s="56">
        <v>42056</v>
      </c>
      <c r="C332" s="57" t="s">
        <v>42</v>
      </c>
      <c r="D332" s="58">
        <v>77069</v>
      </c>
      <c r="E332" s="60">
        <v>3</v>
      </c>
      <c r="F332" s="59" t="s">
        <v>54</v>
      </c>
      <c r="G332" s="58"/>
      <c r="I332"/>
      <c r="J332"/>
      <c r="K332"/>
      <c r="L332"/>
      <c r="M332"/>
    </row>
    <row r="333" spans="2:13" x14ac:dyDescent="0.3">
      <c r="B333" s="56">
        <v>42133</v>
      </c>
      <c r="C333" s="57" t="s">
        <v>42</v>
      </c>
      <c r="D333" s="58">
        <v>329796</v>
      </c>
      <c r="E333" s="60">
        <v>18</v>
      </c>
      <c r="F333" s="59" t="s">
        <v>54</v>
      </c>
      <c r="G333" s="58"/>
      <c r="I333"/>
      <c r="J333"/>
      <c r="K333"/>
      <c r="L333"/>
      <c r="M333"/>
    </row>
    <row r="334" spans="2:13" x14ac:dyDescent="0.3">
      <c r="B334" s="56">
        <v>42111</v>
      </c>
      <c r="C334" s="57" t="s">
        <v>48</v>
      </c>
      <c r="D334" s="58">
        <v>236507</v>
      </c>
      <c r="E334" s="60">
        <v>14</v>
      </c>
      <c r="F334" s="59" t="s">
        <v>54</v>
      </c>
      <c r="G334" s="58"/>
      <c r="I334"/>
      <c r="J334"/>
      <c r="K334"/>
      <c r="L334"/>
      <c r="M334"/>
    </row>
    <row r="335" spans="2:13" x14ac:dyDescent="0.3">
      <c r="B335" s="56">
        <v>42065</v>
      </c>
      <c r="C335" s="57" t="s">
        <v>48</v>
      </c>
      <c r="D335" s="58">
        <v>286251</v>
      </c>
      <c r="E335" s="60">
        <v>16</v>
      </c>
      <c r="F335" s="59" t="s">
        <v>54</v>
      </c>
      <c r="G335" s="58"/>
      <c r="I335"/>
      <c r="J335"/>
      <c r="K335"/>
      <c r="L335"/>
      <c r="M335"/>
    </row>
    <row r="336" spans="2:13" x14ac:dyDescent="0.3">
      <c r="B336" s="56">
        <v>42221</v>
      </c>
      <c r="C336" s="57" t="s">
        <v>48</v>
      </c>
      <c r="D336" s="58">
        <v>65464</v>
      </c>
      <c r="E336" s="60">
        <v>4</v>
      </c>
      <c r="F336" s="59" t="s">
        <v>54</v>
      </c>
      <c r="G336" s="58"/>
      <c r="I336"/>
      <c r="J336"/>
      <c r="K336"/>
      <c r="L336"/>
      <c r="M336"/>
    </row>
    <row r="337" spans="2:13" x14ac:dyDescent="0.3">
      <c r="B337" s="56">
        <v>42076</v>
      </c>
      <c r="C337" s="57" t="s">
        <v>44</v>
      </c>
      <c r="D337" s="58">
        <v>241943</v>
      </c>
      <c r="E337" s="60">
        <v>8</v>
      </c>
      <c r="F337" s="59" t="s">
        <v>54</v>
      </c>
      <c r="G337" s="58"/>
      <c r="I337"/>
      <c r="J337"/>
      <c r="K337"/>
      <c r="L337"/>
      <c r="M337"/>
    </row>
    <row r="338" spans="2:13" x14ac:dyDescent="0.3">
      <c r="B338" s="56">
        <v>42193</v>
      </c>
      <c r="C338" s="57" t="s">
        <v>44</v>
      </c>
      <c r="D338" s="58">
        <v>195115</v>
      </c>
      <c r="E338" s="60">
        <v>8</v>
      </c>
      <c r="F338" s="59" t="s">
        <v>54</v>
      </c>
      <c r="G338" s="58"/>
      <c r="I338"/>
      <c r="J338"/>
      <c r="K338"/>
      <c r="L338"/>
      <c r="M338"/>
    </row>
    <row r="339" spans="2:13" x14ac:dyDescent="0.3">
      <c r="B339" s="56">
        <v>42200</v>
      </c>
      <c r="C339" s="57" t="s">
        <v>44</v>
      </c>
      <c r="D339" s="58">
        <v>362619</v>
      </c>
      <c r="E339" s="60">
        <v>16</v>
      </c>
      <c r="F339" s="59" t="s">
        <v>54</v>
      </c>
      <c r="G339" s="58"/>
      <c r="I339"/>
      <c r="J339"/>
      <c r="K339"/>
      <c r="L339"/>
      <c r="M339"/>
    </row>
    <row r="340" spans="2:13" x14ac:dyDescent="0.3">
      <c r="B340" s="56">
        <v>42147</v>
      </c>
      <c r="C340" s="57" t="s">
        <v>44</v>
      </c>
      <c r="D340" s="58">
        <v>26754</v>
      </c>
      <c r="E340" s="60">
        <v>1</v>
      </c>
      <c r="F340" s="59" t="s">
        <v>54</v>
      </c>
      <c r="G340" s="58"/>
      <c r="I340"/>
      <c r="J340"/>
      <c r="K340"/>
      <c r="L340"/>
      <c r="M340"/>
    </row>
    <row r="341" spans="2:13" x14ac:dyDescent="0.3">
      <c r="B341" s="56">
        <v>42060</v>
      </c>
      <c r="C341" s="57" t="s">
        <v>44</v>
      </c>
      <c r="D341" s="58">
        <v>181562</v>
      </c>
      <c r="E341" s="60">
        <v>11</v>
      </c>
      <c r="F341" s="59" t="s">
        <v>54</v>
      </c>
      <c r="G341" s="58"/>
      <c r="I341"/>
      <c r="J341"/>
      <c r="K341"/>
      <c r="L341"/>
      <c r="M341"/>
    </row>
    <row r="342" spans="2:13" x14ac:dyDescent="0.3">
      <c r="B342" s="56">
        <v>42010</v>
      </c>
      <c r="C342" s="57" t="s">
        <v>48</v>
      </c>
      <c r="D342" s="58">
        <v>231081</v>
      </c>
      <c r="E342" s="60">
        <v>10</v>
      </c>
      <c r="F342" s="59" t="s">
        <v>54</v>
      </c>
      <c r="G342" s="58"/>
      <c r="I342"/>
      <c r="J342"/>
      <c r="K342"/>
      <c r="L342"/>
      <c r="M342"/>
    </row>
    <row r="343" spans="2:13" x14ac:dyDescent="0.3">
      <c r="B343" s="56">
        <v>42030</v>
      </c>
      <c r="C343" s="57" t="s">
        <v>48</v>
      </c>
      <c r="D343" s="58">
        <v>138751</v>
      </c>
      <c r="E343" s="60">
        <v>5</v>
      </c>
      <c r="F343" s="59" t="s">
        <v>54</v>
      </c>
      <c r="G343" s="58"/>
      <c r="I343"/>
      <c r="J343"/>
      <c r="K343"/>
      <c r="L343"/>
      <c r="M343"/>
    </row>
    <row r="344" spans="2:13" x14ac:dyDescent="0.3">
      <c r="B344" s="56">
        <v>42142</v>
      </c>
      <c r="C344" s="57" t="s">
        <v>48</v>
      </c>
      <c r="D344" s="58">
        <v>267333</v>
      </c>
      <c r="E344" s="60">
        <v>10</v>
      </c>
      <c r="F344" s="59" t="s">
        <v>54</v>
      </c>
      <c r="G344" s="58"/>
      <c r="I344"/>
      <c r="J344"/>
      <c r="K344"/>
      <c r="L344"/>
      <c r="M344"/>
    </row>
    <row r="345" spans="2:13" x14ac:dyDescent="0.3">
      <c r="B345" s="56">
        <v>42074</v>
      </c>
      <c r="C345" s="57" t="s">
        <v>48</v>
      </c>
      <c r="D345" s="58">
        <v>393409</v>
      </c>
      <c r="E345" s="60">
        <v>16</v>
      </c>
      <c r="F345" s="59" t="s">
        <v>54</v>
      </c>
      <c r="G345" s="58"/>
      <c r="I345"/>
      <c r="J345"/>
      <c r="K345"/>
      <c r="L345"/>
      <c r="M345"/>
    </row>
    <row r="346" spans="2:13" x14ac:dyDescent="0.3">
      <c r="B346" s="56">
        <v>42057</v>
      </c>
      <c r="C346" s="57" t="s">
        <v>48</v>
      </c>
      <c r="D346" s="58">
        <v>23734</v>
      </c>
      <c r="E346" s="60">
        <v>1</v>
      </c>
      <c r="F346" s="59" t="s">
        <v>54</v>
      </c>
      <c r="G346" s="58"/>
      <c r="I346"/>
      <c r="J346"/>
      <c r="K346"/>
      <c r="L346"/>
      <c r="M346"/>
    </row>
    <row r="347" spans="2:13" x14ac:dyDescent="0.3">
      <c r="B347" s="56">
        <v>42239</v>
      </c>
      <c r="C347" s="57" t="s">
        <v>48</v>
      </c>
      <c r="D347" s="58">
        <v>77549</v>
      </c>
      <c r="E347" s="60">
        <v>4</v>
      </c>
      <c r="F347" s="59" t="s">
        <v>55</v>
      </c>
      <c r="G347" s="58"/>
      <c r="I347"/>
      <c r="J347"/>
      <c r="K347"/>
      <c r="L347"/>
      <c r="M347"/>
    </row>
    <row r="348" spans="2:13" x14ac:dyDescent="0.3">
      <c r="B348" s="56">
        <v>42223</v>
      </c>
      <c r="C348" s="57" t="s">
        <v>48</v>
      </c>
      <c r="D348" s="58">
        <v>261236</v>
      </c>
      <c r="E348" s="60">
        <v>13</v>
      </c>
      <c r="F348" s="59" t="s">
        <v>55</v>
      </c>
      <c r="G348" s="58"/>
      <c r="I348"/>
      <c r="J348"/>
      <c r="K348"/>
      <c r="L348"/>
      <c r="M348"/>
    </row>
    <row r="349" spans="2:13" x14ac:dyDescent="0.3">
      <c r="B349" s="56">
        <v>42062</v>
      </c>
      <c r="C349" s="57" t="s">
        <v>48</v>
      </c>
      <c r="D349" s="58">
        <v>188195</v>
      </c>
      <c r="E349" s="60">
        <v>10</v>
      </c>
      <c r="F349" s="59" t="s">
        <v>55</v>
      </c>
      <c r="G349" s="58"/>
      <c r="I349"/>
      <c r="J349"/>
      <c r="K349"/>
      <c r="L349"/>
      <c r="M349"/>
    </row>
    <row r="350" spans="2:13" x14ac:dyDescent="0.3">
      <c r="B350" s="56">
        <v>42135</v>
      </c>
      <c r="C350" s="57" t="s">
        <v>44</v>
      </c>
      <c r="D350" s="58">
        <v>251404</v>
      </c>
      <c r="E350" s="60">
        <v>9</v>
      </c>
      <c r="F350" s="59" t="s">
        <v>55</v>
      </c>
      <c r="G350" s="58"/>
      <c r="I350"/>
      <c r="J350"/>
      <c r="K350"/>
      <c r="L350"/>
      <c r="M350"/>
    </row>
    <row r="351" spans="2:13" x14ac:dyDescent="0.3">
      <c r="B351" s="56">
        <v>42080</v>
      </c>
      <c r="C351" s="57" t="s">
        <v>44</v>
      </c>
      <c r="D351" s="58">
        <v>352040</v>
      </c>
      <c r="E351" s="60">
        <v>16</v>
      </c>
      <c r="F351" s="59" t="s">
        <v>55</v>
      </c>
      <c r="G351" s="58"/>
      <c r="I351"/>
      <c r="J351"/>
      <c r="K351"/>
      <c r="L351"/>
      <c r="M351"/>
    </row>
    <row r="352" spans="2:13" x14ac:dyDescent="0.3">
      <c r="B352" s="56">
        <v>42127</v>
      </c>
      <c r="C352" s="57" t="s">
        <v>44</v>
      </c>
      <c r="D352" s="58">
        <v>337890</v>
      </c>
      <c r="E352" s="60">
        <v>14</v>
      </c>
      <c r="F352" s="59" t="s">
        <v>55</v>
      </c>
      <c r="G352" s="58"/>
      <c r="I352"/>
      <c r="J352"/>
      <c r="K352"/>
      <c r="L352"/>
      <c r="M352"/>
    </row>
    <row r="353" spans="2:13" x14ac:dyDescent="0.3">
      <c r="B353" s="56">
        <v>42148</v>
      </c>
      <c r="C353" s="57" t="s">
        <v>44</v>
      </c>
      <c r="D353" s="58">
        <v>332291</v>
      </c>
      <c r="E353" s="60">
        <v>20</v>
      </c>
      <c r="F353" s="59" t="s">
        <v>55</v>
      </c>
      <c r="G353" s="58"/>
      <c r="I353"/>
      <c r="J353"/>
      <c r="K353"/>
      <c r="L353"/>
      <c r="M353"/>
    </row>
    <row r="354" spans="2:13" x14ac:dyDescent="0.3">
      <c r="B354" s="56">
        <v>42223</v>
      </c>
      <c r="C354" s="57" t="s">
        <v>44</v>
      </c>
      <c r="D354" s="58">
        <v>385510</v>
      </c>
      <c r="E354" s="60">
        <v>16</v>
      </c>
      <c r="F354" s="59" t="s">
        <v>55</v>
      </c>
      <c r="G354" s="58"/>
      <c r="I354"/>
      <c r="J354"/>
      <c r="K354"/>
      <c r="L354"/>
      <c r="M354"/>
    </row>
    <row r="355" spans="2:13" x14ac:dyDescent="0.3">
      <c r="B355" s="56">
        <v>42142</v>
      </c>
      <c r="C355" s="57" t="s">
        <v>48</v>
      </c>
      <c r="D355" s="58">
        <v>93472</v>
      </c>
      <c r="E355" s="60">
        <v>4</v>
      </c>
      <c r="F355" s="59" t="s">
        <v>55</v>
      </c>
      <c r="G355" s="58"/>
      <c r="I355"/>
      <c r="J355"/>
      <c r="K355"/>
      <c r="L355"/>
      <c r="M355"/>
    </row>
    <row r="356" spans="2:13" x14ac:dyDescent="0.3">
      <c r="B356" s="56">
        <v>42100</v>
      </c>
      <c r="C356" s="57" t="s">
        <v>44</v>
      </c>
      <c r="D356" s="58">
        <v>338445</v>
      </c>
      <c r="E356" s="60">
        <v>12</v>
      </c>
      <c r="F356" s="59" t="s">
        <v>55</v>
      </c>
      <c r="G356" s="58"/>
      <c r="I356"/>
      <c r="J356"/>
      <c r="K356"/>
      <c r="L356"/>
      <c r="M356"/>
    </row>
    <row r="357" spans="2:13" x14ac:dyDescent="0.3">
      <c r="B357" s="56">
        <v>42223</v>
      </c>
      <c r="C357" s="57" t="s">
        <v>44</v>
      </c>
      <c r="D357" s="58">
        <v>213276</v>
      </c>
      <c r="E357" s="60">
        <v>14</v>
      </c>
      <c r="F357" s="59" t="s">
        <v>55</v>
      </c>
      <c r="G357" s="58"/>
      <c r="I357"/>
      <c r="J357"/>
      <c r="K357"/>
      <c r="L357"/>
      <c r="M357"/>
    </row>
    <row r="358" spans="2:13" x14ac:dyDescent="0.3">
      <c r="B358" s="56">
        <v>42108</v>
      </c>
      <c r="C358" s="57" t="s">
        <v>48</v>
      </c>
      <c r="D358" s="58">
        <v>84965</v>
      </c>
      <c r="E358" s="60">
        <v>4</v>
      </c>
      <c r="F358" s="59" t="s">
        <v>55</v>
      </c>
      <c r="G358" s="58"/>
      <c r="I358"/>
      <c r="J358"/>
      <c r="K358"/>
      <c r="L358"/>
      <c r="M358"/>
    </row>
    <row r="359" spans="2:13" x14ac:dyDescent="0.3">
      <c r="B359" s="56">
        <v>42094</v>
      </c>
      <c r="C359" s="57" t="s">
        <v>44</v>
      </c>
      <c r="D359" s="58">
        <v>326580</v>
      </c>
      <c r="E359" s="60">
        <v>19</v>
      </c>
      <c r="F359" s="59" t="s">
        <v>55</v>
      </c>
      <c r="G359" s="58"/>
      <c r="I359"/>
      <c r="J359"/>
      <c r="K359"/>
      <c r="L359"/>
      <c r="M359"/>
    </row>
    <row r="360" spans="2:13" x14ac:dyDescent="0.3">
      <c r="B360" s="56">
        <v>42158</v>
      </c>
      <c r="C360" s="57" t="s">
        <v>48</v>
      </c>
      <c r="D360" s="58">
        <v>98799</v>
      </c>
      <c r="E360" s="60">
        <v>5</v>
      </c>
      <c r="F360" s="59" t="s">
        <v>55</v>
      </c>
      <c r="G360" s="58"/>
      <c r="I360"/>
      <c r="J360"/>
      <c r="K360"/>
      <c r="L360"/>
      <c r="M360"/>
    </row>
    <row r="361" spans="2:13" x14ac:dyDescent="0.3">
      <c r="B361" s="56">
        <v>42157</v>
      </c>
      <c r="C361" s="57" t="s">
        <v>48</v>
      </c>
      <c r="D361" s="58">
        <v>301473</v>
      </c>
      <c r="E361" s="60">
        <v>13</v>
      </c>
      <c r="F361" s="59" t="s">
        <v>55</v>
      </c>
      <c r="G361" s="58"/>
      <c r="I361"/>
      <c r="J361"/>
      <c r="K361"/>
      <c r="L361"/>
      <c r="M361"/>
    </row>
    <row r="362" spans="2:13" x14ac:dyDescent="0.3">
      <c r="B362" s="56">
        <v>42230</v>
      </c>
      <c r="C362" s="57" t="s">
        <v>48</v>
      </c>
      <c r="D362" s="58">
        <v>65613</v>
      </c>
      <c r="E362" s="60">
        <v>2</v>
      </c>
      <c r="F362" s="59" t="s">
        <v>55</v>
      </c>
      <c r="G362" s="58"/>
      <c r="I362"/>
      <c r="J362"/>
      <c r="K362"/>
      <c r="L362"/>
      <c r="M362"/>
    </row>
    <row r="363" spans="2:13" x14ac:dyDescent="0.3">
      <c r="B363" s="56">
        <v>42110</v>
      </c>
      <c r="C363" s="57" t="s">
        <v>48</v>
      </c>
      <c r="D363" s="58">
        <v>184137</v>
      </c>
      <c r="E363" s="60">
        <v>10</v>
      </c>
      <c r="F363" s="59" t="s">
        <v>55</v>
      </c>
      <c r="G363" s="58"/>
      <c r="I363"/>
      <c r="J363"/>
      <c r="K363"/>
      <c r="L363"/>
      <c r="M363"/>
    </row>
    <row r="364" spans="2:13" x14ac:dyDescent="0.3">
      <c r="B364" s="56">
        <v>42085</v>
      </c>
      <c r="C364" s="57" t="s">
        <v>44</v>
      </c>
      <c r="D364" s="58">
        <v>200802</v>
      </c>
      <c r="E364" s="60">
        <v>7</v>
      </c>
      <c r="F364" s="59" t="s">
        <v>55</v>
      </c>
      <c r="G364" s="58"/>
      <c r="I364"/>
      <c r="J364"/>
      <c r="K364"/>
      <c r="L364"/>
      <c r="M364"/>
    </row>
    <row r="365" spans="2:13" x14ac:dyDescent="0.3">
      <c r="B365" s="56">
        <v>42184</v>
      </c>
      <c r="C365" s="57" t="s">
        <v>44</v>
      </c>
      <c r="D365" s="58">
        <v>373757</v>
      </c>
      <c r="E365" s="60">
        <v>18</v>
      </c>
      <c r="F365" s="59" t="s">
        <v>55</v>
      </c>
      <c r="G365" s="58"/>
      <c r="I365"/>
      <c r="J365"/>
      <c r="K365"/>
      <c r="L365"/>
      <c r="M365"/>
    </row>
    <row r="366" spans="2:13" x14ac:dyDescent="0.3">
      <c r="B366" s="56">
        <v>42214</v>
      </c>
      <c r="C366" s="57" t="s">
        <v>48</v>
      </c>
      <c r="D366" s="58">
        <v>245034</v>
      </c>
      <c r="E366" s="60">
        <v>11</v>
      </c>
      <c r="F366" s="59" t="s">
        <v>55</v>
      </c>
      <c r="G366" s="58"/>
      <c r="I366"/>
      <c r="J366"/>
      <c r="K366"/>
      <c r="L366"/>
      <c r="M366"/>
    </row>
    <row r="367" spans="2:13" x14ac:dyDescent="0.3">
      <c r="B367" s="56">
        <v>42103</v>
      </c>
      <c r="C367" s="57" t="s">
        <v>44</v>
      </c>
      <c r="D367" s="58">
        <v>162036</v>
      </c>
      <c r="E367" s="60">
        <v>10</v>
      </c>
      <c r="F367" s="59" t="s">
        <v>55</v>
      </c>
      <c r="G367" s="58"/>
      <c r="I367"/>
      <c r="J367"/>
      <c r="K367"/>
      <c r="L367"/>
      <c r="M367"/>
    </row>
    <row r="368" spans="2:13" x14ac:dyDescent="0.3">
      <c r="B368" s="56">
        <v>42211</v>
      </c>
      <c r="C368" s="57" t="s">
        <v>44</v>
      </c>
      <c r="D368" s="58">
        <v>95423</v>
      </c>
      <c r="E368" s="60">
        <v>3</v>
      </c>
      <c r="F368" s="59" t="s">
        <v>55</v>
      </c>
      <c r="G368" s="58"/>
      <c r="I368"/>
      <c r="J368"/>
      <c r="K368"/>
      <c r="L368"/>
      <c r="M368"/>
    </row>
    <row r="369" spans="2:13" x14ac:dyDescent="0.3">
      <c r="B369" s="56">
        <v>42053</v>
      </c>
      <c r="C369" s="57" t="s">
        <v>44</v>
      </c>
      <c r="D369" s="58">
        <v>178901</v>
      </c>
      <c r="E369" s="60">
        <v>9</v>
      </c>
      <c r="F369" s="59" t="s">
        <v>55</v>
      </c>
      <c r="G369" s="58"/>
      <c r="I369"/>
      <c r="J369"/>
      <c r="K369"/>
      <c r="L369"/>
      <c r="M369"/>
    </row>
    <row r="370" spans="2:13" x14ac:dyDescent="0.3">
      <c r="B370" s="56">
        <v>42123</v>
      </c>
      <c r="C370" s="57" t="s">
        <v>48</v>
      </c>
      <c r="D370" s="58">
        <v>118086</v>
      </c>
      <c r="E370" s="60">
        <v>5</v>
      </c>
      <c r="F370" s="59" t="s">
        <v>55</v>
      </c>
      <c r="G370" s="58"/>
      <c r="I370"/>
      <c r="J370"/>
      <c r="K370"/>
      <c r="L370"/>
      <c r="M370"/>
    </row>
    <row r="371" spans="2:13" x14ac:dyDescent="0.3">
      <c r="B371" s="56">
        <v>42098</v>
      </c>
      <c r="C371" s="57" t="s">
        <v>48</v>
      </c>
      <c r="D371" s="58">
        <v>79630</v>
      </c>
      <c r="E371" s="60">
        <v>4</v>
      </c>
      <c r="F371" s="59" t="s">
        <v>55</v>
      </c>
      <c r="G371" s="58"/>
      <c r="I371"/>
      <c r="J371"/>
      <c r="K371"/>
      <c r="L371"/>
      <c r="M371"/>
    </row>
    <row r="372" spans="2:13" x14ac:dyDescent="0.3">
      <c r="B372" s="56">
        <v>42239</v>
      </c>
      <c r="C372" s="57" t="s">
        <v>44</v>
      </c>
      <c r="D372" s="58">
        <v>176727</v>
      </c>
      <c r="E372" s="60">
        <v>8</v>
      </c>
      <c r="F372" s="59" t="s">
        <v>55</v>
      </c>
      <c r="G372" s="58"/>
      <c r="I372"/>
      <c r="J372"/>
      <c r="K372"/>
      <c r="L372"/>
      <c r="M372"/>
    </row>
    <row r="373" spans="2:13" x14ac:dyDescent="0.3">
      <c r="B373" s="56">
        <v>42151</v>
      </c>
      <c r="C373" s="57" t="s">
        <v>44</v>
      </c>
      <c r="D373" s="58">
        <v>203331</v>
      </c>
      <c r="E373" s="60">
        <v>9</v>
      </c>
      <c r="F373" s="59" t="s">
        <v>55</v>
      </c>
      <c r="G373" s="58"/>
      <c r="I373"/>
      <c r="J373"/>
      <c r="K373"/>
      <c r="L373"/>
      <c r="M373"/>
    </row>
    <row r="374" spans="2:13" x14ac:dyDescent="0.3">
      <c r="B374" s="56">
        <v>42049</v>
      </c>
      <c r="C374" s="57" t="s">
        <v>44</v>
      </c>
      <c r="D374" s="58">
        <v>72142</v>
      </c>
      <c r="E374" s="60">
        <v>4</v>
      </c>
      <c r="F374" s="59" t="s">
        <v>55</v>
      </c>
      <c r="G374" s="58"/>
      <c r="I374"/>
      <c r="J374"/>
      <c r="K374"/>
      <c r="L374"/>
      <c r="M374"/>
    </row>
    <row r="375" spans="2:13" x14ac:dyDescent="0.3">
      <c r="B375" s="56">
        <v>42123</v>
      </c>
      <c r="C375" s="57" t="s">
        <v>44</v>
      </c>
      <c r="D375" s="58">
        <v>85030</v>
      </c>
      <c r="E375" s="60">
        <v>5</v>
      </c>
      <c r="F375" s="59" t="s">
        <v>55</v>
      </c>
      <c r="G375" s="58"/>
      <c r="I375"/>
      <c r="J375"/>
      <c r="K375"/>
      <c r="L375"/>
      <c r="M375"/>
    </row>
    <row r="376" spans="2:13" x14ac:dyDescent="0.3">
      <c r="B376" s="56">
        <v>42103</v>
      </c>
      <c r="C376" s="57" t="s">
        <v>48</v>
      </c>
      <c r="D376" s="58">
        <v>122047</v>
      </c>
      <c r="E376" s="60">
        <v>6</v>
      </c>
      <c r="F376" s="59" t="s">
        <v>55</v>
      </c>
      <c r="G376" s="58"/>
      <c r="I376"/>
      <c r="J376"/>
      <c r="K376"/>
      <c r="L376"/>
      <c r="M376"/>
    </row>
    <row r="377" spans="2:13" x14ac:dyDescent="0.3">
      <c r="B377" s="56">
        <v>42050</v>
      </c>
      <c r="C377" s="57" t="s">
        <v>44</v>
      </c>
      <c r="D377" s="58">
        <v>334732</v>
      </c>
      <c r="E377" s="60">
        <v>13</v>
      </c>
      <c r="F377" s="59" t="s">
        <v>55</v>
      </c>
      <c r="G377" s="58"/>
      <c r="I377"/>
      <c r="J377"/>
      <c r="K377"/>
      <c r="L377"/>
      <c r="M377"/>
    </row>
    <row r="378" spans="2:13" x14ac:dyDescent="0.3">
      <c r="B378" s="56">
        <v>42166</v>
      </c>
      <c r="C378" s="57" t="s">
        <v>44</v>
      </c>
      <c r="D378" s="58">
        <v>110322</v>
      </c>
      <c r="E378" s="60">
        <v>7</v>
      </c>
      <c r="F378" s="59" t="s">
        <v>55</v>
      </c>
      <c r="G378" s="58"/>
      <c r="I378"/>
      <c r="J378"/>
      <c r="K378"/>
      <c r="L378"/>
      <c r="M378"/>
    </row>
    <row r="379" spans="2:13" x14ac:dyDescent="0.3">
      <c r="B379" s="56">
        <v>42167</v>
      </c>
      <c r="C379" s="57" t="s">
        <v>44</v>
      </c>
      <c r="D379" s="58">
        <v>111933</v>
      </c>
      <c r="E379" s="60">
        <v>6</v>
      </c>
      <c r="F379" s="59" t="s">
        <v>55</v>
      </c>
      <c r="G379" s="58"/>
      <c r="I379"/>
      <c r="J379"/>
      <c r="K379"/>
      <c r="L379"/>
      <c r="M379"/>
    </row>
    <row r="380" spans="2:13" x14ac:dyDescent="0.3">
      <c r="B380" s="56">
        <v>42047</v>
      </c>
      <c r="C380" s="57" t="s">
        <v>44</v>
      </c>
      <c r="D380" s="58">
        <v>54550</v>
      </c>
      <c r="E380" s="60">
        <v>3</v>
      </c>
      <c r="F380" s="59" t="s">
        <v>55</v>
      </c>
      <c r="G380" s="58"/>
      <c r="I380"/>
      <c r="J380"/>
      <c r="K380"/>
      <c r="L380"/>
      <c r="M380"/>
    </row>
    <row r="381" spans="2:13" x14ac:dyDescent="0.3">
      <c r="B381" s="56">
        <v>42145</v>
      </c>
      <c r="C381" s="57" t="s">
        <v>48</v>
      </c>
      <c r="D381" s="58">
        <v>202296</v>
      </c>
      <c r="E381" s="60">
        <v>7</v>
      </c>
      <c r="F381" s="59" t="s">
        <v>55</v>
      </c>
      <c r="G381" s="58"/>
      <c r="I381"/>
      <c r="J381"/>
      <c r="K381"/>
      <c r="L381"/>
      <c r="M381"/>
    </row>
    <row r="382" spans="2:13" x14ac:dyDescent="0.3">
      <c r="B382" s="56">
        <v>42100</v>
      </c>
      <c r="C382" s="57" t="s">
        <v>48</v>
      </c>
      <c r="D382" s="58">
        <v>341630</v>
      </c>
      <c r="E382" s="60">
        <v>13</v>
      </c>
      <c r="F382" s="59" t="s">
        <v>55</v>
      </c>
      <c r="G382" s="58"/>
      <c r="I382"/>
      <c r="J382"/>
      <c r="K382"/>
      <c r="L382"/>
      <c r="M382"/>
    </row>
    <row r="383" spans="2:13" x14ac:dyDescent="0.3">
      <c r="B383" s="56">
        <v>42217</v>
      </c>
      <c r="C383" s="57" t="s">
        <v>48</v>
      </c>
      <c r="D383" s="58">
        <v>200121</v>
      </c>
      <c r="E383" s="60">
        <v>11</v>
      </c>
      <c r="F383" s="59" t="s">
        <v>55</v>
      </c>
      <c r="G383" s="58"/>
      <c r="I383"/>
      <c r="J383"/>
      <c r="K383"/>
      <c r="L383"/>
      <c r="M383"/>
    </row>
    <row r="384" spans="2:13" x14ac:dyDescent="0.3">
      <c r="B384" s="56">
        <v>42169</v>
      </c>
      <c r="C384" s="57" t="s">
        <v>48</v>
      </c>
      <c r="D384" s="58">
        <v>310363</v>
      </c>
      <c r="E384" s="60">
        <v>16</v>
      </c>
      <c r="F384" s="59" t="s">
        <v>55</v>
      </c>
      <c r="G384" s="58"/>
      <c r="I384"/>
      <c r="J384"/>
      <c r="K384"/>
      <c r="L384"/>
      <c r="M384"/>
    </row>
    <row r="385" spans="2:13" x14ac:dyDescent="0.3">
      <c r="B385" s="56">
        <v>42094</v>
      </c>
      <c r="C385" s="57" t="s">
        <v>48</v>
      </c>
      <c r="D385" s="58">
        <v>362007</v>
      </c>
      <c r="E385" s="60">
        <v>18</v>
      </c>
      <c r="F385" s="59" t="s">
        <v>55</v>
      </c>
      <c r="G385" s="58"/>
      <c r="I385"/>
      <c r="J385"/>
      <c r="K385"/>
      <c r="L385"/>
      <c r="M385"/>
    </row>
    <row r="386" spans="2:13" x14ac:dyDescent="0.3">
      <c r="B386" s="56">
        <v>42177</v>
      </c>
      <c r="C386" s="57" t="s">
        <v>48</v>
      </c>
      <c r="D386" s="58">
        <v>15462</v>
      </c>
      <c r="E386" s="60">
        <v>1</v>
      </c>
      <c r="F386" s="59" t="s">
        <v>55</v>
      </c>
      <c r="G386" s="58"/>
      <c r="I386"/>
      <c r="J386"/>
      <c r="K386"/>
      <c r="L386"/>
      <c r="M386"/>
    </row>
    <row r="387" spans="2:13" x14ac:dyDescent="0.3">
      <c r="B387" s="56">
        <v>42059</v>
      </c>
      <c r="C387" s="57" t="s">
        <v>48</v>
      </c>
      <c r="D387" s="58">
        <v>270768</v>
      </c>
      <c r="E387" s="60">
        <v>12</v>
      </c>
      <c r="F387" s="59" t="s">
        <v>55</v>
      </c>
      <c r="G387" s="58"/>
      <c r="I387"/>
      <c r="J387"/>
      <c r="K387"/>
      <c r="L387"/>
      <c r="M387"/>
    </row>
    <row r="388" spans="2:13" x14ac:dyDescent="0.3">
      <c r="B388" s="56">
        <v>42180</v>
      </c>
      <c r="C388" s="57" t="s">
        <v>44</v>
      </c>
      <c r="D388" s="58">
        <v>353708</v>
      </c>
      <c r="E388" s="60">
        <v>18</v>
      </c>
      <c r="F388" s="59" t="s">
        <v>55</v>
      </c>
      <c r="G388" s="58"/>
      <c r="I388"/>
      <c r="J388"/>
      <c r="K388"/>
      <c r="L388"/>
      <c r="M388"/>
    </row>
    <row r="389" spans="2:13" x14ac:dyDescent="0.3">
      <c r="B389" s="56">
        <v>42036</v>
      </c>
      <c r="C389" s="57" t="s">
        <v>44</v>
      </c>
      <c r="D389" s="58">
        <v>393135</v>
      </c>
      <c r="E389" s="60">
        <v>21</v>
      </c>
      <c r="F389" s="59" t="s">
        <v>55</v>
      </c>
      <c r="G389" s="58"/>
      <c r="I389"/>
      <c r="J389"/>
      <c r="K389"/>
      <c r="L389"/>
      <c r="M389"/>
    </row>
    <row r="390" spans="2:13" x14ac:dyDescent="0.3">
      <c r="B390" s="56">
        <v>42217</v>
      </c>
      <c r="C390" s="57" t="s">
        <v>44</v>
      </c>
      <c r="D390" s="58">
        <v>243674</v>
      </c>
      <c r="E390" s="60">
        <v>13</v>
      </c>
      <c r="F390" s="59" t="s">
        <v>55</v>
      </c>
      <c r="G390" s="58"/>
      <c r="I390"/>
      <c r="J390"/>
      <c r="K390"/>
      <c r="L390"/>
      <c r="M390"/>
    </row>
    <row r="391" spans="2:13" x14ac:dyDescent="0.3">
      <c r="B391" s="56">
        <v>42020</v>
      </c>
      <c r="C391" s="57" t="s">
        <v>48</v>
      </c>
      <c r="D391" s="58">
        <v>277805</v>
      </c>
      <c r="E391" s="60">
        <v>18</v>
      </c>
      <c r="F391" s="59" t="s">
        <v>55</v>
      </c>
      <c r="G391" s="58"/>
      <c r="I391"/>
      <c r="J391"/>
      <c r="K391"/>
      <c r="L391"/>
      <c r="M391"/>
    </row>
    <row r="392" spans="2:13" x14ac:dyDescent="0.3">
      <c r="B392" s="56">
        <v>42175</v>
      </c>
      <c r="C392" s="57" t="s">
        <v>48</v>
      </c>
      <c r="D392" s="58">
        <v>223027</v>
      </c>
      <c r="E392" s="60">
        <v>11</v>
      </c>
      <c r="F392" s="59" t="s">
        <v>55</v>
      </c>
      <c r="G392" s="58"/>
      <c r="I392"/>
      <c r="J392"/>
      <c r="K392"/>
      <c r="L392"/>
      <c r="M392"/>
    </row>
    <row r="393" spans="2:13" x14ac:dyDescent="0.3">
      <c r="B393" s="56">
        <v>42011</v>
      </c>
      <c r="C393" s="57" t="s">
        <v>48</v>
      </c>
      <c r="D393" s="58">
        <v>328439</v>
      </c>
      <c r="E393" s="60">
        <v>15</v>
      </c>
      <c r="F393" s="59" t="s">
        <v>55</v>
      </c>
      <c r="G393" s="58"/>
      <c r="I393"/>
      <c r="J393"/>
      <c r="K393"/>
      <c r="L393"/>
      <c r="M393"/>
    </row>
    <row r="394" spans="2:13" x14ac:dyDescent="0.3">
      <c r="B394" s="56">
        <v>42026</v>
      </c>
      <c r="C394" s="57" t="s">
        <v>48</v>
      </c>
      <c r="D394" s="58">
        <v>322429</v>
      </c>
      <c r="E394" s="60">
        <v>12</v>
      </c>
      <c r="F394" s="59" t="s">
        <v>55</v>
      </c>
      <c r="G394" s="58"/>
      <c r="I394"/>
      <c r="J394"/>
      <c r="K394"/>
      <c r="L394"/>
      <c r="M394"/>
    </row>
    <row r="395" spans="2:13" x14ac:dyDescent="0.3">
      <c r="B395" s="56">
        <v>42014</v>
      </c>
      <c r="C395" s="57" t="s">
        <v>44</v>
      </c>
      <c r="D395" s="58">
        <v>82900</v>
      </c>
      <c r="E395" s="60">
        <v>5</v>
      </c>
      <c r="F395" s="59" t="s">
        <v>55</v>
      </c>
      <c r="G395" s="58"/>
      <c r="I395"/>
      <c r="J395"/>
      <c r="K395"/>
      <c r="L395"/>
      <c r="M395"/>
    </row>
    <row r="396" spans="2:13" x14ac:dyDescent="0.3">
      <c r="B396" s="56">
        <v>42012</v>
      </c>
      <c r="C396" s="57" t="s">
        <v>44</v>
      </c>
      <c r="D396" s="58">
        <v>373568</v>
      </c>
      <c r="E396" s="60">
        <v>13</v>
      </c>
      <c r="F396" s="59" t="s">
        <v>55</v>
      </c>
      <c r="G396" s="58"/>
      <c r="I396"/>
      <c r="J396"/>
      <c r="K396"/>
      <c r="L396"/>
      <c r="M396"/>
    </row>
    <row r="397" spans="2:13" x14ac:dyDescent="0.3">
      <c r="B397" s="56">
        <v>42016</v>
      </c>
      <c r="C397" s="57" t="s">
        <v>44</v>
      </c>
      <c r="D397" s="58">
        <v>124663</v>
      </c>
      <c r="E397" s="60">
        <v>8</v>
      </c>
      <c r="F397" s="59" t="s">
        <v>55</v>
      </c>
      <c r="G397" s="58"/>
      <c r="I397"/>
      <c r="J397"/>
      <c r="K397"/>
      <c r="L397"/>
      <c r="M397"/>
    </row>
    <row r="398" spans="2:13" x14ac:dyDescent="0.3">
      <c r="B398" s="56">
        <v>42029</v>
      </c>
      <c r="C398" s="57" t="s">
        <v>48</v>
      </c>
      <c r="D398" s="58">
        <v>108823</v>
      </c>
      <c r="E398" s="60">
        <v>4</v>
      </c>
      <c r="F398" s="59" t="s">
        <v>55</v>
      </c>
      <c r="G398" s="58"/>
      <c r="I398"/>
      <c r="J398"/>
      <c r="K398"/>
      <c r="L398"/>
      <c r="M398"/>
    </row>
    <row r="399" spans="2:13" x14ac:dyDescent="0.3">
      <c r="B399" s="56">
        <v>42119</v>
      </c>
      <c r="C399" s="57" t="s">
        <v>48</v>
      </c>
      <c r="D399" s="58">
        <v>254867</v>
      </c>
      <c r="E399" s="60">
        <v>12</v>
      </c>
      <c r="F399" s="59" t="s">
        <v>55</v>
      </c>
      <c r="G399" s="58"/>
      <c r="I399"/>
      <c r="J399"/>
      <c r="K399"/>
      <c r="L399"/>
      <c r="M399"/>
    </row>
    <row r="400" spans="2:13" x14ac:dyDescent="0.3">
      <c r="B400" s="56">
        <v>42097</v>
      </c>
      <c r="C400" s="57" t="s">
        <v>48</v>
      </c>
      <c r="D400" s="58">
        <v>236533</v>
      </c>
      <c r="E400" s="60">
        <v>14</v>
      </c>
      <c r="F400" s="59" t="s">
        <v>55</v>
      </c>
      <c r="G400" s="58"/>
      <c r="I400"/>
      <c r="J400"/>
      <c r="K400"/>
      <c r="L400"/>
      <c r="M400"/>
    </row>
    <row r="401" spans="2:13" x14ac:dyDescent="0.3">
      <c r="B401" s="56">
        <v>42179</v>
      </c>
      <c r="C401" s="57" t="s">
        <v>48</v>
      </c>
      <c r="D401" s="58">
        <v>175825</v>
      </c>
      <c r="E401" s="60">
        <v>7</v>
      </c>
      <c r="F401" s="59" t="s">
        <v>55</v>
      </c>
      <c r="G401" s="58"/>
      <c r="I401"/>
      <c r="J401"/>
      <c r="K401"/>
      <c r="L401"/>
      <c r="M401"/>
    </row>
    <row r="402" spans="2:13" x14ac:dyDescent="0.3">
      <c r="B402" s="56">
        <v>42029</v>
      </c>
      <c r="C402" s="57" t="s">
        <v>48</v>
      </c>
      <c r="D402" s="58">
        <v>55496</v>
      </c>
      <c r="E402" s="60">
        <v>3</v>
      </c>
      <c r="F402" s="59" t="s">
        <v>55</v>
      </c>
      <c r="G402" s="58"/>
      <c r="I402"/>
      <c r="J402"/>
      <c r="K402"/>
      <c r="L402"/>
      <c r="M402"/>
    </row>
    <row r="403" spans="2:13" x14ac:dyDescent="0.3">
      <c r="B403" s="56">
        <v>42085</v>
      </c>
      <c r="C403" s="57" t="s">
        <v>44</v>
      </c>
      <c r="D403" s="58">
        <v>224325</v>
      </c>
      <c r="E403" s="60">
        <v>11</v>
      </c>
      <c r="F403" s="59" t="s">
        <v>55</v>
      </c>
      <c r="G403" s="58"/>
      <c r="I403"/>
      <c r="J403"/>
      <c r="K403"/>
      <c r="L403"/>
      <c r="M403"/>
    </row>
    <row r="404" spans="2:13" x14ac:dyDescent="0.3">
      <c r="B404" s="56">
        <v>42115</v>
      </c>
      <c r="C404" s="57" t="s">
        <v>48</v>
      </c>
      <c r="D404" s="58">
        <v>393454</v>
      </c>
      <c r="E404" s="60">
        <v>18</v>
      </c>
      <c r="F404" s="59" t="s">
        <v>55</v>
      </c>
      <c r="G404" s="58"/>
      <c r="I404"/>
      <c r="J404"/>
      <c r="K404"/>
      <c r="L404"/>
      <c r="M404"/>
    </row>
    <row r="405" spans="2:13" x14ac:dyDescent="0.3">
      <c r="B405" s="56">
        <v>42245</v>
      </c>
      <c r="C405" s="57" t="s">
        <v>48</v>
      </c>
      <c r="D405" s="58">
        <v>107589</v>
      </c>
      <c r="E405" s="60">
        <v>6</v>
      </c>
      <c r="F405" s="59" t="s">
        <v>55</v>
      </c>
      <c r="G405" s="58"/>
      <c r="I405"/>
      <c r="J405"/>
      <c r="K405"/>
      <c r="L405"/>
      <c r="M405"/>
    </row>
    <row r="406" spans="2:13" x14ac:dyDescent="0.3">
      <c r="B406" s="56">
        <v>42095</v>
      </c>
      <c r="C406" s="57" t="s">
        <v>48</v>
      </c>
      <c r="D406" s="58">
        <v>267393</v>
      </c>
      <c r="E406" s="60">
        <v>15</v>
      </c>
      <c r="F406" s="59" t="s">
        <v>55</v>
      </c>
      <c r="G406" s="58"/>
      <c r="I406"/>
      <c r="J406"/>
      <c r="K406"/>
      <c r="L406"/>
      <c r="M406"/>
    </row>
    <row r="407" spans="2:13" x14ac:dyDescent="0.3">
      <c r="B407" s="56">
        <v>42237</v>
      </c>
      <c r="C407" s="57" t="s">
        <v>44</v>
      </c>
      <c r="D407" s="58">
        <v>331584</v>
      </c>
      <c r="E407" s="60">
        <v>21</v>
      </c>
      <c r="F407" s="59" t="s">
        <v>55</v>
      </c>
      <c r="G407" s="58"/>
      <c r="I407"/>
      <c r="J407"/>
      <c r="K407"/>
      <c r="L407"/>
      <c r="M407"/>
    </row>
    <row r="408" spans="2:13" x14ac:dyDescent="0.3">
      <c r="B408" s="56">
        <v>42010</v>
      </c>
      <c r="C408" s="57" t="s">
        <v>48</v>
      </c>
      <c r="D408" s="58">
        <v>237995</v>
      </c>
      <c r="E408" s="60">
        <v>9</v>
      </c>
      <c r="F408" s="59" t="s">
        <v>55</v>
      </c>
      <c r="G408" s="58"/>
      <c r="I408"/>
      <c r="J408"/>
      <c r="K408"/>
      <c r="L408"/>
      <c r="M408"/>
    </row>
    <row r="409" spans="2:13" x14ac:dyDescent="0.3">
      <c r="B409" s="56">
        <v>42075</v>
      </c>
      <c r="C409" s="57" t="s">
        <v>48</v>
      </c>
      <c r="D409" s="58">
        <v>83855</v>
      </c>
      <c r="E409" s="60">
        <v>3</v>
      </c>
      <c r="F409" s="59" t="s">
        <v>55</v>
      </c>
      <c r="G409" s="58"/>
      <c r="I409"/>
      <c r="J409"/>
      <c r="K409"/>
      <c r="L409"/>
      <c r="M409"/>
    </row>
    <row r="410" spans="2:13" x14ac:dyDescent="0.3">
      <c r="B410" s="56">
        <v>42160</v>
      </c>
      <c r="C410" s="57" t="s">
        <v>44</v>
      </c>
      <c r="D410" s="58">
        <v>109304</v>
      </c>
      <c r="E410" s="60">
        <v>7</v>
      </c>
      <c r="F410" s="59" t="s">
        <v>55</v>
      </c>
      <c r="G410" s="58"/>
      <c r="I410"/>
      <c r="J410"/>
      <c r="K410"/>
      <c r="L410"/>
      <c r="M410"/>
    </row>
    <row r="411" spans="2:13" x14ac:dyDescent="0.3">
      <c r="B411" s="56">
        <v>42193</v>
      </c>
      <c r="C411" s="57" t="s">
        <v>44</v>
      </c>
      <c r="D411" s="58">
        <v>202531</v>
      </c>
      <c r="E411" s="60">
        <v>12</v>
      </c>
      <c r="F411" s="59" t="s">
        <v>55</v>
      </c>
      <c r="G411" s="58"/>
      <c r="I411"/>
      <c r="J411"/>
      <c r="K411"/>
      <c r="L411"/>
      <c r="M411"/>
    </row>
    <row r="412" spans="2:13" x14ac:dyDescent="0.3">
      <c r="B412" s="56">
        <v>42219</v>
      </c>
      <c r="C412" s="57" t="s">
        <v>48</v>
      </c>
      <c r="D412" s="58">
        <v>273563</v>
      </c>
      <c r="E412" s="60">
        <v>10</v>
      </c>
      <c r="F412" s="59" t="s">
        <v>55</v>
      </c>
      <c r="G412" s="58"/>
      <c r="I412"/>
      <c r="J412"/>
      <c r="K412"/>
      <c r="L412"/>
      <c r="M412"/>
    </row>
    <row r="413" spans="2:13" x14ac:dyDescent="0.3">
      <c r="B413" s="56">
        <v>42175</v>
      </c>
      <c r="C413" s="57" t="s">
        <v>48</v>
      </c>
      <c r="D413" s="58">
        <v>37450</v>
      </c>
      <c r="E413" s="60">
        <v>2</v>
      </c>
      <c r="F413" s="59" t="s">
        <v>55</v>
      </c>
      <c r="G413" s="58"/>
      <c r="I413"/>
      <c r="J413"/>
      <c r="K413"/>
      <c r="L413"/>
      <c r="M413"/>
    </row>
    <row r="414" spans="2:13" x14ac:dyDescent="0.3">
      <c r="B414" s="56">
        <v>42101</v>
      </c>
      <c r="C414" s="57" t="s">
        <v>48</v>
      </c>
      <c r="D414" s="58">
        <v>85018</v>
      </c>
      <c r="E414" s="60">
        <v>5</v>
      </c>
      <c r="F414" s="59" t="s">
        <v>55</v>
      </c>
      <c r="G414" s="58"/>
      <c r="I414"/>
      <c r="J414"/>
      <c r="K414"/>
      <c r="L414"/>
      <c r="M414"/>
    </row>
    <row r="415" spans="2:13" x14ac:dyDescent="0.3">
      <c r="B415" s="56">
        <v>42231</v>
      </c>
      <c r="C415" s="57" t="s">
        <v>48</v>
      </c>
      <c r="D415" s="58">
        <v>294791</v>
      </c>
      <c r="E415" s="60">
        <v>11</v>
      </c>
      <c r="F415" s="59" t="s">
        <v>55</v>
      </c>
      <c r="G415" s="58"/>
      <c r="I415"/>
      <c r="J415"/>
      <c r="K415"/>
      <c r="L415"/>
      <c r="M415"/>
    </row>
    <row r="416" spans="2:13" x14ac:dyDescent="0.3">
      <c r="B416" s="56">
        <v>42036</v>
      </c>
      <c r="C416" s="57" t="s">
        <v>48</v>
      </c>
      <c r="D416" s="58">
        <v>110729</v>
      </c>
      <c r="E416" s="60">
        <v>5</v>
      </c>
      <c r="F416" s="59" t="s">
        <v>55</v>
      </c>
      <c r="G416" s="58"/>
      <c r="I416"/>
      <c r="J416"/>
      <c r="K416"/>
      <c r="L416"/>
      <c r="M416"/>
    </row>
    <row r="417" spans="2:13" x14ac:dyDescent="0.3">
      <c r="B417" s="56">
        <v>42247</v>
      </c>
      <c r="C417" s="57" t="s">
        <v>48</v>
      </c>
      <c r="D417" s="58">
        <v>230889</v>
      </c>
      <c r="E417" s="60">
        <v>9</v>
      </c>
      <c r="F417" s="59" t="s">
        <v>55</v>
      </c>
      <c r="G417" s="58"/>
      <c r="I417"/>
      <c r="J417"/>
      <c r="K417"/>
      <c r="L417"/>
      <c r="M417"/>
    </row>
    <row r="418" spans="2:13" x14ac:dyDescent="0.3">
      <c r="B418" s="56">
        <v>42020</v>
      </c>
      <c r="C418" s="57" t="s">
        <v>42</v>
      </c>
      <c r="D418" s="58">
        <v>183710</v>
      </c>
      <c r="E418" s="60">
        <v>8</v>
      </c>
      <c r="F418" s="59" t="s">
        <v>55</v>
      </c>
      <c r="G418" s="58"/>
      <c r="I418"/>
      <c r="J418"/>
      <c r="K418"/>
      <c r="L418"/>
      <c r="M418"/>
    </row>
    <row r="419" spans="2:13" x14ac:dyDescent="0.3">
      <c r="B419" s="56">
        <v>42195</v>
      </c>
      <c r="C419" s="57" t="s">
        <v>42</v>
      </c>
      <c r="D419" s="58">
        <v>349736</v>
      </c>
      <c r="E419" s="60">
        <v>22</v>
      </c>
      <c r="F419" s="59" t="s">
        <v>55</v>
      </c>
      <c r="G419" s="58"/>
      <c r="I419"/>
      <c r="J419"/>
      <c r="K419"/>
      <c r="L419"/>
      <c r="M419"/>
    </row>
    <row r="420" spans="2:13" x14ac:dyDescent="0.3">
      <c r="B420" s="56">
        <v>42197</v>
      </c>
      <c r="C420" s="57" t="s">
        <v>42</v>
      </c>
      <c r="D420" s="58">
        <v>91041</v>
      </c>
      <c r="E420" s="60">
        <v>3</v>
      </c>
      <c r="F420" s="59" t="s">
        <v>55</v>
      </c>
      <c r="G420" s="58"/>
      <c r="I420"/>
      <c r="J420"/>
      <c r="K420"/>
      <c r="L420"/>
      <c r="M420"/>
    </row>
    <row r="421" spans="2:13" x14ac:dyDescent="0.3">
      <c r="B421" s="56">
        <v>42090</v>
      </c>
      <c r="C421" s="57" t="s">
        <v>48</v>
      </c>
      <c r="D421" s="58">
        <v>319792</v>
      </c>
      <c r="E421" s="60">
        <v>14</v>
      </c>
      <c r="F421" s="59" t="s">
        <v>55</v>
      </c>
      <c r="G421" s="58"/>
      <c r="I421"/>
      <c r="J421"/>
      <c r="K421"/>
      <c r="L421"/>
      <c r="M421"/>
    </row>
    <row r="422" spans="2:13" x14ac:dyDescent="0.3">
      <c r="B422" s="56">
        <v>42072</v>
      </c>
      <c r="C422" s="57" t="s">
        <v>48</v>
      </c>
      <c r="D422" s="58">
        <v>67264</v>
      </c>
      <c r="E422" s="60">
        <v>4</v>
      </c>
      <c r="F422" s="59" t="s">
        <v>55</v>
      </c>
      <c r="G422" s="58"/>
      <c r="I422"/>
      <c r="J422"/>
      <c r="K422"/>
      <c r="L422"/>
      <c r="M422"/>
    </row>
    <row r="423" spans="2:13" x14ac:dyDescent="0.3">
      <c r="B423" s="56">
        <v>42153</v>
      </c>
      <c r="C423" s="57" t="s">
        <v>48</v>
      </c>
      <c r="D423" s="58">
        <v>187875</v>
      </c>
      <c r="E423" s="60">
        <v>9</v>
      </c>
      <c r="F423" s="59" t="s">
        <v>55</v>
      </c>
      <c r="G423" s="58"/>
      <c r="I423"/>
      <c r="J423"/>
      <c r="K423"/>
      <c r="L423"/>
      <c r="M423"/>
    </row>
    <row r="424" spans="2:13" x14ac:dyDescent="0.3">
      <c r="B424" s="56">
        <v>42123</v>
      </c>
      <c r="C424" s="57" t="s">
        <v>48</v>
      </c>
      <c r="D424" s="58">
        <v>128502</v>
      </c>
      <c r="E424" s="60">
        <v>4</v>
      </c>
      <c r="F424" s="59" t="s">
        <v>55</v>
      </c>
      <c r="G424" s="58"/>
      <c r="I424"/>
      <c r="J424"/>
      <c r="K424"/>
      <c r="L424"/>
      <c r="M424"/>
    </row>
    <row r="425" spans="2:13" x14ac:dyDescent="0.3">
      <c r="B425" s="56">
        <v>42136</v>
      </c>
      <c r="C425" s="57" t="s">
        <v>48</v>
      </c>
      <c r="D425" s="58">
        <v>378499</v>
      </c>
      <c r="E425" s="60">
        <v>22</v>
      </c>
      <c r="F425" s="59" t="s">
        <v>55</v>
      </c>
      <c r="G425" s="58"/>
      <c r="I425"/>
      <c r="J425"/>
      <c r="K425"/>
      <c r="L425"/>
      <c r="M425"/>
    </row>
    <row r="426" spans="2:13" x14ac:dyDescent="0.3">
      <c r="B426" s="56">
        <v>42167</v>
      </c>
      <c r="C426" s="57" t="s">
        <v>48</v>
      </c>
      <c r="D426" s="58">
        <v>32790</v>
      </c>
      <c r="E426" s="60">
        <v>2</v>
      </c>
      <c r="F426" s="59" t="s">
        <v>55</v>
      </c>
      <c r="G426" s="58"/>
      <c r="I426"/>
      <c r="J426"/>
      <c r="K426"/>
      <c r="L426"/>
      <c r="M426"/>
    </row>
    <row r="427" spans="2:13" x14ac:dyDescent="0.3">
      <c r="B427" s="56">
        <v>42105</v>
      </c>
      <c r="C427" s="57" t="s">
        <v>48</v>
      </c>
      <c r="D427" s="58">
        <v>397941</v>
      </c>
      <c r="E427" s="60">
        <v>19</v>
      </c>
      <c r="F427" s="59" t="s">
        <v>55</v>
      </c>
      <c r="G427" s="58"/>
      <c r="I427"/>
      <c r="J427"/>
      <c r="K427"/>
      <c r="L427"/>
      <c r="M427"/>
    </row>
    <row r="428" spans="2:13" x14ac:dyDescent="0.3">
      <c r="B428" s="56">
        <v>42053</v>
      </c>
      <c r="C428" s="57" t="s">
        <v>48</v>
      </c>
      <c r="D428" s="58">
        <v>45827</v>
      </c>
      <c r="E428" s="60">
        <v>2</v>
      </c>
      <c r="F428" s="59" t="s">
        <v>55</v>
      </c>
      <c r="G428" s="58"/>
      <c r="I428"/>
      <c r="J428"/>
      <c r="K428"/>
      <c r="L428"/>
      <c r="M428"/>
    </row>
    <row r="429" spans="2:13" x14ac:dyDescent="0.3">
      <c r="B429" s="56">
        <v>42218</v>
      </c>
      <c r="C429" s="57" t="s">
        <v>48</v>
      </c>
      <c r="D429" s="58">
        <v>24090</v>
      </c>
      <c r="E429" s="60">
        <v>1</v>
      </c>
      <c r="F429" s="59" t="s">
        <v>55</v>
      </c>
      <c r="G429" s="58"/>
      <c r="I429"/>
      <c r="J429"/>
      <c r="K429"/>
      <c r="L429"/>
      <c r="M429"/>
    </row>
    <row r="430" spans="2:13" x14ac:dyDescent="0.3">
      <c r="B430" s="56">
        <v>42214</v>
      </c>
      <c r="C430" s="57" t="s">
        <v>48</v>
      </c>
      <c r="D430" s="58">
        <v>314004</v>
      </c>
      <c r="E430" s="60">
        <v>14</v>
      </c>
      <c r="F430" s="59" t="s">
        <v>55</v>
      </c>
      <c r="G430" s="58"/>
      <c r="I430"/>
      <c r="J430"/>
      <c r="K430"/>
      <c r="L430"/>
      <c r="M430"/>
    </row>
    <row r="431" spans="2:13" x14ac:dyDescent="0.3">
      <c r="B431" s="56">
        <v>42037</v>
      </c>
      <c r="C431" s="57" t="s">
        <v>48</v>
      </c>
      <c r="D431" s="58">
        <v>160921</v>
      </c>
      <c r="E431" s="60">
        <v>7</v>
      </c>
      <c r="F431" s="59" t="s">
        <v>55</v>
      </c>
      <c r="G431" s="58"/>
      <c r="I431"/>
      <c r="J431"/>
      <c r="K431"/>
      <c r="L431"/>
      <c r="M431"/>
    </row>
    <row r="432" spans="2:13" x14ac:dyDescent="0.3">
      <c r="B432" s="56">
        <v>42062</v>
      </c>
      <c r="C432" s="57" t="s">
        <v>48</v>
      </c>
      <c r="D432" s="58">
        <v>352016</v>
      </c>
      <c r="E432" s="60">
        <v>14</v>
      </c>
      <c r="F432" s="59" t="s">
        <v>55</v>
      </c>
      <c r="G432" s="58"/>
      <c r="I432"/>
      <c r="J432"/>
      <c r="K432"/>
      <c r="L432"/>
      <c r="M432"/>
    </row>
    <row r="433" spans="2:13" x14ac:dyDescent="0.3">
      <c r="B433" s="56">
        <v>42091</v>
      </c>
      <c r="C433" s="57" t="s">
        <v>48</v>
      </c>
      <c r="D433" s="58">
        <v>192118</v>
      </c>
      <c r="E433" s="60">
        <v>7</v>
      </c>
      <c r="F433" s="59" t="s">
        <v>55</v>
      </c>
      <c r="G433" s="58"/>
      <c r="I433"/>
      <c r="J433"/>
      <c r="K433"/>
      <c r="L433"/>
      <c r="M433"/>
    </row>
    <row r="434" spans="2:13" x14ac:dyDescent="0.3">
      <c r="B434" s="56">
        <v>42063</v>
      </c>
      <c r="C434" s="57" t="s">
        <v>42</v>
      </c>
      <c r="D434" s="58">
        <v>330815</v>
      </c>
      <c r="E434" s="60">
        <v>19</v>
      </c>
      <c r="F434" s="59" t="s">
        <v>55</v>
      </c>
      <c r="G434" s="58"/>
      <c r="I434"/>
      <c r="J434"/>
      <c r="K434"/>
      <c r="L434"/>
      <c r="M434"/>
    </row>
    <row r="435" spans="2:13" x14ac:dyDescent="0.3">
      <c r="B435" s="56">
        <v>42113</v>
      </c>
      <c r="C435" s="57" t="s">
        <v>42</v>
      </c>
      <c r="D435" s="58">
        <v>151704</v>
      </c>
      <c r="E435" s="60">
        <v>7</v>
      </c>
      <c r="F435" s="59" t="s">
        <v>55</v>
      </c>
      <c r="G435" s="58"/>
      <c r="I435"/>
      <c r="J435"/>
      <c r="K435"/>
      <c r="L435"/>
      <c r="M435"/>
    </row>
    <row r="436" spans="2:13" x14ac:dyDescent="0.3">
      <c r="B436" s="56">
        <v>42139</v>
      </c>
      <c r="C436" s="57" t="s">
        <v>42</v>
      </c>
      <c r="D436" s="58">
        <v>285940</v>
      </c>
      <c r="E436" s="60">
        <v>17</v>
      </c>
      <c r="F436" s="59" t="s">
        <v>55</v>
      </c>
      <c r="G436" s="58"/>
      <c r="I436"/>
      <c r="J436"/>
      <c r="K436"/>
      <c r="L436"/>
      <c r="M436"/>
    </row>
    <row r="437" spans="2:13" x14ac:dyDescent="0.3">
      <c r="B437" s="56">
        <v>42089</v>
      </c>
      <c r="C437" s="57" t="s">
        <v>42</v>
      </c>
      <c r="D437" s="58">
        <v>160440</v>
      </c>
      <c r="E437" s="60">
        <v>5</v>
      </c>
      <c r="F437" s="59" t="s">
        <v>55</v>
      </c>
      <c r="G437" s="58"/>
      <c r="I437"/>
      <c r="J437"/>
      <c r="K437"/>
      <c r="L437"/>
      <c r="M437"/>
    </row>
    <row r="438" spans="2:13" x14ac:dyDescent="0.3">
      <c r="B438" s="56">
        <v>42207</v>
      </c>
      <c r="C438" s="57" t="s">
        <v>42</v>
      </c>
      <c r="D438" s="58">
        <v>240669</v>
      </c>
      <c r="E438" s="60">
        <v>11</v>
      </c>
      <c r="F438" s="59" t="s">
        <v>55</v>
      </c>
      <c r="G438" s="58"/>
      <c r="I438"/>
      <c r="J438"/>
      <c r="K438"/>
      <c r="L438"/>
      <c r="M438"/>
    </row>
    <row r="439" spans="2:13" x14ac:dyDescent="0.3">
      <c r="B439" s="56">
        <v>42226</v>
      </c>
      <c r="C439" s="57" t="s">
        <v>42</v>
      </c>
      <c r="D439" s="58">
        <v>119404</v>
      </c>
      <c r="E439" s="60">
        <v>6</v>
      </c>
      <c r="F439" s="59" t="s">
        <v>55</v>
      </c>
      <c r="G439" s="58"/>
      <c r="I439"/>
      <c r="J439"/>
      <c r="K439"/>
      <c r="L439"/>
      <c r="M439"/>
    </row>
    <row r="440" spans="2:13" x14ac:dyDescent="0.3">
      <c r="B440" s="56">
        <v>42085</v>
      </c>
      <c r="C440" s="57" t="s">
        <v>42</v>
      </c>
      <c r="D440" s="58">
        <v>266895</v>
      </c>
      <c r="E440" s="60">
        <v>17</v>
      </c>
      <c r="F440" s="59" t="s">
        <v>55</v>
      </c>
      <c r="G440" s="58"/>
      <c r="I440"/>
      <c r="J440"/>
      <c r="K440"/>
      <c r="L440"/>
      <c r="M440"/>
    </row>
    <row r="441" spans="2:13" x14ac:dyDescent="0.3">
      <c r="B441" s="56">
        <v>42073</v>
      </c>
      <c r="C441" s="57" t="s">
        <v>42</v>
      </c>
      <c r="D441" s="58">
        <v>194526</v>
      </c>
      <c r="E441" s="60">
        <v>8</v>
      </c>
      <c r="F441" s="59" t="s">
        <v>55</v>
      </c>
      <c r="G441" s="58"/>
      <c r="I441"/>
      <c r="J441"/>
      <c r="K441"/>
      <c r="L441"/>
      <c r="M441"/>
    </row>
    <row r="442" spans="2:13" x14ac:dyDescent="0.3">
      <c r="B442" s="56">
        <v>42040</v>
      </c>
      <c r="C442" s="57" t="s">
        <v>42</v>
      </c>
      <c r="D442" s="58">
        <v>306876</v>
      </c>
      <c r="E442" s="60">
        <v>10</v>
      </c>
      <c r="F442" s="59" t="s">
        <v>55</v>
      </c>
      <c r="G442" s="58"/>
      <c r="I442"/>
      <c r="J442"/>
      <c r="K442"/>
      <c r="L442"/>
      <c r="M442"/>
    </row>
    <row r="443" spans="2:13" x14ac:dyDescent="0.3">
      <c r="B443" s="56">
        <v>42199</v>
      </c>
      <c r="C443" s="57" t="s">
        <v>42</v>
      </c>
      <c r="D443" s="58">
        <v>319707</v>
      </c>
      <c r="E443" s="60">
        <v>13</v>
      </c>
      <c r="F443" s="59" t="s">
        <v>55</v>
      </c>
      <c r="G443" s="58"/>
      <c r="I443"/>
      <c r="J443"/>
      <c r="K443"/>
      <c r="L443"/>
      <c r="M443"/>
    </row>
    <row r="444" spans="2:13" x14ac:dyDescent="0.3">
      <c r="B444" s="56">
        <v>42158</v>
      </c>
      <c r="C444" s="57" t="s">
        <v>48</v>
      </c>
      <c r="D444" s="58">
        <v>127029</v>
      </c>
      <c r="E444" s="60">
        <v>6</v>
      </c>
      <c r="F444" s="59" t="s">
        <v>55</v>
      </c>
      <c r="G444" s="58"/>
      <c r="I444"/>
      <c r="J444"/>
      <c r="K444"/>
      <c r="L444"/>
      <c r="M444"/>
    </row>
    <row r="445" spans="2:13" x14ac:dyDescent="0.3">
      <c r="B445" s="56">
        <v>42145</v>
      </c>
      <c r="C445" s="57" t="s">
        <v>48</v>
      </c>
      <c r="D445" s="58">
        <v>266605</v>
      </c>
      <c r="E445" s="60">
        <v>12</v>
      </c>
      <c r="F445" s="59" t="s">
        <v>55</v>
      </c>
      <c r="G445" s="58"/>
      <c r="I445"/>
      <c r="J445"/>
      <c r="K445"/>
      <c r="L445"/>
      <c r="M445"/>
    </row>
    <row r="446" spans="2:13" x14ac:dyDescent="0.3">
      <c r="B446" s="56">
        <v>42012</v>
      </c>
      <c r="C446" s="57" t="s">
        <v>48</v>
      </c>
      <c r="D446" s="58">
        <v>322779</v>
      </c>
      <c r="E446" s="60">
        <v>12</v>
      </c>
      <c r="F446" s="59" t="s">
        <v>55</v>
      </c>
      <c r="G446" s="58"/>
      <c r="I446"/>
      <c r="J446"/>
      <c r="K446"/>
      <c r="L446"/>
      <c r="M446"/>
    </row>
    <row r="447" spans="2:13" x14ac:dyDescent="0.3">
      <c r="B447" s="56">
        <v>42188</v>
      </c>
      <c r="C447" s="57" t="s">
        <v>42</v>
      </c>
      <c r="D447" s="58">
        <v>250362</v>
      </c>
      <c r="E447" s="60">
        <v>9</v>
      </c>
      <c r="F447" s="59" t="s">
        <v>55</v>
      </c>
      <c r="G447" s="58"/>
      <c r="I447"/>
      <c r="J447"/>
      <c r="K447"/>
      <c r="L447"/>
      <c r="M447"/>
    </row>
    <row r="448" spans="2:13" x14ac:dyDescent="0.3">
      <c r="B448" s="56">
        <v>42224</v>
      </c>
      <c r="C448" s="57" t="s">
        <v>44</v>
      </c>
      <c r="D448" s="58">
        <v>132142</v>
      </c>
      <c r="E448" s="60">
        <v>6</v>
      </c>
      <c r="F448" s="59" t="s">
        <v>55</v>
      </c>
      <c r="G448" s="58"/>
      <c r="I448"/>
      <c r="J448"/>
      <c r="K448"/>
      <c r="L448"/>
      <c r="M448"/>
    </row>
    <row r="449" spans="2:13" x14ac:dyDescent="0.3">
      <c r="B449" s="56">
        <v>42063</v>
      </c>
      <c r="C449" s="57" t="s">
        <v>44</v>
      </c>
      <c r="D449" s="58">
        <v>186608</v>
      </c>
      <c r="E449" s="60">
        <v>7</v>
      </c>
      <c r="F449" s="59" t="s">
        <v>55</v>
      </c>
      <c r="G449" s="58"/>
      <c r="I449"/>
      <c r="J449"/>
      <c r="K449"/>
      <c r="L449"/>
      <c r="M449"/>
    </row>
    <row r="450" spans="2:13" x14ac:dyDescent="0.3">
      <c r="B450" s="56">
        <v>42117</v>
      </c>
      <c r="C450" s="57" t="s">
        <v>44</v>
      </c>
      <c r="D450" s="58">
        <v>44689</v>
      </c>
      <c r="E450" s="60">
        <v>2</v>
      </c>
      <c r="F450" s="59" t="s">
        <v>55</v>
      </c>
      <c r="G450" s="58"/>
      <c r="I450"/>
      <c r="J450"/>
      <c r="K450"/>
      <c r="L450"/>
      <c r="M450"/>
    </row>
    <row r="451" spans="2:13" x14ac:dyDescent="0.3">
      <c r="B451" s="56">
        <v>42058</v>
      </c>
      <c r="C451" s="57" t="s">
        <v>48</v>
      </c>
      <c r="D451" s="58">
        <v>325592</v>
      </c>
      <c r="E451" s="60">
        <v>11</v>
      </c>
      <c r="F451" s="59" t="s">
        <v>55</v>
      </c>
      <c r="G451" s="58"/>
      <c r="I451"/>
      <c r="J451"/>
      <c r="K451"/>
      <c r="L451"/>
      <c r="M451"/>
    </row>
    <row r="452" spans="2:13" x14ac:dyDescent="0.3">
      <c r="B452" s="56">
        <v>42243</v>
      </c>
      <c r="C452" s="57" t="s">
        <v>44</v>
      </c>
      <c r="D452" s="58">
        <v>259832</v>
      </c>
      <c r="E452" s="60">
        <v>15</v>
      </c>
      <c r="F452" s="59" t="s">
        <v>55</v>
      </c>
      <c r="G452" s="58"/>
      <c r="I452"/>
      <c r="J452"/>
      <c r="K452"/>
      <c r="L452"/>
      <c r="M452"/>
    </row>
    <row r="453" spans="2:13" x14ac:dyDescent="0.3">
      <c r="B453" s="56">
        <v>42144</v>
      </c>
      <c r="C453" s="57" t="s">
        <v>44</v>
      </c>
      <c r="D453" s="58">
        <v>83229</v>
      </c>
      <c r="E453" s="60">
        <v>3</v>
      </c>
      <c r="F453" s="59" t="s">
        <v>55</v>
      </c>
      <c r="G453" s="58"/>
      <c r="I453"/>
      <c r="J453"/>
      <c r="K453"/>
      <c r="L453"/>
      <c r="M453"/>
    </row>
    <row r="454" spans="2:13" x14ac:dyDescent="0.3">
      <c r="B454" s="56">
        <v>42144</v>
      </c>
      <c r="C454" s="57" t="s">
        <v>44</v>
      </c>
      <c r="D454" s="58">
        <v>365027</v>
      </c>
      <c r="E454" s="60">
        <v>22</v>
      </c>
      <c r="F454" s="59" t="s">
        <v>55</v>
      </c>
      <c r="G454" s="58"/>
      <c r="I454"/>
      <c r="J454"/>
      <c r="K454"/>
      <c r="L454"/>
      <c r="M454"/>
    </row>
    <row r="455" spans="2:13" x14ac:dyDescent="0.3">
      <c r="B455" s="56">
        <v>42159</v>
      </c>
      <c r="C455" s="57" t="s">
        <v>48</v>
      </c>
      <c r="D455" s="58">
        <v>196251</v>
      </c>
      <c r="E455" s="60">
        <v>9</v>
      </c>
      <c r="F455" s="59" t="s">
        <v>55</v>
      </c>
      <c r="G455" s="58"/>
      <c r="I455"/>
      <c r="J455"/>
      <c r="K455"/>
      <c r="L455"/>
      <c r="M455"/>
    </row>
    <row r="456" spans="2:13" x14ac:dyDescent="0.3">
      <c r="B456" s="56">
        <v>42055</v>
      </c>
      <c r="C456" s="57" t="s">
        <v>48</v>
      </c>
      <c r="D456" s="58">
        <v>45520</v>
      </c>
      <c r="E456" s="60">
        <v>2</v>
      </c>
      <c r="F456" s="59" t="s">
        <v>55</v>
      </c>
      <c r="G456" s="58"/>
      <c r="I456"/>
      <c r="J456"/>
      <c r="K456"/>
      <c r="L456"/>
      <c r="M456"/>
    </row>
    <row r="457" spans="2:13" x14ac:dyDescent="0.3">
      <c r="B457" s="56">
        <v>42241</v>
      </c>
      <c r="C457" s="57" t="s">
        <v>44</v>
      </c>
      <c r="D457" s="58">
        <v>119008</v>
      </c>
      <c r="E457" s="60">
        <v>7</v>
      </c>
      <c r="F457" s="59" t="s">
        <v>55</v>
      </c>
      <c r="G457" s="58"/>
      <c r="I457"/>
      <c r="J457"/>
      <c r="K457"/>
      <c r="L457"/>
      <c r="M457"/>
    </row>
    <row r="458" spans="2:13" x14ac:dyDescent="0.3">
      <c r="B458" s="56">
        <v>42018</v>
      </c>
      <c r="C458" s="57" t="s">
        <v>44</v>
      </c>
      <c r="D458" s="58">
        <v>278054</v>
      </c>
      <c r="E458" s="60">
        <v>10</v>
      </c>
      <c r="F458" s="59" t="s">
        <v>55</v>
      </c>
      <c r="G458" s="58"/>
      <c r="I458"/>
      <c r="J458"/>
      <c r="K458"/>
      <c r="L458"/>
      <c r="M458"/>
    </row>
    <row r="459" spans="2:13" x14ac:dyDescent="0.3">
      <c r="B459" s="56">
        <v>42198</v>
      </c>
      <c r="C459" s="57" t="s">
        <v>44</v>
      </c>
      <c r="D459" s="58">
        <v>110668</v>
      </c>
      <c r="E459" s="60">
        <v>5</v>
      </c>
      <c r="F459" s="59" t="s">
        <v>55</v>
      </c>
      <c r="G459" s="58"/>
      <c r="I459"/>
      <c r="J459"/>
      <c r="K459"/>
      <c r="L459"/>
      <c r="M459"/>
    </row>
    <row r="460" spans="2:13" x14ac:dyDescent="0.3">
      <c r="B460" s="56">
        <v>42104</v>
      </c>
      <c r="C460" s="57" t="s">
        <v>48</v>
      </c>
      <c r="D460" s="58">
        <v>89550</v>
      </c>
      <c r="E460" s="60">
        <v>3</v>
      </c>
      <c r="F460" s="59" t="s">
        <v>55</v>
      </c>
      <c r="G460" s="58"/>
      <c r="I460"/>
      <c r="J460"/>
      <c r="K460"/>
      <c r="L460"/>
      <c r="M460"/>
    </row>
    <row r="461" spans="2:13" x14ac:dyDescent="0.3">
      <c r="B461" s="56">
        <v>42139</v>
      </c>
      <c r="C461" s="57" t="s">
        <v>44</v>
      </c>
      <c r="D461" s="58">
        <v>320899</v>
      </c>
      <c r="E461" s="60">
        <v>17</v>
      </c>
      <c r="F461" s="59" t="s">
        <v>55</v>
      </c>
      <c r="G461" s="58"/>
      <c r="I461"/>
      <c r="J461"/>
      <c r="K461"/>
      <c r="L461"/>
      <c r="M461"/>
    </row>
    <row r="462" spans="2:13" x14ac:dyDescent="0.3">
      <c r="B462" s="56">
        <v>42208</v>
      </c>
      <c r="C462" s="57" t="s">
        <v>44</v>
      </c>
      <c r="D462" s="58">
        <v>216689</v>
      </c>
      <c r="E462" s="60">
        <v>11</v>
      </c>
      <c r="F462" s="59" t="s">
        <v>55</v>
      </c>
      <c r="G462" s="58"/>
      <c r="I462"/>
      <c r="J462"/>
      <c r="K462"/>
      <c r="L462"/>
      <c r="M462"/>
    </row>
    <row r="463" spans="2:13" x14ac:dyDescent="0.3">
      <c r="B463" s="56">
        <v>42230</v>
      </c>
      <c r="C463" s="57" t="s">
        <v>44</v>
      </c>
      <c r="D463" s="58">
        <v>350655</v>
      </c>
      <c r="E463" s="60">
        <v>15</v>
      </c>
      <c r="F463" s="59" t="s">
        <v>55</v>
      </c>
      <c r="G463" s="58"/>
      <c r="I463"/>
      <c r="J463"/>
      <c r="K463"/>
      <c r="L463"/>
      <c r="M463"/>
    </row>
    <row r="464" spans="2:13" x14ac:dyDescent="0.3">
      <c r="B464" s="56">
        <v>42020</v>
      </c>
      <c r="C464" s="57" t="s">
        <v>44</v>
      </c>
      <c r="D464" s="58">
        <v>216332</v>
      </c>
      <c r="E464" s="60">
        <v>8</v>
      </c>
      <c r="F464" s="59" t="s">
        <v>55</v>
      </c>
      <c r="G464" s="58"/>
      <c r="I464"/>
      <c r="J464"/>
      <c r="K464"/>
      <c r="L464"/>
      <c r="M464"/>
    </row>
    <row r="465" spans="2:13" x14ac:dyDescent="0.3">
      <c r="B465" s="56">
        <v>42138</v>
      </c>
      <c r="C465" s="57" t="s">
        <v>44</v>
      </c>
      <c r="D465" s="58">
        <v>316256</v>
      </c>
      <c r="E465" s="60">
        <v>12</v>
      </c>
      <c r="F465" s="59" t="s">
        <v>55</v>
      </c>
      <c r="G465" s="58"/>
      <c r="I465"/>
      <c r="J465"/>
      <c r="K465"/>
      <c r="L465"/>
      <c r="M465"/>
    </row>
    <row r="466" spans="2:13" x14ac:dyDescent="0.3">
      <c r="B466" s="56">
        <v>42221</v>
      </c>
      <c r="C466" s="57" t="s">
        <v>44</v>
      </c>
      <c r="D466" s="58">
        <v>189574</v>
      </c>
      <c r="E466" s="60">
        <v>7</v>
      </c>
      <c r="F466" s="59" t="s">
        <v>55</v>
      </c>
      <c r="G466" s="58"/>
      <c r="I466"/>
      <c r="J466"/>
      <c r="K466"/>
      <c r="L466"/>
      <c r="M466"/>
    </row>
    <row r="467" spans="2:13" x14ac:dyDescent="0.3">
      <c r="B467" s="56">
        <v>42189</v>
      </c>
      <c r="C467" s="57" t="s">
        <v>44</v>
      </c>
      <c r="D467" s="58">
        <v>313803</v>
      </c>
      <c r="E467" s="60">
        <v>16</v>
      </c>
      <c r="F467" s="59" t="s">
        <v>55</v>
      </c>
      <c r="G467" s="58"/>
      <c r="I467"/>
      <c r="J467"/>
      <c r="K467"/>
      <c r="L467"/>
      <c r="M467"/>
    </row>
    <row r="468" spans="2:13" x14ac:dyDescent="0.3">
      <c r="B468" s="56">
        <v>42208</v>
      </c>
      <c r="C468" s="57" t="s">
        <v>44</v>
      </c>
      <c r="D468" s="58">
        <v>107132</v>
      </c>
      <c r="E468" s="60">
        <v>4</v>
      </c>
      <c r="F468" s="59" t="s">
        <v>55</v>
      </c>
      <c r="G468" s="58"/>
      <c r="I468"/>
      <c r="J468"/>
      <c r="K468"/>
      <c r="L468"/>
      <c r="M468"/>
    </row>
    <row r="469" spans="2:13" x14ac:dyDescent="0.3">
      <c r="B469" s="56">
        <v>42078</v>
      </c>
      <c r="C469" s="57" t="s">
        <v>44</v>
      </c>
      <c r="D469" s="58">
        <v>205361</v>
      </c>
      <c r="E469" s="60">
        <v>12</v>
      </c>
      <c r="F469" s="59" t="s">
        <v>55</v>
      </c>
      <c r="G469" s="58"/>
      <c r="I469"/>
      <c r="J469"/>
      <c r="K469"/>
      <c r="L469"/>
      <c r="M469"/>
    </row>
    <row r="470" spans="2:13" x14ac:dyDescent="0.3">
      <c r="B470" s="56">
        <v>42014</v>
      </c>
      <c r="C470" s="57" t="s">
        <v>44</v>
      </c>
      <c r="D470" s="58">
        <v>78705</v>
      </c>
      <c r="E470" s="60">
        <v>5</v>
      </c>
      <c r="F470" s="59" t="s">
        <v>55</v>
      </c>
      <c r="G470" s="58"/>
      <c r="I470"/>
      <c r="J470"/>
      <c r="K470"/>
      <c r="L470"/>
      <c r="M470"/>
    </row>
    <row r="471" spans="2:13" x14ac:dyDescent="0.3">
      <c r="B471" s="56">
        <v>42019</v>
      </c>
      <c r="C471" s="57" t="s">
        <v>44</v>
      </c>
      <c r="D471" s="58">
        <v>115582</v>
      </c>
      <c r="E471" s="60">
        <v>5</v>
      </c>
      <c r="F471" s="59" t="s">
        <v>55</v>
      </c>
      <c r="G471" s="58"/>
      <c r="I471"/>
      <c r="J471"/>
      <c r="K471"/>
      <c r="L471"/>
      <c r="M471"/>
    </row>
    <row r="472" spans="2:13" x14ac:dyDescent="0.3">
      <c r="B472" s="56">
        <v>42176</v>
      </c>
      <c r="C472" s="57" t="s">
        <v>44</v>
      </c>
      <c r="D472" s="58">
        <v>114996</v>
      </c>
      <c r="E472" s="60">
        <v>5</v>
      </c>
      <c r="F472" s="59" t="s">
        <v>55</v>
      </c>
      <c r="G472" s="58"/>
      <c r="I472"/>
      <c r="J472"/>
      <c r="K472"/>
      <c r="L472"/>
      <c r="M472"/>
    </row>
    <row r="473" spans="2:13" x14ac:dyDescent="0.3">
      <c r="B473" s="56">
        <v>42242</v>
      </c>
      <c r="C473" s="57" t="s">
        <v>44</v>
      </c>
      <c r="D473" s="58">
        <v>274829</v>
      </c>
      <c r="E473" s="60">
        <v>10</v>
      </c>
      <c r="F473" s="59" t="s">
        <v>55</v>
      </c>
      <c r="G473" s="58"/>
      <c r="I473"/>
      <c r="J473"/>
      <c r="K473"/>
      <c r="L473"/>
      <c r="M473"/>
    </row>
    <row r="474" spans="2:13" x14ac:dyDescent="0.3">
      <c r="B474" s="56">
        <v>42236</v>
      </c>
      <c r="C474" s="57" t="s">
        <v>44</v>
      </c>
      <c r="D474" s="58">
        <v>55515</v>
      </c>
      <c r="E474" s="60">
        <v>2</v>
      </c>
      <c r="F474" s="59" t="s">
        <v>55</v>
      </c>
      <c r="G474" s="58"/>
      <c r="I474"/>
      <c r="J474"/>
      <c r="K474"/>
      <c r="L474"/>
      <c r="M474"/>
    </row>
    <row r="475" spans="2:13" x14ac:dyDescent="0.3">
      <c r="B475" s="56">
        <v>42077</v>
      </c>
      <c r="C475" s="57" t="s">
        <v>48</v>
      </c>
      <c r="D475" s="58">
        <v>388776</v>
      </c>
      <c r="E475" s="60">
        <v>19</v>
      </c>
      <c r="F475" s="59" t="s">
        <v>55</v>
      </c>
      <c r="G475" s="58"/>
      <c r="I475"/>
      <c r="J475"/>
      <c r="K475"/>
      <c r="L475"/>
      <c r="M475"/>
    </row>
    <row r="476" spans="2:13" x14ac:dyDescent="0.3">
      <c r="B476" s="56">
        <v>42113</v>
      </c>
      <c r="C476" s="57" t="s">
        <v>48</v>
      </c>
      <c r="D476" s="58">
        <v>85828</v>
      </c>
      <c r="E476" s="60">
        <v>3</v>
      </c>
      <c r="F476" s="59" t="s">
        <v>55</v>
      </c>
      <c r="G476" s="58"/>
      <c r="I476"/>
      <c r="J476"/>
      <c r="K476"/>
      <c r="L476"/>
      <c r="M476"/>
    </row>
    <row r="477" spans="2:13" x14ac:dyDescent="0.3">
      <c r="B477" s="56">
        <v>42202</v>
      </c>
      <c r="C477" s="57" t="s">
        <v>48</v>
      </c>
      <c r="D477" s="58">
        <v>27007</v>
      </c>
      <c r="E477" s="60">
        <v>1</v>
      </c>
      <c r="F477" s="59" t="s">
        <v>55</v>
      </c>
      <c r="G477" s="58"/>
      <c r="I477"/>
      <c r="J477"/>
      <c r="K477"/>
      <c r="L477"/>
      <c r="M477"/>
    </row>
    <row r="478" spans="2:13" x14ac:dyDescent="0.3">
      <c r="B478" s="56">
        <v>42127</v>
      </c>
      <c r="C478" s="57" t="s">
        <v>44</v>
      </c>
      <c r="D478" s="58">
        <v>125767</v>
      </c>
      <c r="E478" s="60">
        <v>8</v>
      </c>
      <c r="F478" s="59" t="s">
        <v>55</v>
      </c>
      <c r="G478" s="58"/>
      <c r="I478"/>
      <c r="J478"/>
      <c r="K478"/>
      <c r="L478"/>
      <c r="M478"/>
    </row>
    <row r="479" spans="2:13" x14ac:dyDescent="0.3">
      <c r="B479" s="56">
        <v>42044</v>
      </c>
      <c r="C479" s="57" t="s">
        <v>48</v>
      </c>
      <c r="D479" s="58">
        <v>95287</v>
      </c>
      <c r="E479" s="60">
        <v>5</v>
      </c>
      <c r="F479" s="59" t="s">
        <v>55</v>
      </c>
      <c r="G479" s="58"/>
      <c r="I479"/>
      <c r="J479"/>
      <c r="K479"/>
      <c r="L479"/>
      <c r="M479"/>
    </row>
    <row r="480" spans="2:13" x14ac:dyDescent="0.3">
      <c r="B480" s="56">
        <v>42190</v>
      </c>
      <c r="C480" s="57" t="s">
        <v>44</v>
      </c>
      <c r="D480" s="58">
        <v>40408</v>
      </c>
      <c r="E480" s="60">
        <v>2</v>
      </c>
      <c r="F480" s="59" t="s">
        <v>55</v>
      </c>
      <c r="G480" s="58"/>
      <c r="I480"/>
      <c r="J480"/>
      <c r="K480"/>
      <c r="L480"/>
      <c r="M480"/>
    </row>
    <row r="481" spans="2:13" x14ac:dyDescent="0.3">
      <c r="B481" s="56">
        <v>42236</v>
      </c>
      <c r="C481" s="57" t="s">
        <v>44</v>
      </c>
      <c r="D481" s="58">
        <v>288700</v>
      </c>
      <c r="E481" s="60">
        <v>17</v>
      </c>
      <c r="F481" s="59" t="s">
        <v>55</v>
      </c>
      <c r="G481" s="58"/>
      <c r="I481"/>
      <c r="J481"/>
      <c r="K481"/>
      <c r="L481"/>
      <c r="M481"/>
    </row>
    <row r="482" spans="2:13" x14ac:dyDescent="0.3">
      <c r="B482" s="56">
        <v>42205</v>
      </c>
      <c r="C482" s="57" t="s">
        <v>44</v>
      </c>
      <c r="D482" s="58">
        <v>77658</v>
      </c>
      <c r="E482" s="60">
        <v>3</v>
      </c>
      <c r="F482" s="59" t="s">
        <v>55</v>
      </c>
      <c r="G482" s="58"/>
      <c r="I482"/>
      <c r="J482"/>
      <c r="K482"/>
      <c r="L482"/>
      <c r="M482"/>
    </row>
    <row r="483" spans="2:13" x14ac:dyDescent="0.3">
      <c r="B483" s="56">
        <v>42127</v>
      </c>
      <c r="C483" s="57" t="s">
        <v>48</v>
      </c>
      <c r="D483" s="58">
        <v>387509</v>
      </c>
      <c r="E483" s="60">
        <v>26</v>
      </c>
      <c r="F483" s="59" t="s">
        <v>55</v>
      </c>
      <c r="G483" s="58"/>
      <c r="I483"/>
      <c r="J483"/>
      <c r="K483"/>
      <c r="L483"/>
      <c r="M483"/>
    </row>
    <row r="484" spans="2:13" x14ac:dyDescent="0.3">
      <c r="B484" s="56">
        <v>42209</v>
      </c>
      <c r="C484" s="57" t="s">
        <v>44</v>
      </c>
      <c r="D484" s="58">
        <v>323570</v>
      </c>
      <c r="E484" s="60">
        <v>12</v>
      </c>
      <c r="F484" s="59" t="s">
        <v>55</v>
      </c>
      <c r="G484" s="58"/>
      <c r="I484"/>
      <c r="J484"/>
      <c r="K484"/>
      <c r="L484"/>
      <c r="M484"/>
    </row>
    <row r="485" spans="2:13" x14ac:dyDescent="0.3">
      <c r="B485" s="56">
        <v>42111</v>
      </c>
      <c r="C485" s="57" t="s">
        <v>44</v>
      </c>
      <c r="D485" s="58">
        <v>184333</v>
      </c>
      <c r="E485" s="60">
        <v>9</v>
      </c>
      <c r="F485" s="59" t="s">
        <v>55</v>
      </c>
      <c r="G485" s="58"/>
      <c r="I485"/>
      <c r="J485"/>
      <c r="K485"/>
      <c r="L485"/>
      <c r="M485"/>
    </row>
    <row r="486" spans="2:13" x14ac:dyDescent="0.3">
      <c r="B486" s="56">
        <v>42022</v>
      </c>
      <c r="C486" s="57" t="s">
        <v>44</v>
      </c>
      <c r="D486" s="58">
        <v>263074</v>
      </c>
      <c r="E486" s="60">
        <v>11</v>
      </c>
      <c r="F486" s="59" t="s">
        <v>55</v>
      </c>
      <c r="G486" s="58"/>
      <c r="I486"/>
      <c r="J486"/>
      <c r="K486"/>
      <c r="L486"/>
      <c r="M486"/>
    </row>
    <row r="487" spans="2:13" x14ac:dyDescent="0.3">
      <c r="B487" s="56">
        <v>42137</v>
      </c>
      <c r="C487" s="57" t="s">
        <v>44</v>
      </c>
      <c r="D487" s="58">
        <v>243187</v>
      </c>
      <c r="E487" s="60">
        <v>11</v>
      </c>
      <c r="F487" s="59" t="s">
        <v>55</v>
      </c>
      <c r="G487" s="58"/>
      <c r="I487"/>
      <c r="J487"/>
      <c r="K487"/>
      <c r="L487"/>
      <c r="M487"/>
    </row>
    <row r="488" spans="2:13" x14ac:dyDescent="0.3">
      <c r="B488" s="56">
        <v>42049</v>
      </c>
      <c r="C488" s="57" t="s">
        <v>44</v>
      </c>
      <c r="D488" s="58">
        <v>306890</v>
      </c>
      <c r="E488" s="60">
        <v>13</v>
      </c>
      <c r="F488" s="59" t="s">
        <v>55</v>
      </c>
      <c r="G488" s="58"/>
      <c r="I488"/>
      <c r="J488"/>
      <c r="K488"/>
      <c r="L488"/>
      <c r="M488"/>
    </row>
    <row r="489" spans="2:13" x14ac:dyDescent="0.3">
      <c r="B489" s="56">
        <v>42043</v>
      </c>
      <c r="C489" s="57" t="s">
        <v>44</v>
      </c>
      <c r="D489" s="58">
        <v>84909</v>
      </c>
      <c r="E489" s="60">
        <v>4</v>
      </c>
      <c r="F489" s="59" t="s">
        <v>55</v>
      </c>
      <c r="G489" s="58"/>
      <c r="I489"/>
      <c r="J489"/>
      <c r="K489"/>
      <c r="L489"/>
      <c r="M489"/>
    </row>
    <row r="490" spans="2:13" x14ac:dyDescent="0.3">
      <c r="B490" s="56">
        <v>42070</v>
      </c>
      <c r="C490" s="57" t="s">
        <v>48</v>
      </c>
      <c r="D490" s="58">
        <v>242122</v>
      </c>
      <c r="E490" s="60">
        <v>14</v>
      </c>
      <c r="F490" s="59" t="s">
        <v>55</v>
      </c>
      <c r="G490" s="58"/>
      <c r="I490"/>
      <c r="J490"/>
      <c r="K490"/>
      <c r="L490"/>
      <c r="M490"/>
    </row>
    <row r="491" spans="2:13" x14ac:dyDescent="0.3">
      <c r="B491" s="56">
        <v>42041</v>
      </c>
      <c r="C491" s="57" t="s">
        <v>48</v>
      </c>
      <c r="D491" s="58">
        <v>25155</v>
      </c>
      <c r="E491" s="60">
        <v>1</v>
      </c>
      <c r="F491" s="59" t="s">
        <v>55</v>
      </c>
      <c r="G491" s="58"/>
      <c r="I491"/>
      <c r="J491"/>
      <c r="K491"/>
      <c r="L491"/>
      <c r="M491"/>
    </row>
    <row r="492" spans="2:13" x14ac:dyDescent="0.3">
      <c r="B492" s="56">
        <v>42198</v>
      </c>
      <c r="C492" s="57" t="s">
        <v>48</v>
      </c>
      <c r="D492" s="58">
        <v>90215</v>
      </c>
      <c r="E492" s="60">
        <v>4</v>
      </c>
      <c r="F492" s="59" t="s">
        <v>55</v>
      </c>
      <c r="G492" s="58"/>
      <c r="I492"/>
      <c r="J492"/>
      <c r="K492"/>
      <c r="L492"/>
      <c r="M492"/>
    </row>
    <row r="493" spans="2:13" x14ac:dyDescent="0.3">
      <c r="B493" s="56">
        <v>42087</v>
      </c>
      <c r="C493" s="57" t="s">
        <v>44</v>
      </c>
      <c r="D493" s="58">
        <v>210834</v>
      </c>
      <c r="E493" s="60">
        <v>10</v>
      </c>
      <c r="F493" s="59" t="s">
        <v>55</v>
      </c>
      <c r="G493" s="58"/>
      <c r="I493"/>
      <c r="J493"/>
      <c r="K493"/>
      <c r="L493"/>
      <c r="M493"/>
    </row>
    <row r="494" spans="2:13" x14ac:dyDescent="0.3">
      <c r="B494" s="56">
        <v>42171</v>
      </c>
      <c r="C494" s="57" t="s">
        <v>44</v>
      </c>
      <c r="D494" s="58">
        <v>192062</v>
      </c>
      <c r="E494" s="60">
        <v>12</v>
      </c>
      <c r="F494" s="59" t="s">
        <v>55</v>
      </c>
      <c r="G494" s="58"/>
      <c r="I494"/>
      <c r="J494"/>
      <c r="K494"/>
      <c r="L494"/>
      <c r="M494"/>
    </row>
    <row r="495" spans="2:13" x14ac:dyDescent="0.3">
      <c r="B495" s="56">
        <v>42087</v>
      </c>
      <c r="C495" s="57" t="s">
        <v>48</v>
      </c>
      <c r="D495" s="58">
        <v>316431</v>
      </c>
      <c r="E495" s="60">
        <v>20</v>
      </c>
      <c r="F495" s="59" t="s">
        <v>55</v>
      </c>
      <c r="G495" s="58"/>
      <c r="I495"/>
      <c r="J495"/>
      <c r="K495"/>
      <c r="L495"/>
      <c r="M495"/>
    </row>
    <row r="496" spans="2:13" x14ac:dyDescent="0.3">
      <c r="B496" s="56">
        <v>42046</v>
      </c>
      <c r="C496" s="57" t="s">
        <v>48</v>
      </c>
      <c r="D496" s="58">
        <v>245249</v>
      </c>
      <c r="E496" s="60">
        <v>10</v>
      </c>
      <c r="F496" s="59" t="s">
        <v>55</v>
      </c>
      <c r="G496" s="58"/>
      <c r="I496"/>
      <c r="J496"/>
      <c r="K496"/>
      <c r="L496"/>
      <c r="M496"/>
    </row>
    <row r="497" spans="2:13" x14ac:dyDescent="0.3">
      <c r="B497" s="56">
        <v>42141</v>
      </c>
      <c r="C497" s="57" t="s">
        <v>44</v>
      </c>
      <c r="D497" s="58">
        <v>254614</v>
      </c>
      <c r="E497" s="60">
        <v>13</v>
      </c>
      <c r="F497" s="59" t="s">
        <v>55</v>
      </c>
      <c r="G497" s="58"/>
      <c r="I497"/>
      <c r="J497"/>
      <c r="K497"/>
      <c r="L497"/>
      <c r="M497"/>
    </row>
    <row r="498" spans="2:13" x14ac:dyDescent="0.3">
      <c r="B498" s="56">
        <v>42246</v>
      </c>
      <c r="C498" s="57" t="s">
        <v>44</v>
      </c>
      <c r="D498" s="58">
        <v>208764</v>
      </c>
      <c r="E498" s="60">
        <v>7</v>
      </c>
      <c r="F498" s="59" t="s">
        <v>55</v>
      </c>
      <c r="G498" s="58"/>
      <c r="I498"/>
      <c r="J498"/>
      <c r="K498"/>
      <c r="L498"/>
      <c r="M498"/>
    </row>
    <row r="499" spans="2:13" x14ac:dyDescent="0.3">
      <c r="B499" s="56">
        <v>42139</v>
      </c>
      <c r="C499" s="57" t="s">
        <v>42</v>
      </c>
      <c r="D499" s="58">
        <v>146676</v>
      </c>
      <c r="E499" s="60">
        <v>5</v>
      </c>
      <c r="F499" s="59" t="s">
        <v>55</v>
      </c>
      <c r="G499" s="58"/>
      <c r="I499"/>
      <c r="J499"/>
      <c r="K499"/>
      <c r="L499"/>
      <c r="M499"/>
    </row>
    <row r="500" spans="2:13" x14ac:dyDescent="0.3">
      <c r="B500" s="56">
        <v>42198</v>
      </c>
      <c r="C500" s="57" t="s">
        <v>44</v>
      </c>
      <c r="D500" s="58">
        <v>395369</v>
      </c>
      <c r="E500" s="60">
        <v>19</v>
      </c>
      <c r="F500" s="59" t="s">
        <v>55</v>
      </c>
      <c r="G500" s="58"/>
      <c r="I500"/>
      <c r="J500"/>
      <c r="K500"/>
      <c r="L500"/>
      <c r="M500"/>
    </row>
    <row r="501" spans="2:13" x14ac:dyDescent="0.3">
      <c r="B501" s="56">
        <v>42050</v>
      </c>
      <c r="C501" s="57" t="s">
        <v>44</v>
      </c>
      <c r="D501" s="58">
        <v>221910</v>
      </c>
      <c r="E501" s="60">
        <v>13</v>
      </c>
      <c r="F501" s="59" t="s">
        <v>55</v>
      </c>
      <c r="G501" s="58"/>
      <c r="I501"/>
      <c r="J501"/>
      <c r="K501"/>
      <c r="L501"/>
      <c r="M501"/>
    </row>
    <row r="502" spans="2:13" x14ac:dyDescent="0.3">
      <c r="B502" s="56">
        <v>42172</v>
      </c>
      <c r="C502" s="57" t="s">
        <v>44</v>
      </c>
      <c r="D502" s="58">
        <v>393532</v>
      </c>
      <c r="E502" s="60">
        <v>16</v>
      </c>
      <c r="F502" s="59" t="s">
        <v>55</v>
      </c>
      <c r="G502" s="58"/>
      <c r="I502"/>
      <c r="J502"/>
      <c r="K502"/>
      <c r="L502"/>
      <c r="M502"/>
    </row>
    <row r="503" spans="2:13" x14ac:dyDescent="0.3">
      <c r="B503" s="56">
        <v>42145</v>
      </c>
      <c r="C503" s="57" t="s">
        <v>44</v>
      </c>
      <c r="D503" s="58">
        <v>298685</v>
      </c>
      <c r="E503" s="60">
        <v>19</v>
      </c>
      <c r="F503" s="59" t="s">
        <v>55</v>
      </c>
      <c r="G503" s="58"/>
      <c r="I503"/>
      <c r="J503"/>
      <c r="K503"/>
      <c r="L503"/>
      <c r="M503"/>
    </row>
    <row r="504" spans="2:13" x14ac:dyDescent="0.3">
      <c r="B504" s="56">
        <v>42211</v>
      </c>
      <c r="C504" s="57" t="s">
        <v>44</v>
      </c>
      <c r="D504" s="58">
        <v>360380</v>
      </c>
      <c r="E504" s="60">
        <v>17</v>
      </c>
      <c r="F504" s="59" t="s">
        <v>55</v>
      </c>
      <c r="G504" s="58"/>
      <c r="I504"/>
      <c r="J504"/>
      <c r="K504"/>
      <c r="L504"/>
      <c r="M504"/>
    </row>
    <row r="505" spans="2:13" x14ac:dyDescent="0.3">
      <c r="B505" s="56">
        <v>42162</v>
      </c>
      <c r="C505" s="57" t="s">
        <v>44</v>
      </c>
      <c r="D505" s="58">
        <v>360100</v>
      </c>
      <c r="E505" s="60">
        <v>20</v>
      </c>
      <c r="F505" s="59" t="s">
        <v>55</v>
      </c>
      <c r="G505" s="58"/>
      <c r="I505"/>
      <c r="J505"/>
      <c r="K505"/>
      <c r="L505"/>
      <c r="M505"/>
    </row>
    <row r="506" spans="2:13" x14ac:dyDescent="0.3">
      <c r="B506" s="56">
        <v>42150</v>
      </c>
      <c r="C506" s="57" t="s">
        <v>44</v>
      </c>
      <c r="D506" s="58">
        <v>36599</v>
      </c>
      <c r="E506" s="60">
        <v>2</v>
      </c>
      <c r="F506" s="59" t="s">
        <v>55</v>
      </c>
      <c r="G506" s="58"/>
      <c r="I506"/>
      <c r="J506"/>
      <c r="K506"/>
      <c r="L506"/>
      <c r="M506"/>
    </row>
    <row r="507" spans="2:13" x14ac:dyDescent="0.3">
      <c r="B507" s="56">
        <v>42230</v>
      </c>
      <c r="C507" s="57" t="s">
        <v>44</v>
      </c>
      <c r="D507" s="58">
        <v>49885</v>
      </c>
      <c r="E507" s="60">
        <v>2</v>
      </c>
      <c r="F507" s="59" t="s">
        <v>55</v>
      </c>
      <c r="G507" s="58"/>
      <c r="I507"/>
      <c r="J507"/>
      <c r="K507"/>
      <c r="L507"/>
      <c r="M507"/>
    </row>
    <row r="508" spans="2:13" x14ac:dyDescent="0.3">
      <c r="B508" s="56">
        <v>42092</v>
      </c>
      <c r="C508" s="57" t="s">
        <v>42</v>
      </c>
      <c r="D508" s="58">
        <v>53359</v>
      </c>
      <c r="E508" s="60">
        <v>2</v>
      </c>
      <c r="F508" s="59" t="s">
        <v>55</v>
      </c>
      <c r="G508" s="58"/>
      <c r="I508"/>
      <c r="J508"/>
      <c r="K508"/>
      <c r="L508"/>
      <c r="M508"/>
    </row>
    <row r="509" spans="2:13" x14ac:dyDescent="0.3">
      <c r="B509" s="56">
        <v>42047</v>
      </c>
      <c r="C509" s="57" t="s">
        <v>42</v>
      </c>
      <c r="D509" s="58">
        <v>376799</v>
      </c>
      <c r="E509" s="60">
        <v>18</v>
      </c>
      <c r="F509" s="59" t="s">
        <v>55</v>
      </c>
      <c r="G509" s="58"/>
      <c r="I509"/>
      <c r="J509"/>
      <c r="K509"/>
      <c r="L509"/>
      <c r="M509"/>
    </row>
    <row r="510" spans="2:13" x14ac:dyDescent="0.3">
      <c r="B510" s="56">
        <v>42035</v>
      </c>
      <c r="C510" s="57" t="s">
        <v>48</v>
      </c>
      <c r="D510" s="58">
        <v>39127</v>
      </c>
      <c r="E510" s="60">
        <v>2</v>
      </c>
      <c r="F510" s="59" t="s">
        <v>55</v>
      </c>
      <c r="G510" s="58"/>
      <c r="I510"/>
      <c r="J510"/>
      <c r="K510"/>
      <c r="L510"/>
      <c r="M510"/>
    </row>
    <row r="511" spans="2:13" x14ac:dyDescent="0.3">
      <c r="B511" s="56">
        <v>42220</v>
      </c>
      <c r="C511" s="57" t="s">
        <v>48</v>
      </c>
      <c r="D511" s="58">
        <v>246918</v>
      </c>
      <c r="E511" s="60">
        <v>12</v>
      </c>
      <c r="F511" s="59" t="s">
        <v>55</v>
      </c>
      <c r="G511" s="58"/>
      <c r="I511"/>
      <c r="J511"/>
      <c r="K511"/>
      <c r="L511"/>
      <c r="M511"/>
    </row>
    <row r="512" spans="2:13" x14ac:dyDescent="0.3">
      <c r="B512" s="56">
        <v>42233</v>
      </c>
      <c r="C512" s="57" t="s">
        <v>48</v>
      </c>
      <c r="D512" s="58">
        <v>47918</v>
      </c>
      <c r="E512" s="60">
        <v>2</v>
      </c>
      <c r="F512" s="59" t="s">
        <v>55</v>
      </c>
      <c r="G512" s="58"/>
      <c r="I512"/>
      <c r="J512"/>
      <c r="K512"/>
      <c r="L512"/>
      <c r="M512"/>
    </row>
    <row r="513" spans="2:13" x14ac:dyDescent="0.3">
      <c r="B513" s="56">
        <v>42156</v>
      </c>
      <c r="C513" s="57" t="s">
        <v>48</v>
      </c>
      <c r="D513" s="58">
        <v>287060</v>
      </c>
      <c r="E513" s="60">
        <v>12</v>
      </c>
      <c r="F513" s="59" t="s">
        <v>55</v>
      </c>
      <c r="G513" s="58"/>
      <c r="I513"/>
      <c r="J513"/>
      <c r="K513"/>
      <c r="L513"/>
      <c r="M513"/>
    </row>
    <row r="514" spans="2:13" x14ac:dyDescent="0.3">
      <c r="B514" s="56">
        <v>42053</v>
      </c>
      <c r="C514" s="57" t="s">
        <v>48</v>
      </c>
      <c r="D514" s="58">
        <v>205846</v>
      </c>
      <c r="E514" s="60">
        <v>10</v>
      </c>
      <c r="F514" s="59" t="s">
        <v>55</v>
      </c>
      <c r="G514" s="58"/>
      <c r="I514"/>
      <c r="J514"/>
      <c r="K514"/>
      <c r="L514"/>
      <c r="M514"/>
    </row>
    <row r="515" spans="2:13" x14ac:dyDescent="0.3">
      <c r="B515" s="56">
        <v>42228</v>
      </c>
      <c r="C515" s="57" t="s">
        <v>48</v>
      </c>
      <c r="D515" s="58">
        <v>322346</v>
      </c>
      <c r="E515" s="60">
        <v>15</v>
      </c>
      <c r="F515" s="59" t="s">
        <v>55</v>
      </c>
      <c r="G515" s="58"/>
      <c r="I515"/>
      <c r="J515"/>
      <c r="K515"/>
      <c r="L515"/>
      <c r="M515"/>
    </row>
    <row r="516" spans="2:13" x14ac:dyDescent="0.3">
      <c r="B516" s="56">
        <v>42218</v>
      </c>
      <c r="C516" s="57" t="s">
        <v>44</v>
      </c>
      <c r="D516" s="58">
        <v>377826</v>
      </c>
      <c r="E516" s="60">
        <v>17</v>
      </c>
      <c r="F516" s="59" t="s">
        <v>55</v>
      </c>
      <c r="G516" s="58"/>
      <c r="I516"/>
      <c r="J516"/>
      <c r="K516"/>
      <c r="L516"/>
      <c r="M516"/>
    </row>
    <row r="517" spans="2:13" x14ac:dyDescent="0.3">
      <c r="B517" s="56">
        <v>42174</v>
      </c>
      <c r="C517" s="57" t="s">
        <v>44</v>
      </c>
      <c r="D517" s="58">
        <v>54755</v>
      </c>
      <c r="E517" s="60">
        <v>3</v>
      </c>
      <c r="F517" s="59" t="s">
        <v>55</v>
      </c>
      <c r="G517" s="58"/>
      <c r="I517"/>
      <c r="J517"/>
      <c r="K517"/>
      <c r="L517"/>
      <c r="M517"/>
    </row>
    <row r="518" spans="2:13" x14ac:dyDescent="0.3">
      <c r="B518" s="56">
        <v>42192</v>
      </c>
      <c r="C518" s="57" t="s">
        <v>48</v>
      </c>
      <c r="D518" s="58">
        <v>198815</v>
      </c>
      <c r="E518" s="60">
        <v>11</v>
      </c>
      <c r="F518" s="59" t="s">
        <v>55</v>
      </c>
      <c r="G518" s="58"/>
      <c r="I518"/>
      <c r="J518"/>
      <c r="K518"/>
      <c r="L518"/>
      <c r="M518"/>
    </row>
    <row r="519" spans="2:13" x14ac:dyDescent="0.3">
      <c r="B519" s="56">
        <v>42215</v>
      </c>
      <c r="C519" s="57" t="s">
        <v>48</v>
      </c>
      <c r="D519" s="58">
        <v>399231</v>
      </c>
      <c r="E519" s="60">
        <v>17</v>
      </c>
      <c r="F519" s="59" t="s">
        <v>55</v>
      </c>
      <c r="G519" s="58"/>
      <c r="I519"/>
      <c r="J519"/>
      <c r="K519"/>
      <c r="L519"/>
      <c r="M519"/>
    </row>
    <row r="520" spans="2:13" x14ac:dyDescent="0.3">
      <c r="B520" s="56">
        <v>42162</v>
      </c>
      <c r="C520" s="57" t="s">
        <v>48</v>
      </c>
      <c r="D520" s="58">
        <v>248811</v>
      </c>
      <c r="E520" s="60">
        <v>9</v>
      </c>
      <c r="F520" s="59" t="s">
        <v>55</v>
      </c>
      <c r="G520" s="58"/>
      <c r="I520"/>
      <c r="J520"/>
      <c r="K520"/>
      <c r="L520"/>
      <c r="M520"/>
    </row>
    <row r="521" spans="2:13" x14ac:dyDescent="0.3">
      <c r="B521" s="56">
        <v>42012</v>
      </c>
      <c r="C521" s="57" t="s">
        <v>44</v>
      </c>
      <c r="D521" s="58">
        <v>94567</v>
      </c>
      <c r="E521" s="60">
        <v>6</v>
      </c>
      <c r="F521" s="59" t="s">
        <v>55</v>
      </c>
      <c r="G521" s="58"/>
      <c r="I521"/>
      <c r="J521"/>
      <c r="K521"/>
      <c r="L521"/>
      <c r="M521"/>
    </row>
    <row r="522" spans="2:13" x14ac:dyDescent="0.3">
      <c r="B522" s="56">
        <v>42040</v>
      </c>
      <c r="C522" s="57" t="s">
        <v>44</v>
      </c>
      <c r="D522" s="58">
        <v>265103</v>
      </c>
      <c r="E522" s="60">
        <v>11</v>
      </c>
      <c r="F522" s="59" t="s">
        <v>55</v>
      </c>
      <c r="G522" s="58"/>
      <c r="I522"/>
      <c r="J522"/>
      <c r="K522"/>
      <c r="L522"/>
      <c r="M522"/>
    </row>
    <row r="523" spans="2:13" x14ac:dyDescent="0.3">
      <c r="B523" s="56">
        <v>42167</v>
      </c>
      <c r="C523" s="57" t="s">
        <v>44</v>
      </c>
      <c r="D523" s="58">
        <v>69509</v>
      </c>
      <c r="E523" s="60">
        <v>3</v>
      </c>
      <c r="F523" s="59" t="s">
        <v>55</v>
      </c>
      <c r="G523" s="58"/>
      <c r="I523"/>
      <c r="J523"/>
      <c r="K523"/>
      <c r="L523"/>
      <c r="M523"/>
    </row>
    <row r="524" spans="2:13" x14ac:dyDescent="0.3">
      <c r="B524" s="56">
        <v>42231</v>
      </c>
      <c r="C524" s="57" t="s">
        <v>48</v>
      </c>
      <c r="D524" s="58">
        <v>227704</v>
      </c>
      <c r="E524" s="60">
        <v>14</v>
      </c>
      <c r="F524" s="59" t="s">
        <v>55</v>
      </c>
      <c r="G524" s="58"/>
      <c r="I524"/>
      <c r="J524"/>
      <c r="K524"/>
      <c r="L524"/>
      <c r="M524"/>
    </row>
    <row r="525" spans="2:13" x14ac:dyDescent="0.3">
      <c r="B525" s="56">
        <v>42243</v>
      </c>
      <c r="C525" s="57" t="s">
        <v>48</v>
      </c>
      <c r="D525" s="58">
        <v>169798</v>
      </c>
      <c r="E525" s="60">
        <v>9</v>
      </c>
      <c r="F525" s="59" t="s">
        <v>55</v>
      </c>
      <c r="G525" s="58"/>
      <c r="I525"/>
      <c r="J525"/>
      <c r="K525"/>
      <c r="L525"/>
      <c r="M525"/>
    </row>
    <row r="526" spans="2:13" x14ac:dyDescent="0.3">
      <c r="B526" s="56">
        <v>42217</v>
      </c>
      <c r="C526" s="57" t="s">
        <v>44</v>
      </c>
      <c r="D526" s="58">
        <v>35880</v>
      </c>
      <c r="E526" s="60">
        <v>2</v>
      </c>
      <c r="F526" s="59" t="s">
        <v>55</v>
      </c>
      <c r="G526" s="58"/>
      <c r="I526"/>
      <c r="J526"/>
      <c r="K526"/>
      <c r="L526"/>
      <c r="M526"/>
    </row>
    <row r="527" spans="2:13" x14ac:dyDescent="0.3">
      <c r="B527" s="56">
        <v>42219</v>
      </c>
      <c r="C527" s="57" t="s">
        <v>48</v>
      </c>
      <c r="D527" s="58">
        <v>36203</v>
      </c>
      <c r="E527" s="60">
        <v>2</v>
      </c>
      <c r="F527" s="59" t="s">
        <v>55</v>
      </c>
      <c r="G527" s="58"/>
      <c r="I527"/>
      <c r="J527"/>
      <c r="K527"/>
      <c r="L527"/>
      <c r="M527"/>
    </row>
    <row r="528" spans="2:13" x14ac:dyDescent="0.3">
      <c r="B528" s="56">
        <v>42021</v>
      </c>
      <c r="C528" s="57" t="s">
        <v>48</v>
      </c>
      <c r="D528" s="58">
        <v>48811</v>
      </c>
      <c r="E528" s="60">
        <v>3</v>
      </c>
      <c r="F528" s="59" t="s">
        <v>55</v>
      </c>
      <c r="G528" s="58"/>
      <c r="I528"/>
      <c r="J528"/>
      <c r="K528"/>
      <c r="L528"/>
      <c r="M528"/>
    </row>
    <row r="529" spans="2:13" x14ac:dyDescent="0.3">
      <c r="B529" s="56">
        <v>42223</v>
      </c>
      <c r="C529" s="57" t="s">
        <v>44</v>
      </c>
      <c r="D529" s="58">
        <v>195503</v>
      </c>
      <c r="E529" s="60">
        <v>11</v>
      </c>
      <c r="F529" s="59" t="s">
        <v>55</v>
      </c>
      <c r="G529" s="58"/>
      <c r="I529"/>
      <c r="J529"/>
      <c r="K529"/>
      <c r="L529"/>
      <c r="M529"/>
    </row>
    <row r="530" spans="2:13" x14ac:dyDescent="0.3">
      <c r="B530" s="56">
        <v>42136</v>
      </c>
      <c r="C530" s="57" t="s">
        <v>44</v>
      </c>
      <c r="D530" s="58">
        <v>395144</v>
      </c>
      <c r="E530" s="60">
        <v>26</v>
      </c>
      <c r="F530" s="59" t="s">
        <v>55</v>
      </c>
      <c r="G530" s="58"/>
      <c r="I530"/>
      <c r="J530"/>
      <c r="K530"/>
      <c r="L530"/>
      <c r="M530"/>
    </row>
    <row r="531" spans="2:13" x14ac:dyDescent="0.3">
      <c r="B531" s="56">
        <v>42067</v>
      </c>
      <c r="C531" s="57" t="s">
        <v>42</v>
      </c>
      <c r="D531" s="58">
        <v>69769</v>
      </c>
      <c r="E531" s="60">
        <v>4</v>
      </c>
      <c r="F531" s="59" t="s">
        <v>55</v>
      </c>
      <c r="G531" s="58"/>
      <c r="I531"/>
      <c r="J531"/>
      <c r="K531"/>
      <c r="L531"/>
      <c r="M531"/>
    </row>
    <row r="532" spans="2:13" x14ac:dyDescent="0.3">
      <c r="B532" s="56">
        <v>42216</v>
      </c>
      <c r="C532" s="57" t="s">
        <v>42</v>
      </c>
      <c r="D532" s="58">
        <v>348230</v>
      </c>
      <c r="E532" s="60">
        <v>13</v>
      </c>
      <c r="F532" s="59" t="s">
        <v>55</v>
      </c>
      <c r="G532" s="58"/>
      <c r="I532"/>
      <c r="J532"/>
      <c r="K532"/>
      <c r="L532"/>
      <c r="M532"/>
    </row>
    <row r="533" spans="2:13" x14ac:dyDescent="0.3">
      <c r="B533" s="56">
        <v>42169</v>
      </c>
      <c r="C533" s="57" t="s">
        <v>42</v>
      </c>
      <c r="D533" s="58">
        <v>72961</v>
      </c>
      <c r="E533" s="60">
        <v>4</v>
      </c>
      <c r="F533" s="59" t="s">
        <v>55</v>
      </c>
      <c r="G533" s="58"/>
      <c r="I533"/>
      <c r="J533"/>
      <c r="K533"/>
      <c r="L533"/>
      <c r="M533"/>
    </row>
    <row r="534" spans="2:13" x14ac:dyDescent="0.3">
      <c r="B534" s="56">
        <v>42171</v>
      </c>
      <c r="C534" s="57" t="s">
        <v>42</v>
      </c>
      <c r="D534" s="58">
        <v>376687</v>
      </c>
      <c r="E534" s="60">
        <v>21</v>
      </c>
      <c r="F534" s="59" t="s">
        <v>55</v>
      </c>
      <c r="G534" s="58"/>
      <c r="I534"/>
      <c r="J534"/>
      <c r="K534"/>
      <c r="L534"/>
      <c r="M534"/>
    </row>
    <row r="535" spans="2:13" x14ac:dyDescent="0.3">
      <c r="B535" s="56">
        <v>42061</v>
      </c>
      <c r="C535" s="57" t="s">
        <v>42</v>
      </c>
      <c r="D535" s="58">
        <v>137457</v>
      </c>
      <c r="E535" s="60">
        <v>5</v>
      </c>
      <c r="F535" s="59" t="s">
        <v>55</v>
      </c>
      <c r="G535" s="58"/>
      <c r="I535"/>
      <c r="J535"/>
      <c r="K535"/>
      <c r="L535"/>
      <c r="M535"/>
    </row>
    <row r="536" spans="2:13" x14ac:dyDescent="0.3">
      <c r="B536" s="56">
        <v>42012</v>
      </c>
      <c r="C536" s="57" t="s">
        <v>42</v>
      </c>
      <c r="D536" s="58">
        <v>283243</v>
      </c>
      <c r="E536" s="60">
        <v>15</v>
      </c>
      <c r="F536" s="59" t="s">
        <v>55</v>
      </c>
      <c r="G536" s="58"/>
      <c r="I536"/>
      <c r="J536"/>
      <c r="K536"/>
      <c r="L536"/>
      <c r="M536"/>
    </row>
    <row r="537" spans="2:13" x14ac:dyDescent="0.3">
      <c r="B537" s="56">
        <v>42127</v>
      </c>
      <c r="C537" s="57" t="s">
        <v>42</v>
      </c>
      <c r="D537" s="58">
        <v>100884</v>
      </c>
      <c r="E537" s="60">
        <v>3</v>
      </c>
      <c r="F537" s="59" t="s">
        <v>55</v>
      </c>
      <c r="G537" s="58"/>
      <c r="I537"/>
      <c r="J537"/>
      <c r="K537"/>
      <c r="L537"/>
      <c r="M537"/>
    </row>
    <row r="538" spans="2:13" x14ac:dyDescent="0.3">
      <c r="B538" s="56">
        <v>42223</v>
      </c>
      <c r="C538" s="57" t="s">
        <v>42</v>
      </c>
      <c r="D538" s="58">
        <v>205500</v>
      </c>
      <c r="E538" s="60">
        <v>8</v>
      </c>
      <c r="F538" s="59" t="s">
        <v>55</v>
      </c>
      <c r="G538" s="58"/>
      <c r="I538"/>
      <c r="J538"/>
      <c r="K538"/>
      <c r="L538"/>
      <c r="M538"/>
    </row>
    <row r="539" spans="2:13" x14ac:dyDescent="0.3">
      <c r="B539" s="56">
        <v>42236</v>
      </c>
      <c r="C539" s="57" t="s">
        <v>42</v>
      </c>
      <c r="D539" s="58">
        <v>44186</v>
      </c>
      <c r="E539" s="60">
        <v>2</v>
      </c>
      <c r="F539" s="59" t="s">
        <v>55</v>
      </c>
      <c r="G539" s="58"/>
      <c r="I539"/>
      <c r="J539"/>
      <c r="K539"/>
      <c r="L539"/>
      <c r="M539"/>
    </row>
    <row r="540" spans="2:13" x14ac:dyDescent="0.3">
      <c r="B540" s="56">
        <v>42100</v>
      </c>
      <c r="C540" s="57" t="s">
        <v>42</v>
      </c>
      <c r="D540" s="58">
        <v>16274</v>
      </c>
      <c r="E540" s="60">
        <v>1</v>
      </c>
      <c r="F540" s="59" t="s">
        <v>55</v>
      </c>
      <c r="G540" s="58"/>
      <c r="I540"/>
      <c r="J540"/>
      <c r="K540"/>
      <c r="L540"/>
      <c r="M540"/>
    </row>
    <row r="541" spans="2:13" x14ac:dyDescent="0.3">
      <c r="B541" s="56">
        <v>42138</v>
      </c>
      <c r="C541" s="57" t="s">
        <v>42</v>
      </c>
      <c r="D541" s="58">
        <v>46035</v>
      </c>
      <c r="E541" s="60">
        <v>2</v>
      </c>
      <c r="F541" s="59" t="s">
        <v>55</v>
      </c>
      <c r="G541" s="58"/>
      <c r="I541"/>
      <c r="J541"/>
      <c r="K541"/>
      <c r="L541"/>
      <c r="M541"/>
    </row>
    <row r="542" spans="2:13" x14ac:dyDescent="0.3">
      <c r="B542" s="56">
        <v>42221</v>
      </c>
      <c r="C542" s="57" t="s">
        <v>44</v>
      </c>
      <c r="D542" s="58">
        <v>233286</v>
      </c>
      <c r="E542" s="60">
        <v>9</v>
      </c>
      <c r="F542" s="59" t="s">
        <v>55</v>
      </c>
      <c r="G542" s="58"/>
      <c r="I542"/>
      <c r="J542"/>
      <c r="K542"/>
      <c r="L542"/>
      <c r="M542"/>
    </row>
    <row r="543" spans="2:13" x14ac:dyDescent="0.3">
      <c r="B543" s="56">
        <v>42043</v>
      </c>
      <c r="C543" s="57" t="s">
        <v>44</v>
      </c>
      <c r="D543" s="58">
        <v>37421</v>
      </c>
      <c r="E543" s="60">
        <v>1</v>
      </c>
      <c r="F543" s="59" t="s">
        <v>55</v>
      </c>
      <c r="G543" s="58"/>
      <c r="I543"/>
      <c r="J543"/>
      <c r="K543"/>
      <c r="L543"/>
      <c r="M543"/>
    </row>
    <row r="544" spans="2:13" x14ac:dyDescent="0.3">
      <c r="B544" s="56">
        <v>42015</v>
      </c>
      <c r="C544" s="57" t="s">
        <v>42</v>
      </c>
      <c r="D544" s="58">
        <v>34388</v>
      </c>
      <c r="E544" s="60">
        <v>2</v>
      </c>
      <c r="F544" s="59" t="s">
        <v>55</v>
      </c>
      <c r="G544" s="58"/>
      <c r="I544"/>
      <c r="J544"/>
      <c r="K544"/>
      <c r="L544"/>
      <c r="M544"/>
    </row>
    <row r="545" spans="2:13" x14ac:dyDescent="0.3">
      <c r="B545" s="56">
        <v>42245</v>
      </c>
      <c r="C545" s="57" t="s">
        <v>44</v>
      </c>
      <c r="D545" s="58">
        <v>312825</v>
      </c>
      <c r="E545" s="60">
        <v>18</v>
      </c>
      <c r="F545" s="59" t="s">
        <v>55</v>
      </c>
      <c r="G545" s="58"/>
      <c r="I545"/>
      <c r="J545"/>
      <c r="K545"/>
      <c r="L545"/>
      <c r="M545"/>
    </row>
    <row r="546" spans="2:13" x14ac:dyDescent="0.3">
      <c r="B546" s="56">
        <v>42048</v>
      </c>
      <c r="C546" s="57" t="s">
        <v>42</v>
      </c>
      <c r="D546" s="58">
        <v>41221</v>
      </c>
      <c r="E546" s="60">
        <v>2</v>
      </c>
      <c r="F546" s="59" t="s">
        <v>55</v>
      </c>
      <c r="G546" s="58"/>
      <c r="I546"/>
      <c r="J546"/>
      <c r="K546"/>
      <c r="L546"/>
      <c r="M546"/>
    </row>
    <row r="547" spans="2:13" x14ac:dyDescent="0.3">
      <c r="C547" s="59"/>
      <c r="E547" s="60"/>
      <c r="I547"/>
      <c r="J547"/>
      <c r="K547"/>
      <c r="L547"/>
      <c r="M547"/>
    </row>
    <row r="548" spans="2:13" x14ac:dyDescent="0.3">
      <c r="I548"/>
      <c r="J548"/>
      <c r="K548"/>
      <c r="L548"/>
      <c r="M548"/>
    </row>
    <row r="549" spans="2:13" x14ac:dyDescent="0.3">
      <c r="I549"/>
      <c r="J549"/>
      <c r="K549"/>
      <c r="L549"/>
      <c r="M549"/>
    </row>
    <row r="550" spans="2:13" x14ac:dyDescent="0.3">
      <c r="I550"/>
      <c r="J550"/>
      <c r="K550"/>
      <c r="L550"/>
      <c r="M550"/>
    </row>
    <row r="551" spans="2:13" x14ac:dyDescent="0.3">
      <c r="I551"/>
      <c r="J551"/>
      <c r="K551"/>
      <c r="L551"/>
      <c r="M551"/>
    </row>
    <row r="552" spans="2:13" x14ac:dyDescent="0.3">
      <c r="I552"/>
      <c r="J552"/>
      <c r="K552"/>
      <c r="L552"/>
      <c r="M552"/>
    </row>
    <row r="553" spans="2:13" x14ac:dyDescent="0.3">
      <c r="I553"/>
      <c r="J553"/>
      <c r="K553"/>
      <c r="L553"/>
      <c r="M553"/>
    </row>
    <row r="554" spans="2:13" x14ac:dyDescent="0.3">
      <c r="I554"/>
      <c r="J554"/>
      <c r="K554"/>
      <c r="L554"/>
      <c r="M554"/>
    </row>
    <row r="555" spans="2:13" x14ac:dyDescent="0.3">
      <c r="I555"/>
      <c r="J555"/>
      <c r="K555"/>
      <c r="L555"/>
      <c r="M555"/>
    </row>
    <row r="556" spans="2:13" x14ac:dyDescent="0.3">
      <c r="I556"/>
      <c r="J556"/>
      <c r="K556"/>
      <c r="L556"/>
      <c r="M5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Index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LoggedInAs</vt:lpstr>
      <vt:lpstr>SPRING</vt:lpstr>
      <vt:lpstr>SUMMER</vt:lpstr>
      <vt:lpstr>UserNames</vt:lpstr>
      <vt:lpstr>WINTER</vt:lpstr>
    </vt:vector>
  </TitlesOfParts>
  <Company>OzGrid Business Applications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Hawley of OzGrid Business Applications</dc:creator>
  <cp:lastModifiedBy>Aarul Mishra</cp:lastModifiedBy>
  <dcterms:created xsi:type="dcterms:W3CDTF">2002-07-07T11:14:11Z</dcterms:created>
  <dcterms:modified xsi:type="dcterms:W3CDTF">2019-09-20T06:36:35Z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