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mc:AlternateContent xmlns:mc="http://schemas.openxmlformats.org/markup-compatibility/2006">
    <mc:Choice Requires="x15">
      <x15ac:absPath xmlns:x15ac="http://schemas.microsoft.com/office/spreadsheetml/2010/11/ac" url="https://d.docs.live.net/a3217d20b8f9f860/"/>
    </mc:Choice>
  </mc:AlternateContent>
  <xr:revisionPtr revIDLastSave="12" documentId="8_{0E1EE5E4-DBC3-4E87-8864-9E56F4880CD6}" xr6:coauthVersionLast="47" xr6:coauthVersionMax="47" xr10:uidLastSave="{C8B21F4A-8ED3-4CE0-8B0F-5D96A15CA7C4}"/>
  <bookViews>
    <workbookView xWindow="-120" yWindow="-120" windowWidth="20730" windowHeight="11040" activeTab="3" xr2:uid="{9116F1A9-CD65-4E1D-925A-36097B391145}"/>
  </bookViews>
  <sheets>
    <sheet name="InputData" sheetId="1" r:id="rId1"/>
    <sheet name="MasterData" sheetId="2" r:id="rId2"/>
    <sheet name="Analysis" sheetId="3" r:id="rId3"/>
    <sheet name="Dashboard" sheetId="4" r:id="rId4"/>
  </sheets>
  <definedNames>
    <definedName name="_xlchart.v1.2" hidden="1">Analysis!$AI$3:$AI$11</definedName>
    <definedName name="_xlchart.v1.5" hidden="1">Analysis!$AI$3:$AI$11</definedName>
    <definedName name="CATEGORY">OFFSET(Analysis!$AD$1,1,0,COUNT(Analysis!$AE:$AE))</definedName>
    <definedName name="CategoryRange">OFFSET(Analysis!$AD$1,1,1,COUNT(Analysis!$AE:$AE))</definedName>
    <definedName name="Slicer_MONTH">#N/A</definedName>
    <definedName name="Slicer_PAYMENT_MODE">#N/A</definedName>
    <definedName name="Slicer_SALE_TYPE">#N/A</definedName>
    <definedName name="Slicer_YEAR">#N/A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I3" i="3" l="1" a="1"/>
  <c r="AI3" i="3" s="1"/>
  <c r="AG3" i="3" s="1" a="1"/>
  <c r="AG3" i="3" s="1"/>
  <c r="AI1" i="3" s="1"/>
  <c r="AH3" i="3" a="1"/>
  <c r="AH3" i="3" s="1"/>
  <c r="U3" i="3" a="1"/>
  <c r="U3" i="3" s="1"/>
  <c r="Z1" i="3"/>
  <c r="AA1" i="3" s="1"/>
  <c r="W3" i="3" a="1"/>
  <c r="W3" i="3" s="1"/>
  <c r="V3" i="3" a="1"/>
  <c r="V3" i="3" s="1"/>
  <c r="T3" i="3" s="1" a="1"/>
  <c r="T3" i="3" s="1"/>
  <c r="V1" i="3" s="1"/>
  <c r="M4" i="3"/>
  <c r="N4" i="3" s="1"/>
  <c r="M5" i="3"/>
  <c r="N5" i="3" s="1"/>
  <c r="M6" i="3"/>
  <c r="N6" i="3" s="1"/>
  <c r="M7" i="3"/>
  <c r="N7" i="3" s="1"/>
  <c r="M8" i="3"/>
  <c r="N8" i="3" s="1"/>
  <c r="M9" i="3"/>
  <c r="N9" i="3" s="1"/>
  <c r="M10" i="3"/>
  <c r="N10" i="3" s="1"/>
  <c r="M11" i="3"/>
  <c r="N11" i="3" s="1"/>
  <c r="M12" i="3"/>
  <c r="N12" i="3" s="1"/>
  <c r="M13" i="3"/>
  <c r="N13" i="3" s="1"/>
  <c r="M14" i="3"/>
  <c r="N14" i="3" s="1"/>
  <c r="M3" i="3"/>
  <c r="N3" i="3" s="1"/>
  <c r="L4" i="3"/>
  <c r="L5" i="3"/>
  <c r="L6" i="3"/>
  <c r="L7" i="3"/>
  <c r="L8" i="3"/>
  <c r="L9" i="3"/>
  <c r="L10" i="3"/>
  <c r="L11" i="3"/>
  <c r="L12" i="3"/>
  <c r="L13" i="3"/>
  <c r="L14" i="3"/>
  <c r="L3" i="3"/>
  <c r="O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N528" i="1"/>
  <c r="N527" i="1"/>
  <c r="N526" i="1"/>
  <c r="N525" i="1"/>
  <c r="N524" i="1"/>
  <c r="N523" i="1"/>
  <c r="N522" i="1"/>
  <c r="N521" i="1"/>
  <c r="N520" i="1"/>
  <c r="N519" i="1"/>
  <c r="N518" i="1"/>
  <c r="N517" i="1"/>
  <c r="N516" i="1"/>
  <c r="N515" i="1"/>
  <c r="N514" i="1"/>
  <c r="N513" i="1"/>
  <c r="N512" i="1"/>
  <c r="N511" i="1"/>
  <c r="N510" i="1"/>
  <c r="N509" i="1"/>
  <c r="N508" i="1"/>
  <c r="N507" i="1"/>
  <c r="N506" i="1"/>
  <c r="N505" i="1"/>
  <c r="N504" i="1"/>
  <c r="N503" i="1"/>
  <c r="N502" i="1"/>
  <c r="N501" i="1"/>
  <c r="N500" i="1"/>
  <c r="N499" i="1"/>
  <c r="N498" i="1"/>
  <c r="N497" i="1"/>
  <c r="N496" i="1"/>
  <c r="N495" i="1"/>
  <c r="N494" i="1"/>
  <c r="N493" i="1"/>
  <c r="N492" i="1"/>
  <c r="N491" i="1"/>
  <c r="N490" i="1"/>
  <c r="N489" i="1"/>
  <c r="N488" i="1"/>
  <c r="N487" i="1"/>
  <c r="N486" i="1"/>
  <c r="N485" i="1"/>
  <c r="N484" i="1"/>
  <c r="N483" i="1"/>
  <c r="N482" i="1"/>
  <c r="N481" i="1"/>
  <c r="N480" i="1"/>
  <c r="N479" i="1"/>
  <c r="N478" i="1"/>
  <c r="N477" i="1"/>
  <c r="N476" i="1"/>
  <c r="N475" i="1"/>
  <c r="N474" i="1"/>
  <c r="N473" i="1"/>
  <c r="N472" i="1"/>
  <c r="N471" i="1"/>
  <c r="N470" i="1"/>
  <c r="N469" i="1"/>
  <c r="N468" i="1"/>
  <c r="N467" i="1"/>
  <c r="N466" i="1"/>
  <c r="N465" i="1"/>
  <c r="N464" i="1"/>
  <c r="N463" i="1"/>
  <c r="N462" i="1"/>
  <c r="N461" i="1"/>
  <c r="N460" i="1"/>
  <c r="N459" i="1"/>
  <c r="N458" i="1"/>
  <c r="N457" i="1"/>
  <c r="N456" i="1"/>
  <c r="N455" i="1"/>
  <c r="N454" i="1"/>
  <c r="N453" i="1"/>
  <c r="N452" i="1"/>
  <c r="N451" i="1"/>
  <c r="N450" i="1"/>
  <c r="N449" i="1"/>
  <c r="N448" i="1"/>
  <c r="N447" i="1"/>
  <c r="N446" i="1"/>
  <c r="N445" i="1"/>
  <c r="N444" i="1"/>
  <c r="N443" i="1"/>
  <c r="N442" i="1"/>
  <c r="N441" i="1"/>
  <c r="N440" i="1"/>
  <c r="N439" i="1"/>
  <c r="N438" i="1"/>
  <c r="N437" i="1"/>
  <c r="N436" i="1"/>
  <c r="N435" i="1"/>
  <c r="N434" i="1"/>
  <c r="N433" i="1"/>
  <c r="N432" i="1"/>
  <c r="N431" i="1"/>
  <c r="N430" i="1"/>
  <c r="N429" i="1"/>
  <c r="N428" i="1"/>
  <c r="N427" i="1"/>
  <c r="N426" i="1"/>
  <c r="N425" i="1"/>
  <c r="N424" i="1"/>
  <c r="N423" i="1"/>
  <c r="N422" i="1"/>
  <c r="N421" i="1"/>
  <c r="N420" i="1"/>
  <c r="N419" i="1"/>
  <c r="N418" i="1"/>
  <c r="N417" i="1"/>
  <c r="N416" i="1"/>
  <c r="N415" i="1"/>
  <c r="N414" i="1"/>
  <c r="N413" i="1"/>
  <c r="N412" i="1"/>
  <c r="N411" i="1"/>
  <c r="N410" i="1"/>
  <c r="N409" i="1"/>
  <c r="N408" i="1"/>
  <c r="N407" i="1"/>
  <c r="N406" i="1"/>
  <c r="N405" i="1"/>
  <c r="N404" i="1"/>
  <c r="N403" i="1"/>
  <c r="N402" i="1"/>
  <c r="N401"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21" i="1"/>
  <c r="N320" i="1"/>
  <c r="N319" i="1"/>
  <c r="N318" i="1"/>
  <c r="N317" i="1"/>
  <c r="N316" i="1"/>
  <c r="N315" i="1"/>
  <c r="N314" i="1"/>
  <c r="N313" i="1"/>
  <c r="N312" i="1"/>
  <c r="N311" i="1"/>
  <c r="N310" i="1"/>
  <c r="N309" i="1"/>
  <c r="N308" i="1"/>
  <c r="N307" i="1"/>
  <c r="N306" i="1"/>
  <c r="N305" i="1"/>
  <c r="N304" i="1"/>
  <c r="N303" i="1"/>
  <c r="N302" i="1"/>
  <c r="N301" i="1"/>
  <c r="N300" i="1"/>
  <c r="N299" i="1"/>
  <c r="N298" i="1"/>
  <c r="N297" i="1"/>
  <c r="N296" i="1"/>
  <c r="N295" i="1"/>
  <c r="N294" i="1"/>
  <c r="N293" i="1"/>
  <c r="N292" i="1"/>
  <c r="N291" i="1"/>
  <c r="N290" i="1"/>
  <c r="N289" i="1"/>
  <c r="N288" i="1"/>
  <c r="N287" i="1"/>
  <c r="N286" i="1"/>
  <c r="N285" i="1"/>
  <c r="N284" i="1"/>
  <c r="N283" i="1"/>
  <c r="N282" i="1"/>
  <c r="N281" i="1"/>
  <c r="N280" i="1"/>
  <c r="N279" i="1"/>
  <c r="N278" i="1"/>
  <c r="N277" i="1"/>
  <c r="N276" i="1"/>
  <c r="N275" i="1"/>
  <c r="N274" i="1"/>
  <c r="N273" i="1"/>
  <c r="N272" i="1"/>
  <c r="N271" i="1"/>
  <c r="N270" i="1"/>
  <c r="N269" i="1"/>
  <c r="N268" i="1"/>
  <c r="N267" i="1"/>
  <c r="N266" i="1"/>
  <c r="N265" i="1"/>
  <c r="N264" i="1"/>
  <c r="N263" i="1"/>
  <c r="N262" i="1"/>
  <c r="N261" i="1"/>
  <c r="N260" i="1"/>
  <c r="N259" i="1"/>
  <c r="N258" i="1"/>
  <c r="N257" i="1"/>
  <c r="N256" i="1"/>
  <c r="N255" i="1"/>
  <c r="N254" i="1"/>
  <c r="N253" i="1"/>
  <c r="N252" i="1"/>
  <c r="N251" i="1"/>
  <c r="N250" i="1"/>
  <c r="N249" i="1"/>
  <c r="N248" i="1"/>
  <c r="N247" i="1"/>
  <c r="N246" i="1"/>
  <c r="N245" i="1"/>
  <c r="N244" i="1"/>
  <c r="N243" i="1"/>
  <c r="N242" i="1"/>
  <c r="N241" i="1"/>
  <c r="N240" i="1"/>
  <c r="N239" i="1"/>
  <c r="N238" i="1"/>
  <c r="N237" i="1"/>
  <c r="N236" i="1"/>
  <c r="N235" i="1"/>
  <c r="N234" i="1"/>
  <c r="N233" i="1"/>
  <c r="N232" i="1"/>
  <c r="N231" i="1"/>
  <c r="N230" i="1"/>
  <c r="N229" i="1"/>
  <c r="N228" i="1"/>
  <c r="N227" i="1"/>
  <c r="N226" i="1"/>
  <c r="N225" i="1"/>
  <c r="N224" i="1"/>
  <c r="N223" i="1"/>
  <c r="N222" i="1"/>
  <c r="N221" i="1"/>
  <c r="N220" i="1"/>
  <c r="N219" i="1"/>
  <c r="N218" i="1"/>
  <c r="N217" i="1"/>
  <c r="N216" i="1"/>
  <c r="N215" i="1"/>
  <c r="N214" i="1"/>
  <c r="N213" i="1"/>
  <c r="N212" i="1"/>
  <c r="N211" i="1"/>
  <c r="N210" i="1"/>
  <c r="N209" i="1"/>
  <c r="N208" i="1"/>
  <c r="N207" i="1"/>
  <c r="N206" i="1"/>
  <c r="N205" i="1"/>
  <c r="N204" i="1"/>
  <c r="N203" i="1"/>
  <c r="N202" i="1"/>
  <c r="N201" i="1"/>
  <c r="N200" i="1"/>
  <c r="N199" i="1"/>
  <c r="N198" i="1"/>
  <c r="N197" i="1"/>
  <c r="N196" i="1"/>
  <c r="N195" i="1"/>
  <c r="N194" i="1"/>
  <c r="N193" i="1"/>
  <c r="N192" i="1"/>
  <c r="N191" i="1"/>
  <c r="N190" i="1"/>
  <c r="N189" i="1"/>
  <c r="N188" i="1"/>
  <c r="N187" i="1"/>
  <c r="N186" i="1"/>
  <c r="N185" i="1"/>
  <c r="N184" i="1"/>
  <c r="N183" i="1"/>
  <c r="N182" i="1"/>
  <c r="N181" i="1"/>
  <c r="N180" i="1"/>
  <c r="N179" i="1"/>
  <c r="N178" i="1"/>
  <c r="N177" i="1"/>
  <c r="N176" i="1"/>
  <c r="N175" i="1"/>
  <c r="N174" i="1"/>
  <c r="N173" i="1"/>
  <c r="N172" i="1"/>
  <c r="N171" i="1"/>
  <c r="N170" i="1"/>
  <c r="N169" i="1"/>
  <c r="N168" i="1"/>
  <c r="N167" i="1"/>
  <c r="N166" i="1"/>
  <c r="N165" i="1"/>
  <c r="N164" i="1"/>
  <c r="N163" i="1"/>
  <c r="N162" i="1"/>
  <c r="N161" i="1"/>
  <c r="N160" i="1"/>
  <c r="N159" i="1"/>
  <c r="N158" i="1"/>
  <c r="N157" i="1"/>
  <c r="N156" i="1"/>
  <c r="N155" i="1"/>
  <c r="N154" i="1"/>
  <c r="N153" i="1"/>
  <c r="N152" i="1"/>
  <c r="N151" i="1"/>
  <c r="N150" i="1"/>
  <c r="N149" i="1"/>
  <c r="N148" i="1"/>
  <c r="N147" i="1"/>
  <c r="N146" i="1"/>
  <c r="N145" i="1"/>
  <c r="N144" i="1"/>
  <c r="N143" i="1"/>
  <c r="N142" i="1"/>
  <c r="N141" i="1"/>
  <c r="N140" i="1"/>
  <c r="N139" i="1"/>
  <c r="N138" i="1"/>
  <c r="N137" i="1"/>
  <c r="N136" i="1"/>
  <c r="N135" i="1"/>
  <c r="N134" i="1"/>
  <c r="N133" i="1"/>
  <c r="N132" i="1"/>
  <c r="N131" i="1"/>
  <c r="N130" i="1"/>
  <c r="N129" i="1"/>
  <c r="N128" i="1"/>
  <c r="N127" i="1"/>
  <c r="N126" i="1"/>
  <c r="N125" i="1"/>
  <c r="N124" i="1"/>
  <c r="N123" i="1"/>
  <c r="N122" i="1"/>
  <c r="N121" i="1"/>
  <c r="N120" i="1"/>
  <c r="N119" i="1"/>
  <c r="N118" i="1"/>
  <c r="N117" i="1"/>
  <c r="N116" i="1"/>
  <c r="N115" i="1"/>
  <c r="N114" i="1"/>
  <c r="N113" i="1"/>
  <c r="N112" i="1"/>
  <c r="N111" i="1"/>
  <c r="N110" i="1"/>
  <c r="N109" i="1"/>
  <c r="N108" i="1"/>
  <c r="N107" i="1"/>
  <c r="N106" i="1"/>
  <c r="N105" i="1"/>
  <c r="N104" i="1"/>
  <c r="N103" i="1"/>
  <c r="N102" i="1"/>
  <c r="N101" i="1"/>
  <c r="N100" i="1"/>
  <c r="N99" i="1"/>
  <c r="N98" i="1"/>
  <c r="N97" i="1"/>
  <c r="N96" i="1"/>
  <c r="N95" i="1"/>
  <c r="N94" i="1"/>
  <c r="N93" i="1"/>
  <c r="N92" i="1"/>
  <c r="N91" i="1"/>
  <c r="N90" i="1"/>
  <c r="N89" i="1"/>
  <c r="N88" i="1"/>
  <c r="N87" i="1"/>
  <c r="N86" i="1"/>
  <c r="N85" i="1"/>
  <c r="N84" i="1"/>
  <c r="N83" i="1"/>
  <c r="N82" i="1"/>
  <c r="N81" i="1"/>
  <c r="N80" i="1"/>
  <c r="N79" i="1"/>
  <c r="N78" i="1"/>
  <c r="N77" i="1"/>
  <c r="N76" i="1"/>
  <c r="N75" i="1"/>
  <c r="N74" i="1"/>
  <c r="N73" i="1"/>
  <c r="N72" i="1"/>
  <c r="N71" i="1"/>
  <c r="N70" i="1"/>
  <c r="N69" i="1"/>
  <c r="N68" i="1"/>
  <c r="N67" i="1"/>
  <c r="N66" i="1"/>
  <c r="N65" i="1"/>
  <c r="N64" i="1"/>
  <c r="N63" i="1"/>
  <c r="N62" i="1"/>
  <c r="N61" i="1"/>
  <c r="N60" i="1"/>
  <c r="N59" i="1"/>
  <c r="N58" i="1"/>
  <c r="N57" i="1"/>
  <c r="N56" i="1"/>
  <c r="N55" i="1"/>
  <c r="N54" i="1"/>
  <c r="N53" i="1"/>
  <c r="N52" i="1"/>
  <c r="N51" i="1"/>
  <c r="N50" i="1"/>
  <c r="N49" i="1"/>
  <c r="N48" i="1"/>
  <c r="N47" i="1"/>
  <c r="N46" i="1"/>
  <c r="N45" i="1"/>
  <c r="N44" i="1"/>
  <c r="N43" i="1"/>
  <c r="N42" i="1"/>
  <c r="N41" i="1"/>
  <c r="N40" i="1"/>
  <c r="N39" i="1"/>
  <c r="N38" i="1"/>
  <c r="N37" i="1"/>
  <c r="N36" i="1"/>
  <c r="N35" i="1"/>
  <c r="N34" i="1"/>
  <c r="N33" i="1"/>
  <c r="N32" i="1"/>
  <c r="N31" i="1"/>
  <c r="N30" i="1"/>
  <c r="N29" i="1"/>
  <c r="N28" i="1"/>
  <c r="N27" i="1"/>
  <c r="N26" i="1"/>
  <c r="N25" i="1"/>
  <c r="N24" i="1"/>
  <c r="N23" i="1"/>
  <c r="N22" i="1"/>
  <c r="N21" i="1"/>
  <c r="N20" i="1"/>
  <c r="N19" i="1"/>
  <c r="N18" i="1"/>
  <c r="N17" i="1"/>
  <c r="N16" i="1"/>
  <c r="N15" i="1"/>
  <c r="N14" i="1"/>
  <c r="N13" i="1"/>
  <c r="N12" i="1"/>
  <c r="N11" i="1"/>
  <c r="N10" i="1"/>
  <c r="N9" i="1"/>
  <c r="N8" i="1"/>
  <c r="N7" i="1"/>
  <c r="N6" i="1"/>
  <c r="N5" i="1"/>
  <c r="N4" i="1"/>
  <c r="N3" i="1"/>
  <c r="N2" i="1"/>
  <c r="M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J2" i="1"/>
  <c r="L2" i="1" s="1"/>
  <c r="J3" i="1"/>
  <c r="L3" i="1" s="1"/>
  <c r="J4" i="1"/>
  <c r="L4" i="1" s="1"/>
  <c r="J5" i="1"/>
  <c r="L5" i="1" s="1"/>
  <c r="J6" i="1"/>
  <c r="L6" i="1" s="1"/>
  <c r="J7" i="1"/>
  <c r="L7" i="1" s="1"/>
  <c r="J8" i="1"/>
  <c r="L8" i="1" s="1"/>
  <c r="J9" i="1"/>
  <c r="L9" i="1" s="1"/>
  <c r="J10" i="1"/>
  <c r="L10" i="1" s="1"/>
  <c r="J11" i="1"/>
  <c r="L11" i="1" s="1"/>
  <c r="J12" i="1"/>
  <c r="L12" i="1" s="1"/>
  <c r="J13" i="1"/>
  <c r="L13" i="1" s="1"/>
  <c r="J14" i="1"/>
  <c r="L14" i="1" s="1"/>
  <c r="J15" i="1"/>
  <c r="L15" i="1" s="1"/>
  <c r="J16" i="1"/>
  <c r="L16" i="1" s="1"/>
  <c r="J17" i="1"/>
  <c r="L17" i="1" s="1"/>
  <c r="J18" i="1"/>
  <c r="L18" i="1" s="1"/>
  <c r="J19" i="1"/>
  <c r="L19" i="1" s="1"/>
  <c r="J20" i="1"/>
  <c r="L20" i="1" s="1"/>
  <c r="J21" i="1"/>
  <c r="L21" i="1" s="1"/>
  <c r="J22" i="1"/>
  <c r="L22" i="1" s="1"/>
  <c r="J23" i="1"/>
  <c r="L23" i="1" s="1"/>
  <c r="J24" i="1"/>
  <c r="L24" i="1" s="1"/>
  <c r="J25" i="1"/>
  <c r="L25" i="1" s="1"/>
  <c r="J26" i="1"/>
  <c r="L26" i="1" s="1"/>
  <c r="J27" i="1"/>
  <c r="L27" i="1" s="1"/>
  <c r="J28" i="1"/>
  <c r="L28" i="1" s="1"/>
  <c r="J29" i="1"/>
  <c r="L29" i="1" s="1"/>
  <c r="J30" i="1"/>
  <c r="L30" i="1" s="1"/>
  <c r="J31" i="1"/>
  <c r="L31" i="1" s="1"/>
  <c r="J32" i="1"/>
  <c r="L32" i="1" s="1"/>
  <c r="J33" i="1"/>
  <c r="L33" i="1" s="1"/>
  <c r="J34" i="1"/>
  <c r="L34" i="1" s="1"/>
  <c r="J35" i="1"/>
  <c r="L35" i="1" s="1"/>
  <c r="J36" i="1"/>
  <c r="L36" i="1" s="1"/>
  <c r="J37" i="1"/>
  <c r="L37" i="1" s="1"/>
  <c r="J38" i="1"/>
  <c r="L38" i="1" s="1"/>
  <c r="J39" i="1"/>
  <c r="L39" i="1" s="1"/>
  <c r="J40" i="1"/>
  <c r="L40" i="1" s="1"/>
  <c r="J41" i="1"/>
  <c r="L41" i="1" s="1"/>
  <c r="J42" i="1"/>
  <c r="L42" i="1" s="1"/>
  <c r="J43" i="1"/>
  <c r="L43" i="1" s="1"/>
  <c r="J44" i="1"/>
  <c r="L44" i="1" s="1"/>
  <c r="J45" i="1"/>
  <c r="L45" i="1" s="1"/>
  <c r="J46" i="1"/>
  <c r="L46" i="1" s="1"/>
  <c r="J47" i="1"/>
  <c r="L47" i="1" s="1"/>
  <c r="J48" i="1"/>
  <c r="L48" i="1" s="1"/>
  <c r="J49" i="1"/>
  <c r="L49" i="1" s="1"/>
  <c r="J50" i="1"/>
  <c r="L50" i="1" s="1"/>
  <c r="J51" i="1"/>
  <c r="L51" i="1" s="1"/>
  <c r="J52" i="1"/>
  <c r="L52" i="1" s="1"/>
  <c r="J53" i="1"/>
  <c r="L53" i="1" s="1"/>
  <c r="J54" i="1"/>
  <c r="L54" i="1" s="1"/>
  <c r="J55" i="1"/>
  <c r="L55" i="1" s="1"/>
  <c r="J56" i="1"/>
  <c r="L56" i="1" s="1"/>
  <c r="J57" i="1"/>
  <c r="L57" i="1" s="1"/>
  <c r="J58" i="1"/>
  <c r="L58" i="1" s="1"/>
  <c r="J59" i="1"/>
  <c r="L59" i="1" s="1"/>
  <c r="J60" i="1"/>
  <c r="L60" i="1" s="1"/>
  <c r="J61" i="1"/>
  <c r="L61" i="1" s="1"/>
  <c r="J62" i="1"/>
  <c r="L62" i="1" s="1"/>
  <c r="J63" i="1"/>
  <c r="L63" i="1" s="1"/>
  <c r="J64" i="1"/>
  <c r="L64" i="1" s="1"/>
  <c r="J65" i="1"/>
  <c r="L65" i="1" s="1"/>
  <c r="J66" i="1"/>
  <c r="L66" i="1" s="1"/>
  <c r="J67" i="1"/>
  <c r="L67" i="1" s="1"/>
  <c r="J68" i="1"/>
  <c r="L68" i="1" s="1"/>
  <c r="J69" i="1"/>
  <c r="L69" i="1" s="1"/>
  <c r="J70" i="1"/>
  <c r="L70" i="1" s="1"/>
  <c r="J71" i="1"/>
  <c r="L71" i="1" s="1"/>
  <c r="J72" i="1"/>
  <c r="L72" i="1" s="1"/>
  <c r="J73" i="1"/>
  <c r="L73" i="1" s="1"/>
  <c r="J74" i="1"/>
  <c r="L74" i="1" s="1"/>
  <c r="J75" i="1"/>
  <c r="L75" i="1" s="1"/>
  <c r="J76" i="1"/>
  <c r="L76" i="1" s="1"/>
  <c r="J77" i="1"/>
  <c r="L77" i="1" s="1"/>
  <c r="J78" i="1"/>
  <c r="L78" i="1" s="1"/>
  <c r="J79" i="1"/>
  <c r="L79" i="1" s="1"/>
  <c r="J80" i="1"/>
  <c r="L80" i="1" s="1"/>
  <c r="J81" i="1"/>
  <c r="L81" i="1" s="1"/>
  <c r="J82" i="1"/>
  <c r="L82" i="1" s="1"/>
  <c r="J83" i="1"/>
  <c r="L83" i="1" s="1"/>
  <c r="J84" i="1"/>
  <c r="L84" i="1" s="1"/>
  <c r="J85" i="1"/>
  <c r="L85" i="1" s="1"/>
  <c r="J86" i="1"/>
  <c r="L86" i="1" s="1"/>
  <c r="J87" i="1"/>
  <c r="L87" i="1" s="1"/>
  <c r="J88" i="1"/>
  <c r="L88" i="1" s="1"/>
  <c r="J89" i="1"/>
  <c r="L89" i="1" s="1"/>
  <c r="J90" i="1"/>
  <c r="L90" i="1" s="1"/>
  <c r="J91" i="1"/>
  <c r="L91" i="1" s="1"/>
  <c r="J92" i="1"/>
  <c r="L92" i="1" s="1"/>
  <c r="J93" i="1"/>
  <c r="L93" i="1" s="1"/>
  <c r="J94" i="1"/>
  <c r="L94" i="1" s="1"/>
  <c r="J95" i="1"/>
  <c r="L95" i="1" s="1"/>
  <c r="J96" i="1"/>
  <c r="L96" i="1" s="1"/>
  <c r="J97" i="1"/>
  <c r="L97" i="1" s="1"/>
  <c r="J98" i="1"/>
  <c r="L98" i="1" s="1"/>
  <c r="J99" i="1"/>
  <c r="L99" i="1" s="1"/>
  <c r="J100" i="1"/>
  <c r="L100" i="1" s="1"/>
  <c r="J101" i="1"/>
  <c r="L101" i="1" s="1"/>
  <c r="J102" i="1"/>
  <c r="L102" i="1" s="1"/>
  <c r="J103" i="1"/>
  <c r="L103" i="1" s="1"/>
  <c r="J104" i="1"/>
  <c r="L104" i="1" s="1"/>
  <c r="J105" i="1"/>
  <c r="L105" i="1" s="1"/>
  <c r="J106" i="1"/>
  <c r="L106" i="1" s="1"/>
  <c r="J107" i="1"/>
  <c r="L107" i="1" s="1"/>
  <c r="J108" i="1"/>
  <c r="L108" i="1" s="1"/>
  <c r="J109" i="1"/>
  <c r="L109" i="1" s="1"/>
  <c r="J110" i="1"/>
  <c r="L110" i="1" s="1"/>
  <c r="J111" i="1"/>
  <c r="L111" i="1" s="1"/>
  <c r="J112" i="1"/>
  <c r="L112" i="1" s="1"/>
  <c r="J113" i="1"/>
  <c r="L113" i="1" s="1"/>
  <c r="J114" i="1"/>
  <c r="L114" i="1" s="1"/>
  <c r="J115" i="1"/>
  <c r="L115" i="1" s="1"/>
  <c r="J116" i="1"/>
  <c r="L116" i="1" s="1"/>
  <c r="J117" i="1"/>
  <c r="L117" i="1" s="1"/>
  <c r="J118" i="1"/>
  <c r="L118" i="1" s="1"/>
  <c r="J119" i="1"/>
  <c r="L119" i="1" s="1"/>
  <c r="J120" i="1"/>
  <c r="L120" i="1" s="1"/>
  <c r="J121" i="1"/>
  <c r="L121" i="1" s="1"/>
  <c r="J122" i="1"/>
  <c r="L122" i="1" s="1"/>
  <c r="J123" i="1"/>
  <c r="L123" i="1" s="1"/>
  <c r="J124" i="1"/>
  <c r="L124" i="1" s="1"/>
  <c r="J125" i="1"/>
  <c r="L125" i="1" s="1"/>
  <c r="J126" i="1"/>
  <c r="L126" i="1" s="1"/>
  <c r="J127" i="1"/>
  <c r="L127" i="1" s="1"/>
  <c r="J128" i="1"/>
  <c r="L128" i="1" s="1"/>
  <c r="J129" i="1"/>
  <c r="L129" i="1" s="1"/>
  <c r="J130" i="1"/>
  <c r="L130" i="1" s="1"/>
  <c r="J131" i="1"/>
  <c r="L131" i="1" s="1"/>
  <c r="J132" i="1"/>
  <c r="L132" i="1" s="1"/>
  <c r="J133" i="1"/>
  <c r="L133" i="1" s="1"/>
  <c r="J134" i="1"/>
  <c r="L134" i="1" s="1"/>
  <c r="J135" i="1"/>
  <c r="L135" i="1" s="1"/>
  <c r="J136" i="1"/>
  <c r="L136" i="1" s="1"/>
  <c r="J137" i="1"/>
  <c r="L137" i="1" s="1"/>
  <c r="J138" i="1"/>
  <c r="L138" i="1" s="1"/>
  <c r="J139" i="1"/>
  <c r="L139" i="1" s="1"/>
  <c r="J140" i="1"/>
  <c r="L140" i="1" s="1"/>
  <c r="J141" i="1"/>
  <c r="L141" i="1" s="1"/>
  <c r="J142" i="1"/>
  <c r="L142" i="1" s="1"/>
  <c r="J143" i="1"/>
  <c r="L143" i="1" s="1"/>
  <c r="J144" i="1"/>
  <c r="L144" i="1" s="1"/>
  <c r="J145" i="1"/>
  <c r="L145" i="1" s="1"/>
  <c r="J146" i="1"/>
  <c r="L146" i="1" s="1"/>
  <c r="J147" i="1"/>
  <c r="L147" i="1" s="1"/>
  <c r="J148" i="1"/>
  <c r="L148" i="1" s="1"/>
  <c r="J149" i="1"/>
  <c r="L149" i="1" s="1"/>
  <c r="J150" i="1"/>
  <c r="L150" i="1" s="1"/>
  <c r="J151" i="1"/>
  <c r="L151" i="1" s="1"/>
  <c r="J152" i="1"/>
  <c r="L152" i="1" s="1"/>
  <c r="J153" i="1"/>
  <c r="L153" i="1" s="1"/>
  <c r="J154" i="1"/>
  <c r="L154" i="1" s="1"/>
  <c r="J155" i="1"/>
  <c r="L155" i="1" s="1"/>
  <c r="J156" i="1"/>
  <c r="L156" i="1" s="1"/>
  <c r="J157" i="1"/>
  <c r="L157" i="1" s="1"/>
  <c r="J158" i="1"/>
  <c r="L158" i="1" s="1"/>
  <c r="J159" i="1"/>
  <c r="L159" i="1" s="1"/>
  <c r="J160" i="1"/>
  <c r="L160" i="1" s="1"/>
  <c r="J161" i="1"/>
  <c r="L161" i="1" s="1"/>
  <c r="J162" i="1"/>
  <c r="L162" i="1" s="1"/>
  <c r="J163" i="1"/>
  <c r="L163" i="1" s="1"/>
  <c r="J164" i="1"/>
  <c r="L164" i="1" s="1"/>
  <c r="J165" i="1"/>
  <c r="L165" i="1" s="1"/>
  <c r="J166" i="1"/>
  <c r="L166" i="1" s="1"/>
  <c r="J167" i="1"/>
  <c r="L167" i="1" s="1"/>
  <c r="J168" i="1"/>
  <c r="L168" i="1" s="1"/>
  <c r="J169" i="1"/>
  <c r="L169" i="1" s="1"/>
  <c r="J170" i="1"/>
  <c r="L170" i="1" s="1"/>
  <c r="J171" i="1"/>
  <c r="L171" i="1" s="1"/>
  <c r="J172" i="1"/>
  <c r="L172" i="1" s="1"/>
  <c r="J173" i="1"/>
  <c r="L173" i="1" s="1"/>
  <c r="J174" i="1"/>
  <c r="L174" i="1" s="1"/>
  <c r="J175" i="1"/>
  <c r="L175" i="1" s="1"/>
  <c r="J176" i="1"/>
  <c r="L176" i="1" s="1"/>
  <c r="J177" i="1"/>
  <c r="L177" i="1" s="1"/>
  <c r="J178" i="1"/>
  <c r="L178" i="1" s="1"/>
  <c r="J179" i="1"/>
  <c r="L179" i="1" s="1"/>
  <c r="J180" i="1"/>
  <c r="L180" i="1" s="1"/>
  <c r="J181" i="1"/>
  <c r="L181" i="1" s="1"/>
  <c r="J182" i="1"/>
  <c r="L182" i="1" s="1"/>
  <c r="J183" i="1"/>
  <c r="L183" i="1" s="1"/>
  <c r="J184" i="1"/>
  <c r="L184" i="1" s="1"/>
  <c r="J185" i="1"/>
  <c r="L185" i="1" s="1"/>
  <c r="J186" i="1"/>
  <c r="L186" i="1" s="1"/>
  <c r="J187" i="1"/>
  <c r="L187" i="1" s="1"/>
  <c r="J188" i="1"/>
  <c r="L188" i="1" s="1"/>
  <c r="J189" i="1"/>
  <c r="L189" i="1" s="1"/>
  <c r="J190" i="1"/>
  <c r="L190" i="1" s="1"/>
  <c r="J191" i="1"/>
  <c r="L191" i="1" s="1"/>
  <c r="J192" i="1"/>
  <c r="L192" i="1" s="1"/>
  <c r="J193" i="1"/>
  <c r="L193" i="1" s="1"/>
  <c r="J194" i="1"/>
  <c r="L194" i="1" s="1"/>
  <c r="J195" i="1"/>
  <c r="L195" i="1" s="1"/>
  <c r="J196" i="1"/>
  <c r="L196" i="1" s="1"/>
  <c r="J197" i="1"/>
  <c r="L197" i="1" s="1"/>
  <c r="J198" i="1"/>
  <c r="L198" i="1" s="1"/>
  <c r="J199" i="1"/>
  <c r="L199" i="1" s="1"/>
  <c r="J200" i="1"/>
  <c r="L200" i="1" s="1"/>
  <c r="J201" i="1"/>
  <c r="L201" i="1" s="1"/>
  <c r="J202" i="1"/>
  <c r="L202" i="1" s="1"/>
  <c r="J203" i="1"/>
  <c r="L203" i="1" s="1"/>
  <c r="J204" i="1"/>
  <c r="L204" i="1" s="1"/>
  <c r="J205" i="1"/>
  <c r="L205" i="1" s="1"/>
  <c r="J206" i="1"/>
  <c r="L206" i="1" s="1"/>
  <c r="J207" i="1"/>
  <c r="L207" i="1" s="1"/>
  <c r="J208" i="1"/>
  <c r="L208" i="1" s="1"/>
  <c r="J209" i="1"/>
  <c r="L209" i="1" s="1"/>
  <c r="J210" i="1"/>
  <c r="L210" i="1" s="1"/>
  <c r="J211" i="1"/>
  <c r="L211" i="1" s="1"/>
  <c r="J212" i="1"/>
  <c r="L212" i="1" s="1"/>
  <c r="J213" i="1"/>
  <c r="L213" i="1" s="1"/>
  <c r="J214" i="1"/>
  <c r="L214" i="1" s="1"/>
  <c r="J215" i="1"/>
  <c r="L215" i="1" s="1"/>
  <c r="J216" i="1"/>
  <c r="L216" i="1" s="1"/>
  <c r="J217" i="1"/>
  <c r="L217" i="1" s="1"/>
  <c r="J218" i="1"/>
  <c r="L218" i="1" s="1"/>
  <c r="J219" i="1"/>
  <c r="L219" i="1" s="1"/>
  <c r="J220" i="1"/>
  <c r="L220" i="1" s="1"/>
  <c r="J221" i="1"/>
  <c r="L221" i="1" s="1"/>
  <c r="J222" i="1"/>
  <c r="L222" i="1" s="1"/>
  <c r="J223" i="1"/>
  <c r="L223" i="1" s="1"/>
  <c r="J224" i="1"/>
  <c r="L224" i="1" s="1"/>
  <c r="J225" i="1"/>
  <c r="L225" i="1" s="1"/>
  <c r="J226" i="1"/>
  <c r="L226" i="1" s="1"/>
  <c r="J227" i="1"/>
  <c r="L227" i="1" s="1"/>
  <c r="J228" i="1"/>
  <c r="L228" i="1" s="1"/>
  <c r="J229" i="1"/>
  <c r="L229" i="1" s="1"/>
  <c r="J230" i="1"/>
  <c r="L230" i="1" s="1"/>
  <c r="J231" i="1"/>
  <c r="L231" i="1" s="1"/>
  <c r="J232" i="1"/>
  <c r="L232" i="1" s="1"/>
  <c r="J233" i="1"/>
  <c r="L233" i="1" s="1"/>
  <c r="J234" i="1"/>
  <c r="L234" i="1" s="1"/>
  <c r="J235" i="1"/>
  <c r="L235" i="1" s="1"/>
  <c r="J236" i="1"/>
  <c r="L236" i="1" s="1"/>
  <c r="J237" i="1"/>
  <c r="L237" i="1" s="1"/>
  <c r="J238" i="1"/>
  <c r="L238" i="1" s="1"/>
  <c r="J239" i="1"/>
  <c r="L239" i="1" s="1"/>
  <c r="J240" i="1"/>
  <c r="L240" i="1" s="1"/>
  <c r="J241" i="1"/>
  <c r="L241" i="1" s="1"/>
  <c r="J242" i="1"/>
  <c r="L242" i="1" s="1"/>
  <c r="J243" i="1"/>
  <c r="L243" i="1" s="1"/>
  <c r="J244" i="1"/>
  <c r="L244" i="1" s="1"/>
  <c r="J245" i="1"/>
  <c r="L245" i="1" s="1"/>
  <c r="J246" i="1"/>
  <c r="L246" i="1" s="1"/>
  <c r="J247" i="1"/>
  <c r="L247" i="1" s="1"/>
  <c r="J248" i="1"/>
  <c r="L248" i="1" s="1"/>
  <c r="J249" i="1"/>
  <c r="L249" i="1" s="1"/>
  <c r="J250" i="1"/>
  <c r="L250" i="1" s="1"/>
  <c r="J251" i="1"/>
  <c r="L251" i="1" s="1"/>
  <c r="J252" i="1"/>
  <c r="L252" i="1" s="1"/>
  <c r="J253" i="1"/>
  <c r="L253" i="1" s="1"/>
  <c r="J254" i="1"/>
  <c r="L254" i="1" s="1"/>
  <c r="J255" i="1"/>
  <c r="L255" i="1" s="1"/>
  <c r="J256" i="1"/>
  <c r="L256" i="1" s="1"/>
  <c r="J257" i="1"/>
  <c r="L257" i="1" s="1"/>
  <c r="J258" i="1"/>
  <c r="L258" i="1" s="1"/>
  <c r="J259" i="1"/>
  <c r="L259" i="1" s="1"/>
  <c r="J260" i="1"/>
  <c r="L260" i="1" s="1"/>
  <c r="J261" i="1"/>
  <c r="L261" i="1" s="1"/>
  <c r="J262" i="1"/>
  <c r="L262" i="1" s="1"/>
  <c r="J263" i="1"/>
  <c r="L263" i="1" s="1"/>
  <c r="J264" i="1"/>
  <c r="L264" i="1" s="1"/>
  <c r="J265" i="1"/>
  <c r="L265" i="1" s="1"/>
  <c r="J266" i="1"/>
  <c r="L266" i="1" s="1"/>
  <c r="J267" i="1"/>
  <c r="L267" i="1" s="1"/>
  <c r="J268" i="1"/>
  <c r="L268" i="1" s="1"/>
  <c r="J269" i="1"/>
  <c r="L269" i="1" s="1"/>
  <c r="J270" i="1"/>
  <c r="L270" i="1" s="1"/>
  <c r="J271" i="1"/>
  <c r="L271" i="1" s="1"/>
  <c r="J272" i="1"/>
  <c r="L272" i="1" s="1"/>
  <c r="J273" i="1"/>
  <c r="L273" i="1" s="1"/>
  <c r="J274" i="1"/>
  <c r="L274" i="1" s="1"/>
  <c r="J275" i="1"/>
  <c r="L275" i="1" s="1"/>
  <c r="J276" i="1"/>
  <c r="L276" i="1" s="1"/>
  <c r="J277" i="1"/>
  <c r="L277" i="1" s="1"/>
  <c r="J278" i="1"/>
  <c r="L278" i="1" s="1"/>
  <c r="J279" i="1"/>
  <c r="L279" i="1" s="1"/>
  <c r="J280" i="1"/>
  <c r="L280" i="1" s="1"/>
  <c r="J281" i="1"/>
  <c r="L281" i="1" s="1"/>
  <c r="J282" i="1"/>
  <c r="L282" i="1" s="1"/>
  <c r="J283" i="1"/>
  <c r="L283" i="1" s="1"/>
  <c r="J284" i="1"/>
  <c r="L284" i="1" s="1"/>
  <c r="J285" i="1"/>
  <c r="L285" i="1" s="1"/>
  <c r="J286" i="1"/>
  <c r="L286" i="1" s="1"/>
  <c r="J287" i="1"/>
  <c r="L287" i="1" s="1"/>
  <c r="J288" i="1"/>
  <c r="L288" i="1" s="1"/>
  <c r="J289" i="1"/>
  <c r="L289" i="1" s="1"/>
  <c r="J290" i="1"/>
  <c r="L290" i="1" s="1"/>
  <c r="J291" i="1"/>
  <c r="L291" i="1" s="1"/>
  <c r="J292" i="1"/>
  <c r="L292" i="1" s="1"/>
  <c r="J293" i="1"/>
  <c r="L293" i="1" s="1"/>
  <c r="J294" i="1"/>
  <c r="L294" i="1" s="1"/>
  <c r="J295" i="1"/>
  <c r="L295" i="1" s="1"/>
  <c r="J296" i="1"/>
  <c r="L296" i="1" s="1"/>
  <c r="J297" i="1"/>
  <c r="L297" i="1" s="1"/>
  <c r="J298" i="1"/>
  <c r="L298" i="1" s="1"/>
  <c r="J299" i="1"/>
  <c r="L299" i="1" s="1"/>
  <c r="J300" i="1"/>
  <c r="L300" i="1" s="1"/>
  <c r="J301" i="1"/>
  <c r="L301" i="1" s="1"/>
  <c r="J302" i="1"/>
  <c r="L302" i="1" s="1"/>
  <c r="J303" i="1"/>
  <c r="L303" i="1" s="1"/>
  <c r="J304" i="1"/>
  <c r="L304" i="1" s="1"/>
  <c r="J305" i="1"/>
  <c r="L305" i="1" s="1"/>
  <c r="J306" i="1"/>
  <c r="L306" i="1" s="1"/>
  <c r="J307" i="1"/>
  <c r="L307" i="1" s="1"/>
  <c r="J308" i="1"/>
  <c r="L308" i="1" s="1"/>
  <c r="J309" i="1"/>
  <c r="L309" i="1" s="1"/>
  <c r="J310" i="1"/>
  <c r="L310" i="1" s="1"/>
  <c r="J311" i="1"/>
  <c r="L311" i="1" s="1"/>
  <c r="J312" i="1"/>
  <c r="L312" i="1" s="1"/>
  <c r="J313" i="1"/>
  <c r="L313" i="1" s="1"/>
  <c r="J314" i="1"/>
  <c r="L314" i="1" s="1"/>
  <c r="J315" i="1"/>
  <c r="L315" i="1" s="1"/>
  <c r="J316" i="1"/>
  <c r="L316" i="1" s="1"/>
  <c r="J317" i="1"/>
  <c r="L317" i="1" s="1"/>
  <c r="J318" i="1"/>
  <c r="L318" i="1" s="1"/>
  <c r="J319" i="1"/>
  <c r="L319" i="1" s="1"/>
  <c r="J320" i="1"/>
  <c r="L320" i="1" s="1"/>
  <c r="J321" i="1"/>
  <c r="L321" i="1" s="1"/>
  <c r="J322" i="1"/>
  <c r="L322" i="1" s="1"/>
  <c r="J323" i="1"/>
  <c r="L323" i="1" s="1"/>
  <c r="J324" i="1"/>
  <c r="L324" i="1" s="1"/>
  <c r="J325" i="1"/>
  <c r="L325" i="1" s="1"/>
  <c r="J326" i="1"/>
  <c r="L326" i="1" s="1"/>
  <c r="J327" i="1"/>
  <c r="L327" i="1" s="1"/>
  <c r="J328" i="1"/>
  <c r="L328" i="1" s="1"/>
  <c r="J329" i="1"/>
  <c r="L329" i="1" s="1"/>
  <c r="J330" i="1"/>
  <c r="L330" i="1" s="1"/>
  <c r="J331" i="1"/>
  <c r="L331" i="1" s="1"/>
  <c r="J332" i="1"/>
  <c r="L332" i="1" s="1"/>
  <c r="J333" i="1"/>
  <c r="L333" i="1" s="1"/>
  <c r="J334" i="1"/>
  <c r="L334" i="1" s="1"/>
  <c r="J335" i="1"/>
  <c r="L335" i="1" s="1"/>
  <c r="J336" i="1"/>
  <c r="L336" i="1" s="1"/>
  <c r="J337" i="1"/>
  <c r="L337" i="1" s="1"/>
  <c r="J338" i="1"/>
  <c r="L338" i="1" s="1"/>
  <c r="J339" i="1"/>
  <c r="L339" i="1" s="1"/>
  <c r="J340" i="1"/>
  <c r="L340" i="1" s="1"/>
  <c r="J341" i="1"/>
  <c r="L341" i="1" s="1"/>
  <c r="J342" i="1"/>
  <c r="L342" i="1" s="1"/>
  <c r="J343" i="1"/>
  <c r="L343" i="1" s="1"/>
  <c r="J344" i="1"/>
  <c r="L344" i="1" s="1"/>
  <c r="J345" i="1"/>
  <c r="L345" i="1" s="1"/>
  <c r="J346" i="1"/>
  <c r="L346" i="1" s="1"/>
  <c r="J347" i="1"/>
  <c r="L347" i="1" s="1"/>
  <c r="J348" i="1"/>
  <c r="L348" i="1" s="1"/>
  <c r="J349" i="1"/>
  <c r="L349" i="1" s="1"/>
  <c r="J350" i="1"/>
  <c r="L350" i="1" s="1"/>
  <c r="J351" i="1"/>
  <c r="L351" i="1" s="1"/>
  <c r="J352" i="1"/>
  <c r="L352" i="1" s="1"/>
  <c r="J353" i="1"/>
  <c r="L353" i="1" s="1"/>
  <c r="J354" i="1"/>
  <c r="L354" i="1" s="1"/>
  <c r="J355" i="1"/>
  <c r="L355" i="1" s="1"/>
  <c r="J356" i="1"/>
  <c r="L356" i="1" s="1"/>
  <c r="J357" i="1"/>
  <c r="L357" i="1" s="1"/>
  <c r="J358" i="1"/>
  <c r="L358" i="1" s="1"/>
  <c r="J359" i="1"/>
  <c r="L359" i="1" s="1"/>
  <c r="J360" i="1"/>
  <c r="L360" i="1" s="1"/>
  <c r="J361" i="1"/>
  <c r="L361" i="1" s="1"/>
  <c r="J362" i="1"/>
  <c r="L362" i="1" s="1"/>
  <c r="J363" i="1"/>
  <c r="L363" i="1" s="1"/>
  <c r="J364" i="1"/>
  <c r="L364" i="1" s="1"/>
  <c r="J365" i="1"/>
  <c r="L365" i="1" s="1"/>
  <c r="J366" i="1"/>
  <c r="L366" i="1" s="1"/>
  <c r="J367" i="1"/>
  <c r="L367" i="1" s="1"/>
  <c r="J368" i="1"/>
  <c r="L368" i="1" s="1"/>
  <c r="J369" i="1"/>
  <c r="L369" i="1" s="1"/>
  <c r="J370" i="1"/>
  <c r="L370" i="1" s="1"/>
  <c r="J371" i="1"/>
  <c r="L371" i="1" s="1"/>
  <c r="J372" i="1"/>
  <c r="L372" i="1" s="1"/>
  <c r="J373" i="1"/>
  <c r="L373" i="1" s="1"/>
  <c r="J374" i="1"/>
  <c r="L374" i="1" s="1"/>
  <c r="J375" i="1"/>
  <c r="L375" i="1" s="1"/>
  <c r="J376" i="1"/>
  <c r="L376" i="1" s="1"/>
  <c r="J377" i="1"/>
  <c r="L377" i="1" s="1"/>
  <c r="J378" i="1"/>
  <c r="L378" i="1" s="1"/>
  <c r="J379" i="1"/>
  <c r="L379" i="1" s="1"/>
  <c r="J380" i="1"/>
  <c r="L380" i="1" s="1"/>
  <c r="J381" i="1"/>
  <c r="L381" i="1" s="1"/>
  <c r="J382" i="1"/>
  <c r="L382" i="1" s="1"/>
  <c r="J383" i="1"/>
  <c r="L383" i="1" s="1"/>
  <c r="J384" i="1"/>
  <c r="L384" i="1" s="1"/>
  <c r="J385" i="1"/>
  <c r="L385" i="1" s="1"/>
  <c r="J386" i="1"/>
  <c r="L386" i="1" s="1"/>
  <c r="J387" i="1"/>
  <c r="L387" i="1" s="1"/>
  <c r="J388" i="1"/>
  <c r="L388" i="1" s="1"/>
  <c r="J389" i="1"/>
  <c r="L389" i="1" s="1"/>
  <c r="J390" i="1"/>
  <c r="L390" i="1" s="1"/>
  <c r="J391" i="1"/>
  <c r="L391" i="1" s="1"/>
  <c r="J392" i="1"/>
  <c r="L392" i="1" s="1"/>
  <c r="J393" i="1"/>
  <c r="L393" i="1" s="1"/>
  <c r="J394" i="1"/>
  <c r="L394" i="1" s="1"/>
  <c r="J395" i="1"/>
  <c r="L395" i="1" s="1"/>
  <c r="J396" i="1"/>
  <c r="L396" i="1" s="1"/>
  <c r="J397" i="1"/>
  <c r="L397" i="1" s="1"/>
  <c r="J398" i="1"/>
  <c r="L398" i="1" s="1"/>
  <c r="J399" i="1"/>
  <c r="L399" i="1" s="1"/>
  <c r="J400" i="1"/>
  <c r="L400" i="1" s="1"/>
  <c r="J401" i="1"/>
  <c r="L401" i="1" s="1"/>
  <c r="J402" i="1"/>
  <c r="L402" i="1" s="1"/>
  <c r="J403" i="1"/>
  <c r="L403" i="1" s="1"/>
  <c r="J404" i="1"/>
  <c r="L404" i="1" s="1"/>
  <c r="J405" i="1"/>
  <c r="L405" i="1" s="1"/>
  <c r="J406" i="1"/>
  <c r="L406" i="1" s="1"/>
  <c r="J407" i="1"/>
  <c r="L407" i="1" s="1"/>
  <c r="J408" i="1"/>
  <c r="L408" i="1" s="1"/>
  <c r="J409" i="1"/>
  <c r="L409" i="1" s="1"/>
  <c r="J410" i="1"/>
  <c r="L410" i="1" s="1"/>
  <c r="J411" i="1"/>
  <c r="L411" i="1" s="1"/>
  <c r="J412" i="1"/>
  <c r="L412" i="1" s="1"/>
  <c r="J413" i="1"/>
  <c r="L413" i="1" s="1"/>
  <c r="J414" i="1"/>
  <c r="L414" i="1" s="1"/>
  <c r="J415" i="1"/>
  <c r="L415" i="1" s="1"/>
  <c r="J416" i="1"/>
  <c r="L416" i="1" s="1"/>
  <c r="J417" i="1"/>
  <c r="L417" i="1" s="1"/>
  <c r="J418" i="1"/>
  <c r="L418" i="1" s="1"/>
  <c r="J419" i="1"/>
  <c r="L419" i="1" s="1"/>
  <c r="J420" i="1"/>
  <c r="L420" i="1" s="1"/>
  <c r="J421" i="1"/>
  <c r="L421" i="1" s="1"/>
  <c r="J422" i="1"/>
  <c r="L422" i="1" s="1"/>
  <c r="J423" i="1"/>
  <c r="L423" i="1" s="1"/>
  <c r="J424" i="1"/>
  <c r="L424" i="1" s="1"/>
  <c r="J425" i="1"/>
  <c r="L425" i="1" s="1"/>
  <c r="J426" i="1"/>
  <c r="L426" i="1" s="1"/>
  <c r="J427" i="1"/>
  <c r="L427" i="1" s="1"/>
  <c r="J428" i="1"/>
  <c r="L428" i="1" s="1"/>
  <c r="J429" i="1"/>
  <c r="L429" i="1" s="1"/>
  <c r="J430" i="1"/>
  <c r="L430" i="1" s="1"/>
  <c r="J431" i="1"/>
  <c r="L431" i="1" s="1"/>
  <c r="J432" i="1"/>
  <c r="L432" i="1" s="1"/>
  <c r="J433" i="1"/>
  <c r="L433" i="1" s="1"/>
  <c r="J434" i="1"/>
  <c r="L434" i="1" s="1"/>
  <c r="J435" i="1"/>
  <c r="L435" i="1" s="1"/>
  <c r="J436" i="1"/>
  <c r="L436" i="1" s="1"/>
  <c r="J437" i="1"/>
  <c r="L437" i="1" s="1"/>
  <c r="J438" i="1"/>
  <c r="L438" i="1" s="1"/>
  <c r="J439" i="1"/>
  <c r="L439" i="1" s="1"/>
  <c r="J440" i="1"/>
  <c r="L440" i="1" s="1"/>
  <c r="J441" i="1"/>
  <c r="L441" i="1" s="1"/>
  <c r="J442" i="1"/>
  <c r="L442" i="1" s="1"/>
  <c r="J443" i="1"/>
  <c r="L443" i="1" s="1"/>
  <c r="J444" i="1"/>
  <c r="L444" i="1" s="1"/>
  <c r="J445" i="1"/>
  <c r="L445" i="1" s="1"/>
  <c r="J446" i="1"/>
  <c r="L446" i="1" s="1"/>
  <c r="J447" i="1"/>
  <c r="L447" i="1" s="1"/>
  <c r="J448" i="1"/>
  <c r="L448" i="1" s="1"/>
  <c r="J449" i="1"/>
  <c r="L449" i="1" s="1"/>
  <c r="J450" i="1"/>
  <c r="L450" i="1" s="1"/>
  <c r="J451" i="1"/>
  <c r="L451" i="1" s="1"/>
  <c r="J452" i="1"/>
  <c r="L452" i="1" s="1"/>
  <c r="J453" i="1"/>
  <c r="L453" i="1" s="1"/>
  <c r="J454" i="1"/>
  <c r="L454" i="1" s="1"/>
  <c r="J455" i="1"/>
  <c r="L455" i="1" s="1"/>
  <c r="J456" i="1"/>
  <c r="L456" i="1" s="1"/>
  <c r="J457" i="1"/>
  <c r="L457" i="1" s="1"/>
  <c r="J458" i="1"/>
  <c r="L458" i="1" s="1"/>
  <c r="J459" i="1"/>
  <c r="L459" i="1" s="1"/>
  <c r="J460" i="1"/>
  <c r="L460" i="1" s="1"/>
  <c r="J461" i="1"/>
  <c r="L461" i="1" s="1"/>
  <c r="J462" i="1"/>
  <c r="L462" i="1" s="1"/>
  <c r="J463" i="1"/>
  <c r="L463" i="1" s="1"/>
  <c r="J464" i="1"/>
  <c r="L464" i="1" s="1"/>
  <c r="J465" i="1"/>
  <c r="L465" i="1" s="1"/>
  <c r="J466" i="1"/>
  <c r="L466" i="1" s="1"/>
  <c r="J467" i="1"/>
  <c r="L467" i="1" s="1"/>
  <c r="J468" i="1"/>
  <c r="L468" i="1" s="1"/>
  <c r="J469" i="1"/>
  <c r="L469" i="1" s="1"/>
  <c r="J470" i="1"/>
  <c r="L470" i="1" s="1"/>
  <c r="J471" i="1"/>
  <c r="L471" i="1" s="1"/>
  <c r="J472" i="1"/>
  <c r="L472" i="1" s="1"/>
  <c r="J473" i="1"/>
  <c r="L473" i="1" s="1"/>
  <c r="J474" i="1"/>
  <c r="L474" i="1" s="1"/>
  <c r="J475" i="1"/>
  <c r="L475" i="1" s="1"/>
  <c r="J476" i="1"/>
  <c r="L476" i="1" s="1"/>
  <c r="J477" i="1"/>
  <c r="L477" i="1" s="1"/>
  <c r="J478" i="1"/>
  <c r="L478" i="1" s="1"/>
  <c r="J479" i="1"/>
  <c r="L479" i="1" s="1"/>
  <c r="J480" i="1"/>
  <c r="L480" i="1" s="1"/>
  <c r="J481" i="1"/>
  <c r="L481" i="1" s="1"/>
  <c r="J482" i="1"/>
  <c r="L482" i="1" s="1"/>
  <c r="J483" i="1"/>
  <c r="L483" i="1" s="1"/>
  <c r="J484" i="1"/>
  <c r="L484" i="1" s="1"/>
  <c r="J485" i="1"/>
  <c r="L485" i="1" s="1"/>
  <c r="J486" i="1"/>
  <c r="L486" i="1" s="1"/>
  <c r="J487" i="1"/>
  <c r="L487" i="1" s="1"/>
  <c r="J488" i="1"/>
  <c r="L488" i="1" s="1"/>
  <c r="J489" i="1"/>
  <c r="L489" i="1" s="1"/>
  <c r="J490" i="1"/>
  <c r="L490" i="1" s="1"/>
  <c r="J491" i="1"/>
  <c r="L491" i="1" s="1"/>
  <c r="J492" i="1"/>
  <c r="L492" i="1" s="1"/>
  <c r="J493" i="1"/>
  <c r="L493" i="1" s="1"/>
  <c r="J494" i="1"/>
  <c r="L494" i="1" s="1"/>
  <c r="J495" i="1"/>
  <c r="L495" i="1" s="1"/>
  <c r="J496" i="1"/>
  <c r="L496" i="1" s="1"/>
  <c r="J497" i="1"/>
  <c r="L497" i="1" s="1"/>
  <c r="J498" i="1"/>
  <c r="L498" i="1" s="1"/>
  <c r="J499" i="1"/>
  <c r="L499" i="1" s="1"/>
  <c r="J500" i="1"/>
  <c r="L500" i="1" s="1"/>
  <c r="J501" i="1"/>
  <c r="L501" i="1" s="1"/>
  <c r="J502" i="1"/>
  <c r="L502" i="1" s="1"/>
  <c r="J503" i="1"/>
  <c r="L503" i="1" s="1"/>
  <c r="J504" i="1"/>
  <c r="L504" i="1" s="1"/>
  <c r="J505" i="1"/>
  <c r="L505" i="1" s="1"/>
  <c r="J506" i="1"/>
  <c r="L506" i="1" s="1"/>
  <c r="J507" i="1"/>
  <c r="L507" i="1" s="1"/>
  <c r="J508" i="1"/>
  <c r="L508" i="1" s="1"/>
  <c r="J509" i="1"/>
  <c r="L509" i="1" s="1"/>
  <c r="J510" i="1"/>
  <c r="L510" i="1" s="1"/>
  <c r="J511" i="1"/>
  <c r="L511" i="1" s="1"/>
  <c r="J512" i="1"/>
  <c r="L512" i="1" s="1"/>
  <c r="J513" i="1"/>
  <c r="L513" i="1" s="1"/>
  <c r="J514" i="1"/>
  <c r="L514" i="1" s="1"/>
  <c r="J515" i="1"/>
  <c r="L515" i="1" s="1"/>
  <c r="J516" i="1"/>
  <c r="L516" i="1" s="1"/>
  <c r="J517" i="1"/>
  <c r="L517" i="1" s="1"/>
  <c r="J518" i="1"/>
  <c r="L518" i="1" s="1"/>
  <c r="J519" i="1"/>
  <c r="L519" i="1" s="1"/>
  <c r="J520" i="1"/>
  <c r="L520" i="1" s="1"/>
  <c r="J521" i="1"/>
  <c r="L521" i="1" s="1"/>
  <c r="J522" i="1"/>
  <c r="L522" i="1" s="1"/>
  <c r="J523" i="1"/>
  <c r="L523" i="1" s="1"/>
  <c r="J524" i="1"/>
  <c r="L524" i="1" s="1"/>
  <c r="J525" i="1"/>
  <c r="L525" i="1" s="1"/>
  <c r="J526" i="1"/>
  <c r="L526" i="1" s="1"/>
  <c r="J527" i="1"/>
  <c r="L527" i="1" s="1"/>
  <c r="J528" i="1"/>
  <c r="L528" i="1" s="1"/>
  <c r="I2" i="1"/>
  <c r="K2" i="1" s="1"/>
  <c r="I3" i="1"/>
  <c r="K3" i="1" s="1"/>
  <c r="I4" i="1"/>
  <c r="K4" i="1" s="1"/>
  <c r="I5" i="1"/>
  <c r="K5" i="1" s="1"/>
  <c r="I6" i="1"/>
  <c r="K6" i="1" s="1"/>
  <c r="I7" i="1"/>
  <c r="K7" i="1" s="1"/>
  <c r="I8" i="1"/>
  <c r="K8" i="1" s="1"/>
  <c r="I9" i="1"/>
  <c r="K9" i="1" s="1"/>
  <c r="I10" i="1"/>
  <c r="K10" i="1" s="1"/>
  <c r="I11" i="1"/>
  <c r="K11" i="1" s="1"/>
  <c r="I12" i="1"/>
  <c r="K12" i="1" s="1"/>
  <c r="I13" i="1"/>
  <c r="K13" i="1" s="1"/>
  <c r="I14" i="1"/>
  <c r="K14" i="1" s="1"/>
  <c r="I15" i="1"/>
  <c r="K15" i="1" s="1"/>
  <c r="I16" i="1"/>
  <c r="K16" i="1" s="1"/>
  <c r="I17" i="1"/>
  <c r="K17" i="1" s="1"/>
  <c r="I18" i="1"/>
  <c r="K18" i="1" s="1"/>
  <c r="I19" i="1"/>
  <c r="K19" i="1" s="1"/>
  <c r="I20" i="1"/>
  <c r="K20" i="1" s="1"/>
  <c r="I21" i="1"/>
  <c r="K21" i="1" s="1"/>
  <c r="I22" i="1"/>
  <c r="K22" i="1" s="1"/>
  <c r="I23" i="1"/>
  <c r="K23" i="1" s="1"/>
  <c r="I24" i="1"/>
  <c r="K24" i="1" s="1"/>
  <c r="I25" i="1"/>
  <c r="K25" i="1" s="1"/>
  <c r="I26" i="1"/>
  <c r="K26" i="1" s="1"/>
  <c r="I27" i="1"/>
  <c r="K27" i="1" s="1"/>
  <c r="I28" i="1"/>
  <c r="K28" i="1" s="1"/>
  <c r="I29" i="1"/>
  <c r="K29" i="1" s="1"/>
  <c r="I30" i="1"/>
  <c r="K30" i="1" s="1"/>
  <c r="I31" i="1"/>
  <c r="K31" i="1" s="1"/>
  <c r="I32" i="1"/>
  <c r="K32" i="1" s="1"/>
  <c r="I33" i="1"/>
  <c r="K33" i="1" s="1"/>
  <c r="I34" i="1"/>
  <c r="K34" i="1" s="1"/>
  <c r="I35" i="1"/>
  <c r="K35" i="1" s="1"/>
  <c r="I36" i="1"/>
  <c r="K36" i="1" s="1"/>
  <c r="I37" i="1"/>
  <c r="K37" i="1" s="1"/>
  <c r="I38" i="1"/>
  <c r="K38" i="1" s="1"/>
  <c r="I39" i="1"/>
  <c r="K39" i="1" s="1"/>
  <c r="I40" i="1"/>
  <c r="K40" i="1" s="1"/>
  <c r="I41" i="1"/>
  <c r="K41" i="1" s="1"/>
  <c r="I42" i="1"/>
  <c r="K42" i="1" s="1"/>
  <c r="I43" i="1"/>
  <c r="K43" i="1" s="1"/>
  <c r="I44" i="1"/>
  <c r="K44" i="1" s="1"/>
  <c r="I45" i="1"/>
  <c r="K45" i="1" s="1"/>
  <c r="I46" i="1"/>
  <c r="K46" i="1" s="1"/>
  <c r="I47" i="1"/>
  <c r="K47" i="1" s="1"/>
  <c r="I48" i="1"/>
  <c r="K48" i="1" s="1"/>
  <c r="I49" i="1"/>
  <c r="K49" i="1" s="1"/>
  <c r="I50" i="1"/>
  <c r="K50" i="1" s="1"/>
  <c r="I51" i="1"/>
  <c r="K51" i="1" s="1"/>
  <c r="I52" i="1"/>
  <c r="K52" i="1" s="1"/>
  <c r="I53" i="1"/>
  <c r="K53" i="1" s="1"/>
  <c r="I54" i="1"/>
  <c r="K54" i="1" s="1"/>
  <c r="I55" i="1"/>
  <c r="K55" i="1" s="1"/>
  <c r="I56" i="1"/>
  <c r="K56" i="1" s="1"/>
  <c r="I57" i="1"/>
  <c r="K57" i="1" s="1"/>
  <c r="I58" i="1"/>
  <c r="K58" i="1" s="1"/>
  <c r="I59" i="1"/>
  <c r="K59" i="1" s="1"/>
  <c r="I60" i="1"/>
  <c r="K60" i="1" s="1"/>
  <c r="I61" i="1"/>
  <c r="K61" i="1" s="1"/>
  <c r="I62" i="1"/>
  <c r="K62" i="1" s="1"/>
  <c r="I63" i="1"/>
  <c r="K63" i="1" s="1"/>
  <c r="I64" i="1"/>
  <c r="K64" i="1" s="1"/>
  <c r="I65" i="1"/>
  <c r="K65" i="1" s="1"/>
  <c r="I66" i="1"/>
  <c r="K66" i="1" s="1"/>
  <c r="I67" i="1"/>
  <c r="K67" i="1" s="1"/>
  <c r="I68" i="1"/>
  <c r="K68" i="1" s="1"/>
  <c r="I69" i="1"/>
  <c r="K69" i="1" s="1"/>
  <c r="I70" i="1"/>
  <c r="K70" i="1" s="1"/>
  <c r="I71" i="1"/>
  <c r="K71" i="1" s="1"/>
  <c r="I72" i="1"/>
  <c r="K72" i="1" s="1"/>
  <c r="I73" i="1"/>
  <c r="K73" i="1" s="1"/>
  <c r="I74" i="1"/>
  <c r="K74" i="1" s="1"/>
  <c r="I75" i="1"/>
  <c r="K75" i="1" s="1"/>
  <c r="I76" i="1"/>
  <c r="K76" i="1" s="1"/>
  <c r="I77" i="1"/>
  <c r="K77" i="1" s="1"/>
  <c r="I78" i="1"/>
  <c r="K78" i="1" s="1"/>
  <c r="I79" i="1"/>
  <c r="K79" i="1" s="1"/>
  <c r="I80" i="1"/>
  <c r="K80" i="1" s="1"/>
  <c r="I81" i="1"/>
  <c r="K81" i="1" s="1"/>
  <c r="I82" i="1"/>
  <c r="K82" i="1" s="1"/>
  <c r="I83" i="1"/>
  <c r="K83" i="1" s="1"/>
  <c r="I84" i="1"/>
  <c r="K84" i="1" s="1"/>
  <c r="I85" i="1"/>
  <c r="K85" i="1" s="1"/>
  <c r="I86" i="1"/>
  <c r="K86" i="1" s="1"/>
  <c r="I87" i="1"/>
  <c r="K87" i="1" s="1"/>
  <c r="I88" i="1"/>
  <c r="K88" i="1" s="1"/>
  <c r="I89" i="1"/>
  <c r="K89" i="1" s="1"/>
  <c r="I90" i="1"/>
  <c r="K90" i="1" s="1"/>
  <c r="I91" i="1"/>
  <c r="K91" i="1" s="1"/>
  <c r="I92" i="1"/>
  <c r="K92" i="1" s="1"/>
  <c r="I93" i="1"/>
  <c r="K93" i="1" s="1"/>
  <c r="I94" i="1"/>
  <c r="K94" i="1" s="1"/>
  <c r="I95" i="1"/>
  <c r="K95" i="1" s="1"/>
  <c r="I96" i="1"/>
  <c r="K96" i="1" s="1"/>
  <c r="I97" i="1"/>
  <c r="K97" i="1" s="1"/>
  <c r="I98" i="1"/>
  <c r="K98" i="1" s="1"/>
  <c r="I99" i="1"/>
  <c r="K99" i="1" s="1"/>
  <c r="I100" i="1"/>
  <c r="K100" i="1" s="1"/>
  <c r="I101" i="1"/>
  <c r="K101" i="1" s="1"/>
  <c r="I102" i="1"/>
  <c r="K102" i="1" s="1"/>
  <c r="I103" i="1"/>
  <c r="K103" i="1" s="1"/>
  <c r="I104" i="1"/>
  <c r="K104" i="1" s="1"/>
  <c r="I105" i="1"/>
  <c r="K105" i="1" s="1"/>
  <c r="I106" i="1"/>
  <c r="K106" i="1" s="1"/>
  <c r="I107" i="1"/>
  <c r="K107" i="1" s="1"/>
  <c r="I108" i="1"/>
  <c r="K108" i="1" s="1"/>
  <c r="I109" i="1"/>
  <c r="K109" i="1" s="1"/>
  <c r="I110" i="1"/>
  <c r="K110" i="1" s="1"/>
  <c r="I111" i="1"/>
  <c r="K111" i="1" s="1"/>
  <c r="I112" i="1"/>
  <c r="K112" i="1" s="1"/>
  <c r="I113" i="1"/>
  <c r="K113" i="1" s="1"/>
  <c r="I114" i="1"/>
  <c r="K114" i="1" s="1"/>
  <c r="I115" i="1"/>
  <c r="K115" i="1" s="1"/>
  <c r="I116" i="1"/>
  <c r="K116" i="1" s="1"/>
  <c r="I117" i="1"/>
  <c r="K117" i="1" s="1"/>
  <c r="I118" i="1"/>
  <c r="K118" i="1" s="1"/>
  <c r="I119" i="1"/>
  <c r="K119" i="1" s="1"/>
  <c r="I120" i="1"/>
  <c r="K120" i="1" s="1"/>
  <c r="I121" i="1"/>
  <c r="K121" i="1" s="1"/>
  <c r="I122" i="1"/>
  <c r="K122" i="1" s="1"/>
  <c r="I123" i="1"/>
  <c r="K123" i="1" s="1"/>
  <c r="I124" i="1"/>
  <c r="K124" i="1" s="1"/>
  <c r="I125" i="1"/>
  <c r="K125" i="1" s="1"/>
  <c r="I126" i="1"/>
  <c r="K126" i="1" s="1"/>
  <c r="I127" i="1"/>
  <c r="K127" i="1" s="1"/>
  <c r="I128" i="1"/>
  <c r="K128" i="1" s="1"/>
  <c r="I129" i="1"/>
  <c r="K129" i="1" s="1"/>
  <c r="I130" i="1"/>
  <c r="K130" i="1" s="1"/>
  <c r="I131" i="1"/>
  <c r="K131" i="1" s="1"/>
  <c r="I132" i="1"/>
  <c r="K132" i="1" s="1"/>
  <c r="I133" i="1"/>
  <c r="K133" i="1" s="1"/>
  <c r="I134" i="1"/>
  <c r="K134" i="1" s="1"/>
  <c r="I135" i="1"/>
  <c r="K135" i="1" s="1"/>
  <c r="I136" i="1"/>
  <c r="K136" i="1" s="1"/>
  <c r="I137" i="1"/>
  <c r="K137" i="1" s="1"/>
  <c r="I138" i="1"/>
  <c r="K138" i="1" s="1"/>
  <c r="I139" i="1"/>
  <c r="K139" i="1" s="1"/>
  <c r="I140" i="1"/>
  <c r="K140" i="1" s="1"/>
  <c r="I141" i="1"/>
  <c r="K141" i="1" s="1"/>
  <c r="I142" i="1"/>
  <c r="K142" i="1" s="1"/>
  <c r="I143" i="1"/>
  <c r="K143" i="1" s="1"/>
  <c r="I144" i="1"/>
  <c r="K144" i="1" s="1"/>
  <c r="I145" i="1"/>
  <c r="K145" i="1" s="1"/>
  <c r="I146" i="1"/>
  <c r="K146" i="1" s="1"/>
  <c r="I147" i="1"/>
  <c r="K147" i="1" s="1"/>
  <c r="I148" i="1"/>
  <c r="K148" i="1" s="1"/>
  <c r="I149" i="1"/>
  <c r="K149" i="1" s="1"/>
  <c r="I150" i="1"/>
  <c r="K150" i="1" s="1"/>
  <c r="I151" i="1"/>
  <c r="K151" i="1" s="1"/>
  <c r="I152" i="1"/>
  <c r="K152" i="1" s="1"/>
  <c r="I153" i="1"/>
  <c r="K153" i="1" s="1"/>
  <c r="I154" i="1"/>
  <c r="K154" i="1" s="1"/>
  <c r="I155" i="1"/>
  <c r="K155" i="1" s="1"/>
  <c r="I156" i="1"/>
  <c r="K156" i="1" s="1"/>
  <c r="I157" i="1"/>
  <c r="K157" i="1" s="1"/>
  <c r="I158" i="1"/>
  <c r="K158" i="1" s="1"/>
  <c r="I159" i="1"/>
  <c r="K159" i="1" s="1"/>
  <c r="I160" i="1"/>
  <c r="K160" i="1" s="1"/>
  <c r="I161" i="1"/>
  <c r="K161" i="1" s="1"/>
  <c r="I162" i="1"/>
  <c r="K162" i="1" s="1"/>
  <c r="I163" i="1"/>
  <c r="K163" i="1" s="1"/>
  <c r="I164" i="1"/>
  <c r="K164" i="1" s="1"/>
  <c r="I165" i="1"/>
  <c r="K165" i="1" s="1"/>
  <c r="I166" i="1"/>
  <c r="K166" i="1" s="1"/>
  <c r="I167" i="1"/>
  <c r="K167" i="1" s="1"/>
  <c r="I168" i="1"/>
  <c r="K168" i="1" s="1"/>
  <c r="I169" i="1"/>
  <c r="K169" i="1" s="1"/>
  <c r="I170" i="1"/>
  <c r="K170" i="1" s="1"/>
  <c r="I171" i="1"/>
  <c r="K171" i="1" s="1"/>
  <c r="I172" i="1"/>
  <c r="K172" i="1" s="1"/>
  <c r="I173" i="1"/>
  <c r="K173" i="1" s="1"/>
  <c r="I174" i="1"/>
  <c r="K174" i="1" s="1"/>
  <c r="I175" i="1"/>
  <c r="K175" i="1" s="1"/>
  <c r="I176" i="1"/>
  <c r="K176" i="1" s="1"/>
  <c r="I177" i="1"/>
  <c r="K177" i="1" s="1"/>
  <c r="I178" i="1"/>
  <c r="K178" i="1" s="1"/>
  <c r="I179" i="1"/>
  <c r="K179" i="1" s="1"/>
  <c r="I180" i="1"/>
  <c r="K180" i="1" s="1"/>
  <c r="I181" i="1"/>
  <c r="K181" i="1" s="1"/>
  <c r="I182" i="1"/>
  <c r="K182" i="1" s="1"/>
  <c r="I183" i="1"/>
  <c r="K183" i="1" s="1"/>
  <c r="I184" i="1"/>
  <c r="K184" i="1" s="1"/>
  <c r="I185" i="1"/>
  <c r="K185" i="1" s="1"/>
  <c r="I186" i="1"/>
  <c r="K186" i="1" s="1"/>
  <c r="I187" i="1"/>
  <c r="K187" i="1" s="1"/>
  <c r="I188" i="1"/>
  <c r="K188" i="1" s="1"/>
  <c r="I189" i="1"/>
  <c r="K189" i="1" s="1"/>
  <c r="I190" i="1"/>
  <c r="K190" i="1" s="1"/>
  <c r="I191" i="1"/>
  <c r="K191" i="1" s="1"/>
  <c r="I192" i="1"/>
  <c r="K192" i="1" s="1"/>
  <c r="I193" i="1"/>
  <c r="K193" i="1" s="1"/>
  <c r="I194" i="1"/>
  <c r="K194" i="1" s="1"/>
  <c r="I195" i="1"/>
  <c r="K195" i="1" s="1"/>
  <c r="I196" i="1"/>
  <c r="K196" i="1" s="1"/>
  <c r="I197" i="1"/>
  <c r="K197" i="1" s="1"/>
  <c r="I198" i="1"/>
  <c r="K198" i="1" s="1"/>
  <c r="I199" i="1"/>
  <c r="K199" i="1" s="1"/>
  <c r="I200" i="1"/>
  <c r="K200" i="1" s="1"/>
  <c r="I201" i="1"/>
  <c r="K201" i="1" s="1"/>
  <c r="I202" i="1"/>
  <c r="K202" i="1" s="1"/>
  <c r="I203" i="1"/>
  <c r="K203" i="1" s="1"/>
  <c r="I204" i="1"/>
  <c r="K204" i="1" s="1"/>
  <c r="I205" i="1"/>
  <c r="K205" i="1" s="1"/>
  <c r="I206" i="1"/>
  <c r="K206" i="1" s="1"/>
  <c r="I207" i="1"/>
  <c r="K207" i="1" s="1"/>
  <c r="I208" i="1"/>
  <c r="K208" i="1" s="1"/>
  <c r="I209" i="1"/>
  <c r="K209" i="1" s="1"/>
  <c r="I210" i="1"/>
  <c r="K210" i="1" s="1"/>
  <c r="I211" i="1"/>
  <c r="K211" i="1" s="1"/>
  <c r="I212" i="1"/>
  <c r="K212" i="1" s="1"/>
  <c r="I213" i="1"/>
  <c r="K213" i="1" s="1"/>
  <c r="I214" i="1"/>
  <c r="K214" i="1" s="1"/>
  <c r="I215" i="1"/>
  <c r="K215" i="1" s="1"/>
  <c r="I216" i="1"/>
  <c r="K216" i="1" s="1"/>
  <c r="I217" i="1"/>
  <c r="K217" i="1" s="1"/>
  <c r="I218" i="1"/>
  <c r="K218" i="1" s="1"/>
  <c r="I219" i="1"/>
  <c r="K219" i="1" s="1"/>
  <c r="I220" i="1"/>
  <c r="K220" i="1" s="1"/>
  <c r="I221" i="1"/>
  <c r="K221" i="1" s="1"/>
  <c r="I222" i="1"/>
  <c r="K222" i="1" s="1"/>
  <c r="I223" i="1"/>
  <c r="K223" i="1" s="1"/>
  <c r="I224" i="1"/>
  <c r="K224" i="1" s="1"/>
  <c r="I225" i="1"/>
  <c r="K225" i="1" s="1"/>
  <c r="I226" i="1"/>
  <c r="K226" i="1" s="1"/>
  <c r="I227" i="1"/>
  <c r="K227" i="1" s="1"/>
  <c r="I228" i="1"/>
  <c r="K228" i="1" s="1"/>
  <c r="I229" i="1"/>
  <c r="K229" i="1" s="1"/>
  <c r="I230" i="1"/>
  <c r="K230" i="1" s="1"/>
  <c r="I231" i="1"/>
  <c r="K231" i="1" s="1"/>
  <c r="I232" i="1"/>
  <c r="K232" i="1" s="1"/>
  <c r="I233" i="1"/>
  <c r="K233" i="1" s="1"/>
  <c r="I234" i="1"/>
  <c r="K234" i="1" s="1"/>
  <c r="I235" i="1"/>
  <c r="K235" i="1" s="1"/>
  <c r="I236" i="1"/>
  <c r="K236" i="1" s="1"/>
  <c r="I237" i="1"/>
  <c r="K237" i="1" s="1"/>
  <c r="I238" i="1"/>
  <c r="K238" i="1" s="1"/>
  <c r="I239" i="1"/>
  <c r="K239" i="1" s="1"/>
  <c r="I240" i="1"/>
  <c r="K240" i="1" s="1"/>
  <c r="I241" i="1"/>
  <c r="K241" i="1" s="1"/>
  <c r="I242" i="1"/>
  <c r="K242" i="1" s="1"/>
  <c r="I243" i="1"/>
  <c r="K243" i="1" s="1"/>
  <c r="I244" i="1"/>
  <c r="K244" i="1" s="1"/>
  <c r="I245" i="1"/>
  <c r="K245" i="1" s="1"/>
  <c r="I246" i="1"/>
  <c r="K246" i="1" s="1"/>
  <c r="I247" i="1"/>
  <c r="K247" i="1" s="1"/>
  <c r="I248" i="1"/>
  <c r="K248" i="1" s="1"/>
  <c r="I249" i="1"/>
  <c r="K249" i="1" s="1"/>
  <c r="I250" i="1"/>
  <c r="K250" i="1" s="1"/>
  <c r="I251" i="1"/>
  <c r="K251" i="1" s="1"/>
  <c r="I252" i="1"/>
  <c r="K252" i="1" s="1"/>
  <c r="I253" i="1"/>
  <c r="K253" i="1" s="1"/>
  <c r="I254" i="1"/>
  <c r="K254" i="1" s="1"/>
  <c r="I255" i="1"/>
  <c r="K255" i="1" s="1"/>
  <c r="I256" i="1"/>
  <c r="K256" i="1" s="1"/>
  <c r="I257" i="1"/>
  <c r="K257" i="1" s="1"/>
  <c r="I258" i="1"/>
  <c r="K258" i="1" s="1"/>
  <c r="I259" i="1"/>
  <c r="K259" i="1" s="1"/>
  <c r="I260" i="1"/>
  <c r="K260" i="1" s="1"/>
  <c r="I261" i="1"/>
  <c r="K261" i="1" s="1"/>
  <c r="I262" i="1"/>
  <c r="K262" i="1" s="1"/>
  <c r="I263" i="1"/>
  <c r="K263" i="1" s="1"/>
  <c r="I264" i="1"/>
  <c r="K264" i="1" s="1"/>
  <c r="I265" i="1"/>
  <c r="K265" i="1" s="1"/>
  <c r="I266" i="1"/>
  <c r="K266" i="1" s="1"/>
  <c r="I267" i="1"/>
  <c r="K267" i="1" s="1"/>
  <c r="I268" i="1"/>
  <c r="K268" i="1" s="1"/>
  <c r="I269" i="1"/>
  <c r="K269" i="1" s="1"/>
  <c r="I270" i="1"/>
  <c r="K270" i="1" s="1"/>
  <c r="I271" i="1"/>
  <c r="K271" i="1" s="1"/>
  <c r="I272" i="1"/>
  <c r="K272" i="1" s="1"/>
  <c r="I273" i="1"/>
  <c r="K273" i="1" s="1"/>
  <c r="I274" i="1"/>
  <c r="K274" i="1" s="1"/>
  <c r="I275" i="1"/>
  <c r="K275" i="1" s="1"/>
  <c r="I276" i="1"/>
  <c r="K276" i="1" s="1"/>
  <c r="I277" i="1"/>
  <c r="K277" i="1" s="1"/>
  <c r="I278" i="1"/>
  <c r="K278" i="1" s="1"/>
  <c r="I279" i="1"/>
  <c r="K279" i="1" s="1"/>
  <c r="I280" i="1"/>
  <c r="K280" i="1" s="1"/>
  <c r="I281" i="1"/>
  <c r="K281" i="1" s="1"/>
  <c r="I282" i="1"/>
  <c r="K282" i="1" s="1"/>
  <c r="I283" i="1"/>
  <c r="K283" i="1" s="1"/>
  <c r="I284" i="1"/>
  <c r="K284" i="1" s="1"/>
  <c r="I285" i="1"/>
  <c r="K285" i="1" s="1"/>
  <c r="I286" i="1"/>
  <c r="K286" i="1" s="1"/>
  <c r="I287" i="1"/>
  <c r="K287" i="1" s="1"/>
  <c r="I288" i="1"/>
  <c r="K288" i="1" s="1"/>
  <c r="I289" i="1"/>
  <c r="K289" i="1" s="1"/>
  <c r="I290" i="1"/>
  <c r="K290" i="1" s="1"/>
  <c r="I291" i="1"/>
  <c r="K291" i="1" s="1"/>
  <c r="I292" i="1"/>
  <c r="K292" i="1" s="1"/>
  <c r="I293" i="1"/>
  <c r="K293" i="1" s="1"/>
  <c r="I294" i="1"/>
  <c r="K294" i="1" s="1"/>
  <c r="I295" i="1"/>
  <c r="K295" i="1" s="1"/>
  <c r="I296" i="1"/>
  <c r="K296" i="1" s="1"/>
  <c r="I297" i="1"/>
  <c r="K297" i="1" s="1"/>
  <c r="I298" i="1"/>
  <c r="K298" i="1" s="1"/>
  <c r="I299" i="1"/>
  <c r="K299" i="1" s="1"/>
  <c r="I300" i="1"/>
  <c r="K300" i="1" s="1"/>
  <c r="I301" i="1"/>
  <c r="K301" i="1" s="1"/>
  <c r="I302" i="1"/>
  <c r="K302" i="1" s="1"/>
  <c r="I303" i="1"/>
  <c r="K303" i="1" s="1"/>
  <c r="I304" i="1"/>
  <c r="K304" i="1" s="1"/>
  <c r="I305" i="1"/>
  <c r="K305" i="1" s="1"/>
  <c r="I306" i="1"/>
  <c r="K306" i="1" s="1"/>
  <c r="I307" i="1"/>
  <c r="K307" i="1" s="1"/>
  <c r="I308" i="1"/>
  <c r="K308" i="1" s="1"/>
  <c r="I309" i="1"/>
  <c r="K309" i="1" s="1"/>
  <c r="I310" i="1"/>
  <c r="K310" i="1" s="1"/>
  <c r="I311" i="1"/>
  <c r="K311" i="1" s="1"/>
  <c r="I312" i="1"/>
  <c r="K312" i="1" s="1"/>
  <c r="I313" i="1"/>
  <c r="K313" i="1" s="1"/>
  <c r="I314" i="1"/>
  <c r="K314" i="1" s="1"/>
  <c r="I315" i="1"/>
  <c r="K315" i="1" s="1"/>
  <c r="I316" i="1"/>
  <c r="K316" i="1" s="1"/>
  <c r="I317" i="1"/>
  <c r="K317" i="1" s="1"/>
  <c r="I318" i="1"/>
  <c r="K318" i="1" s="1"/>
  <c r="I319" i="1"/>
  <c r="K319" i="1" s="1"/>
  <c r="I320" i="1"/>
  <c r="K320" i="1" s="1"/>
  <c r="I321" i="1"/>
  <c r="K321" i="1" s="1"/>
  <c r="I322" i="1"/>
  <c r="K322" i="1" s="1"/>
  <c r="I323" i="1"/>
  <c r="K323" i="1" s="1"/>
  <c r="I324" i="1"/>
  <c r="K324" i="1" s="1"/>
  <c r="I325" i="1"/>
  <c r="K325" i="1" s="1"/>
  <c r="I326" i="1"/>
  <c r="K326" i="1" s="1"/>
  <c r="I327" i="1"/>
  <c r="K327" i="1" s="1"/>
  <c r="I328" i="1"/>
  <c r="K328" i="1" s="1"/>
  <c r="I329" i="1"/>
  <c r="K329" i="1" s="1"/>
  <c r="I330" i="1"/>
  <c r="K330" i="1" s="1"/>
  <c r="I331" i="1"/>
  <c r="K331" i="1" s="1"/>
  <c r="I332" i="1"/>
  <c r="K332" i="1" s="1"/>
  <c r="I333" i="1"/>
  <c r="K333" i="1" s="1"/>
  <c r="I334" i="1"/>
  <c r="K334" i="1" s="1"/>
  <c r="I335" i="1"/>
  <c r="K335" i="1" s="1"/>
  <c r="I336" i="1"/>
  <c r="K336" i="1" s="1"/>
  <c r="I337" i="1"/>
  <c r="K337" i="1" s="1"/>
  <c r="I338" i="1"/>
  <c r="K338" i="1" s="1"/>
  <c r="I339" i="1"/>
  <c r="K339" i="1" s="1"/>
  <c r="I340" i="1"/>
  <c r="K340" i="1" s="1"/>
  <c r="I341" i="1"/>
  <c r="K341" i="1" s="1"/>
  <c r="I342" i="1"/>
  <c r="K342" i="1" s="1"/>
  <c r="I343" i="1"/>
  <c r="K343" i="1" s="1"/>
  <c r="I344" i="1"/>
  <c r="K344" i="1" s="1"/>
  <c r="I345" i="1"/>
  <c r="K345" i="1" s="1"/>
  <c r="I346" i="1"/>
  <c r="K346" i="1" s="1"/>
  <c r="I347" i="1"/>
  <c r="K347" i="1" s="1"/>
  <c r="I348" i="1"/>
  <c r="K348" i="1" s="1"/>
  <c r="I349" i="1"/>
  <c r="K349" i="1" s="1"/>
  <c r="I350" i="1"/>
  <c r="K350" i="1" s="1"/>
  <c r="I351" i="1"/>
  <c r="K351" i="1" s="1"/>
  <c r="I352" i="1"/>
  <c r="K352" i="1" s="1"/>
  <c r="I353" i="1"/>
  <c r="K353" i="1" s="1"/>
  <c r="I354" i="1"/>
  <c r="K354" i="1" s="1"/>
  <c r="I355" i="1"/>
  <c r="K355" i="1" s="1"/>
  <c r="I356" i="1"/>
  <c r="K356" i="1" s="1"/>
  <c r="I357" i="1"/>
  <c r="K357" i="1" s="1"/>
  <c r="I358" i="1"/>
  <c r="K358" i="1" s="1"/>
  <c r="I359" i="1"/>
  <c r="K359" i="1" s="1"/>
  <c r="I360" i="1"/>
  <c r="K360" i="1" s="1"/>
  <c r="I361" i="1"/>
  <c r="K361" i="1" s="1"/>
  <c r="I362" i="1"/>
  <c r="K362" i="1" s="1"/>
  <c r="I363" i="1"/>
  <c r="K363" i="1" s="1"/>
  <c r="I364" i="1"/>
  <c r="K364" i="1" s="1"/>
  <c r="I365" i="1"/>
  <c r="K365" i="1" s="1"/>
  <c r="I366" i="1"/>
  <c r="K366" i="1" s="1"/>
  <c r="I367" i="1"/>
  <c r="K367" i="1" s="1"/>
  <c r="I368" i="1"/>
  <c r="K368" i="1" s="1"/>
  <c r="I369" i="1"/>
  <c r="K369" i="1" s="1"/>
  <c r="I370" i="1"/>
  <c r="K370" i="1" s="1"/>
  <c r="I371" i="1"/>
  <c r="K371" i="1" s="1"/>
  <c r="I372" i="1"/>
  <c r="K372" i="1" s="1"/>
  <c r="I373" i="1"/>
  <c r="K373" i="1" s="1"/>
  <c r="I374" i="1"/>
  <c r="K374" i="1" s="1"/>
  <c r="I375" i="1"/>
  <c r="K375" i="1" s="1"/>
  <c r="I376" i="1"/>
  <c r="K376" i="1" s="1"/>
  <c r="I377" i="1"/>
  <c r="K377" i="1" s="1"/>
  <c r="I378" i="1"/>
  <c r="K378" i="1" s="1"/>
  <c r="I379" i="1"/>
  <c r="K379" i="1" s="1"/>
  <c r="I380" i="1"/>
  <c r="K380" i="1" s="1"/>
  <c r="I381" i="1"/>
  <c r="K381" i="1" s="1"/>
  <c r="I382" i="1"/>
  <c r="K382" i="1" s="1"/>
  <c r="I383" i="1"/>
  <c r="K383" i="1" s="1"/>
  <c r="I384" i="1"/>
  <c r="K384" i="1" s="1"/>
  <c r="I385" i="1"/>
  <c r="K385" i="1" s="1"/>
  <c r="I386" i="1"/>
  <c r="K386" i="1" s="1"/>
  <c r="I387" i="1"/>
  <c r="K387" i="1" s="1"/>
  <c r="I388" i="1"/>
  <c r="K388" i="1" s="1"/>
  <c r="I389" i="1"/>
  <c r="K389" i="1" s="1"/>
  <c r="I390" i="1"/>
  <c r="K390" i="1" s="1"/>
  <c r="I391" i="1"/>
  <c r="K391" i="1" s="1"/>
  <c r="I392" i="1"/>
  <c r="K392" i="1" s="1"/>
  <c r="I393" i="1"/>
  <c r="K393" i="1" s="1"/>
  <c r="I394" i="1"/>
  <c r="K394" i="1" s="1"/>
  <c r="I395" i="1"/>
  <c r="K395" i="1" s="1"/>
  <c r="I396" i="1"/>
  <c r="K396" i="1" s="1"/>
  <c r="I397" i="1"/>
  <c r="K397" i="1" s="1"/>
  <c r="I398" i="1"/>
  <c r="K398" i="1" s="1"/>
  <c r="I399" i="1"/>
  <c r="K399" i="1" s="1"/>
  <c r="I400" i="1"/>
  <c r="K400" i="1" s="1"/>
  <c r="I401" i="1"/>
  <c r="K401" i="1" s="1"/>
  <c r="I402" i="1"/>
  <c r="K402" i="1" s="1"/>
  <c r="I403" i="1"/>
  <c r="K403" i="1" s="1"/>
  <c r="I404" i="1"/>
  <c r="K404" i="1" s="1"/>
  <c r="I405" i="1"/>
  <c r="K405" i="1" s="1"/>
  <c r="I406" i="1"/>
  <c r="K406" i="1" s="1"/>
  <c r="I407" i="1"/>
  <c r="K407" i="1" s="1"/>
  <c r="I408" i="1"/>
  <c r="K408" i="1" s="1"/>
  <c r="I409" i="1"/>
  <c r="K409" i="1" s="1"/>
  <c r="I410" i="1"/>
  <c r="K410" i="1" s="1"/>
  <c r="I411" i="1"/>
  <c r="K411" i="1" s="1"/>
  <c r="I412" i="1"/>
  <c r="K412" i="1" s="1"/>
  <c r="I413" i="1"/>
  <c r="K413" i="1" s="1"/>
  <c r="I414" i="1"/>
  <c r="K414" i="1" s="1"/>
  <c r="I415" i="1"/>
  <c r="K415" i="1" s="1"/>
  <c r="I416" i="1"/>
  <c r="K416" i="1" s="1"/>
  <c r="I417" i="1"/>
  <c r="K417" i="1" s="1"/>
  <c r="I418" i="1"/>
  <c r="K418" i="1" s="1"/>
  <c r="I419" i="1"/>
  <c r="K419" i="1" s="1"/>
  <c r="I420" i="1"/>
  <c r="K420" i="1" s="1"/>
  <c r="I421" i="1"/>
  <c r="K421" i="1" s="1"/>
  <c r="I422" i="1"/>
  <c r="K422" i="1" s="1"/>
  <c r="I423" i="1"/>
  <c r="K423" i="1" s="1"/>
  <c r="I424" i="1"/>
  <c r="K424" i="1" s="1"/>
  <c r="I425" i="1"/>
  <c r="K425" i="1" s="1"/>
  <c r="I426" i="1"/>
  <c r="K426" i="1" s="1"/>
  <c r="I427" i="1"/>
  <c r="K427" i="1" s="1"/>
  <c r="I428" i="1"/>
  <c r="K428" i="1" s="1"/>
  <c r="I429" i="1"/>
  <c r="K429" i="1" s="1"/>
  <c r="I430" i="1"/>
  <c r="K430" i="1" s="1"/>
  <c r="I431" i="1"/>
  <c r="K431" i="1" s="1"/>
  <c r="I432" i="1"/>
  <c r="K432" i="1" s="1"/>
  <c r="I433" i="1"/>
  <c r="K433" i="1" s="1"/>
  <c r="I434" i="1"/>
  <c r="K434" i="1" s="1"/>
  <c r="I435" i="1"/>
  <c r="K435" i="1" s="1"/>
  <c r="I436" i="1"/>
  <c r="K436" i="1" s="1"/>
  <c r="I437" i="1"/>
  <c r="K437" i="1" s="1"/>
  <c r="I438" i="1"/>
  <c r="K438" i="1" s="1"/>
  <c r="I439" i="1"/>
  <c r="K439" i="1" s="1"/>
  <c r="I440" i="1"/>
  <c r="K440" i="1" s="1"/>
  <c r="I441" i="1"/>
  <c r="K441" i="1" s="1"/>
  <c r="I442" i="1"/>
  <c r="K442" i="1" s="1"/>
  <c r="I443" i="1"/>
  <c r="K443" i="1" s="1"/>
  <c r="I444" i="1"/>
  <c r="K444" i="1" s="1"/>
  <c r="I445" i="1"/>
  <c r="K445" i="1" s="1"/>
  <c r="I446" i="1"/>
  <c r="K446" i="1" s="1"/>
  <c r="I447" i="1"/>
  <c r="K447" i="1" s="1"/>
  <c r="I448" i="1"/>
  <c r="K448" i="1" s="1"/>
  <c r="I449" i="1"/>
  <c r="K449" i="1" s="1"/>
  <c r="I450" i="1"/>
  <c r="K450" i="1" s="1"/>
  <c r="I451" i="1"/>
  <c r="K451" i="1" s="1"/>
  <c r="I452" i="1"/>
  <c r="K452" i="1" s="1"/>
  <c r="I453" i="1"/>
  <c r="K453" i="1" s="1"/>
  <c r="I454" i="1"/>
  <c r="K454" i="1" s="1"/>
  <c r="I455" i="1"/>
  <c r="K455" i="1" s="1"/>
  <c r="I456" i="1"/>
  <c r="K456" i="1" s="1"/>
  <c r="I457" i="1"/>
  <c r="K457" i="1" s="1"/>
  <c r="I458" i="1"/>
  <c r="K458" i="1" s="1"/>
  <c r="I459" i="1"/>
  <c r="K459" i="1" s="1"/>
  <c r="I460" i="1"/>
  <c r="K460" i="1" s="1"/>
  <c r="I461" i="1"/>
  <c r="K461" i="1" s="1"/>
  <c r="I462" i="1"/>
  <c r="K462" i="1" s="1"/>
  <c r="I463" i="1"/>
  <c r="K463" i="1" s="1"/>
  <c r="I464" i="1"/>
  <c r="K464" i="1" s="1"/>
  <c r="I465" i="1"/>
  <c r="K465" i="1" s="1"/>
  <c r="I466" i="1"/>
  <c r="K466" i="1" s="1"/>
  <c r="I467" i="1"/>
  <c r="K467" i="1" s="1"/>
  <c r="I468" i="1"/>
  <c r="K468" i="1" s="1"/>
  <c r="I469" i="1"/>
  <c r="K469" i="1" s="1"/>
  <c r="I470" i="1"/>
  <c r="K470" i="1" s="1"/>
  <c r="I471" i="1"/>
  <c r="K471" i="1" s="1"/>
  <c r="I472" i="1"/>
  <c r="K472" i="1" s="1"/>
  <c r="I473" i="1"/>
  <c r="K473" i="1" s="1"/>
  <c r="I474" i="1"/>
  <c r="K474" i="1" s="1"/>
  <c r="I475" i="1"/>
  <c r="K475" i="1" s="1"/>
  <c r="I476" i="1"/>
  <c r="K476" i="1" s="1"/>
  <c r="I477" i="1"/>
  <c r="K477" i="1" s="1"/>
  <c r="I478" i="1"/>
  <c r="K478" i="1" s="1"/>
  <c r="I479" i="1"/>
  <c r="K479" i="1" s="1"/>
  <c r="I480" i="1"/>
  <c r="K480" i="1" s="1"/>
  <c r="I481" i="1"/>
  <c r="K481" i="1" s="1"/>
  <c r="I482" i="1"/>
  <c r="K482" i="1" s="1"/>
  <c r="I483" i="1"/>
  <c r="K483" i="1" s="1"/>
  <c r="I484" i="1"/>
  <c r="K484" i="1" s="1"/>
  <c r="I485" i="1"/>
  <c r="K485" i="1" s="1"/>
  <c r="I486" i="1"/>
  <c r="K486" i="1" s="1"/>
  <c r="I487" i="1"/>
  <c r="K487" i="1" s="1"/>
  <c r="I488" i="1"/>
  <c r="K488" i="1" s="1"/>
  <c r="I489" i="1"/>
  <c r="K489" i="1" s="1"/>
  <c r="I490" i="1"/>
  <c r="K490" i="1" s="1"/>
  <c r="I491" i="1"/>
  <c r="K491" i="1" s="1"/>
  <c r="I492" i="1"/>
  <c r="K492" i="1" s="1"/>
  <c r="I493" i="1"/>
  <c r="K493" i="1" s="1"/>
  <c r="I494" i="1"/>
  <c r="K494" i="1" s="1"/>
  <c r="I495" i="1"/>
  <c r="K495" i="1" s="1"/>
  <c r="I496" i="1"/>
  <c r="K496" i="1" s="1"/>
  <c r="I497" i="1"/>
  <c r="K497" i="1" s="1"/>
  <c r="I498" i="1"/>
  <c r="K498" i="1" s="1"/>
  <c r="I499" i="1"/>
  <c r="K499" i="1" s="1"/>
  <c r="I500" i="1"/>
  <c r="K500" i="1" s="1"/>
  <c r="I501" i="1"/>
  <c r="K501" i="1" s="1"/>
  <c r="I502" i="1"/>
  <c r="K502" i="1" s="1"/>
  <c r="I503" i="1"/>
  <c r="K503" i="1" s="1"/>
  <c r="I504" i="1"/>
  <c r="K504" i="1" s="1"/>
  <c r="I505" i="1"/>
  <c r="K505" i="1" s="1"/>
  <c r="I506" i="1"/>
  <c r="K506" i="1" s="1"/>
  <c r="I507" i="1"/>
  <c r="K507" i="1" s="1"/>
  <c r="I508" i="1"/>
  <c r="K508" i="1" s="1"/>
  <c r="I509" i="1"/>
  <c r="K509" i="1" s="1"/>
  <c r="I510" i="1"/>
  <c r="K510" i="1" s="1"/>
  <c r="I511" i="1"/>
  <c r="K511" i="1" s="1"/>
  <c r="I512" i="1"/>
  <c r="K512" i="1" s="1"/>
  <c r="I513" i="1"/>
  <c r="K513" i="1" s="1"/>
  <c r="I514" i="1"/>
  <c r="K514" i="1" s="1"/>
  <c r="I515" i="1"/>
  <c r="K515" i="1" s="1"/>
  <c r="I516" i="1"/>
  <c r="K516" i="1" s="1"/>
  <c r="I517" i="1"/>
  <c r="K517" i="1" s="1"/>
  <c r="I518" i="1"/>
  <c r="K518" i="1" s="1"/>
  <c r="I519" i="1"/>
  <c r="K519" i="1" s="1"/>
  <c r="I520" i="1"/>
  <c r="K520" i="1" s="1"/>
  <c r="I521" i="1"/>
  <c r="K521" i="1" s="1"/>
  <c r="I522" i="1"/>
  <c r="K522" i="1" s="1"/>
  <c r="I523" i="1"/>
  <c r="K523" i="1" s="1"/>
  <c r="I524" i="1"/>
  <c r="K524" i="1" s="1"/>
  <c r="I525" i="1"/>
  <c r="K525" i="1" s="1"/>
  <c r="I526" i="1"/>
  <c r="K526" i="1" s="1"/>
  <c r="I527" i="1"/>
  <c r="K527" i="1" s="1"/>
  <c r="I528" i="1"/>
  <c r="K528" i="1" s="1"/>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G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E5" i="3"/>
  <c r="E4" i="3"/>
  <c r="W1" i="3" l="1"/>
  <c r="AH1" i="3"/>
  <c r="Z3" i="3" a="1"/>
  <c r="Z3" i="3" s="1"/>
  <c r="Y3" i="3" a="1"/>
  <c r="Y3" i="3" s="1"/>
  <c r="U1" i="3"/>
  <c r="E6"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<sst xmlns="http://schemas.openxmlformats.org/spreadsheetml/2006/main" count="3258" uniqueCount="1109">
  <si>
    <t>DATE</t>
  </si>
  <si>
    <t>PRODUCT ID</t>
  </si>
  <si>
    <t>QUANTITY</t>
  </si>
  <si>
    <t>SALE TYPE</t>
  </si>
  <si>
    <t>PAYMENT MODE</t>
  </si>
  <si>
    <t>DISCOUNT %</t>
  </si>
  <si>
    <t>P0024</t>
  </si>
  <si>
    <t>Wholesaler</t>
  </si>
  <si>
    <t>Online</t>
  </si>
  <si>
    <t>P0038</t>
  </si>
  <si>
    <t>Cash</t>
  </si>
  <si>
    <t>P0013</t>
  </si>
  <si>
    <t>Direct Sales</t>
  </si>
  <si>
    <t>P0004</t>
  </si>
  <si>
    <t>P0035</t>
  </si>
  <si>
    <t>P0031</t>
  </si>
  <si>
    <t>P0003</t>
  </si>
  <si>
    <t>P0025</t>
  </si>
  <si>
    <t>P0037</t>
  </si>
  <si>
    <t>P0014</t>
  </si>
  <si>
    <t>P0042</t>
  </si>
  <si>
    <t>P0044</t>
  </si>
  <si>
    <t>P0023</t>
  </si>
  <si>
    <t>P0034</t>
  </si>
  <si>
    <t>P0020</t>
  </si>
  <si>
    <t>P0006</t>
  </si>
  <si>
    <t>P0001</t>
  </si>
  <si>
    <t>P0040</t>
  </si>
  <si>
    <t>P0032</t>
  </si>
  <si>
    <t>P0029</t>
  </si>
  <si>
    <t>P0010</t>
  </si>
  <si>
    <t>P0016</t>
  </si>
  <si>
    <t>P0022</t>
  </si>
  <si>
    <t>P0043</t>
  </si>
  <si>
    <t>P0005</t>
  </si>
  <si>
    <t>P0008</t>
  </si>
  <si>
    <t>P0027</t>
  </si>
  <si>
    <t>P0015</t>
  </si>
  <si>
    <t>P0030</t>
  </si>
  <si>
    <t>P0002</t>
  </si>
  <si>
    <t>P0018</t>
  </si>
  <si>
    <t>P0011</t>
  </si>
  <si>
    <t>P0021</t>
  </si>
  <si>
    <t>P0028</t>
  </si>
  <si>
    <t>P0039</t>
  </si>
  <si>
    <t>P0012</t>
  </si>
  <si>
    <t>P0007</t>
  </si>
  <si>
    <t>P0009</t>
  </si>
  <si>
    <t>P0033</t>
  </si>
  <si>
    <t>P0017</t>
  </si>
  <si>
    <t>P0019</t>
  </si>
  <si>
    <t>P0041</t>
  </si>
  <si>
    <t>P0026</t>
  </si>
  <si>
    <t>P0036</t>
  </si>
  <si>
    <t>PRODUCT</t>
  </si>
  <si>
    <t>CATEGORY</t>
  </si>
  <si>
    <t>BUYING PRICE</t>
  </si>
  <si>
    <t>SELLING PRICE</t>
  </si>
  <si>
    <t>Product01</t>
  </si>
  <si>
    <t>Clothings</t>
  </si>
  <si>
    <t>Product02</t>
  </si>
  <si>
    <t>Footwears</t>
  </si>
  <si>
    <t>Product03</t>
  </si>
  <si>
    <t>Foods</t>
  </si>
  <si>
    <t>Product04</t>
  </si>
  <si>
    <t>Drinks</t>
  </si>
  <si>
    <t>Product05</t>
  </si>
  <si>
    <t>Jwellery</t>
  </si>
  <si>
    <t>Product06</t>
  </si>
  <si>
    <t>Grocery Store</t>
  </si>
  <si>
    <t>Product07</t>
  </si>
  <si>
    <t>Furniture</t>
  </si>
  <si>
    <t>Product08</t>
  </si>
  <si>
    <t>Home appliance</t>
  </si>
  <si>
    <t>Product09</t>
  </si>
  <si>
    <t>Toys&amp; games</t>
  </si>
  <si>
    <t>Product10</t>
  </si>
  <si>
    <t>Product11</t>
  </si>
  <si>
    <t>Product12</t>
  </si>
  <si>
    <t>Product13</t>
  </si>
  <si>
    <t>Product14</t>
  </si>
  <si>
    <t>Product15</t>
  </si>
  <si>
    <t>Product16</t>
  </si>
  <si>
    <t>Product17</t>
  </si>
  <si>
    <t>Product18</t>
  </si>
  <si>
    <t>Product19</t>
  </si>
  <si>
    <t>Product20</t>
  </si>
  <si>
    <t>Product21</t>
  </si>
  <si>
    <t>Product22</t>
  </si>
  <si>
    <t>Product23</t>
  </si>
  <si>
    <t>Product24</t>
  </si>
  <si>
    <t>Product25</t>
  </si>
  <si>
    <t>Product26</t>
  </si>
  <si>
    <t>Product27</t>
  </si>
  <si>
    <t>Product28</t>
  </si>
  <si>
    <t>Product29</t>
  </si>
  <si>
    <t>Product30</t>
  </si>
  <si>
    <t>Product31</t>
  </si>
  <si>
    <t>Product32</t>
  </si>
  <si>
    <t>Product33</t>
  </si>
  <si>
    <t>Product34</t>
  </si>
  <si>
    <t>Product35</t>
  </si>
  <si>
    <t>Product36</t>
  </si>
  <si>
    <t>Product37</t>
  </si>
  <si>
    <t>Product38</t>
  </si>
  <si>
    <t>Product39</t>
  </si>
  <si>
    <t>Product40</t>
  </si>
  <si>
    <t>Product41</t>
  </si>
  <si>
    <t>Product42</t>
  </si>
  <si>
    <t>Product43</t>
  </si>
  <si>
    <t>Product44</t>
  </si>
  <si>
    <t>P0045</t>
  </si>
  <si>
    <t>Product45</t>
  </si>
  <si>
    <t>P0046</t>
  </si>
  <si>
    <t>Product46</t>
  </si>
  <si>
    <t>P0047</t>
  </si>
  <si>
    <t>Product47</t>
  </si>
  <si>
    <t>P0048</t>
  </si>
  <si>
    <t>Product48</t>
  </si>
  <si>
    <t>P0049</t>
  </si>
  <si>
    <t>Product49</t>
  </si>
  <si>
    <t>P0050</t>
  </si>
  <si>
    <t>Product50</t>
  </si>
  <si>
    <t>P0051</t>
  </si>
  <si>
    <t>Product51</t>
  </si>
  <si>
    <t>P0052</t>
  </si>
  <si>
    <t>Product52</t>
  </si>
  <si>
    <t>P0053</t>
  </si>
  <si>
    <t>Product53</t>
  </si>
  <si>
    <t>P0054</t>
  </si>
  <si>
    <t>Product54</t>
  </si>
  <si>
    <t>P0055</t>
  </si>
  <si>
    <t>Product55</t>
  </si>
  <si>
    <t>P0056</t>
  </si>
  <si>
    <t>Product56</t>
  </si>
  <si>
    <t>P0057</t>
  </si>
  <si>
    <t>Product57</t>
  </si>
  <si>
    <t>P0058</t>
  </si>
  <si>
    <t>Product58</t>
  </si>
  <si>
    <t>P0059</t>
  </si>
  <si>
    <t>Product59</t>
  </si>
  <si>
    <t>P0060</t>
  </si>
  <si>
    <t>Product60</t>
  </si>
  <si>
    <t>P0061</t>
  </si>
  <si>
    <t>Product61</t>
  </si>
  <si>
    <t>P0062</t>
  </si>
  <si>
    <t>Product62</t>
  </si>
  <si>
    <t>P0063</t>
  </si>
  <si>
    <t>Product63</t>
  </si>
  <si>
    <t>P0064</t>
  </si>
  <si>
    <t>Product64</t>
  </si>
  <si>
    <t>P0065</t>
  </si>
  <si>
    <t>Product65</t>
  </si>
  <si>
    <t>P0066</t>
  </si>
  <si>
    <t>Product66</t>
  </si>
  <si>
    <t>P0067</t>
  </si>
  <si>
    <t>Product67</t>
  </si>
  <si>
    <t>P0068</t>
  </si>
  <si>
    <t>Product68</t>
  </si>
  <si>
    <t>P0069</t>
  </si>
  <si>
    <t>Product69</t>
  </si>
  <si>
    <t>P0070</t>
  </si>
  <si>
    <t>Product70</t>
  </si>
  <si>
    <t>P0071</t>
  </si>
  <si>
    <t>Product71</t>
  </si>
  <si>
    <t>P0072</t>
  </si>
  <si>
    <t>Product72</t>
  </si>
  <si>
    <t>P0073</t>
  </si>
  <si>
    <t>Product73</t>
  </si>
  <si>
    <t>P0074</t>
  </si>
  <si>
    <t>Product74</t>
  </si>
  <si>
    <t>P0075</t>
  </si>
  <si>
    <t>Product75</t>
  </si>
  <si>
    <t>P0076</t>
  </si>
  <si>
    <t>Product76</t>
  </si>
  <si>
    <t>P0077</t>
  </si>
  <si>
    <t>Product77</t>
  </si>
  <si>
    <t>P0078</t>
  </si>
  <si>
    <t>Product78</t>
  </si>
  <si>
    <t>P0079</t>
  </si>
  <si>
    <t>Product79</t>
  </si>
  <si>
    <t>P0080</t>
  </si>
  <si>
    <t>Product80</t>
  </si>
  <si>
    <t>P0081</t>
  </si>
  <si>
    <t>Product81</t>
  </si>
  <si>
    <t>P0082</t>
  </si>
  <si>
    <t>Product82</t>
  </si>
  <si>
    <t>P0083</t>
  </si>
  <si>
    <t>Product83</t>
  </si>
  <si>
    <t>P0084</t>
  </si>
  <si>
    <t>Product84</t>
  </si>
  <si>
    <t>P0085</t>
  </si>
  <si>
    <t>Product85</t>
  </si>
  <si>
    <t>P0086</t>
  </si>
  <si>
    <t>Product86</t>
  </si>
  <si>
    <t>P0087</t>
  </si>
  <si>
    <t>Product87</t>
  </si>
  <si>
    <t>P0088</t>
  </si>
  <si>
    <t>Product88</t>
  </si>
  <si>
    <t>P0089</t>
  </si>
  <si>
    <t>Product89</t>
  </si>
  <si>
    <t>P0090</t>
  </si>
  <si>
    <t>Product90</t>
  </si>
  <si>
    <t>P0091</t>
  </si>
  <si>
    <t>Product91</t>
  </si>
  <si>
    <t>P0092</t>
  </si>
  <si>
    <t>Product92</t>
  </si>
  <si>
    <t>P0093</t>
  </si>
  <si>
    <t>Product93</t>
  </si>
  <si>
    <t>P0094</t>
  </si>
  <si>
    <t>Product94</t>
  </si>
  <si>
    <t>P0095</t>
  </si>
  <si>
    <t>Product95</t>
  </si>
  <si>
    <t>P0096</t>
  </si>
  <si>
    <t>Product96</t>
  </si>
  <si>
    <t>P0097</t>
  </si>
  <si>
    <t>Product97</t>
  </si>
  <si>
    <t>P0098</t>
  </si>
  <si>
    <t>Product98</t>
  </si>
  <si>
    <t>P0099</t>
  </si>
  <si>
    <t>Product99</t>
  </si>
  <si>
    <t>P0100</t>
  </si>
  <si>
    <t>Product100</t>
  </si>
  <si>
    <t>P0101</t>
  </si>
  <si>
    <t>Product101</t>
  </si>
  <si>
    <t>P0102</t>
  </si>
  <si>
    <t>Product102</t>
  </si>
  <si>
    <t>P0103</t>
  </si>
  <si>
    <t>Product103</t>
  </si>
  <si>
    <t>P0104</t>
  </si>
  <si>
    <t>Product104</t>
  </si>
  <si>
    <t>P0105</t>
  </si>
  <si>
    <t>Product105</t>
  </si>
  <si>
    <t>P0106</t>
  </si>
  <si>
    <t>Product106</t>
  </si>
  <si>
    <t>P0107</t>
  </si>
  <si>
    <t>Product107</t>
  </si>
  <si>
    <t>P0108</t>
  </si>
  <si>
    <t>Product108</t>
  </si>
  <si>
    <t>P0109</t>
  </si>
  <si>
    <t>Product109</t>
  </si>
  <si>
    <t>P0110</t>
  </si>
  <si>
    <t>Product110</t>
  </si>
  <si>
    <t>P0111</t>
  </si>
  <si>
    <t>Product111</t>
  </si>
  <si>
    <t>P0112</t>
  </si>
  <si>
    <t>Product112</t>
  </si>
  <si>
    <t>P0113</t>
  </si>
  <si>
    <t>Product113</t>
  </si>
  <si>
    <t>P0114</t>
  </si>
  <si>
    <t>Product114</t>
  </si>
  <si>
    <t>P0115</t>
  </si>
  <si>
    <t>Product115</t>
  </si>
  <si>
    <t>P0116</t>
  </si>
  <si>
    <t>Product116</t>
  </si>
  <si>
    <t>P0117</t>
  </si>
  <si>
    <t>Product117</t>
  </si>
  <si>
    <t>P0118</t>
  </si>
  <si>
    <t>Product118</t>
  </si>
  <si>
    <t>P0119</t>
  </si>
  <si>
    <t>Product119</t>
  </si>
  <si>
    <t>P0120</t>
  </si>
  <si>
    <t>Product120</t>
  </si>
  <si>
    <t>P0121</t>
  </si>
  <si>
    <t>Product121</t>
  </si>
  <si>
    <t>P0122</t>
  </si>
  <si>
    <t>Product122</t>
  </si>
  <si>
    <t>P0123</t>
  </si>
  <si>
    <t>Product123</t>
  </si>
  <si>
    <t>P0124</t>
  </si>
  <si>
    <t>Product124</t>
  </si>
  <si>
    <t>P0125</t>
  </si>
  <si>
    <t>Product125</t>
  </si>
  <si>
    <t>P0126</t>
  </si>
  <si>
    <t>Product126</t>
  </si>
  <si>
    <t>P0127</t>
  </si>
  <si>
    <t>Product127</t>
  </si>
  <si>
    <t>P0128</t>
  </si>
  <si>
    <t>Product128</t>
  </si>
  <si>
    <t>P0129</t>
  </si>
  <si>
    <t>Product129</t>
  </si>
  <si>
    <t>P0130</t>
  </si>
  <si>
    <t>Product130</t>
  </si>
  <si>
    <t>P0131</t>
  </si>
  <si>
    <t>Product131</t>
  </si>
  <si>
    <t>P0132</t>
  </si>
  <si>
    <t>Product132</t>
  </si>
  <si>
    <t>P0133</t>
  </si>
  <si>
    <t>Product133</t>
  </si>
  <si>
    <t>P0134</t>
  </si>
  <si>
    <t>Product134</t>
  </si>
  <si>
    <t>P0135</t>
  </si>
  <si>
    <t>Product135</t>
  </si>
  <si>
    <t>P0136</t>
  </si>
  <si>
    <t>Product136</t>
  </si>
  <si>
    <t>P0137</t>
  </si>
  <si>
    <t>Product137</t>
  </si>
  <si>
    <t>P0138</t>
  </si>
  <si>
    <t>Product138</t>
  </si>
  <si>
    <t>P0139</t>
  </si>
  <si>
    <t>Product139</t>
  </si>
  <si>
    <t>P0140</t>
  </si>
  <si>
    <t>Product140</t>
  </si>
  <si>
    <t>P0141</t>
  </si>
  <si>
    <t>Product141</t>
  </si>
  <si>
    <t>P0142</t>
  </si>
  <si>
    <t>Product142</t>
  </si>
  <si>
    <t>P0143</t>
  </si>
  <si>
    <t>Product143</t>
  </si>
  <si>
    <t>P0144</t>
  </si>
  <si>
    <t>Product144</t>
  </si>
  <si>
    <t>P0145</t>
  </si>
  <si>
    <t>Product145</t>
  </si>
  <si>
    <t>P0146</t>
  </si>
  <si>
    <t>Product146</t>
  </si>
  <si>
    <t>P0147</t>
  </si>
  <si>
    <t>Product147</t>
  </si>
  <si>
    <t>P0148</t>
  </si>
  <si>
    <t>Product148</t>
  </si>
  <si>
    <t>P0149</t>
  </si>
  <si>
    <t>Product149</t>
  </si>
  <si>
    <t>P0150</t>
  </si>
  <si>
    <t>Product150</t>
  </si>
  <si>
    <t>P0151</t>
  </si>
  <si>
    <t>Product151</t>
  </si>
  <si>
    <t>P0152</t>
  </si>
  <si>
    <t>Product152</t>
  </si>
  <si>
    <t>P0153</t>
  </si>
  <si>
    <t>Product153</t>
  </si>
  <si>
    <t>P0154</t>
  </si>
  <si>
    <t>Product154</t>
  </si>
  <si>
    <t>P0155</t>
  </si>
  <si>
    <t>Product155</t>
  </si>
  <si>
    <t>P0156</t>
  </si>
  <si>
    <t>Product156</t>
  </si>
  <si>
    <t>P0157</t>
  </si>
  <si>
    <t>Product157</t>
  </si>
  <si>
    <t>P0158</t>
  </si>
  <si>
    <t>Product158</t>
  </si>
  <si>
    <t>P0159</t>
  </si>
  <si>
    <t>Product159</t>
  </si>
  <si>
    <t>P0160</t>
  </si>
  <si>
    <t>Product160</t>
  </si>
  <si>
    <t>P0161</t>
  </si>
  <si>
    <t>Product161</t>
  </si>
  <si>
    <t>P0162</t>
  </si>
  <si>
    <t>Product162</t>
  </si>
  <si>
    <t>P0163</t>
  </si>
  <si>
    <t>Product163</t>
  </si>
  <si>
    <t>P0164</t>
  </si>
  <si>
    <t>Product164</t>
  </si>
  <si>
    <t>P0165</t>
  </si>
  <si>
    <t>Product165</t>
  </si>
  <si>
    <t>P0166</t>
  </si>
  <si>
    <t>Product166</t>
  </si>
  <si>
    <t>P0167</t>
  </si>
  <si>
    <t>Product167</t>
  </si>
  <si>
    <t>P0168</t>
  </si>
  <si>
    <t>Product168</t>
  </si>
  <si>
    <t>P0169</t>
  </si>
  <si>
    <t>Product169</t>
  </si>
  <si>
    <t>P0170</t>
  </si>
  <si>
    <t>Product170</t>
  </si>
  <si>
    <t>P0171</t>
  </si>
  <si>
    <t>Product171</t>
  </si>
  <si>
    <t>P0172</t>
  </si>
  <si>
    <t>Product172</t>
  </si>
  <si>
    <t>P0173</t>
  </si>
  <si>
    <t>Product173</t>
  </si>
  <si>
    <t>P0174</t>
  </si>
  <si>
    <t>Product174</t>
  </si>
  <si>
    <t>P0175</t>
  </si>
  <si>
    <t>Product175</t>
  </si>
  <si>
    <t>P0176</t>
  </si>
  <si>
    <t>Product176</t>
  </si>
  <si>
    <t>P0177</t>
  </si>
  <si>
    <t>Product177</t>
  </si>
  <si>
    <t>P0178</t>
  </si>
  <si>
    <t>Product178</t>
  </si>
  <si>
    <t>P0179</t>
  </si>
  <si>
    <t>Product179</t>
  </si>
  <si>
    <t>P0180</t>
  </si>
  <si>
    <t>Product180</t>
  </si>
  <si>
    <t>P0181</t>
  </si>
  <si>
    <t>Product181</t>
  </si>
  <si>
    <t>P0182</t>
  </si>
  <si>
    <t>Product182</t>
  </si>
  <si>
    <t>P0183</t>
  </si>
  <si>
    <t>Product183</t>
  </si>
  <si>
    <t>P0184</t>
  </si>
  <si>
    <t>Product184</t>
  </si>
  <si>
    <t>P0185</t>
  </si>
  <si>
    <t>Product185</t>
  </si>
  <si>
    <t>P0186</t>
  </si>
  <si>
    <t>Product186</t>
  </si>
  <si>
    <t>P0187</t>
  </si>
  <si>
    <t>Product187</t>
  </si>
  <si>
    <t>P0188</t>
  </si>
  <si>
    <t>Product188</t>
  </si>
  <si>
    <t>P0189</t>
  </si>
  <si>
    <t>Product189</t>
  </si>
  <si>
    <t>P0190</t>
  </si>
  <si>
    <t>Product190</t>
  </si>
  <si>
    <t>P0191</t>
  </si>
  <si>
    <t>Product191</t>
  </si>
  <si>
    <t>P0192</t>
  </si>
  <si>
    <t>Product192</t>
  </si>
  <si>
    <t>P0193</t>
  </si>
  <si>
    <t>Product193</t>
  </si>
  <si>
    <t>P0194</t>
  </si>
  <si>
    <t>Product194</t>
  </si>
  <si>
    <t>P0195</t>
  </si>
  <si>
    <t>Product195</t>
  </si>
  <si>
    <t>P0196</t>
  </si>
  <si>
    <t>Product196</t>
  </si>
  <si>
    <t>P0197</t>
  </si>
  <si>
    <t>Product197</t>
  </si>
  <si>
    <t>P0198</t>
  </si>
  <si>
    <t>Product198</t>
  </si>
  <si>
    <t>P0199</t>
  </si>
  <si>
    <t>Product199</t>
  </si>
  <si>
    <t>P0200</t>
  </si>
  <si>
    <t>Product200</t>
  </si>
  <si>
    <t>P0201</t>
  </si>
  <si>
    <t>Product201</t>
  </si>
  <si>
    <t>P0202</t>
  </si>
  <si>
    <t>Product202</t>
  </si>
  <si>
    <t>P0203</t>
  </si>
  <si>
    <t>Product203</t>
  </si>
  <si>
    <t>P0204</t>
  </si>
  <si>
    <t>Product204</t>
  </si>
  <si>
    <t>P0205</t>
  </si>
  <si>
    <t>Product205</t>
  </si>
  <si>
    <t>P0206</t>
  </si>
  <si>
    <t>Product206</t>
  </si>
  <si>
    <t>P0207</t>
  </si>
  <si>
    <t>Product207</t>
  </si>
  <si>
    <t>P0208</t>
  </si>
  <si>
    <t>Product208</t>
  </si>
  <si>
    <t>P0209</t>
  </si>
  <si>
    <t>Product209</t>
  </si>
  <si>
    <t>P0210</t>
  </si>
  <si>
    <t>Product210</t>
  </si>
  <si>
    <t>P0211</t>
  </si>
  <si>
    <t>Product211</t>
  </si>
  <si>
    <t>P0212</t>
  </si>
  <si>
    <t>Product212</t>
  </si>
  <si>
    <t>P0213</t>
  </si>
  <si>
    <t>Product213</t>
  </si>
  <si>
    <t>P0214</t>
  </si>
  <si>
    <t>Product214</t>
  </si>
  <si>
    <t>P0215</t>
  </si>
  <si>
    <t>Product215</t>
  </si>
  <si>
    <t>P0216</t>
  </si>
  <si>
    <t>Product216</t>
  </si>
  <si>
    <t>P0217</t>
  </si>
  <si>
    <t>Product217</t>
  </si>
  <si>
    <t>P0218</t>
  </si>
  <si>
    <t>Product218</t>
  </si>
  <si>
    <t>P0219</t>
  </si>
  <si>
    <t>Product219</t>
  </si>
  <si>
    <t>P0220</t>
  </si>
  <si>
    <t>Product220</t>
  </si>
  <si>
    <t>P0221</t>
  </si>
  <si>
    <t>Product221</t>
  </si>
  <si>
    <t>P0222</t>
  </si>
  <si>
    <t>Product222</t>
  </si>
  <si>
    <t>P0223</t>
  </si>
  <si>
    <t>Product223</t>
  </si>
  <si>
    <t>P0224</t>
  </si>
  <si>
    <t>Product224</t>
  </si>
  <si>
    <t>P0225</t>
  </si>
  <si>
    <t>Product225</t>
  </si>
  <si>
    <t>P0226</t>
  </si>
  <si>
    <t>Product226</t>
  </si>
  <si>
    <t>P0227</t>
  </si>
  <si>
    <t>Product227</t>
  </si>
  <si>
    <t>P0228</t>
  </si>
  <si>
    <t>Product228</t>
  </si>
  <si>
    <t>P0229</t>
  </si>
  <si>
    <t>Product229</t>
  </si>
  <si>
    <t>P0230</t>
  </si>
  <si>
    <t>Product230</t>
  </si>
  <si>
    <t>P0231</t>
  </si>
  <si>
    <t>Product231</t>
  </si>
  <si>
    <t>P0232</t>
  </si>
  <si>
    <t>Product232</t>
  </si>
  <si>
    <t>P0233</t>
  </si>
  <si>
    <t>Product233</t>
  </si>
  <si>
    <t>P0234</t>
  </si>
  <si>
    <t>Product234</t>
  </si>
  <si>
    <t>P0235</t>
  </si>
  <si>
    <t>Product235</t>
  </si>
  <si>
    <t>P0236</t>
  </si>
  <si>
    <t>Product236</t>
  </si>
  <si>
    <t>P0237</t>
  </si>
  <si>
    <t>Product237</t>
  </si>
  <si>
    <t>P0238</t>
  </si>
  <si>
    <t>Product238</t>
  </si>
  <si>
    <t>P0239</t>
  </si>
  <si>
    <t>Product239</t>
  </si>
  <si>
    <t>P0240</t>
  </si>
  <si>
    <t>Product240</t>
  </si>
  <si>
    <t>P0241</t>
  </si>
  <si>
    <t>Product241</t>
  </si>
  <si>
    <t>P0242</t>
  </si>
  <si>
    <t>Product242</t>
  </si>
  <si>
    <t>P0243</t>
  </si>
  <si>
    <t>Product243</t>
  </si>
  <si>
    <t>P0244</t>
  </si>
  <si>
    <t>Product244</t>
  </si>
  <si>
    <t>P0245</t>
  </si>
  <si>
    <t>Product245</t>
  </si>
  <si>
    <t>P0246</t>
  </si>
  <si>
    <t>Product246</t>
  </si>
  <si>
    <t>P0247</t>
  </si>
  <si>
    <t>Product247</t>
  </si>
  <si>
    <t>P0248</t>
  </si>
  <si>
    <t>Product248</t>
  </si>
  <si>
    <t>P0249</t>
  </si>
  <si>
    <t>Product249</t>
  </si>
  <si>
    <t>P0250</t>
  </si>
  <si>
    <t>Product250</t>
  </si>
  <si>
    <t>P0251</t>
  </si>
  <si>
    <t>Product251</t>
  </si>
  <si>
    <t>P0252</t>
  </si>
  <si>
    <t>Product252</t>
  </si>
  <si>
    <t>P0253</t>
  </si>
  <si>
    <t>Product253</t>
  </si>
  <si>
    <t>P0254</t>
  </si>
  <si>
    <t>Product254</t>
  </si>
  <si>
    <t>P0255</t>
  </si>
  <si>
    <t>Product255</t>
  </si>
  <si>
    <t>P0256</t>
  </si>
  <si>
    <t>Product256</t>
  </si>
  <si>
    <t>P0257</t>
  </si>
  <si>
    <t>Product257</t>
  </si>
  <si>
    <t>P0258</t>
  </si>
  <si>
    <t>Product258</t>
  </si>
  <si>
    <t>P0259</t>
  </si>
  <si>
    <t>Product259</t>
  </si>
  <si>
    <t>P0260</t>
  </si>
  <si>
    <t>Product260</t>
  </si>
  <si>
    <t>P0261</t>
  </si>
  <si>
    <t>Product261</t>
  </si>
  <si>
    <t>P0262</t>
  </si>
  <si>
    <t>Product262</t>
  </si>
  <si>
    <t>P0263</t>
  </si>
  <si>
    <t>Product263</t>
  </si>
  <si>
    <t>P0264</t>
  </si>
  <si>
    <t>Product264</t>
  </si>
  <si>
    <t>P0265</t>
  </si>
  <si>
    <t>Product265</t>
  </si>
  <si>
    <t>P0266</t>
  </si>
  <si>
    <t>Product266</t>
  </si>
  <si>
    <t>P0267</t>
  </si>
  <si>
    <t>Product267</t>
  </si>
  <si>
    <t>P0268</t>
  </si>
  <si>
    <t>Product268</t>
  </si>
  <si>
    <t>P0269</t>
  </si>
  <si>
    <t>Product269</t>
  </si>
  <si>
    <t>P0270</t>
  </si>
  <si>
    <t>Product270</t>
  </si>
  <si>
    <t>P0271</t>
  </si>
  <si>
    <t>Product271</t>
  </si>
  <si>
    <t>P0272</t>
  </si>
  <si>
    <t>Product272</t>
  </si>
  <si>
    <t>P0273</t>
  </si>
  <si>
    <t>Product273</t>
  </si>
  <si>
    <t>P0274</t>
  </si>
  <si>
    <t>Product274</t>
  </si>
  <si>
    <t>P0275</t>
  </si>
  <si>
    <t>Product275</t>
  </si>
  <si>
    <t>P0276</t>
  </si>
  <si>
    <t>Product276</t>
  </si>
  <si>
    <t>P0277</t>
  </si>
  <si>
    <t>Product277</t>
  </si>
  <si>
    <t>P0278</t>
  </si>
  <si>
    <t>Product278</t>
  </si>
  <si>
    <t>P0279</t>
  </si>
  <si>
    <t>Product279</t>
  </si>
  <si>
    <t>P0280</t>
  </si>
  <si>
    <t>Product280</t>
  </si>
  <si>
    <t>P0281</t>
  </si>
  <si>
    <t>Product281</t>
  </si>
  <si>
    <t>P0282</t>
  </si>
  <si>
    <t>Product282</t>
  </si>
  <si>
    <t>P0283</t>
  </si>
  <si>
    <t>Product283</t>
  </si>
  <si>
    <t>P0284</t>
  </si>
  <si>
    <t>Product284</t>
  </si>
  <si>
    <t>P0285</t>
  </si>
  <si>
    <t>Product285</t>
  </si>
  <si>
    <t>P0286</t>
  </si>
  <si>
    <t>Product286</t>
  </si>
  <si>
    <t>P0287</t>
  </si>
  <si>
    <t>Product287</t>
  </si>
  <si>
    <t>P0288</t>
  </si>
  <si>
    <t>Product288</t>
  </si>
  <si>
    <t>P0289</t>
  </si>
  <si>
    <t>Product289</t>
  </si>
  <si>
    <t>P0290</t>
  </si>
  <si>
    <t>Product290</t>
  </si>
  <si>
    <t>P0291</t>
  </si>
  <si>
    <t>Product291</t>
  </si>
  <si>
    <t>P0292</t>
  </si>
  <si>
    <t>Product292</t>
  </si>
  <si>
    <t>P0293</t>
  </si>
  <si>
    <t>Product293</t>
  </si>
  <si>
    <t>P0294</t>
  </si>
  <si>
    <t>Product294</t>
  </si>
  <si>
    <t>P0295</t>
  </si>
  <si>
    <t>Product295</t>
  </si>
  <si>
    <t>P0296</t>
  </si>
  <si>
    <t>Product296</t>
  </si>
  <si>
    <t>P0297</t>
  </si>
  <si>
    <t>Product297</t>
  </si>
  <si>
    <t>P0298</t>
  </si>
  <si>
    <t>Product298</t>
  </si>
  <si>
    <t>P0299</t>
  </si>
  <si>
    <t>Product299</t>
  </si>
  <si>
    <t>P0300</t>
  </si>
  <si>
    <t>Product300</t>
  </si>
  <si>
    <t>P0301</t>
  </si>
  <si>
    <t>Product301</t>
  </si>
  <si>
    <t>P0302</t>
  </si>
  <si>
    <t>Product302</t>
  </si>
  <si>
    <t>P0303</t>
  </si>
  <si>
    <t>Product303</t>
  </si>
  <si>
    <t>P0304</t>
  </si>
  <si>
    <t>Product304</t>
  </si>
  <si>
    <t>P0305</t>
  </si>
  <si>
    <t>Product305</t>
  </si>
  <si>
    <t>P0306</t>
  </si>
  <si>
    <t>Product306</t>
  </si>
  <si>
    <t>P0307</t>
  </si>
  <si>
    <t>Product307</t>
  </si>
  <si>
    <t>P0308</t>
  </si>
  <si>
    <t>Product308</t>
  </si>
  <si>
    <t>P0309</t>
  </si>
  <si>
    <t>Product309</t>
  </si>
  <si>
    <t>P0310</t>
  </si>
  <si>
    <t>Product310</t>
  </si>
  <si>
    <t>P0311</t>
  </si>
  <si>
    <t>Product311</t>
  </si>
  <si>
    <t>P0312</t>
  </si>
  <si>
    <t>Product312</t>
  </si>
  <si>
    <t>P0313</t>
  </si>
  <si>
    <t>Product313</t>
  </si>
  <si>
    <t>P0314</t>
  </si>
  <si>
    <t>Product314</t>
  </si>
  <si>
    <t>P0315</t>
  </si>
  <si>
    <t>Product315</t>
  </si>
  <si>
    <t>P0316</t>
  </si>
  <si>
    <t>Product316</t>
  </si>
  <si>
    <t>P0317</t>
  </si>
  <si>
    <t>Product317</t>
  </si>
  <si>
    <t>P0318</t>
  </si>
  <si>
    <t>Product318</t>
  </si>
  <si>
    <t>P0319</t>
  </si>
  <si>
    <t>Product319</t>
  </si>
  <si>
    <t>P0320</t>
  </si>
  <si>
    <t>Product320</t>
  </si>
  <si>
    <t>P0321</t>
  </si>
  <si>
    <t>Product321</t>
  </si>
  <si>
    <t>P0322</t>
  </si>
  <si>
    <t>Product322</t>
  </si>
  <si>
    <t>P0323</t>
  </si>
  <si>
    <t>Product323</t>
  </si>
  <si>
    <t>P0324</t>
  </si>
  <si>
    <t>Product324</t>
  </si>
  <si>
    <t>P0325</t>
  </si>
  <si>
    <t>Product325</t>
  </si>
  <si>
    <t>P0326</t>
  </si>
  <si>
    <t>Product326</t>
  </si>
  <si>
    <t>P0327</t>
  </si>
  <si>
    <t>Product327</t>
  </si>
  <si>
    <t>P0328</t>
  </si>
  <si>
    <t>Product328</t>
  </si>
  <si>
    <t>P0329</t>
  </si>
  <si>
    <t>Product329</t>
  </si>
  <si>
    <t>P0330</t>
  </si>
  <si>
    <t>Product330</t>
  </si>
  <si>
    <t>P0331</t>
  </si>
  <si>
    <t>Product331</t>
  </si>
  <si>
    <t>P0332</t>
  </si>
  <si>
    <t>Product332</t>
  </si>
  <si>
    <t>P0333</t>
  </si>
  <si>
    <t>Product333</t>
  </si>
  <si>
    <t>P0334</t>
  </si>
  <si>
    <t>Product334</t>
  </si>
  <si>
    <t>P0335</t>
  </si>
  <si>
    <t>Product335</t>
  </si>
  <si>
    <t>P0336</t>
  </si>
  <si>
    <t>Product336</t>
  </si>
  <si>
    <t>P0337</t>
  </si>
  <si>
    <t>Product337</t>
  </si>
  <si>
    <t>P0338</t>
  </si>
  <si>
    <t>Product338</t>
  </si>
  <si>
    <t>P0339</t>
  </si>
  <si>
    <t>Product339</t>
  </si>
  <si>
    <t>P0340</t>
  </si>
  <si>
    <t>Product340</t>
  </si>
  <si>
    <t>P0341</t>
  </si>
  <si>
    <t>Product341</t>
  </si>
  <si>
    <t>P0342</t>
  </si>
  <si>
    <t>Product342</t>
  </si>
  <si>
    <t>P0343</t>
  </si>
  <si>
    <t>Product343</t>
  </si>
  <si>
    <t>P0344</t>
  </si>
  <si>
    <t>Product344</t>
  </si>
  <si>
    <t>P0345</t>
  </si>
  <si>
    <t>Product345</t>
  </si>
  <si>
    <t>P0346</t>
  </si>
  <si>
    <t>Product346</t>
  </si>
  <si>
    <t>P0347</t>
  </si>
  <si>
    <t>Product347</t>
  </si>
  <si>
    <t>P0348</t>
  </si>
  <si>
    <t>Product348</t>
  </si>
  <si>
    <t>P0349</t>
  </si>
  <si>
    <t>Product349</t>
  </si>
  <si>
    <t>P0350</t>
  </si>
  <si>
    <t>Product350</t>
  </si>
  <si>
    <t>P0351</t>
  </si>
  <si>
    <t>Product351</t>
  </si>
  <si>
    <t>P0352</t>
  </si>
  <si>
    <t>Product352</t>
  </si>
  <si>
    <t>P0353</t>
  </si>
  <si>
    <t>Product353</t>
  </si>
  <si>
    <t>P0354</t>
  </si>
  <si>
    <t>Product354</t>
  </si>
  <si>
    <t>P0355</t>
  </si>
  <si>
    <t>Product355</t>
  </si>
  <si>
    <t>P0356</t>
  </si>
  <si>
    <t>Product356</t>
  </si>
  <si>
    <t>P0357</t>
  </si>
  <si>
    <t>Product357</t>
  </si>
  <si>
    <t>P0358</t>
  </si>
  <si>
    <t>Product358</t>
  </si>
  <si>
    <t>P0359</t>
  </si>
  <si>
    <t>Product359</t>
  </si>
  <si>
    <t>P0360</t>
  </si>
  <si>
    <t>Product360</t>
  </si>
  <si>
    <t>P0361</t>
  </si>
  <si>
    <t>Product361</t>
  </si>
  <si>
    <t>P0362</t>
  </si>
  <si>
    <t>Product362</t>
  </si>
  <si>
    <t>P0363</t>
  </si>
  <si>
    <t>Product363</t>
  </si>
  <si>
    <t>P0364</t>
  </si>
  <si>
    <t>Product364</t>
  </si>
  <si>
    <t>P0365</t>
  </si>
  <si>
    <t>Product365</t>
  </si>
  <si>
    <t>P0366</t>
  </si>
  <si>
    <t>Product366</t>
  </si>
  <si>
    <t>P0367</t>
  </si>
  <si>
    <t>Product367</t>
  </si>
  <si>
    <t>P0368</t>
  </si>
  <si>
    <t>Product368</t>
  </si>
  <si>
    <t>P0369</t>
  </si>
  <si>
    <t>Product369</t>
  </si>
  <si>
    <t>P0370</t>
  </si>
  <si>
    <t>Product370</t>
  </si>
  <si>
    <t>P0371</t>
  </si>
  <si>
    <t>Product371</t>
  </si>
  <si>
    <t>P0372</t>
  </si>
  <si>
    <t>Product372</t>
  </si>
  <si>
    <t>P0373</t>
  </si>
  <si>
    <t>Product373</t>
  </si>
  <si>
    <t>P0374</t>
  </si>
  <si>
    <t>Product374</t>
  </si>
  <si>
    <t>P0375</t>
  </si>
  <si>
    <t>Product375</t>
  </si>
  <si>
    <t>P0376</t>
  </si>
  <si>
    <t>Product376</t>
  </si>
  <si>
    <t>P0377</t>
  </si>
  <si>
    <t>Product377</t>
  </si>
  <si>
    <t>P0378</t>
  </si>
  <si>
    <t>Product378</t>
  </si>
  <si>
    <t>P0379</t>
  </si>
  <si>
    <t>Product379</t>
  </si>
  <si>
    <t>P0380</t>
  </si>
  <si>
    <t>Product380</t>
  </si>
  <si>
    <t>P0381</t>
  </si>
  <si>
    <t>Product381</t>
  </si>
  <si>
    <t>P0382</t>
  </si>
  <si>
    <t>Product382</t>
  </si>
  <si>
    <t>P0383</t>
  </si>
  <si>
    <t>Product383</t>
  </si>
  <si>
    <t>P0384</t>
  </si>
  <si>
    <t>Product384</t>
  </si>
  <si>
    <t>P0385</t>
  </si>
  <si>
    <t>Product385</t>
  </si>
  <si>
    <t>P0386</t>
  </si>
  <si>
    <t>Product386</t>
  </si>
  <si>
    <t>P0387</t>
  </si>
  <si>
    <t>Product387</t>
  </si>
  <si>
    <t>P0388</t>
  </si>
  <si>
    <t>Product388</t>
  </si>
  <si>
    <t>P0389</t>
  </si>
  <si>
    <t>Product389</t>
  </si>
  <si>
    <t>P0390</t>
  </si>
  <si>
    <t>Product390</t>
  </si>
  <si>
    <t>P0391</t>
  </si>
  <si>
    <t>Product391</t>
  </si>
  <si>
    <t>P0392</t>
  </si>
  <si>
    <t>Product392</t>
  </si>
  <si>
    <t>P0393</t>
  </si>
  <si>
    <t>Product393</t>
  </si>
  <si>
    <t>P0394</t>
  </si>
  <si>
    <t>Product394</t>
  </si>
  <si>
    <t>P0395</t>
  </si>
  <si>
    <t>Product395</t>
  </si>
  <si>
    <t>P0396</t>
  </si>
  <si>
    <t>Product396</t>
  </si>
  <si>
    <t>P0397</t>
  </si>
  <si>
    <t>Product397</t>
  </si>
  <si>
    <t>P0398</t>
  </si>
  <si>
    <t>Product398</t>
  </si>
  <si>
    <t>P0399</t>
  </si>
  <si>
    <t>Product399</t>
  </si>
  <si>
    <t>P0400</t>
  </si>
  <si>
    <t>Product400</t>
  </si>
  <si>
    <t>P0401</t>
  </si>
  <si>
    <t>Product401</t>
  </si>
  <si>
    <t>P0402</t>
  </si>
  <si>
    <t>Product402</t>
  </si>
  <si>
    <t>P0403</t>
  </si>
  <si>
    <t>Product403</t>
  </si>
  <si>
    <t>P0404</t>
  </si>
  <si>
    <t>Product404</t>
  </si>
  <si>
    <t>P0405</t>
  </si>
  <si>
    <t>Product405</t>
  </si>
  <si>
    <t>P0406</t>
  </si>
  <si>
    <t>Product406</t>
  </si>
  <si>
    <t>P0407</t>
  </si>
  <si>
    <t>Product407</t>
  </si>
  <si>
    <t>P0408</t>
  </si>
  <si>
    <t>Product408</t>
  </si>
  <si>
    <t>P0409</t>
  </si>
  <si>
    <t>Product409</t>
  </si>
  <si>
    <t>P0410</t>
  </si>
  <si>
    <t>Product410</t>
  </si>
  <si>
    <t>P0411</t>
  </si>
  <si>
    <t>Product411</t>
  </si>
  <si>
    <t>P0412</t>
  </si>
  <si>
    <t>Product412</t>
  </si>
  <si>
    <t>P0413</t>
  </si>
  <si>
    <t>Product413</t>
  </si>
  <si>
    <t>P0414</t>
  </si>
  <si>
    <t>Product414</t>
  </si>
  <si>
    <t>P0415</t>
  </si>
  <si>
    <t>Product415</t>
  </si>
  <si>
    <t>P0416</t>
  </si>
  <si>
    <t>Product416</t>
  </si>
  <si>
    <t>P0417</t>
  </si>
  <si>
    <t>Product417</t>
  </si>
  <si>
    <t>P0418</t>
  </si>
  <si>
    <t>Product418</t>
  </si>
  <si>
    <t>P0419</t>
  </si>
  <si>
    <t>Product419</t>
  </si>
  <si>
    <t>P0420</t>
  </si>
  <si>
    <t>Product420</t>
  </si>
  <si>
    <t>P0421</t>
  </si>
  <si>
    <t>Product421</t>
  </si>
  <si>
    <t>P0422</t>
  </si>
  <si>
    <t>Product422</t>
  </si>
  <si>
    <t>P0423</t>
  </si>
  <si>
    <t>Product423</t>
  </si>
  <si>
    <t>P0424</t>
  </si>
  <si>
    <t>Product424</t>
  </si>
  <si>
    <t>P0425</t>
  </si>
  <si>
    <t>Product425</t>
  </si>
  <si>
    <t>P0426</t>
  </si>
  <si>
    <t>Product426</t>
  </si>
  <si>
    <t>P0427</t>
  </si>
  <si>
    <t>Product427</t>
  </si>
  <si>
    <t>P0428</t>
  </si>
  <si>
    <t>Product428</t>
  </si>
  <si>
    <t>P0429</t>
  </si>
  <si>
    <t>Product429</t>
  </si>
  <si>
    <t>P0430</t>
  </si>
  <si>
    <t>Product430</t>
  </si>
  <si>
    <t>P0431</t>
  </si>
  <si>
    <t>Product431</t>
  </si>
  <si>
    <t>P0432</t>
  </si>
  <si>
    <t>Product432</t>
  </si>
  <si>
    <t>P0433</t>
  </si>
  <si>
    <t>Product433</t>
  </si>
  <si>
    <t>P0434</t>
  </si>
  <si>
    <t>Product434</t>
  </si>
  <si>
    <t>P0435</t>
  </si>
  <si>
    <t>Product435</t>
  </si>
  <si>
    <t>P0436</t>
  </si>
  <si>
    <t>Product436</t>
  </si>
  <si>
    <t>P0437</t>
  </si>
  <si>
    <t>Product437</t>
  </si>
  <si>
    <t>P0438</t>
  </si>
  <si>
    <t>Product438</t>
  </si>
  <si>
    <t>P0439</t>
  </si>
  <si>
    <t>Product439</t>
  </si>
  <si>
    <t>P0440</t>
  </si>
  <si>
    <t>Product440</t>
  </si>
  <si>
    <t>P0441</t>
  </si>
  <si>
    <t>Product441</t>
  </si>
  <si>
    <t>P0442</t>
  </si>
  <si>
    <t>Product442</t>
  </si>
  <si>
    <t>P0443</t>
  </si>
  <si>
    <t>Product443</t>
  </si>
  <si>
    <t>P0444</t>
  </si>
  <si>
    <t>Product444</t>
  </si>
  <si>
    <t>P0445</t>
  </si>
  <si>
    <t>Product445</t>
  </si>
  <si>
    <t>P0446</t>
  </si>
  <si>
    <t>Product446</t>
  </si>
  <si>
    <t>P0447</t>
  </si>
  <si>
    <t>Product447</t>
  </si>
  <si>
    <t>P0448</t>
  </si>
  <si>
    <t>Product448</t>
  </si>
  <si>
    <t>P0449</t>
  </si>
  <si>
    <t>Product449</t>
  </si>
  <si>
    <t>P0450</t>
  </si>
  <si>
    <t>Product450</t>
  </si>
  <si>
    <t>P0451</t>
  </si>
  <si>
    <t>Product451</t>
  </si>
  <si>
    <t>P0452</t>
  </si>
  <si>
    <t>Product452</t>
  </si>
  <si>
    <t>P0453</t>
  </si>
  <si>
    <t>Product453</t>
  </si>
  <si>
    <t>P0454</t>
  </si>
  <si>
    <t>Product454</t>
  </si>
  <si>
    <t>P0455</t>
  </si>
  <si>
    <t>Product455</t>
  </si>
  <si>
    <t>P0456</t>
  </si>
  <si>
    <t>Product456</t>
  </si>
  <si>
    <t>P0457</t>
  </si>
  <si>
    <t>Product457</t>
  </si>
  <si>
    <t>P0458</t>
  </si>
  <si>
    <t>Product458</t>
  </si>
  <si>
    <t>P0459</t>
  </si>
  <si>
    <t>Product459</t>
  </si>
  <si>
    <t>P0460</t>
  </si>
  <si>
    <t>Product460</t>
  </si>
  <si>
    <t>P0461</t>
  </si>
  <si>
    <t>Product461</t>
  </si>
  <si>
    <t>P0462</t>
  </si>
  <si>
    <t>Product462</t>
  </si>
  <si>
    <t>P0463</t>
  </si>
  <si>
    <t>Product463</t>
  </si>
  <si>
    <t>P0464</t>
  </si>
  <si>
    <t>Product464</t>
  </si>
  <si>
    <t>P0465</t>
  </si>
  <si>
    <t>Product465</t>
  </si>
  <si>
    <t>P0466</t>
  </si>
  <si>
    <t>Product466</t>
  </si>
  <si>
    <t>P0467</t>
  </si>
  <si>
    <t>Product467</t>
  </si>
  <si>
    <t>P0468</t>
  </si>
  <si>
    <t>Product468</t>
  </si>
  <si>
    <t>P0469</t>
  </si>
  <si>
    <t>Product469</t>
  </si>
  <si>
    <t>P0470</t>
  </si>
  <si>
    <t>Product470</t>
  </si>
  <si>
    <t>P0471</t>
  </si>
  <si>
    <t>Product471</t>
  </si>
  <si>
    <t>P0472</t>
  </si>
  <si>
    <t>Product472</t>
  </si>
  <si>
    <t>P0473</t>
  </si>
  <si>
    <t>Product473</t>
  </si>
  <si>
    <t>P0474</t>
  </si>
  <si>
    <t>Product474</t>
  </si>
  <si>
    <t>P0475</t>
  </si>
  <si>
    <t>Product475</t>
  </si>
  <si>
    <t>P0476</t>
  </si>
  <si>
    <t>Product476</t>
  </si>
  <si>
    <t>P0477</t>
  </si>
  <si>
    <t>Product477</t>
  </si>
  <si>
    <t>P0478</t>
  </si>
  <si>
    <t>Product478</t>
  </si>
  <si>
    <t>P0479</t>
  </si>
  <si>
    <t>Product479</t>
  </si>
  <si>
    <t>P0480</t>
  </si>
  <si>
    <t>Product480</t>
  </si>
  <si>
    <t>P0481</t>
  </si>
  <si>
    <t>Product481</t>
  </si>
  <si>
    <t>P0482</t>
  </si>
  <si>
    <t>Product482</t>
  </si>
  <si>
    <t>P0483</t>
  </si>
  <si>
    <t>Product483</t>
  </si>
  <si>
    <t>P0484</t>
  </si>
  <si>
    <t>Product484</t>
  </si>
  <si>
    <t>P0485</t>
  </si>
  <si>
    <t>Product485</t>
  </si>
  <si>
    <t>P0486</t>
  </si>
  <si>
    <t>Product486</t>
  </si>
  <si>
    <t>P0487</t>
  </si>
  <si>
    <t>Product487</t>
  </si>
  <si>
    <t>P0488</t>
  </si>
  <si>
    <t>Product488</t>
  </si>
  <si>
    <t>P0489</t>
  </si>
  <si>
    <t>Product489</t>
  </si>
  <si>
    <t>P0490</t>
  </si>
  <si>
    <t>Product490</t>
  </si>
  <si>
    <t>P0491</t>
  </si>
  <si>
    <t>Product491</t>
  </si>
  <si>
    <t>P0492</t>
  </si>
  <si>
    <t>Product492</t>
  </si>
  <si>
    <t>P0493</t>
  </si>
  <si>
    <t>Product493</t>
  </si>
  <si>
    <t>P0494</t>
  </si>
  <si>
    <t>Product494</t>
  </si>
  <si>
    <t>P0495</t>
  </si>
  <si>
    <t>Product495</t>
  </si>
  <si>
    <t>P0496</t>
  </si>
  <si>
    <t>Product496</t>
  </si>
  <si>
    <t>P0497</t>
  </si>
  <si>
    <t>Product497</t>
  </si>
  <si>
    <t>P0498</t>
  </si>
  <si>
    <t>Product498</t>
  </si>
  <si>
    <t>P0499</t>
  </si>
  <si>
    <t>Product499</t>
  </si>
  <si>
    <t>P0500</t>
  </si>
  <si>
    <t>Product500</t>
  </si>
  <si>
    <t>P0501</t>
  </si>
  <si>
    <t>Product501</t>
  </si>
  <si>
    <t>P0502</t>
  </si>
  <si>
    <t>Product502</t>
  </si>
  <si>
    <t>P0503</t>
  </si>
  <si>
    <t>Product503</t>
  </si>
  <si>
    <t>P0504</t>
  </si>
  <si>
    <t>Product504</t>
  </si>
  <si>
    <t>P0505</t>
  </si>
  <si>
    <t>Product505</t>
  </si>
  <si>
    <t>P0506</t>
  </si>
  <si>
    <t>Product506</t>
  </si>
  <si>
    <t>P0507</t>
  </si>
  <si>
    <t>Product507</t>
  </si>
  <si>
    <t>P0508</t>
  </si>
  <si>
    <t>Product508</t>
  </si>
  <si>
    <t>P0509</t>
  </si>
  <si>
    <t>Product509</t>
  </si>
  <si>
    <t>P0510</t>
  </si>
  <si>
    <t>Product510</t>
  </si>
  <si>
    <t>P0511</t>
  </si>
  <si>
    <t>Product511</t>
  </si>
  <si>
    <t>P0512</t>
  </si>
  <si>
    <t>Product512</t>
  </si>
  <si>
    <t>P0513</t>
  </si>
  <si>
    <t>Product513</t>
  </si>
  <si>
    <t>P0514</t>
  </si>
  <si>
    <t>Product514</t>
  </si>
  <si>
    <t>P0515</t>
  </si>
  <si>
    <t>Product515</t>
  </si>
  <si>
    <t>P0516</t>
  </si>
  <si>
    <t>Product516</t>
  </si>
  <si>
    <t>P0517</t>
  </si>
  <si>
    <t>Product517</t>
  </si>
  <si>
    <t>P0518</t>
  </si>
  <si>
    <t>Product518</t>
  </si>
  <si>
    <t>P0519</t>
  </si>
  <si>
    <t>Product519</t>
  </si>
  <si>
    <t>P0520</t>
  </si>
  <si>
    <t>Product520</t>
  </si>
  <si>
    <t>P0521</t>
  </si>
  <si>
    <t>Product521</t>
  </si>
  <si>
    <t>P0522</t>
  </si>
  <si>
    <t>Product522</t>
  </si>
  <si>
    <t>P0523</t>
  </si>
  <si>
    <t>Product523</t>
  </si>
  <si>
    <t>P0524</t>
  </si>
  <si>
    <t>Product524</t>
  </si>
  <si>
    <t>P0525</t>
  </si>
  <si>
    <t>Product525</t>
  </si>
  <si>
    <t>P0526</t>
  </si>
  <si>
    <t>Product526</t>
  </si>
  <si>
    <t>P0527</t>
  </si>
  <si>
    <t>Product527</t>
  </si>
  <si>
    <t xml:space="preserve"> TOTAL BUYING PRICE</t>
  </si>
  <si>
    <t>TOTAL SELLING PRICE</t>
  </si>
  <si>
    <t xml:space="preserve"> BUYING PRICE</t>
  </si>
  <si>
    <t>DAY</t>
  </si>
  <si>
    <t>MONTH</t>
  </si>
  <si>
    <t>YEAR</t>
  </si>
  <si>
    <t>Sum of TOTAL SELLING PRICE</t>
  </si>
  <si>
    <t>Sum of  TOTAL BUYING PRICE</t>
  </si>
  <si>
    <t>Day</t>
  </si>
  <si>
    <t>Sum of QUANTITY</t>
  </si>
  <si>
    <t>Jan</t>
  </si>
  <si>
    <t>Feb</t>
  </si>
  <si>
    <t>Mar</t>
  </si>
  <si>
    <t>Apr</t>
  </si>
  <si>
    <t>May</t>
  </si>
  <si>
    <t>Jun</t>
  </si>
  <si>
    <t>Jul</t>
  </si>
  <si>
    <t>Aug</t>
  </si>
  <si>
    <t>Sep</t>
  </si>
  <si>
    <t>Oct</t>
  </si>
  <si>
    <t>Nov</t>
  </si>
  <si>
    <t>Dec</t>
  </si>
  <si>
    <t>Total sales</t>
  </si>
  <si>
    <t>Total profits</t>
  </si>
  <si>
    <t>Profit %</t>
  </si>
  <si>
    <t>Month</t>
  </si>
  <si>
    <t>Profit</t>
  </si>
  <si>
    <t>Sales</t>
  </si>
  <si>
    <t>Profit%</t>
  </si>
  <si>
    <t>Total Sales</t>
  </si>
  <si>
    <t>a</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</si>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</sst>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 &quot;₹&quot;\ * #,##0.00_ ;_ &quot;₹&quot;\ * \-#,##0.00_ ;_ &quot;₹&quot;\ * &quot;-&quot;??_ ;_ @_ "/>
    <numFmt numFmtId="164" formatCode="0.0%"/>
    <numFmt numFmtId="165" formatCode="_-[$$-409]* #,##0.00_ ;_-[$$-409]* \-#,##0.00\ ;_-[$$-409]* &quot;-&quot;??_ ;_-@_ "/>
    <numFmt numFmtId="166" formatCode="_-[$$-409]* #,##0_ ;_-[$$-409]* \-#,##0\ ;_-[$$-409]* &quot;-&quot;??_ ;_-@_ "/>
  </numFmts>
  <fonts count="10" x14ac:knownFonts="1">
    <font>
      <sz val="11"/>
      <color theme="1"/>
      <name val="Gill Sans MT"/>
      <family val="2"/>
      <scheme val="minor"/>
    </font>
    <font>
      <sz val="11"/>
      <color theme="1"/>
      <name val="Gill Sans MT"/>
      <family val="2"/>
      <scheme val="minor"/>
    </font>
    <font>
      <b/>
      <sz val="11"/>
      <color theme="0"/>
      <name val="Gill Sans MT"/>
      <family val="2"/>
      <scheme val="minor"/>
    </font>
    <font>
      <b/>
      <sz val="11"/>
      <color theme="1"/>
      <name val="Gill Sans MT"/>
      <family val="2"/>
      <scheme val="minor"/>
    </font>
    <font>
      <b/>
      <sz val="11"/>
      <color rgb="FFFFFFFF"/>
      <name val="Gill Sans MT"/>
      <family val="2"/>
      <scheme val="minor"/>
    </font>
    <font>
      <sz val="11"/>
      <color rgb="FF000000"/>
      <name val="Gill Sans MT"/>
      <family val="2"/>
      <scheme val="minor"/>
    </font>
    <font>
      <sz val="8"/>
      <color rgb="FF000000"/>
      <name val="Segoe UI"/>
      <family val="2"/>
    </font>
    <font>
      <sz val="11"/>
      <color theme="0"/>
      <name val="Gill Sans MT"/>
      <family val="2"/>
      <scheme val="minor"/>
    </font>
    <font>
      <sz val="10"/>
      <color theme="1"/>
      <name val="Gill Sans MT"/>
      <family val="2"/>
      <scheme val="minor"/>
    </font>
    <font>
      <sz val="11"/>
      <color theme="1"/>
      <name val="Avenir Next LT Pro"/>
      <family val="2"/>
    </font>
  </fonts>
  <fills count="10">
    <fill>
      <patternFill patternType="none"/>
    </fill>
    <fill>
      <patternFill patternType="gray125"/>
    </fill>
    <fill>
      <patternFill patternType="solid">
        <fgColor theme="9" tint="0.59999389629810485"/>
        <bgColor indexed="64"/>
      </patternFill>
    </fill>
    <fill>
      <patternFill patternType="solid">
        <fgColor rgb="FF7030A0"/>
        <bgColor indexed="64"/>
      </patternFill>
    </fill>
    <fill>
      <patternFill patternType="solid">
        <fgColor theme="1"/>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A568D2"/>
        <bgColor indexed="64"/>
      </patternFill>
    </fill>
    <fill>
      <patternFill patternType="solid">
        <fgColor theme="0"/>
        <bgColor indexed="64"/>
      </patternFill>
    </fill>
    <fill>
      <patternFill patternType="solid">
        <fgColor rgb="FFFFFFFF"/>
        <bgColor indexed="64"/>
      </patternFill>
    </fill>
  </fills>
  <borders count="5">
    <border>
      <left/>
      <right/>
      <top/>
      <bottom/>
      <diagonal/>
    </border>
    <border>
      <left/>
      <right/>
      <top/>
      <bottom style="medium">
        <color rgb="FF7030A0"/>
      </bottom>
      <diagonal/>
    </border>
    <border>
      <left style="medium">
        <color rgb="FF000000"/>
      </left>
      <right/>
      <top style="medium">
        <color rgb="FF000000"/>
      </top>
      <bottom/>
      <diagonal/>
    </border>
    <border>
      <left/>
      <right/>
      <top style="medium">
        <color rgb="FF000000"/>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31">
    <xf numFmtId="0" fontId="0" fillId="0" borderId="0" xfId="0"/>
    <xf numFmtId="0" fontId="5" fillId="0" borderId="2" xfId="0" applyFont="1" applyBorder="1" applyAlignment="1">
      <alignment horizontal="center" vertical="center"/>
    </xf>
    <xf numFmtId="0" fontId="2" fillId="4" borderId="1" xfId="0" applyFont="1" applyFill="1" applyBorder="1" applyAlignment="1">
      <alignment horizontal="center" vertical="center"/>
    </xf>
    <xf numFmtId="14" fontId="0" fillId="5" borderId="0" xfId="0" applyNumberFormat="1" applyFill="1"/>
    <xf numFmtId="0" fontId="0" fillId="5" borderId="0" xfId="0" applyFill="1" applyAlignment="1">
      <alignment horizontal="center" vertical="center"/>
    </xf>
    <xf numFmtId="0" fontId="0" fillId="6" borderId="0" xfId="0" applyFill="1"/>
    <xf numFmtId="164" fontId="0" fillId="6" borderId="0" xfId="0" applyNumberFormat="1" applyFill="1"/>
    <xf numFmtId="0" fontId="5" fillId="0" borderId="3" xfId="0" applyFont="1" applyBorder="1" applyAlignment="1">
      <alignment horizontal="center" vertical="center"/>
    </xf>
    <xf numFmtId="0" fontId="4" fillId="3" borderId="0" xfId="0" applyFont="1" applyFill="1" applyAlignment="1">
      <alignment horizontal="center" vertical="center"/>
    </xf>
    <xf numFmtId="0" fontId="2" fillId="7" borderId="1" xfId="0" applyFont="1" applyFill="1" applyBorder="1" applyAlignment="1">
      <alignment horizontal="center" vertical="center"/>
    </xf>
    <xf numFmtId="0" fontId="0" fillId="0" borderId="0" xfId="0" applyAlignment="1">
      <alignment horizontal="center"/>
    </xf>
    <xf numFmtId="0" fontId="0" fillId="0" borderId="0" xfId="0" pivotButton="1"/>
    <xf numFmtId="0" fontId="0" fillId="0" borderId="0" xfId="0" applyAlignment="1">
      <alignment horizontal="left"/>
    </xf>
    <xf numFmtId="0" fontId="3" fillId="0" borderId="4" xfId="0" applyFont="1" applyBorder="1"/>
    <xf numFmtId="10" fontId="3" fillId="0" borderId="4" xfId="0" applyNumberFormat="1" applyFont="1" applyBorder="1"/>
    <xf numFmtId="165" fontId="0" fillId="0" borderId="0" xfId="0" applyNumberFormat="1"/>
    <xf numFmtId="165" fontId="0" fillId="0" borderId="0" xfId="1" applyNumberFormat="1" applyFont="1"/>
    <xf numFmtId="166" fontId="3" fillId="0" borderId="4" xfId="1" applyNumberFormat="1" applyFont="1" applyBorder="1"/>
    <xf numFmtId="166" fontId="0" fillId="0" borderId="0" xfId="0" applyNumberFormat="1"/>
    <xf numFmtId="166" fontId="0" fillId="0" borderId="0" xfId="0" applyNumberFormat="1" applyAlignment="1">
      <alignment horizontal="center"/>
    </xf>
    <xf numFmtId="9" fontId="0" fillId="0" borderId="0" xfId="0" applyNumberFormat="1" applyAlignment="1">
      <alignment horizontal="center"/>
    </xf>
    <xf numFmtId="165" fontId="3" fillId="2" borderId="0" xfId="0" applyNumberFormat="1" applyFont="1" applyFill="1" applyAlignment="1">
      <alignment horizontal="center"/>
    </xf>
    <xf numFmtId="166" fontId="3" fillId="2" borderId="0" xfId="0" applyNumberFormat="1" applyFont="1" applyFill="1" applyAlignment="1">
      <alignment horizontal="center"/>
    </xf>
    <xf numFmtId="1" fontId="0" fillId="0" borderId="0" xfId="0" applyNumberFormat="1"/>
    <xf numFmtId="0" fontId="0" fillId="8" borderId="0" xfId="0" applyFill="1"/>
    <xf numFmtId="0" fontId="7" fillId="0" borderId="0" xfId="0" applyFont="1"/>
    <xf numFmtId="0" fontId="0" fillId="0" borderId="0" xfId="0" applyAlignment="1">
      <alignment vertical="top"/>
    </xf>
    <xf numFmtId="0" fontId="8" fillId="0" borderId="0" xfId="0" applyFont="1" applyAlignment="1">
      <alignment vertical="center"/>
    </xf>
    <xf numFmtId="0" fontId="8" fillId="9" borderId="0" xfId="0" applyFont="1" applyFill="1" applyAlignment="1">
      <alignment vertical="center"/>
    </xf>
    <xf numFmtId="0" fontId="9" fillId="0" borderId="0" xfId="0" applyFont="1"/>
    <xf numFmtId="0" fontId="0" fillId="0" borderId="0" xfId="0" applyNumberFormat="1"/>
  </cellXfs>
  <cellStyles count="2">
    <cellStyle name="Currency" xfId="1" builtinId="4"/>
    <cellStyle name="Normal" xfId="0" builtinId="0"/>
  </cellStyles>
  <dxfs count="114">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font>
        <b val="0"/>
        <i val="0"/>
        <strike val="0"/>
        <condense val="0"/>
        <extend val="0"/>
        <outline val="0"/>
        <shadow val="0"/>
        <u val="none"/>
        <vertAlign val="baseline"/>
        <sz val="11"/>
        <color rgb="FF000000"/>
        <name val="Gill Sans MT"/>
        <family val="2"/>
        <scheme val="minor"/>
      </font>
      <alignment horizontal="center" vertical="center" textRotation="0" wrapText="0" indent="0" justifyLastLine="0" shrinkToFit="0" readingOrder="0"/>
      <border diagonalUp="0" diagonalDown="0">
        <left style="medium">
          <color rgb="FF000000"/>
        </left>
        <right/>
        <top style="medium">
          <color rgb="FF000000"/>
        </top>
        <bottom/>
        <vertical/>
        <horizontal/>
      </border>
    </dxf>
    <dxf>
      <font>
        <b val="0"/>
        <i val="0"/>
        <strike val="0"/>
        <condense val="0"/>
        <extend val="0"/>
        <outline val="0"/>
        <shadow val="0"/>
        <u val="none"/>
        <vertAlign val="baseline"/>
        <sz val="11"/>
        <color rgb="FF000000"/>
        <name val="Gill Sans MT"/>
        <family val="2"/>
        <scheme val="minor"/>
      </font>
      <alignment horizontal="center" vertical="center" textRotation="0" wrapText="0" indent="0" justifyLastLine="0" shrinkToFit="0" readingOrder="0"/>
      <border diagonalUp="0" diagonalDown="0">
        <left style="medium">
          <color rgb="FF000000"/>
        </left>
        <right/>
        <top style="medium">
          <color rgb="FF000000"/>
        </top>
        <bottom/>
        <vertical/>
        <horizontal/>
      </border>
    </dxf>
    <dxf>
      <font>
        <b val="0"/>
        <i val="0"/>
        <strike val="0"/>
        <condense val="0"/>
        <extend val="0"/>
        <outline val="0"/>
        <shadow val="0"/>
        <u val="none"/>
        <vertAlign val="baseline"/>
        <sz val="11"/>
        <color rgb="FF000000"/>
        <name val="Gill Sans MT"/>
        <family val="2"/>
        <scheme val="minor"/>
      </font>
      <alignment horizontal="center" vertical="center" textRotation="0" wrapText="0" indent="0" justifyLastLine="0" shrinkToFit="0" readingOrder="0"/>
      <border diagonalUp="0" diagonalDown="0">
        <left style="medium">
          <color rgb="FF000000"/>
        </left>
        <right/>
        <top style="medium">
          <color rgb="FF000000"/>
        </top>
        <bottom/>
        <vertical/>
        <horizontal/>
      </border>
    </dxf>
    <dxf>
      <font>
        <b val="0"/>
        <i val="0"/>
        <strike val="0"/>
        <condense val="0"/>
        <extend val="0"/>
        <outline val="0"/>
        <shadow val="0"/>
        <u val="none"/>
        <vertAlign val="baseline"/>
        <sz val="11"/>
        <color rgb="FF000000"/>
        <name val="Gill Sans MT"/>
        <family val="2"/>
        <scheme val="minor"/>
      </font>
      <alignment horizontal="center" vertical="center" textRotation="0" wrapText="0" indent="0" justifyLastLine="0" shrinkToFit="0" readingOrder="0"/>
      <border diagonalUp="0" diagonalDown="0">
        <left style="medium">
          <color rgb="FF000000"/>
        </left>
        <right/>
        <top style="medium">
          <color rgb="FF000000"/>
        </top>
        <bottom/>
        <vertical/>
        <horizontal/>
      </border>
    </dxf>
    <dxf>
      <font>
        <b val="0"/>
        <i val="0"/>
        <strike val="0"/>
        <condense val="0"/>
        <extend val="0"/>
        <outline val="0"/>
        <shadow val="0"/>
        <u val="none"/>
        <vertAlign val="baseline"/>
        <sz val="11"/>
        <color rgb="FF000000"/>
        <name val="Gill Sans MT"/>
        <family val="2"/>
        <scheme val="minor"/>
      </font>
      <alignment horizontal="center" vertical="center" textRotation="0" wrapText="0" indent="0" justifyLastLine="0" shrinkToFit="0" readingOrder="0"/>
      <border diagonalUp="0" diagonalDown="0">
        <left/>
        <right/>
        <top style="medium">
          <color rgb="FF000000"/>
        </top>
        <bottom/>
        <vertical/>
        <horizontal/>
      </border>
    </dxf>
    <dxf>
      <border outline="0">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11"/>
        <color rgb="FF000000"/>
        <name val="Gill Sans MT"/>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rgb="FFFFFFFF"/>
        <name val="Gill Sans MT"/>
        <family val="2"/>
        <scheme val="minor"/>
      </font>
      <fill>
        <patternFill patternType="solid">
          <fgColor indexed="64"/>
          <bgColor rgb="FF7030A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center" textRotation="0" wrapText="0" indent="0" justifyLastLine="0" shrinkToFit="0" readingOrder="0"/>
    </dxf>
    <dxf>
      <numFmt numFmtId="164" formatCode="0.0%"/>
      <fill>
        <patternFill patternType="solid">
          <fgColor indexed="64"/>
          <bgColor theme="9" tint="0.79998168889431442"/>
        </patternFill>
      </fill>
    </dxf>
    <dxf>
      <numFmt numFmtId="0" formatCode="General"/>
      <fill>
        <patternFill patternType="solid">
          <fgColor indexed="64"/>
          <bgColor theme="9" tint="0.79998168889431442"/>
        </patternFill>
      </fill>
    </dxf>
    <dxf>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4" tint="0.79998168889431442"/>
        </patternFill>
      </fill>
      <alignment horizontal="center" vertical="center" textRotation="0" wrapText="0" indent="0" justifyLastLine="0" shrinkToFit="0" readingOrder="0"/>
    </dxf>
    <dxf>
      <numFmt numFmtId="19" formatCode="dd/mm/yyyy"/>
      <fill>
        <patternFill patternType="solid">
          <fgColor indexed="64"/>
          <bgColor theme="4" tint="0.79998168889431442"/>
        </patternFill>
      </fill>
    </dxf>
    <dxf>
      <border outline="0">
        <bottom style="medium">
          <color rgb="FF7030A0"/>
        </bottom>
      </border>
    </dxf>
    <dxf>
      <font>
        <b/>
        <i val="0"/>
        <strike val="0"/>
        <condense val="0"/>
        <extend val="0"/>
        <outline val="0"/>
        <shadow val="0"/>
        <u val="none"/>
        <vertAlign val="baseline"/>
        <sz val="11"/>
        <color theme="0"/>
        <name val="Gill Sans MT"/>
        <family val="2"/>
        <scheme val="minor"/>
      </font>
      <fill>
        <patternFill patternType="solid">
          <fgColor indexed="64"/>
          <bgColor theme="1"/>
        </patternFill>
      </fill>
      <alignment horizontal="center" vertical="center" textRotation="0" wrapText="0" indent="0" justifyLastLine="0" shrinkToFit="0" readingOrder="0"/>
    </dxf>
    <dxf>
      <font>
        <b/>
        <color theme="1"/>
      </font>
      <border>
        <bottom style="thin">
          <color theme="4"/>
        </bottom>
        <vertical/>
        <horizontal/>
      </border>
    </dxf>
    <dxf>
      <font>
        <color theme="0" tint="-4.9989318521683403E-2"/>
        <name val="Gill Sans MT"/>
        <family val="2"/>
        <scheme val="major"/>
      </font>
      <fill>
        <patternFill patternType="none">
          <bgColor auto="1"/>
        </patternFill>
      </fill>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b/>
        <i val="0"/>
        <color theme="7" tint="-0.24994659260841701"/>
        <name val="Calibri"/>
        <family val="2"/>
        <scheme val="none"/>
      </font>
      <fill>
        <patternFill patternType="none">
          <bgColor auto="1"/>
        </patternFill>
      </fill>
      <border diagonalUp="0" diagonalDown="0">
        <left/>
        <right/>
        <top/>
        <bottom/>
        <vertical/>
        <horizontal/>
      </border>
    </dxf>
    <dxf>
      <font>
        <b/>
        <i val="0"/>
        <color theme="0"/>
      </font>
      <fill>
        <patternFill>
          <bgColor theme="3" tint="0.499984740745262"/>
        </patternFill>
      </fill>
      <border>
        <bottom style="thin">
          <color theme="5"/>
        </bottom>
        <vertical/>
        <horizontal/>
      </border>
    </dxf>
    <dxf>
      <font>
        <b/>
        <i val="0"/>
        <u val="none"/>
        <color theme="0"/>
      </font>
      <fill>
        <patternFill>
          <bgColor theme="3" tint="0.499984740745262"/>
        </patternFill>
      </fill>
      <border diagonalUp="0" diagonalDown="0">
        <left/>
        <right/>
        <top/>
        <bottom/>
        <vertical/>
        <horizontal/>
      </border>
    </dxf>
  </dxfs>
  <tableStyles count="3" defaultTableStyle="TableStyleMedium2" defaultPivotStyle="PivotStyleLight16">
    <tableStyle name="SlicerStyleDark2 2" pivot="0" table="0" count="10" xr9:uid="{D6C76963-8441-44AE-8E8A-CEE0A9EA7D34}">
      <tableStyleElement type="wholeTable" dxfId="113"/>
      <tableStyleElement type="headerRow" dxfId="112"/>
    </tableStyle>
    <tableStyle name="SlicerStyleLight1 2" pivot="0" table="0" count="10" xr9:uid="{066D7F05-DF37-480F-BA70-E06FB07EF810}">
      <tableStyleElement type="wholeTable" dxfId="111"/>
      <tableStyleElement type="headerRow" dxfId="110"/>
    </tableStyle>
    <tableStyle name="SlicerStyleLight1 3" pivot="0" table="0" count="10" xr9:uid="{1A2B9DD0-C615-4B1E-B479-C19E07A90B06}">
      <tableStyleElement type="wholeTable" dxfId="109"/>
      <tableStyleElement type="headerRow" dxfId="108"/>
    </tableStyle>
  </tableStyles>
  <colors>
    <mruColors>
      <color rgb="FF880E0E"/>
      <color rgb="FF660066"/>
      <color rgb="FFCCFFFF"/>
      <color rgb="FF6600FF"/>
      <color rgb="FF3366FF"/>
      <color rgb="FFCCECFF"/>
      <color rgb="FF003300"/>
      <color rgb="FFF6EBAC"/>
      <color rgb="FF88D8E8"/>
      <color rgb="FFBCAFF3"/>
    </mruColors>
  </color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5" tint="-0.249977111117893"/>
          </font>
          <fill>
            <patternFill patternType="solid">
              <fgColor theme="5" tint="0.59999389629810485"/>
              <bgColor theme="5" tint="0.59999389629810485"/>
            </patternFill>
          </fill>
          <border>
            <left style="thin">
              <color theme="5" tint="0.59999389629810485"/>
            </left>
            <right style="thin">
              <color theme="5" tint="0.59999389629810485"/>
            </right>
            <top style="thin">
              <color theme="5" tint="0.59999389629810485"/>
            </top>
            <bottom style="thin">
              <color theme="5" tint="0.59999389629810485"/>
            </bottom>
            <vertical/>
            <horizontal/>
          </border>
        </dxf>
        <dxf>
          <font>
            <color theme="0"/>
          </font>
          <fill>
            <patternFill patternType="solid">
              <fgColor theme="5"/>
              <bgColor theme="5" tint="-0.24994659260841701"/>
            </patternFill>
          </fill>
          <border>
            <left style="thin">
              <color theme="5"/>
            </left>
            <right style="thin">
              <color theme="5"/>
            </right>
            <top style="thin">
              <color theme="5"/>
            </top>
            <bottom style="thin">
              <color theme="5"/>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2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Light1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1 3">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[Dashboard_Sales(Aarya).xlsx]Analysis!Daily</c:name>
    <c:fmtId val="9"/>
  </c:pivotSource>
  <c:chart>
    <c:autoTitleDeleted val="1"/>
    <c:pivotFmts>
      <c:pivotFmt>
        <c:idx val="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Analysis!$B$1</c:f>
              <c:strCache>
                <c:ptCount val="1"/>
                <c:pt idx="0">
                  <c:v>Total</c:v>
                </c:pt>
              </c:strCache>
            </c:strRef>
          </c:tx>
          <c:spPr>
            <a:solidFill>
              <a:schemeClr val="accent1"/>
            </a:solidFill>
            <a:ln w="25400">
              <a:noFill/>
            </a:ln>
            <a:effectLst/>
          </c:spPr>
          <c:cat>
            <c:strRef>
              <c:f>Analysis!$A$2:$A$9</c:f>
              <c:strCache>
                <c:ptCount val="8"/>
                <c:pt idx="0">
                  <c:v>2</c:v>
                </c:pt>
                <c:pt idx="1">
                  <c:v>11</c:v>
                </c:pt>
                <c:pt idx="2">
                  <c:v>13</c:v>
                </c:pt>
                <c:pt idx="3">
                  <c:v>18</c:v>
                </c:pt>
                <c:pt idx="4">
                  <c:v>20</c:v>
                </c:pt>
                <c:pt idx="5">
                  <c:v>26</c:v>
                </c:pt>
                <c:pt idx="6">
                  <c:v>30</c:v>
                </c:pt>
                <c:pt idx="7">
                  <c:v>31</c:v>
                </c:pt>
              </c:strCache>
            </c:strRef>
          </c:cat>
          <c:val>
            <c:numRef>
              <c:f>Analysis!$B$2:$B$9</c:f>
              <c:numCache>
                <c:formatCode>_-[$$-409]* #,##0.00_ ;_-[$$-409]* \-#,##0.00\ ;_-[$$-409]* "-"??_ ;_-@_ </c:formatCode>
                <c:ptCount val="8"/>
                <c:pt idx="0">
                  <c:v>2414.64</c:v>
                </c:pt>
                <c:pt idx="1">
                  <c:v>3219.52</c:v>
                </c:pt>
                <c:pt idx="2">
                  <c:v>13909.92</c:v>
                </c:pt>
                <c:pt idx="3">
                  <c:v>4841.28</c:v>
                </c:pt>
                <c:pt idx="4">
                  <c:v>17844.36</c:v>
                </c:pt>
                <c:pt idx="5">
                  <c:v>304</c:v>
                </c:pt>
                <c:pt idx="6">
                  <c:v>6656</c:v>
                </c:pt>
                <c:pt idx="7">
                  <c:v>1792</c:v>
                </c:pt>
              </c:numCache>
            </c:numRef>
          </c:val>
          <c:extLst>
            <c:ext xmlns:c16="http://schemas.microsoft.com/office/drawing/2014/chart" uri="{C3380CC4-5D6E-409C-BE32-E72D297353CC}">
              <c16:uniqueId val="{00000000-AC05-4443-B742-DD1D5B10D7E8}"/>
            </c:ext>
          </c:extLst>
        </c:ser>
        <c:dLbls>
          <c:showLegendKey val="0"/>
          <c:showVal val="0"/>
          <c:showCatName val="0"/>
          <c:showSerName val="0"/>
          <c:showPercent val="0"/>
          <c:showBubbleSize val="0"/>
        </c:dLbls>
        <c:axId val="825315679"/>
        <c:axId val="1555854511"/>
      </c:areaChart>
      <c:catAx>
        <c:axId val="82531567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5854511"/>
        <c:crosses val="autoZero"/>
        <c:auto val="1"/>
        <c:lblAlgn val="ctr"/>
        <c:lblOffset val="100"/>
        <c:noMultiLvlLbl val="0"/>
      </c:catAx>
      <c:valAx>
        <c:axId val="1555854511"/>
        <c:scaling>
          <c:orientation val="minMax"/>
        </c:scaling>
        <c:delete val="0"/>
        <c:axPos val="l"/>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5315679"/>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Analysis!$L$2</c:f>
              <c:strCache>
                <c:ptCount val="1"/>
                <c:pt idx="0">
                  <c:v> Sales </c:v>
                </c:pt>
              </c:strCache>
            </c:strRef>
          </c:tx>
          <c:spPr>
            <a:solidFill>
              <a:schemeClr val="accent1"/>
            </a:solidFill>
            <a:ln>
              <a:noFill/>
            </a:ln>
            <a:effectLst/>
          </c:spPr>
          <c:invertIfNegative val="0"/>
          <c:dLbls>
            <c:dLbl>
              <c:idx val="0"/>
              <c:tx>
                <c:rich>
                  <a:bodyPr/>
                  <a:lstStyle/>
                  <a:p>
                    <a:fld id="{3445C085-218E-426B-AA15-0512480662DF}"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C016-4708-B25E-5CEE100BAFFC}"/>
                </c:ext>
              </c:extLst>
            </c:dLbl>
            <c:dLbl>
              <c:idx val="1"/>
              <c:tx>
                <c:rich>
                  <a:bodyPr/>
                  <a:lstStyle/>
                  <a:p>
                    <a:fld id="{AB964E06-6104-48E3-A3DA-2CD30678DCE1}"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C016-4708-B25E-5CEE100BAFFC}"/>
                </c:ext>
              </c:extLst>
            </c:dLbl>
            <c:dLbl>
              <c:idx val="2"/>
              <c:tx>
                <c:rich>
                  <a:bodyPr/>
                  <a:lstStyle/>
                  <a:p>
                    <a:fld id="{1E53CFA4-82AD-4FB4-84B7-C87FCA444E58}"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C016-4708-B25E-5CEE100BAFFC}"/>
                </c:ext>
              </c:extLst>
            </c:dLbl>
            <c:dLbl>
              <c:idx val="3"/>
              <c:tx>
                <c:rich>
                  <a:bodyPr/>
                  <a:lstStyle/>
                  <a:p>
                    <a:fld id="{9076CDA0-056F-482C-80C4-8CC33FDB296C}"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C016-4708-B25E-5CEE100BAFFC}"/>
                </c:ext>
              </c:extLst>
            </c:dLbl>
            <c:dLbl>
              <c:idx val="4"/>
              <c:tx>
                <c:rich>
                  <a:bodyPr/>
                  <a:lstStyle/>
                  <a:p>
                    <a:fld id="{03F98276-7059-4BC8-9A56-A18BA3EF2AE7}"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C016-4708-B25E-5CEE100BAFFC}"/>
                </c:ext>
              </c:extLst>
            </c:dLbl>
            <c:dLbl>
              <c:idx val="5"/>
              <c:tx>
                <c:rich>
                  <a:bodyPr/>
                  <a:lstStyle/>
                  <a:p>
                    <a:fld id="{627ACF63-2910-4A89-9E23-47D5A6148BD9}"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C016-4708-B25E-5CEE100BAFFC}"/>
                </c:ext>
              </c:extLst>
            </c:dLbl>
            <c:dLbl>
              <c:idx val="6"/>
              <c:tx>
                <c:rich>
                  <a:bodyPr/>
                  <a:lstStyle/>
                  <a:p>
                    <a:fld id="{B189E879-A91D-4F02-99FD-D641F8BD40F1}"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C016-4708-B25E-5CEE100BAFFC}"/>
                </c:ext>
              </c:extLst>
            </c:dLbl>
            <c:dLbl>
              <c:idx val="7"/>
              <c:tx>
                <c:rich>
                  <a:bodyPr/>
                  <a:lstStyle/>
                  <a:p>
                    <a:fld id="{C374F3E8-B42A-404C-8891-D56AD02FA68D}"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C016-4708-B25E-5CEE100BAFFC}"/>
                </c:ext>
              </c:extLst>
            </c:dLbl>
            <c:dLbl>
              <c:idx val="8"/>
              <c:tx>
                <c:rich>
                  <a:bodyPr/>
                  <a:lstStyle/>
                  <a:p>
                    <a:fld id="{5FA20403-A5D8-4444-8B5E-EDE885B33521}"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C016-4708-B25E-5CEE100BAFFC}"/>
                </c:ext>
              </c:extLst>
            </c:dLbl>
            <c:dLbl>
              <c:idx val="9"/>
              <c:tx>
                <c:rich>
                  <a:bodyPr/>
                  <a:lstStyle/>
                  <a:p>
                    <a:fld id="{3149EF93-5D7F-4299-BCC2-F2230239C07A}"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C016-4708-B25E-5CEE100BAFFC}"/>
                </c:ext>
              </c:extLst>
            </c:dLbl>
            <c:dLbl>
              <c:idx val="10"/>
              <c:tx>
                <c:rich>
                  <a:bodyPr/>
                  <a:lstStyle/>
                  <a:p>
                    <a:fld id="{794A0654-ED12-4357-B894-030851F193C8}"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C016-4708-B25E-5CEE100BAFFC}"/>
                </c:ext>
              </c:extLst>
            </c:dLbl>
            <c:dLbl>
              <c:idx val="11"/>
              <c:tx>
                <c:rich>
                  <a:bodyPr/>
                  <a:lstStyle/>
                  <a:p>
                    <a:fld id="{4E4FF597-595B-40FB-8E06-367C5AA6FA19}"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C016-4708-B25E-5CEE100BAFF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Analysis!$L$3:$L$14</c:f>
              <c:numCache>
                <c:formatCode>_-[$$-409]* #,##0_ ;_-[$$-409]* \-#,##0\ ;_-[$$-409]* "-"??_ ;_-@_ </c:formatCode>
                <c:ptCount val="12"/>
                <c:pt idx="0">
                  <c:v>38082.000000000007</c:v>
                </c:pt>
                <c:pt idx="1">
                  <c:v>18607.679999999997</c:v>
                </c:pt>
                <c:pt idx="2">
                  <c:v>42287.28</c:v>
                </c:pt>
                <c:pt idx="3">
                  <c:v>64588.990000000013</c:v>
                </c:pt>
                <c:pt idx="4">
                  <c:v>25611.31</c:v>
                </c:pt>
                <c:pt idx="5">
                  <c:v>50046.92</c:v>
                </c:pt>
                <c:pt idx="6">
                  <c:v>35314.120000000003</c:v>
                </c:pt>
                <c:pt idx="7">
                  <c:v>82878.239999999991</c:v>
                </c:pt>
                <c:pt idx="8">
                  <c:v>45006.8</c:v>
                </c:pt>
                <c:pt idx="9">
                  <c:v>39623.879999999997</c:v>
                </c:pt>
                <c:pt idx="10">
                  <c:v>15758</c:v>
                </c:pt>
                <c:pt idx="11">
                  <c:v>52784.159999999996</c:v>
                </c:pt>
              </c:numCache>
            </c:numRef>
          </c:val>
          <c:extLst>
            <c:ext xmlns:c15="http://schemas.microsoft.com/office/drawing/2012/chart" uri="{02D57815-91ED-43cb-92C2-25804820EDAC}">
              <c15:datalabelsRange>
                <c15:f>Analysis!$N$3:$N$14</c15:f>
                <c15:dlblRangeCache>
                  <c:ptCount val="12"/>
                </c15:dlblRangeCache>
              </c15:datalabelsRange>
            </c:ext>
            <c:ext xmlns:c16="http://schemas.microsoft.com/office/drawing/2014/chart" uri="{C3380CC4-5D6E-409C-BE32-E72D297353CC}">
              <c16:uniqueId val="{00000000-C016-4708-B25E-5CEE100BAFFC}"/>
            </c:ext>
          </c:extLst>
        </c:ser>
        <c:ser>
          <c:idx val="1"/>
          <c:order val="1"/>
          <c:tx>
            <c:strRef>
              <c:f>Analysis!$M$2</c:f>
              <c:strCache>
                <c:ptCount val="1"/>
                <c:pt idx="0">
                  <c:v> Profit </c:v>
                </c:pt>
              </c:strCache>
            </c:strRef>
          </c:tx>
          <c:spPr>
            <a:solidFill>
              <a:schemeClr val="accent2"/>
            </a:solidFill>
            <a:ln>
              <a:noFill/>
            </a:ln>
            <a:effectLst/>
          </c:spPr>
          <c:invertIfNegative val="0"/>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_-[$$-409]* #,##0_ ;_-[$$-409]* \-#,##0\ ;_-[$$-409]* "-"??_ ;_-@_ </c:formatCode>
                <c:ptCount val="12"/>
                <c:pt idx="0">
                  <c:v>17260.000000000007</c:v>
                </c:pt>
                <c:pt idx="1">
                  <c:v>7920.6799999999967</c:v>
                </c:pt>
                <c:pt idx="2">
                  <c:v>15841.279999999999</c:v>
                </c:pt>
                <c:pt idx="3">
                  <c:v>10530.990000000013</c:v>
                </c:pt>
                <c:pt idx="4">
                  <c:v>11018.310000000001</c:v>
                </c:pt>
                <c:pt idx="5">
                  <c:v>20103.919999999998</c:v>
                </c:pt>
                <c:pt idx="6">
                  <c:v>19189.120000000003</c:v>
                </c:pt>
                <c:pt idx="7">
                  <c:v>25216.239999999991</c:v>
                </c:pt>
                <c:pt idx="8">
                  <c:v>9941.8000000000029</c:v>
                </c:pt>
                <c:pt idx="9">
                  <c:v>22061.879999999997</c:v>
                </c:pt>
                <c:pt idx="10">
                  <c:v>11637</c:v>
                </c:pt>
                <c:pt idx="11">
                  <c:v>23674.159999999996</c:v>
                </c:pt>
              </c:numCache>
            </c:numRef>
          </c:val>
          <c:extLst>
            <c:ext xmlns:c16="http://schemas.microsoft.com/office/drawing/2014/chart" uri="{C3380CC4-5D6E-409C-BE32-E72D297353CC}">
              <c16:uniqueId val="{00000001-C016-4708-B25E-5CEE100BAFFC}"/>
            </c:ext>
          </c:extLst>
        </c:ser>
        <c:dLbls>
          <c:showLegendKey val="0"/>
          <c:showVal val="0"/>
          <c:showCatName val="0"/>
          <c:showSerName val="0"/>
          <c:showPercent val="0"/>
          <c:showBubbleSize val="0"/>
        </c:dLbls>
        <c:gapWidth val="50"/>
        <c:overlap val="100"/>
        <c:axId val="824552735"/>
        <c:axId val="1159857151"/>
      </c:barChart>
      <c:catAx>
        <c:axId val="824552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9857151"/>
        <c:crosses val="autoZero"/>
        <c:auto val="1"/>
        <c:lblAlgn val="ctr"/>
        <c:lblOffset val="100"/>
        <c:noMultiLvlLbl val="0"/>
      </c:catAx>
      <c:valAx>
        <c:axId val="1159857151"/>
        <c:scaling>
          <c:orientation val="minMax"/>
        </c:scaling>
        <c:delete val="0"/>
        <c:axPos val="l"/>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45527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cat>
            <c:strRef>
              <c:f>Analysis!$Y$3:$Y$12</c:f>
              <c:strCache>
                <c:ptCount val="10"/>
                <c:pt idx="0">
                  <c:v>Product01</c:v>
                </c:pt>
                <c:pt idx="1">
                  <c:v>Product06</c:v>
                </c:pt>
                <c:pt idx="2">
                  <c:v>Product11</c:v>
                </c:pt>
                <c:pt idx="3">
                  <c:v>Product13</c:v>
                </c:pt>
                <c:pt idx="4">
                  <c:v>Product20</c:v>
                </c:pt>
                <c:pt idx="5">
                  <c:v>Product23</c:v>
                </c:pt>
                <c:pt idx="6">
                  <c:v>Product25</c:v>
                </c:pt>
                <c:pt idx="7">
                  <c:v>Product27</c:v>
                </c:pt>
                <c:pt idx="8">
                  <c:v>Product28</c:v>
                </c:pt>
                <c:pt idx="9">
                  <c:v>Product31</c:v>
                </c:pt>
              </c:strCache>
            </c:strRef>
          </c:cat>
          <c:val>
            <c:numRef>
              <c:f>Analysis!$Z$3:$Z$12</c:f>
              <c:numCache>
                <c:formatCode>General</c:formatCode>
                <c:ptCount val="10"/>
                <c:pt idx="0">
                  <c:v>6500</c:v>
                </c:pt>
                <c:pt idx="1">
                  <c:v>3030</c:v>
                </c:pt>
                <c:pt idx="2">
                  <c:v>6630</c:v>
                </c:pt>
                <c:pt idx="3">
                  <c:v>6656</c:v>
                </c:pt>
                <c:pt idx="4">
                  <c:v>12028.2</c:v>
                </c:pt>
                <c:pt idx="5">
                  <c:v>5634.16</c:v>
                </c:pt>
                <c:pt idx="6">
                  <c:v>4841.28</c:v>
                </c:pt>
                <c:pt idx="7">
                  <c:v>7279.92</c:v>
                </c:pt>
                <c:pt idx="8">
                  <c:v>21866.760000000002</c:v>
                </c:pt>
                <c:pt idx="9">
                  <c:v>7315.92</c:v>
                </c:pt>
              </c:numCache>
            </c:numRef>
          </c:val>
          <c:extLst>
            <c:ext xmlns:c16="http://schemas.microsoft.com/office/drawing/2014/chart" uri="{C3380CC4-5D6E-409C-BE32-E72D297353CC}">
              <c16:uniqueId val="{00000000-56F7-42B1-A6E9-73FD67949267}"/>
            </c:ext>
          </c:extLst>
        </c:ser>
        <c:dLbls>
          <c:showLegendKey val="0"/>
          <c:showVal val="0"/>
          <c:showCatName val="0"/>
          <c:showSerName val="0"/>
          <c:showPercent val="0"/>
          <c:showBubbleSize val="0"/>
        </c:dLbls>
        <c:gapWidth val="51"/>
        <c:axId val="1510451983"/>
        <c:axId val="1290089135"/>
      </c:barChart>
      <c:catAx>
        <c:axId val="1510451983"/>
        <c:scaling>
          <c:orientation val="minMax"/>
        </c:scaling>
        <c:delete val="1"/>
        <c:axPos val="l"/>
        <c:numFmt formatCode="General" sourceLinked="1"/>
        <c:majorTickMark val="none"/>
        <c:minorTickMark val="none"/>
        <c:tickLblPos val="nextTo"/>
        <c:crossAx val="1290089135"/>
        <c:crosses val="autoZero"/>
        <c:auto val="1"/>
        <c:lblAlgn val="ctr"/>
        <c:lblOffset val="100"/>
        <c:noMultiLvlLbl val="0"/>
      </c:catAx>
      <c:valAx>
        <c:axId val="129008913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0451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alpha val="99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[Dashboard_Sales(Aarya).xlsx]Analysis!SaleType</c:name>
    <c:fmtId val="1"/>
  </c:pivotSource>
  <c:chart>
    <c:autoTitleDeleted val="1"/>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s>
    <c:view3D>
      <c:rotX val="75"/>
      <c:rotY val="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Analysis!$AP$1</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435E-4EF0-A8C7-B7BB1A67C33B}"/>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435E-4EF0-A8C7-B7BB1A67C33B}"/>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435E-4EF0-A8C7-B7BB1A67C33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Analysis!$AO$2:$AO$4</c:f>
              <c:strCache>
                <c:ptCount val="3"/>
                <c:pt idx="0">
                  <c:v>Direct Sales</c:v>
                </c:pt>
                <c:pt idx="1">
                  <c:v>Online</c:v>
                </c:pt>
                <c:pt idx="2">
                  <c:v>Wholesaler</c:v>
                </c:pt>
              </c:strCache>
            </c:strRef>
          </c:cat>
          <c:val>
            <c:numRef>
              <c:f>Analysis!$AP$2:$AP$4</c:f>
              <c:numCache>
                <c:formatCode>_-[$$-409]* #,##0.00_ ;_-[$$-409]* \-#,##0.00\ ;_-[$$-409]* "-"??_ ;_-@_ </c:formatCode>
                <c:ptCount val="3"/>
                <c:pt idx="0">
                  <c:v>82878.239999999991</c:v>
                </c:pt>
                <c:pt idx="1">
                  <c:v>13618.44</c:v>
                </c:pt>
                <c:pt idx="2">
                  <c:v>2942</c:v>
                </c:pt>
              </c:numCache>
            </c:numRef>
          </c:val>
          <c:extLst>
            <c:ext xmlns:c16="http://schemas.microsoft.com/office/drawing/2014/chart" uri="{C3380CC4-5D6E-409C-BE32-E72D297353CC}">
              <c16:uniqueId val="{00000008-10DF-47F2-88D5-238FE4A22EED}"/>
            </c:ext>
          </c:extLst>
        </c:ser>
        <c:dLbls>
          <c:dLblPos val="bestFit"/>
          <c:showLegendKey val="0"/>
          <c:showVal val="1"/>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[Dashboard_Sales(Aarya).xlsx]Analysis!PaymentMode</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Analysis!$AS$1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23E-41B6-ABE9-CB6355D8EB5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23E-41B6-ABE9-CB6355D8EB5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Analysis!$AR$2:$AR$3</c:f>
              <c:strCache>
                <c:ptCount val="2"/>
                <c:pt idx="0">
                  <c:v>Cash</c:v>
                </c:pt>
                <c:pt idx="1">
                  <c:v>Online</c:v>
                </c:pt>
              </c:strCache>
            </c:strRef>
          </c:cat>
          <c:val>
            <c:numRef>
              <c:f>Analysis!$AS$2:$AS$3</c:f>
              <c:numCache>
                <c:formatCode>_-[$$-409]* #,##0.00_ ;_-[$$-409]* \-#,##0.00\ ;_-[$$-409]* "-"??_ ;_-@_ </c:formatCode>
                <c:ptCount val="2"/>
                <c:pt idx="0">
                  <c:v>495310.21</c:v>
                </c:pt>
                <c:pt idx="1">
                  <c:v>485685.87000000005</c:v>
                </c:pt>
              </c:numCache>
            </c:numRef>
          </c:val>
          <c:extLst>
            <c:ext xmlns:c16="http://schemas.microsoft.com/office/drawing/2014/chart" uri="{C3380CC4-5D6E-409C-BE32-E72D297353CC}">
              <c16:uniqueId val="{00000004-5F7F-479A-B1DB-C38F33423833}"/>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[Dashboard_Sales(Aarya).xlsx]Analysis!Daily</c:name>
    <c:fmtId val="1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25000"/>
            </a:schemeClr>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23515764754327"/>
          <c:y val="0.1680795606677413"/>
          <c:w val="0.72785795384186158"/>
          <c:h val="0.63554930193164116"/>
        </c:manualLayout>
      </c:layout>
      <c:areaChart>
        <c:grouping val="standard"/>
        <c:varyColors val="0"/>
        <c:ser>
          <c:idx val="0"/>
          <c:order val="0"/>
          <c:tx>
            <c:strRef>
              <c:f>Analysis!$B$1</c:f>
              <c:strCache>
                <c:ptCount val="1"/>
                <c:pt idx="0">
                  <c:v>Total</c:v>
                </c:pt>
              </c:strCache>
            </c:strRef>
          </c:tx>
          <c:spPr>
            <a:solidFill>
              <a:schemeClr val="bg2">
                <a:lumMod val="25000"/>
              </a:schemeClr>
            </a:solidFill>
            <a:ln w="25400">
              <a:noFill/>
            </a:ln>
            <a:effectLst/>
          </c:spPr>
          <c:cat>
            <c:strRef>
              <c:f>Analysis!$A$2:$A$9</c:f>
              <c:strCache>
                <c:ptCount val="8"/>
                <c:pt idx="0">
                  <c:v>2</c:v>
                </c:pt>
                <c:pt idx="1">
                  <c:v>11</c:v>
                </c:pt>
                <c:pt idx="2">
                  <c:v>13</c:v>
                </c:pt>
                <c:pt idx="3">
                  <c:v>18</c:v>
                </c:pt>
                <c:pt idx="4">
                  <c:v>20</c:v>
                </c:pt>
                <c:pt idx="5">
                  <c:v>26</c:v>
                </c:pt>
                <c:pt idx="6">
                  <c:v>30</c:v>
                </c:pt>
                <c:pt idx="7">
                  <c:v>31</c:v>
                </c:pt>
              </c:strCache>
            </c:strRef>
          </c:cat>
          <c:val>
            <c:numRef>
              <c:f>Analysis!$B$2:$B$9</c:f>
              <c:numCache>
                <c:formatCode>_-[$$-409]* #,##0.00_ ;_-[$$-409]* \-#,##0.00\ ;_-[$$-409]* "-"??_ ;_-@_ </c:formatCode>
                <c:ptCount val="8"/>
                <c:pt idx="0">
                  <c:v>2414.64</c:v>
                </c:pt>
                <c:pt idx="1">
                  <c:v>3219.52</c:v>
                </c:pt>
                <c:pt idx="2">
                  <c:v>13909.92</c:v>
                </c:pt>
                <c:pt idx="3">
                  <c:v>4841.28</c:v>
                </c:pt>
                <c:pt idx="4">
                  <c:v>17844.36</c:v>
                </c:pt>
                <c:pt idx="5">
                  <c:v>304</c:v>
                </c:pt>
                <c:pt idx="6">
                  <c:v>6656</c:v>
                </c:pt>
                <c:pt idx="7">
                  <c:v>1792</c:v>
                </c:pt>
              </c:numCache>
            </c:numRef>
          </c:val>
          <c:extLst>
            <c:ext xmlns:c16="http://schemas.microsoft.com/office/drawing/2014/chart" uri="{C3380CC4-5D6E-409C-BE32-E72D297353CC}">
              <c16:uniqueId val="{00000000-F9EF-426A-9B12-DEB21E34F955}"/>
            </c:ext>
          </c:extLst>
        </c:ser>
        <c:dLbls>
          <c:showLegendKey val="0"/>
          <c:showVal val="0"/>
          <c:showCatName val="0"/>
          <c:showSerName val="0"/>
          <c:showPercent val="0"/>
          <c:showBubbleSize val="0"/>
        </c:dLbls>
        <c:axId val="825315679"/>
        <c:axId val="1555854511"/>
      </c:areaChart>
      <c:catAx>
        <c:axId val="82531567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555854511"/>
        <c:crosses val="autoZero"/>
        <c:auto val="1"/>
        <c:lblAlgn val="ctr"/>
        <c:lblOffset val="100"/>
        <c:noMultiLvlLbl val="0"/>
      </c:catAx>
      <c:valAx>
        <c:axId val="1555854511"/>
        <c:scaling>
          <c:orientation val="minMax"/>
        </c:scaling>
        <c:delete val="0"/>
        <c:axPos val="l"/>
        <c:majorGridlines>
          <c:spPr>
            <a:ln w="9525" cap="flat" cmpd="sng" algn="ctr">
              <a:solidFill>
                <a:schemeClr val="tx1">
                  <a:lumMod val="15000"/>
                  <a:lumOff val="85000"/>
                </a:schemeClr>
              </a:solidFill>
              <a:round/>
            </a:ln>
            <a:effectLst>
              <a:glow rad="88900">
                <a:schemeClr val="tx2">
                  <a:lumMod val="90000"/>
                  <a:lumOff val="10000"/>
                  <a:alpha val="40000"/>
                </a:schemeClr>
              </a:glow>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US"/>
          </a:p>
        </c:txPr>
        <c:crossAx val="825315679"/>
        <c:crosses val="autoZero"/>
        <c:crossBetween val="midCat"/>
      </c:valAx>
      <c:spPr>
        <a:solidFill>
          <a:srgbClr val="CCECFF"/>
        </a:solid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rgbClr val="CCFF66"/>
    </a:solidFill>
    <a:ln w="9525" cap="flat" cmpd="sng" algn="ctr">
      <a:noFill/>
      <a:round/>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manualLayout>
          <c:layoutTarget val="inner"/>
          <c:xMode val="edge"/>
          <c:yMode val="edge"/>
          <c:x val="0.17766474532282184"/>
          <c:y val="6.5279062149685776E-2"/>
          <c:w val="0.77481173013159843"/>
          <c:h val="0.80109605274286544"/>
        </c:manualLayout>
      </c:layout>
      <c:barChart>
        <c:barDir val="col"/>
        <c:grouping val="clustered"/>
        <c:varyColors val="0"/>
        <c:ser>
          <c:idx val="0"/>
          <c:order val="0"/>
          <c:tx>
            <c:strRef>
              <c:f>Analysis!$L$2</c:f>
              <c:strCache>
                <c:ptCount val="1"/>
                <c:pt idx="0">
                  <c:v> Sales </c:v>
                </c:pt>
              </c:strCache>
            </c:strRef>
          </c:tx>
          <c:spPr>
            <a:solidFill>
              <a:srgbClr val="003300"/>
            </a:solidFill>
            <a:ln>
              <a:noFill/>
            </a:ln>
            <a:effectLst/>
          </c:spPr>
          <c:invertIfNegative val="0"/>
          <c:dLbls>
            <c:dLbl>
              <c:idx val="0"/>
              <c:tx>
                <c:rich>
                  <a:bodyPr/>
                  <a:lstStyle/>
                  <a:p>
                    <a:fld id="{4BFF3EDD-880A-491F-B07B-50784FFB01C3}"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3686-4492-9666-8065F826EA58}"/>
                </c:ext>
              </c:extLst>
            </c:dLbl>
            <c:dLbl>
              <c:idx val="1"/>
              <c:tx>
                <c:rich>
                  <a:bodyPr/>
                  <a:lstStyle/>
                  <a:p>
                    <a:fld id="{B139BF9A-A30B-4F48-8F50-D84D3A1075EE}"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3686-4492-9666-8065F826EA58}"/>
                </c:ext>
              </c:extLst>
            </c:dLbl>
            <c:dLbl>
              <c:idx val="2"/>
              <c:tx>
                <c:rich>
                  <a:bodyPr/>
                  <a:lstStyle/>
                  <a:p>
                    <a:fld id="{D71F3DB6-F841-44BA-A23C-E96820588E33}"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3686-4492-9666-8065F826EA58}"/>
                </c:ext>
              </c:extLst>
            </c:dLbl>
            <c:dLbl>
              <c:idx val="3"/>
              <c:tx>
                <c:rich>
                  <a:bodyPr/>
                  <a:lstStyle/>
                  <a:p>
                    <a:fld id="{C44F7AE6-7726-4661-A797-C3B9C96EF4E2}"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3686-4492-9666-8065F826EA58}"/>
                </c:ext>
              </c:extLst>
            </c:dLbl>
            <c:dLbl>
              <c:idx val="4"/>
              <c:tx>
                <c:rich>
                  <a:bodyPr/>
                  <a:lstStyle/>
                  <a:p>
                    <a:fld id="{0BBADCAA-695E-45CF-9172-F2F79876808C}"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3686-4492-9666-8065F826EA58}"/>
                </c:ext>
              </c:extLst>
            </c:dLbl>
            <c:dLbl>
              <c:idx val="5"/>
              <c:tx>
                <c:rich>
                  <a:bodyPr/>
                  <a:lstStyle/>
                  <a:p>
                    <a:fld id="{B350A813-A8CD-4B3E-A600-2B317098F818}"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3686-4492-9666-8065F826EA58}"/>
                </c:ext>
              </c:extLst>
            </c:dLbl>
            <c:dLbl>
              <c:idx val="6"/>
              <c:tx>
                <c:rich>
                  <a:bodyPr/>
                  <a:lstStyle/>
                  <a:p>
                    <a:fld id="{A06D7D39-B20B-4429-8BEE-7B5A7C0BC397}"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3686-4492-9666-8065F826EA58}"/>
                </c:ext>
              </c:extLst>
            </c:dLbl>
            <c:dLbl>
              <c:idx val="7"/>
              <c:tx>
                <c:rich>
                  <a:bodyPr/>
                  <a:lstStyle/>
                  <a:p>
                    <a:fld id="{59EBC16C-3F77-4B17-8A8A-52789F14B965}"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3686-4492-9666-8065F826EA58}"/>
                </c:ext>
              </c:extLst>
            </c:dLbl>
            <c:dLbl>
              <c:idx val="8"/>
              <c:tx>
                <c:rich>
                  <a:bodyPr/>
                  <a:lstStyle/>
                  <a:p>
                    <a:fld id="{E4A5981E-68A3-4D0B-B49F-64BE0FA068FB}"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3686-4492-9666-8065F826EA58}"/>
                </c:ext>
              </c:extLst>
            </c:dLbl>
            <c:dLbl>
              <c:idx val="9"/>
              <c:tx>
                <c:rich>
                  <a:bodyPr/>
                  <a:lstStyle/>
                  <a:p>
                    <a:fld id="{4513BCF5-D60B-4C69-A946-5AB8A245D680}"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3686-4492-9666-8065F826EA58}"/>
                </c:ext>
              </c:extLst>
            </c:dLbl>
            <c:dLbl>
              <c:idx val="10"/>
              <c:tx>
                <c:rich>
                  <a:bodyPr/>
                  <a:lstStyle/>
                  <a:p>
                    <a:fld id="{E7C167B0-F018-4F0E-A60B-1C7BB3AB94CE}"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3686-4492-9666-8065F826EA58}"/>
                </c:ext>
              </c:extLst>
            </c:dLbl>
            <c:dLbl>
              <c:idx val="11"/>
              <c:tx>
                <c:rich>
                  <a:bodyPr/>
                  <a:lstStyle/>
                  <a:p>
                    <a:fld id="{A12775A5-9E0A-467B-B783-D8B7A4BB27A3}"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3686-4492-9666-8065F826EA58}"/>
                </c:ext>
              </c:extLst>
            </c:dLbl>
            <c:spPr>
              <a:solidFill>
                <a:schemeClr val="tx1"/>
              </a:solid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Analysis!$L$3:$L$14</c:f>
              <c:numCache>
                <c:formatCode>_-[$$-409]* #,##0_ ;_-[$$-409]* \-#,##0\ ;_-[$$-409]* "-"??_ ;_-@_ </c:formatCode>
                <c:ptCount val="12"/>
                <c:pt idx="0">
                  <c:v>38082.000000000007</c:v>
                </c:pt>
                <c:pt idx="1">
                  <c:v>18607.679999999997</c:v>
                </c:pt>
                <c:pt idx="2">
                  <c:v>42287.28</c:v>
                </c:pt>
                <c:pt idx="3">
                  <c:v>64588.990000000013</c:v>
                </c:pt>
                <c:pt idx="4">
                  <c:v>25611.31</c:v>
                </c:pt>
                <c:pt idx="5">
                  <c:v>50046.92</c:v>
                </c:pt>
                <c:pt idx="6">
                  <c:v>35314.120000000003</c:v>
                </c:pt>
                <c:pt idx="7">
                  <c:v>82878.239999999991</c:v>
                </c:pt>
                <c:pt idx="8">
                  <c:v>45006.8</c:v>
                </c:pt>
                <c:pt idx="9">
                  <c:v>39623.879999999997</c:v>
                </c:pt>
                <c:pt idx="10">
                  <c:v>15758</c:v>
                </c:pt>
                <c:pt idx="11">
                  <c:v>52784.159999999996</c:v>
                </c:pt>
              </c:numCache>
            </c:numRef>
          </c:val>
          <c:extLst>
            <c:ext xmlns:c15="http://schemas.microsoft.com/office/drawing/2012/chart" uri="{02D57815-91ED-43cb-92C2-25804820EDAC}">
              <c15:datalabelsRange>
                <c15:f>Analysis!$N$3:$N$14</c15:f>
                <c15:dlblRangeCache>
                  <c:ptCount val="12"/>
                </c15:dlblRangeCache>
              </c15:datalabelsRange>
            </c:ext>
            <c:ext xmlns:c16="http://schemas.microsoft.com/office/drawing/2014/chart" uri="{C3380CC4-5D6E-409C-BE32-E72D297353CC}">
              <c16:uniqueId val="{0000000C-3686-4492-9666-8065F826EA58}"/>
            </c:ext>
          </c:extLst>
        </c:ser>
        <c:ser>
          <c:idx val="1"/>
          <c:order val="1"/>
          <c:tx>
            <c:strRef>
              <c:f>Analysis!$M$2</c:f>
              <c:strCache>
                <c:ptCount val="1"/>
                <c:pt idx="0">
                  <c:v> Profit </c:v>
                </c:pt>
              </c:strCache>
            </c:strRef>
          </c:tx>
          <c:spPr>
            <a:solidFill>
              <a:schemeClr val="tx1">
                <a:lumMod val="65000"/>
                <a:lumOff val="35000"/>
              </a:schemeClr>
            </a:solidFill>
            <a:ln>
              <a:noFill/>
            </a:ln>
            <a:effectLst/>
          </c:spPr>
          <c:invertIfNegative val="0"/>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_-[$$-409]* #,##0_ ;_-[$$-409]* \-#,##0\ ;_-[$$-409]* "-"??_ ;_-@_ </c:formatCode>
                <c:ptCount val="12"/>
                <c:pt idx="0">
                  <c:v>17260.000000000007</c:v>
                </c:pt>
                <c:pt idx="1">
                  <c:v>7920.6799999999967</c:v>
                </c:pt>
                <c:pt idx="2">
                  <c:v>15841.279999999999</c:v>
                </c:pt>
                <c:pt idx="3">
                  <c:v>10530.990000000013</c:v>
                </c:pt>
                <c:pt idx="4">
                  <c:v>11018.310000000001</c:v>
                </c:pt>
                <c:pt idx="5">
                  <c:v>20103.919999999998</c:v>
                </c:pt>
                <c:pt idx="6">
                  <c:v>19189.120000000003</c:v>
                </c:pt>
                <c:pt idx="7">
                  <c:v>25216.239999999991</c:v>
                </c:pt>
                <c:pt idx="8">
                  <c:v>9941.8000000000029</c:v>
                </c:pt>
                <c:pt idx="9">
                  <c:v>22061.879999999997</c:v>
                </c:pt>
                <c:pt idx="10">
                  <c:v>11637</c:v>
                </c:pt>
                <c:pt idx="11">
                  <c:v>23674.159999999996</c:v>
                </c:pt>
              </c:numCache>
            </c:numRef>
          </c:val>
          <c:extLst>
            <c:ext xmlns:c16="http://schemas.microsoft.com/office/drawing/2014/chart" uri="{C3380CC4-5D6E-409C-BE32-E72D297353CC}">
              <c16:uniqueId val="{0000000D-3686-4492-9666-8065F826EA58}"/>
            </c:ext>
          </c:extLst>
        </c:ser>
        <c:dLbls>
          <c:showLegendKey val="0"/>
          <c:showVal val="0"/>
          <c:showCatName val="0"/>
          <c:showSerName val="0"/>
          <c:showPercent val="0"/>
          <c:showBubbleSize val="0"/>
        </c:dLbls>
        <c:gapWidth val="219"/>
        <c:overlap val="-27"/>
        <c:axId val="824552735"/>
        <c:axId val="1159857151"/>
      </c:barChart>
      <c:catAx>
        <c:axId val="824552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159857151"/>
        <c:crosses val="autoZero"/>
        <c:auto val="1"/>
        <c:lblAlgn val="ctr"/>
        <c:lblOffset val="100"/>
        <c:noMultiLvlLbl val="0"/>
      </c:catAx>
      <c:valAx>
        <c:axId val="1159857151"/>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824552735"/>
        <c:crosses val="autoZero"/>
        <c:crossBetween val="between"/>
      </c:valAx>
      <c:spPr>
        <a:solidFill>
          <a:srgbClr val="CCFFFF"/>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3366FF"/>
    </a:solidFill>
    <a:ln w="9525" cap="flat" cmpd="sng" algn="ctr">
      <a:noFill/>
      <a:round/>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585903083700442E-2"/>
          <c:y val="8.7774251339445941E-2"/>
          <c:w val="0.84361233480176212"/>
          <c:h val="0.78986360434250524"/>
        </c:manualLayout>
      </c:layout>
      <c:barChart>
        <c:barDir val="bar"/>
        <c:grouping val="clustered"/>
        <c:varyColors val="0"/>
        <c:ser>
          <c:idx val="0"/>
          <c:order val="0"/>
          <c:spPr>
            <a:solidFill>
              <a:srgbClr val="003399"/>
            </a:solidFill>
            <a:ln>
              <a:noFill/>
            </a:ln>
            <a:effectLst/>
          </c:spPr>
          <c:invertIfNegative val="0"/>
          <c:cat>
            <c:strRef>
              <c:f>Analysis!$Y$3:$Y$12</c:f>
              <c:strCache>
                <c:ptCount val="10"/>
                <c:pt idx="0">
                  <c:v>Product01</c:v>
                </c:pt>
                <c:pt idx="1">
                  <c:v>Product06</c:v>
                </c:pt>
                <c:pt idx="2">
                  <c:v>Product11</c:v>
                </c:pt>
                <c:pt idx="3">
                  <c:v>Product13</c:v>
                </c:pt>
                <c:pt idx="4">
                  <c:v>Product20</c:v>
                </c:pt>
                <c:pt idx="5">
                  <c:v>Product23</c:v>
                </c:pt>
                <c:pt idx="6">
                  <c:v>Product25</c:v>
                </c:pt>
                <c:pt idx="7">
                  <c:v>Product27</c:v>
                </c:pt>
                <c:pt idx="8">
                  <c:v>Product28</c:v>
                </c:pt>
                <c:pt idx="9">
                  <c:v>Product31</c:v>
                </c:pt>
              </c:strCache>
            </c:strRef>
          </c:cat>
          <c:val>
            <c:numRef>
              <c:f>Analysis!$Z$3:$Z$12</c:f>
              <c:numCache>
                <c:formatCode>General</c:formatCode>
                <c:ptCount val="10"/>
                <c:pt idx="0">
                  <c:v>6500</c:v>
                </c:pt>
                <c:pt idx="1">
                  <c:v>3030</c:v>
                </c:pt>
                <c:pt idx="2">
                  <c:v>6630</c:v>
                </c:pt>
                <c:pt idx="3">
                  <c:v>6656</c:v>
                </c:pt>
                <c:pt idx="4">
                  <c:v>12028.2</c:v>
                </c:pt>
                <c:pt idx="5">
                  <c:v>5634.16</c:v>
                </c:pt>
                <c:pt idx="6">
                  <c:v>4841.28</c:v>
                </c:pt>
                <c:pt idx="7">
                  <c:v>7279.92</c:v>
                </c:pt>
                <c:pt idx="8">
                  <c:v>21866.760000000002</c:v>
                </c:pt>
                <c:pt idx="9">
                  <c:v>7315.92</c:v>
                </c:pt>
              </c:numCache>
            </c:numRef>
          </c:val>
          <c:extLst>
            <c:ext xmlns:c16="http://schemas.microsoft.com/office/drawing/2014/chart" uri="{C3380CC4-5D6E-409C-BE32-E72D297353CC}">
              <c16:uniqueId val="{00000000-C1F8-4FE5-9F43-9693277DCA51}"/>
            </c:ext>
          </c:extLst>
        </c:ser>
        <c:dLbls>
          <c:showLegendKey val="0"/>
          <c:showVal val="0"/>
          <c:showCatName val="0"/>
          <c:showSerName val="0"/>
          <c:showPercent val="0"/>
          <c:showBubbleSize val="0"/>
        </c:dLbls>
        <c:gapWidth val="182"/>
        <c:axId val="1510451983"/>
        <c:axId val="1290089135"/>
      </c:barChart>
      <c:catAx>
        <c:axId val="15104519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290089135"/>
        <c:crosses val="autoZero"/>
        <c:auto val="1"/>
        <c:lblAlgn val="ctr"/>
        <c:lblOffset val="100"/>
        <c:noMultiLvlLbl val="0"/>
      </c:catAx>
      <c:valAx>
        <c:axId val="1290089135"/>
        <c:scaling>
          <c:orientation val="minMax"/>
        </c:scaling>
        <c:delete val="0"/>
        <c:axPos val="b"/>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510451983"/>
        <c:crosses val="autoZero"/>
        <c:crossBetween val="between"/>
      </c:valAx>
      <c:spPr>
        <a:solidFill>
          <a:srgbClr val="FFCC00"/>
        </a:soli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660066"/>
    </a:solidFill>
    <a:ln w="9525" cap="flat" cmpd="sng" algn="ctr">
      <a:solidFill>
        <a:schemeClr val="accent5"/>
      </a:solidFill>
      <a:prstDash val="solid"/>
      <a:round/>
    </a:ln>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[Dashboard_Sales(Aarya).xlsx]Analysis!SaleType</c:name>
    <c:fmtId val="4"/>
  </c:pivotSource>
  <c:chart>
    <c:autoTitleDeleted val="1"/>
    <c:pivotFmts>
      <c:pivotFmt>
        <c:idx val="0"/>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
      </c:pivotFmt>
      <c:pivotFmt>
        <c:idx val="2"/>
      </c:pivotFmt>
      <c:pivotFmt>
        <c:idx val="3"/>
      </c:pivotFmt>
      <c:pivotFmt>
        <c:idx val="4"/>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5"/>
      </c:pivotFmt>
      <c:pivotFmt>
        <c:idx val="6"/>
      </c:pivotFmt>
      <c:pivotFmt>
        <c:idx val="7"/>
      </c:pivotFmt>
      <c:pivotFmt>
        <c:idx val="8"/>
        <c:marker>
          <c:symbol val="none"/>
        </c:marker>
        <c:dLbl>
          <c:idx val="0"/>
          <c:spPr>
            <a:solidFill>
              <a:schemeClr val="tx1">
                <a:lumMod val="65000"/>
                <a:lumOff val="35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9"/>
        <c:spPr>
          <a:solidFill>
            <a:srgbClr val="408C4D"/>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0"/>
        <c:spPr>
          <a:solidFill>
            <a:srgbClr val="CC3300"/>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1"/>
        <c:spPr>
          <a:solidFill>
            <a:srgbClr val="003399"/>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2064464301876798"/>
          <c:y val="0.11560529069900415"/>
          <c:w val="0.77660142076160177"/>
          <c:h val="0.66694756384462928"/>
        </c:manualLayout>
      </c:layout>
      <c:pie3DChart>
        <c:varyColors val="1"/>
        <c:ser>
          <c:idx val="0"/>
          <c:order val="0"/>
          <c:tx>
            <c:strRef>
              <c:f>Analysis!$AP$1</c:f>
              <c:strCache>
                <c:ptCount val="1"/>
                <c:pt idx="0">
                  <c:v>Total</c:v>
                </c:pt>
              </c:strCache>
            </c:strRef>
          </c:tx>
          <c:dPt>
            <c:idx val="0"/>
            <c:bubble3D val="0"/>
            <c:spPr>
              <a:solidFill>
                <a:srgbClr val="408C4D"/>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190D-49BA-ACB5-50FBAE0307BC}"/>
              </c:ext>
            </c:extLst>
          </c:dPt>
          <c:dPt>
            <c:idx val="1"/>
            <c:bubble3D val="0"/>
            <c:spPr>
              <a:solidFill>
                <a:srgbClr val="CC3300"/>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190D-49BA-ACB5-50FBAE0307BC}"/>
              </c:ext>
            </c:extLst>
          </c:dPt>
          <c:dPt>
            <c:idx val="2"/>
            <c:bubble3D val="0"/>
            <c:spPr>
              <a:solidFill>
                <a:srgbClr val="003399"/>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190D-49BA-ACB5-50FBAE0307BC}"/>
              </c:ext>
            </c:extLst>
          </c:dPt>
          <c:dLbls>
            <c:spPr>
              <a:solidFill>
                <a:schemeClr val="tx1">
                  <a:lumMod val="65000"/>
                  <a:lumOff val="35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Analysis!$AO$2:$AO$4</c:f>
              <c:strCache>
                <c:ptCount val="3"/>
                <c:pt idx="0">
                  <c:v>Direct Sales</c:v>
                </c:pt>
                <c:pt idx="1">
                  <c:v>Online</c:v>
                </c:pt>
                <c:pt idx="2">
                  <c:v>Wholesaler</c:v>
                </c:pt>
              </c:strCache>
            </c:strRef>
          </c:cat>
          <c:val>
            <c:numRef>
              <c:f>Analysis!$AP$2:$AP$4</c:f>
              <c:numCache>
                <c:formatCode>_-[$$-409]* #,##0.00_ ;_-[$$-409]* \-#,##0.00\ ;_-[$$-409]* "-"??_ ;_-@_ </c:formatCode>
                <c:ptCount val="3"/>
                <c:pt idx="0">
                  <c:v>82878.239999999991</c:v>
                </c:pt>
                <c:pt idx="1">
                  <c:v>13618.44</c:v>
                </c:pt>
                <c:pt idx="2">
                  <c:v>2942</c:v>
                </c:pt>
              </c:numCache>
            </c:numRef>
          </c:val>
          <c:extLst>
            <c:ext xmlns:c16="http://schemas.microsoft.com/office/drawing/2014/chart" uri="{C3380CC4-5D6E-409C-BE32-E72D297353CC}">
              <c16:uniqueId val="{0000000A-3C8E-4221-8632-3D38EEC96DA3}"/>
            </c:ext>
          </c:extLst>
        </c:ser>
        <c:dLbls>
          <c:dLblPos val="outEnd"/>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[Dashboard_Sales(Aarya).xlsx]Analysis!PaymentMode</c:name>
    <c:fmtId val="4"/>
  </c:pivotSource>
  <c:chart>
    <c:autoTitleDeleted val="1"/>
    <c:pivotFmts>
      <c:pivotFmt>
        <c:idx val="0"/>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
      </c:pivotFmt>
      <c:pivotFmt>
        <c:idx val="2"/>
      </c:pivotFmt>
      <c:pivotFmt>
        <c:idx val="3"/>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4"/>
      </c:pivotFmt>
      <c:pivotFmt>
        <c:idx val="5"/>
      </c:pivotFmt>
      <c:pivotFmt>
        <c:idx val="6"/>
        <c:spPr>
          <a:solidFill>
            <a:srgbClr val="00B0F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bg2">
              <a:lumMod val="90000"/>
            </a:schemeClr>
          </a:solidFill>
          <a:ln w="19050">
            <a:solidFill>
              <a:schemeClr val="lt1"/>
            </a:solidFill>
          </a:ln>
          <a:effectLst/>
        </c:spPr>
      </c:pivotFmt>
      <c:pivotFmt>
        <c:idx val="8"/>
        <c:spPr>
          <a:solidFill>
            <a:srgbClr val="00B0F0"/>
          </a:solidFill>
          <a:ln w="19050">
            <a:solidFill>
              <a:schemeClr val="lt1"/>
            </a:solidFill>
          </a:ln>
          <a:effectLst/>
        </c:spPr>
      </c:pivotFmt>
    </c:pivotFmts>
    <c:plotArea>
      <c:layout>
        <c:manualLayout>
          <c:layoutTarget val="inner"/>
          <c:xMode val="edge"/>
          <c:yMode val="edge"/>
          <c:x val="0.12364373541685653"/>
          <c:y val="0.14556664838870295"/>
          <c:w val="0.77891705168171477"/>
          <c:h val="0.66716497753071013"/>
        </c:manualLayout>
      </c:layout>
      <c:doughnutChart>
        <c:varyColors val="1"/>
        <c:ser>
          <c:idx val="0"/>
          <c:order val="0"/>
          <c:tx>
            <c:strRef>
              <c:f>Analysis!$AS$1</c:f>
              <c:strCache>
                <c:ptCount val="1"/>
                <c:pt idx="0">
                  <c:v>Total</c:v>
                </c:pt>
              </c:strCache>
            </c:strRef>
          </c:tx>
          <c:spPr>
            <a:solidFill>
              <a:srgbClr val="00B0F0"/>
            </a:solidFill>
          </c:spPr>
          <c:dPt>
            <c:idx val="0"/>
            <c:bubble3D val="0"/>
            <c:spPr>
              <a:solidFill>
                <a:schemeClr val="bg2">
                  <a:lumMod val="90000"/>
                </a:schemeClr>
              </a:solidFill>
              <a:ln w="19050">
                <a:solidFill>
                  <a:schemeClr val="lt1"/>
                </a:solidFill>
              </a:ln>
              <a:effectLst/>
            </c:spPr>
            <c:extLst>
              <c:ext xmlns:c16="http://schemas.microsoft.com/office/drawing/2014/chart" uri="{C3380CC4-5D6E-409C-BE32-E72D297353CC}">
                <c16:uniqueId val="{00000001-3AEB-495B-93AE-798C690255BF}"/>
              </c:ext>
            </c:extLst>
          </c:dPt>
          <c:dPt>
            <c:idx val="1"/>
            <c:bubble3D val="0"/>
            <c:spPr>
              <a:solidFill>
                <a:srgbClr val="00B0F0"/>
              </a:solidFill>
              <a:ln w="19050">
                <a:solidFill>
                  <a:schemeClr val="lt1"/>
                </a:solidFill>
              </a:ln>
              <a:effectLst/>
            </c:spPr>
            <c:extLst>
              <c:ext xmlns:c16="http://schemas.microsoft.com/office/drawing/2014/chart" uri="{C3380CC4-5D6E-409C-BE32-E72D297353CC}">
                <c16:uniqueId val="{00000003-3AEB-495B-93AE-798C690255BF}"/>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Analysis!$AR$2:$AR$3</c:f>
              <c:strCache>
                <c:ptCount val="2"/>
                <c:pt idx="0">
                  <c:v>Cash</c:v>
                </c:pt>
                <c:pt idx="1">
                  <c:v>Online</c:v>
                </c:pt>
              </c:strCache>
            </c:strRef>
          </c:cat>
          <c:val>
            <c:numRef>
              <c:f>Analysis!$AS$2:$AS$3</c:f>
              <c:numCache>
                <c:formatCode>_-[$$-409]* #,##0.00_ ;_-[$$-409]* \-#,##0.00\ ;_-[$$-409]* "-"??_ ;_-@_ </c:formatCode>
                <c:ptCount val="2"/>
                <c:pt idx="0">
                  <c:v>495310.21</c:v>
                </c:pt>
                <c:pt idx="1">
                  <c:v>485685.87000000005</c:v>
                </c:pt>
              </c:numCache>
            </c:numRef>
          </c:val>
          <c:extLst>
            <c:ext xmlns:c16="http://schemas.microsoft.com/office/drawing/2014/chart" uri="{C3380CC4-5D6E-409C-BE32-E72D297353CC}">
              <c16:uniqueId val="{00000005-08A1-479A-B7AA-BB60D4CA939F}"/>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b"/>
      <c:overlay val="0"/>
      <c:spPr>
        <a:solidFill>
          <a:schemeClr val="tx2">
            <a:lumMod val="10000"/>
            <a:lumOff val="90000"/>
          </a:schemeClr>
        </a:solidFill>
        <a:ln>
          <a:solidFill>
            <a:schemeClr val="accent6">
              <a:lumMod val="75000"/>
            </a:schemeClr>
          </a:solid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glow rad="139700">
        <a:schemeClr val="accent2">
          <a:satMod val="175000"/>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[Dashboard_Sales(Aarya).xlsx]Analysis!SaleType</c:name>
    <c:fmtId val="7"/>
  </c:pivotSource>
  <c:chart>
    <c:autoTitleDeleted val="1"/>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s>
    <c:view3D>
      <c:rotX val="75"/>
      <c:rotY val="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Analysis!$AP$1</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D964-486A-9F62-FA77C21C8BC7}"/>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D964-486A-9F62-FA77C21C8BC7}"/>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D964-486A-9F62-FA77C21C8BC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Analysis!$AO$2:$AO$4</c:f>
              <c:strCache>
                <c:ptCount val="3"/>
                <c:pt idx="0">
                  <c:v>Direct Sales</c:v>
                </c:pt>
                <c:pt idx="1">
                  <c:v>Online</c:v>
                </c:pt>
                <c:pt idx="2">
                  <c:v>Wholesaler</c:v>
                </c:pt>
              </c:strCache>
            </c:strRef>
          </c:cat>
          <c:val>
            <c:numRef>
              <c:f>Analysis!$AP$2:$AP$4</c:f>
              <c:numCache>
                <c:formatCode>_-[$$-409]* #,##0.00_ ;_-[$$-409]* \-#,##0.00\ ;_-[$$-409]* "-"??_ ;_-@_ </c:formatCode>
                <c:ptCount val="3"/>
                <c:pt idx="0">
                  <c:v>82878.239999999991</c:v>
                </c:pt>
                <c:pt idx="1">
                  <c:v>13618.44</c:v>
                </c:pt>
                <c:pt idx="2">
                  <c:v>2942</c:v>
                </c:pt>
              </c:numCache>
            </c:numRef>
          </c:val>
          <c:extLst>
            <c:ext xmlns:c16="http://schemas.microsoft.com/office/drawing/2014/chart" uri="{C3380CC4-5D6E-409C-BE32-E72D297353CC}">
              <c16:uniqueId val="{00000008-E40D-48B6-BA3C-B1AD1DCEA7ED}"/>
            </c:ext>
          </c:extLst>
        </c:ser>
        <c:dLbls>
          <c:dLblPos val="bestFit"/>
          <c:showLegendKey val="0"/>
          <c:showVal val="1"/>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[Dashboard_Sales(Aarya).xlsx]Analysis!PaymentMode</c:name>
    <c:fmtId val="7"/>
  </c:pivotSource>
  <c:chart>
    <c:autoTitleDeleted val="1"/>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s>
    <c:view3D>
      <c:rotX val="75"/>
      <c:rotY val="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Analysis!$AS$1</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9424-4D35-B020-B7A71F32E10E}"/>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9424-4D35-B020-B7A71F32E10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Analysis!$AR$2:$AR$3</c:f>
              <c:strCache>
                <c:ptCount val="2"/>
                <c:pt idx="0">
                  <c:v>Cash</c:v>
                </c:pt>
                <c:pt idx="1">
                  <c:v>Online</c:v>
                </c:pt>
              </c:strCache>
            </c:strRef>
          </c:cat>
          <c:val>
            <c:numRef>
              <c:f>Analysis!$AS$2:$AS$3</c:f>
              <c:numCache>
                <c:formatCode>_-[$$-409]* #,##0.00_ ;_-[$$-409]* \-#,##0.00\ ;_-[$$-409]* "-"??_ ;_-@_ </c:formatCode>
                <c:ptCount val="2"/>
                <c:pt idx="0">
                  <c:v>495310.21</c:v>
                </c:pt>
                <c:pt idx="1">
                  <c:v>485685.87000000005</c:v>
                </c:pt>
              </c:numCache>
            </c:numRef>
          </c:val>
          <c:extLst>
            <c:ext xmlns:c16="http://schemas.microsoft.com/office/drawing/2014/chart" uri="{C3380CC4-5D6E-409C-BE32-E72D297353CC}">
              <c16:uniqueId val="{00000005-173E-469D-96A6-83CE7A574418}"/>
            </c:ext>
          </c:extLst>
        </c:ser>
        <c:dLbls>
          <c:dLblPos val="bestFit"/>
          <c:showLegendKey val="0"/>
          <c:showVal val="1"/>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_xlchart.v1.2</cx:f>
      </cx:numDim>
    </cx:data>
    <cx:data id="1">
      <cx:strDim type="cat">
        <cx:f>[0]!CATEGORY</cx:f>
      </cx:strDim>
      <cx:numDim type="size">
        <cx:f>[0]!CategoryRange</cx:f>
      </cx:numDim>
    </cx:data>
  </cx:chartData>
  <cx:chart>
    <cx:plotArea>
      <cx:plotAreaRegion>
        <cx:series layoutId="treemap" uniqueId="{CDFFA263-EE3D-46E8-A14A-7315F651A33B}" formatIdx="0">
          <cx:dataLabels>
            <cx:visibility seriesName="0" categoryName="1" value="0"/>
            <cx:separator>, </cx:separator>
          </cx:dataLabels>
          <cx:dataId val="0"/>
          <cx:layoutPr>
            <cx:parentLabelLayout val="overlapping"/>
          </cx:layoutPr>
        </cx:series>
        <cx:series layoutId="treemap" hidden="1" uniqueId="{00000001-CE3C-4FE0-930E-DB84F5C5D6A7}" formatIdx="1">
          <cx:dataId val="1"/>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_xlchart.v1.5</cx:f>
      </cx:numDim>
    </cx:data>
    <cx:data id="1">
      <cx:strDim type="cat">
        <cx:f>[0]!CATEGORY</cx:f>
      </cx:strDim>
      <cx:numDim type="size">
        <cx:f>[0]!CategoryRange</cx:f>
      </cx:numDim>
    </cx:data>
  </cx:chartData>
  <cx:chart>
    <cx:plotArea>
      <cx:plotAreaRegion>
        <cx:series layoutId="treemap" uniqueId="{CDFFA263-EE3D-46E8-A14A-7315F651A33B}" formatIdx="0">
          <cx:dataPt idx="0">
            <cx:spPr>
              <a:solidFill>
                <a:srgbClr val="FF3399"/>
              </a:solidFill>
            </cx:spPr>
          </cx:dataPt>
          <cx:dataPt idx="1">
            <cx:spPr>
              <a:solidFill>
                <a:srgbClr val="C00000"/>
              </a:solidFill>
            </cx:spPr>
          </cx:dataPt>
          <cx:dataPt idx="2">
            <cx:spPr>
              <a:solidFill>
                <a:srgbClr val="FF9999"/>
              </a:solidFill>
              <a:ln>
                <a:noFill/>
              </a:ln>
            </cx:spPr>
          </cx:dataPt>
          <cx:dataPt idx="4">
            <cx:spPr>
              <a:solidFill>
                <a:srgbClr val="CCFF99"/>
              </a:solidFill>
            </cx:spPr>
          </cx:dataPt>
          <cx:dataPt idx="5">
            <cx:spPr>
              <a:solidFill>
                <a:srgbClr val="0099FF"/>
              </a:solidFill>
            </cx:spPr>
          </cx:dataPt>
          <cx:dataPt idx="6">
            <cx:spPr>
              <a:solidFill>
                <a:srgbClr val="92D050"/>
              </a:solidFill>
            </cx:spPr>
          </cx:dataPt>
          <cx:dataPt idx="7">
            <cx:spPr>
              <a:solidFill>
                <a:srgbClr val="CCFFCC"/>
              </a:solidFill>
            </cx:spPr>
          </cx:dataPt>
          <cx:dataPt idx="8">
            <cx:spPr>
              <a:solidFill>
                <a:srgbClr val="0033CC"/>
              </a:solidFill>
            </cx:spPr>
          </cx:dataPt>
          <cx:dataLabels pos="inEnd">
            <cx:txPr>
              <a:bodyPr spcFirstLastPara="1" vertOverflow="ellipsis" horzOverflow="overflow" wrap="square" lIns="0" tIns="0" rIns="0" bIns="0" anchor="ctr" anchorCtr="1"/>
              <a:lstStyle/>
              <a:p>
                <a:pPr algn="ctr" rtl="0">
                  <a:defRPr sz="1200" b="1">
                    <a:solidFill>
                      <a:schemeClr val="tx1"/>
                    </a:solidFill>
                  </a:defRPr>
                </a:pPr>
                <a:endParaRPr lang="en-US" sz="1200" b="1" i="0" u="none" strike="noStrike" baseline="0">
                  <a:solidFill>
                    <a:schemeClr val="tx1"/>
                  </a:solidFill>
                  <a:latin typeface="Gill Sans MT" panose="020B0502020104020203"/>
                </a:endParaRPr>
              </a:p>
            </cx:txPr>
            <cx:visibility seriesName="0" categoryName="1" value="0"/>
            <cx:separator>, </cx:separator>
          </cx:dataLabels>
          <cx:dataId val="0"/>
          <cx:layoutPr>
            <cx:parentLabelLayout val="banner"/>
          </cx:layoutPr>
        </cx:series>
        <cx:series layoutId="treemap" hidden="1" uniqueId="{00000001-CE3C-4FE0-930E-DB84F5C5D6A7}" formatIdx="1">
          <cx:dataLabels pos="inEnd">
            <cx:visibility seriesName="0" categoryName="1" value="0"/>
          </cx:dataLabels>
          <cx:dataId val="1"/>
          <cx:layoutPr>
            <cx:parentLabelLayout val="banner"/>
          </cx:layoutPr>
        </cx:series>
      </cx:plotAreaRegion>
    </cx:plotArea>
    <cx:legend pos="b" align="ctr" overlay="0">
      <cx:spPr>
        <a:noFill/>
        <a:ln>
          <a:noFill/>
        </a:ln>
      </cx:spPr>
      <cx:txPr>
        <a:bodyPr spcFirstLastPara="1" vertOverflow="ellipsis" horzOverflow="overflow" wrap="square" lIns="0" tIns="0" rIns="0" bIns="0" anchor="ctr" anchorCtr="1"/>
        <a:lstStyle/>
        <a:p>
          <a:pPr algn="ctr" rtl="0">
            <a:defRPr sz="1100" b="0">
              <a:solidFill>
                <a:schemeClr val="tx1"/>
              </a:solidFill>
            </a:defRPr>
          </a:pPr>
          <a:endParaRPr lang="en-US" sz="1100" b="0" i="0" u="none" strike="noStrike" baseline="0">
            <a:solidFill>
              <a:schemeClr val="tx1"/>
            </a:solidFill>
            <a:latin typeface="Gill Sans MT" panose="020B0502020104020203"/>
          </a:endParaRPr>
        </a:p>
      </cx:txPr>
    </cx:legend>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5">
  <a:schemeClr val="accent2"/>
</cs:colorStyle>
</file>

<file path=xl/charts/colors8.xml><?xml version="1.0" encoding="utf-8"?>
<cs:colorStyle xmlns:cs="http://schemas.microsoft.com/office/drawing/2012/chartStyle" xmlns:a="http://schemas.openxmlformats.org/drawingml/2006/main" meth="withinLinear" id="16">
  <a:schemeClr val="accent3"/>
</cs:colorStyle>
</file>

<file path=xl/charts/colors9.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3">
  <cs:axisTitle>
    <cs:lnRef idx="0"/>
    <cs:fillRef idx="0"/>
    <cs:effectRef idx="0"/>
    <cs:fontRef idx="minor">
      <a:schemeClr val="tx2"/>
    </cs:fontRef>
    <cs:spPr>
      <a:solidFill>
        <a:schemeClr val="bg1">
          <a:lumMod val="65000"/>
        </a:schemeClr>
      </a:solidFill>
      <a:ln>
        <a:solidFill>
          <a:schemeClr val="bg1"/>
        </a:solidFill>
      </a:ln>
    </cs:spPr>
    <cs:defRPr sz="9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dk1"/>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2"/>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bg1"/>
        </a:solidFill>
      </a:ln>
    </cs:spPr>
  </cs:dataPoint>
  <cs:dataPoint3D>
    <cs:lnRef idx="0"/>
    <cs:fillRef idx="0">
      <cs:styleClr val="auto"/>
    </cs:fillRef>
    <cs:effectRef idx="0"/>
    <cs:fontRef idx="minor">
      <a:schemeClr val="tx2"/>
    </cs:fontRef>
    <cs:spPr>
      <a:solidFill>
        <a:schemeClr val="phClr"/>
      </a:solidFill>
    </cs:spPr>
  </cs:dataPoint3D>
  <cs:dataPointLine>
    <cs:lnRef idx="0">
      <cs:styleClr val="auto"/>
    </cs:lnRef>
    <cs:fillRef idx="0"/>
    <cs:effectRef idx="0"/>
    <cs:fontRef idx="minor">
      <a:schemeClr val="tx2"/>
    </cs:fontRef>
    <cs:spPr>
      <a:ln w="28575" cap="rnd">
        <a:solidFill>
          <a:schemeClr val="phClr"/>
        </a:solidFill>
        <a:round/>
      </a:ln>
    </cs:spPr>
  </cs:dataPointLine>
  <cs:dataPointMarker>
    <cs:lnRef idx="0"/>
    <cs:fillRef idx="0">
      <cs:styleClr val="auto"/>
    </cs:fillRef>
    <cs:effectRef idx="0"/>
    <cs:fontRef idx="minor">
      <a:schemeClr val="tx2"/>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2"/>
    </cs:fontRef>
    <cs:spPr>
      <a:ln w="2857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2"/>
    </cs:fontRef>
    <cs:defRPr sz="9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cs:seriesAxis>
  <cs:seriesLine>
    <cs:lnRef idx="0"/>
    <cs:fillRef idx="0"/>
    <cs:effectRef idx="0"/>
    <cs:fontRef idx="minor">
      <a:schemeClr val="tx2"/>
    </cs:fontRef>
    <cs:spPr>
      <a:ln w="9525" cap="flat">
        <a:solidFill>
          <a:srgbClr val="D9D9D9"/>
        </a:solidFill>
        <a:round/>
      </a:ln>
    </cs:spPr>
  </cs:seriesLine>
  <cs:title>
    <cs:lnRef idx="0"/>
    <cs:fillRef idx="0"/>
    <cs:effectRef idx="0"/>
    <cs:fontRef idx="minor">
      <a:schemeClr val="tx2"/>
    </cs:fontRef>
    <cs:defRPr sz="1600" b="1"/>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cs:valueAxis>
  <cs:wall>
    <cs:lnRef idx="0"/>
    <cs:fillRef idx="0"/>
    <cs:effectRef idx="0"/>
    <cs:fontRef idx="minor">
      <a:schemeClr val="tx2"/>
    </cs:fontRef>
  </cs:wall>
</cs:chartStyle>
</file>

<file path=xl/charts/style1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Analysis!$L$1" lockText="1" noThreeD="1"/>
</file>

<file path=xl/ctrlProps/ctrlProp2.xml><?xml version="1.0" encoding="utf-8"?>
<formControlPr xmlns="http://schemas.microsoft.com/office/spreadsheetml/2009/9/main" objectType="CheckBox" checked="Checked" fmlaLink="Analysis!$M$1" lockText="1" noThreeD="1"/>
</file>

<file path=xl/ctrlProps/ctrlProp3.xml><?xml version="1.0" encoding="utf-8"?>
<formControlPr xmlns="http://schemas.microsoft.com/office/spreadsheetml/2009/9/main" objectType="CheckBox" fmlaLink="Analysis!$N$1" lockText="1" noThreeD="1"/>
</file>

<file path=xl/ctrlProps/ctrlProp4.xml><?xml version="1.0" encoding="utf-8"?>
<formControlPr xmlns="http://schemas.microsoft.com/office/spreadsheetml/2009/9/main" objectType="Scroll" dx="22" fmlaLink="Analysis!$Y$1" max="100" min="1" page="10"/>
</file>

<file path=xl/ctrlProps/ctrlProp5.xml><?xml version="1.0" encoding="utf-8"?>
<formControlPr xmlns="http://schemas.microsoft.com/office/spreadsheetml/2009/9/main" objectType="Scroll" dx="22" fmlaLink="Analysis!$Y$1" max="100" min="1" page="10"/>
</file>

<file path=xl/ctrlProps/ctrlProp6.xml><?xml version="1.0" encoding="utf-8"?>
<formControlPr xmlns="http://schemas.microsoft.com/office/spreadsheetml/2009/9/main" objectType="CheckBox" checked="Checked" fmlaLink="Analysis!$L$1" lockText="1" noThreeD="1"/>
</file>

<file path=xl/ctrlProps/ctrlProp7.xml><?xml version="1.0" encoding="utf-8"?>
<formControlPr xmlns="http://schemas.microsoft.com/office/spreadsheetml/2009/9/main" objectType="CheckBox" checked="Checked" fmlaLink="Analysis!$M$1" lockText="1" noThreeD="1"/>
</file>

<file path=xl/ctrlProps/ctrlProp8.xml><?xml version="1.0" encoding="utf-8"?>
<formControlPr xmlns="http://schemas.microsoft.com/office/spreadsheetml/2009/9/main" objectType="CheckBox" fmlaLink="Analysis!$N$1" lockText="1" noThreeD="1"/>
</file>

<file path=xl/ctrlProps/ctrlProp9.xml><?xml version="1.0" encoding="utf-8"?>
<formControlPr xmlns="http://schemas.microsoft.com/office/spreadsheetml/2009/9/main" objectType="Scroll" dx="22" fmlaLink="Analysis!$Y$1" max="100" min="1" page="1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21" Type="http://schemas.openxmlformats.org/officeDocument/2006/relationships/image" Target="../media/image21.png"/><Relationship Id="rId34" Type="http://schemas.microsoft.com/office/2014/relationships/chartEx" Target="../charts/chartEx2.xml"/><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chart" Target="../charts/chart8.xml"/><Relationship Id="rId38" Type="http://schemas.openxmlformats.org/officeDocument/2006/relationships/chart" Target="../charts/chart12.xml"/><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32" Type="http://schemas.openxmlformats.org/officeDocument/2006/relationships/chart" Target="../charts/chart7.xml"/><Relationship Id="rId37" Type="http://schemas.openxmlformats.org/officeDocument/2006/relationships/chart" Target="../charts/chart11.xml"/><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svg"/><Relationship Id="rId36" Type="http://schemas.openxmlformats.org/officeDocument/2006/relationships/chart" Target="../charts/chart10.xml"/><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chart" Target="../charts/chart6.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image" Target="../media/image27.png"/><Relationship Id="rId30" Type="http://schemas.openxmlformats.org/officeDocument/2006/relationships/image" Target="../media/image30.svg"/><Relationship Id="rId35" Type="http://schemas.openxmlformats.org/officeDocument/2006/relationships/chart" Target="../charts/chart9.xml"/><Relationship Id="rId8" Type="http://schemas.openxmlformats.org/officeDocument/2006/relationships/image" Target="../media/image8.sv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190500</xdr:colOff>
      <xdr:row>8</xdr:row>
      <xdr:rowOff>180976</xdr:rowOff>
    </xdr:from>
    <xdr:to>
      <xdr:col>3</xdr:col>
      <xdr:colOff>694296</xdr:colOff>
      <xdr:row>15</xdr:row>
      <xdr:rowOff>773</xdr:rowOff>
    </xdr:to>
    <mc:AlternateContent xmlns:mc="http://schemas.openxmlformats.org/markup-compatibility/2006" xmlns:a14="http://schemas.microsoft.com/office/drawing/2010/main">
      <mc:Choice Requires="a14">
        <xdr:graphicFrame macro="">
          <xdr:nvGraphicFramePr>
            <xdr:cNvPr id="2" name="SALE TYPE">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2401241" y="1686161"/>
              <a:ext cx="1192506" cy="131703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847725</xdr:colOff>
      <xdr:row>9</xdr:row>
      <xdr:rowOff>28576</xdr:rowOff>
    </xdr:from>
    <xdr:to>
      <xdr:col>3</xdr:col>
      <xdr:colOff>1792244</xdr:colOff>
      <xdr:row>14</xdr:row>
      <xdr:rowOff>111984</xdr:rowOff>
    </xdr:to>
    <mc:AlternateContent xmlns:mc="http://schemas.openxmlformats.org/markup-compatibility/2006" xmlns:a14="http://schemas.microsoft.com/office/drawing/2010/main">
      <mc:Choice Requires="a14">
        <xdr:graphicFrame macro="">
          <xdr:nvGraphicFramePr>
            <xdr:cNvPr id="3" name="PAYMENT MODE">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3669947" y="1721909"/>
              <a:ext cx="937448" cy="11479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1533525</xdr:colOff>
      <xdr:row>9</xdr:row>
      <xdr:rowOff>66675</xdr:rowOff>
    </xdr:from>
    <xdr:to>
      <xdr:col>4</xdr:col>
      <xdr:colOff>2650954</xdr:colOff>
      <xdr:row>21</xdr:row>
      <xdr:rowOff>5606</xdr:rowOff>
    </xdr:to>
    <mc:AlternateContent xmlns:mc="http://schemas.openxmlformats.org/markup-compatibility/2006" xmlns:a14="http://schemas.microsoft.com/office/drawing/2010/main">
      <mc:Choice Requires="a14">
        <xdr:graphicFrame macro="">
          <xdr:nvGraphicFramePr>
            <xdr:cNvPr id="10" name="MONTH">
              <a:extLst>
                <a:ext uri="{FF2B5EF4-FFF2-40B4-BE49-F238E27FC236}">
                  <a16:creationId xmlns:a16="http://schemas.microsoft.com/office/drawing/2014/main" id="{00000000-0008-0000-0200-00000A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6131395" y="1760008"/>
              <a:ext cx="1115601" cy="24935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114300</xdr:colOff>
      <xdr:row>9</xdr:row>
      <xdr:rowOff>57151</xdr:rowOff>
    </xdr:from>
    <xdr:to>
      <xdr:col>4</xdr:col>
      <xdr:colOff>1371600</xdr:colOff>
      <xdr:row>13</xdr:row>
      <xdr:rowOff>185353</xdr:rowOff>
    </xdr:to>
    <mc:AlternateContent xmlns:mc="http://schemas.openxmlformats.org/markup-compatibility/2006" xmlns:a14="http://schemas.microsoft.com/office/drawing/2010/main">
      <mc:Choice Requires="a14">
        <xdr:graphicFrame macro="">
          <xdr:nvGraphicFramePr>
            <xdr:cNvPr id="11" name="YEAR">
              <a:extLst>
                <a:ext uri="{FF2B5EF4-FFF2-40B4-BE49-F238E27FC236}">
                  <a16:creationId xmlns:a16="http://schemas.microsoft.com/office/drawing/2014/main" id="{00000000-0008-0000-0200-00000B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4712170" y="1750484"/>
              <a:ext cx="1257300" cy="97884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76199</xdr:colOff>
      <xdr:row>19</xdr:row>
      <xdr:rowOff>0</xdr:rowOff>
    </xdr:from>
    <xdr:to>
      <xdr:col>4</xdr:col>
      <xdr:colOff>1371599</xdr:colOff>
      <xdr:row>28</xdr:row>
      <xdr:rowOff>23812</xdr:rowOff>
    </xdr:to>
    <xdr:graphicFrame macro="">
      <xdr:nvGraphicFramePr>
        <xdr:cNvPr id="12" name="Chart 11">
          <a:extLst>
            <a:ext uri="{FF2B5EF4-FFF2-40B4-BE49-F238E27FC236}">
              <a16:creationId xmlns:a16="http://schemas.microsoft.com/office/drawing/2014/main" id="{00000000-0008-0000-02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514350</xdr:colOff>
      <xdr:row>15</xdr:row>
      <xdr:rowOff>9525</xdr:rowOff>
    </xdr:from>
    <xdr:to>
      <xdr:col>13</xdr:col>
      <xdr:colOff>380999</xdr:colOff>
      <xdr:row>24</xdr:row>
      <xdr:rowOff>52387</xdr:rowOff>
    </xdr:to>
    <xdr:graphicFrame macro="">
      <xdr:nvGraphicFramePr>
        <xdr:cNvPr id="13" name="Chart 12">
          <a:extLst>
            <a:ext uri="{FF2B5EF4-FFF2-40B4-BE49-F238E27FC236}">
              <a16:creationId xmlns:a16="http://schemas.microsoft.com/office/drawing/2014/main" id="{00000000-0008-0000-02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7</xdr:col>
          <xdr:colOff>1285875</xdr:colOff>
          <xdr:row>15</xdr:row>
          <xdr:rowOff>66675</xdr:rowOff>
        </xdr:from>
        <xdr:to>
          <xdr:col>7</xdr:col>
          <xdr:colOff>2085975</xdr:colOff>
          <xdr:row>16</xdr:row>
          <xdr:rowOff>57150</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200-00000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76200</xdr:colOff>
          <xdr:row>19</xdr:row>
          <xdr:rowOff>104775</xdr:rowOff>
        </xdr:from>
        <xdr:to>
          <xdr:col>8</xdr:col>
          <xdr:colOff>876300</xdr:colOff>
          <xdr:row>20</xdr:row>
          <xdr:rowOff>95250</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200-00000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Check Box 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552450</xdr:colOff>
          <xdr:row>23</xdr:row>
          <xdr:rowOff>57150</xdr:rowOff>
        </xdr:from>
        <xdr:to>
          <xdr:col>8</xdr:col>
          <xdr:colOff>1352550</xdr:colOff>
          <xdr:row>24</xdr:row>
          <xdr:rowOff>47625</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200-00000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Check Box 3</a:t>
              </a:r>
            </a:p>
          </xdr:txBody>
        </xdr:sp>
        <xdr:clientData/>
      </xdr:twoCellAnchor>
    </mc:Choice>
    <mc:Fallback/>
  </mc:AlternateContent>
  <xdr:twoCellAnchor>
    <xdr:from>
      <xdr:col>24</xdr:col>
      <xdr:colOff>485774</xdr:colOff>
      <xdr:row>14</xdr:row>
      <xdr:rowOff>66675</xdr:rowOff>
    </xdr:from>
    <xdr:to>
      <xdr:col>27</xdr:col>
      <xdr:colOff>952499</xdr:colOff>
      <xdr:row>27</xdr:row>
      <xdr:rowOff>14287</xdr:rowOff>
    </xdr:to>
    <xdr:graphicFrame macro="">
      <xdr:nvGraphicFramePr>
        <xdr:cNvPr id="14" name="Chart 13">
          <a:extLst>
            <a:ext uri="{FF2B5EF4-FFF2-40B4-BE49-F238E27FC236}">
              <a16:creationId xmlns:a16="http://schemas.microsoft.com/office/drawing/2014/main" id="{00000000-0008-0000-02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23</xdr:col>
          <xdr:colOff>847725</xdr:colOff>
          <xdr:row>14</xdr:row>
          <xdr:rowOff>190500</xdr:rowOff>
        </xdr:from>
        <xdr:to>
          <xdr:col>24</xdr:col>
          <xdr:colOff>133350</xdr:colOff>
          <xdr:row>24</xdr:row>
          <xdr:rowOff>161925</xdr:rowOff>
        </xdr:to>
        <xdr:sp macro="" textlink="">
          <xdr:nvSpPr>
            <xdr:cNvPr id="3085" name="Scroll Bar 13" hidden="1">
              <a:extLst>
                <a:ext uri="{63B3BB69-23CF-44E3-9099-C40C66FF867C}">
                  <a14:compatExt spid="_x0000_s3085"/>
                </a:ext>
                <a:ext uri="{FF2B5EF4-FFF2-40B4-BE49-F238E27FC236}">
                  <a16:creationId xmlns:a16="http://schemas.microsoft.com/office/drawing/2014/main" id="{00000000-0008-0000-0200-00000D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33</xdr:col>
      <xdr:colOff>270304</xdr:colOff>
      <xdr:row>14</xdr:row>
      <xdr:rowOff>95249</xdr:rowOff>
    </xdr:from>
    <xdr:to>
      <xdr:col>34</xdr:col>
      <xdr:colOff>561975</xdr:colOff>
      <xdr:row>21</xdr:row>
      <xdr:rowOff>38615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00000000-0008-0000-0200-00000F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46209379" y="3162299"/>
              <a:ext cx="1615646" cy="147689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39</xdr:col>
      <xdr:colOff>514350</xdr:colOff>
      <xdr:row>7</xdr:row>
      <xdr:rowOff>180974</xdr:rowOff>
    </xdr:from>
    <xdr:to>
      <xdr:col>42</xdr:col>
      <xdr:colOff>19050</xdr:colOff>
      <xdr:row>19</xdr:row>
      <xdr:rowOff>138111</xdr:rowOff>
    </xdr:to>
    <xdr:graphicFrame macro="">
      <xdr:nvGraphicFramePr>
        <xdr:cNvPr id="16" name="Chart 15">
          <a:extLst>
            <a:ext uri="{FF2B5EF4-FFF2-40B4-BE49-F238E27FC236}">
              <a16:creationId xmlns:a16="http://schemas.microsoft.com/office/drawing/2014/main" id="{00000000-0008-0000-02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43</xdr:col>
      <xdr:colOff>123824</xdr:colOff>
      <xdr:row>8</xdr:row>
      <xdr:rowOff>32845</xdr:rowOff>
    </xdr:from>
    <xdr:to>
      <xdr:col>44</xdr:col>
      <xdr:colOff>1604961</xdr:colOff>
      <xdr:row>19</xdr:row>
      <xdr:rowOff>164224</xdr:rowOff>
    </xdr:to>
    <xdr:graphicFrame macro="">
      <xdr:nvGraphicFramePr>
        <xdr:cNvPr id="18" name="Chart 17">
          <a:extLst>
            <a:ext uri="{FF2B5EF4-FFF2-40B4-BE49-F238E27FC236}">
              <a16:creationId xmlns:a16="http://schemas.microsoft.com/office/drawing/2014/main" id="{00000000-0008-0000-02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440400</xdr:colOff>
      <xdr:row>7</xdr:row>
      <xdr:rowOff>97500</xdr:rowOff>
    </xdr:from>
    <xdr:to>
      <xdr:col>5</xdr:col>
      <xdr:colOff>658827</xdr:colOff>
      <xdr:row>11</xdr:row>
      <xdr:rowOff>138776</xdr:rowOff>
    </xdr:to>
    <xdr:pic>
      <xdr:nvPicPr>
        <xdr:cNvPr id="17" name="Graphic 16" descr="Flip calendar with solid fill">
          <a:extLst>
            <a:ext uri="{FF2B5EF4-FFF2-40B4-BE49-F238E27FC236}">
              <a16:creationId xmlns:a16="http://schemas.microsoft.com/office/drawing/2014/main" id="{00000000-0008-0000-0300-000011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172098" y="1607123"/>
          <a:ext cx="901352" cy="903917"/>
        </a:xfrm>
        <a:prstGeom prst="rect">
          <a:avLst/>
        </a:prstGeom>
      </xdr:spPr>
    </xdr:pic>
    <xdr:clientData/>
  </xdr:twoCellAnchor>
  <xdr:twoCellAnchor>
    <xdr:from>
      <xdr:col>12</xdr:col>
      <xdr:colOff>211668</xdr:colOff>
      <xdr:row>0</xdr:row>
      <xdr:rowOff>0</xdr:rowOff>
    </xdr:from>
    <xdr:to>
      <xdr:col>42</xdr:col>
      <xdr:colOff>38214</xdr:colOff>
      <xdr:row>61</xdr:row>
      <xdr:rowOff>4918</xdr:rowOff>
    </xdr:to>
    <xdr:sp macro="" textlink="">
      <xdr:nvSpPr>
        <xdr:cNvPr id="80" name="Rectangle 79">
          <a:extLst>
            <a:ext uri="{FF2B5EF4-FFF2-40B4-BE49-F238E27FC236}">
              <a16:creationId xmlns:a16="http://schemas.microsoft.com/office/drawing/2014/main" id="{00000000-0008-0000-0300-000050000000}"/>
            </a:ext>
          </a:extLst>
        </xdr:cNvPr>
        <xdr:cNvSpPr/>
      </xdr:nvSpPr>
      <xdr:spPr>
        <a:xfrm>
          <a:off x="10160001" y="0"/>
          <a:ext cx="19141130" cy="12916585"/>
        </a:xfrm>
        <a:prstGeom prst="rect">
          <a:avLst/>
        </a:prstGeom>
        <a:solidFill>
          <a:schemeClr val="tx1">
            <a:lumMod val="85000"/>
            <a:lumOff val="15000"/>
          </a:schemeClr>
        </a:solidFill>
        <a:ln>
          <a:solidFill>
            <a:schemeClr val="accent6">
              <a:lumMod val="60000"/>
              <a:lumOff val="40000"/>
            </a:schemeClr>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13</xdr:col>
      <xdr:colOff>0</xdr:colOff>
      <xdr:row>0</xdr:row>
      <xdr:rowOff>198438</xdr:rowOff>
    </xdr:from>
    <xdr:to>
      <xdr:col>24</xdr:col>
      <xdr:colOff>257432</xdr:colOff>
      <xdr:row>8</xdr:row>
      <xdr:rowOff>25744</xdr:rowOff>
    </xdr:to>
    <xdr:sp macro="" textlink="">
      <xdr:nvSpPr>
        <xdr:cNvPr id="81" name="Rectangle: Rounded Corners 80">
          <a:extLst>
            <a:ext uri="{FF2B5EF4-FFF2-40B4-BE49-F238E27FC236}">
              <a16:creationId xmlns:a16="http://schemas.microsoft.com/office/drawing/2014/main" id="{00000000-0008-0000-0300-000051000000}"/>
            </a:ext>
          </a:extLst>
        </xdr:cNvPr>
        <xdr:cNvSpPr/>
      </xdr:nvSpPr>
      <xdr:spPr>
        <a:xfrm>
          <a:off x="10596563" y="198438"/>
          <a:ext cx="7268890" cy="1626473"/>
        </a:xfrm>
        <a:prstGeom prst="roundRect">
          <a:avLst/>
        </a:prstGeom>
        <a:solidFill>
          <a:schemeClr val="tx1">
            <a:lumMod val="65000"/>
            <a:lumOff val="35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lvl="3" algn="l"/>
          <a:r>
            <a:rPr lang="en-IN" sz="4400" b="1">
              <a:solidFill>
                <a:srgbClr val="FFFFCC"/>
              </a:solidFill>
              <a:latin typeface="Arial Rounded MT Bold" panose="020F0704030504030204" pitchFamily="34" charset="0"/>
              <a:ea typeface="Segoe UI Black" panose="020B0A02040204020203" pitchFamily="34" charset="0"/>
              <a:cs typeface="Times New Roman" panose="02020603050405020304" pitchFamily="18" charset="0"/>
            </a:rPr>
            <a:t>Myntra Dasboard </a:t>
          </a:r>
        </a:p>
        <a:p>
          <a:pPr lvl="3" algn="l"/>
          <a:r>
            <a:rPr lang="en-IN" sz="2800" b="1">
              <a:solidFill>
                <a:srgbClr val="FDE3EA"/>
              </a:solidFill>
              <a:latin typeface="Aharoni" panose="02010803020104030203" pitchFamily="2" charset="-79"/>
              <a:cs typeface="Aharoni" panose="02010803020104030203" pitchFamily="2" charset="-79"/>
            </a:rPr>
            <a:t>Ecommerce</a:t>
          </a:r>
        </a:p>
      </xdr:txBody>
    </xdr:sp>
    <xdr:clientData/>
  </xdr:twoCellAnchor>
  <xdr:twoCellAnchor>
    <xdr:from>
      <xdr:col>12</xdr:col>
      <xdr:colOff>555111</xdr:colOff>
      <xdr:row>9</xdr:row>
      <xdr:rowOff>67511</xdr:rowOff>
    </xdr:from>
    <xdr:to>
      <xdr:col>14</xdr:col>
      <xdr:colOff>430192</xdr:colOff>
      <xdr:row>20</xdr:row>
      <xdr:rowOff>77230</xdr:rowOff>
    </xdr:to>
    <xdr:sp macro="" textlink="">
      <xdr:nvSpPr>
        <xdr:cNvPr id="82" name="Rectangle: Rounded Corners 81">
          <a:extLst>
            <a:ext uri="{FF2B5EF4-FFF2-40B4-BE49-F238E27FC236}">
              <a16:creationId xmlns:a16="http://schemas.microsoft.com/office/drawing/2014/main" id="{00000000-0008-0000-0300-000052000000}"/>
            </a:ext>
          </a:extLst>
        </xdr:cNvPr>
        <xdr:cNvSpPr/>
      </xdr:nvSpPr>
      <xdr:spPr>
        <a:xfrm>
          <a:off x="10430559" y="2008454"/>
          <a:ext cx="1240930" cy="2381984"/>
        </a:xfrm>
        <a:prstGeom prst="roundRect">
          <a:avLst>
            <a:gd name="adj" fmla="val 12040"/>
          </a:avLst>
        </a:prstGeom>
        <a:solidFill>
          <a:schemeClr val="tx1">
            <a:lumMod val="65000"/>
            <a:lumOff val="35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24</xdr:col>
      <xdr:colOff>437634</xdr:colOff>
      <xdr:row>0</xdr:row>
      <xdr:rowOff>198438</xdr:rowOff>
    </xdr:from>
    <xdr:to>
      <xdr:col>41</xdr:col>
      <xdr:colOff>153630</xdr:colOff>
      <xdr:row>8</xdr:row>
      <xdr:rowOff>25744</xdr:rowOff>
    </xdr:to>
    <xdr:sp macro="" textlink="">
      <xdr:nvSpPr>
        <xdr:cNvPr id="83" name="Rectangle: Rounded Corners 82">
          <a:extLst>
            <a:ext uri="{FF2B5EF4-FFF2-40B4-BE49-F238E27FC236}">
              <a16:creationId xmlns:a16="http://schemas.microsoft.com/office/drawing/2014/main" id="{00000000-0008-0000-0300-000053000000}"/>
            </a:ext>
          </a:extLst>
        </xdr:cNvPr>
        <xdr:cNvSpPr/>
      </xdr:nvSpPr>
      <xdr:spPr>
        <a:xfrm>
          <a:off x="18045655" y="198438"/>
          <a:ext cx="10087663" cy="1626473"/>
        </a:xfrm>
        <a:prstGeom prst="roundRect">
          <a:avLst/>
        </a:prstGeom>
        <a:solidFill>
          <a:schemeClr val="tx1">
            <a:lumMod val="65000"/>
            <a:lumOff val="35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12</xdr:col>
      <xdr:colOff>539747</xdr:colOff>
      <xdr:row>21</xdr:row>
      <xdr:rowOff>5813</xdr:rowOff>
    </xdr:from>
    <xdr:to>
      <xdr:col>14</xdr:col>
      <xdr:colOff>414828</xdr:colOff>
      <xdr:row>48</xdr:row>
      <xdr:rowOff>32537</xdr:rowOff>
    </xdr:to>
    <xdr:sp macro="" textlink="">
      <xdr:nvSpPr>
        <xdr:cNvPr id="84" name="Rectangle: Rounded Corners 83">
          <a:extLst>
            <a:ext uri="{FF2B5EF4-FFF2-40B4-BE49-F238E27FC236}">
              <a16:creationId xmlns:a16="http://schemas.microsoft.com/office/drawing/2014/main" id="{00000000-0008-0000-0300-000054000000}"/>
            </a:ext>
          </a:extLst>
        </xdr:cNvPr>
        <xdr:cNvSpPr/>
      </xdr:nvSpPr>
      <xdr:spPr>
        <a:xfrm>
          <a:off x="10415195" y="4534681"/>
          <a:ext cx="1240930" cy="5849554"/>
        </a:xfrm>
        <a:prstGeom prst="roundRect">
          <a:avLst/>
        </a:prstGeom>
        <a:solidFill>
          <a:schemeClr val="bg2">
            <a:lumMod val="90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15</xdr:col>
      <xdr:colOff>38168</xdr:colOff>
      <xdr:row>9</xdr:row>
      <xdr:rowOff>23878</xdr:rowOff>
    </xdr:from>
    <xdr:to>
      <xdr:col>20</xdr:col>
      <xdr:colOff>205947</xdr:colOff>
      <xdr:row>14</xdr:row>
      <xdr:rowOff>52915</xdr:rowOff>
    </xdr:to>
    <xdr:sp macro="" textlink="Analysis!E4">
      <xdr:nvSpPr>
        <xdr:cNvPr id="85" name="Rectangle: Rounded Corners 84">
          <a:extLst>
            <a:ext uri="{FF2B5EF4-FFF2-40B4-BE49-F238E27FC236}">
              <a16:creationId xmlns:a16="http://schemas.microsoft.com/office/drawing/2014/main" id="{00000000-0008-0000-0300-000055000000}"/>
            </a:ext>
          </a:extLst>
        </xdr:cNvPr>
        <xdr:cNvSpPr/>
      </xdr:nvSpPr>
      <xdr:spPr>
        <a:xfrm>
          <a:off x="11962390" y="1964821"/>
          <a:ext cx="3366741" cy="1107339"/>
        </a:xfrm>
        <a:prstGeom prst="roundRect">
          <a:avLst/>
        </a:prstGeom>
        <a:solidFill>
          <a:schemeClr val="tx1">
            <a:lumMod val="65000"/>
            <a:lumOff val="35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lvl="0" algn="l"/>
          <a:endParaRPr lang="en-US" sz="2000" b="1" i="0" u="none" strike="noStrike">
            <a:solidFill>
              <a:srgbClr val="FFFF00"/>
            </a:solidFill>
            <a:latin typeface="Calibri"/>
            <a:ea typeface="Calibri"/>
            <a:cs typeface="Calibri"/>
          </a:endParaRPr>
        </a:p>
        <a:p>
          <a:pPr lvl="0" algn="l"/>
          <a:fld id="{A9374D88-CDAC-474A-89A7-E3677D622EFE}" type="TxLink">
            <a:rPr lang="en-US" sz="3200" b="1" i="0" u="none" strike="noStrike">
              <a:solidFill>
                <a:schemeClr val="bg1"/>
              </a:solidFill>
              <a:latin typeface="Calibri"/>
              <a:ea typeface="Calibri"/>
              <a:cs typeface="Calibri"/>
            </a:rPr>
            <a:pPr lvl="0" algn="l"/>
            <a:t> $20,10,958 </a:t>
          </a:fld>
          <a:endParaRPr lang="en-IN" sz="3200">
            <a:solidFill>
              <a:schemeClr val="bg1"/>
            </a:solidFill>
          </a:endParaRPr>
        </a:p>
      </xdr:txBody>
    </xdr:sp>
    <xdr:clientData/>
  </xdr:twoCellAnchor>
  <xdr:twoCellAnchor>
    <xdr:from>
      <xdr:col>12</xdr:col>
      <xdr:colOff>540609</xdr:colOff>
      <xdr:row>49</xdr:row>
      <xdr:rowOff>215711</xdr:rowOff>
    </xdr:from>
    <xdr:to>
      <xdr:col>14</xdr:col>
      <xdr:colOff>540608</xdr:colOff>
      <xdr:row>58</xdr:row>
      <xdr:rowOff>69555</xdr:rowOff>
    </xdr:to>
    <xdr:sp macro="" textlink="">
      <xdr:nvSpPr>
        <xdr:cNvPr id="86" name="Flowchart: Terminator 85">
          <a:extLst>
            <a:ext uri="{FF2B5EF4-FFF2-40B4-BE49-F238E27FC236}">
              <a16:creationId xmlns:a16="http://schemas.microsoft.com/office/drawing/2014/main" id="{00000000-0008-0000-0300-000056000000}"/>
            </a:ext>
          </a:extLst>
        </xdr:cNvPr>
        <xdr:cNvSpPr/>
      </xdr:nvSpPr>
      <xdr:spPr>
        <a:xfrm>
          <a:off x="10492592" y="11481487"/>
          <a:ext cx="1379482" cy="1923068"/>
        </a:xfrm>
        <a:prstGeom prst="flowChartTerminator">
          <a:avLst/>
        </a:prstGeom>
        <a:solidFill>
          <a:schemeClr val="tx1">
            <a:lumMod val="65000"/>
            <a:lumOff val="35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20</xdr:col>
      <xdr:colOff>424743</xdr:colOff>
      <xdr:row>9</xdr:row>
      <xdr:rowOff>29878</xdr:rowOff>
    </xdr:from>
    <xdr:to>
      <xdr:col>26</xdr:col>
      <xdr:colOff>205946</xdr:colOff>
      <xdr:row>14</xdr:row>
      <xdr:rowOff>79375</xdr:rowOff>
    </xdr:to>
    <xdr:sp macro="" textlink="Analysis!E5">
      <xdr:nvSpPr>
        <xdr:cNvPr id="87" name="Rectangle: Rounded Corners 86">
          <a:extLst>
            <a:ext uri="{FF2B5EF4-FFF2-40B4-BE49-F238E27FC236}">
              <a16:creationId xmlns:a16="http://schemas.microsoft.com/office/drawing/2014/main" id="{00000000-0008-0000-0300-000057000000}"/>
            </a:ext>
          </a:extLst>
        </xdr:cNvPr>
        <xdr:cNvSpPr/>
      </xdr:nvSpPr>
      <xdr:spPr>
        <a:xfrm>
          <a:off x="15547927" y="1970821"/>
          <a:ext cx="3447429" cy="1127799"/>
        </a:xfrm>
        <a:prstGeom prst="roundRect">
          <a:avLst/>
        </a:prstGeom>
        <a:solidFill>
          <a:schemeClr val="tx1">
            <a:lumMod val="65000"/>
            <a:lumOff val="35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2000" b="1" i="0" u="none" strike="noStrike">
            <a:solidFill>
              <a:srgbClr val="FFFF00"/>
            </a:solidFill>
            <a:latin typeface="Calibri"/>
            <a:ea typeface="Calibri"/>
            <a:cs typeface="Calibri"/>
          </a:endParaRPr>
        </a:p>
        <a:p>
          <a:pPr algn="l"/>
          <a:fld id="{5EAAE04C-9698-45CB-903B-1F1BA148F1D7}" type="TxLink">
            <a:rPr lang="en-US" sz="3200" b="1" i="0" u="none" strike="noStrike">
              <a:solidFill>
                <a:schemeClr val="bg1"/>
              </a:solidFill>
              <a:latin typeface="Calibri"/>
              <a:ea typeface="Calibri"/>
              <a:cs typeface="Calibri"/>
            </a:rPr>
            <a:pPr algn="l"/>
            <a:t> $7,25,276 </a:t>
          </a:fld>
          <a:endParaRPr lang="en-US" sz="3200" b="1" i="0" u="none" strike="noStrike">
            <a:solidFill>
              <a:schemeClr val="bg1"/>
            </a:solidFill>
            <a:latin typeface="Calibri"/>
            <a:ea typeface="Calibri"/>
            <a:cs typeface="Calibri"/>
          </a:endParaRPr>
        </a:p>
        <a:p>
          <a:pPr algn="ctr"/>
          <a:endParaRPr lang="en-US" sz="1800" b="1" i="0" u="none" strike="noStrike">
            <a:solidFill>
              <a:srgbClr val="000000"/>
            </a:solidFill>
            <a:latin typeface="Calibri"/>
            <a:ea typeface="Calibri"/>
            <a:cs typeface="Calibri"/>
          </a:endParaRPr>
        </a:p>
        <a:p>
          <a:pPr algn="ctr"/>
          <a:endParaRPr lang="en-IN" sz="1800"/>
        </a:p>
      </xdr:txBody>
    </xdr:sp>
    <xdr:clientData/>
  </xdr:twoCellAnchor>
  <xdr:twoCellAnchor>
    <xdr:from>
      <xdr:col>26</xdr:col>
      <xdr:colOff>415953</xdr:colOff>
      <xdr:row>9</xdr:row>
      <xdr:rowOff>20616</xdr:rowOff>
    </xdr:from>
    <xdr:to>
      <xdr:col>32</xdr:col>
      <xdr:colOff>592807</xdr:colOff>
      <xdr:row>14</xdr:row>
      <xdr:rowOff>52916</xdr:rowOff>
    </xdr:to>
    <xdr:sp macro="" textlink="Analysis!E6">
      <xdr:nvSpPr>
        <xdr:cNvPr id="88" name="Rectangle: Rounded Corners 87">
          <a:extLst>
            <a:ext uri="{FF2B5EF4-FFF2-40B4-BE49-F238E27FC236}">
              <a16:creationId xmlns:a16="http://schemas.microsoft.com/office/drawing/2014/main" id="{00000000-0008-0000-0300-000058000000}"/>
            </a:ext>
          </a:extLst>
        </xdr:cNvPr>
        <xdr:cNvSpPr/>
      </xdr:nvSpPr>
      <xdr:spPr>
        <a:xfrm>
          <a:off x="19205363" y="1961559"/>
          <a:ext cx="3861052" cy="1110602"/>
        </a:xfrm>
        <a:prstGeom prst="roundRect">
          <a:avLst/>
        </a:prstGeom>
        <a:solidFill>
          <a:schemeClr val="tx1">
            <a:lumMod val="65000"/>
            <a:lumOff val="35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2000" b="1" i="0" u="none" strike="noStrike">
            <a:solidFill>
              <a:srgbClr val="FFFF00"/>
            </a:solidFill>
            <a:latin typeface="Calibri"/>
            <a:ea typeface="Calibri"/>
            <a:cs typeface="Calibri"/>
          </a:endParaRPr>
        </a:p>
        <a:p>
          <a:pPr algn="l"/>
          <a:fld id="{1A5A5C2F-0DF5-4AA3-8ADF-D84141B3EE15}" type="TxLink">
            <a:rPr lang="en-US" sz="3200" b="1" i="0" u="none" strike="noStrike">
              <a:solidFill>
                <a:schemeClr val="bg1"/>
              </a:solidFill>
              <a:latin typeface="Calibri"/>
              <a:ea typeface="Calibri"/>
              <a:cs typeface="Calibri"/>
            </a:rPr>
            <a:pPr algn="l"/>
            <a:t>36.07%</a:t>
          </a:fld>
          <a:endParaRPr lang="en-US" sz="3200" b="1" i="0" u="none" strike="noStrike">
            <a:solidFill>
              <a:schemeClr val="bg1"/>
            </a:solidFill>
            <a:latin typeface="Calibri"/>
            <a:ea typeface="Calibri"/>
            <a:cs typeface="Calibri"/>
          </a:endParaRPr>
        </a:p>
        <a:p>
          <a:pPr algn="ctr"/>
          <a:r>
            <a:rPr lang="en-US" sz="2000" b="1" i="0" u="none" strike="noStrike">
              <a:solidFill>
                <a:srgbClr val="000000"/>
              </a:solidFill>
              <a:latin typeface="Calibri"/>
              <a:ea typeface="Calibri"/>
              <a:cs typeface="Calibri"/>
            </a:rPr>
            <a:t>	</a:t>
          </a:r>
        </a:p>
        <a:p>
          <a:pPr algn="ctr"/>
          <a:endParaRPr lang="en-IN" sz="2000">
            <a:solidFill>
              <a:srgbClr val="FFFF00"/>
            </a:solidFill>
          </a:endParaRPr>
        </a:p>
      </xdr:txBody>
    </xdr:sp>
    <xdr:clientData/>
  </xdr:twoCellAnchor>
  <xdr:twoCellAnchor>
    <xdr:from>
      <xdr:col>15</xdr:col>
      <xdr:colOff>63057</xdr:colOff>
      <xdr:row>15</xdr:row>
      <xdr:rowOff>37816</xdr:rowOff>
    </xdr:from>
    <xdr:to>
      <xdr:col>21</xdr:col>
      <xdr:colOff>257932</xdr:colOff>
      <xdr:row>30</xdr:row>
      <xdr:rowOff>118250</xdr:rowOff>
    </xdr:to>
    <xdr:sp macro="" textlink="">
      <xdr:nvSpPr>
        <xdr:cNvPr id="89" name="Rectangle: Rounded Corners 88">
          <a:extLst>
            <a:ext uri="{FF2B5EF4-FFF2-40B4-BE49-F238E27FC236}">
              <a16:creationId xmlns:a16="http://schemas.microsoft.com/office/drawing/2014/main" id="{00000000-0008-0000-0300-000059000000}"/>
            </a:ext>
          </a:extLst>
        </xdr:cNvPr>
        <xdr:cNvSpPr/>
      </xdr:nvSpPr>
      <xdr:spPr>
        <a:xfrm>
          <a:off x="12068744" y="3334931"/>
          <a:ext cx="4004875" cy="3377550"/>
        </a:xfrm>
        <a:prstGeom prst="roundRect">
          <a:avLst>
            <a:gd name="adj" fmla="val 7401"/>
          </a:avLst>
        </a:prstGeom>
        <a:solidFill>
          <a:schemeClr val="tx1">
            <a:lumMod val="65000"/>
            <a:lumOff val="35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r>
            <a:rPr lang="en-IN" sz="2400" b="1" baseline="0">
              <a:solidFill>
                <a:srgbClr val="FFFF00"/>
              </a:solidFill>
            </a:rPr>
            <a:t>      Monthly</a:t>
          </a:r>
          <a:endParaRPr lang="en-IN" sz="2400" b="1">
            <a:solidFill>
              <a:srgbClr val="FFFF00"/>
            </a:solidFill>
          </a:endParaRPr>
        </a:p>
      </xdr:txBody>
    </xdr:sp>
    <xdr:clientData/>
  </xdr:twoCellAnchor>
  <xdr:twoCellAnchor>
    <xdr:from>
      <xdr:col>21</xdr:col>
      <xdr:colOff>423760</xdr:colOff>
      <xdr:row>15</xdr:row>
      <xdr:rowOff>54818</xdr:rowOff>
    </xdr:from>
    <xdr:to>
      <xdr:col>27</xdr:col>
      <xdr:colOff>128716</xdr:colOff>
      <xdr:row>30</xdr:row>
      <xdr:rowOff>119378</xdr:rowOff>
    </xdr:to>
    <xdr:sp macro="" textlink="">
      <xdr:nvSpPr>
        <xdr:cNvPr id="90" name="Rectangle: Rounded Corners 89">
          <a:extLst>
            <a:ext uri="{FF2B5EF4-FFF2-40B4-BE49-F238E27FC236}">
              <a16:creationId xmlns:a16="http://schemas.microsoft.com/office/drawing/2014/main" id="{00000000-0008-0000-0300-00005A000000}"/>
            </a:ext>
          </a:extLst>
        </xdr:cNvPr>
        <xdr:cNvSpPr/>
      </xdr:nvSpPr>
      <xdr:spPr>
        <a:xfrm>
          <a:off x="16298760" y="3388568"/>
          <a:ext cx="3356206" cy="3398310"/>
        </a:xfrm>
        <a:prstGeom prst="roundRect">
          <a:avLst>
            <a:gd name="adj" fmla="val 2960"/>
          </a:avLst>
        </a:prstGeom>
        <a:solidFill>
          <a:schemeClr val="tx1">
            <a:lumMod val="65000"/>
            <a:lumOff val="35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IN" sz="2400" b="1">
              <a:solidFill>
                <a:srgbClr val="FFFF00"/>
              </a:solidFill>
            </a:rPr>
            <a:t>Product</a:t>
          </a:r>
        </a:p>
      </xdr:txBody>
    </xdr:sp>
    <xdr:clientData/>
  </xdr:twoCellAnchor>
  <xdr:twoCellAnchor>
    <xdr:from>
      <xdr:col>27</xdr:col>
      <xdr:colOff>334662</xdr:colOff>
      <xdr:row>15</xdr:row>
      <xdr:rowOff>59209</xdr:rowOff>
    </xdr:from>
    <xdr:to>
      <xdr:col>32</xdr:col>
      <xdr:colOff>489121</xdr:colOff>
      <xdr:row>34</xdr:row>
      <xdr:rowOff>158750</xdr:rowOff>
    </xdr:to>
    <xdr:sp macro="" textlink="">
      <xdr:nvSpPr>
        <xdr:cNvPr id="91" name="Rectangle: Rounded Corners 90">
          <a:extLst>
            <a:ext uri="{FF2B5EF4-FFF2-40B4-BE49-F238E27FC236}">
              <a16:creationId xmlns:a16="http://schemas.microsoft.com/office/drawing/2014/main" id="{00000000-0008-0000-0300-00005B000000}"/>
            </a:ext>
          </a:extLst>
        </xdr:cNvPr>
        <xdr:cNvSpPr/>
      </xdr:nvSpPr>
      <xdr:spPr>
        <a:xfrm>
          <a:off x="19860912" y="3392959"/>
          <a:ext cx="3170709" cy="4322291"/>
        </a:xfrm>
        <a:prstGeom prst="roundRect">
          <a:avLst>
            <a:gd name="adj" fmla="val 2873"/>
          </a:avLst>
        </a:prstGeom>
        <a:solidFill>
          <a:schemeClr val="tx1">
            <a:lumMod val="65000"/>
            <a:lumOff val="35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IN" sz="2400" b="1">
              <a:solidFill>
                <a:srgbClr val="FFFF00"/>
              </a:solidFill>
            </a:rPr>
            <a:t>Sales Type</a:t>
          </a:r>
        </a:p>
      </xdr:txBody>
    </xdr:sp>
    <xdr:clientData/>
  </xdr:twoCellAnchor>
  <xdr:twoCellAnchor>
    <xdr:from>
      <xdr:col>27</xdr:col>
      <xdr:colOff>257434</xdr:colOff>
      <xdr:row>37</xdr:row>
      <xdr:rowOff>25743</xdr:rowOff>
    </xdr:from>
    <xdr:to>
      <xdr:col>32</xdr:col>
      <xdr:colOff>514865</xdr:colOff>
      <xdr:row>59</xdr:row>
      <xdr:rowOff>25744</xdr:rowOff>
    </xdr:to>
    <xdr:sp macro="" textlink="">
      <xdr:nvSpPr>
        <xdr:cNvPr id="92" name="Rectangle: Rounded Corners 91">
          <a:extLst>
            <a:ext uri="{FF2B5EF4-FFF2-40B4-BE49-F238E27FC236}">
              <a16:creationId xmlns:a16="http://schemas.microsoft.com/office/drawing/2014/main" id="{00000000-0008-0000-0300-00005C000000}"/>
            </a:ext>
          </a:extLst>
        </xdr:cNvPr>
        <xdr:cNvSpPr/>
      </xdr:nvSpPr>
      <xdr:spPr>
        <a:xfrm>
          <a:off x="19583966" y="7983727"/>
          <a:ext cx="3330012" cy="4731775"/>
        </a:xfrm>
        <a:prstGeom prst="roundRect">
          <a:avLst>
            <a:gd name="adj" fmla="val 9083"/>
          </a:avLst>
        </a:prstGeom>
        <a:solidFill>
          <a:schemeClr val="tx1">
            <a:lumMod val="65000"/>
            <a:lumOff val="35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IN" sz="2400" b="1">
              <a:solidFill>
                <a:srgbClr val="FFFF00"/>
              </a:solidFill>
            </a:rPr>
            <a:t>   Payment</a:t>
          </a:r>
          <a:r>
            <a:rPr lang="en-IN" sz="2400">
              <a:solidFill>
                <a:srgbClr val="FFFF00"/>
              </a:solidFill>
            </a:rPr>
            <a:t> </a:t>
          </a:r>
          <a:r>
            <a:rPr lang="en-IN" sz="2400" b="1">
              <a:solidFill>
                <a:srgbClr val="FFFF00"/>
              </a:solidFill>
            </a:rPr>
            <a:t>mode</a:t>
          </a:r>
        </a:p>
      </xdr:txBody>
    </xdr:sp>
    <xdr:clientData/>
  </xdr:twoCellAnchor>
  <xdr:twoCellAnchor>
    <xdr:from>
      <xdr:col>15</xdr:col>
      <xdr:colOff>25172</xdr:colOff>
      <xdr:row>32</xdr:row>
      <xdr:rowOff>70571</xdr:rowOff>
    </xdr:from>
    <xdr:to>
      <xdr:col>26</xdr:col>
      <xdr:colOff>566352</xdr:colOff>
      <xdr:row>59</xdr:row>
      <xdr:rowOff>77230</xdr:rowOff>
    </xdr:to>
    <xdr:sp macro="" textlink="">
      <xdr:nvSpPr>
        <xdr:cNvPr id="93" name="Rectangle: Rounded Corners 92">
          <a:extLst>
            <a:ext uri="{FF2B5EF4-FFF2-40B4-BE49-F238E27FC236}">
              <a16:creationId xmlns:a16="http://schemas.microsoft.com/office/drawing/2014/main" id="{00000000-0008-0000-0300-00005D000000}"/>
            </a:ext>
          </a:extLst>
        </xdr:cNvPr>
        <xdr:cNvSpPr/>
      </xdr:nvSpPr>
      <xdr:spPr>
        <a:xfrm>
          <a:off x="11949394" y="6971703"/>
          <a:ext cx="7406368" cy="5829489"/>
        </a:xfrm>
        <a:prstGeom prst="roundRect">
          <a:avLst>
            <a:gd name="adj" fmla="val 9375"/>
          </a:avLst>
        </a:prstGeom>
        <a:solidFill>
          <a:schemeClr val="tx1">
            <a:lumMod val="65000"/>
            <a:lumOff val="35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IN" sz="2400" b="1">
              <a:solidFill>
                <a:srgbClr val="FFFF00"/>
              </a:solidFill>
            </a:rPr>
            <a:t>Daily</a:t>
          </a:r>
        </a:p>
      </xdr:txBody>
    </xdr:sp>
    <xdr:clientData/>
  </xdr:twoCellAnchor>
  <xdr:twoCellAnchor>
    <xdr:from>
      <xdr:col>33</xdr:col>
      <xdr:colOff>211666</xdr:colOff>
      <xdr:row>10</xdr:row>
      <xdr:rowOff>25504</xdr:rowOff>
    </xdr:from>
    <xdr:to>
      <xdr:col>37</xdr:col>
      <xdr:colOff>102257</xdr:colOff>
      <xdr:row>26</xdr:row>
      <xdr:rowOff>0</xdr:rowOff>
    </xdr:to>
    <xdr:sp macro="" textlink="Analysis!U1">
      <xdr:nvSpPr>
        <xdr:cNvPr id="94" name="Flowchart: Off-page Connector 93">
          <a:extLst>
            <a:ext uri="{FF2B5EF4-FFF2-40B4-BE49-F238E27FC236}">
              <a16:creationId xmlns:a16="http://schemas.microsoft.com/office/drawing/2014/main" id="{00000000-0008-0000-0300-00005E000000}"/>
            </a:ext>
          </a:extLst>
        </xdr:cNvPr>
        <xdr:cNvSpPr/>
      </xdr:nvSpPr>
      <xdr:spPr>
        <a:xfrm>
          <a:off x="23657820" y="2223581"/>
          <a:ext cx="2381745" cy="3491419"/>
        </a:xfrm>
        <a:prstGeom prst="flowChartOffpageConnector">
          <a:avLst/>
        </a:prstGeom>
        <a:solidFill>
          <a:schemeClr val="tx1">
            <a:lumMod val="65000"/>
            <a:lumOff val="35000"/>
          </a:schemeClr>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2800" b="1" i="0" u="none" strike="noStrike">
              <a:solidFill>
                <a:srgbClr val="FFFF00"/>
              </a:solidFill>
              <a:latin typeface="Calibri"/>
              <a:ea typeface="Calibri"/>
              <a:cs typeface="Calibri"/>
            </a:rPr>
            <a:t>TOP</a:t>
          </a:r>
        </a:p>
        <a:p>
          <a:pPr algn="ctr"/>
          <a:r>
            <a:rPr lang="en-US" sz="2800" b="1" i="0" u="none" strike="noStrike">
              <a:solidFill>
                <a:srgbClr val="FFFF00"/>
              </a:solidFill>
              <a:latin typeface="Calibri"/>
              <a:ea typeface="Calibri"/>
              <a:cs typeface="Calibri"/>
            </a:rPr>
            <a:t> PRODUCT</a:t>
          </a:r>
        </a:p>
        <a:p>
          <a:pPr algn="ctr"/>
          <a:fld id="{84BDF0C0-DECB-4EFD-8865-B0C5B574183C}" type="TxLink">
            <a:rPr lang="en-US" sz="1800" b="1" i="0" u="none" strike="noStrike">
              <a:solidFill>
                <a:schemeClr val="bg1"/>
              </a:solidFill>
              <a:latin typeface="Calibri"/>
              <a:ea typeface="Calibri"/>
              <a:cs typeface="Calibri"/>
            </a:rPr>
            <a:pPr algn="ctr"/>
            <a:t>Product32</a:t>
          </a:fld>
          <a:endParaRPr lang="en-US" sz="1800" b="1" i="0" u="none" strike="noStrike">
            <a:solidFill>
              <a:schemeClr val="bg1"/>
            </a:solidFill>
            <a:latin typeface="Calibri"/>
            <a:ea typeface="Calibri"/>
            <a:cs typeface="Calibri"/>
          </a:endParaRPr>
        </a:p>
        <a:p>
          <a:pPr algn="ctr"/>
          <a:endParaRPr lang="en-US" sz="2400" b="1" i="0" u="none" strike="noStrike">
            <a:solidFill>
              <a:schemeClr val="bg1"/>
            </a:solidFill>
            <a:latin typeface="Calibri"/>
            <a:ea typeface="Calibri"/>
            <a:cs typeface="Calibri"/>
          </a:endParaRPr>
        </a:p>
        <a:p>
          <a:pPr algn="ctr"/>
          <a:endParaRPr lang="en-IN" sz="2000">
            <a:solidFill>
              <a:srgbClr val="92D050"/>
            </a:solidFill>
          </a:endParaRPr>
        </a:p>
        <a:p>
          <a:pPr algn="ctr"/>
          <a:endParaRPr lang="en-IN" sz="2000">
            <a:solidFill>
              <a:srgbClr val="92D050"/>
            </a:solidFill>
          </a:endParaRPr>
        </a:p>
      </xdr:txBody>
    </xdr:sp>
    <xdr:clientData/>
  </xdr:twoCellAnchor>
  <xdr:twoCellAnchor>
    <xdr:from>
      <xdr:col>37</xdr:col>
      <xdr:colOff>336238</xdr:colOff>
      <xdr:row>9</xdr:row>
      <xdr:rowOff>147807</xdr:rowOff>
    </xdr:from>
    <xdr:to>
      <xdr:col>41</xdr:col>
      <xdr:colOff>128716</xdr:colOff>
      <xdr:row>26</xdr:row>
      <xdr:rowOff>0</xdr:rowOff>
    </xdr:to>
    <xdr:sp macro="" textlink="">
      <xdr:nvSpPr>
        <xdr:cNvPr id="95" name="Flowchart: Off-page Connector 94">
          <a:extLst>
            <a:ext uri="{FF2B5EF4-FFF2-40B4-BE49-F238E27FC236}">
              <a16:creationId xmlns:a16="http://schemas.microsoft.com/office/drawing/2014/main" id="{00000000-0008-0000-0300-00005F000000}"/>
            </a:ext>
          </a:extLst>
        </xdr:cNvPr>
        <xdr:cNvSpPr/>
      </xdr:nvSpPr>
      <xdr:spPr>
        <a:xfrm>
          <a:off x="25901338" y="2205207"/>
          <a:ext cx="2230878" cy="3738393"/>
        </a:xfrm>
        <a:prstGeom prst="flowChartOffpageConnector">
          <a:avLst/>
        </a:prstGeom>
        <a:solidFill>
          <a:schemeClr val="tx1">
            <a:lumMod val="65000"/>
            <a:lumOff val="35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33</xdr:col>
      <xdr:colOff>128001</xdr:colOff>
      <xdr:row>8</xdr:row>
      <xdr:rowOff>155175</xdr:rowOff>
    </xdr:from>
    <xdr:to>
      <xdr:col>37</xdr:col>
      <xdr:colOff>179488</xdr:colOff>
      <xdr:row>10</xdr:row>
      <xdr:rowOff>71639</xdr:rowOff>
    </xdr:to>
    <xdr:sp macro="" textlink="">
      <xdr:nvSpPr>
        <xdr:cNvPr id="96" name="Trapezoid 95">
          <a:extLst>
            <a:ext uri="{FF2B5EF4-FFF2-40B4-BE49-F238E27FC236}">
              <a16:creationId xmlns:a16="http://schemas.microsoft.com/office/drawing/2014/main" id="{00000000-0008-0000-0300-000060000000}"/>
            </a:ext>
          </a:extLst>
        </xdr:cNvPr>
        <xdr:cNvSpPr/>
      </xdr:nvSpPr>
      <xdr:spPr>
        <a:xfrm>
          <a:off x="23212647" y="1880458"/>
          <a:ext cx="2495638" cy="347785"/>
        </a:xfrm>
        <a:prstGeom prst="trapezoid">
          <a:avLst/>
        </a:prstGeom>
        <a:solidFill>
          <a:schemeClr val="tx1">
            <a:lumMod val="65000"/>
            <a:lumOff val="35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37</xdr:col>
      <xdr:colOff>284226</xdr:colOff>
      <xdr:row>8</xdr:row>
      <xdr:rowOff>128716</xdr:rowOff>
    </xdr:from>
    <xdr:to>
      <xdr:col>41</xdr:col>
      <xdr:colOff>205945</xdr:colOff>
      <xdr:row>10</xdr:row>
      <xdr:rowOff>45180</xdr:rowOff>
    </xdr:to>
    <xdr:sp macro="" textlink="">
      <xdr:nvSpPr>
        <xdr:cNvPr id="97" name="Trapezoid 96">
          <a:extLst>
            <a:ext uri="{FF2B5EF4-FFF2-40B4-BE49-F238E27FC236}">
              <a16:creationId xmlns:a16="http://schemas.microsoft.com/office/drawing/2014/main" id="{00000000-0008-0000-0300-000061000000}"/>
            </a:ext>
          </a:extLst>
        </xdr:cNvPr>
        <xdr:cNvSpPr/>
      </xdr:nvSpPr>
      <xdr:spPr>
        <a:xfrm>
          <a:off x="25813023" y="1853999"/>
          <a:ext cx="2365870" cy="347785"/>
        </a:xfrm>
        <a:prstGeom prst="trapezoid">
          <a:avLst/>
        </a:prstGeom>
        <a:solidFill>
          <a:schemeClr val="tx1">
            <a:lumMod val="65000"/>
            <a:lumOff val="35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37</xdr:col>
      <xdr:colOff>453064</xdr:colOff>
      <xdr:row>10</xdr:row>
      <xdr:rowOff>160291</xdr:rowOff>
    </xdr:from>
    <xdr:to>
      <xdr:col>40</xdr:col>
      <xdr:colOff>581778</xdr:colOff>
      <xdr:row>24</xdr:row>
      <xdr:rowOff>216782</xdr:rowOff>
    </xdr:to>
    <xdr:sp macro="" textlink="Analysis!AH1">
      <xdr:nvSpPr>
        <xdr:cNvPr id="99" name="Flowchart: Off-page Connector 98">
          <a:extLst>
            <a:ext uri="{FF2B5EF4-FFF2-40B4-BE49-F238E27FC236}">
              <a16:creationId xmlns:a16="http://schemas.microsoft.com/office/drawing/2014/main" id="{00000000-0008-0000-0300-000063000000}"/>
            </a:ext>
          </a:extLst>
        </xdr:cNvPr>
        <xdr:cNvSpPr/>
      </xdr:nvSpPr>
      <xdr:spPr>
        <a:xfrm>
          <a:off x="25960691" y="2420460"/>
          <a:ext cx="1969138" cy="3220729"/>
        </a:xfrm>
        <a:prstGeom prst="flowChartOffpageConnector">
          <a:avLst/>
        </a:prstGeom>
        <a:solidFill>
          <a:srgbClr val="880E0E"/>
        </a:solidFill>
        <a:ln w="12700">
          <a:solidFill>
            <a:schemeClr val="bg1"/>
          </a:solidFill>
          <a:prstDash val="dash"/>
        </a:ln>
      </xdr:spPr>
      <xdr:style>
        <a:lnRef idx="0">
          <a:scrgbClr r="0" g="0" b="0"/>
        </a:lnRef>
        <a:fillRef idx="0">
          <a:scrgbClr r="0" g="0" b="0"/>
        </a:fillRef>
        <a:effectRef idx="0">
          <a:scrgbClr r="0" g="0" b="0"/>
        </a:effectRef>
        <a:fontRef idx="minor">
          <a:schemeClr val="lt1"/>
        </a:fontRef>
      </xdr:style>
      <xdr:txBody>
        <a:bodyPr wrap="square"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2400" b="1" i="0" u="none" strike="noStrike">
              <a:solidFill>
                <a:srgbClr val="FFFF00"/>
              </a:solidFill>
              <a:latin typeface="Calibri"/>
              <a:ea typeface="Calibri"/>
              <a:cs typeface="Calibri"/>
            </a:rPr>
            <a:t>TOP CATEGORY</a:t>
          </a:r>
        </a:p>
        <a:p>
          <a:pPr algn="ctr"/>
          <a:fld id="{E30500A2-2323-4277-A23D-6E27A5389D5E}" type="TxLink">
            <a:rPr lang="en-US" sz="1800" b="1" i="0" u="none" strike="noStrike">
              <a:solidFill>
                <a:schemeClr val="bg1"/>
              </a:solidFill>
              <a:latin typeface="Calibri"/>
              <a:ea typeface="Calibri"/>
              <a:cs typeface="Calibri"/>
            </a:rPr>
            <a:pPr algn="ctr"/>
            <a:t>Jwellery</a:t>
          </a:fld>
          <a:endParaRPr lang="en-US" sz="1800" b="1" i="0" u="none" strike="noStrike">
            <a:solidFill>
              <a:schemeClr val="bg1"/>
            </a:solidFill>
            <a:latin typeface="Calibri"/>
            <a:ea typeface="Calibri"/>
            <a:cs typeface="Calibri"/>
          </a:endParaRPr>
        </a:p>
        <a:p>
          <a:pPr algn="ctr"/>
          <a:endParaRPr lang="en-US" sz="1800" b="1" i="0" u="none" strike="noStrike">
            <a:solidFill>
              <a:schemeClr val="bg1"/>
            </a:solidFill>
            <a:latin typeface="Calibri"/>
            <a:ea typeface="Calibri"/>
            <a:cs typeface="Calibri"/>
          </a:endParaRPr>
        </a:p>
        <a:p>
          <a:pPr algn="ctr"/>
          <a:endParaRPr lang="en-IN">
            <a:solidFill>
              <a:schemeClr val="bg1"/>
            </a:solidFill>
          </a:endParaRPr>
        </a:p>
      </xdr:txBody>
    </xdr:sp>
    <xdr:clientData/>
  </xdr:twoCellAnchor>
  <xdr:twoCellAnchor>
    <xdr:from>
      <xdr:col>33</xdr:col>
      <xdr:colOff>136072</xdr:colOff>
      <xdr:row>27</xdr:row>
      <xdr:rowOff>51485</xdr:rowOff>
    </xdr:from>
    <xdr:to>
      <xdr:col>41</xdr:col>
      <xdr:colOff>155510</xdr:colOff>
      <xdr:row>59</xdr:row>
      <xdr:rowOff>102973</xdr:rowOff>
    </xdr:to>
    <xdr:sp macro="" textlink="">
      <xdr:nvSpPr>
        <xdr:cNvPr id="100" name="Rectangle: Rounded Corners 99">
          <a:extLst>
            <a:ext uri="{FF2B5EF4-FFF2-40B4-BE49-F238E27FC236}">
              <a16:creationId xmlns:a16="http://schemas.microsoft.com/office/drawing/2014/main" id="{00000000-0008-0000-0300-000064000000}"/>
            </a:ext>
          </a:extLst>
        </xdr:cNvPr>
        <xdr:cNvSpPr/>
      </xdr:nvSpPr>
      <xdr:spPr>
        <a:xfrm>
          <a:off x="23220718" y="5874315"/>
          <a:ext cx="4907740" cy="6952620"/>
        </a:xfrm>
        <a:prstGeom prst="roundRect">
          <a:avLst>
            <a:gd name="adj" fmla="val 4208"/>
          </a:avLst>
        </a:prstGeom>
        <a:solidFill>
          <a:schemeClr val="tx1">
            <a:lumMod val="65000"/>
            <a:lumOff val="35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IN" sz="2400" b="1">
              <a:solidFill>
                <a:srgbClr val="FFFF00"/>
              </a:solidFill>
            </a:rPr>
            <a:t>Category</a:t>
          </a:r>
          <a:endParaRPr lang="en-IN" sz="2400" b="1">
            <a:solidFill>
              <a:srgbClr val="FFFF00"/>
            </a:solidFill>
            <a:latin typeface="Popins"/>
          </a:endParaRPr>
        </a:p>
        <a:p>
          <a:pPr algn="ctr"/>
          <a:endParaRPr lang="en-IN" sz="2400" b="1">
            <a:solidFill>
              <a:srgbClr val="FFFF00"/>
            </a:solidFill>
          </a:endParaRPr>
        </a:p>
        <a:p>
          <a:pPr algn="ctr"/>
          <a:endParaRPr lang="en-IN" sz="2400" b="1">
            <a:solidFill>
              <a:srgbClr val="FFFF00"/>
            </a:solidFill>
          </a:endParaRPr>
        </a:p>
      </xdr:txBody>
    </xdr:sp>
    <xdr:clientData/>
  </xdr:twoCellAnchor>
  <xdr:twoCellAnchor>
    <xdr:from>
      <xdr:col>15</xdr:col>
      <xdr:colOff>271533</xdr:colOff>
      <xdr:row>18</xdr:row>
      <xdr:rowOff>21374</xdr:rowOff>
    </xdr:from>
    <xdr:to>
      <xdr:col>21</xdr:col>
      <xdr:colOff>12978</xdr:colOff>
      <xdr:row>18</xdr:row>
      <xdr:rowOff>21374</xdr:rowOff>
    </xdr:to>
    <xdr:cxnSp macro="">
      <xdr:nvCxnSpPr>
        <xdr:cNvPr id="101" name="Straight Connector 100">
          <a:extLst>
            <a:ext uri="{FF2B5EF4-FFF2-40B4-BE49-F238E27FC236}">
              <a16:creationId xmlns:a16="http://schemas.microsoft.com/office/drawing/2014/main" id="{00000000-0008-0000-0300-000065000000}"/>
            </a:ext>
          </a:extLst>
        </xdr:cNvPr>
        <xdr:cNvCxnSpPr>
          <a:cxnSpLocks/>
        </xdr:cNvCxnSpPr>
      </xdr:nvCxnSpPr>
      <xdr:spPr>
        <a:xfrm>
          <a:off x="12195755" y="3903261"/>
          <a:ext cx="3551445" cy="0"/>
        </a:xfrm>
        <a:prstGeom prst="line">
          <a:avLst/>
        </a:prstGeom>
        <a:ln>
          <a:solidFill>
            <a:schemeClr val="bg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220638</xdr:colOff>
      <xdr:row>18</xdr:row>
      <xdr:rowOff>7365</xdr:rowOff>
    </xdr:from>
    <xdr:to>
      <xdr:col>26</xdr:col>
      <xdr:colOff>400408</xdr:colOff>
      <xdr:row>18</xdr:row>
      <xdr:rowOff>11089</xdr:rowOff>
    </xdr:to>
    <xdr:cxnSp macro="">
      <xdr:nvCxnSpPr>
        <xdr:cNvPr id="102" name="Straight Connector 101">
          <a:extLst>
            <a:ext uri="{FF2B5EF4-FFF2-40B4-BE49-F238E27FC236}">
              <a16:creationId xmlns:a16="http://schemas.microsoft.com/office/drawing/2014/main" id="{00000000-0008-0000-0300-000066000000}"/>
            </a:ext>
          </a:extLst>
        </xdr:cNvPr>
        <xdr:cNvCxnSpPr>
          <a:cxnSpLocks/>
        </xdr:cNvCxnSpPr>
      </xdr:nvCxnSpPr>
      <xdr:spPr>
        <a:xfrm>
          <a:off x="16676907" y="3963903"/>
          <a:ext cx="2641616" cy="3724"/>
        </a:xfrm>
        <a:prstGeom prst="line">
          <a:avLst/>
        </a:prstGeom>
        <a:ln>
          <a:solidFill>
            <a:schemeClr val="bg1"/>
          </a:solidFill>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236733</xdr:colOff>
      <xdr:row>36</xdr:row>
      <xdr:rowOff>20885</xdr:rowOff>
    </xdr:from>
    <xdr:to>
      <xdr:col>25</xdr:col>
      <xdr:colOff>564265</xdr:colOff>
      <xdr:row>36</xdr:row>
      <xdr:rowOff>20885</xdr:rowOff>
    </xdr:to>
    <xdr:cxnSp macro="">
      <xdr:nvCxnSpPr>
        <xdr:cNvPr id="103" name="Straight Connector 102">
          <a:extLst>
            <a:ext uri="{FF2B5EF4-FFF2-40B4-BE49-F238E27FC236}">
              <a16:creationId xmlns:a16="http://schemas.microsoft.com/office/drawing/2014/main" id="{00000000-0008-0000-0300-000067000000}"/>
            </a:ext>
          </a:extLst>
        </xdr:cNvPr>
        <xdr:cNvCxnSpPr>
          <a:cxnSpLocks/>
        </xdr:cNvCxnSpPr>
      </xdr:nvCxnSpPr>
      <xdr:spPr>
        <a:xfrm>
          <a:off x="12843879" y="7784659"/>
          <a:ext cx="5898759" cy="0"/>
        </a:xfrm>
        <a:prstGeom prst="line">
          <a:avLst/>
        </a:prstGeom>
        <a:ln>
          <a:solidFill>
            <a:schemeClr val="bg1"/>
          </a:solidFill>
        </a:ln>
      </xdr:spPr>
      <xdr:style>
        <a:lnRef idx="2">
          <a:schemeClr val="dk1"/>
        </a:lnRef>
        <a:fillRef idx="0">
          <a:schemeClr val="dk1"/>
        </a:fillRef>
        <a:effectRef idx="1">
          <a:schemeClr val="dk1"/>
        </a:effectRef>
        <a:fontRef idx="minor">
          <a:schemeClr val="tx1"/>
        </a:fontRef>
      </xdr:style>
    </xdr:cxnSp>
    <xdr:clientData/>
  </xdr:twoCellAnchor>
  <xdr:twoCellAnchor>
    <xdr:from>
      <xdr:col>27</xdr:col>
      <xdr:colOff>489121</xdr:colOff>
      <xdr:row>18</xdr:row>
      <xdr:rowOff>51487</xdr:rowOff>
    </xdr:from>
    <xdr:to>
      <xdr:col>32</xdr:col>
      <xdr:colOff>334662</xdr:colOff>
      <xdr:row>18</xdr:row>
      <xdr:rowOff>51488</xdr:rowOff>
    </xdr:to>
    <xdr:cxnSp macro="">
      <xdr:nvCxnSpPr>
        <xdr:cNvPr id="104" name="Straight Connector 103">
          <a:extLst>
            <a:ext uri="{FF2B5EF4-FFF2-40B4-BE49-F238E27FC236}">
              <a16:creationId xmlns:a16="http://schemas.microsoft.com/office/drawing/2014/main" id="{00000000-0008-0000-0300-000068000000}"/>
            </a:ext>
          </a:extLst>
        </xdr:cNvPr>
        <xdr:cNvCxnSpPr>
          <a:cxnSpLocks/>
        </xdr:cNvCxnSpPr>
      </xdr:nvCxnSpPr>
      <xdr:spPr>
        <a:xfrm flipV="1">
          <a:off x="19907541" y="3933374"/>
          <a:ext cx="2900729" cy="1"/>
        </a:xfrm>
        <a:prstGeom prst="line">
          <a:avLst/>
        </a:prstGeom>
        <a:ln>
          <a:solidFill>
            <a:schemeClr val="bg1"/>
          </a:solidFill>
        </a:ln>
      </xdr:spPr>
      <xdr:style>
        <a:lnRef idx="2">
          <a:schemeClr val="dk1"/>
        </a:lnRef>
        <a:fillRef idx="0">
          <a:schemeClr val="dk1"/>
        </a:fillRef>
        <a:effectRef idx="1">
          <a:schemeClr val="dk1"/>
        </a:effectRef>
        <a:fontRef idx="minor">
          <a:schemeClr val="tx1"/>
        </a:fontRef>
      </xdr:style>
    </xdr:cxnSp>
    <xdr:clientData/>
  </xdr:twoCellAnchor>
  <xdr:twoCellAnchor>
    <xdr:from>
      <xdr:col>27</xdr:col>
      <xdr:colOff>386149</xdr:colOff>
      <xdr:row>40</xdr:row>
      <xdr:rowOff>154459</xdr:rowOff>
    </xdr:from>
    <xdr:to>
      <xdr:col>32</xdr:col>
      <xdr:colOff>489121</xdr:colOff>
      <xdr:row>40</xdr:row>
      <xdr:rowOff>154460</xdr:rowOff>
    </xdr:to>
    <xdr:cxnSp macro="">
      <xdr:nvCxnSpPr>
        <xdr:cNvPr id="105" name="Straight Connector 104">
          <a:extLst>
            <a:ext uri="{FF2B5EF4-FFF2-40B4-BE49-F238E27FC236}">
              <a16:creationId xmlns:a16="http://schemas.microsoft.com/office/drawing/2014/main" id="{00000000-0008-0000-0300-000069000000}"/>
            </a:ext>
          </a:extLst>
        </xdr:cNvPr>
        <xdr:cNvCxnSpPr>
          <a:cxnSpLocks/>
        </xdr:cNvCxnSpPr>
      </xdr:nvCxnSpPr>
      <xdr:spPr>
        <a:xfrm>
          <a:off x="19804569" y="8780874"/>
          <a:ext cx="3158160" cy="1"/>
        </a:xfrm>
        <a:prstGeom prst="line">
          <a:avLst/>
        </a:prstGeom>
        <a:ln>
          <a:solidFill>
            <a:schemeClr val="bg1"/>
          </a:solidFill>
        </a:ln>
      </xdr:spPr>
      <xdr:style>
        <a:lnRef idx="2">
          <a:schemeClr val="dk1"/>
        </a:lnRef>
        <a:fillRef idx="0">
          <a:schemeClr val="dk1"/>
        </a:fillRef>
        <a:effectRef idx="1">
          <a:schemeClr val="dk1"/>
        </a:effectRef>
        <a:fontRef idx="minor">
          <a:schemeClr val="tx1"/>
        </a:fontRef>
      </xdr:style>
    </xdr:cxnSp>
    <xdr:clientData/>
  </xdr:twoCellAnchor>
  <xdr:twoCellAnchor>
    <xdr:from>
      <xdr:col>33</xdr:col>
      <xdr:colOff>548087</xdr:colOff>
      <xdr:row>30</xdr:row>
      <xdr:rowOff>179889</xdr:rowOff>
    </xdr:from>
    <xdr:to>
      <xdr:col>41</xdr:col>
      <xdr:colOff>1547</xdr:colOff>
      <xdr:row>31</xdr:row>
      <xdr:rowOff>13659</xdr:rowOff>
    </xdr:to>
    <xdr:cxnSp macro="">
      <xdr:nvCxnSpPr>
        <xdr:cNvPr id="106" name="Straight Connector 105">
          <a:extLst>
            <a:ext uri="{FF2B5EF4-FFF2-40B4-BE49-F238E27FC236}">
              <a16:creationId xmlns:a16="http://schemas.microsoft.com/office/drawing/2014/main" id="{00000000-0008-0000-0300-00006A000000}"/>
            </a:ext>
          </a:extLst>
        </xdr:cNvPr>
        <xdr:cNvCxnSpPr>
          <a:cxnSpLocks/>
        </xdr:cNvCxnSpPr>
      </xdr:nvCxnSpPr>
      <xdr:spPr>
        <a:xfrm>
          <a:off x="23632733" y="6649700"/>
          <a:ext cx="4341762" cy="49431"/>
        </a:xfrm>
        <a:prstGeom prst="line">
          <a:avLst/>
        </a:prstGeom>
        <a:ln>
          <a:solidFill>
            <a:schemeClr val="bg1"/>
          </a:solidFill>
        </a:ln>
      </xdr:spPr>
      <xdr:style>
        <a:lnRef idx="2">
          <a:schemeClr val="dk1"/>
        </a:lnRef>
        <a:fillRef idx="0">
          <a:schemeClr val="dk1"/>
        </a:fillRef>
        <a:effectRef idx="1">
          <a:schemeClr val="dk1"/>
        </a:effectRef>
        <a:fontRef idx="minor">
          <a:schemeClr val="tx1"/>
        </a:fontRef>
      </xdr:style>
    </xdr:cxnSp>
    <xdr:clientData/>
  </xdr:twoCellAnchor>
  <xdr:twoCellAnchor>
    <xdr:from>
      <xdr:col>31</xdr:col>
      <xdr:colOff>458395</xdr:colOff>
      <xdr:row>10</xdr:row>
      <xdr:rowOff>20074</xdr:rowOff>
    </xdr:from>
    <xdr:to>
      <xdr:col>32</xdr:col>
      <xdr:colOff>418299</xdr:colOff>
      <xdr:row>12</xdr:row>
      <xdr:rowOff>143664</xdr:rowOff>
    </xdr:to>
    <xdr:sp macro="" textlink="">
      <xdr:nvSpPr>
        <xdr:cNvPr id="109" name="Graphic 20" descr="Piggy Bank with solid fill">
          <a:extLst>
            <a:ext uri="{FF2B5EF4-FFF2-40B4-BE49-F238E27FC236}">
              <a16:creationId xmlns:a16="http://schemas.microsoft.com/office/drawing/2014/main" id="{00000000-0008-0000-0300-00006D000000}"/>
            </a:ext>
          </a:extLst>
        </xdr:cNvPr>
        <xdr:cNvSpPr/>
      </xdr:nvSpPr>
      <xdr:spPr>
        <a:xfrm>
          <a:off x="22242992" y="2170880"/>
          <a:ext cx="574420" cy="553752"/>
        </a:xfrm>
        <a:custGeom>
          <a:avLst/>
          <a:gdLst>
            <a:gd name="connsiteX0" fmla="*/ 723900 w 809715"/>
            <a:gd name="connsiteY0" fmla="*/ 305813 h 602993"/>
            <a:gd name="connsiteX1" fmla="*/ 712470 w 809715"/>
            <a:gd name="connsiteY1" fmla="*/ 300098 h 602993"/>
            <a:gd name="connsiteX2" fmla="*/ 704850 w 809715"/>
            <a:gd name="connsiteY2" fmla="*/ 278191 h 602993"/>
            <a:gd name="connsiteX3" fmla="*/ 721043 w 809715"/>
            <a:gd name="connsiteY3" fmla="*/ 250568 h 602993"/>
            <a:gd name="connsiteX4" fmla="*/ 721995 w 809715"/>
            <a:gd name="connsiteY4" fmla="*/ 249616 h 602993"/>
            <a:gd name="connsiteX5" fmla="*/ 742950 w 809715"/>
            <a:gd name="connsiteY5" fmla="*/ 277238 h 602993"/>
            <a:gd name="connsiteX6" fmla="*/ 723900 w 809715"/>
            <a:gd name="connsiteY6" fmla="*/ 305813 h 602993"/>
            <a:gd name="connsiteX7" fmla="*/ 464820 w 809715"/>
            <a:gd name="connsiteY7" fmla="*/ 118171 h 602993"/>
            <a:gd name="connsiteX8" fmla="*/ 447675 w 809715"/>
            <a:gd name="connsiteY8" fmla="*/ 129601 h 602993"/>
            <a:gd name="connsiteX9" fmla="*/ 440055 w 809715"/>
            <a:gd name="connsiteY9" fmla="*/ 127696 h 602993"/>
            <a:gd name="connsiteX10" fmla="*/ 344805 w 809715"/>
            <a:gd name="connsiteY10" fmla="*/ 105788 h 602993"/>
            <a:gd name="connsiteX11" fmla="*/ 290513 w 809715"/>
            <a:gd name="connsiteY11" fmla="*/ 113408 h 602993"/>
            <a:gd name="connsiteX12" fmla="*/ 266700 w 809715"/>
            <a:gd name="connsiteY12" fmla="*/ 100073 h 602993"/>
            <a:gd name="connsiteX13" fmla="*/ 280035 w 809715"/>
            <a:gd name="connsiteY13" fmla="*/ 76261 h 602993"/>
            <a:gd name="connsiteX14" fmla="*/ 343853 w 809715"/>
            <a:gd name="connsiteY14" fmla="*/ 67688 h 602993"/>
            <a:gd name="connsiteX15" fmla="*/ 454343 w 809715"/>
            <a:gd name="connsiteY15" fmla="*/ 92453 h 602993"/>
            <a:gd name="connsiteX16" fmla="*/ 464820 w 809715"/>
            <a:gd name="connsiteY16" fmla="*/ 118171 h 602993"/>
            <a:gd name="connsiteX17" fmla="*/ 793433 w 809715"/>
            <a:gd name="connsiteY17" fmla="*/ 191513 h 602993"/>
            <a:gd name="connsiteX18" fmla="*/ 716280 w 809715"/>
            <a:gd name="connsiteY18" fmla="*/ 207706 h 602993"/>
            <a:gd name="connsiteX19" fmla="*/ 630555 w 809715"/>
            <a:gd name="connsiteY19" fmla="*/ 213421 h 602993"/>
            <a:gd name="connsiteX20" fmla="*/ 342900 w 809715"/>
            <a:gd name="connsiteY20" fmla="*/ 29588 h 602993"/>
            <a:gd name="connsiteX21" fmla="*/ 223838 w 809715"/>
            <a:gd name="connsiteY21" fmla="*/ 56258 h 602993"/>
            <a:gd name="connsiteX22" fmla="*/ 106680 w 809715"/>
            <a:gd name="connsiteY22" fmla="*/ 1013 h 602993"/>
            <a:gd name="connsiteX23" fmla="*/ 93345 w 809715"/>
            <a:gd name="connsiteY23" fmla="*/ 12443 h 602993"/>
            <a:gd name="connsiteX24" fmla="*/ 131445 w 809715"/>
            <a:gd name="connsiteY24" fmla="*/ 120076 h 602993"/>
            <a:gd name="connsiteX25" fmla="*/ 76200 w 809715"/>
            <a:gd name="connsiteY25" fmla="*/ 201991 h 602993"/>
            <a:gd name="connsiteX26" fmla="*/ 62865 w 809715"/>
            <a:gd name="connsiteY26" fmla="*/ 213421 h 602993"/>
            <a:gd name="connsiteX27" fmla="*/ 28575 w 809715"/>
            <a:gd name="connsiteY27" fmla="*/ 221993 h 602993"/>
            <a:gd name="connsiteX28" fmla="*/ 0 w 809715"/>
            <a:gd name="connsiteY28" fmla="*/ 259141 h 602993"/>
            <a:gd name="connsiteX29" fmla="*/ 0 w 809715"/>
            <a:gd name="connsiteY29" fmla="*/ 333436 h 602993"/>
            <a:gd name="connsiteX30" fmla="*/ 28575 w 809715"/>
            <a:gd name="connsiteY30" fmla="*/ 370583 h 602993"/>
            <a:gd name="connsiteX31" fmla="*/ 63818 w 809715"/>
            <a:gd name="connsiteY31" fmla="*/ 379156 h 602993"/>
            <a:gd name="connsiteX32" fmla="*/ 77153 w 809715"/>
            <a:gd name="connsiteY32" fmla="*/ 390586 h 602993"/>
            <a:gd name="connsiteX33" fmla="*/ 148590 w 809715"/>
            <a:gd name="connsiteY33" fmla="*/ 488693 h 602993"/>
            <a:gd name="connsiteX34" fmla="*/ 155258 w 809715"/>
            <a:gd name="connsiteY34" fmla="*/ 500123 h 602993"/>
            <a:gd name="connsiteX35" fmla="*/ 169545 w 809715"/>
            <a:gd name="connsiteY35" fmla="*/ 586801 h 602993"/>
            <a:gd name="connsiteX36" fmla="*/ 188595 w 809715"/>
            <a:gd name="connsiteY36" fmla="*/ 602993 h 602993"/>
            <a:gd name="connsiteX37" fmla="*/ 251460 w 809715"/>
            <a:gd name="connsiteY37" fmla="*/ 602993 h 602993"/>
            <a:gd name="connsiteX38" fmla="*/ 270510 w 809715"/>
            <a:gd name="connsiteY38" fmla="*/ 586801 h 602993"/>
            <a:gd name="connsiteX39" fmla="*/ 275273 w 809715"/>
            <a:gd name="connsiteY39" fmla="*/ 556321 h 602993"/>
            <a:gd name="connsiteX40" fmla="*/ 343853 w 809715"/>
            <a:gd name="connsiteY40" fmla="*/ 564893 h 602993"/>
            <a:gd name="connsiteX41" fmla="*/ 421005 w 809715"/>
            <a:gd name="connsiteY41" fmla="*/ 554416 h 602993"/>
            <a:gd name="connsiteX42" fmla="*/ 426720 w 809715"/>
            <a:gd name="connsiteY42" fmla="*/ 586801 h 602993"/>
            <a:gd name="connsiteX43" fmla="*/ 445770 w 809715"/>
            <a:gd name="connsiteY43" fmla="*/ 602993 h 602993"/>
            <a:gd name="connsiteX44" fmla="*/ 508635 w 809715"/>
            <a:gd name="connsiteY44" fmla="*/ 602993 h 602993"/>
            <a:gd name="connsiteX45" fmla="*/ 527685 w 809715"/>
            <a:gd name="connsiteY45" fmla="*/ 586801 h 602993"/>
            <a:gd name="connsiteX46" fmla="*/ 541973 w 809715"/>
            <a:gd name="connsiteY46" fmla="*/ 500123 h 602993"/>
            <a:gd name="connsiteX47" fmla="*/ 548640 w 809715"/>
            <a:gd name="connsiteY47" fmla="*/ 488693 h 602993"/>
            <a:gd name="connsiteX48" fmla="*/ 647700 w 809715"/>
            <a:gd name="connsiteY48" fmla="*/ 296288 h 602993"/>
            <a:gd name="connsiteX49" fmla="*/ 641985 w 809715"/>
            <a:gd name="connsiteY49" fmla="*/ 249616 h 602993"/>
            <a:gd name="connsiteX50" fmla="*/ 677228 w 809715"/>
            <a:gd name="connsiteY50" fmla="*/ 242948 h 602993"/>
            <a:gd name="connsiteX51" fmla="*/ 666750 w 809715"/>
            <a:gd name="connsiteY51" fmla="*/ 277238 h 602993"/>
            <a:gd name="connsiteX52" fmla="*/ 685800 w 809715"/>
            <a:gd name="connsiteY52" fmla="*/ 327721 h 602993"/>
            <a:gd name="connsiteX53" fmla="*/ 723900 w 809715"/>
            <a:gd name="connsiteY53" fmla="*/ 344866 h 602993"/>
            <a:gd name="connsiteX54" fmla="*/ 781050 w 809715"/>
            <a:gd name="connsiteY54" fmla="*/ 278191 h 602993"/>
            <a:gd name="connsiteX55" fmla="*/ 761048 w 809715"/>
            <a:gd name="connsiteY55" fmla="*/ 231518 h 602993"/>
            <a:gd name="connsiteX56" fmla="*/ 787718 w 809715"/>
            <a:gd name="connsiteY56" fmla="*/ 229613 h 602993"/>
            <a:gd name="connsiteX57" fmla="*/ 809625 w 809715"/>
            <a:gd name="connsiteY57" fmla="*/ 213421 h 602993"/>
            <a:gd name="connsiteX58" fmla="*/ 793433 w 809715"/>
            <a:gd name="connsiteY58" fmla="*/ 191513 h 60299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Lst>
          <a:rect l="l" t="t" r="r" b="b"/>
          <a:pathLst>
            <a:path w="809715" h="602993">
              <a:moveTo>
                <a:pt x="723900" y="305813"/>
              </a:moveTo>
              <a:cubicBezTo>
                <a:pt x="719138" y="305813"/>
                <a:pt x="715328" y="302956"/>
                <a:pt x="712470" y="300098"/>
              </a:cubicBezTo>
              <a:cubicBezTo>
                <a:pt x="707708" y="295336"/>
                <a:pt x="704850" y="286763"/>
                <a:pt x="704850" y="278191"/>
              </a:cubicBezTo>
              <a:cubicBezTo>
                <a:pt x="704850" y="265808"/>
                <a:pt x="713423" y="256283"/>
                <a:pt x="721043" y="250568"/>
              </a:cubicBezTo>
              <a:lnTo>
                <a:pt x="721995" y="249616"/>
              </a:lnTo>
              <a:cubicBezTo>
                <a:pt x="740093" y="259141"/>
                <a:pt x="742950" y="268666"/>
                <a:pt x="742950" y="277238"/>
              </a:cubicBezTo>
              <a:cubicBezTo>
                <a:pt x="742950" y="292478"/>
                <a:pt x="734378" y="305813"/>
                <a:pt x="723900" y="305813"/>
              </a:cubicBezTo>
              <a:close/>
              <a:moveTo>
                <a:pt x="464820" y="118171"/>
              </a:moveTo>
              <a:cubicBezTo>
                <a:pt x="461963" y="124838"/>
                <a:pt x="454343" y="129601"/>
                <a:pt x="447675" y="129601"/>
              </a:cubicBezTo>
              <a:cubicBezTo>
                <a:pt x="444818" y="129601"/>
                <a:pt x="441960" y="128648"/>
                <a:pt x="440055" y="127696"/>
              </a:cubicBezTo>
              <a:cubicBezTo>
                <a:pt x="409575" y="113408"/>
                <a:pt x="376238" y="105788"/>
                <a:pt x="344805" y="105788"/>
              </a:cubicBezTo>
              <a:cubicBezTo>
                <a:pt x="326708" y="105788"/>
                <a:pt x="308610" y="108646"/>
                <a:pt x="290513" y="113408"/>
              </a:cubicBezTo>
              <a:cubicBezTo>
                <a:pt x="280035" y="116266"/>
                <a:pt x="269558" y="110551"/>
                <a:pt x="266700" y="100073"/>
              </a:cubicBezTo>
              <a:cubicBezTo>
                <a:pt x="263843" y="89596"/>
                <a:pt x="269558" y="79118"/>
                <a:pt x="280035" y="76261"/>
              </a:cubicBezTo>
              <a:cubicBezTo>
                <a:pt x="300990" y="70546"/>
                <a:pt x="322898" y="67688"/>
                <a:pt x="343853" y="67688"/>
              </a:cubicBezTo>
              <a:cubicBezTo>
                <a:pt x="380048" y="67688"/>
                <a:pt x="419100" y="76261"/>
                <a:pt x="454343" y="92453"/>
              </a:cubicBezTo>
              <a:cubicBezTo>
                <a:pt x="464820" y="97216"/>
                <a:pt x="469583" y="108646"/>
                <a:pt x="464820" y="118171"/>
              </a:cubicBezTo>
              <a:close/>
              <a:moveTo>
                <a:pt x="793433" y="191513"/>
              </a:moveTo>
              <a:cubicBezTo>
                <a:pt x="769620" y="187703"/>
                <a:pt x="740093" y="194371"/>
                <a:pt x="716280" y="207706"/>
              </a:cubicBezTo>
              <a:cubicBezTo>
                <a:pt x="694373" y="202943"/>
                <a:pt x="661035" y="202943"/>
                <a:pt x="630555" y="213421"/>
              </a:cubicBezTo>
              <a:cubicBezTo>
                <a:pt x="585788" y="106741"/>
                <a:pt x="461010" y="29588"/>
                <a:pt x="342900" y="29588"/>
              </a:cubicBezTo>
              <a:cubicBezTo>
                <a:pt x="301943" y="29588"/>
                <a:pt x="260985" y="39113"/>
                <a:pt x="223838" y="56258"/>
              </a:cubicBezTo>
              <a:lnTo>
                <a:pt x="106680" y="1013"/>
              </a:lnTo>
              <a:cubicBezTo>
                <a:pt x="99060" y="-2797"/>
                <a:pt x="90488" y="4823"/>
                <a:pt x="93345" y="12443"/>
              </a:cubicBezTo>
              <a:lnTo>
                <a:pt x="131445" y="120076"/>
              </a:lnTo>
              <a:cubicBezTo>
                <a:pt x="108585" y="143888"/>
                <a:pt x="89535" y="171511"/>
                <a:pt x="76200" y="201991"/>
              </a:cubicBezTo>
              <a:cubicBezTo>
                <a:pt x="74295" y="207706"/>
                <a:pt x="69533" y="211516"/>
                <a:pt x="62865" y="213421"/>
              </a:cubicBezTo>
              <a:lnTo>
                <a:pt x="28575" y="221993"/>
              </a:lnTo>
              <a:cubicBezTo>
                <a:pt x="11430" y="225803"/>
                <a:pt x="0" y="241043"/>
                <a:pt x="0" y="259141"/>
              </a:cubicBezTo>
              <a:lnTo>
                <a:pt x="0" y="333436"/>
              </a:lnTo>
              <a:cubicBezTo>
                <a:pt x="0" y="350581"/>
                <a:pt x="11430" y="365821"/>
                <a:pt x="28575" y="370583"/>
              </a:cubicBezTo>
              <a:lnTo>
                <a:pt x="63818" y="379156"/>
              </a:lnTo>
              <a:cubicBezTo>
                <a:pt x="69533" y="381061"/>
                <a:pt x="74295" y="384871"/>
                <a:pt x="77153" y="390586"/>
              </a:cubicBezTo>
              <a:cubicBezTo>
                <a:pt x="93345" y="427733"/>
                <a:pt x="118110" y="461071"/>
                <a:pt x="148590" y="488693"/>
              </a:cubicBezTo>
              <a:cubicBezTo>
                <a:pt x="151448" y="491551"/>
                <a:pt x="154305" y="495361"/>
                <a:pt x="155258" y="500123"/>
              </a:cubicBezTo>
              <a:lnTo>
                <a:pt x="169545" y="586801"/>
              </a:lnTo>
              <a:cubicBezTo>
                <a:pt x="171450" y="596326"/>
                <a:pt x="179070" y="602993"/>
                <a:pt x="188595" y="602993"/>
              </a:cubicBezTo>
              <a:lnTo>
                <a:pt x="251460" y="602993"/>
              </a:lnTo>
              <a:cubicBezTo>
                <a:pt x="260985" y="602993"/>
                <a:pt x="268605" y="596326"/>
                <a:pt x="270510" y="586801"/>
              </a:cubicBezTo>
              <a:lnTo>
                <a:pt x="275273" y="556321"/>
              </a:lnTo>
              <a:cubicBezTo>
                <a:pt x="297180" y="562036"/>
                <a:pt x="320040" y="564893"/>
                <a:pt x="343853" y="564893"/>
              </a:cubicBezTo>
              <a:cubicBezTo>
                <a:pt x="369570" y="564893"/>
                <a:pt x="396240" y="561083"/>
                <a:pt x="421005" y="554416"/>
              </a:cubicBezTo>
              <a:lnTo>
                <a:pt x="426720" y="586801"/>
              </a:lnTo>
              <a:cubicBezTo>
                <a:pt x="428625" y="596326"/>
                <a:pt x="436245" y="602993"/>
                <a:pt x="445770" y="602993"/>
              </a:cubicBezTo>
              <a:lnTo>
                <a:pt x="508635" y="602993"/>
              </a:lnTo>
              <a:cubicBezTo>
                <a:pt x="518160" y="602993"/>
                <a:pt x="525780" y="596326"/>
                <a:pt x="527685" y="586801"/>
              </a:cubicBezTo>
              <a:lnTo>
                <a:pt x="541973" y="500123"/>
              </a:lnTo>
              <a:cubicBezTo>
                <a:pt x="542925" y="495361"/>
                <a:pt x="544830" y="491551"/>
                <a:pt x="548640" y="488693"/>
              </a:cubicBezTo>
              <a:cubicBezTo>
                <a:pt x="606743" y="438211"/>
                <a:pt x="647700" y="371536"/>
                <a:pt x="647700" y="296288"/>
              </a:cubicBezTo>
              <a:cubicBezTo>
                <a:pt x="647700" y="280096"/>
                <a:pt x="645795" y="264856"/>
                <a:pt x="641985" y="249616"/>
              </a:cubicBezTo>
              <a:cubicBezTo>
                <a:pt x="653415" y="245806"/>
                <a:pt x="665798" y="242948"/>
                <a:pt x="677228" y="242948"/>
              </a:cubicBezTo>
              <a:cubicBezTo>
                <a:pt x="670560" y="253426"/>
                <a:pt x="666750" y="264856"/>
                <a:pt x="666750" y="277238"/>
              </a:cubicBezTo>
              <a:cubicBezTo>
                <a:pt x="665798" y="296288"/>
                <a:pt x="673418" y="314386"/>
                <a:pt x="685800" y="327721"/>
              </a:cubicBezTo>
              <a:cubicBezTo>
                <a:pt x="696278" y="338198"/>
                <a:pt x="709613" y="344866"/>
                <a:pt x="723900" y="344866"/>
              </a:cubicBezTo>
              <a:cubicBezTo>
                <a:pt x="755333" y="344866"/>
                <a:pt x="781050" y="315338"/>
                <a:pt x="781050" y="278191"/>
              </a:cubicBezTo>
              <a:cubicBezTo>
                <a:pt x="781050" y="260093"/>
                <a:pt x="774383" y="243901"/>
                <a:pt x="761048" y="231518"/>
              </a:cubicBezTo>
              <a:cubicBezTo>
                <a:pt x="770573" y="229613"/>
                <a:pt x="779145" y="228661"/>
                <a:pt x="787718" y="229613"/>
              </a:cubicBezTo>
              <a:cubicBezTo>
                <a:pt x="798195" y="231518"/>
                <a:pt x="807720" y="223898"/>
                <a:pt x="809625" y="213421"/>
              </a:cubicBezTo>
              <a:cubicBezTo>
                <a:pt x="810578" y="202943"/>
                <a:pt x="803910" y="193418"/>
                <a:pt x="793433" y="191513"/>
              </a:cubicBezTo>
              <a:close/>
            </a:path>
          </a:pathLst>
        </a:custGeom>
        <a:solidFill>
          <a:sysClr val="window" lastClr="FFFFFF"/>
        </a:solidFill>
        <a:ln w="9525" cap="flat">
          <a:noFill/>
          <a:prstDash val="solid"/>
          <a:miter/>
        </a:ln>
      </xdr:spPr>
      <xdr:txBody>
        <a:bodyPr rtlCol="0" anchor="ctr"/>
        <a:lstStyle/>
        <a:p>
          <a:endParaRPr lang="en-IN"/>
        </a:p>
      </xdr:txBody>
    </xdr:sp>
    <xdr:clientData/>
  </xdr:twoCellAnchor>
  <xdr:twoCellAnchor editAs="oneCell">
    <xdr:from>
      <xdr:col>27</xdr:col>
      <xdr:colOff>352483</xdr:colOff>
      <xdr:row>37</xdr:row>
      <xdr:rowOff>61107</xdr:rowOff>
    </xdr:from>
    <xdr:to>
      <xdr:col>28</xdr:col>
      <xdr:colOff>307243</xdr:colOff>
      <xdr:row>39</xdr:row>
      <xdr:rowOff>183779</xdr:rowOff>
    </xdr:to>
    <xdr:pic>
      <xdr:nvPicPr>
        <xdr:cNvPr id="120" name="Graphic 119" descr="Coins with solid fill">
          <a:extLst>
            <a:ext uri="{FF2B5EF4-FFF2-40B4-BE49-F238E27FC236}">
              <a16:creationId xmlns:a16="http://schemas.microsoft.com/office/drawing/2014/main" id="{00000000-0008-0000-0300-000078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9770903" y="8040541"/>
          <a:ext cx="565798" cy="553993"/>
        </a:xfrm>
        <a:prstGeom prst="rect">
          <a:avLst/>
        </a:prstGeom>
      </xdr:spPr>
    </xdr:pic>
    <xdr:clientData/>
  </xdr:twoCellAnchor>
  <xdr:twoCellAnchor editAs="oneCell">
    <xdr:from>
      <xdr:col>21</xdr:col>
      <xdr:colOff>563723</xdr:colOff>
      <xdr:row>14</xdr:row>
      <xdr:rowOff>178562</xdr:rowOff>
    </xdr:from>
    <xdr:to>
      <xdr:col>23</xdr:col>
      <xdr:colOff>25744</xdr:colOff>
      <xdr:row>18</xdr:row>
      <xdr:rowOff>7287</xdr:rowOff>
    </xdr:to>
    <xdr:pic>
      <xdr:nvPicPr>
        <xdr:cNvPr id="122" name="Graphic 121" descr="Continuous Improvement with solid fill">
          <a:extLst>
            <a:ext uri="{FF2B5EF4-FFF2-40B4-BE49-F238E27FC236}">
              <a16:creationId xmlns:a16="http://schemas.microsoft.com/office/drawing/2014/main" id="{00000000-0008-0000-0300-00007A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6297945" y="3197807"/>
          <a:ext cx="684096" cy="691367"/>
        </a:xfrm>
        <a:prstGeom prst="rect">
          <a:avLst/>
        </a:prstGeom>
      </xdr:spPr>
    </xdr:pic>
    <xdr:clientData/>
  </xdr:twoCellAnchor>
  <xdr:twoCellAnchor editAs="oneCell">
    <xdr:from>
      <xdr:col>15</xdr:col>
      <xdr:colOff>194687</xdr:colOff>
      <xdr:row>15</xdr:row>
      <xdr:rowOff>103132</xdr:rowOff>
    </xdr:from>
    <xdr:to>
      <xdr:col>16</xdr:col>
      <xdr:colOff>0</xdr:colOff>
      <xdr:row>17</xdr:row>
      <xdr:rowOff>155823</xdr:rowOff>
    </xdr:to>
    <xdr:pic>
      <xdr:nvPicPr>
        <xdr:cNvPr id="123" name="Graphic 122" descr="Daily calendar with solid fill">
          <a:extLst>
            <a:ext uri="{FF2B5EF4-FFF2-40B4-BE49-F238E27FC236}">
              <a16:creationId xmlns:a16="http://schemas.microsoft.com/office/drawing/2014/main" id="{00000000-0008-0000-0300-00007B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2200374" y="3400247"/>
          <a:ext cx="496137" cy="492307"/>
        </a:xfrm>
        <a:prstGeom prst="rect">
          <a:avLst/>
        </a:prstGeom>
      </xdr:spPr>
    </xdr:pic>
    <xdr:clientData/>
  </xdr:twoCellAnchor>
  <xdr:twoCellAnchor editAs="oneCell">
    <xdr:from>
      <xdr:col>12</xdr:col>
      <xdr:colOff>639758</xdr:colOff>
      <xdr:row>51</xdr:row>
      <xdr:rowOff>97193</xdr:rowOff>
    </xdr:from>
    <xdr:to>
      <xdr:col>14</xdr:col>
      <xdr:colOff>427110</xdr:colOff>
      <xdr:row>56</xdr:row>
      <xdr:rowOff>131379</xdr:rowOff>
    </xdr:to>
    <xdr:pic>
      <xdr:nvPicPr>
        <xdr:cNvPr id="125" name="Graphic 124" descr="Shopping cart with solid fill">
          <a:extLst>
            <a:ext uri="{FF2B5EF4-FFF2-40B4-BE49-F238E27FC236}">
              <a16:creationId xmlns:a16="http://schemas.microsoft.com/office/drawing/2014/main" id="{00000000-0008-0000-0300-00007D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0591741" y="11822796"/>
          <a:ext cx="1166835" cy="1183755"/>
        </a:xfrm>
        <a:prstGeom prst="rect">
          <a:avLst/>
        </a:prstGeom>
      </xdr:spPr>
    </xdr:pic>
    <xdr:clientData/>
  </xdr:twoCellAnchor>
  <xdr:twoCellAnchor>
    <xdr:from>
      <xdr:col>9</xdr:col>
      <xdr:colOff>155509</xdr:colOff>
      <xdr:row>12</xdr:row>
      <xdr:rowOff>19440</xdr:rowOff>
    </xdr:from>
    <xdr:to>
      <xdr:col>11</xdr:col>
      <xdr:colOff>14705</xdr:colOff>
      <xdr:row>17</xdr:row>
      <xdr:rowOff>111901</xdr:rowOff>
    </xdr:to>
    <xdr:grpSp>
      <xdr:nvGrpSpPr>
        <xdr:cNvPr id="131" name="Group 130">
          <a:extLst>
            <a:ext uri="{FF2B5EF4-FFF2-40B4-BE49-F238E27FC236}">
              <a16:creationId xmlns:a16="http://schemas.microsoft.com/office/drawing/2014/main" id="{00000000-0008-0000-0300-000083000000}"/>
            </a:ext>
          </a:extLst>
        </xdr:cNvPr>
        <xdr:cNvGrpSpPr/>
      </xdr:nvGrpSpPr>
      <xdr:grpSpPr>
        <a:xfrm>
          <a:off x="7549917" y="2726545"/>
          <a:ext cx="1588735" cy="1220422"/>
          <a:chOff x="14656836" y="2954695"/>
          <a:chExt cx="1064400" cy="1064400"/>
        </a:xfrm>
        <a:solidFill>
          <a:schemeClr val="tx1">
            <a:lumMod val="65000"/>
            <a:lumOff val="35000"/>
          </a:schemeClr>
        </a:solidFill>
      </xdr:grpSpPr>
      <xdr:pic>
        <xdr:nvPicPr>
          <xdr:cNvPr id="127" name="Graphic 126" descr="Ribbon with solid fill">
            <a:extLst>
              <a:ext uri="{FF2B5EF4-FFF2-40B4-BE49-F238E27FC236}">
                <a16:creationId xmlns:a16="http://schemas.microsoft.com/office/drawing/2014/main" id="{00000000-0008-0000-0300-00007F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5540050" y="1574542"/>
            <a:ext cx="914400" cy="914400"/>
          </a:xfrm>
          <a:prstGeom prst="rect">
            <a:avLst/>
          </a:prstGeom>
        </xdr:spPr>
      </xdr:pic>
      <xdr:pic>
        <xdr:nvPicPr>
          <xdr:cNvPr id="129" name="Graphic 128" descr="Trophy with solid fill">
            <a:extLst>
              <a:ext uri="{FF2B5EF4-FFF2-40B4-BE49-F238E27FC236}">
                <a16:creationId xmlns:a16="http://schemas.microsoft.com/office/drawing/2014/main" id="{00000000-0008-0000-0300-000081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5690050" y="1724542"/>
            <a:ext cx="914400" cy="914400"/>
          </a:xfrm>
          <a:prstGeom prst="rect">
            <a:avLst/>
          </a:prstGeom>
        </xdr:spPr>
      </xdr:pic>
    </xdr:grpSp>
    <xdr:clientData/>
  </xdr:twoCellAnchor>
  <xdr:twoCellAnchor editAs="oneCell">
    <xdr:from>
      <xdr:col>27</xdr:col>
      <xdr:colOff>605958</xdr:colOff>
      <xdr:row>15</xdr:row>
      <xdr:rowOff>86215</xdr:rowOff>
    </xdr:from>
    <xdr:to>
      <xdr:col>28</xdr:col>
      <xdr:colOff>465398</xdr:colOff>
      <xdr:row>17</xdr:row>
      <xdr:rowOff>101543</xdr:rowOff>
    </xdr:to>
    <xdr:pic>
      <xdr:nvPicPr>
        <xdr:cNvPr id="133" name="Graphic 132" descr="Register with solid fill">
          <a:extLst>
            <a:ext uri="{FF2B5EF4-FFF2-40B4-BE49-F238E27FC236}">
              <a16:creationId xmlns:a16="http://schemas.microsoft.com/office/drawing/2014/main" id="{00000000-0008-0000-0300-000085000000}"/>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20024378" y="3321121"/>
          <a:ext cx="470478" cy="446648"/>
        </a:xfrm>
        <a:prstGeom prst="rect">
          <a:avLst/>
        </a:prstGeom>
      </xdr:spPr>
    </xdr:pic>
    <xdr:clientData/>
  </xdr:twoCellAnchor>
  <xdr:twoCellAnchor editAs="oneCell">
    <xdr:from>
      <xdr:col>19</xdr:col>
      <xdr:colOff>101565</xdr:colOff>
      <xdr:row>9</xdr:row>
      <xdr:rowOff>172392</xdr:rowOff>
    </xdr:from>
    <xdr:to>
      <xdr:col>20</xdr:col>
      <xdr:colOff>138173</xdr:colOff>
      <xdr:row>12</xdr:row>
      <xdr:rowOff>114632</xdr:rowOff>
    </xdr:to>
    <xdr:pic>
      <xdr:nvPicPr>
        <xdr:cNvPr id="135" name="Graphic 134" descr="Money with solid fill">
          <a:extLst>
            <a:ext uri="{FF2B5EF4-FFF2-40B4-BE49-F238E27FC236}">
              <a16:creationId xmlns:a16="http://schemas.microsoft.com/office/drawing/2014/main" id="{00000000-0008-0000-0300-00008700000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4511968" y="2108118"/>
          <a:ext cx="651124" cy="587482"/>
        </a:xfrm>
        <a:prstGeom prst="rect">
          <a:avLst/>
        </a:prstGeom>
      </xdr:spPr>
    </xdr:pic>
    <xdr:clientData/>
  </xdr:twoCellAnchor>
  <xdr:twoCellAnchor editAs="oneCell">
    <xdr:from>
      <xdr:col>34</xdr:col>
      <xdr:colOff>339026</xdr:colOff>
      <xdr:row>20</xdr:row>
      <xdr:rowOff>224049</xdr:rowOff>
    </xdr:from>
    <xdr:to>
      <xdr:col>35</xdr:col>
      <xdr:colOff>540045</xdr:colOff>
      <xdr:row>24</xdr:row>
      <xdr:rowOff>124138</xdr:rowOff>
    </xdr:to>
    <xdr:pic>
      <xdr:nvPicPr>
        <xdr:cNvPr id="139" name="Graphic 138" descr="Trophy with solid fill">
          <a:extLst>
            <a:ext uri="{FF2B5EF4-FFF2-40B4-BE49-F238E27FC236}">
              <a16:creationId xmlns:a16="http://schemas.microsoft.com/office/drawing/2014/main" id="{00000000-0008-0000-0300-00008B00000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24006229" y="4744388"/>
          <a:ext cx="814494" cy="804157"/>
        </a:xfrm>
        <a:prstGeom prst="rect">
          <a:avLst/>
        </a:prstGeom>
      </xdr:spPr>
    </xdr:pic>
    <xdr:clientData/>
  </xdr:twoCellAnchor>
  <xdr:twoCellAnchor editAs="oneCell">
    <xdr:from>
      <xdr:col>13</xdr:col>
      <xdr:colOff>95674</xdr:colOff>
      <xdr:row>2</xdr:row>
      <xdr:rowOff>0</xdr:rowOff>
    </xdr:from>
    <xdr:to>
      <xdr:col>15</xdr:col>
      <xdr:colOff>197069</xdr:colOff>
      <xdr:row>6</xdr:row>
      <xdr:rowOff>70409</xdr:rowOff>
    </xdr:to>
    <xdr:pic>
      <xdr:nvPicPr>
        <xdr:cNvPr id="141" name="Graphic 140" descr="Presentation with org chart with solid fill">
          <a:extLst>
            <a:ext uri="{FF2B5EF4-FFF2-40B4-BE49-F238E27FC236}">
              <a16:creationId xmlns:a16="http://schemas.microsoft.com/office/drawing/2014/main" id="{00000000-0008-0000-0300-00008D000000}"/>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0737398" y="459828"/>
          <a:ext cx="1480878" cy="990064"/>
        </a:xfrm>
        <a:prstGeom prst="rect">
          <a:avLst/>
        </a:prstGeom>
      </xdr:spPr>
    </xdr:pic>
    <xdr:clientData/>
  </xdr:twoCellAnchor>
  <xdr:twoCellAnchor editAs="oneCell">
    <xdr:from>
      <xdr:col>38</xdr:col>
      <xdr:colOff>419747</xdr:colOff>
      <xdr:row>21</xdr:row>
      <xdr:rowOff>11219</xdr:rowOff>
    </xdr:from>
    <xdr:to>
      <xdr:col>39</xdr:col>
      <xdr:colOff>530793</xdr:colOff>
      <xdr:row>24</xdr:row>
      <xdr:rowOff>64752</xdr:rowOff>
    </xdr:to>
    <xdr:pic>
      <xdr:nvPicPr>
        <xdr:cNvPr id="143" name="Graphic 142" descr="Ribbon with solid fill">
          <a:extLst>
            <a:ext uri="{FF2B5EF4-FFF2-40B4-BE49-F238E27FC236}">
              <a16:creationId xmlns:a16="http://schemas.microsoft.com/office/drawing/2014/main" id="{00000000-0008-0000-0300-00008F000000}"/>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26540849" y="4757575"/>
          <a:ext cx="724520" cy="731584"/>
        </a:xfrm>
        <a:prstGeom prst="rect">
          <a:avLst/>
        </a:prstGeom>
      </xdr:spPr>
    </xdr:pic>
    <xdr:clientData/>
  </xdr:twoCellAnchor>
  <xdr:twoCellAnchor editAs="oneCell">
    <xdr:from>
      <xdr:col>25</xdr:col>
      <xdr:colOff>34150</xdr:colOff>
      <xdr:row>10</xdr:row>
      <xdr:rowOff>21388</xdr:rowOff>
    </xdr:from>
    <xdr:to>
      <xdr:col>26</xdr:col>
      <xdr:colOff>53840</xdr:colOff>
      <xdr:row>12</xdr:row>
      <xdr:rowOff>183779</xdr:rowOff>
    </xdr:to>
    <xdr:pic>
      <xdr:nvPicPr>
        <xdr:cNvPr id="152" name="Graphic 151" descr="Bar graph with upward trend with solid fill">
          <a:extLst>
            <a:ext uri="{FF2B5EF4-FFF2-40B4-BE49-F238E27FC236}">
              <a16:creationId xmlns:a16="http://schemas.microsoft.com/office/drawing/2014/main" id="{00000000-0008-0000-0300-000098000000}"/>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18212523" y="2177992"/>
          <a:ext cx="630727" cy="593712"/>
        </a:xfrm>
        <a:prstGeom prst="rect">
          <a:avLst/>
        </a:prstGeom>
      </xdr:spPr>
    </xdr:pic>
    <xdr:clientData/>
  </xdr:twoCellAnchor>
  <xdr:twoCellAnchor editAs="oneCell">
    <xdr:from>
      <xdr:col>33</xdr:col>
      <xdr:colOff>453441</xdr:colOff>
      <xdr:row>28</xdr:row>
      <xdr:rowOff>3780</xdr:rowOff>
    </xdr:from>
    <xdr:to>
      <xdr:col>34</xdr:col>
      <xdr:colOff>376459</xdr:colOff>
      <xdr:row>30</xdr:row>
      <xdr:rowOff>78531</xdr:rowOff>
    </xdr:to>
    <xdr:pic>
      <xdr:nvPicPr>
        <xdr:cNvPr id="154" name="Graphic 153" descr="Pyramid with levels with solid fill">
          <a:extLst>
            <a:ext uri="{FF2B5EF4-FFF2-40B4-BE49-F238E27FC236}">
              <a16:creationId xmlns:a16="http://schemas.microsoft.com/office/drawing/2014/main" id="{00000000-0008-0000-0300-00009A000000}"/>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23538087" y="6042271"/>
          <a:ext cx="534056" cy="506071"/>
        </a:xfrm>
        <a:prstGeom prst="rect">
          <a:avLst/>
        </a:prstGeom>
      </xdr:spPr>
    </xdr:pic>
    <xdr:clientData/>
  </xdr:twoCellAnchor>
  <xdr:twoCellAnchor editAs="oneCell">
    <xdr:from>
      <xdr:col>16</xdr:col>
      <xdr:colOff>191101</xdr:colOff>
      <xdr:row>32</xdr:row>
      <xdr:rowOff>88264</xdr:rowOff>
    </xdr:from>
    <xdr:to>
      <xdr:col>17</xdr:col>
      <xdr:colOff>255288</xdr:colOff>
      <xdr:row>35</xdr:row>
      <xdr:rowOff>184276</xdr:rowOff>
    </xdr:to>
    <xdr:pic>
      <xdr:nvPicPr>
        <xdr:cNvPr id="164" name="Graphic 163" descr="Daily calendar with solid fill">
          <a:extLst>
            <a:ext uri="{FF2B5EF4-FFF2-40B4-BE49-F238E27FC236}">
              <a16:creationId xmlns:a16="http://schemas.microsoft.com/office/drawing/2014/main" id="{00000000-0008-0000-0300-0000A4000000}"/>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 uri="{96DAC541-7B7A-43D3-8B79-37D633B846F1}">
              <asvg:svgBlip xmlns:asvg="http://schemas.microsoft.com/office/drawing/2016/SVG/main" r:embed="rId30"/>
            </a:ext>
          </a:extLst>
        </a:blip>
        <a:stretch>
          <a:fillRect/>
        </a:stretch>
      </xdr:blipFill>
      <xdr:spPr>
        <a:xfrm>
          <a:off x="12798247" y="6989396"/>
          <a:ext cx="747112" cy="742993"/>
        </a:xfrm>
        <a:prstGeom prst="rect">
          <a:avLst/>
        </a:prstGeom>
      </xdr:spPr>
    </xdr:pic>
    <xdr:clientData/>
  </xdr:twoCellAnchor>
  <xdr:twoCellAnchor>
    <xdr:from>
      <xdr:col>34</xdr:col>
      <xdr:colOff>52916</xdr:colOff>
      <xdr:row>16</xdr:row>
      <xdr:rowOff>52917</xdr:rowOff>
    </xdr:from>
    <xdr:to>
      <xdr:col>36</xdr:col>
      <xdr:colOff>291042</xdr:colOff>
      <xdr:row>18</xdr:row>
      <xdr:rowOff>16144</xdr:rowOff>
    </xdr:to>
    <xdr:sp macro="" textlink="Analysis!W1">
      <xdr:nvSpPr>
        <xdr:cNvPr id="21" name="TextBox 20">
          <a:extLst>
            <a:ext uri="{FF2B5EF4-FFF2-40B4-BE49-F238E27FC236}">
              <a16:creationId xmlns:a16="http://schemas.microsoft.com/office/drawing/2014/main" id="{00000000-0008-0000-0300-000015000000}"/>
            </a:ext>
          </a:extLst>
        </xdr:cNvPr>
        <xdr:cNvSpPr txBox="1"/>
      </xdr:nvSpPr>
      <xdr:spPr>
        <a:xfrm>
          <a:off x="23720119" y="3669188"/>
          <a:ext cx="1465076" cy="415261"/>
        </a:xfrm>
        <a:prstGeom prst="rect">
          <a:avLst/>
        </a:prstGeom>
        <a:solidFill>
          <a:schemeClr val="tx1">
            <a:lumMod val="65000"/>
            <a:lumOff val="3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799F134-7E03-4F61-BE4C-A65DC43E5C6F}" type="TxLink">
            <a:rPr lang="en-US" sz="2800" b="1" i="0" u="none" strike="noStrike">
              <a:solidFill>
                <a:schemeClr val="bg1"/>
              </a:solidFill>
              <a:latin typeface="Calibri"/>
              <a:ea typeface="Calibri"/>
              <a:cs typeface="Calibri"/>
            </a:rPr>
            <a:pPr marL="0" indent="0" algn="ctr"/>
            <a:t>27</a:t>
          </a:fld>
          <a:endParaRPr lang="en-US" sz="2800" b="1" i="0" u="none" strike="noStrike">
            <a:solidFill>
              <a:schemeClr val="bg1"/>
            </a:solidFill>
            <a:latin typeface="Calibri"/>
            <a:ea typeface="Calibri"/>
            <a:cs typeface="Calibri"/>
          </a:endParaRPr>
        </a:p>
        <a:p>
          <a:pPr marL="0" indent="0" algn="ctr"/>
          <a:endParaRPr lang="en-US" sz="1800" b="1" i="0" u="none" strike="noStrike">
            <a:solidFill>
              <a:schemeClr val="bg1"/>
            </a:solidFill>
            <a:latin typeface="Calibri"/>
            <a:ea typeface="Calibri"/>
            <a:cs typeface="Calibri"/>
          </a:endParaRPr>
        </a:p>
      </xdr:txBody>
    </xdr:sp>
    <xdr:clientData/>
  </xdr:twoCellAnchor>
  <xdr:twoCellAnchor>
    <xdr:from>
      <xdr:col>33</xdr:col>
      <xdr:colOff>480517</xdr:colOff>
      <xdr:row>18</xdr:row>
      <xdr:rowOff>158750</xdr:rowOff>
    </xdr:from>
    <xdr:to>
      <xdr:col>36</xdr:col>
      <xdr:colOff>533434</xdr:colOff>
      <xdr:row>21</xdr:row>
      <xdr:rowOff>132292</xdr:rowOff>
    </xdr:to>
    <xdr:sp macro="" textlink="Analysis!V1">
      <xdr:nvSpPr>
        <xdr:cNvPr id="25" name="TextBox 24">
          <a:extLst>
            <a:ext uri="{FF2B5EF4-FFF2-40B4-BE49-F238E27FC236}">
              <a16:creationId xmlns:a16="http://schemas.microsoft.com/office/drawing/2014/main" id="{00000000-0008-0000-0300-000019000000}"/>
            </a:ext>
          </a:extLst>
        </xdr:cNvPr>
        <xdr:cNvSpPr txBox="1"/>
      </xdr:nvSpPr>
      <xdr:spPr>
        <a:xfrm>
          <a:off x="23565163" y="4040637"/>
          <a:ext cx="1886030" cy="620523"/>
        </a:xfrm>
        <a:prstGeom prst="rect">
          <a:avLst/>
        </a:prstGeom>
        <a:solidFill>
          <a:schemeClr val="tx1">
            <a:lumMod val="65000"/>
            <a:lumOff val="3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443B8EF-9766-43C4-B7D3-7C52CC5127CC}" type="TxLink">
            <a:rPr lang="en-US" sz="2800" b="1" i="0" u="none" strike="noStrike">
              <a:solidFill>
                <a:schemeClr val="bg1"/>
              </a:solidFill>
              <a:latin typeface="Calibri"/>
              <a:ea typeface="Calibri"/>
              <a:cs typeface="Calibri"/>
            </a:rPr>
            <a:pPr algn="ctr"/>
            <a:t>21866.76</a:t>
          </a:fld>
          <a:endParaRPr lang="en-IN" sz="2800" b="1">
            <a:solidFill>
              <a:schemeClr val="bg1"/>
            </a:solidFill>
          </a:endParaRPr>
        </a:p>
      </xdr:txBody>
    </xdr:sp>
    <xdr:clientData/>
  </xdr:twoCellAnchor>
  <xdr:twoCellAnchor>
    <xdr:from>
      <xdr:col>37</xdr:col>
      <xdr:colOff>468178</xdr:colOff>
      <xdr:row>16</xdr:row>
      <xdr:rowOff>32289</xdr:rowOff>
    </xdr:from>
    <xdr:to>
      <xdr:col>40</xdr:col>
      <xdr:colOff>500465</xdr:colOff>
      <xdr:row>18</xdr:row>
      <xdr:rowOff>193730</xdr:rowOff>
    </xdr:to>
    <xdr:sp macro="" textlink="Analysis!AI1">
      <xdr:nvSpPr>
        <xdr:cNvPr id="27" name="TextBox 26">
          <a:extLst>
            <a:ext uri="{FF2B5EF4-FFF2-40B4-BE49-F238E27FC236}">
              <a16:creationId xmlns:a16="http://schemas.microsoft.com/office/drawing/2014/main" id="{00000000-0008-0000-0300-00001B000000}"/>
            </a:ext>
          </a:extLst>
        </xdr:cNvPr>
        <xdr:cNvSpPr txBox="1"/>
      </xdr:nvSpPr>
      <xdr:spPr>
        <a:xfrm>
          <a:off x="25975805" y="3648560"/>
          <a:ext cx="1872711" cy="613475"/>
        </a:xfrm>
        <a:prstGeom prst="rect">
          <a:avLst/>
        </a:prstGeom>
        <a:solidFill>
          <a:srgbClr val="880E0E"/>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3F4BF36-DF97-4ADA-A50C-CC6465F9F5A6}" type="TxLink">
            <a:rPr lang="en-US" sz="2000" b="1" i="0" u="none" strike="noStrike">
              <a:solidFill>
                <a:schemeClr val="bg1"/>
              </a:solidFill>
              <a:latin typeface="Calibri"/>
              <a:ea typeface="Calibri"/>
              <a:cs typeface="Calibri"/>
            </a:rPr>
            <a:pPr algn="ctr"/>
            <a:t> $28,366.76 </a:t>
          </a:fld>
          <a:endParaRPr lang="en-IN" sz="2000" b="1">
            <a:solidFill>
              <a:schemeClr val="bg1"/>
            </a:solidFill>
          </a:endParaRPr>
        </a:p>
      </xdr:txBody>
    </xdr:sp>
    <xdr:clientData/>
  </xdr:twoCellAnchor>
  <xdr:twoCellAnchor>
    <xdr:from>
      <xdr:col>15</xdr:col>
      <xdr:colOff>105834</xdr:colOff>
      <xdr:row>9</xdr:row>
      <xdr:rowOff>79375</xdr:rowOff>
    </xdr:from>
    <xdr:to>
      <xdr:col>17</xdr:col>
      <xdr:colOff>529165</xdr:colOff>
      <xdr:row>11</xdr:row>
      <xdr:rowOff>26458</xdr:rowOff>
    </xdr:to>
    <xdr:sp macro="" textlink="">
      <xdr:nvSpPr>
        <xdr:cNvPr id="28" name="TextBox 27">
          <a:extLst>
            <a:ext uri="{FF2B5EF4-FFF2-40B4-BE49-F238E27FC236}">
              <a16:creationId xmlns:a16="http://schemas.microsoft.com/office/drawing/2014/main" id="{00000000-0008-0000-0300-00001C000000}"/>
            </a:ext>
          </a:extLst>
        </xdr:cNvPr>
        <xdr:cNvSpPr txBox="1"/>
      </xdr:nvSpPr>
      <xdr:spPr>
        <a:xfrm>
          <a:off x="12030056" y="2020318"/>
          <a:ext cx="1789180" cy="378404"/>
        </a:xfrm>
        <a:prstGeom prst="rect">
          <a:avLst/>
        </a:prstGeom>
        <a:solidFill>
          <a:schemeClr val="tx1">
            <a:lumMod val="65000"/>
            <a:lumOff val="3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FFFF00"/>
              </a:solidFill>
            </a:rPr>
            <a:t>Total Sales</a:t>
          </a:r>
        </a:p>
      </xdr:txBody>
    </xdr:sp>
    <xdr:clientData/>
  </xdr:twoCellAnchor>
  <xdr:twoCellAnchor>
    <xdr:from>
      <xdr:col>20</xdr:col>
      <xdr:colOff>424743</xdr:colOff>
      <xdr:row>9</xdr:row>
      <xdr:rowOff>29878</xdr:rowOff>
    </xdr:from>
    <xdr:to>
      <xdr:col>23</xdr:col>
      <xdr:colOff>239533</xdr:colOff>
      <xdr:row>10</xdr:row>
      <xdr:rowOff>162170</xdr:rowOff>
    </xdr:to>
    <xdr:sp macro="" textlink="">
      <xdr:nvSpPr>
        <xdr:cNvPr id="30" name="TextBox 29">
          <a:extLst>
            <a:ext uri="{FF2B5EF4-FFF2-40B4-BE49-F238E27FC236}">
              <a16:creationId xmlns:a16="http://schemas.microsoft.com/office/drawing/2014/main" id="{00000000-0008-0000-0300-00001E000000}"/>
            </a:ext>
          </a:extLst>
        </xdr:cNvPr>
        <xdr:cNvSpPr txBox="1"/>
      </xdr:nvSpPr>
      <xdr:spPr>
        <a:xfrm>
          <a:off x="15547927" y="1970821"/>
          <a:ext cx="1647903" cy="347953"/>
        </a:xfrm>
        <a:prstGeom prst="rect">
          <a:avLst/>
        </a:prstGeom>
        <a:solidFill>
          <a:schemeClr val="tx1">
            <a:lumMod val="65000"/>
            <a:lumOff val="3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FFFF00"/>
              </a:solidFill>
            </a:rPr>
            <a:t>Total </a:t>
          </a:r>
          <a:r>
            <a:rPr lang="en-IN" sz="1600" b="1" baseline="0">
              <a:solidFill>
                <a:srgbClr val="FFFF00"/>
              </a:solidFill>
            </a:rPr>
            <a:t> Profit</a:t>
          </a:r>
          <a:endParaRPr lang="en-IN" sz="1600" b="1">
            <a:solidFill>
              <a:srgbClr val="FFFF00"/>
            </a:solidFill>
          </a:endParaRPr>
        </a:p>
      </xdr:txBody>
    </xdr:sp>
    <xdr:clientData/>
  </xdr:twoCellAnchor>
  <xdr:twoCellAnchor>
    <xdr:from>
      <xdr:col>26</xdr:col>
      <xdr:colOff>415953</xdr:colOff>
      <xdr:row>9</xdr:row>
      <xdr:rowOff>20616</xdr:rowOff>
    </xdr:from>
    <xdr:to>
      <xdr:col>29</xdr:col>
      <xdr:colOff>204285</xdr:colOff>
      <xdr:row>10</xdr:row>
      <xdr:rowOff>152908</xdr:rowOff>
    </xdr:to>
    <xdr:sp macro="" textlink="">
      <xdr:nvSpPr>
        <xdr:cNvPr id="31" name="TextBox 30">
          <a:extLst>
            <a:ext uri="{FF2B5EF4-FFF2-40B4-BE49-F238E27FC236}">
              <a16:creationId xmlns:a16="http://schemas.microsoft.com/office/drawing/2014/main" id="{00000000-0008-0000-0300-00001F000000}"/>
            </a:ext>
          </a:extLst>
        </xdr:cNvPr>
        <xdr:cNvSpPr txBox="1"/>
      </xdr:nvSpPr>
      <xdr:spPr>
        <a:xfrm>
          <a:off x="19205363" y="1961559"/>
          <a:ext cx="1639417" cy="347953"/>
        </a:xfrm>
        <a:prstGeom prst="rect">
          <a:avLst/>
        </a:prstGeom>
        <a:solidFill>
          <a:schemeClr val="tx1">
            <a:lumMod val="65000"/>
            <a:lumOff val="3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FFFF00"/>
              </a:solidFill>
            </a:rPr>
            <a:t>Profit</a:t>
          </a:r>
          <a:r>
            <a:rPr lang="en-IN" sz="1600" b="1" baseline="0">
              <a:solidFill>
                <a:srgbClr val="FFFF00"/>
              </a:solidFill>
            </a:rPr>
            <a:t> %</a:t>
          </a:r>
          <a:endParaRPr lang="en-IN" sz="1600" b="1">
            <a:solidFill>
              <a:srgbClr val="FFFF00"/>
            </a:solidFill>
          </a:endParaRPr>
        </a:p>
      </xdr:txBody>
    </xdr:sp>
    <xdr:clientData/>
  </xdr:twoCellAnchor>
  <xdr:twoCellAnchor editAs="oneCell">
    <xdr:from>
      <xdr:col>25</xdr:col>
      <xdr:colOff>302604</xdr:colOff>
      <xdr:row>1</xdr:row>
      <xdr:rowOff>132908</xdr:rowOff>
    </xdr:from>
    <xdr:to>
      <xdr:col>33</xdr:col>
      <xdr:colOff>239319</xdr:colOff>
      <xdr:row>7</xdr:row>
      <xdr:rowOff>22152</xdr:rowOff>
    </xdr:to>
    <mc:AlternateContent xmlns:mc="http://schemas.openxmlformats.org/markup-compatibility/2006" xmlns:a14="http://schemas.microsoft.com/office/drawing/2010/main">
      <mc:Choice Requires="a14">
        <xdr:graphicFrame macro="">
          <xdr:nvGraphicFramePr>
            <xdr:cNvPr id="33" name="SALE TYPE 1">
              <a:extLst>
                <a:ext uri="{FF2B5EF4-FFF2-40B4-BE49-F238E27FC236}">
                  <a16:creationId xmlns:a16="http://schemas.microsoft.com/office/drawing/2014/main" id="{00000000-0008-0000-0300-000021000000}"/>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18400104" y="347989"/>
              <a:ext cx="4852844" cy="117972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33</xdr:col>
      <xdr:colOff>490039</xdr:colOff>
      <xdr:row>1</xdr:row>
      <xdr:rowOff>121831</xdr:rowOff>
    </xdr:from>
    <xdr:to>
      <xdr:col>40</xdr:col>
      <xdr:colOff>321971</xdr:colOff>
      <xdr:row>7</xdr:row>
      <xdr:rowOff>37353</xdr:rowOff>
    </xdr:to>
    <mc:AlternateContent xmlns:mc="http://schemas.openxmlformats.org/markup-compatibility/2006" xmlns:a14="http://schemas.microsoft.com/office/drawing/2010/main">
      <mc:Choice Requires="a14">
        <xdr:graphicFrame macro="">
          <xdr:nvGraphicFramePr>
            <xdr:cNvPr id="34" name="PAYMENT MODE 1">
              <a:extLst>
                <a:ext uri="{FF2B5EF4-FFF2-40B4-BE49-F238E27FC236}">
                  <a16:creationId xmlns:a16="http://schemas.microsoft.com/office/drawing/2014/main" id="{00000000-0008-0000-0300-000022000000}"/>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mlns="">
        <xdr:sp macro="" textlink="">
          <xdr:nvSpPr>
            <xdr:cNvPr id="0" name=""/>
            <xdr:cNvSpPr>
              <a:spLocks noTextEdit="1"/>
            </xdr:cNvSpPr>
          </xdr:nvSpPr>
          <xdr:spPr>
            <a:xfrm>
              <a:off x="23503668" y="336912"/>
              <a:ext cx="4133545" cy="120600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629879</xdr:colOff>
      <xdr:row>22</xdr:row>
      <xdr:rowOff>18318</xdr:rowOff>
    </xdr:from>
    <xdr:to>
      <xdr:col>14</xdr:col>
      <xdr:colOff>333139</xdr:colOff>
      <xdr:row>47</xdr:row>
      <xdr:rowOff>60285</xdr:rowOff>
    </xdr:to>
    <mc:AlternateContent xmlns:mc="http://schemas.openxmlformats.org/markup-compatibility/2006" xmlns:a14="http://schemas.microsoft.com/office/drawing/2010/main">
      <mc:Choice Requires="a14">
        <xdr:graphicFrame macro="">
          <xdr:nvGraphicFramePr>
            <xdr:cNvPr id="35" name="MONTH 1">
              <a:extLst>
                <a:ext uri="{FF2B5EF4-FFF2-40B4-BE49-F238E27FC236}">
                  <a16:creationId xmlns:a16="http://schemas.microsoft.com/office/drawing/2014/main" id="{00000000-0008-0000-0300-000023000000}"/>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10431411" y="4750092"/>
              <a:ext cx="1055196" cy="541898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645242</xdr:colOff>
      <xdr:row>12</xdr:row>
      <xdr:rowOff>69065</xdr:rowOff>
    </xdr:from>
    <xdr:to>
      <xdr:col>14</xdr:col>
      <xdr:colOff>348655</xdr:colOff>
      <xdr:row>16</xdr:row>
      <xdr:rowOff>122904</xdr:rowOff>
    </xdr:to>
    <mc:AlternateContent xmlns:mc="http://schemas.openxmlformats.org/markup-compatibility/2006" xmlns:a14="http://schemas.microsoft.com/office/drawing/2010/main">
      <mc:Choice Requires="a14">
        <xdr:graphicFrame macro="">
          <xdr:nvGraphicFramePr>
            <xdr:cNvPr id="36" name="YEAR 1">
              <a:extLst>
                <a:ext uri="{FF2B5EF4-FFF2-40B4-BE49-F238E27FC236}">
                  <a16:creationId xmlns:a16="http://schemas.microsoft.com/office/drawing/2014/main" id="{00000000-0008-0000-0300-000024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10446774" y="2650033"/>
              <a:ext cx="1055349" cy="91416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374196</xdr:colOff>
      <xdr:row>37</xdr:row>
      <xdr:rowOff>68036</xdr:rowOff>
    </xdr:from>
    <xdr:to>
      <xdr:col>26</xdr:col>
      <xdr:colOff>170088</xdr:colOff>
      <xdr:row>56</xdr:row>
      <xdr:rowOff>102054</xdr:rowOff>
    </xdr:to>
    <xdr:graphicFrame macro="">
      <xdr:nvGraphicFramePr>
        <xdr:cNvPr id="37" name="Chart 36">
          <a:extLst>
            <a:ext uri="{FF2B5EF4-FFF2-40B4-BE49-F238E27FC236}">
              <a16:creationId xmlns:a16="http://schemas.microsoft.com/office/drawing/2014/main" id="{00000000-0008-0000-0300-00002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15</xdr:col>
      <xdr:colOff>182995</xdr:colOff>
      <xdr:row>19</xdr:row>
      <xdr:rowOff>23575</xdr:rowOff>
    </xdr:from>
    <xdr:to>
      <xdr:col>21</xdr:col>
      <xdr:colOff>114300</xdr:colOff>
      <xdr:row>28</xdr:row>
      <xdr:rowOff>106218</xdr:rowOff>
    </xdr:to>
    <xdr:graphicFrame macro="">
      <xdr:nvGraphicFramePr>
        <xdr:cNvPr id="38" name="Chart 37">
          <a:extLst>
            <a:ext uri="{FF2B5EF4-FFF2-40B4-BE49-F238E27FC236}">
              <a16:creationId xmlns:a16="http://schemas.microsoft.com/office/drawing/2014/main" id="{00000000-0008-0000-0300-00002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xdr:from>
      <xdr:col>22</xdr:col>
      <xdr:colOff>228600</xdr:colOff>
      <xdr:row>19</xdr:row>
      <xdr:rowOff>38099</xdr:rowOff>
    </xdr:from>
    <xdr:to>
      <xdr:col>26</xdr:col>
      <xdr:colOff>612322</xdr:colOff>
      <xdr:row>28</xdr:row>
      <xdr:rowOff>171450</xdr:rowOff>
    </xdr:to>
    <xdr:graphicFrame macro="">
      <xdr:nvGraphicFramePr>
        <xdr:cNvPr id="39" name="Chart 38">
          <a:extLst>
            <a:ext uri="{FF2B5EF4-FFF2-40B4-BE49-F238E27FC236}">
              <a16:creationId xmlns:a16="http://schemas.microsoft.com/office/drawing/2014/main" id="{00000000-0008-0000-0300-00002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3"/>
        </a:graphicData>
      </a:graphic>
    </xdr:graphicFrame>
    <xdr:clientData/>
  </xdr:twoCellAnchor>
  <mc:AlternateContent xmlns:mc="http://schemas.openxmlformats.org/markup-compatibility/2006">
    <mc:Choice xmlns:a14="http://schemas.microsoft.com/office/drawing/2010/main" Requires="a14">
      <xdr:twoCellAnchor editAs="oneCell">
        <xdr:from>
          <xdr:col>21</xdr:col>
          <xdr:colOff>552450</xdr:colOff>
          <xdr:row>19</xdr:row>
          <xdr:rowOff>38100</xdr:rowOff>
        </xdr:from>
        <xdr:to>
          <xdr:col>22</xdr:col>
          <xdr:colOff>171450</xdr:colOff>
          <xdr:row>28</xdr:row>
          <xdr:rowOff>190500</xdr:rowOff>
        </xdr:to>
        <xdr:sp macro="" textlink="">
          <xdr:nvSpPr>
            <xdr:cNvPr id="4100" name="Scroll Bar 4" hidden="1">
              <a:extLst>
                <a:ext uri="{63B3BB69-23CF-44E3-9099-C40C66FF867C}">
                  <a14:compatExt spid="_x0000_s4100"/>
                </a:ext>
                <a:ext uri="{FF2B5EF4-FFF2-40B4-BE49-F238E27FC236}">
                  <a16:creationId xmlns:a16="http://schemas.microsoft.com/office/drawing/2014/main" id="{00000000-0008-0000-0300-00000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33</xdr:col>
      <xdr:colOff>368710</xdr:colOff>
      <xdr:row>32</xdr:row>
      <xdr:rowOff>105456</xdr:rowOff>
    </xdr:from>
    <xdr:to>
      <xdr:col>40</xdr:col>
      <xdr:colOff>522338</xdr:colOff>
      <xdr:row>56</xdr:row>
      <xdr:rowOff>122903</xdr:rowOff>
    </xdr:to>
    <mc:AlternateContent xmlns:mc="http://schemas.openxmlformats.org/markup-compatibility/2006">
      <mc:Choice xmlns:cx1="http://schemas.microsoft.com/office/drawing/2015/9/8/chartex" Requires="cx1">
        <xdr:graphicFrame macro="">
          <xdr:nvGraphicFramePr>
            <xdr:cNvPr id="40" name="Chart 39">
              <a:extLst>
                <a:ext uri="{FF2B5EF4-FFF2-40B4-BE49-F238E27FC236}">
                  <a16:creationId xmlns:a16="http://schemas.microsoft.com/office/drawing/2014/main" id="{00000000-0008-0000-0300-000028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4"/>
            </a:graphicData>
          </a:graphic>
        </xdr:graphicFrame>
      </mc:Choice>
      <mc:Fallback>
        <xdr:sp macro="" textlink="">
          <xdr:nvSpPr>
            <xdr:cNvPr id="0" name=""/>
            <xdr:cNvSpPr>
              <a:spLocks noTextEdit="1"/>
            </xdr:cNvSpPr>
          </xdr:nvSpPr>
          <xdr:spPr>
            <a:xfrm>
              <a:off x="23466835" y="7115856"/>
              <a:ext cx="4420828" cy="527524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27</xdr:col>
      <xdr:colOff>499672</xdr:colOff>
      <xdr:row>20</xdr:row>
      <xdr:rowOff>15891</xdr:rowOff>
    </xdr:from>
    <xdr:to>
      <xdr:col>32</xdr:col>
      <xdr:colOff>294258</xdr:colOff>
      <xdr:row>31</xdr:row>
      <xdr:rowOff>147141</xdr:rowOff>
    </xdr:to>
    <xdr:graphicFrame macro="">
      <xdr:nvGraphicFramePr>
        <xdr:cNvPr id="41" name="Sales type">
          <a:extLst>
            <a:ext uri="{FF2B5EF4-FFF2-40B4-BE49-F238E27FC236}">
              <a16:creationId xmlns:a16="http://schemas.microsoft.com/office/drawing/2014/main" id="{00000000-0008-0000-0300-00002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5"/>
        </a:graphicData>
      </a:graphic>
    </xdr:graphicFrame>
    <xdr:clientData/>
  </xdr:twoCellAnchor>
  <xdr:twoCellAnchor>
    <xdr:from>
      <xdr:col>27</xdr:col>
      <xdr:colOff>420177</xdr:colOff>
      <xdr:row>42</xdr:row>
      <xdr:rowOff>166688</xdr:rowOff>
    </xdr:from>
    <xdr:to>
      <xdr:col>32</xdr:col>
      <xdr:colOff>311822</xdr:colOff>
      <xdr:row>54</xdr:row>
      <xdr:rowOff>187378</xdr:rowOff>
    </xdr:to>
    <xdr:graphicFrame macro="">
      <xdr:nvGraphicFramePr>
        <xdr:cNvPr id="42" name="Chart 41">
          <a:extLst>
            <a:ext uri="{FF2B5EF4-FFF2-40B4-BE49-F238E27FC236}">
              <a16:creationId xmlns:a16="http://schemas.microsoft.com/office/drawing/2014/main" id="{00000000-0008-0000-0300-00002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6"/>
        </a:graphicData>
      </a:graphic>
    </xdr:graphicFrame>
    <xdr:clientData/>
  </xdr:twoCellAnchor>
  <mc:AlternateContent xmlns:mc="http://schemas.openxmlformats.org/markup-compatibility/2006">
    <mc:Choice xmlns:a14="http://schemas.microsoft.com/office/drawing/2010/main" Requires="a14">
      <xdr:twoCellAnchor editAs="oneCell">
        <xdr:from>
          <xdr:col>18</xdr:col>
          <xdr:colOff>285750</xdr:colOff>
          <xdr:row>16</xdr:row>
          <xdr:rowOff>9525</xdr:rowOff>
        </xdr:from>
        <xdr:to>
          <xdr:col>19</xdr:col>
          <xdr:colOff>9525</xdr:colOff>
          <xdr:row>17</xdr:row>
          <xdr:rowOff>47625</xdr:rowOff>
        </xdr:to>
        <xdr:sp macro="" textlink="">
          <xdr:nvSpPr>
            <xdr:cNvPr id="4105" name="Check Box 9" hidden="1">
              <a:extLst>
                <a:ext uri="{63B3BB69-23CF-44E3-9099-C40C66FF867C}">
                  <a14:compatExt spid="_x0000_s4105"/>
                </a:ext>
                <a:ext uri="{FF2B5EF4-FFF2-40B4-BE49-F238E27FC236}">
                  <a16:creationId xmlns:a16="http://schemas.microsoft.com/office/drawing/2014/main" id="{00000000-0008-0000-0300-000009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19</xdr:col>
          <xdr:colOff>47625</xdr:colOff>
          <xdr:row>16</xdr:row>
          <xdr:rowOff>57150</xdr:rowOff>
        </xdr:from>
        <xdr:to>
          <xdr:col>20</xdr:col>
          <xdr:colOff>142875</xdr:colOff>
          <xdr:row>17</xdr:row>
          <xdr:rowOff>28575</xdr:rowOff>
        </xdr:to>
        <xdr:sp macro="" textlink="">
          <xdr:nvSpPr>
            <xdr:cNvPr id="4106" name="Check Box 10" hidden="1">
              <a:extLst>
                <a:ext uri="{63B3BB69-23CF-44E3-9099-C40C66FF867C}">
                  <a14:compatExt spid="_x0000_s4106"/>
                </a:ext>
                <a:ext uri="{FF2B5EF4-FFF2-40B4-BE49-F238E27FC236}">
                  <a16:creationId xmlns:a16="http://schemas.microsoft.com/office/drawing/2014/main" id="{00000000-0008-0000-0300-00000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19</xdr:col>
          <xdr:colOff>400050</xdr:colOff>
          <xdr:row>16</xdr:row>
          <xdr:rowOff>57150</xdr:rowOff>
        </xdr:from>
        <xdr:to>
          <xdr:col>20</xdr:col>
          <xdr:colOff>314325</xdr:colOff>
          <xdr:row>17</xdr:row>
          <xdr:rowOff>38100</xdr:rowOff>
        </xdr:to>
        <xdr:sp macro="" textlink="">
          <xdr:nvSpPr>
            <xdr:cNvPr id="4107" name="Check Box 11" hidden="1">
              <a:extLst>
                <a:ext uri="{63B3BB69-23CF-44E3-9099-C40C66FF867C}">
                  <a14:compatExt spid="_x0000_s4107"/>
                </a:ext>
                <a:ext uri="{FF2B5EF4-FFF2-40B4-BE49-F238E27FC236}">
                  <a16:creationId xmlns:a16="http://schemas.microsoft.com/office/drawing/2014/main" id="{00000000-0008-0000-0300-00000B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78</xdr:col>
          <xdr:colOff>57150</xdr:colOff>
          <xdr:row>69</xdr:row>
          <xdr:rowOff>133350</xdr:rowOff>
        </xdr:from>
        <xdr:to>
          <xdr:col>78</xdr:col>
          <xdr:colOff>485775</xdr:colOff>
          <xdr:row>79</xdr:row>
          <xdr:rowOff>5248</xdr:rowOff>
        </xdr:to>
        <xdr:sp macro="" textlink="">
          <xdr:nvSpPr>
            <xdr:cNvPr id="4108" name="Scroll Bar 12" hidden="1">
              <a:extLst>
                <a:ext uri="{63B3BB69-23CF-44E3-9099-C40C66FF867C}">
                  <a14:compatExt spid="_x0000_s4108"/>
                </a:ext>
                <a:ext uri="{FF2B5EF4-FFF2-40B4-BE49-F238E27FC236}">
                  <a16:creationId xmlns:a16="http://schemas.microsoft.com/office/drawing/2014/main" id="{00000000-0008-0000-0300-00000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105</xdr:col>
      <xdr:colOff>537310</xdr:colOff>
      <xdr:row>63</xdr:row>
      <xdr:rowOff>0</xdr:rowOff>
    </xdr:from>
    <xdr:to>
      <xdr:col>112</xdr:col>
      <xdr:colOff>252182</xdr:colOff>
      <xdr:row>74</xdr:row>
      <xdr:rowOff>10951</xdr:rowOff>
    </xdr:to>
    <xdr:graphicFrame macro="">
      <xdr:nvGraphicFramePr>
        <xdr:cNvPr id="65" name="Chart 64">
          <a:extLst>
            <a:ext uri="{FF2B5EF4-FFF2-40B4-BE49-F238E27FC236}">
              <a16:creationId xmlns:a16="http://schemas.microsoft.com/office/drawing/2014/main" id="{00000000-0008-0000-0300-00004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7"/>
        </a:graphicData>
      </a:graphic>
    </xdr:graphicFrame>
    <xdr:clientData/>
  </xdr:twoCellAnchor>
  <xdr:twoCellAnchor>
    <xdr:from>
      <xdr:col>113</xdr:col>
      <xdr:colOff>366821</xdr:colOff>
      <xdr:row>63</xdr:row>
      <xdr:rowOff>63537</xdr:rowOff>
    </xdr:from>
    <xdr:to>
      <xdr:col>117</xdr:col>
      <xdr:colOff>529228</xdr:colOff>
      <xdr:row>74</xdr:row>
      <xdr:rowOff>37064</xdr:rowOff>
    </xdr:to>
    <xdr:graphicFrame macro="">
      <xdr:nvGraphicFramePr>
        <xdr:cNvPr id="66" name="Chart 65">
          <a:extLst>
            <a:ext uri="{FF2B5EF4-FFF2-40B4-BE49-F238E27FC236}">
              <a16:creationId xmlns:a16="http://schemas.microsoft.com/office/drawing/2014/main" id="{00000000-0008-0000-0300-00004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8"/>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arya" refreshedDate="45223.769041550928" createdVersion="8" refreshedVersion="8" minRefreshableVersion="3" recordCount="527" xr:uid="{F5C52C48-C403-49CE-81FC-91CD2C4AAAD8}">
  <cacheSource type="worksheet">
    <worksheetSource name="InputData"/>
  </cacheSource>
  <cacheFields count="15">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9">
        <s v="Grocery Store"/>
        <s v="Footwears"/>
        <s v="Drinks"/>
        <s v="Home appliance"/>
        <s v="Foods"/>
        <s v="Furniture"/>
        <s v="Clothings"/>
        <s v="Jwellery"/>
        <s v="Toys&amp; games"/>
      </sharedItems>
    </cacheField>
    <cacheField name=" BUYING PRICE" numFmtId="0">
      <sharedItems containsSemiMixedTypes="0" containsString="0" containsNumber="1" containsInteger="1" minValue="10" maxValue="715"/>
    </cacheField>
    <cacheField name="SELLING PRICE" numFmtId="0">
      <sharedItems containsSemiMixedTypes="0" containsString="0" containsNumber="1" minValue="70" maxValue="900.55"/>
    </cacheField>
    <cacheField name=" TOTAL BUYING PRICE" numFmtId="0">
      <sharedItems containsSemiMixedTypes="0" containsString="0" containsNumber="1" containsInteger="1" minValue="10" maxValue="10710"/>
    </cacheField>
    <cacheField name="TOTAL SELLING PRICE" numFmtId="0">
      <sharedItems containsSemiMixedTypes="0" containsString="0" containsNumber="1" minValue="70" maxValue="13508.25"/>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ntainsMixedTypes="1" containsNumber="1" containsInteger="1" minValue="1" maxValue="12" count="24">
        <s v="Jan"/>
        <s v="Feb"/>
        <s v="Mar"/>
        <s v="Apr"/>
        <s v="May"/>
        <s v="Jun"/>
        <s v="Jul"/>
        <s v="Aug"/>
        <s v="Sep"/>
        <s v="Oct"/>
        <s v="Nov"/>
        <s v="Dec"/>
        <n v="1" u="1"/>
        <n v="2" u="1"/>
        <n v="3" u="1"/>
        <n v="4" u="1"/>
        <n v="5" u="1"/>
        <n v="6" u="1"/>
        <n v="7" u="1"/>
        <n v="8" u="1"/>
        <n v="9" u="1"/>
        <n v="10" u="1"/>
        <n v="11" u="1"/>
        <n v="12" u="1"/>
      </sharedItems>
    </cacheField>
    <cacheField name="YEAR" numFmtId="0">
      <sharedItems containsSemiMixedTypes="0" containsString="0" containsNumber="1" containsInteger="1" minValue="1900" maxValue="2022" count="3">
        <n v="2021"/>
        <n v="2022"/>
        <n v="1900" u="1"/>
      </sharedItems>
    </cacheField>
  </cacheFields>
  <extLst>
    <ext xmlns:x14="http://schemas.microsoft.com/office/spreadsheetml/2009/9/main" uri="{725AE2AE-9491-48be-B2B4-4EB974FC3084}">
      <x14:pivotCacheDefinition pivotCacheId="2071005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n v="707"/>
    <n v="805.88"/>
    <n v="6363"/>
    <n v="7252.92"/>
    <x v="0"/>
    <x v="0"/>
    <x v="0"/>
  </r>
  <r>
    <d v="2021-01-02T00:00:00"/>
    <s v="P0038"/>
    <n v="15"/>
    <x v="1"/>
    <x v="1"/>
    <n v="0"/>
    <x v="1"/>
    <x v="1"/>
    <n v="15"/>
    <n v="75"/>
    <n v="225"/>
    <n v="1125"/>
    <x v="1"/>
    <x v="0"/>
    <x v="0"/>
  </r>
  <r>
    <d v="2021-01-02T00:00:00"/>
    <s v="P0013"/>
    <n v="6"/>
    <x v="2"/>
    <x v="1"/>
    <n v="0"/>
    <x v="2"/>
    <x v="2"/>
    <n v="141"/>
    <n v="512"/>
    <n v="846"/>
    <n v="3072"/>
    <x v="1"/>
    <x v="0"/>
    <x v="0"/>
  </r>
  <r>
    <d v="2021-01-03T00:00:00"/>
    <s v="P0004"/>
    <n v="5"/>
    <x v="2"/>
    <x v="0"/>
    <n v="0"/>
    <x v="3"/>
    <x v="2"/>
    <n v="44"/>
    <n v="503"/>
    <n v="220"/>
    <n v="2515"/>
    <x v="2"/>
    <x v="0"/>
    <x v="0"/>
  </r>
  <r>
    <d v="2021-01-04T00:00:00"/>
    <s v="P0035"/>
    <n v="12"/>
    <x v="1"/>
    <x v="0"/>
    <n v="0"/>
    <x v="4"/>
    <x v="3"/>
    <n v="12"/>
    <n v="72"/>
    <n v="144"/>
    <n v="864"/>
    <x v="3"/>
    <x v="0"/>
    <x v="0"/>
  </r>
  <r>
    <d v="2021-01-09T00:00:00"/>
    <s v="P0031"/>
    <n v="1"/>
    <x v="2"/>
    <x v="1"/>
    <n v="0"/>
    <x v="5"/>
    <x v="2"/>
    <n v="714"/>
    <n v="812.88"/>
    <n v="714"/>
    <n v="812.88"/>
    <x v="4"/>
    <x v="0"/>
    <x v="0"/>
  </r>
  <r>
    <d v="2021-01-09T00:00:00"/>
    <s v="P0003"/>
    <n v="8"/>
    <x v="2"/>
    <x v="1"/>
    <n v="0"/>
    <x v="6"/>
    <x v="4"/>
    <n v="71"/>
    <n v="502"/>
    <n v="568"/>
    <n v="4016"/>
    <x v="4"/>
    <x v="0"/>
    <x v="0"/>
  </r>
  <r>
    <d v="2021-01-09T00:00:00"/>
    <s v="P0025"/>
    <n v="4"/>
    <x v="2"/>
    <x v="0"/>
    <n v="0"/>
    <x v="7"/>
    <x v="5"/>
    <n v="708"/>
    <n v="806.88"/>
    <n v="2832"/>
    <n v="3227.52"/>
    <x v="4"/>
    <x v="0"/>
    <x v="0"/>
  </r>
  <r>
    <d v="2021-01-11T00:00:00"/>
    <s v="P0037"/>
    <n v="3"/>
    <x v="2"/>
    <x v="1"/>
    <n v="0"/>
    <x v="8"/>
    <x v="6"/>
    <n v="14"/>
    <n v="74"/>
    <n v="42"/>
    <n v="222"/>
    <x v="5"/>
    <x v="0"/>
    <x v="0"/>
  </r>
  <r>
    <d v="2021-01-11T00:00:00"/>
    <s v="P0014"/>
    <n v="4"/>
    <x v="0"/>
    <x v="0"/>
    <n v="0"/>
    <x v="9"/>
    <x v="7"/>
    <n v="142"/>
    <n v="513"/>
    <n v="568"/>
    <n v="2052"/>
    <x v="5"/>
    <x v="0"/>
    <x v="0"/>
  </r>
  <r>
    <d v="2021-01-11T00:00:00"/>
    <s v="P0042"/>
    <n v="4"/>
    <x v="2"/>
    <x v="0"/>
    <n v="0"/>
    <x v="10"/>
    <x v="0"/>
    <n v="19"/>
    <n v="79"/>
    <n v="76"/>
    <n v="316"/>
    <x v="5"/>
    <x v="0"/>
    <x v="0"/>
  </r>
  <r>
    <d v="2021-01-12T00:00:00"/>
    <s v="P0042"/>
    <n v="10"/>
    <x v="1"/>
    <x v="1"/>
    <n v="0"/>
    <x v="10"/>
    <x v="0"/>
    <n v="19"/>
    <n v="79"/>
    <n v="190"/>
    <n v="790"/>
    <x v="6"/>
    <x v="0"/>
    <x v="0"/>
  </r>
  <r>
    <d v="2021-01-18T00:00:00"/>
    <s v="P0044"/>
    <n v="13"/>
    <x v="2"/>
    <x v="0"/>
    <n v="0"/>
    <x v="11"/>
    <x v="3"/>
    <n v="21"/>
    <n v="81"/>
    <n v="273"/>
    <n v="1053"/>
    <x v="7"/>
    <x v="0"/>
    <x v="0"/>
  </r>
  <r>
    <d v="2021-01-18T00:00:00"/>
    <s v="P0023"/>
    <n v="3"/>
    <x v="1"/>
    <x v="1"/>
    <n v="0"/>
    <x v="12"/>
    <x v="7"/>
    <n v="706"/>
    <n v="804.88"/>
    <n v="2118"/>
    <n v="2414.64"/>
    <x v="7"/>
    <x v="0"/>
    <x v="0"/>
  </r>
  <r>
    <d v="2021-01-19T00:00:00"/>
    <s v="P0035"/>
    <n v="6"/>
    <x v="2"/>
    <x v="1"/>
    <n v="0"/>
    <x v="4"/>
    <x v="3"/>
    <n v="12"/>
    <n v="72"/>
    <n v="72"/>
    <n v="432"/>
    <x v="8"/>
    <x v="0"/>
    <x v="0"/>
  </r>
  <r>
    <d v="2021-01-20T00:00:00"/>
    <s v="P0034"/>
    <n v="4"/>
    <x v="2"/>
    <x v="1"/>
    <n v="0"/>
    <x v="13"/>
    <x v="5"/>
    <n v="11"/>
    <n v="71"/>
    <n v="44"/>
    <n v="284"/>
    <x v="9"/>
    <x v="0"/>
    <x v="0"/>
  </r>
  <r>
    <d v="2021-01-20T00:00:00"/>
    <s v="P0020"/>
    <n v="4"/>
    <x v="2"/>
    <x v="1"/>
    <n v="0"/>
    <x v="14"/>
    <x v="1"/>
    <n v="703"/>
    <n v="801.88"/>
    <n v="2812"/>
    <n v="3207.52"/>
    <x v="9"/>
    <x v="0"/>
    <x v="0"/>
  </r>
  <r>
    <d v="2021-01-21T00:00:00"/>
    <s v="P0004"/>
    <n v="15"/>
    <x v="0"/>
    <x v="1"/>
    <n v="0"/>
    <x v="3"/>
    <x v="2"/>
    <n v="44"/>
    <n v="503"/>
    <n v="660"/>
    <n v="7545"/>
    <x v="10"/>
    <x v="0"/>
    <x v="0"/>
  </r>
  <r>
    <d v="2021-01-21T00:00:00"/>
    <s v="P0003"/>
    <n v="9"/>
    <x v="2"/>
    <x v="0"/>
    <n v="0"/>
    <x v="6"/>
    <x v="4"/>
    <n v="71"/>
    <n v="502"/>
    <n v="639"/>
    <n v="4518"/>
    <x v="10"/>
    <x v="0"/>
    <x v="0"/>
  </r>
  <r>
    <d v="2021-01-21T00:00:00"/>
    <s v="P0042"/>
    <n v="6"/>
    <x v="2"/>
    <x v="0"/>
    <n v="0"/>
    <x v="10"/>
    <x v="0"/>
    <n v="19"/>
    <n v="79"/>
    <n v="114"/>
    <n v="474"/>
    <x v="10"/>
    <x v="0"/>
    <x v="0"/>
  </r>
  <r>
    <d v="2021-01-25T00:00:00"/>
    <s v="P0034"/>
    <n v="6"/>
    <x v="2"/>
    <x v="1"/>
    <n v="0"/>
    <x v="13"/>
    <x v="5"/>
    <n v="11"/>
    <n v="71"/>
    <n v="66"/>
    <n v="426"/>
    <x v="11"/>
    <x v="0"/>
    <x v="0"/>
  </r>
  <r>
    <d v="2021-01-25T00:00:00"/>
    <s v="P0035"/>
    <n v="7"/>
    <x v="2"/>
    <x v="0"/>
    <n v="0"/>
    <x v="4"/>
    <x v="3"/>
    <n v="12"/>
    <n v="72"/>
    <n v="84"/>
    <n v="504"/>
    <x v="11"/>
    <x v="0"/>
    <x v="0"/>
  </r>
  <r>
    <d v="2021-01-25T00:00:00"/>
    <s v="P0031"/>
    <n v="14"/>
    <x v="2"/>
    <x v="0"/>
    <n v="0"/>
    <x v="5"/>
    <x v="2"/>
    <n v="714"/>
    <n v="812.88"/>
    <n v="9996"/>
    <n v="11380.32"/>
    <x v="11"/>
    <x v="0"/>
    <x v="0"/>
  </r>
  <r>
    <d v="2021-01-26T00:00:00"/>
    <s v="P0044"/>
    <n v="9"/>
    <x v="0"/>
    <x v="1"/>
    <n v="0"/>
    <x v="11"/>
    <x v="3"/>
    <n v="21"/>
    <n v="81"/>
    <n v="189"/>
    <n v="729"/>
    <x v="12"/>
    <x v="0"/>
    <x v="0"/>
  </r>
  <r>
    <d v="2021-01-26T00:00:00"/>
    <s v="P0006"/>
    <n v="7"/>
    <x v="1"/>
    <x v="1"/>
    <n v="0"/>
    <x v="15"/>
    <x v="0"/>
    <n v="134"/>
    <n v="505"/>
    <n v="938"/>
    <n v="3535"/>
    <x v="12"/>
    <x v="0"/>
    <x v="0"/>
  </r>
  <r>
    <d v="2021-01-26T00:00:00"/>
    <s v="P0001"/>
    <n v="7"/>
    <x v="1"/>
    <x v="0"/>
    <n v="0"/>
    <x v="16"/>
    <x v="6"/>
    <n v="98"/>
    <n v="500"/>
    <n v="686"/>
    <n v="3500"/>
    <x v="12"/>
    <x v="0"/>
    <x v="0"/>
  </r>
  <r>
    <d v="2021-01-27T00:00:00"/>
    <s v="P0040"/>
    <n v="7"/>
    <x v="0"/>
    <x v="0"/>
    <n v="0"/>
    <x v="17"/>
    <x v="2"/>
    <n v="17"/>
    <n v="77"/>
    <n v="119"/>
    <n v="539"/>
    <x v="13"/>
    <x v="0"/>
    <x v="0"/>
  </r>
  <r>
    <d v="2021-01-27T00:00:00"/>
    <s v="P0032"/>
    <n v="3"/>
    <x v="0"/>
    <x v="0"/>
    <n v="0"/>
    <x v="18"/>
    <x v="7"/>
    <n v="715"/>
    <n v="813.88"/>
    <n v="2145"/>
    <n v="2441.64"/>
    <x v="13"/>
    <x v="0"/>
    <x v="0"/>
  </r>
  <r>
    <d v="2021-01-28T00:00:00"/>
    <s v="P0004"/>
    <n v="10"/>
    <x v="1"/>
    <x v="1"/>
    <n v="0"/>
    <x v="3"/>
    <x v="2"/>
    <n v="44"/>
    <n v="503"/>
    <n v="440"/>
    <n v="5030"/>
    <x v="14"/>
    <x v="0"/>
    <x v="0"/>
  </r>
  <r>
    <d v="2021-01-28T00:00:00"/>
    <s v="P0029"/>
    <n v="2"/>
    <x v="2"/>
    <x v="1"/>
    <n v="0"/>
    <x v="19"/>
    <x v="1"/>
    <n v="712"/>
    <n v="810.88"/>
    <n v="1424"/>
    <n v="1621.76"/>
    <x v="14"/>
    <x v="0"/>
    <x v="0"/>
  </r>
  <r>
    <d v="2021-02-02T00:00:00"/>
    <s v="P0010"/>
    <n v="7"/>
    <x v="1"/>
    <x v="0"/>
    <n v="0"/>
    <x v="20"/>
    <x v="6"/>
    <n v="138"/>
    <n v="509"/>
    <n v="966"/>
    <n v="3563"/>
    <x v="1"/>
    <x v="1"/>
    <x v="0"/>
  </r>
  <r>
    <d v="2021-02-03T00:00:00"/>
    <s v="P0016"/>
    <n v="13"/>
    <x v="2"/>
    <x v="0"/>
    <n v="0"/>
    <x v="21"/>
    <x v="5"/>
    <n v="200"/>
    <n v="515"/>
    <n v="2600"/>
    <n v="6695"/>
    <x v="2"/>
    <x v="1"/>
    <x v="0"/>
  </r>
  <r>
    <d v="2021-02-03T00:00:00"/>
    <s v="P0022"/>
    <n v="2"/>
    <x v="0"/>
    <x v="1"/>
    <n v="0"/>
    <x v="22"/>
    <x v="2"/>
    <n v="705"/>
    <n v="803.88"/>
    <n v="1410"/>
    <n v="1607.76"/>
    <x v="2"/>
    <x v="1"/>
    <x v="0"/>
  </r>
  <r>
    <d v="2021-02-04T00:00:00"/>
    <s v="P0037"/>
    <n v="4"/>
    <x v="1"/>
    <x v="0"/>
    <n v="0"/>
    <x v="8"/>
    <x v="6"/>
    <n v="14"/>
    <n v="74"/>
    <n v="56"/>
    <n v="296"/>
    <x v="3"/>
    <x v="1"/>
    <x v="0"/>
  </r>
  <r>
    <d v="2021-02-05T00:00:00"/>
    <s v="P0043"/>
    <n v="7"/>
    <x v="1"/>
    <x v="1"/>
    <n v="0"/>
    <x v="23"/>
    <x v="5"/>
    <n v="20"/>
    <n v="80"/>
    <n v="140"/>
    <n v="560"/>
    <x v="15"/>
    <x v="1"/>
    <x v="0"/>
  </r>
  <r>
    <d v="2021-02-05T00:00:00"/>
    <s v="P0005"/>
    <n v="1"/>
    <x v="2"/>
    <x v="1"/>
    <n v="0"/>
    <x v="24"/>
    <x v="7"/>
    <n v="133"/>
    <n v="504"/>
    <n v="133"/>
    <n v="504"/>
    <x v="15"/>
    <x v="1"/>
    <x v="0"/>
  </r>
  <r>
    <d v="2021-02-05T00:00:00"/>
    <s v="P0043"/>
    <n v="9"/>
    <x v="2"/>
    <x v="1"/>
    <n v="0"/>
    <x v="23"/>
    <x v="5"/>
    <n v="20"/>
    <n v="80"/>
    <n v="180"/>
    <n v="720"/>
    <x v="15"/>
    <x v="1"/>
    <x v="0"/>
  </r>
  <r>
    <d v="2021-02-06T00:00:00"/>
    <s v="P0035"/>
    <n v="1"/>
    <x v="2"/>
    <x v="1"/>
    <n v="0"/>
    <x v="4"/>
    <x v="3"/>
    <n v="12"/>
    <n v="72"/>
    <n v="12"/>
    <n v="72"/>
    <x v="16"/>
    <x v="1"/>
    <x v="0"/>
  </r>
  <r>
    <d v="2021-02-09T00:00:00"/>
    <s v="P0034"/>
    <n v="14"/>
    <x v="2"/>
    <x v="0"/>
    <n v="0"/>
    <x v="13"/>
    <x v="5"/>
    <n v="11"/>
    <n v="71"/>
    <n v="154"/>
    <n v="994"/>
    <x v="4"/>
    <x v="1"/>
    <x v="0"/>
  </r>
  <r>
    <d v="2021-02-12T00:00:00"/>
    <s v="P0008"/>
    <n v="7"/>
    <x v="2"/>
    <x v="1"/>
    <n v="0"/>
    <x v="25"/>
    <x v="3"/>
    <n v="136"/>
    <n v="190.68"/>
    <n v="952"/>
    <n v="1334.76"/>
    <x v="6"/>
    <x v="1"/>
    <x v="0"/>
  </r>
  <r>
    <d v="2021-02-12T00:00:00"/>
    <s v="P0023"/>
    <n v="9"/>
    <x v="1"/>
    <x v="1"/>
    <n v="0"/>
    <x v="12"/>
    <x v="7"/>
    <n v="706"/>
    <n v="804.88"/>
    <n v="6354"/>
    <n v="7243.92"/>
    <x v="6"/>
    <x v="1"/>
    <x v="0"/>
  </r>
  <r>
    <d v="2021-02-15T00:00:00"/>
    <s v="P0027"/>
    <n v="4"/>
    <x v="2"/>
    <x v="0"/>
    <n v="0"/>
    <x v="26"/>
    <x v="8"/>
    <n v="710"/>
    <n v="808.88"/>
    <n v="2840"/>
    <n v="3235.52"/>
    <x v="17"/>
    <x v="1"/>
    <x v="0"/>
  </r>
  <r>
    <d v="2021-02-18T00:00:00"/>
    <s v="P0015"/>
    <n v="6"/>
    <x v="1"/>
    <x v="1"/>
    <n v="0"/>
    <x v="27"/>
    <x v="0"/>
    <n v="500"/>
    <n v="514"/>
    <n v="3000"/>
    <n v="3084"/>
    <x v="7"/>
    <x v="1"/>
    <x v="0"/>
  </r>
  <r>
    <d v="2021-02-20T00:00:00"/>
    <s v="P0030"/>
    <n v="11"/>
    <x v="1"/>
    <x v="1"/>
    <n v="0"/>
    <x v="28"/>
    <x v="4"/>
    <n v="713"/>
    <n v="811.88"/>
    <n v="7843"/>
    <n v="8930.68"/>
    <x v="9"/>
    <x v="1"/>
    <x v="0"/>
  </r>
  <r>
    <d v="2021-02-22T00:00:00"/>
    <s v="P0013"/>
    <n v="5"/>
    <x v="1"/>
    <x v="1"/>
    <n v="0"/>
    <x v="2"/>
    <x v="2"/>
    <n v="141"/>
    <n v="512"/>
    <n v="705"/>
    <n v="2560"/>
    <x v="18"/>
    <x v="1"/>
    <x v="0"/>
  </r>
  <r>
    <d v="2021-02-23T00:00:00"/>
    <s v="P0025"/>
    <n v="3"/>
    <x v="2"/>
    <x v="1"/>
    <n v="0"/>
    <x v="7"/>
    <x v="5"/>
    <n v="708"/>
    <n v="806.88"/>
    <n v="2124"/>
    <n v="2420.64"/>
    <x v="19"/>
    <x v="1"/>
    <x v="0"/>
  </r>
  <r>
    <d v="2021-02-23T00:00:00"/>
    <s v="P0005"/>
    <n v="2"/>
    <x v="2"/>
    <x v="0"/>
    <n v="0"/>
    <x v="24"/>
    <x v="7"/>
    <n v="133"/>
    <n v="504"/>
    <n v="266"/>
    <n v="1008"/>
    <x v="19"/>
    <x v="1"/>
    <x v="0"/>
  </r>
  <r>
    <d v="2021-02-25T00:00:00"/>
    <s v="P0002"/>
    <n v="4"/>
    <x v="0"/>
    <x v="0"/>
    <n v="0"/>
    <x v="29"/>
    <x v="1"/>
    <n v="105"/>
    <n v="501.88"/>
    <n v="420"/>
    <n v="2007.52"/>
    <x v="11"/>
    <x v="1"/>
    <x v="0"/>
  </r>
  <r>
    <d v="2021-02-25T00:00:00"/>
    <s v="P0032"/>
    <n v="11"/>
    <x v="1"/>
    <x v="1"/>
    <n v="0"/>
    <x v="18"/>
    <x v="7"/>
    <n v="715"/>
    <n v="813.88"/>
    <n v="7865"/>
    <n v="8952.68"/>
    <x v="11"/>
    <x v="1"/>
    <x v="0"/>
  </r>
  <r>
    <d v="2021-02-25T00:00:00"/>
    <s v="P0030"/>
    <n v="2"/>
    <x v="2"/>
    <x v="0"/>
    <n v="0"/>
    <x v="28"/>
    <x v="4"/>
    <n v="713"/>
    <n v="811.88"/>
    <n v="1426"/>
    <n v="1623.76"/>
    <x v="11"/>
    <x v="1"/>
    <x v="0"/>
  </r>
  <r>
    <d v="2021-02-27T00:00:00"/>
    <s v="P0018"/>
    <n v="11"/>
    <x v="0"/>
    <x v="0"/>
    <n v="0"/>
    <x v="30"/>
    <x v="8"/>
    <n v="701"/>
    <n v="900.55"/>
    <n v="7711"/>
    <n v="9906.0499999999993"/>
    <x v="13"/>
    <x v="1"/>
    <x v="0"/>
  </r>
  <r>
    <d v="2021-03-03T00:00:00"/>
    <s v="P0011"/>
    <n v="1"/>
    <x v="2"/>
    <x v="0"/>
    <n v="0"/>
    <x v="31"/>
    <x v="1"/>
    <n v="139"/>
    <n v="510"/>
    <n v="139"/>
    <n v="510"/>
    <x v="2"/>
    <x v="2"/>
    <x v="0"/>
  </r>
  <r>
    <d v="2021-03-07T00:00:00"/>
    <s v="P0021"/>
    <n v="9"/>
    <x v="2"/>
    <x v="1"/>
    <n v="0"/>
    <x v="32"/>
    <x v="4"/>
    <n v="704"/>
    <n v="802.88"/>
    <n v="6336"/>
    <n v="7225.92"/>
    <x v="20"/>
    <x v="2"/>
    <x v="0"/>
  </r>
  <r>
    <d v="2021-03-08T00:00:00"/>
    <s v="P0027"/>
    <n v="6"/>
    <x v="1"/>
    <x v="1"/>
    <n v="0"/>
    <x v="26"/>
    <x v="8"/>
    <n v="710"/>
    <n v="808.88"/>
    <n v="4260"/>
    <n v="4853.28"/>
    <x v="21"/>
    <x v="2"/>
    <x v="0"/>
  </r>
  <r>
    <d v="2021-03-08T00:00:00"/>
    <s v="P0044"/>
    <n v="9"/>
    <x v="1"/>
    <x v="0"/>
    <n v="0"/>
    <x v="11"/>
    <x v="3"/>
    <n v="21"/>
    <n v="81"/>
    <n v="189"/>
    <n v="729"/>
    <x v="21"/>
    <x v="2"/>
    <x v="0"/>
  </r>
  <r>
    <d v="2021-03-09T00:00:00"/>
    <s v="P0029"/>
    <n v="6"/>
    <x v="0"/>
    <x v="0"/>
    <n v="0"/>
    <x v="19"/>
    <x v="1"/>
    <n v="712"/>
    <n v="810.88"/>
    <n v="4272"/>
    <n v="4865.28"/>
    <x v="4"/>
    <x v="2"/>
    <x v="0"/>
  </r>
  <r>
    <d v="2021-03-11T00:00:00"/>
    <s v="P0025"/>
    <n v="11"/>
    <x v="2"/>
    <x v="1"/>
    <n v="0"/>
    <x v="7"/>
    <x v="5"/>
    <n v="708"/>
    <n v="806.88"/>
    <n v="7788"/>
    <n v="8875.68"/>
    <x v="5"/>
    <x v="2"/>
    <x v="0"/>
  </r>
  <r>
    <d v="2021-03-13T00:00:00"/>
    <s v="P0028"/>
    <n v="10"/>
    <x v="0"/>
    <x v="1"/>
    <n v="0"/>
    <x v="33"/>
    <x v="6"/>
    <n v="711"/>
    <n v="809.88"/>
    <n v="7110"/>
    <n v="8098.8"/>
    <x v="22"/>
    <x v="2"/>
    <x v="0"/>
  </r>
  <r>
    <d v="2021-03-15T00:00:00"/>
    <s v="P0039"/>
    <n v="11"/>
    <x v="1"/>
    <x v="1"/>
    <n v="0"/>
    <x v="34"/>
    <x v="4"/>
    <n v="16"/>
    <n v="76"/>
    <n v="176"/>
    <n v="836"/>
    <x v="17"/>
    <x v="2"/>
    <x v="0"/>
  </r>
  <r>
    <d v="2021-03-16T00:00:00"/>
    <s v="P0012"/>
    <n v="14"/>
    <x v="2"/>
    <x v="1"/>
    <n v="0"/>
    <x v="35"/>
    <x v="4"/>
    <n v="140"/>
    <n v="511"/>
    <n v="1960"/>
    <n v="7154"/>
    <x v="23"/>
    <x v="2"/>
    <x v="0"/>
  </r>
  <r>
    <d v="2021-03-18T00:00:00"/>
    <s v="P0042"/>
    <n v="8"/>
    <x v="0"/>
    <x v="1"/>
    <n v="0"/>
    <x v="10"/>
    <x v="0"/>
    <n v="19"/>
    <n v="79"/>
    <n v="152"/>
    <n v="632"/>
    <x v="7"/>
    <x v="2"/>
    <x v="0"/>
  </r>
  <r>
    <d v="2021-03-19T00:00:00"/>
    <s v="P0028"/>
    <n v="9"/>
    <x v="1"/>
    <x v="1"/>
    <n v="0"/>
    <x v="33"/>
    <x v="6"/>
    <n v="711"/>
    <n v="809.88"/>
    <n v="6399"/>
    <n v="7288.92"/>
    <x v="8"/>
    <x v="2"/>
    <x v="0"/>
  </r>
  <r>
    <d v="2021-03-21T00:00:00"/>
    <s v="P0020"/>
    <n v="13"/>
    <x v="1"/>
    <x v="0"/>
    <n v="0"/>
    <x v="14"/>
    <x v="1"/>
    <n v="703"/>
    <n v="801.88"/>
    <n v="9139"/>
    <n v="10424.44"/>
    <x v="10"/>
    <x v="2"/>
    <x v="0"/>
  </r>
  <r>
    <d v="2021-03-21T00:00:00"/>
    <s v="P0039"/>
    <n v="7"/>
    <x v="2"/>
    <x v="0"/>
    <n v="0"/>
    <x v="34"/>
    <x v="4"/>
    <n v="16"/>
    <n v="76"/>
    <n v="112"/>
    <n v="532"/>
    <x v="10"/>
    <x v="2"/>
    <x v="0"/>
  </r>
  <r>
    <d v="2021-03-22T00:00:00"/>
    <s v="P0002"/>
    <n v="8"/>
    <x v="1"/>
    <x v="0"/>
    <n v="0"/>
    <x v="29"/>
    <x v="1"/>
    <n v="105"/>
    <n v="501.88"/>
    <n v="840"/>
    <n v="4015.04"/>
    <x v="18"/>
    <x v="2"/>
    <x v="0"/>
  </r>
  <r>
    <d v="2021-03-22T00:00:00"/>
    <s v="P0012"/>
    <n v="4"/>
    <x v="1"/>
    <x v="0"/>
    <n v="0"/>
    <x v="35"/>
    <x v="4"/>
    <n v="140"/>
    <n v="511"/>
    <n v="560"/>
    <n v="2044"/>
    <x v="18"/>
    <x v="2"/>
    <x v="0"/>
  </r>
  <r>
    <d v="2021-03-25T00:00:00"/>
    <s v="P0024"/>
    <n v="14"/>
    <x v="1"/>
    <x v="1"/>
    <n v="0"/>
    <x v="0"/>
    <x v="0"/>
    <n v="707"/>
    <n v="805.88"/>
    <n v="9898"/>
    <n v="11282.32"/>
    <x v="11"/>
    <x v="2"/>
    <x v="0"/>
  </r>
  <r>
    <d v="2021-03-25T00:00:00"/>
    <s v="P0006"/>
    <n v="4"/>
    <x v="2"/>
    <x v="1"/>
    <n v="0"/>
    <x v="15"/>
    <x v="0"/>
    <n v="134"/>
    <n v="505"/>
    <n v="536"/>
    <n v="2020"/>
    <x v="11"/>
    <x v="2"/>
    <x v="0"/>
  </r>
  <r>
    <d v="2021-03-25T00:00:00"/>
    <s v="P0029"/>
    <n v="8"/>
    <x v="2"/>
    <x v="1"/>
    <n v="0"/>
    <x v="19"/>
    <x v="1"/>
    <n v="712"/>
    <n v="810.88"/>
    <n v="5696"/>
    <n v="6487.04"/>
    <x v="11"/>
    <x v="2"/>
    <x v="0"/>
  </r>
  <r>
    <d v="2021-03-25T00:00:00"/>
    <s v="P0038"/>
    <n v="2"/>
    <x v="2"/>
    <x v="0"/>
    <n v="0"/>
    <x v="1"/>
    <x v="1"/>
    <n v="15"/>
    <n v="75"/>
    <n v="30"/>
    <n v="150"/>
    <x v="11"/>
    <x v="2"/>
    <x v="0"/>
  </r>
  <r>
    <d v="2021-03-26T00:00:00"/>
    <s v="P0001"/>
    <n v="4"/>
    <x v="2"/>
    <x v="1"/>
    <n v="0"/>
    <x v="16"/>
    <x v="6"/>
    <n v="98"/>
    <n v="500"/>
    <n v="392"/>
    <n v="2000"/>
    <x v="12"/>
    <x v="2"/>
    <x v="0"/>
  </r>
  <r>
    <d v="2021-03-26T00:00:00"/>
    <s v="P0042"/>
    <n v="1"/>
    <x v="2"/>
    <x v="1"/>
    <n v="0"/>
    <x v="10"/>
    <x v="0"/>
    <n v="19"/>
    <n v="79"/>
    <n v="19"/>
    <n v="79"/>
    <x v="12"/>
    <x v="2"/>
    <x v="0"/>
  </r>
  <r>
    <d v="2021-03-26T00:00:00"/>
    <s v="P0010"/>
    <n v="9"/>
    <x v="2"/>
    <x v="0"/>
    <n v="0"/>
    <x v="20"/>
    <x v="6"/>
    <n v="138"/>
    <n v="509"/>
    <n v="1242"/>
    <n v="4581"/>
    <x v="12"/>
    <x v="2"/>
    <x v="0"/>
  </r>
  <r>
    <d v="2021-03-27T00:00:00"/>
    <s v="P0030"/>
    <n v="3"/>
    <x v="2"/>
    <x v="0"/>
    <n v="0"/>
    <x v="28"/>
    <x v="4"/>
    <n v="713"/>
    <n v="811.88"/>
    <n v="2139"/>
    <n v="2435.64"/>
    <x v="13"/>
    <x v="2"/>
    <x v="0"/>
  </r>
  <r>
    <d v="2021-03-28T00:00:00"/>
    <s v="P0007"/>
    <n v="8"/>
    <x v="1"/>
    <x v="1"/>
    <n v="0"/>
    <x v="36"/>
    <x v="5"/>
    <n v="135"/>
    <n v="506"/>
    <n v="1080"/>
    <n v="4048"/>
    <x v="14"/>
    <x v="2"/>
    <x v="0"/>
  </r>
  <r>
    <d v="2021-03-30T00:00:00"/>
    <s v="P0038"/>
    <n v="1"/>
    <x v="1"/>
    <x v="1"/>
    <n v="0"/>
    <x v="1"/>
    <x v="1"/>
    <n v="15"/>
    <n v="75"/>
    <n v="15"/>
    <n v="75"/>
    <x v="24"/>
    <x v="2"/>
    <x v="0"/>
  </r>
  <r>
    <d v="2021-03-31T00:00:00"/>
    <s v="P0042"/>
    <n v="3"/>
    <x v="2"/>
    <x v="1"/>
    <n v="0"/>
    <x v="10"/>
    <x v="0"/>
    <n v="19"/>
    <n v="79"/>
    <n v="57"/>
    <n v="237"/>
    <x v="25"/>
    <x v="2"/>
    <x v="0"/>
  </r>
  <r>
    <d v="2021-04-04T00:00:00"/>
    <s v="P0040"/>
    <n v="4"/>
    <x v="2"/>
    <x v="1"/>
    <n v="0"/>
    <x v="17"/>
    <x v="2"/>
    <n v="17"/>
    <n v="77"/>
    <n v="68"/>
    <n v="308"/>
    <x v="3"/>
    <x v="3"/>
    <x v="0"/>
  </r>
  <r>
    <d v="2021-04-04T00:00:00"/>
    <s v="P0009"/>
    <n v="9"/>
    <x v="1"/>
    <x v="1"/>
    <n v="0"/>
    <x v="37"/>
    <x v="8"/>
    <n v="137"/>
    <n v="508"/>
    <n v="1233"/>
    <n v="4572"/>
    <x v="3"/>
    <x v="3"/>
    <x v="0"/>
  </r>
  <r>
    <d v="2021-04-05T00:00:00"/>
    <s v="P0031"/>
    <n v="15"/>
    <x v="1"/>
    <x v="0"/>
    <n v="0"/>
    <x v="5"/>
    <x v="2"/>
    <n v="714"/>
    <n v="812.88"/>
    <n v="10710"/>
    <n v="12193.2"/>
    <x v="15"/>
    <x v="3"/>
    <x v="0"/>
  </r>
  <r>
    <d v="2021-04-09T00:00:00"/>
    <s v="P0005"/>
    <n v="3"/>
    <x v="1"/>
    <x v="0"/>
    <n v="0"/>
    <x v="24"/>
    <x v="7"/>
    <n v="133"/>
    <n v="504"/>
    <n v="399"/>
    <n v="1512"/>
    <x v="4"/>
    <x v="3"/>
    <x v="0"/>
  </r>
  <r>
    <d v="2021-04-10T00:00:00"/>
    <s v="P0022"/>
    <n v="14"/>
    <x v="2"/>
    <x v="0"/>
    <n v="0"/>
    <x v="22"/>
    <x v="2"/>
    <n v="705"/>
    <n v="803.88"/>
    <n v="9870"/>
    <n v="11254.32"/>
    <x v="26"/>
    <x v="3"/>
    <x v="0"/>
  </r>
  <r>
    <d v="2021-04-12T00:00:00"/>
    <s v="P0037"/>
    <n v="3"/>
    <x v="2"/>
    <x v="1"/>
    <n v="0"/>
    <x v="8"/>
    <x v="6"/>
    <n v="14"/>
    <n v="74"/>
    <n v="42"/>
    <n v="222"/>
    <x v="6"/>
    <x v="3"/>
    <x v="0"/>
  </r>
  <r>
    <d v="2021-04-12T00:00:00"/>
    <s v="P0029"/>
    <n v="4"/>
    <x v="2"/>
    <x v="0"/>
    <n v="0"/>
    <x v="19"/>
    <x v="1"/>
    <n v="712"/>
    <n v="810.88"/>
    <n v="2848"/>
    <n v="3243.52"/>
    <x v="6"/>
    <x v="3"/>
    <x v="0"/>
  </r>
  <r>
    <d v="2021-04-12T00:00:00"/>
    <s v="P0027"/>
    <n v="9"/>
    <x v="2"/>
    <x v="0"/>
    <n v="0"/>
    <x v="26"/>
    <x v="8"/>
    <n v="710"/>
    <n v="808.88"/>
    <n v="6390"/>
    <n v="7279.92"/>
    <x v="6"/>
    <x v="3"/>
    <x v="0"/>
  </r>
  <r>
    <d v="2021-04-12T00:00:00"/>
    <s v="P0033"/>
    <n v="13"/>
    <x v="2"/>
    <x v="1"/>
    <n v="0"/>
    <x v="38"/>
    <x v="0"/>
    <n v="10"/>
    <n v="70"/>
    <n v="130"/>
    <n v="910"/>
    <x v="6"/>
    <x v="3"/>
    <x v="0"/>
  </r>
  <r>
    <d v="2021-04-15T00:00:00"/>
    <s v="P0017"/>
    <n v="3"/>
    <x v="2"/>
    <x v="0"/>
    <n v="0"/>
    <x v="39"/>
    <x v="3"/>
    <n v="700"/>
    <n v="720.9"/>
    <n v="2100"/>
    <n v="2162.6999999999998"/>
    <x v="17"/>
    <x v="3"/>
    <x v="0"/>
  </r>
  <r>
    <d v="2021-04-16T00:00:00"/>
    <s v="P0018"/>
    <n v="15"/>
    <x v="2"/>
    <x v="1"/>
    <n v="0"/>
    <x v="30"/>
    <x v="8"/>
    <n v="701"/>
    <n v="900.55"/>
    <n v="10515"/>
    <n v="13508.25"/>
    <x v="23"/>
    <x v="3"/>
    <x v="0"/>
  </r>
  <r>
    <d v="2021-04-18T00:00:00"/>
    <s v="P0038"/>
    <n v="9"/>
    <x v="0"/>
    <x v="0"/>
    <n v="0"/>
    <x v="1"/>
    <x v="1"/>
    <n v="15"/>
    <n v="75"/>
    <n v="135"/>
    <n v="675"/>
    <x v="7"/>
    <x v="3"/>
    <x v="0"/>
  </r>
  <r>
    <d v="2021-04-18T00:00:00"/>
    <s v="P0019"/>
    <n v="13"/>
    <x v="2"/>
    <x v="1"/>
    <n v="0"/>
    <x v="40"/>
    <x v="6"/>
    <n v="702"/>
    <n v="800.88"/>
    <n v="9126"/>
    <n v="10411.44"/>
    <x v="7"/>
    <x v="3"/>
    <x v="0"/>
  </r>
  <r>
    <d v="2021-04-23T00:00:00"/>
    <s v="P0042"/>
    <n v="6"/>
    <x v="2"/>
    <x v="0"/>
    <n v="0"/>
    <x v="10"/>
    <x v="0"/>
    <n v="19"/>
    <n v="79"/>
    <n v="114"/>
    <n v="474"/>
    <x v="19"/>
    <x v="3"/>
    <x v="0"/>
  </r>
  <r>
    <d v="2021-04-23T00:00:00"/>
    <s v="P0028"/>
    <n v="10"/>
    <x v="2"/>
    <x v="0"/>
    <n v="0"/>
    <x v="33"/>
    <x v="6"/>
    <n v="711"/>
    <n v="809.88"/>
    <n v="7110"/>
    <n v="8098.8"/>
    <x v="19"/>
    <x v="3"/>
    <x v="0"/>
  </r>
  <r>
    <d v="2021-04-24T00:00:00"/>
    <s v="P0030"/>
    <n v="2"/>
    <x v="1"/>
    <x v="0"/>
    <n v="0"/>
    <x v="28"/>
    <x v="4"/>
    <n v="713"/>
    <n v="811.88"/>
    <n v="1426"/>
    <n v="1623.76"/>
    <x v="27"/>
    <x v="3"/>
    <x v="0"/>
  </r>
  <r>
    <d v="2021-04-26T00:00:00"/>
    <s v="P0037"/>
    <n v="3"/>
    <x v="2"/>
    <x v="0"/>
    <n v="0"/>
    <x v="8"/>
    <x v="6"/>
    <n v="14"/>
    <n v="74"/>
    <n v="42"/>
    <n v="222"/>
    <x v="12"/>
    <x v="3"/>
    <x v="0"/>
  </r>
  <r>
    <d v="2021-04-29T00:00:00"/>
    <s v="P0030"/>
    <n v="7"/>
    <x v="2"/>
    <x v="0"/>
    <n v="0"/>
    <x v="28"/>
    <x v="4"/>
    <n v="713"/>
    <n v="811.88"/>
    <n v="4991"/>
    <n v="5683.16"/>
    <x v="28"/>
    <x v="3"/>
    <x v="0"/>
  </r>
  <r>
    <d v="2021-04-30T00:00:00"/>
    <s v="P0029"/>
    <n v="1"/>
    <x v="2"/>
    <x v="0"/>
    <n v="0"/>
    <x v="19"/>
    <x v="1"/>
    <n v="712"/>
    <n v="810.88"/>
    <n v="712"/>
    <n v="810.88"/>
    <x v="24"/>
    <x v="3"/>
    <x v="0"/>
  </r>
  <r>
    <d v="2021-05-01T00:00:00"/>
    <s v="P0018"/>
    <n v="3"/>
    <x v="1"/>
    <x v="1"/>
    <n v="0"/>
    <x v="30"/>
    <x v="8"/>
    <n v="701"/>
    <n v="900.55"/>
    <n v="2103"/>
    <n v="2701.6499999999996"/>
    <x v="0"/>
    <x v="4"/>
    <x v="0"/>
  </r>
  <r>
    <d v="2021-05-01T00:00:00"/>
    <s v="P0042"/>
    <n v="1"/>
    <x v="1"/>
    <x v="1"/>
    <n v="0"/>
    <x v="10"/>
    <x v="0"/>
    <n v="19"/>
    <n v="79"/>
    <n v="19"/>
    <n v="79"/>
    <x v="0"/>
    <x v="4"/>
    <x v="0"/>
  </r>
  <r>
    <d v="2021-05-03T00:00:00"/>
    <s v="P0034"/>
    <n v="3"/>
    <x v="1"/>
    <x v="0"/>
    <n v="0"/>
    <x v="13"/>
    <x v="5"/>
    <n v="11"/>
    <n v="71"/>
    <n v="33"/>
    <n v="213"/>
    <x v="2"/>
    <x v="4"/>
    <x v="0"/>
  </r>
  <r>
    <d v="2021-05-04T00:00:00"/>
    <s v="P0015"/>
    <n v="13"/>
    <x v="1"/>
    <x v="0"/>
    <n v="0"/>
    <x v="27"/>
    <x v="0"/>
    <n v="500"/>
    <n v="514"/>
    <n v="6500"/>
    <n v="6682"/>
    <x v="3"/>
    <x v="4"/>
    <x v="0"/>
  </r>
  <r>
    <d v="2021-05-04T00:00:00"/>
    <s v="P0014"/>
    <n v="4"/>
    <x v="2"/>
    <x v="1"/>
    <n v="0"/>
    <x v="9"/>
    <x v="7"/>
    <n v="142"/>
    <n v="513"/>
    <n v="568"/>
    <n v="2052"/>
    <x v="3"/>
    <x v="4"/>
    <x v="0"/>
  </r>
  <r>
    <d v="2021-05-05T00:00:00"/>
    <s v="P0009"/>
    <n v="13"/>
    <x v="2"/>
    <x v="1"/>
    <n v="0"/>
    <x v="37"/>
    <x v="8"/>
    <n v="137"/>
    <n v="508"/>
    <n v="1781"/>
    <n v="6604"/>
    <x v="15"/>
    <x v="4"/>
    <x v="0"/>
  </r>
  <r>
    <d v="2021-05-06T00:00:00"/>
    <s v="P0008"/>
    <n v="15"/>
    <x v="2"/>
    <x v="0"/>
    <n v="0"/>
    <x v="25"/>
    <x v="3"/>
    <n v="136"/>
    <n v="190.68"/>
    <n v="2040"/>
    <n v="2860.2000000000003"/>
    <x v="16"/>
    <x v="4"/>
    <x v="0"/>
  </r>
  <r>
    <d v="2021-05-06T00:00:00"/>
    <s v="P0009"/>
    <n v="6"/>
    <x v="1"/>
    <x v="0"/>
    <n v="0"/>
    <x v="37"/>
    <x v="8"/>
    <n v="137"/>
    <n v="508"/>
    <n v="822"/>
    <n v="3048"/>
    <x v="16"/>
    <x v="4"/>
    <x v="0"/>
  </r>
  <r>
    <d v="2021-05-07T00:00:00"/>
    <s v="P0018"/>
    <n v="1"/>
    <x v="2"/>
    <x v="1"/>
    <n v="0"/>
    <x v="30"/>
    <x v="8"/>
    <n v="701"/>
    <n v="900.55"/>
    <n v="701"/>
    <n v="900.55"/>
    <x v="20"/>
    <x v="4"/>
    <x v="0"/>
  </r>
  <r>
    <d v="2021-05-09T00:00:00"/>
    <s v="P0016"/>
    <n v="6"/>
    <x v="1"/>
    <x v="0"/>
    <n v="0"/>
    <x v="21"/>
    <x v="5"/>
    <n v="200"/>
    <n v="515"/>
    <n v="1200"/>
    <n v="3090"/>
    <x v="4"/>
    <x v="4"/>
    <x v="0"/>
  </r>
  <r>
    <d v="2021-05-09T00:00:00"/>
    <s v="P0028"/>
    <n v="8"/>
    <x v="2"/>
    <x v="1"/>
    <n v="0"/>
    <x v="33"/>
    <x v="6"/>
    <n v="711"/>
    <n v="809.88"/>
    <n v="5688"/>
    <n v="6479.04"/>
    <x v="4"/>
    <x v="4"/>
    <x v="0"/>
  </r>
  <r>
    <d v="2021-05-12T00:00:00"/>
    <s v="P0016"/>
    <n v="3"/>
    <x v="2"/>
    <x v="0"/>
    <n v="0"/>
    <x v="21"/>
    <x v="5"/>
    <n v="200"/>
    <n v="515"/>
    <n v="600"/>
    <n v="1545"/>
    <x v="6"/>
    <x v="4"/>
    <x v="0"/>
  </r>
  <r>
    <d v="2021-05-12T00:00:00"/>
    <s v="P0035"/>
    <n v="15"/>
    <x v="2"/>
    <x v="0"/>
    <n v="0"/>
    <x v="4"/>
    <x v="3"/>
    <n v="12"/>
    <n v="72"/>
    <n v="180"/>
    <n v="1080"/>
    <x v="6"/>
    <x v="4"/>
    <x v="0"/>
  </r>
  <r>
    <d v="2021-05-13T00:00:00"/>
    <s v="P0029"/>
    <n v="4"/>
    <x v="2"/>
    <x v="0"/>
    <n v="0"/>
    <x v="19"/>
    <x v="1"/>
    <n v="712"/>
    <n v="810.88"/>
    <n v="2848"/>
    <n v="3243.52"/>
    <x v="22"/>
    <x v="4"/>
    <x v="0"/>
  </r>
  <r>
    <d v="2021-05-20T00:00:00"/>
    <s v="P0042"/>
    <n v="2"/>
    <x v="1"/>
    <x v="1"/>
    <n v="0"/>
    <x v="10"/>
    <x v="0"/>
    <n v="19"/>
    <n v="79"/>
    <n v="38"/>
    <n v="158"/>
    <x v="9"/>
    <x v="4"/>
    <x v="0"/>
  </r>
  <r>
    <d v="2021-05-23T00:00:00"/>
    <s v="P0040"/>
    <n v="11"/>
    <x v="2"/>
    <x v="0"/>
    <n v="0"/>
    <x v="17"/>
    <x v="2"/>
    <n v="17"/>
    <n v="77"/>
    <n v="187"/>
    <n v="847"/>
    <x v="19"/>
    <x v="4"/>
    <x v="0"/>
  </r>
  <r>
    <d v="2021-05-30T00:00:00"/>
    <s v="P0023"/>
    <n v="13"/>
    <x v="1"/>
    <x v="0"/>
    <n v="0"/>
    <x v="12"/>
    <x v="7"/>
    <n v="706"/>
    <n v="804.88"/>
    <n v="9178"/>
    <n v="10463.44"/>
    <x v="24"/>
    <x v="4"/>
    <x v="0"/>
  </r>
  <r>
    <d v="2021-05-30T00:00:00"/>
    <s v="P0013"/>
    <n v="6"/>
    <x v="1"/>
    <x v="1"/>
    <n v="0"/>
    <x v="2"/>
    <x v="2"/>
    <n v="141"/>
    <n v="512"/>
    <n v="846"/>
    <n v="3072"/>
    <x v="24"/>
    <x v="4"/>
    <x v="0"/>
  </r>
  <r>
    <d v="2021-06-03T00:00:00"/>
    <s v="P0021"/>
    <n v="10"/>
    <x v="2"/>
    <x v="1"/>
    <n v="0"/>
    <x v="32"/>
    <x v="4"/>
    <n v="704"/>
    <n v="802.88"/>
    <n v="7040"/>
    <n v="8028.8"/>
    <x v="2"/>
    <x v="5"/>
    <x v="0"/>
  </r>
  <r>
    <d v="2021-06-04T00:00:00"/>
    <s v="P0020"/>
    <n v="8"/>
    <x v="0"/>
    <x v="0"/>
    <n v="0"/>
    <x v="14"/>
    <x v="1"/>
    <n v="703"/>
    <n v="801.88"/>
    <n v="5624"/>
    <n v="6415.04"/>
    <x v="3"/>
    <x v="5"/>
    <x v="0"/>
  </r>
  <r>
    <d v="2021-06-04T00:00:00"/>
    <s v="P0020"/>
    <n v="12"/>
    <x v="1"/>
    <x v="1"/>
    <n v="0"/>
    <x v="14"/>
    <x v="1"/>
    <n v="703"/>
    <n v="801.88"/>
    <n v="8436"/>
    <n v="9622.56"/>
    <x v="3"/>
    <x v="5"/>
    <x v="0"/>
  </r>
  <r>
    <d v="2021-06-05T00:00:00"/>
    <s v="P0022"/>
    <n v="15"/>
    <x v="0"/>
    <x v="0"/>
    <n v="0"/>
    <x v="22"/>
    <x v="2"/>
    <n v="705"/>
    <n v="803.88"/>
    <n v="10575"/>
    <n v="12058.2"/>
    <x v="15"/>
    <x v="5"/>
    <x v="0"/>
  </r>
  <r>
    <d v="2021-06-05T00:00:00"/>
    <s v="P0035"/>
    <n v="10"/>
    <x v="2"/>
    <x v="0"/>
    <n v="0"/>
    <x v="4"/>
    <x v="3"/>
    <n v="12"/>
    <n v="72"/>
    <n v="120"/>
    <n v="720"/>
    <x v="15"/>
    <x v="5"/>
    <x v="0"/>
  </r>
  <r>
    <d v="2021-06-06T00:00:00"/>
    <s v="P0033"/>
    <n v="6"/>
    <x v="2"/>
    <x v="0"/>
    <n v="0"/>
    <x v="38"/>
    <x v="0"/>
    <n v="10"/>
    <n v="70"/>
    <n v="60"/>
    <n v="420"/>
    <x v="16"/>
    <x v="5"/>
    <x v="0"/>
  </r>
  <r>
    <d v="2021-06-08T00:00:00"/>
    <s v="P0028"/>
    <n v="11"/>
    <x v="2"/>
    <x v="0"/>
    <n v="0"/>
    <x v="33"/>
    <x v="6"/>
    <n v="711"/>
    <n v="809.88"/>
    <n v="7821"/>
    <n v="8908.68"/>
    <x v="21"/>
    <x v="5"/>
    <x v="0"/>
  </r>
  <r>
    <d v="2021-06-08T00:00:00"/>
    <s v="P0004"/>
    <n v="11"/>
    <x v="0"/>
    <x v="1"/>
    <n v="0"/>
    <x v="3"/>
    <x v="2"/>
    <n v="44"/>
    <n v="503"/>
    <n v="484"/>
    <n v="5533"/>
    <x v="21"/>
    <x v="5"/>
    <x v="0"/>
  </r>
  <r>
    <d v="2021-06-09T00:00:00"/>
    <s v="P0001"/>
    <n v="7"/>
    <x v="2"/>
    <x v="0"/>
    <n v="0"/>
    <x v="16"/>
    <x v="6"/>
    <n v="98"/>
    <n v="500"/>
    <n v="686"/>
    <n v="3500"/>
    <x v="4"/>
    <x v="5"/>
    <x v="0"/>
  </r>
  <r>
    <d v="2021-06-11T00:00:00"/>
    <s v="P0032"/>
    <n v="12"/>
    <x v="0"/>
    <x v="1"/>
    <n v="0"/>
    <x v="18"/>
    <x v="7"/>
    <n v="715"/>
    <n v="813.88"/>
    <n v="8580"/>
    <n v="9766.56"/>
    <x v="5"/>
    <x v="5"/>
    <x v="0"/>
  </r>
  <r>
    <d v="2021-06-12T00:00:00"/>
    <s v="P0041"/>
    <n v="6"/>
    <x v="2"/>
    <x v="0"/>
    <n v="0"/>
    <x v="41"/>
    <x v="7"/>
    <n v="18"/>
    <n v="78"/>
    <n v="108"/>
    <n v="468"/>
    <x v="6"/>
    <x v="5"/>
    <x v="0"/>
  </r>
  <r>
    <d v="2021-06-14T00:00:00"/>
    <s v="P0025"/>
    <n v="10"/>
    <x v="1"/>
    <x v="1"/>
    <n v="0"/>
    <x v="7"/>
    <x v="5"/>
    <n v="708"/>
    <n v="806.88"/>
    <n v="7080"/>
    <n v="8068.8"/>
    <x v="29"/>
    <x v="5"/>
    <x v="0"/>
  </r>
  <r>
    <d v="2021-06-16T00:00:00"/>
    <s v="P0019"/>
    <n v="5"/>
    <x v="0"/>
    <x v="1"/>
    <n v="0"/>
    <x v="40"/>
    <x v="6"/>
    <n v="702"/>
    <n v="800.88"/>
    <n v="3510"/>
    <n v="4004.4"/>
    <x v="23"/>
    <x v="5"/>
    <x v="0"/>
  </r>
  <r>
    <d v="2021-06-16T00:00:00"/>
    <s v="P0015"/>
    <n v="12"/>
    <x v="1"/>
    <x v="1"/>
    <n v="0"/>
    <x v="27"/>
    <x v="0"/>
    <n v="500"/>
    <n v="514"/>
    <n v="6000"/>
    <n v="6168"/>
    <x v="23"/>
    <x v="5"/>
    <x v="0"/>
  </r>
  <r>
    <d v="2021-06-16T00:00:00"/>
    <s v="P0039"/>
    <n v="11"/>
    <x v="2"/>
    <x v="1"/>
    <n v="0"/>
    <x v="34"/>
    <x v="4"/>
    <n v="16"/>
    <n v="76"/>
    <n v="176"/>
    <n v="836"/>
    <x v="23"/>
    <x v="5"/>
    <x v="0"/>
  </r>
  <r>
    <d v="2021-06-18T00:00:00"/>
    <s v="P0025"/>
    <n v="13"/>
    <x v="2"/>
    <x v="1"/>
    <n v="0"/>
    <x v="7"/>
    <x v="5"/>
    <n v="708"/>
    <n v="806.88"/>
    <n v="9204"/>
    <n v="10489.44"/>
    <x v="7"/>
    <x v="5"/>
    <x v="0"/>
  </r>
  <r>
    <d v="2021-06-19T00:00:00"/>
    <s v="P0041"/>
    <n v="5"/>
    <x v="2"/>
    <x v="0"/>
    <n v="0"/>
    <x v="41"/>
    <x v="7"/>
    <n v="18"/>
    <n v="78"/>
    <n v="90"/>
    <n v="390"/>
    <x v="8"/>
    <x v="5"/>
    <x v="0"/>
  </r>
  <r>
    <d v="2021-06-20T00:00:00"/>
    <s v="P0016"/>
    <n v="1"/>
    <x v="0"/>
    <x v="1"/>
    <n v="0"/>
    <x v="21"/>
    <x v="5"/>
    <n v="200"/>
    <n v="515"/>
    <n v="200"/>
    <n v="515"/>
    <x v="9"/>
    <x v="5"/>
    <x v="0"/>
  </r>
  <r>
    <d v="2021-06-23T00:00:00"/>
    <s v="P0016"/>
    <n v="4"/>
    <x v="2"/>
    <x v="0"/>
    <n v="0"/>
    <x v="21"/>
    <x v="5"/>
    <n v="200"/>
    <n v="515"/>
    <n v="800"/>
    <n v="2060"/>
    <x v="19"/>
    <x v="5"/>
    <x v="0"/>
  </r>
  <r>
    <d v="2021-06-24T00:00:00"/>
    <s v="P0011"/>
    <n v="13"/>
    <x v="2"/>
    <x v="0"/>
    <n v="0"/>
    <x v="31"/>
    <x v="1"/>
    <n v="139"/>
    <n v="510"/>
    <n v="1807"/>
    <n v="6630"/>
    <x v="27"/>
    <x v="5"/>
    <x v="0"/>
  </r>
  <r>
    <d v="2021-06-26T00:00:00"/>
    <s v="P0009"/>
    <n v="7"/>
    <x v="1"/>
    <x v="0"/>
    <n v="0"/>
    <x v="37"/>
    <x v="8"/>
    <n v="137"/>
    <n v="508"/>
    <n v="959"/>
    <n v="3556"/>
    <x v="12"/>
    <x v="5"/>
    <x v="0"/>
  </r>
  <r>
    <d v="2021-06-27T00:00:00"/>
    <s v="P0005"/>
    <n v="11"/>
    <x v="2"/>
    <x v="1"/>
    <n v="0"/>
    <x v="24"/>
    <x v="7"/>
    <n v="133"/>
    <n v="504"/>
    <n v="1463"/>
    <n v="5544"/>
    <x v="13"/>
    <x v="5"/>
    <x v="0"/>
  </r>
  <r>
    <d v="2021-06-28T00:00:00"/>
    <s v="P0021"/>
    <n v="2"/>
    <x v="1"/>
    <x v="1"/>
    <n v="0"/>
    <x v="32"/>
    <x v="4"/>
    <n v="704"/>
    <n v="802.88"/>
    <n v="1408"/>
    <n v="1605.76"/>
    <x v="14"/>
    <x v="5"/>
    <x v="0"/>
  </r>
  <r>
    <d v="2021-06-28T00:00:00"/>
    <s v="P0035"/>
    <n v="7"/>
    <x v="1"/>
    <x v="0"/>
    <n v="0"/>
    <x v="4"/>
    <x v="3"/>
    <n v="12"/>
    <n v="72"/>
    <n v="84"/>
    <n v="504"/>
    <x v="14"/>
    <x v="5"/>
    <x v="0"/>
  </r>
  <r>
    <d v="2021-06-29T00:00:00"/>
    <s v="P0014"/>
    <n v="4"/>
    <x v="2"/>
    <x v="0"/>
    <n v="0"/>
    <x v="9"/>
    <x v="7"/>
    <n v="142"/>
    <n v="513"/>
    <n v="568"/>
    <n v="2052"/>
    <x v="28"/>
    <x v="5"/>
    <x v="0"/>
  </r>
  <r>
    <d v="2021-07-01T00:00:00"/>
    <s v="P0005"/>
    <n v="11"/>
    <x v="2"/>
    <x v="1"/>
    <n v="0"/>
    <x v="24"/>
    <x v="7"/>
    <n v="133"/>
    <n v="504"/>
    <n v="1463"/>
    <n v="5544"/>
    <x v="0"/>
    <x v="6"/>
    <x v="0"/>
  </r>
  <r>
    <d v="2021-07-02T00:00:00"/>
    <s v="P0010"/>
    <n v="11"/>
    <x v="2"/>
    <x v="1"/>
    <n v="0"/>
    <x v="20"/>
    <x v="6"/>
    <n v="138"/>
    <n v="509"/>
    <n v="1518"/>
    <n v="5599"/>
    <x v="1"/>
    <x v="6"/>
    <x v="0"/>
  </r>
  <r>
    <d v="2021-07-03T00:00:00"/>
    <s v="P0033"/>
    <n v="9"/>
    <x v="1"/>
    <x v="1"/>
    <n v="0"/>
    <x v="38"/>
    <x v="0"/>
    <n v="10"/>
    <n v="70"/>
    <n v="90"/>
    <n v="630"/>
    <x v="2"/>
    <x v="6"/>
    <x v="0"/>
  </r>
  <r>
    <d v="2021-07-03T00:00:00"/>
    <s v="P0003"/>
    <n v="8"/>
    <x v="1"/>
    <x v="1"/>
    <n v="0"/>
    <x v="6"/>
    <x v="4"/>
    <n v="71"/>
    <n v="502"/>
    <n v="568"/>
    <n v="4016"/>
    <x v="2"/>
    <x v="6"/>
    <x v="0"/>
  </r>
  <r>
    <d v="2021-07-05T00:00:00"/>
    <s v="P0002"/>
    <n v="8"/>
    <x v="2"/>
    <x v="0"/>
    <n v="0"/>
    <x v="29"/>
    <x v="1"/>
    <n v="105"/>
    <n v="501.88"/>
    <n v="840"/>
    <n v="4015.04"/>
    <x v="15"/>
    <x v="6"/>
    <x v="0"/>
  </r>
  <r>
    <d v="2021-07-06T00:00:00"/>
    <s v="P0041"/>
    <n v="15"/>
    <x v="2"/>
    <x v="1"/>
    <n v="0"/>
    <x v="41"/>
    <x v="7"/>
    <n v="18"/>
    <n v="78"/>
    <n v="270"/>
    <n v="1170"/>
    <x v="16"/>
    <x v="6"/>
    <x v="0"/>
  </r>
  <r>
    <d v="2021-07-08T00:00:00"/>
    <s v="P0004"/>
    <n v="10"/>
    <x v="2"/>
    <x v="0"/>
    <n v="0"/>
    <x v="3"/>
    <x v="2"/>
    <n v="44"/>
    <n v="503"/>
    <n v="440"/>
    <n v="5030"/>
    <x v="21"/>
    <x v="6"/>
    <x v="0"/>
  </r>
  <r>
    <d v="2021-07-10T00:00:00"/>
    <s v="P0034"/>
    <n v="6"/>
    <x v="0"/>
    <x v="1"/>
    <n v="0"/>
    <x v="13"/>
    <x v="5"/>
    <n v="11"/>
    <n v="71"/>
    <n v="66"/>
    <n v="426"/>
    <x v="26"/>
    <x v="6"/>
    <x v="0"/>
  </r>
  <r>
    <d v="2021-07-11T00:00:00"/>
    <s v="P0009"/>
    <n v="4"/>
    <x v="0"/>
    <x v="0"/>
    <n v="0"/>
    <x v="37"/>
    <x v="8"/>
    <n v="137"/>
    <n v="508"/>
    <n v="548"/>
    <n v="2032"/>
    <x v="5"/>
    <x v="6"/>
    <x v="0"/>
  </r>
  <r>
    <d v="2021-07-13T00:00:00"/>
    <s v="P0019"/>
    <n v="1"/>
    <x v="2"/>
    <x v="1"/>
    <n v="0"/>
    <x v="40"/>
    <x v="6"/>
    <n v="702"/>
    <n v="800.88"/>
    <n v="702"/>
    <n v="800.88"/>
    <x v="22"/>
    <x v="6"/>
    <x v="0"/>
  </r>
  <r>
    <d v="2021-07-16T00:00:00"/>
    <s v="P0023"/>
    <n v="8"/>
    <x v="0"/>
    <x v="1"/>
    <n v="0"/>
    <x v="12"/>
    <x v="7"/>
    <n v="706"/>
    <n v="804.88"/>
    <n v="5648"/>
    <n v="6439.04"/>
    <x v="23"/>
    <x v="6"/>
    <x v="0"/>
  </r>
  <r>
    <d v="2021-07-18T00:00:00"/>
    <s v="P0027"/>
    <n v="14"/>
    <x v="1"/>
    <x v="0"/>
    <n v="0"/>
    <x v="26"/>
    <x v="8"/>
    <n v="710"/>
    <n v="808.88"/>
    <n v="9940"/>
    <n v="11324.32"/>
    <x v="7"/>
    <x v="6"/>
    <x v="0"/>
  </r>
  <r>
    <d v="2021-07-20T00:00:00"/>
    <s v="P0038"/>
    <n v="11"/>
    <x v="1"/>
    <x v="0"/>
    <n v="0"/>
    <x v="1"/>
    <x v="1"/>
    <n v="15"/>
    <n v="75"/>
    <n v="165"/>
    <n v="825"/>
    <x v="9"/>
    <x v="6"/>
    <x v="0"/>
  </r>
  <r>
    <d v="2021-07-20T00:00:00"/>
    <s v="P0043"/>
    <n v="5"/>
    <x v="2"/>
    <x v="0"/>
    <n v="0"/>
    <x v="23"/>
    <x v="5"/>
    <n v="20"/>
    <n v="80"/>
    <n v="100"/>
    <n v="400"/>
    <x v="9"/>
    <x v="6"/>
    <x v="0"/>
  </r>
  <r>
    <d v="2021-07-21T00:00:00"/>
    <s v="P0029"/>
    <n v="15"/>
    <x v="2"/>
    <x v="0"/>
    <n v="0"/>
    <x v="19"/>
    <x v="1"/>
    <n v="712"/>
    <n v="810.88"/>
    <n v="10680"/>
    <n v="12163.2"/>
    <x v="10"/>
    <x v="6"/>
    <x v="0"/>
  </r>
  <r>
    <d v="2021-07-22T00:00:00"/>
    <s v="P0026"/>
    <n v="3"/>
    <x v="0"/>
    <x v="1"/>
    <n v="0"/>
    <x v="42"/>
    <x v="3"/>
    <n v="709"/>
    <n v="807.88"/>
    <n v="2127"/>
    <n v="2423.64"/>
    <x v="18"/>
    <x v="6"/>
    <x v="0"/>
  </r>
  <r>
    <d v="2021-07-22T00:00:00"/>
    <s v="P0024"/>
    <n v="14"/>
    <x v="1"/>
    <x v="1"/>
    <n v="0"/>
    <x v="0"/>
    <x v="0"/>
    <n v="707"/>
    <n v="805.88"/>
    <n v="9898"/>
    <n v="11282.32"/>
    <x v="18"/>
    <x v="6"/>
    <x v="0"/>
  </r>
  <r>
    <d v="2021-07-23T00:00:00"/>
    <s v="P0036"/>
    <n v="7"/>
    <x v="0"/>
    <x v="0"/>
    <n v="0"/>
    <x v="43"/>
    <x v="8"/>
    <n v="13"/>
    <n v="73"/>
    <n v="91"/>
    <n v="511"/>
    <x v="19"/>
    <x v="6"/>
    <x v="0"/>
  </r>
  <r>
    <d v="2021-07-23T00:00:00"/>
    <s v="P0037"/>
    <n v="8"/>
    <x v="2"/>
    <x v="0"/>
    <n v="0"/>
    <x v="8"/>
    <x v="6"/>
    <n v="14"/>
    <n v="74"/>
    <n v="112"/>
    <n v="592"/>
    <x v="19"/>
    <x v="6"/>
    <x v="0"/>
  </r>
  <r>
    <d v="2021-07-24T00:00:00"/>
    <s v="P0009"/>
    <n v="4"/>
    <x v="1"/>
    <x v="1"/>
    <n v="0"/>
    <x v="37"/>
    <x v="8"/>
    <n v="137"/>
    <n v="508"/>
    <n v="548"/>
    <n v="2032"/>
    <x v="27"/>
    <x v="6"/>
    <x v="0"/>
  </r>
  <r>
    <d v="2021-07-29T00:00:00"/>
    <s v="P0044"/>
    <n v="15"/>
    <x v="1"/>
    <x v="1"/>
    <n v="0"/>
    <x v="11"/>
    <x v="3"/>
    <n v="21"/>
    <n v="81"/>
    <n v="315"/>
    <n v="1215"/>
    <x v="28"/>
    <x v="6"/>
    <x v="0"/>
  </r>
  <r>
    <d v="2021-08-01T00:00:00"/>
    <s v="P0001"/>
    <n v="11"/>
    <x v="2"/>
    <x v="1"/>
    <n v="0"/>
    <x v="16"/>
    <x v="6"/>
    <n v="98"/>
    <n v="500"/>
    <n v="1078"/>
    <n v="5500"/>
    <x v="0"/>
    <x v="7"/>
    <x v="0"/>
  </r>
  <r>
    <d v="2021-08-02T00:00:00"/>
    <s v="P0023"/>
    <n v="3"/>
    <x v="2"/>
    <x v="0"/>
    <n v="0"/>
    <x v="12"/>
    <x v="7"/>
    <n v="706"/>
    <n v="804.88"/>
    <n v="2118"/>
    <n v="2414.64"/>
    <x v="1"/>
    <x v="7"/>
    <x v="0"/>
  </r>
  <r>
    <d v="2021-08-03T00:00:00"/>
    <s v="P0022"/>
    <n v="13"/>
    <x v="1"/>
    <x v="0"/>
    <n v="0"/>
    <x v="22"/>
    <x v="2"/>
    <n v="705"/>
    <n v="803.88"/>
    <n v="9165"/>
    <n v="10450.44"/>
    <x v="2"/>
    <x v="7"/>
    <x v="0"/>
  </r>
  <r>
    <d v="2021-08-03T00:00:00"/>
    <s v="P0034"/>
    <n v="12"/>
    <x v="1"/>
    <x v="0"/>
    <n v="0"/>
    <x v="13"/>
    <x v="5"/>
    <n v="11"/>
    <n v="71"/>
    <n v="132"/>
    <n v="852"/>
    <x v="2"/>
    <x v="7"/>
    <x v="0"/>
  </r>
  <r>
    <d v="2021-08-05T00:00:00"/>
    <s v="P0028"/>
    <n v="14"/>
    <x v="2"/>
    <x v="1"/>
    <n v="0"/>
    <x v="33"/>
    <x v="6"/>
    <n v="711"/>
    <n v="809.88"/>
    <n v="9954"/>
    <n v="11338.32"/>
    <x v="15"/>
    <x v="7"/>
    <x v="0"/>
  </r>
  <r>
    <d v="2021-08-06T00:00:00"/>
    <s v="P0037"/>
    <n v="1"/>
    <x v="0"/>
    <x v="1"/>
    <n v="0"/>
    <x v="8"/>
    <x v="6"/>
    <n v="14"/>
    <n v="74"/>
    <n v="14"/>
    <n v="74"/>
    <x v="16"/>
    <x v="7"/>
    <x v="0"/>
  </r>
  <r>
    <d v="2021-08-10T00:00:00"/>
    <s v="P0005"/>
    <n v="4"/>
    <x v="0"/>
    <x v="1"/>
    <n v="0"/>
    <x v="24"/>
    <x v="7"/>
    <n v="133"/>
    <n v="504"/>
    <n v="532"/>
    <n v="2016"/>
    <x v="26"/>
    <x v="7"/>
    <x v="0"/>
  </r>
  <r>
    <d v="2021-08-10T00:00:00"/>
    <s v="P0044"/>
    <n v="10"/>
    <x v="1"/>
    <x v="1"/>
    <n v="0"/>
    <x v="11"/>
    <x v="3"/>
    <n v="21"/>
    <n v="81"/>
    <n v="210"/>
    <n v="810"/>
    <x v="26"/>
    <x v="7"/>
    <x v="0"/>
  </r>
  <r>
    <d v="2021-08-10T00:00:00"/>
    <s v="P0006"/>
    <n v="6"/>
    <x v="2"/>
    <x v="1"/>
    <n v="0"/>
    <x v="15"/>
    <x v="0"/>
    <n v="134"/>
    <n v="505"/>
    <n v="804"/>
    <n v="3030"/>
    <x v="26"/>
    <x v="7"/>
    <x v="0"/>
  </r>
  <r>
    <d v="2021-08-11T00:00:00"/>
    <s v="P0023"/>
    <n v="4"/>
    <x v="2"/>
    <x v="0"/>
    <n v="0"/>
    <x v="12"/>
    <x v="7"/>
    <n v="706"/>
    <n v="804.88"/>
    <n v="2824"/>
    <n v="3219.52"/>
    <x v="5"/>
    <x v="7"/>
    <x v="0"/>
  </r>
  <r>
    <d v="2021-08-13T00:00:00"/>
    <s v="P0011"/>
    <n v="13"/>
    <x v="2"/>
    <x v="0"/>
    <n v="0"/>
    <x v="31"/>
    <x v="1"/>
    <n v="139"/>
    <n v="510"/>
    <n v="1807"/>
    <n v="6630"/>
    <x v="22"/>
    <x v="7"/>
    <x v="0"/>
  </r>
  <r>
    <d v="2021-08-13T00:00:00"/>
    <s v="P0027"/>
    <n v="9"/>
    <x v="2"/>
    <x v="0"/>
    <n v="0"/>
    <x v="26"/>
    <x v="8"/>
    <n v="710"/>
    <n v="808.88"/>
    <n v="6390"/>
    <n v="7279.92"/>
    <x v="22"/>
    <x v="7"/>
    <x v="0"/>
  </r>
  <r>
    <d v="2021-08-16T00:00:00"/>
    <s v="P0003"/>
    <n v="3"/>
    <x v="1"/>
    <x v="0"/>
    <n v="0"/>
    <x v="6"/>
    <x v="4"/>
    <n v="71"/>
    <n v="502"/>
    <n v="213"/>
    <n v="1506"/>
    <x v="23"/>
    <x v="7"/>
    <x v="0"/>
  </r>
  <r>
    <d v="2021-08-18T00:00:00"/>
    <s v="P0025"/>
    <n v="6"/>
    <x v="2"/>
    <x v="0"/>
    <n v="0"/>
    <x v="7"/>
    <x v="5"/>
    <n v="708"/>
    <n v="806.88"/>
    <n v="4248"/>
    <n v="4841.28"/>
    <x v="7"/>
    <x v="7"/>
    <x v="0"/>
  </r>
  <r>
    <d v="2021-08-20T00:00:00"/>
    <s v="P0020"/>
    <n v="15"/>
    <x v="2"/>
    <x v="1"/>
    <n v="0"/>
    <x v="14"/>
    <x v="1"/>
    <n v="703"/>
    <n v="801.88"/>
    <n v="10545"/>
    <n v="12028.2"/>
    <x v="9"/>
    <x v="7"/>
    <x v="0"/>
  </r>
  <r>
    <d v="2021-08-20T00:00:00"/>
    <s v="P0031"/>
    <n v="9"/>
    <x v="2"/>
    <x v="0"/>
    <n v="0"/>
    <x v="5"/>
    <x v="2"/>
    <n v="714"/>
    <n v="812.88"/>
    <n v="6426"/>
    <n v="7315.92"/>
    <x v="9"/>
    <x v="7"/>
    <x v="0"/>
  </r>
  <r>
    <d v="2021-08-20T00:00:00"/>
    <s v="P0028"/>
    <n v="13"/>
    <x v="2"/>
    <x v="0"/>
    <n v="0"/>
    <x v="33"/>
    <x v="6"/>
    <n v="711"/>
    <n v="809.88"/>
    <n v="9243"/>
    <n v="10528.44"/>
    <x v="9"/>
    <x v="7"/>
    <x v="0"/>
  </r>
  <r>
    <d v="2021-08-26T00:00:00"/>
    <s v="P0039"/>
    <n v="4"/>
    <x v="2"/>
    <x v="0"/>
    <n v="0"/>
    <x v="34"/>
    <x v="4"/>
    <n v="16"/>
    <n v="76"/>
    <n v="64"/>
    <n v="304"/>
    <x v="12"/>
    <x v="7"/>
    <x v="0"/>
  </r>
  <r>
    <d v="2021-08-29T00:00:00"/>
    <s v="P0034"/>
    <n v="12"/>
    <x v="0"/>
    <x v="0"/>
    <n v="0"/>
    <x v="13"/>
    <x v="5"/>
    <n v="11"/>
    <n v="71"/>
    <n v="132"/>
    <n v="852"/>
    <x v="28"/>
    <x v="7"/>
    <x v="0"/>
  </r>
  <r>
    <d v="2021-08-30T00:00:00"/>
    <s v="P0013"/>
    <n v="13"/>
    <x v="2"/>
    <x v="0"/>
    <n v="0"/>
    <x v="2"/>
    <x v="2"/>
    <n v="141"/>
    <n v="512"/>
    <n v="1833"/>
    <n v="6656"/>
    <x v="24"/>
    <x v="7"/>
    <x v="0"/>
  </r>
  <r>
    <d v="2021-08-31T00:00:00"/>
    <s v="P0001"/>
    <n v="2"/>
    <x v="2"/>
    <x v="0"/>
    <n v="0"/>
    <x v="16"/>
    <x v="6"/>
    <n v="98"/>
    <n v="500"/>
    <n v="196"/>
    <n v="1000"/>
    <x v="25"/>
    <x v="7"/>
    <x v="0"/>
  </r>
  <r>
    <d v="2021-08-31T00:00:00"/>
    <s v="P0035"/>
    <n v="11"/>
    <x v="2"/>
    <x v="0"/>
    <n v="0"/>
    <x v="4"/>
    <x v="3"/>
    <n v="12"/>
    <n v="72"/>
    <n v="132"/>
    <n v="792"/>
    <x v="25"/>
    <x v="7"/>
    <x v="0"/>
  </r>
  <r>
    <d v="2021-09-01T00:00:00"/>
    <s v="P0024"/>
    <n v="1"/>
    <x v="0"/>
    <x v="1"/>
    <n v="0"/>
    <x v="0"/>
    <x v="0"/>
    <n v="707"/>
    <n v="805.88"/>
    <n v="707"/>
    <n v="805.88"/>
    <x v="0"/>
    <x v="8"/>
    <x v="0"/>
  </r>
  <r>
    <d v="2021-09-01T00:00:00"/>
    <s v="P0003"/>
    <n v="14"/>
    <x v="1"/>
    <x v="0"/>
    <n v="0"/>
    <x v="6"/>
    <x v="4"/>
    <n v="71"/>
    <n v="502"/>
    <n v="994"/>
    <n v="7028"/>
    <x v="0"/>
    <x v="8"/>
    <x v="0"/>
  </r>
  <r>
    <d v="2021-09-03T00:00:00"/>
    <s v="P0041"/>
    <n v="8"/>
    <x v="2"/>
    <x v="0"/>
    <n v="0"/>
    <x v="41"/>
    <x v="7"/>
    <n v="18"/>
    <n v="78"/>
    <n v="144"/>
    <n v="624"/>
    <x v="2"/>
    <x v="8"/>
    <x v="0"/>
  </r>
  <r>
    <d v="2021-09-04T00:00:00"/>
    <s v="P0028"/>
    <n v="7"/>
    <x v="2"/>
    <x v="0"/>
    <n v="0"/>
    <x v="33"/>
    <x v="6"/>
    <n v="711"/>
    <n v="809.88"/>
    <n v="4977"/>
    <n v="5669.16"/>
    <x v="3"/>
    <x v="8"/>
    <x v="0"/>
  </r>
  <r>
    <d v="2021-09-04T00:00:00"/>
    <s v="P0023"/>
    <n v="15"/>
    <x v="2"/>
    <x v="0"/>
    <n v="0"/>
    <x v="12"/>
    <x v="7"/>
    <n v="706"/>
    <n v="804.88"/>
    <n v="10590"/>
    <n v="12073.2"/>
    <x v="3"/>
    <x v="8"/>
    <x v="0"/>
  </r>
  <r>
    <d v="2021-09-05T00:00:00"/>
    <s v="P0032"/>
    <n v="1"/>
    <x v="2"/>
    <x v="1"/>
    <n v="0"/>
    <x v="18"/>
    <x v="7"/>
    <n v="715"/>
    <n v="813.88"/>
    <n v="715"/>
    <n v="813.88"/>
    <x v="15"/>
    <x v="8"/>
    <x v="0"/>
  </r>
  <r>
    <d v="2021-09-07T00:00:00"/>
    <s v="P0019"/>
    <n v="5"/>
    <x v="2"/>
    <x v="0"/>
    <n v="0"/>
    <x v="40"/>
    <x v="6"/>
    <n v="702"/>
    <n v="800.88"/>
    <n v="3510"/>
    <n v="4004.4"/>
    <x v="20"/>
    <x v="8"/>
    <x v="0"/>
  </r>
  <r>
    <d v="2021-09-09T00:00:00"/>
    <s v="P0044"/>
    <n v="4"/>
    <x v="2"/>
    <x v="0"/>
    <n v="0"/>
    <x v="11"/>
    <x v="3"/>
    <n v="21"/>
    <n v="81"/>
    <n v="84"/>
    <n v="324"/>
    <x v="4"/>
    <x v="8"/>
    <x v="0"/>
  </r>
  <r>
    <d v="2021-09-10T00:00:00"/>
    <s v="P0030"/>
    <n v="6"/>
    <x v="2"/>
    <x v="0"/>
    <n v="0"/>
    <x v="28"/>
    <x v="4"/>
    <n v="713"/>
    <n v="811.88"/>
    <n v="4278"/>
    <n v="4871.28"/>
    <x v="26"/>
    <x v="8"/>
    <x v="0"/>
  </r>
  <r>
    <d v="2021-09-10T00:00:00"/>
    <s v="P0001"/>
    <n v="9"/>
    <x v="0"/>
    <x v="0"/>
    <n v="0"/>
    <x v="16"/>
    <x v="6"/>
    <n v="98"/>
    <n v="500"/>
    <n v="882"/>
    <n v="4500"/>
    <x v="26"/>
    <x v="8"/>
    <x v="0"/>
  </r>
  <r>
    <d v="2021-09-10T00:00:00"/>
    <s v="P0026"/>
    <n v="2"/>
    <x v="2"/>
    <x v="0"/>
    <n v="0"/>
    <x v="42"/>
    <x v="3"/>
    <n v="709"/>
    <n v="807.88"/>
    <n v="1418"/>
    <n v="1615.76"/>
    <x v="26"/>
    <x v="8"/>
    <x v="0"/>
  </r>
  <r>
    <d v="2021-09-11T00:00:00"/>
    <s v="P0001"/>
    <n v="6"/>
    <x v="0"/>
    <x v="0"/>
    <n v="0"/>
    <x v="16"/>
    <x v="6"/>
    <n v="98"/>
    <n v="500"/>
    <n v="588"/>
    <n v="3000"/>
    <x v="5"/>
    <x v="8"/>
    <x v="0"/>
  </r>
  <r>
    <d v="2021-09-13T00:00:00"/>
    <s v="P0041"/>
    <n v="7"/>
    <x v="2"/>
    <x v="1"/>
    <n v="0"/>
    <x v="41"/>
    <x v="7"/>
    <n v="18"/>
    <n v="78"/>
    <n v="126"/>
    <n v="546"/>
    <x v="22"/>
    <x v="8"/>
    <x v="0"/>
  </r>
  <r>
    <d v="2021-09-15T00:00:00"/>
    <s v="P0042"/>
    <n v="6"/>
    <x v="2"/>
    <x v="0"/>
    <n v="0"/>
    <x v="10"/>
    <x v="0"/>
    <n v="19"/>
    <n v="79"/>
    <n v="114"/>
    <n v="474"/>
    <x v="17"/>
    <x v="8"/>
    <x v="0"/>
  </r>
  <r>
    <d v="2021-09-15T00:00:00"/>
    <s v="P0042"/>
    <n v="14"/>
    <x v="2"/>
    <x v="0"/>
    <n v="0"/>
    <x v="10"/>
    <x v="0"/>
    <n v="19"/>
    <n v="79"/>
    <n v="266"/>
    <n v="1106"/>
    <x v="17"/>
    <x v="8"/>
    <x v="0"/>
  </r>
  <r>
    <d v="2021-09-21T00:00:00"/>
    <s v="P0020"/>
    <n v="7"/>
    <x v="0"/>
    <x v="1"/>
    <n v="0"/>
    <x v="14"/>
    <x v="1"/>
    <n v="703"/>
    <n v="801.88"/>
    <n v="4921"/>
    <n v="5613.16"/>
    <x v="10"/>
    <x v="8"/>
    <x v="0"/>
  </r>
  <r>
    <d v="2021-09-22T00:00:00"/>
    <s v="P0040"/>
    <n v="2"/>
    <x v="1"/>
    <x v="1"/>
    <n v="0"/>
    <x v="17"/>
    <x v="2"/>
    <n v="17"/>
    <n v="77"/>
    <n v="34"/>
    <n v="154"/>
    <x v="18"/>
    <x v="8"/>
    <x v="0"/>
  </r>
  <r>
    <d v="2021-09-22T00:00:00"/>
    <s v="P0002"/>
    <n v="4"/>
    <x v="2"/>
    <x v="1"/>
    <n v="0"/>
    <x v="29"/>
    <x v="1"/>
    <n v="105"/>
    <n v="501.88"/>
    <n v="420"/>
    <n v="2007.52"/>
    <x v="18"/>
    <x v="8"/>
    <x v="0"/>
  </r>
  <r>
    <d v="2021-09-23T00:00:00"/>
    <s v="P0018"/>
    <n v="12"/>
    <x v="2"/>
    <x v="1"/>
    <n v="0"/>
    <x v="30"/>
    <x v="8"/>
    <n v="701"/>
    <n v="900.55"/>
    <n v="8412"/>
    <n v="10806.599999999999"/>
    <x v="19"/>
    <x v="8"/>
    <x v="0"/>
  </r>
  <r>
    <d v="2021-09-23T00:00:00"/>
    <s v="P0021"/>
    <n v="7"/>
    <x v="1"/>
    <x v="0"/>
    <n v="0"/>
    <x v="32"/>
    <x v="4"/>
    <n v="704"/>
    <n v="802.88"/>
    <n v="4928"/>
    <n v="5620.16"/>
    <x v="19"/>
    <x v="8"/>
    <x v="0"/>
  </r>
  <r>
    <d v="2021-09-27T00:00:00"/>
    <s v="P0034"/>
    <n v="1"/>
    <x v="2"/>
    <x v="1"/>
    <n v="0"/>
    <x v="13"/>
    <x v="5"/>
    <n v="11"/>
    <n v="71"/>
    <n v="11"/>
    <n v="71"/>
    <x v="13"/>
    <x v="8"/>
    <x v="0"/>
  </r>
  <r>
    <d v="2021-09-30T00:00:00"/>
    <s v="P0014"/>
    <n v="9"/>
    <x v="1"/>
    <x v="0"/>
    <n v="0"/>
    <x v="9"/>
    <x v="7"/>
    <n v="142"/>
    <n v="513"/>
    <n v="1278"/>
    <n v="4617"/>
    <x v="24"/>
    <x v="8"/>
    <x v="0"/>
  </r>
  <r>
    <d v="2021-09-30T00:00:00"/>
    <s v="P0006"/>
    <n v="5"/>
    <x v="1"/>
    <x v="0"/>
    <n v="0"/>
    <x v="15"/>
    <x v="0"/>
    <n v="134"/>
    <n v="505"/>
    <n v="670"/>
    <n v="2525"/>
    <x v="24"/>
    <x v="8"/>
    <x v="0"/>
  </r>
  <r>
    <d v="2021-10-01T00:00:00"/>
    <s v="P0030"/>
    <n v="14"/>
    <x v="1"/>
    <x v="1"/>
    <n v="0"/>
    <x v="28"/>
    <x v="4"/>
    <n v="713"/>
    <n v="811.88"/>
    <n v="9982"/>
    <n v="11366.32"/>
    <x v="0"/>
    <x v="9"/>
    <x v="0"/>
  </r>
  <r>
    <d v="2021-10-02T00:00:00"/>
    <s v="P0014"/>
    <n v="15"/>
    <x v="2"/>
    <x v="0"/>
    <n v="0"/>
    <x v="9"/>
    <x v="7"/>
    <n v="142"/>
    <n v="513"/>
    <n v="2130"/>
    <n v="7695"/>
    <x v="1"/>
    <x v="9"/>
    <x v="0"/>
  </r>
  <r>
    <d v="2021-10-03T00:00:00"/>
    <s v="P0019"/>
    <n v="9"/>
    <x v="2"/>
    <x v="0"/>
    <n v="0"/>
    <x v="40"/>
    <x v="6"/>
    <n v="702"/>
    <n v="800.88"/>
    <n v="6318"/>
    <n v="7207.92"/>
    <x v="2"/>
    <x v="9"/>
    <x v="0"/>
  </r>
  <r>
    <d v="2021-10-06T00:00:00"/>
    <s v="P0035"/>
    <n v="1"/>
    <x v="2"/>
    <x v="0"/>
    <n v="0"/>
    <x v="4"/>
    <x v="3"/>
    <n v="12"/>
    <n v="72"/>
    <n v="12"/>
    <n v="72"/>
    <x v="16"/>
    <x v="9"/>
    <x v="0"/>
  </r>
  <r>
    <d v="2021-10-06T00:00:00"/>
    <s v="P0036"/>
    <n v="12"/>
    <x v="1"/>
    <x v="0"/>
    <n v="0"/>
    <x v="43"/>
    <x v="8"/>
    <n v="13"/>
    <n v="73"/>
    <n v="156"/>
    <n v="876"/>
    <x v="16"/>
    <x v="9"/>
    <x v="0"/>
  </r>
  <r>
    <d v="2021-10-07T00:00:00"/>
    <s v="P0026"/>
    <n v="6"/>
    <x v="2"/>
    <x v="1"/>
    <n v="0"/>
    <x v="42"/>
    <x v="3"/>
    <n v="709"/>
    <n v="807.88"/>
    <n v="4254"/>
    <n v="4847.28"/>
    <x v="20"/>
    <x v="9"/>
    <x v="0"/>
  </r>
  <r>
    <d v="2021-10-09T00:00:00"/>
    <s v="P0038"/>
    <n v="5"/>
    <x v="2"/>
    <x v="1"/>
    <n v="0"/>
    <x v="1"/>
    <x v="1"/>
    <n v="15"/>
    <n v="75"/>
    <n v="75"/>
    <n v="375"/>
    <x v="4"/>
    <x v="9"/>
    <x v="0"/>
  </r>
  <r>
    <d v="2021-10-09T00:00:00"/>
    <s v="P0032"/>
    <n v="11"/>
    <x v="1"/>
    <x v="1"/>
    <n v="0"/>
    <x v="18"/>
    <x v="7"/>
    <n v="715"/>
    <n v="813.88"/>
    <n v="7865"/>
    <n v="8952.68"/>
    <x v="4"/>
    <x v="9"/>
    <x v="0"/>
  </r>
  <r>
    <d v="2021-10-10T00:00:00"/>
    <s v="P0035"/>
    <n v="14"/>
    <x v="2"/>
    <x v="1"/>
    <n v="0"/>
    <x v="4"/>
    <x v="3"/>
    <n v="12"/>
    <n v="72"/>
    <n v="168"/>
    <n v="1008"/>
    <x v="26"/>
    <x v="9"/>
    <x v="0"/>
  </r>
  <r>
    <d v="2021-10-11T00:00:00"/>
    <s v="P0011"/>
    <n v="15"/>
    <x v="2"/>
    <x v="1"/>
    <n v="0"/>
    <x v="31"/>
    <x v="1"/>
    <n v="139"/>
    <n v="510"/>
    <n v="2085"/>
    <n v="7650"/>
    <x v="5"/>
    <x v="9"/>
    <x v="0"/>
  </r>
  <r>
    <d v="2021-10-12T00:00:00"/>
    <s v="P0027"/>
    <n v="8"/>
    <x v="1"/>
    <x v="0"/>
    <n v="0"/>
    <x v="26"/>
    <x v="8"/>
    <n v="710"/>
    <n v="808.88"/>
    <n v="5680"/>
    <n v="6471.04"/>
    <x v="6"/>
    <x v="9"/>
    <x v="0"/>
  </r>
  <r>
    <d v="2021-10-17T00:00:00"/>
    <s v="P0001"/>
    <n v="13"/>
    <x v="2"/>
    <x v="0"/>
    <n v="0"/>
    <x v="16"/>
    <x v="6"/>
    <n v="98"/>
    <n v="500"/>
    <n v="1274"/>
    <n v="6500"/>
    <x v="30"/>
    <x v="9"/>
    <x v="0"/>
  </r>
  <r>
    <d v="2021-10-18T00:00:00"/>
    <s v="P0025"/>
    <n v="6"/>
    <x v="1"/>
    <x v="1"/>
    <n v="0"/>
    <x v="7"/>
    <x v="5"/>
    <n v="708"/>
    <n v="806.88"/>
    <n v="4248"/>
    <n v="4841.28"/>
    <x v="7"/>
    <x v="9"/>
    <x v="0"/>
  </r>
  <r>
    <d v="2021-10-18T00:00:00"/>
    <s v="P0021"/>
    <n v="13"/>
    <x v="1"/>
    <x v="1"/>
    <n v="0"/>
    <x v="32"/>
    <x v="4"/>
    <n v="704"/>
    <n v="802.88"/>
    <n v="9152"/>
    <n v="10437.44"/>
    <x v="7"/>
    <x v="9"/>
    <x v="0"/>
  </r>
  <r>
    <d v="2021-10-22T00:00:00"/>
    <s v="P0011"/>
    <n v="7"/>
    <x v="2"/>
    <x v="1"/>
    <n v="0"/>
    <x v="31"/>
    <x v="1"/>
    <n v="139"/>
    <n v="510"/>
    <n v="973"/>
    <n v="3570"/>
    <x v="18"/>
    <x v="9"/>
    <x v="0"/>
  </r>
  <r>
    <d v="2021-10-22T00:00:00"/>
    <s v="P0024"/>
    <n v="13"/>
    <x v="1"/>
    <x v="1"/>
    <n v="0"/>
    <x v="0"/>
    <x v="0"/>
    <n v="707"/>
    <n v="805.88"/>
    <n v="9191"/>
    <n v="10476.44"/>
    <x v="18"/>
    <x v="9"/>
    <x v="0"/>
  </r>
  <r>
    <d v="2021-10-22T00:00:00"/>
    <s v="P0009"/>
    <n v="1"/>
    <x v="2"/>
    <x v="1"/>
    <n v="0"/>
    <x v="37"/>
    <x v="8"/>
    <n v="137"/>
    <n v="508"/>
    <n v="137"/>
    <n v="508"/>
    <x v="18"/>
    <x v="9"/>
    <x v="0"/>
  </r>
  <r>
    <d v="2021-10-24T00:00:00"/>
    <s v="P0011"/>
    <n v="3"/>
    <x v="0"/>
    <x v="1"/>
    <n v="0"/>
    <x v="31"/>
    <x v="1"/>
    <n v="139"/>
    <n v="510"/>
    <n v="417"/>
    <n v="1530"/>
    <x v="27"/>
    <x v="9"/>
    <x v="0"/>
  </r>
  <r>
    <d v="2021-10-25T00:00:00"/>
    <s v="P0044"/>
    <n v="9"/>
    <x v="1"/>
    <x v="1"/>
    <n v="0"/>
    <x v="11"/>
    <x v="3"/>
    <n v="21"/>
    <n v="81"/>
    <n v="189"/>
    <n v="729"/>
    <x v="11"/>
    <x v="9"/>
    <x v="0"/>
  </r>
  <r>
    <d v="2021-10-26T00:00:00"/>
    <s v="P0004"/>
    <n v="6"/>
    <x v="0"/>
    <x v="1"/>
    <n v="0"/>
    <x v="3"/>
    <x v="2"/>
    <n v="44"/>
    <n v="503"/>
    <n v="264"/>
    <n v="3018"/>
    <x v="12"/>
    <x v="9"/>
    <x v="0"/>
  </r>
  <r>
    <d v="2021-10-28T00:00:00"/>
    <s v="P0008"/>
    <n v="1"/>
    <x v="2"/>
    <x v="1"/>
    <n v="0"/>
    <x v="25"/>
    <x v="3"/>
    <n v="136"/>
    <n v="190.68"/>
    <n v="136"/>
    <n v="190.68"/>
    <x v="14"/>
    <x v="9"/>
    <x v="0"/>
  </r>
  <r>
    <d v="2021-10-29T00:00:00"/>
    <s v="P0038"/>
    <n v="14"/>
    <x v="1"/>
    <x v="0"/>
    <n v="0"/>
    <x v="1"/>
    <x v="1"/>
    <n v="15"/>
    <n v="75"/>
    <n v="210"/>
    <n v="1050"/>
    <x v="28"/>
    <x v="9"/>
    <x v="0"/>
  </r>
  <r>
    <d v="2021-10-31T00:00:00"/>
    <s v="P0021"/>
    <n v="6"/>
    <x v="1"/>
    <x v="1"/>
    <n v="0"/>
    <x v="32"/>
    <x v="4"/>
    <n v="704"/>
    <n v="802.88"/>
    <n v="4224"/>
    <n v="4817.28"/>
    <x v="25"/>
    <x v="9"/>
    <x v="0"/>
  </r>
  <r>
    <d v="2021-11-03T00:00:00"/>
    <s v="P0013"/>
    <n v="12"/>
    <x v="2"/>
    <x v="1"/>
    <n v="0"/>
    <x v="2"/>
    <x v="2"/>
    <n v="141"/>
    <n v="512"/>
    <n v="1692"/>
    <n v="6144"/>
    <x v="2"/>
    <x v="10"/>
    <x v="0"/>
  </r>
  <r>
    <d v="2021-11-06T00:00:00"/>
    <s v="P0036"/>
    <n v="10"/>
    <x v="2"/>
    <x v="0"/>
    <n v="0"/>
    <x v="43"/>
    <x v="8"/>
    <n v="13"/>
    <n v="73"/>
    <n v="130"/>
    <n v="730"/>
    <x v="16"/>
    <x v="10"/>
    <x v="0"/>
  </r>
  <r>
    <d v="2021-11-08T00:00:00"/>
    <s v="P0007"/>
    <n v="15"/>
    <x v="2"/>
    <x v="0"/>
    <n v="0"/>
    <x v="36"/>
    <x v="5"/>
    <n v="135"/>
    <n v="506"/>
    <n v="2025"/>
    <n v="7590"/>
    <x v="21"/>
    <x v="10"/>
    <x v="0"/>
  </r>
  <r>
    <d v="2021-11-10T00:00:00"/>
    <s v="P0042"/>
    <n v="6"/>
    <x v="1"/>
    <x v="1"/>
    <n v="0"/>
    <x v="10"/>
    <x v="0"/>
    <n v="19"/>
    <n v="79"/>
    <n v="114"/>
    <n v="474"/>
    <x v="26"/>
    <x v="10"/>
    <x v="0"/>
  </r>
  <r>
    <d v="2021-11-11T00:00:00"/>
    <s v="P0040"/>
    <n v="12"/>
    <x v="0"/>
    <x v="0"/>
    <n v="0"/>
    <x v="17"/>
    <x v="2"/>
    <n v="17"/>
    <n v="77"/>
    <n v="204"/>
    <n v="924"/>
    <x v="5"/>
    <x v="10"/>
    <x v="0"/>
  </r>
  <r>
    <d v="2021-11-12T00:00:00"/>
    <s v="P0010"/>
    <n v="3"/>
    <x v="1"/>
    <x v="1"/>
    <n v="0"/>
    <x v="20"/>
    <x v="6"/>
    <n v="138"/>
    <n v="509"/>
    <n v="414"/>
    <n v="1527"/>
    <x v="6"/>
    <x v="10"/>
    <x v="0"/>
  </r>
  <r>
    <d v="2021-11-20T00:00:00"/>
    <s v="P0034"/>
    <n v="14"/>
    <x v="1"/>
    <x v="0"/>
    <n v="0"/>
    <x v="13"/>
    <x v="5"/>
    <n v="11"/>
    <n v="71"/>
    <n v="154"/>
    <n v="994"/>
    <x v="9"/>
    <x v="10"/>
    <x v="0"/>
  </r>
  <r>
    <d v="2021-11-20T00:00:00"/>
    <s v="P0008"/>
    <n v="11"/>
    <x v="1"/>
    <x v="1"/>
    <n v="0"/>
    <x v="25"/>
    <x v="3"/>
    <n v="136"/>
    <n v="190.68"/>
    <n v="1496"/>
    <n v="2097.48"/>
    <x v="9"/>
    <x v="10"/>
    <x v="0"/>
  </r>
  <r>
    <d v="2021-11-21T00:00:00"/>
    <s v="P0014"/>
    <n v="1"/>
    <x v="0"/>
    <x v="0"/>
    <n v="0"/>
    <x v="9"/>
    <x v="7"/>
    <n v="142"/>
    <n v="513"/>
    <n v="142"/>
    <n v="513"/>
    <x v="10"/>
    <x v="10"/>
    <x v="0"/>
  </r>
  <r>
    <d v="2021-11-21T00:00:00"/>
    <s v="P0006"/>
    <n v="1"/>
    <x v="1"/>
    <x v="1"/>
    <n v="0"/>
    <x v="15"/>
    <x v="0"/>
    <n v="134"/>
    <n v="505"/>
    <n v="134"/>
    <n v="505"/>
    <x v="10"/>
    <x v="10"/>
    <x v="0"/>
  </r>
  <r>
    <d v="2021-11-27T00:00:00"/>
    <s v="P0012"/>
    <n v="8"/>
    <x v="1"/>
    <x v="0"/>
    <n v="0"/>
    <x v="35"/>
    <x v="4"/>
    <n v="140"/>
    <n v="511"/>
    <n v="1120"/>
    <n v="4088"/>
    <x v="13"/>
    <x v="10"/>
    <x v="0"/>
  </r>
  <r>
    <d v="2021-11-28T00:00:00"/>
    <s v="P0040"/>
    <n v="2"/>
    <x v="2"/>
    <x v="1"/>
    <n v="0"/>
    <x v="17"/>
    <x v="2"/>
    <n v="17"/>
    <n v="77"/>
    <n v="34"/>
    <n v="154"/>
    <x v="14"/>
    <x v="10"/>
    <x v="0"/>
  </r>
  <r>
    <d v="2021-11-30T00:00:00"/>
    <s v="P0039"/>
    <n v="15"/>
    <x v="2"/>
    <x v="0"/>
    <n v="0"/>
    <x v="34"/>
    <x v="4"/>
    <n v="16"/>
    <n v="76"/>
    <n v="240"/>
    <n v="1140"/>
    <x v="24"/>
    <x v="10"/>
    <x v="0"/>
  </r>
  <r>
    <d v="2021-12-02T00:00:00"/>
    <s v="P0016"/>
    <n v="10"/>
    <x v="2"/>
    <x v="1"/>
    <n v="0"/>
    <x v="21"/>
    <x v="5"/>
    <n v="200"/>
    <n v="515"/>
    <n v="2000"/>
    <n v="5150"/>
    <x v="1"/>
    <x v="11"/>
    <x v="0"/>
  </r>
  <r>
    <d v="2021-12-03T00:00:00"/>
    <s v="P0034"/>
    <n v="2"/>
    <x v="1"/>
    <x v="1"/>
    <n v="0"/>
    <x v="13"/>
    <x v="5"/>
    <n v="11"/>
    <n v="71"/>
    <n v="22"/>
    <n v="142"/>
    <x v="2"/>
    <x v="11"/>
    <x v="0"/>
  </r>
  <r>
    <d v="2021-12-03T00:00:00"/>
    <s v="P0019"/>
    <n v="8"/>
    <x v="1"/>
    <x v="0"/>
    <n v="0"/>
    <x v="40"/>
    <x v="6"/>
    <n v="702"/>
    <n v="800.88"/>
    <n v="5616"/>
    <n v="6407.04"/>
    <x v="2"/>
    <x v="11"/>
    <x v="0"/>
  </r>
  <r>
    <d v="2021-12-05T00:00:00"/>
    <s v="P0004"/>
    <n v="15"/>
    <x v="2"/>
    <x v="1"/>
    <n v="0"/>
    <x v="3"/>
    <x v="2"/>
    <n v="44"/>
    <n v="503"/>
    <n v="660"/>
    <n v="7545"/>
    <x v="15"/>
    <x v="11"/>
    <x v="0"/>
  </r>
  <r>
    <d v="2021-12-05T00:00:00"/>
    <s v="P0010"/>
    <n v="1"/>
    <x v="2"/>
    <x v="0"/>
    <n v="0"/>
    <x v="20"/>
    <x v="6"/>
    <n v="138"/>
    <n v="509"/>
    <n v="138"/>
    <n v="509"/>
    <x v="15"/>
    <x v="11"/>
    <x v="0"/>
  </r>
  <r>
    <d v="2021-12-07T00:00:00"/>
    <s v="P0013"/>
    <n v="8"/>
    <x v="2"/>
    <x v="0"/>
    <n v="0"/>
    <x v="2"/>
    <x v="2"/>
    <n v="141"/>
    <n v="512"/>
    <n v="1128"/>
    <n v="4096"/>
    <x v="20"/>
    <x v="11"/>
    <x v="0"/>
  </r>
  <r>
    <d v="2021-12-08T00:00:00"/>
    <s v="P0044"/>
    <n v="14"/>
    <x v="2"/>
    <x v="0"/>
    <n v="0"/>
    <x v="11"/>
    <x v="3"/>
    <n v="21"/>
    <n v="81"/>
    <n v="294"/>
    <n v="1134"/>
    <x v="21"/>
    <x v="11"/>
    <x v="0"/>
  </r>
  <r>
    <d v="2021-12-14T00:00:00"/>
    <s v="P0042"/>
    <n v="4"/>
    <x v="2"/>
    <x v="0"/>
    <n v="0"/>
    <x v="10"/>
    <x v="0"/>
    <n v="19"/>
    <n v="79"/>
    <n v="76"/>
    <n v="316"/>
    <x v="29"/>
    <x v="11"/>
    <x v="0"/>
  </r>
  <r>
    <d v="2021-12-18T00:00:00"/>
    <s v="P0003"/>
    <n v="2"/>
    <x v="2"/>
    <x v="1"/>
    <n v="0"/>
    <x v="6"/>
    <x v="4"/>
    <n v="71"/>
    <n v="502"/>
    <n v="142"/>
    <n v="1004"/>
    <x v="7"/>
    <x v="11"/>
    <x v="0"/>
  </r>
  <r>
    <d v="2021-12-18T00:00:00"/>
    <s v="P0022"/>
    <n v="8"/>
    <x v="1"/>
    <x v="1"/>
    <n v="0"/>
    <x v="22"/>
    <x v="2"/>
    <n v="705"/>
    <n v="803.88"/>
    <n v="5640"/>
    <n v="6431.04"/>
    <x v="7"/>
    <x v="11"/>
    <x v="0"/>
  </r>
  <r>
    <d v="2021-12-19T00:00:00"/>
    <s v="P0023"/>
    <n v="12"/>
    <x v="2"/>
    <x v="0"/>
    <n v="0"/>
    <x v="12"/>
    <x v="7"/>
    <n v="706"/>
    <n v="804.88"/>
    <n v="8472"/>
    <n v="9658.56"/>
    <x v="8"/>
    <x v="11"/>
    <x v="0"/>
  </r>
  <r>
    <d v="2021-12-19T00:00:00"/>
    <s v="P0029"/>
    <n v="3"/>
    <x v="0"/>
    <x v="0"/>
    <n v="0"/>
    <x v="19"/>
    <x v="1"/>
    <n v="712"/>
    <n v="810.88"/>
    <n v="2136"/>
    <n v="2432.64"/>
    <x v="8"/>
    <x v="11"/>
    <x v="0"/>
  </r>
  <r>
    <d v="2021-12-19T00:00:00"/>
    <s v="P0011"/>
    <n v="10"/>
    <x v="1"/>
    <x v="0"/>
    <n v="0"/>
    <x v="31"/>
    <x v="1"/>
    <n v="139"/>
    <n v="510"/>
    <n v="1390"/>
    <n v="5100"/>
    <x v="8"/>
    <x v="11"/>
    <x v="0"/>
  </r>
  <r>
    <d v="2021-12-20T00:00:00"/>
    <s v="P0012"/>
    <n v="14"/>
    <x v="2"/>
    <x v="0"/>
    <n v="0"/>
    <x v="35"/>
    <x v="4"/>
    <n v="140"/>
    <n v="511"/>
    <n v="1960"/>
    <n v="7154"/>
    <x v="9"/>
    <x v="11"/>
    <x v="0"/>
  </r>
  <r>
    <d v="2021-12-21T00:00:00"/>
    <s v="P0026"/>
    <n v="10"/>
    <x v="1"/>
    <x v="1"/>
    <n v="0"/>
    <x v="42"/>
    <x v="3"/>
    <n v="709"/>
    <n v="807.88"/>
    <n v="7090"/>
    <n v="8078.8"/>
    <x v="10"/>
    <x v="11"/>
    <x v="0"/>
  </r>
  <r>
    <d v="2021-12-24T00:00:00"/>
    <s v="P0042"/>
    <n v="8"/>
    <x v="0"/>
    <x v="1"/>
    <n v="0"/>
    <x v="10"/>
    <x v="0"/>
    <n v="19"/>
    <n v="79"/>
    <n v="152"/>
    <n v="632"/>
    <x v="27"/>
    <x v="11"/>
    <x v="0"/>
  </r>
  <r>
    <d v="2021-12-24T00:00:00"/>
    <s v="P0036"/>
    <n v="8"/>
    <x v="0"/>
    <x v="0"/>
    <n v="0"/>
    <x v="43"/>
    <x v="8"/>
    <n v="13"/>
    <n v="73"/>
    <n v="104"/>
    <n v="584"/>
    <x v="27"/>
    <x v="11"/>
    <x v="0"/>
  </r>
  <r>
    <d v="2021-12-26T00:00:00"/>
    <s v="P0041"/>
    <n v="14"/>
    <x v="1"/>
    <x v="1"/>
    <n v="0"/>
    <x v="41"/>
    <x v="7"/>
    <n v="18"/>
    <n v="78"/>
    <n v="252"/>
    <n v="1092"/>
    <x v="12"/>
    <x v="11"/>
    <x v="0"/>
  </r>
  <r>
    <d v="2021-12-27T00:00:00"/>
    <s v="P0029"/>
    <n v="14"/>
    <x v="2"/>
    <x v="1"/>
    <n v="0"/>
    <x v="19"/>
    <x v="1"/>
    <n v="712"/>
    <n v="810.88"/>
    <n v="9968"/>
    <n v="11352.32"/>
    <x v="13"/>
    <x v="11"/>
    <x v="0"/>
  </r>
  <r>
    <d v="2021-12-28T00:00:00"/>
    <s v="P0029"/>
    <n v="6"/>
    <x v="2"/>
    <x v="1"/>
    <n v="0"/>
    <x v="19"/>
    <x v="1"/>
    <n v="712"/>
    <n v="810.88"/>
    <n v="4272"/>
    <n v="4865.28"/>
    <x v="14"/>
    <x v="11"/>
    <x v="0"/>
  </r>
  <r>
    <d v="2021-12-30T00:00:00"/>
    <s v="P0010"/>
    <n v="13"/>
    <x v="1"/>
    <x v="0"/>
    <n v="0"/>
    <x v="20"/>
    <x v="6"/>
    <n v="138"/>
    <n v="509"/>
    <n v="1794"/>
    <n v="6617"/>
    <x v="24"/>
    <x v="11"/>
    <x v="0"/>
  </r>
  <r>
    <d v="2022-01-01T00:00:00"/>
    <s v="P0022"/>
    <n v="1"/>
    <x v="0"/>
    <x v="1"/>
    <n v="0"/>
    <x v="22"/>
    <x v="2"/>
    <n v="705"/>
    <n v="803.88"/>
    <n v="705"/>
    <n v="803.88"/>
    <x v="0"/>
    <x v="0"/>
    <x v="1"/>
  </r>
  <r>
    <d v="2022-01-02T00:00:00"/>
    <s v="P0010"/>
    <n v="7"/>
    <x v="2"/>
    <x v="1"/>
    <n v="0"/>
    <x v="20"/>
    <x v="6"/>
    <n v="138"/>
    <n v="509"/>
    <n v="966"/>
    <n v="3563"/>
    <x v="1"/>
    <x v="0"/>
    <x v="1"/>
  </r>
  <r>
    <d v="2022-01-02T00:00:00"/>
    <s v="P0015"/>
    <n v="2"/>
    <x v="1"/>
    <x v="1"/>
    <n v="0"/>
    <x v="27"/>
    <x v="0"/>
    <n v="500"/>
    <n v="514"/>
    <n v="1000"/>
    <n v="1028"/>
    <x v="1"/>
    <x v="0"/>
    <x v="1"/>
  </r>
  <r>
    <d v="2022-01-02T00:00:00"/>
    <s v="P0033"/>
    <n v="1"/>
    <x v="2"/>
    <x v="1"/>
    <n v="0"/>
    <x v="38"/>
    <x v="0"/>
    <n v="10"/>
    <n v="70"/>
    <n v="10"/>
    <n v="70"/>
    <x v="1"/>
    <x v="0"/>
    <x v="1"/>
  </r>
  <r>
    <d v="2022-01-03T00:00:00"/>
    <s v="P0043"/>
    <n v="9"/>
    <x v="2"/>
    <x v="1"/>
    <n v="0"/>
    <x v="23"/>
    <x v="5"/>
    <n v="20"/>
    <n v="80"/>
    <n v="180"/>
    <n v="720"/>
    <x v="2"/>
    <x v="0"/>
    <x v="1"/>
  </r>
  <r>
    <d v="2022-01-04T00:00:00"/>
    <s v="P0012"/>
    <n v="8"/>
    <x v="2"/>
    <x v="0"/>
    <n v="0"/>
    <x v="35"/>
    <x v="4"/>
    <n v="140"/>
    <n v="511"/>
    <n v="1120"/>
    <n v="4088"/>
    <x v="3"/>
    <x v="0"/>
    <x v="1"/>
  </r>
  <r>
    <d v="2022-01-04T00:00:00"/>
    <s v="P0029"/>
    <n v="1"/>
    <x v="1"/>
    <x v="0"/>
    <n v="0"/>
    <x v="19"/>
    <x v="1"/>
    <n v="712"/>
    <n v="810.88"/>
    <n v="712"/>
    <n v="810.88"/>
    <x v="3"/>
    <x v="0"/>
    <x v="1"/>
  </r>
  <r>
    <d v="2022-01-09T00:00:00"/>
    <s v="P0032"/>
    <n v="12"/>
    <x v="2"/>
    <x v="0"/>
    <n v="0"/>
    <x v="18"/>
    <x v="7"/>
    <n v="715"/>
    <n v="813.88"/>
    <n v="8580"/>
    <n v="9766.56"/>
    <x v="4"/>
    <x v="0"/>
    <x v="1"/>
  </r>
  <r>
    <d v="2022-01-10T00:00:00"/>
    <s v="P0034"/>
    <n v="14"/>
    <x v="1"/>
    <x v="0"/>
    <n v="0"/>
    <x v="13"/>
    <x v="5"/>
    <n v="11"/>
    <n v="71"/>
    <n v="154"/>
    <n v="994"/>
    <x v="26"/>
    <x v="0"/>
    <x v="1"/>
  </r>
  <r>
    <d v="2022-01-11T00:00:00"/>
    <s v="P0032"/>
    <n v="2"/>
    <x v="2"/>
    <x v="0"/>
    <n v="0"/>
    <x v="18"/>
    <x v="7"/>
    <n v="715"/>
    <n v="813.88"/>
    <n v="1430"/>
    <n v="1627.76"/>
    <x v="5"/>
    <x v="0"/>
    <x v="1"/>
  </r>
  <r>
    <d v="2022-01-13T00:00:00"/>
    <s v="P0019"/>
    <n v="6"/>
    <x v="1"/>
    <x v="0"/>
    <n v="0"/>
    <x v="40"/>
    <x v="6"/>
    <n v="702"/>
    <n v="800.88"/>
    <n v="4212"/>
    <n v="4805.28"/>
    <x v="22"/>
    <x v="0"/>
    <x v="1"/>
  </r>
  <r>
    <d v="2022-01-14T00:00:00"/>
    <s v="P0011"/>
    <n v="14"/>
    <x v="2"/>
    <x v="0"/>
    <n v="0"/>
    <x v="31"/>
    <x v="1"/>
    <n v="139"/>
    <n v="510"/>
    <n v="1946"/>
    <n v="7140"/>
    <x v="29"/>
    <x v="0"/>
    <x v="1"/>
  </r>
  <r>
    <d v="2022-01-15T00:00:00"/>
    <s v="P0022"/>
    <n v="10"/>
    <x v="2"/>
    <x v="1"/>
    <n v="0"/>
    <x v="22"/>
    <x v="2"/>
    <n v="705"/>
    <n v="803.88"/>
    <n v="7050"/>
    <n v="8038.8"/>
    <x v="17"/>
    <x v="0"/>
    <x v="1"/>
  </r>
  <r>
    <d v="2022-01-16T00:00:00"/>
    <s v="P0014"/>
    <n v="11"/>
    <x v="1"/>
    <x v="1"/>
    <n v="0"/>
    <x v="9"/>
    <x v="7"/>
    <n v="142"/>
    <n v="513"/>
    <n v="1562"/>
    <n v="5643"/>
    <x v="23"/>
    <x v="0"/>
    <x v="1"/>
  </r>
  <r>
    <d v="2022-01-17T00:00:00"/>
    <s v="P0040"/>
    <n v="4"/>
    <x v="1"/>
    <x v="0"/>
    <n v="0"/>
    <x v="17"/>
    <x v="2"/>
    <n v="17"/>
    <n v="77"/>
    <n v="68"/>
    <n v="308"/>
    <x v="30"/>
    <x v="0"/>
    <x v="1"/>
  </r>
  <r>
    <d v="2022-01-18T00:00:00"/>
    <s v="P0008"/>
    <n v="9"/>
    <x v="0"/>
    <x v="1"/>
    <n v="0"/>
    <x v="25"/>
    <x v="3"/>
    <n v="136"/>
    <n v="190.68"/>
    <n v="1224"/>
    <n v="1716.1200000000001"/>
    <x v="7"/>
    <x v="0"/>
    <x v="1"/>
  </r>
  <r>
    <d v="2022-01-20T00:00:00"/>
    <s v="P0021"/>
    <n v="2"/>
    <x v="2"/>
    <x v="1"/>
    <n v="0"/>
    <x v="32"/>
    <x v="4"/>
    <n v="704"/>
    <n v="802.88"/>
    <n v="1408"/>
    <n v="1605.76"/>
    <x v="9"/>
    <x v="0"/>
    <x v="1"/>
  </r>
  <r>
    <d v="2022-01-20T00:00:00"/>
    <s v="P0014"/>
    <n v="7"/>
    <x v="1"/>
    <x v="0"/>
    <n v="0"/>
    <x v="9"/>
    <x v="7"/>
    <n v="142"/>
    <n v="513"/>
    <n v="994"/>
    <n v="3591"/>
    <x v="9"/>
    <x v="0"/>
    <x v="1"/>
  </r>
  <r>
    <d v="2022-01-22T00:00:00"/>
    <s v="P0001"/>
    <n v="6"/>
    <x v="1"/>
    <x v="1"/>
    <n v="0"/>
    <x v="16"/>
    <x v="6"/>
    <n v="98"/>
    <n v="500"/>
    <n v="588"/>
    <n v="3000"/>
    <x v="18"/>
    <x v="0"/>
    <x v="1"/>
  </r>
  <r>
    <d v="2022-01-23T00:00:00"/>
    <s v="P0002"/>
    <n v="5"/>
    <x v="0"/>
    <x v="1"/>
    <n v="0"/>
    <x v="29"/>
    <x v="1"/>
    <n v="105"/>
    <n v="501.88"/>
    <n v="525"/>
    <n v="2509.4"/>
    <x v="19"/>
    <x v="0"/>
    <x v="1"/>
  </r>
  <r>
    <d v="2022-01-23T00:00:00"/>
    <s v="P0042"/>
    <n v="8"/>
    <x v="2"/>
    <x v="0"/>
    <n v="0"/>
    <x v="10"/>
    <x v="0"/>
    <n v="19"/>
    <n v="79"/>
    <n v="152"/>
    <n v="632"/>
    <x v="19"/>
    <x v="0"/>
    <x v="1"/>
  </r>
  <r>
    <d v="2022-01-24T00:00:00"/>
    <s v="P0030"/>
    <n v="15"/>
    <x v="1"/>
    <x v="0"/>
    <n v="0"/>
    <x v="28"/>
    <x v="4"/>
    <n v="713"/>
    <n v="811.88"/>
    <n v="10695"/>
    <n v="12178.2"/>
    <x v="27"/>
    <x v="0"/>
    <x v="1"/>
  </r>
  <r>
    <d v="2022-01-25T00:00:00"/>
    <s v="P0017"/>
    <n v="14"/>
    <x v="2"/>
    <x v="1"/>
    <n v="0"/>
    <x v="39"/>
    <x v="3"/>
    <n v="700"/>
    <n v="720.9"/>
    <n v="9800"/>
    <n v="10092.6"/>
    <x v="11"/>
    <x v="0"/>
    <x v="1"/>
  </r>
  <r>
    <d v="2022-01-28T00:00:00"/>
    <s v="P0016"/>
    <n v="11"/>
    <x v="2"/>
    <x v="0"/>
    <n v="0"/>
    <x v="21"/>
    <x v="5"/>
    <n v="200"/>
    <n v="515"/>
    <n v="2200"/>
    <n v="5665"/>
    <x v="14"/>
    <x v="0"/>
    <x v="1"/>
  </r>
  <r>
    <d v="2022-01-31T00:00:00"/>
    <s v="P0023"/>
    <n v="6"/>
    <x v="1"/>
    <x v="1"/>
    <n v="0"/>
    <x v="12"/>
    <x v="7"/>
    <n v="706"/>
    <n v="804.88"/>
    <n v="4236"/>
    <n v="4829.28"/>
    <x v="25"/>
    <x v="0"/>
    <x v="1"/>
  </r>
  <r>
    <d v="2022-01-31T00:00:00"/>
    <s v="P0041"/>
    <n v="9"/>
    <x v="2"/>
    <x v="1"/>
    <n v="0"/>
    <x v="41"/>
    <x v="7"/>
    <n v="18"/>
    <n v="78"/>
    <n v="162"/>
    <n v="702"/>
    <x v="25"/>
    <x v="0"/>
    <x v="1"/>
  </r>
  <r>
    <d v="2022-02-01T00:00:00"/>
    <s v="P0005"/>
    <n v="9"/>
    <x v="2"/>
    <x v="1"/>
    <n v="0"/>
    <x v="24"/>
    <x v="7"/>
    <n v="133"/>
    <n v="504"/>
    <n v="1197"/>
    <n v="4536"/>
    <x v="0"/>
    <x v="1"/>
    <x v="1"/>
  </r>
  <r>
    <d v="2022-02-03T00:00:00"/>
    <s v="P0014"/>
    <n v="8"/>
    <x v="2"/>
    <x v="0"/>
    <n v="0"/>
    <x v="9"/>
    <x v="7"/>
    <n v="142"/>
    <n v="513"/>
    <n v="1136"/>
    <n v="4104"/>
    <x v="2"/>
    <x v="1"/>
    <x v="1"/>
  </r>
  <r>
    <d v="2022-02-05T00:00:00"/>
    <s v="P0018"/>
    <n v="6"/>
    <x v="2"/>
    <x v="1"/>
    <n v="0"/>
    <x v="30"/>
    <x v="8"/>
    <n v="701"/>
    <n v="900.55"/>
    <n v="4206"/>
    <n v="5403.2999999999993"/>
    <x v="15"/>
    <x v="1"/>
    <x v="1"/>
  </r>
  <r>
    <d v="2022-02-06T00:00:00"/>
    <s v="P0002"/>
    <n v="6"/>
    <x v="2"/>
    <x v="1"/>
    <n v="0"/>
    <x v="29"/>
    <x v="1"/>
    <n v="105"/>
    <n v="501.88"/>
    <n v="630"/>
    <n v="3011.2799999999997"/>
    <x v="16"/>
    <x v="1"/>
    <x v="1"/>
  </r>
  <r>
    <d v="2022-02-08T00:00:00"/>
    <s v="P0005"/>
    <n v="11"/>
    <x v="1"/>
    <x v="1"/>
    <n v="0"/>
    <x v="24"/>
    <x v="7"/>
    <n v="133"/>
    <n v="504"/>
    <n v="1463"/>
    <n v="5544"/>
    <x v="21"/>
    <x v="1"/>
    <x v="1"/>
  </r>
  <r>
    <d v="2022-02-08T00:00:00"/>
    <s v="P0004"/>
    <n v="3"/>
    <x v="1"/>
    <x v="1"/>
    <n v="0"/>
    <x v="3"/>
    <x v="2"/>
    <n v="44"/>
    <n v="503"/>
    <n v="132"/>
    <n v="1509"/>
    <x v="21"/>
    <x v="1"/>
    <x v="1"/>
  </r>
  <r>
    <d v="2022-02-09T00:00:00"/>
    <s v="P0032"/>
    <n v="14"/>
    <x v="1"/>
    <x v="0"/>
    <n v="0"/>
    <x v="18"/>
    <x v="7"/>
    <n v="715"/>
    <n v="813.88"/>
    <n v="10010"/>
    <n v="11394.32"/>
    <x v="4"/>
    <x v="1"/>
    <x v="1"/>
  </r>
  <r>
    <d v="2022-02-12T00:00:00"/>
    <s v="P0010"/>
    <n v="13"/>
    <x v="2"/>
    <x v="1"/>
    <n v="0"/>
    <x v="20"/>
    <x v="6"/>
    <n v="138"/>
    <n v="509"/>
    <n v="1794"/>
    <n v="6617"/>
    <x v="6"/>
    <x v="1"/>
    <x v="1"/>
  </r>
  <r>
    <d v="2022-02-14T00:00:00"/>
    <s v="P0026"/>
    <n v="8"/>
    <x v="1"/>
    <x v="1"/>
    <n v="0"/>
    <x v="42"/>
    <x v="3"/>
    <n v="709"/>
    <n v="807.88"/>
    <n v="5672"/>
    <n v="6463.04"/>
    <x v="29"/>
    <x v="1"/>
    <x v="1"/>
  </r>
  <r>
    <d v="2022-02-14T00:00:00"/>
    <s v="P0028"/>
    <n v="3"/>
    <x v="2"/>
    <x v="1"/>
    <n v="0"/>
    <x v="33"/>
    <x v="6"/>
    <n v="711"/>
    <n v="809.88"/>
    <n v="2133"/>
    <n v="2429.64"/>
    <x v="29"/>
    <x v="1"/>
    <x v="1"/>
  </r>
  <r>
    <d v="2022-02-16T00:00:00"/>
    <s v="P0032"/>
    <n v="1"/>
    <x v="1"/>
    <x v="1"/>
    <n v="0"/>
    <x v="18"/>
    <x v="7"/>
    <n v="715"/>
    <n v="813.88"/>
    <n v="715"/>
    <n v="813.88"/>
    <x v="23"/>
    <x v="1"/>
    <x v="1"/>
  </r>
  <r>
    <d v="2022-02-19T00:00:00"/>
    <s v="P0002"/>
    <n v="13"/>
    <x v="1"/>
    <x v="1"/>
    <n v="0"/>
    <x v="29"/>
    <x v="1"/>
    <n v="105"/>
    <n v="501.88"/>
    <n v="1365"/>
    <n v="6524.44"/>
    <x v="8"/>
    <x v="1"/>
    <x v="1"/>
  </r>
  <r>
    <d v="2022-02-20T00:00:00"/>
    <s v="P0012"/>
    <n v="6"/>
    <x v="2"/>
    <x v="1"/>
    <n v="0"/>
    <x v="35"/>
    <x v="4"/>
    <n v="140"/>
    <n v="511"/>
    <n v="840"/>
    <n v="3066"/>
    <x v="9"/>
    <x v="1"/>
    <x v="1"/>
  </r>
  <r>
    <d v="2022-02-23T00:00:00"/>
    <s v="P0013"/>
    <n v="6"/>
    <x v="1"/>
    <x v="0"/>
    <n v="0"/>
    <x v="2"/>
    <x v="2"/>
    <n v="141"/>
    <n v="512"/>
    <n v="846"/>
    <n v="3072"/>
    <x v="19"/>
    <x v="1"/>
    <x v="1"/>
  </r>
  <r>
    <d v="2022-02-23T00:00:00"/>
    <s v="P0016"/>
    <n v="15"/>
    <x v="1"/>
    <x v="1"/>
    <n v="0"/>
    <x v="21"/>
    <x v="5"/>
    <n v="200"/>
    <n v="515"/>
    <n v="3000"/>
    <n v="7725"/>
    <x v="19"/>
    <x v="1"/>
    <x v="1"/>
  </r>
  <r>
    <d v="2022-02-23T00:00:00"/>
    <s v="P0036"/>
    <n v="8"/>
    <x v="2"/>
    <x v="0"/>
    <n v="0"/>
    <x v="43"/>
    <x v="8"/>
    <n v="13"/>
    <n v="73"/>
    <n v="104"/>
    <n v="584"/>
    <x v="19"/>
    <x v="1"/>
    <x v="1"/>
  </r>
  <r>
    <d v="2022-02-27T00:00:00"/>
    <s v="P0012"/>
    <n v="7"/>
    <x v="2"/>
    <x v="1"/>
    <n v="0"/>
    <x v="35"/>
    <x v="4"/>
    <n v="140"/>
    <n v="511"/>
    <n v="980"/>
    <n v="3577"/>
    <x v="13"/>
    <x v="1"/>
    <x v="1"/>
  </r>
  <r>
    <d v="2022-02-27T00:00:00"/>
    <s v="P0005"/>
    <n v="15"/>
    <x v="2"/>
    <x v="0"/>
    <n v="0"/>
    <x v="24"/>
    <x v="7"/>
    <n v="133"/>
    <n v="504"/>
    <n v="1995"/>
    <n v="7560"/>
    <x v="13"/>
    <x v="1"/>
    <x v="1"/>
  </r>
  <r>
    <d v="2022-02-28T00:00:00"/>
    <s v="P0037"/>
    <n v="15"/>
    <x v="2"/>
    <x v="1"/>
    <n v="0"/>
    <x v="8"/>
    <x v="6"/>
    <n v="14"/>
    <n v="74"/>
    <n v="210"/>
    <n v="1110"/>
    <x v="14"/>
    <x v="1"/>
    <x v="1"/>
  </r>
  <r>
    <d v="2022-03-04T00:00:00"/>
    <s v="P0026"/>
    <n v="13"/>
    <x v="0"/>
    <x v="0"/>
    <n v="0"/>
    <x v="42"/>
    <x v="3"/>
    <n v="709"/>
    <n v="807.88"/>
    <n v="9217"/>
    <n v="10502.44"/>
    <x v="3"/>
    <x v="2"/>
    <x v="1"/>
  </r>
  <r>
    <d v="2022-03-06T00:00:00"/>
    <s v="P0004"/>
    <n v="2"/>
    <x v="2"/>
    <x v="1"/>
    <n v="0"/>
    <x v="3"/>
    <x v="2"/>
    <n v="44"/>
    <n v="503"/>
    <n v="88"/>
    <n v="1006"/>
    <x v="16"/>
    <x v="2"/>
    <x v="1"/>
  </r>
  <r>
    <d v="2022-03-07T00:00:00"/>
    <s v="P0003"/>
    <n v="1"/>
    <x v="2"/>
    <x v="1"/>
    <n v="0"/>
    <x v="6"/>
    <x v="4"/>
    <n v="71"/>
    <n v="502"/>
    <n v="71"/>
    <n v="502"/>
    <x v="20"/>
    <x v="2"/>
    <x v="1"/>
  </r>
  <r>
    <d v="2022-03-08T00:00:00"/>
    <s v="P0044"/>
    <n v="6"/>
    <x v="2"/>
    <x v="0"/>
    <n v="0"/>
    <x v="11"/>
    <x v="3"/>
    <n v="21"/>
    <n v="81"/>
    <n v="126"/>
    <n v="486"/>
    <x v="21"/>
    <x v="2"/>
    <x v="1"/>
  </r>
  <r>
    <d v="2022-03-09T00:00:00"/>
    <s v="P0030"/>
    <n v="3"/>
    <x v="2"/>
    <x v="0"/>
    <n v="0"/>
    <x v="28"/>
    <x v="4"/>
    <n v="713"/>
    <n v="811.88"/>
    <n v="2139"/>
    <n v="2435.64"/>
    <x v="4"/>
    <x v="2"/>
    <x v="1"/>
  </r>
  <r>
    <d v="2022-03-09T00:00:00"/>
    <s v="P0004"/>
    <n v="11"/>
    <x v="1"/>
    <x v="1"/>
    <n v="0"/>
    <x v="3"/>
    <x v="2"/>
    <n v="44"/>
    <n v="503"/>
    <n v="484"/>
    <n v="5533"/>
    <x v="4"/>
    <x v="2"/>
    <x v="1"/>
  </r>
  <r>
    <d v="2022-03-10T00:00:00"/>
    <s v="P0033"/>
    <n v="12"/>
    <x v="0"/>
    <x v="0"/>
    <n v="0"/>
    <x v="38"/>
    <x v="0"/>
    <n v="10"/>
    <n v="70"/>
    <n v="120"/>
    <n v="840"/>
    <x v="26"/>
    <x v="2"/>
    <x v="1"/>
  </r>
  <r>
    <d v="2022-03-14T00:00:00"/>
    <s v="P0016"/>
    <n v="2"/>
    <x v="2"/>
    <x v="1"/>
    <n v="0"/>
    <x v="21"/>
    <x v="5"/>
    <n v="200"/>
    <n v="515"/>
    <n v="400"/>
    <n v="1030"/>
    <x v="29"/>
    <x v="2"/>
    <x v="1"/>
  </r>
  <r>
    <d v="2022-03-14T00:00:00"/>
    <s v="P0026"/>
    <n v="13"/>
    <x v="2"/>
    <x v="0"/>
    <n v="0"/>
    <x v="42"/>
    <x v="3"/>
    <n v="709"/>
    <n v="807.88"/>
    <n v="9217"/>
    <n v="10502.44"/>
    <x v="29"/>
    <x v="2"/>
    <x v="1"/>
  </r>
  <r>
    <d v="2022-03-18T00:00:00"/>
    <s v="P0019"/>
    <n v="2"/>
    <x v="1"/>
    <x v="1"/>
    <n v="0"/>
    <x v="40"/>
    <x v="6"/>
    <n v="702"/>
    <n v="800.88"/>
    <n v="1404"/>
    <n v="1601.76"/>
    <x v="7"/>
    <x v="2"/>
    <x v="1"/>
  </r>
  <r>
    <d v="2022-03-18T00:00:00"/>
    <s v="P0027"/>
    <n v="10"/>
    <x v="2"/>
    <x v="1"/>
    <n v="0"/>
    <x v="26"/>
    <x v="8"/>
    <n v="710"/>
    <n v="808.88"/>
    <n v="7100"/>
    <n v="8088.8"/>
    <x v="7"/>
    <x v="2"/>
    <x v="1"/>
  </r>
  <r>
    <d v="2022-03-19T00:00:00"/>
    <s v="P0041"/>
    <n v="6"/>
    <x v="0"/>
    <x v="1"/>
    <n v="0"/>
    <x v="41"/>
    <x v="7"/>
    <n v="18"/>
    <n v="78"/>
    <n v="108"/>
    <n v="468"/>
    <x v="8"/>
    <x v="2"/>
    <x v="1"/>
  </r>
  <r>
    <d v="2022-03-23T00:00:00"/>
    <s v="P0032"/>
    <n v="9"/>
    <x v="2"/>
    <x v="1"/>
    <n v="0"/>
    <x v="18"/>
    <x v="7"/>
    <n v="715"/>
    <n v="813.88"/>
    <n v="6435"/>
    <n v="7324.92"/>
    <x v="19"/>
    <x v="2"/>
    <x v="1"/>
  </r>
  <r>
    <d v="2022-03-25T00:00:00"/>
    <s v="P0001"/>
    <n v="2"/>
    <x v="0"/>
    <x v="0"/>
    <n v="0"/>
    <x v="16"/>
    <x v="6"/>
    <n v="98"/>
    <n v="500"/>
    <n v="196"/>
    <n v="1000"/>
    <x v="11"/>
    <x v="2"/>
    <x v="1"/>
  </r>
  <r>
    <d v="2022-03-25T00:00:00"/>
    <s v="P0030"/>
    <n v="11"/>
    <x v="2"/>
    <x v="0"/>
    <n v="0"/>
    <x v="28"/>
    <x v="4"/>
    <n v="713"/>
    <n v="811.88"/>
    <n v="7843"/>
    <n v="8930.68"/>
    <x v="11"/>
    <x v="2"/>
    <x v="1"/>
  </r>
  <r>
    <d v="2022-03-29T00:00:00"/>
    <s v="P0032"/>
    <n v="12"/>
    <x v="1"/>
    <x v="0"/>
    <n v="0"/>
    <x v="18"/>
    <x v="7"/>
    <n v="715"/>
    <n v="813.88"/>
    <n v="8580"/>
    <n v="9766.56"/>
    <x v="28"/>
    <x v="2"/>
    <x v="1"/>
  </r>
  <r>
    <d v="2022-03-30T00:00:00"/>
    <s v="P0001"/>
    <n v="13"/>
    <x v="1"/>
    <x v="1"/>
    <n v="0"/>
    <x v="16"/>
    <x v="6"/>
    <n v="98"/>
    <n v="500"/>
    <n v="1274"/>
    <n v="6500"/>
    <x v="24"/>
    <x v="2"/>
    <x v="1"/>
  </r>
  <r>
    <d v="2022-04-01T00:00:00"/>
    <s v="P0002"/>
    <n v="2"/>
    <x v="1"/>
    <x v="1"/>
    <n v="0"/>
    <x v="29"/>
    <x v="1"/>
    <n v="105"/>
    <n v="501.88"/>
    <n v="210"/>
    <n v="1003.76"/>
    <x v="0"/>
    <x v="3"/>
    <x v="1"/>
  </r>
  <r>
    <d v="2022-04-02T00:00:00"/>
    <s v="P0002"/>
    <n v="3"/>
    <x v="2"/>
    <x v="1"/>
    <n v="0"/>
    <x v="29"/>
    <x v="1"/>
    <n v="105"/>
    <n v="501.88"/>
    <n v="315"/>
    <n v="1505.6399999999999"/>
    <x v="1"/>
    <x v="3"/>
    <x v="1"/>
  </r>
  <r>
    <d v="2022-04-06T00:00:00"/>
    <s v="P0040"/>
    <n v="2"/>
    <x v="0"/>
    <x v="1"/>
    <n v="0"/>
    <x v="17"/>
    <x v="2"/>
    <n v="17"/>
    <n v="77"/>
    <n v="34"/>
    <n v="154"/>
    <x v="16"/>
    <x v="3"/>
    <x v="1"/>
  </r>
  <r>
    <d v="2022-04-07T00:00:00"/>
    <s v="P0026"/>
    <n v="7"/>
    <x v="2"/>
    <x v="0"/>
    <n v="0"/>
    <x v="42"/>
    <x v="3"/>
    <n v="709"/>
    <n v="807.88"/>
    <n v="4963"/>
    <n v="5655.16"/>
    <x v="20"/>
    <x v="3"/>
    <x v="1"/>
  </r>
  <r>
    <d v="2022-04-09T00:00:00"/>
    <s v="P0039"/>
    <n v="12"/>
    <x v="0"/>
    <x v="1"/>
    <n v="0"/>
    <x v="34"/>
    <x v="4"/>
    <n v="16"/>
    <n v="76"/>
    <n v="192"/>
    <n v="912"/>
    <x v="4"/>
    <x v="3"/>
    <x v="1"/>
  </r>
  <r>
    <d v="2022-04-09T00:00:00"/>
    <s v="P0002"/>
    <n v="9"/>
    <x v="1"/>
    <x v="0"/>
    <n v="0"/>
    <x v="29"/>
    <x v="1"/>
    <n v="105"/>
    <n v="501.88"/>
    <n v="945"/>
    <n v="4516.92"/>
    <x v="4"/>
    <x v="3"/>
    <x v="1"/>
  </r>
  <r>
    <d v="2022-04-13T00:00:00"/>
    <s v="P0016"/>
    <n v="14"/>
    <x v="0"/>
    <x v="0"/>
    <n v="0"/>
    <x v="21"/>
    <x v="5"/>
    <n v="200"/>
    <n v="515"/>
    <n v="2800"/>
    <n v="7210"/>
    <x v="22"/>
    <x v="3"/>
    <x v="1"/>
  </r>
  <r>
    <d v="2022-04-18T00:00:00"/>
    <s v="P0041"/>
    <n v="9"/>
    <x v="2"/>
    <x v="1"/>
    <n v="0"/>
    <x v="41"/>
    <x v="7"/>
    <n v="18"/>
    <n v="78"/>
    <n v="162"/>
    <n v="702"/>
    <x v="7"/>
    <x v="3"/>
    <x v="1"/>
  </r>
  <r>
    <d v="2022-04-20T00:00:00"/>
    <s v="P0018"/>
    <n v="2"/>
    <x v="0"/>
    <x v="0"/>
    <n v="0"/>
    <x v="30"/>
    <x v="8"/>
    <n v="701"/>
    <n v="900.55"/>
    <n v="1402"/>
    <n v="1801.1"/>
    <x v="9"/>
    <x v="3"/>
    <x v="1"/>
  </r>
  <r>
    <d v="2022-04-20T00:00:00"/>
    <s v="P0012"/>
    <n v="4"/>
    <x v="2"/>
    <x v="0"/>
    <n v="0"/>
    <x v="35"/>
    <x v="4"/>
    <n v="140"/>
    <n v="511"/>
    <n v="560"/>
    <n v="2044"/>
    <x v="9"/>
    <x v="3"/>
    <x v="1"/>
  </r>
  <r>
    <d v="2022-04-21T00:00:00"/>
    <s v="P0030"/>
    <n v="2"/>
    <x v="2"/>
    <x v="1"/>
    <n v="0"/>
    <x v="28"/>
    <x v="4"/>
    <n v="713"/>
    <n v="811.88"/>
    <n v="1426"/>
    <n v="1623.76"/>
    <x v="10"/>
    <x v="3"/>
    <x v="1"/>
  </r>
  <r>
    <d v="2022-04-21T00:00:00"/>
    <s v="P0026"/>
    <n v="14"/>
    <x v="1"/>
    <x v="0"/>
    <n v="0"/>
    <x v="42"/>
    <x v="3"/>
    <n v="709"/>
    <n v="807.88"/>
    <n v="9926"/>
    <n v="11310.32"/>
    <x v="10"/>
    <x v="3"/>
    <x v="1"/>
  </r>
  <r>
    <d v="2022-04-23T00:00:00"/>
    <s v="P0044"/>
    <n v="15"/>
    <x v="1"/>
    <x v="0"/>
    <n v="0"/>
    <x v="11"/>
    <x v="3"/>
    <n v="21"/>
    <n v="81"/>
    <n v="315"/>
    <n v="1215"/>
    <x v="19"/>
    <x v="3"/>
    <x v="1"/>
  </r>
  <r>
    <d v="2022-04-24T00:00:00"/>
    <s v="P0034"/>
    <n v="4"/>
    <x v="2"/>
    <x v="0"/>
    <n v="0"/>
    <x v="13"/>
    <x v="5"/>
    <n v="11"/>
    <n v="71"/>
    <n v="44"/>
    <n v="284"/>
    <x v="27"/>
    <x v="3"/>
    <x v="1"/>
  </r>
  <r>
    <d v="2022-04-25T00:00:00"/>
    <s v="P0004"/>
    <n v="9"/>
    <x v="2"/>
    <x v="1"/>
    <n v="0"/>
    <x v="3"/>
    <x v="2"/>
    <n v="44"/>
    <n v="503"/>
    <n v="396"/>
    <n v="4527"/>
    <x v="11"/>
    <x v="3"/>
    <x v="1"/>
  </r>
  <r>
    <d v="2022-04-25T00:00:00"/>
    <s v="P0003"/>
    <n v="8"/>
    <x v="1"/>
    <x v="0"/>
    <n v="0"/>
    <x v="6"/>
    <x v="4"/>
    <n v="71"/>
    <n v="502"/>
    <n v="568"/>
    <n v="4016"/>
    <x v="11"/>
    <x v="3"/>
    <x v="1"/>
  </r>
  <r>
    <d v="2022-04-26T00:00:00"/>
    <s v="P0027"/>
    <n v="2"/>
    <x v="2"/>
    <x v="1"/>
    <n v="0"/>
    <x v="26"/>
    <x v="8"/>
    <n v="710"/>
    <n v="808.88"/>
    <n v="1420"/>
    <n v="1617.76"/>
    <x v="12"/>
    <x v="3"/>
    <x v="1"/>
  </r>
  <r>
    <d v="2022-04-28T00:00:00"/>
    <s v="P0014"/>
    <n v="14"/>
    <x v="2"/>
    <x v="1"/>
    <n v="0"/>
    <x v="9"/>
    <x v="7"/>
    <n v="142"/>
    <n v="513"/>
    <n v="1988"/>
    <n v="7182"/>
    <x v="14"/>
    <x v="3"/>
    <x v="1"/>
  </r>
  <r>
    <d v="2022-04-30T00:00:00"/>
    <s v="P0016"/>
    <n v="13"/>
    <x v="1"/>
    <x v="0"/>
    <n v="0"/>
    <x v="21"/>
    <x v="5"/>
    <n v="200"/>
    <n v="515"/>
    <n v="2600"/>
    <n v="6695"/>
    <x v="24"/>
    <x v="3"/>
    <x v="1"/>
  </r>
  <r>
    <d v="2022-04-30T00:00:00"/>
    <s v="P0027"/>
    <n v="8"/>
    <x v="2"/>
    <x v="0"/>
    <n v="0"/>
    <x v="26"/>
    <x v="8"/>
    <n v="710"/>
    <n v="808.88"/>
    <n v="5680"/>
    <n v="6471.04"/>
    <x v="24"/>
    <x v="3"/>
    <x v="1"/>
  </r>
  <r>
    <d v="2022-05-01T00:00:00"/>
    <s v="P0034"/>
    <n v="9"/>
    <x v="0"/>
    <x v="0"/>
    <n v="0"/>
    <x v="13"/>
    <x v="5"/>
    <n v="11"/>
    <n v="71"/>
    <n v="99"/>
    <n v="639"/>
    <x v="0"/>
    <x v="4"/>
    <x v="1"/>
  </r>
  <r>
    <d v="2022-05-01T00:00:00"/>
    <s v="P0033"/>
    <n v="6"/>
    <x v="1"/>
    <x v="0"/>
    <n v="0"/>
    <x v="38"/>
    <x v="0"/>
    <n v="10"/>
    <n v="70"/>
    <n v="60"/>
    <n v="420"/>
    <x v="0"/>
    <x v="4"/>
    <x v="1"/>
  </r>
  <r>
    <d v="2022-05-02T00:00:00"/>
    <s v="P0013"/>
    <n v="4"/>
    <x v="1"/>
    <x v="1"/>
    <n v="0"/>
    <x v="2"/>
    <x v="2"/>
    <n v="141"/>
    <n v="512"/>
    <n v="564"/>
    <n v="2048"/>
    <x v="1"/>
    <x v="4"/>
    <x v="1"/>
  </r>
  <r>
    <d v="2022-05-04T00:00:00"/>
    <s v="P0020"/>
    <n v="10"/>
    <x v="2"/>
    <x v="0"/>
    <n v="0"/>
    <x v="14"/>
    <x v="1"/>
    <n v="703"/>
    <n v="801.88"/>
    <n v="7030"/>
    <n v="8018.8"/>
    <x v="3"/>
    <x v="4"/>
    <x v="1"/>
  </r>
  <r>
    <d v="2022-05-06T00:00:00"/>
    <s v="P0034"/>
    <n v="7"/>
    <x v="2"/>
    <x v="0"/>
    <n v="0"/>
    <x v="13"/>
    <x v="5"/>
    <n v="11"/>
    <n v="71"/>
    <n v="77"/>
    <n v="497"/>
    <x v="16"/>
    <x v="4"/>
    <x v="1"/>
  </r>
  <r>
    <d v="2022-05-07T00:00:00"/>
    <s v="P0015"/>
    <n v="4"/>
    <x v="1"/>
    <x v="1"/>
    <n v="0"/>
    <x v="27"/>
    <x v="0"/>
    <n v="500"/>
    <n v="514"/>
    <n v="2000"/>
    <n v="2056"/>
    <x v="20"/>
    <x v="4"/>
    <x v="1"/>
  </r>
  <r>
    <d v="2022-05-07T00:00:00"/>
    <s v="P0027"/>
    <n v="1"/>
    <x v="1"/>
    <x v="0"/>
    <n v="0"/>
    <x v="26"/>
    <x v="8"/>
    <n v="710"/>
    <n v="808.88"/>
    <n v="710"/>
    <n v="808.88"/>
    <x v="20"/>
    <x v="4"/>
    <x v="1"/>
  </r>
  <r>
    <d v="2022-05-08T00:00:00"/>
    <s v="P0022"/>
    <n v="7"/>
    <x v="1"/>
    <x v="0"/>
    <n v="0"/>
    <x v="22"/>
    <x v="2"/>
    <n v="705"/>
    <n v="803.88"/>
    <n v="4935"/>
    <n v="5627.16"/>
    <x v="21"/>
    <x v="4"/>
    <x v="1"/>
  </r>
  <r>
    <d v="2022-05-09T00:00:00"/>
    <s v="P0017"/>
    <n v="12"/>
    <x v="0"/>
    <x v="1"/>
    <n v="0"/>
    <x v="39"/>
    <x v="3"/>
    <n v="700"/>
    <n v="720.9"/>
    <n v="8400"/>
    <n v="8650.7999999999993"/>
    <x v="4"/>
    <x v="4"/>
    <x v="1"/>
  </r>
  <r>
    <d v="2022-05-10T00:00:00"/>
    <s v="P0009"/>
    <n v="6"/>
    <x v="2"/>
    <x v="0"/>
    <n v="0"/>
    <x v="37"/>
    <x v="8"/>
    <n v="137"/>
    <n v="508"/>
    <n v="822"/>
    <n v="3048"/>
    <x v="26"/>
    <x v="4"/>
    <x v="1"/>
  </r>
  <r>
    <d v="2022-05-12T00:00:00"/>
    <s v="P0011"/>
    <n v="7"/>
    <x v="1"/>
    <x v="1"/>
    <n v="0"/>
    <x v="31"/>
    <x v="1"/>
    <n v="139"/>
    <n v="510"/>
    <n v="973"/>
    <n v="3570"/>
    <x v="6"/>
    <x v="4"/>
    <x v="1"/>
  </r>
  <r>
    <d v="2022-05-13T00:00:00"/>
    <s v="P0012"/>
    <n v="5"/>
    <x v="2"/>
    <x v="0"/>
    <n v="0"/>
    <x v="35"/>
    <x v="4"/>
    <n v="140"/>
    <n v="511"/>
    <n v="700"/>
    <n v="2555"/>
    <x v="22"/>
    <x v="4"/>
    <x v="1"/>
  </r>
  <r>
    <d v="2022-05-14T00:00:00"/>
    <s v="P0008"/>
    <n v="14"/>
    <x v="2"/>
    <x v="1"/>
    <n v="0"/>
    <x v="25"/>
    <x v="3"/>
    <n v="136"/>
    <n v="190.68"/>
    <n v="1904"/>
    <n v="2669.52"/>
    <x v="29"/>
    <x v="4"/>
    <x v="1"/>
  </r>
  <r>
    <d v="2022-05-15T00:00:00"/>
    <s v="P0020"/>
    <n v="5"/>
    <x v="1"/>
    <x v="0"/>
    <n v="0"/>
    <x v="14"/>
    <x v="1"/>
    <n v="703"/>
    <n v="801.88"/>
    <n v="3515"/>
    <n v="4009.4"/>
    <x v="17"/>
    <x v="4"/>
    <x v="1"/>
  </r>
  <r>
    <d v="2022-05-16T00:00:00"/>
    <s v="P0010"/>
    <n v="13"/>
    <x v="2"/>
    <x v="1"/>
    <n v="0"/>
    <x v="20"/>
    <x v="6"/>
    <n v="138"/>
    <n v="509"/>
    <n v="1794"/>
    <n v="6617"/>
    <x v="23"/>
    <x v="4"/>
    <x v="1"/>
  </r>
  <r>
    <d v="2022-05-16T00:00:00"/>
    <s v="P0031"/>
    <n v="13"/>
    <x v="1"/>
    <x v="0"/>
    <n v="0"/>
    <x v="5"/>
    <x v="2"/>
    <n v="714"/>
    <n v="812.88"/>
    <n v="9282"/>
    <n v="10567.44"/>
    <x v="23"/>
    <x v="4"/>
    <x v="1"/>
  </r>
  <r>
    <d v="2022-05-17T00:00:00"/>
    <s v="P0027"/>
    <n v="8"/>
    <x v="2"/>
    <x v="1"/>
    <n v="0"/>
    <x v="26"/>
    <x v="8"/>
    <n v="710"/>
    <n v="808.88"/>
    <n v="5680"/>
    <n v="6471.04"/>
    <x v="30"/>
    <x v="4"/>
    <x v="1"/>
  </r>
  <r>
    <d v="2022-05-18T00:00:00"/>
    <s v="P0027"/>
    <n v="4"/>
    <x v="0"/>
    <x v="0"/>
    <n v="0"/>
    <x v="26"/>
    <x v="8"/>
    <n v="710"/>
    <n v="808.88"/>
    <n v="2840"/>
    <n v="3235.52"/>
    <x v="7"/>
    <x v="4"/>
    <x v="1"/>
  </r>
  <r>
    <d v="2022-05-18T00:00:00"/>
    <s v="P0038"/>
    <n v="8"/>
    <x v="0"/>
    <x v="0"/>
    <n v="0"/>
    <x v="1"/>
    <x v="1"/>
    <n v="15"/>
    <n v="75"/>
    <n v="120"/>
    <n v="600"/>
    <x v="7"/>
    <x v="4"/>
    <x v="1"/>
  </r>
  <r>
    <d v="2022-05-20T00:00:00"/>
    <s v="P0044"/>
    <n v="15"/>
    <x v="1"/>
    <x v="1"/>
    <n v="0"/>
    <x v="11"/>
    <x v="3"/>
    <n v="21"/>
    <n v="81"/>
    <n v="315"/>
    <n v="1215"/>
    <x v="9"/>
    <x v="4"/>
    <x v="1"/>
  </r>
  <r>
    <d v="2022-05-22T00:00:00"/>
    <s v="P0015"/>
    <n v="12"/>
    <x v="2"/>
    <x v="0"/>
    <n v="0"/>
    <x v="27"/>
    <x v="0"/>
    <n v="500"/>
    <n v="514"/>
    <n v="6000"/>
    <n v="6168"/>
    <x v="18"/>
    <x v="4"/>
    <x v="1"/>
  </r>
  <r>
    <d v="2022-05-25T00:00:00"/>
    <s v="P0002"/>
    <n v="7"/>
    <x v="1"/>
    <x v="0"/>
    <n v="0"/>
    <x v="29"/>
    <x v="1"/>
    <n v="105"/>
    <n v="501.88"/>
    <n v="735"/>
    <n v="3513.16"/>
    <x v="11"/>
    <x v="4"/>
    <x v="1"/>
  </r>
  <r>
    <d v="2022-05-26T00:00:00"/>
    <s v="P0028"/>
    <n v="2"/>
    <x v="2"/>
    <x v="0"/>
    <n v="0"/>
    <x v="33"/>
    <x v="6"/>
    <n v="711"/>
    <n v="809.88"/>
    <n v="1422"/>
    <n v="1619.76"/>
    <x v="12"/>
    <x v="4"/>
    <x v="1"/>
  </r>
  <r>
    <d v="2022-05-26T00:00:00"/>
    <s v="P0027"/>
    <n v="2"/>
    <x v="1"/>
    <x v="0"/>
    <n v="0"/>
    <x v="26"/>
    <x v="8"/>
    <n v="710"/>
    <n v="808.88"/>
    <n v="1420"/>
    <n v="1617.76"/>
    <x v="12"/>
    <x v="4"/>
    <x v="1"/>
  </r>
  <r>
    <d v="2022-05-28T00:00:00"/>
    <s v="P0041"/>
    <n v="10"/>
    <x v="0"/>
    <x v="1"/>
    <n v="0"/>
    <x v="41"/>
    <x v="7"/>
    <n v="18"/>
    <n v="78"/>
    <n v="180"/>
    <n v="780"/>
    <x v="14"/>
    <x v="4"/>
    <x v="1"/>
  </r>
  <r>
    <d v="2022-05-28T00:00:00"/>
    <s v="P0008"/>
    <n v="5"/>
    <x v="0"/>
    <x v="0"/>
    <n v="0"/>
    <x v="25"/>
    <x v="3"/>
    <n v="136"/>
    <n v="190.68"/>
    <n v="680"/>
    <n v="953.40000000000009"/>
    <x v="14"/>
    <x v="4"/>
    <x v="1"/>
  </r>
  <r>
    <d v="2022-05-28T00:00:00"/>
    <s v="P0010"/>
    <n v="9"/>
    <x v="1"/>
    <x v="1"/>
    <n v="0"/>
    <x v="20"/>
    <x v="6"/>
    <n v="138"/>
    <n v="509"/>
    <n v="1242"/>
    <n v="4581"/>
    <x v="14"/>
    <x v="4"/>
    <x v="1"/>
  </r>
  <r>
    <d v="2022-05-28T00:00:00"/>
    <s v="P0004"/>
    <n v="12"/>
    <x v="1"/>
    <x v="0"/>
    <n v="0"/>
    <x v="3"/>
    <x v="2"/>
    <n v="44"/>
    <n v="503"/>
    <n v="528"/>
    <n v="6036"/>
    <x v="14"/>
    <x v="4"/>
    <x v="1"/>
  </r>
  <r>
    <d v="2022-05-28T00:00:00"/>
    <s v="P0020"/>
    <n v="14"/>
    <x v="2"/>
    <x v="1"/>
    <n v="0"/>
    <x v="14"/>
    <x v="1"/>
    <n v="703"/>
    <n v="801.88"/>
    <n v="9842"/>
    <n v="11226.32"/>
    <x v="14"/>
    <x v="4"/>
    <x v="1"/>
  </r>
  <r>
    <d v="2022-05-30T00:00:00"/>
    <s v="P0044"/>
    <n v="9"/>
    <x v="2"/>
    <x v="0"/>
    <n v="0"/>
    <x v="11"/>
    <x v="3"/>
    <n v="21"/>
    <n v="81"/>
    <n v="189"/>
    <n v="729"/>
    <x v="24"/>
    <x v="4"/>
    <x v="1"/>
  </r>
  <r>
    <d v="2022-05-30T00:00:00"/>
    <s v="P0005"/>
    <n v="4"/>
    <x v="0"/>
    <x v="1"/>
    <n v="0"/>
    <x v="24"/>
    <x v="7"/>
    <n v="133"/>
    <n v="504"/>
    <n v="532"/>
    <n v="2016"/>
    <x v="24"/>
    <x v="4"/>
    <x v="1"/>
  </r>
  <r>
    <d v="2022-05-30T00:00:00"/>
    <s v="P0033"/>
    <n v="3"/>
    <x v="1"/>
    <x v="1"/>
    <n v="0"/>
    <x v="38"/>
    <x v="0"/>
    <n v="10"/>
    <n v="70"/>
    <n v="30"/>
    <n v="210"/>
    <x v="24"/>
    <x v="4"/>
    <x v="1"/>
  </r>
  <r>
    <d v="2022-06-03T00:00:00"/>
    <s v="P0008"/>
    <n v="14"/>
    <x v="1"/>
    <x v="0"/>
    <n v="0"/>
    <x v="25"/>
    <x v="3"/>
    <n v="136"/>
    <n v="190.68"/>
    <n v="1904"/>
    <n v="2669.52"/>
    <x v="2"/>
    <x v="5"/>
    <x v="1"/>
  </r>
  <r>
    <d v="2022-06-10T00:00:00"/>
    <s v="P0028"/>
    <n v="8"/>
    <x v="0"/>
    <x v="0"/>
    <n v="0"/>
    <x v="33"/>
    <x v="6"/>
    <n v="711"/>
    <n v="809.88"/>
    <n v="5688"/>
    <n v="6479.04"/>
    <x v="26"/>
    <x v="5"/>
    <x v="1"/>
  </r>
  <r>
    <d v="2022-06-11T00:00:00"/>
    <s v="P0039"/>
    <n v="13"/>
    <x v="1"/>
    <x v="1"/>
    <n v="0"/>
    <x v="34"/>
    <x v="4"/>
    <n v="16"/>
    <n v="76"/>
    <n v="208"/>
    <n v="988"/>
    <x v="5"/>
    <x v="5"/>
    <x v="1"/>
  </r>
  <r>
    <d v="2022-06-11T00:00:00"/>
    <s v="P0021"/>
    <n v="6"/>
    <x v="2"/>
    <x v="0"/>
    <n v="0"/>
    <x v="32"/>
    <x v="4"/>
    <n v="704"/>
    <n v="802.88"/>
    <n v="4224"/>
    <n v="4817.28"/>
    <x v="5"/>
    <x v="5"/>
    <x v="1"/>
  </r>
  <r>
    <d v="2022-06-13T00:00:00"/>
    <s v="P0026"/>
    <n v="6"/>
    <x v="2"/>
    <x v="1"/>
    <n v="0"/>
    <x v="42"/>
    <x v="3"/>
    <n v="709"/>
    <n v="807.88"/>
    <n v="4254"/>
    <n v="4847.28"/>
    <x v="22"/>
    <x v="5"/>
    <x v="1"/>
  </r>
  <r>
    <d v="2022-06-15T00:00:00"/>
    <s v="P0042"/>
    <n v="15"/>
    <x v="0"/>
    <x v="0"/>
    <n v="0"/>
    <x v="10"/>
    <x v="0"/>
    <n v="19"/>
    <n v="79"/>
    <n v="285"/>
    <n v="1185"/>
    <x v="17"/>
    <x v="5"/>
    <x v="1"/>
  </r>
  <r>
    <d v="2022-06-16T00:00:00"/>
    <s v="P0029"/>
    <n v="15"/>
    <x v="1"/>
    <x v="1"/>
    <n v="0"/>
    <x v="19"/>
    <x v="1"/>
    <n v="712"/>
    <n v="810.88"/>
    <n v="10680"/>
    <n v="12163.2"/>
    <x v="23"/>
    <x v="5"/>
    <x v="1"/>
  </r>
  <r>
    <d v="2022-06-19T00:00:00"/>
    <s v="P0002"/>
    <n v="8"/>
    <x v="2"/>
    <x v="1"/>
    <n v="0"/>
    <x v="29"/>
    <x v="1"/>
    <n v="105"/>
    <n v="501.88"/>
    <n v="840"/>
    <n v="4015.04"/>
    <x v="8"/>
    <x v="5"/>
    <x v="1"/>
  </r>
  <r>
    <d v="2022-06-21T00:00:00"/>
    <s v="P0017"/>
    <n v="14"/>
    <x v="2"/>
    <x v="1"/>
    <n v="0"/>
    <x v="39"/>
    <x v="3"/>
    <n v="700"/>
    <n v="720.9"/>
    <n v="9800"/>
    <n v="10092.6"/>
    <x v="10"/>
    <x v="5"/>
    <x v="1"/>
  </r>
  <r>
    <d v="2022-06-22T00:00:00"/>
    <s v="P0040"/>
    <n v="10"/>
    <x v="1"/>
    <x v="1"/>
    <n v="0"/>
    <x v="17"/>
    <x v="2"/>
    <n v="17"/>
    <n v="77"/>
    <n v="170"/>
    <n v="770"/>
    <x v="18"/>
    <x v="5"/>
    <x v="1"/>
  </r>
  <r>
    <d v="2022-06-22T00:00:00"/>
    <s v="P0001"/>
    <n v="4"/>
    <x v="2"/>
    <x v="1"/>
    <n v="0"/>
    <x v="16"/>
    <x v="6"/>
    <n v="98"/>
    <n v="500"/>
    <n v="392"/>
    <n v="2000"/>
    <x v="18"/>
    <x v="5"/>
    <x v="1"/>
  </r>
  <r>
    <d v="2022-06-23T00:00:00"/>
    <s v="P0004"/>
    <n v="8"/>
    <x v="2"/>
    <x v="0"/>
    <n v="0"/>
    <x v="3"/>
    <x v="2"/>
    <n v="44"/>
    <n v="503"/>
    <n v="352"/>
    <n v="4024"/>
    <x v="19"/>
    <x v="5"/>
    <x v="1"/>
  </r>
  <r>
    <d v="2022-06-24T00:00:00"/>
    <s v="P0018"/>
    <n v="7"/>
    <x v="2"/>
    <x v="1"/>
    <n v="0"/>
    <x v="30"/>
    <x v="8"/>
    <n v="701"/>
    <n v="900.55"/>
    <n v="4907"/>
    <n v="6303.8499999999995"/>
    <x v="27"/>
    <x v="5"/>
    <x v="1"/>
  </r>
  <r>
    <d v="2022-06-25T00:00:00"/>
    <s v="P0012"/>
    <n v="7"/>
    <x v="1"/>
    <x v="0"/>
    <n v="0"/>
    <x v="35"/>
    <x v="4"/>
    <n v="140"/>
    <n v="511"/>
    <n v="980"/>
    <n v="3577"/>
    <x v="11"/>
    <x v="5"/>
    <x v="1"/>
  </r>
  <r>
    <d v="2022-06-26T00:00:00"/>
    <s v="P0034"/>
    <n v="4"/>
    <x v="2"/>
    <x v="1"/>
    <n v="0"/>
    <x v="13"/>
    <x v="5"/>
    <n v="11"/>
    <n v="71"/>
    <n v="44"/>
    <n v="284"/>
    <x v="12"/>
    <x v="5"/>
    <x v="1"/>
  </r>
  <r>
    <d v="2022-06-26T00:00:00"/>
    <s v="P0043"/>
    <n v="12"/>
    <x v="2"/>
    <x v="0"/>
    <n v="0"/>
    <x v="23"/>
    <x v="5"/>
    <n v="20"/>
    <n v="80"/>
    <n v="240"/>
    <n v="960"/>
    <x v="12"/>
    <x v="5"/>
    <x v="1"/>
  </r>
  <r>
    <d v="2022-07-03T00:00:00"/>
    <s v="P0033"/>
    <n v="15"/>
    <x v="2"/>
    <x v="1"/>
    <n v="0"/>
    <x v="38"/>
    <x v="0"/>
    <n v="10"/>
    <n v="70"/>
    <n v="150"/>
    <n v="1050"/>
    <x v="2"/>
    <x v="6"/>
    <x v="1"/>
  </r>
  <r>
    <d v="2022-07-04T00:00:00"/>
    <s v="P0007"/>
    <n v="7"/>
    <x v="2"/>
    <x v="0"/>
    <n v="0"/>
    <x v="36"/>
    <x v="5"/>
    <n v="135"/>
    <n v="506"/>
    <n v="945"/>
    <n v="3542"/>
    <x v="3"/>
    <x v="6"/>
    <x v="1"/>
  </r>
  <r>
    <d v="2022-07-05T00:00:00"/>
    <s v="P0025"/>
    <n v="7"/>
    <x v="1"/>
    <x v="1"/>
    <n v="0"/>
    <x v="7"/>
    <x v="5"/>
    <n v="708"/>
    <n v="806.88"/>
    <n v="4956"/>
    <n v="5648.16"/>
    <x v="15"/>
    <x v="6"/>
    <x v="1"/>
  </r>
  <r>
    <d v="2022-07-05T00:00:00"/>
    <s v="P0015"/>
    <n v="8"/>
    <x v="2"/>
    <x v="0"/>
    <n v="0"/>
    <x v="27"/>
    <x v="0"/>
    <n v="500"/>
    <n v="514"/>
    <n v="4000"/>
    <n v="4112"/>
    <x v="15"/>
    <x v="6"/>
    <x v="1"/>
  </r>
  <r>
    <d v="2022-07-06T00:00:00"/>
    <s v="P0041"/>
    <n v="2"/>
    <x v="2"/>
    <x v="1"/>
    <n v="0"/>
    <x v="41"/>
    <x v="7"/>
    <n v="18"/>
    <n v="78"/>
    <n v="36"/>
    <n v="156"/>
    <x v="16"/>
    <x v="6"/>
    <x v="1"/>
  </r>
  <r>
    <d v="2022-07-08T00:00:00"/>
    <s v="P0018"/>
    <n v="2"/>
    <x v="2"/>
    <x v="0"/>
    <n v="0"/>
    <x v="30"/>
    <x v="8"/>
    <n v="701"/>
    <n v="900.55"/>
    <n v="1402"/>
    <n v="1801.1"/>
    <x v="21"/>
    <x v="6"/>
    <x v="1"/>
  </r>
  <r>
    <d v="2022-07-10T00:00:00"/>
    <s v="P0032"/>
    <n v="12"/>
    <x v="1"/>
    <x v="1"/>
    <n v="0"/>
    <x v="18"/>
    <x v="7"/>
    <n v="715"/>
    <n v="813.88"/>
    <n v="8580"/>
    <n v="9766.56"/>
    <x v="26"/>
    <x v="6"/>
    <x v="1"/>
  </r>
  <r>
    <d v="2022-07-12T00:00:00"/>
    <s v="P0028"/>
    <n v="12"/>
    <x v="2"/>
    <x v="1"/>
    <n v="0"/>
    <x v="33"/>
    <x v="6"/>
    <n v="711"/>
    <n v="809.88"/>
    <n v="8532"/>
    <n v="9718.56"/>
    <x v="6"/>
    <x v="6"/>
    <x v="1"/>
  </r>
  <r>
    <d v="2022-07-13T00:00:00"/>
    <s v="P0025"/>
    <n v="7"/>
    <x v="2"/>
    <x v="0"/>
    <n v="0"/>
    <x v="7"/>
    <x v="5"/>
    <n v="708"/>
    <n v="806.88"/>
    <n v="4956"/>
    <n v="5648.16"/>
    <x v="22"/>
    <x v="6"/>
    <x v="1"/>
  </r>
  <r>
    <d v="2022-07-14T00:00:00"/>
    <s v="P0033"/>
    <n v="9"/>
    <x v="2"/>
    <x v="0"/>
    <n v="0"/>
    <x v="38"/>
    <x v="0"/>
    <n v="10"/>
    <n v="70"/>
    <n v="90"/>
    <n v="630"/>
    <x v="29"/>
    <x v="6"/>
    <x v="1"/>
  </r>
  <r>
    <d v="2022-07-15T00:00:00"/>
    <s v="P0004"/>
    <n v="2"/>
    <x v="1"/>
    <x v="0"/>
    <n v="0"/>
    <x v="3"/>
    <x v="2"/>
    <n v="44"/>
    <n v="503"/>
    <n v="88"/>
    <n v="1006"/>
    <x v="17"/>
    <x v="6"/>
    <x v="1"/>
  </r>
  <r>
    <d v="2022-07-17T00:00:00"/>
    <s v="P0041"/>
    <n v="8"/>
    <x v="1"/>
    <x v="1"/>
    <n v="0"/>
    <x v="41"/>
    <x v="7"/>
    <n v="18"/>
    <n v="78"/>
    <n v="144"/>
    <n v="624"/>
    <x v="30"/>
    <x v="6"/>
    <x v="1"/>
  </r>
  <r>
    <d v="2022-07-18T00:00:00"/>
    <s v="P0010"/>
    <n v="12"/>
    <x v="2"/>
    <x v="0"/>
    <n v="0"/>
    <x v="20"/>
    <x v="6"/>
    <n v="138"/>
    <n v="509"/>
    <n v="1656"/>
    <n v="6108"/>
    <x v="7"/>
    <x v="6"/>
    <x v="1"/>
  </r>
  <r>
    <d v="2022-07-20T00:00:00"/>
    <s v="P0042"/>
    <n v="8"/>
    <x v="0"/>
    <x v="0"/>
    <n v="0"/>
    <x v="10"/>
    <x v="0"/>
    <n v="19"/>
    <n v="79"/>
    <n v="152"/>
    <n v="632"/>
    <x v="9"/>
    <x v="6"/>
    <x v="1"/>
  </r>
  <r>
    <d v="2022-07-22T00:00:00"/>
    <s v="P0034"/>
    <n v="6"/>
    <x v="2"/>
    <x v="1"/>
    <n v="0"/>
    <x v="13"/>
    <x v="5"/>
    <n v="11"/>
    <n v="71"/>
    <n v="66"/>
    <n v="426"/>
    <x v="18"/>
    <x v="6"/>
    <x v="1"/>
  </r>
  <r>
    <d v="2022-07-23T00:00:00"/>
    <s v="P0018"/>
    <n v="2"/>
    <x v="1"/>
    <x v="0"/>
    <n v="0"/>
    <x v="30"/>
    <x v="8"/>
    <n v="701"/>
    <n v="900.55"/>
    <n v="1402"/>
    <n v="1801.1"/>
    <x v="19"/>
    <x v="6"/>
    <x v="1"/>
  </r>
  <r>
    <d v="2022-07-24T00:00:00"/>
    <s v="P0006"/>
    <n v="14"/>
    <x v="2"/>
    <x v="1"/>
    <n v="0"/>
    <x v="15"/>
    <x v="0"/>
    <n v="134"/>
    <n v="505"/>
    <n v="1876"/>
    <n v="7070"/>
    <x v="27"/>
    <x v="6"/>
    <x v="1"/>
  </r>
  <r>
    <d v="2022-07-24T00:00:00"/>
    <s v="P0027"/>
    <n v="1"/>
    <x v="1"/>
    <x v="0"/>
    <n v="0"/>
    <x v="26"/>
    <x v="8"/>
    <n v="710"/>
    <n v="808.88"/>
    <n v="710"/>
    <n v="808.88"/>
    <x v="27"/>
    <x v="6"/>
    <x v="1"/>
  </r>
  <r>
    <d v="2022-07-25T00:00:00"/>
    <s v="P0044"/>
    <n v="2"/>
    <x v="2"/>
    <x v="1"/>
    <n v="0"/>
    <x v="11"/>
    <x v="3"/>
    <n v="21"/>
    <n v="81"/>
    <n v="42"/>
    <n v="162"/>
    <x v="11"/>
    <x v="6"/>
    <x v="1"/>
  </r>
  <r>
    <d v="2022-07-25T00:00:00"/>
    <s v="P0017"/>
    <n v="12"/>
    <x v="2"/>
    <x v="1"/>
    <n v="0"/>
    <x v="39"/>
    <x v="3"/>
    <n v="700"/>
    <n v="720.9"/>
    <n v="8400"/>
    <n v="8650.7999999999993"/>
    <x v="11"/>
    <x v="6"/>
    <x v="1"/>
  </r>
  <r>
    <d v="2022-07-25T00:00:00"/>
    <s v="P0003"/>
    <n v="13"/>
    <x v="1"/>
    <x v="1"/>
    <n v="0"/>
    <x v="6"/>
    <x v="4"/>
    <n v="71"/>
    <n v="502"/>
    <n v="923"/>
    <n v="6526"/>
    <x v="11"/>
    <x v="6"/>
    <x v="1"/>
  </r>
  <r>
    <d v="2022-07-26T00:00:00"/>
    <s v="P0003"/>
    <n v="10"/>
    <x v="1"/>
    <x v="0"/>
    <n v="0"/>
    <x v="6"/>
    <x v="4"/>
    <n v="71"/>
    <n v="502"/>
    <n v="710"/>
    <n v="5020"/>
    <x v="12"/>
    <x v="6"/>
    <x v="1"/>
  </r>
  <r>
    <d v="2022-07-26T00:00:00"/>
    <s v="P0026"/>
    <n v="1"/>
    <x v="1"/>
    <x v="1"/>
    <n v="0"/>
    <x v="42"/>
    <x v="3"/>
    <n v="709"/>
    <n v="807.88"/>
    <n v="709"/>
    <n v="807.88"/>
    <x v="12"/>
    <x v="6"/>
    <x v="1"/>
  </r>
  <r>
    <d v="2022-08-03T00:00:00"/>
    <s v="P0012"/>
    <n v="5"/>
    <x v="2"/>
    <x v="1"/>
    <n v="0"/>
    <x v="35"/>
    <x v="4"/>
    <n v="140"/>
    <n v="511"/>
    <n v="700"/>
    <n v="2555"/>
    <x v="2"/>
    <x v="7"/>
    <x v="1"/>
  </r>
  <r>
    <d v="2022-08-06T00:00:00"/>
    <s v="P0016"/>
    <n v="9"/>
    <x v="1"/>
    <x v="0"/>
    <n v="0"/>
    <x v="21"/>
    <x v="5"/>
    <n v="200"/>
    <n v="515"/>
    <n v="1800"/>
    <n v="4635"/>
    <x v="16"/>
    <x v="7"/>
    <x v="1"/>
  </r>
  <r>
    <d v="2022-08-08T00:00:00"/>
    <s v="P0016"/>
    <n v="2"/>
    <x v="2"/>
    <x v="0"/>
    <n v="0"/>
    <x v="21"/>
    <x v="5"/>
    <n v="200"/>
    <n v="515"/>
    <n v="400"/>
    <n v="1030"/>
    <x v="21"/>
    <x v="7"/>
    <x v="1"/>
  </r>
  <r>
    <d v="2022-08-08T00:00:00"/>
    <s v="P0032"/>
    <n v="12"/>
    <x v="2"/>
    <x v="1"/>
    <n v="0"/>
    <x v="18"/>
    <x v="7"/>
    <n v="715"/>
    <n v="813.88"/>
    <n v="8580"/>
    <n v="9766.56"/>
    <x v="21"/>
    <x v="7"/>
    <x v="1"/>
  </r>
  <r>
    <d v="2022-08-08T00:00:00"/>
    <s v="P0021"/>
    <n v="11"/>
    <x v="2"/>
    <x v="1"/>
    <n v="0"/>
    <x v="32"/>
    <x v="4"/>
    <n v="704"/>
    <n v="802.88"/>
    <n v="7744"/>
    <n v="8831.68"/>
    <x v="21"/>
    <x v="7"/>
    <x v="1"/>
  </r>
  <r>
    <d v="2022-08-14T00:00:00"/>
    <s v="P0030"/>
    <n v="14"/>
    <x v="2"/>
    <x v="1"/>
    <n v="0"/>
    <x v="28"/>
    <x v="4"/>
    <n v="713"/>
    <n v="811.88"/>
    <n v="9982"/>
    <n v="11366.32"/>
    <x v="29"/>
    <x v="7"/>
    <x v="1"/>
  </r>
  <r>
    <d v="2022-08-15T00:00:00"/>
    <s v="P0011"/>
    <n v="10"/>
    <x v="0"/>
    <x v="1"/>
    <n v="0"/>
    <x v="31"/>
    <x v="1"/>
    <n v="139"/>
    <n v="510"/>
    <n v="1390"/>
    <n v="5100"/>
    <x v="17"/>
    <x v="7"/>
    <x v="1"/>
  </r>
  <r>
    <d v="2022-08-15T00:00:00"/>
    <s v="P0015"/>
    <n v="7"/>
    <x v="2"/>
    <x v="0"/>
    <n v="0"/>
    <x v="27"/>
    <x v="0"/>
    <n v="500"/>
    <n v="514"/>
    <n v="3500"/>
    <n v="3598"/>
    <x v="17"/>
    <x v="7"/>
    <x v="1"/>
  </r>
  <r>
    <d v="2022-08-18T00:00:00"/>
    <s v="P0029"/>
    <n v="8"/>
    <x v="1"/>
    <x v="0"/>
    <n v="0"/>
    <x v="19"/>
    <x v="1"/>
    <n v="712"/>
    <n v="810.88"/>
    <n v="5696"/>
    <n v="6487.04"/>
    <x v="7"/>
    <x v="7"/>
    <x v="1"/>
  </r>
  <r>
    <d v="2022-08-18T00:00:00"/>
    <s v="P0010"/>
    <n v="2"/>
    <x v="1"/>
    <x v="1"/>
    <n v="0"/>
    <x v="20"/>
    <x v="6"/>
    <n v="138"/>
    <n v="509"/>
    <n v="276"/>
    <n v="1018"/>
    <x v="7"/>
    <x v="7"/>
    <x v="1"/>
  </r>
  <r>
    <d v="2022-08-19T00:00:00"/>
    <s v="P0007"/>
    <n v="3"/>
    <x v="1"/>
    <x v="0"/>
    <n v="0"/>
    <x v="36"/>
    <x v="5"/>
    <n v="135"/>
    <n v="506"/>
    <n v="405"/>
    <n v="1518"/>
    <x v="8"/>
    <x v="7"/>
    <x v="1"/>
  </r>
  <r>
    <d v="2022-08-20T00:00:00"/>
    <s v="P0023"/>
    <n v="13"/>
    <x v="2"/>
    <x v="0"/>
    <n v="0"/>
    <x v="12"/>
    <x v="7"/>
    <n v="706"/>
    <n v="804.88"/>
    <n v="9178"/>
    <n v="10463.44"/>
    <x v="9"/>
    <x v="7"/>
    <x v="1"/>
  </r>
  <r>
    <d v="2022-08-20T00:00:00"/>
    <s v="P0033"/>
    <n v="14"/>
    <x v="2"/>
    <x v="0"/>
    <n v="0"/>
    <x v="38"/>
    <x v="0"/>
    <n v="10"/>
    <n v="70"/>
    <n v="140"/>
    <n v="980"/>
    <x v="9"/>
    <x v="7"/>
    <x v="1"/>
  </r>
  <r>
    <d v="2022-08-21T00:00:00"/>
    <s v="P0016"/>
    <n v="4"/>
    <x v="2"/>
    <x v="0"/>
    <n v="0"/>
    <x v="21"/>
    <x v="5"/>
    <n v="200"/>
    <n v="515"/>
    <n v="800"/>
    <n v="2060"/>
    <x v="10"/>
    <x v="7"/>
    <x v="1"/>
  </r>
  <r>
    <d v="2022-08-23T00:00:00"/>
    <s v="P0044"/>
    <n v="11"/>
    <x v="1"/>
    <x v="0"/>
    <n v="0"/>
    <x v="11"/>
    <x v="3"/>
    <n v="21"/>
    <n v="81"/>
    <n v="231"/>
    <n v="891"/>
    <x v="19"/>
    <x v="7"/>
    <x v="1"/>
  </r>
  <r>
    <d v="2022-08-23T00:00:00"/>
    <s v="P0029"/>
    <n v="14"/>
    <x v="2"/>
    <x v="1"/>
    <n v="0"/>
    <x v="19"/>
    <x v="1"/>
    <n v="712"/>
    <n v="810.88"/>
    <n v="9968"/>
    <n v="11352.32"/>
    <x v="19"/>
    <x v="7"/>
    <x v="1"/>
  </r>
  <r>
    <d v="2022-08-24T00:00:00"/>
    <s v="P0005"/>
    <n v="5"/>
    <x v="2"/>
    <x v="1"/>
    <n v="0"/>
    <x v="24"/>
    <x v="7"/>
    <n v="133"/>
    <n v="504"/>
    <n v="665"/>
    <n v="2520"/>
    <x v="27"/>
    <x v="7"/>
    <x v="1"/>
  </r>
  <r>
    <d v="2022-08-26T00:00:00"/>
    <s v="P0019"/>
    <n v="13"/>
    <x v="0"/>
    <x v="1"/>
    <n v="0"/>
    <x v="40"/>
    <x v="6"/>
    <n v="702"/>
    <n v="800.88"/>
    <n v="9126"/>
    <n v="10411.44"/>
    <x v="12"/>
    <x v="7"/>
    <x v="1"/>
  </r>
  <r>
    <d v="2022-08-26T00:00:00"/>
    <s v="P0037"/>
    <n v="8"/>
    <x v="1"/>
    <x v="0"/>
    <n v="0"/>
    <x v="8"/>
    <x v="6"/>
    <n v="14"/>
    <n v="74"/>
    <n v="112"/>
    <n v="592"/>
    <x v="12"/>
    <x v="7"/>
    <x v="1"/>
  </r>
  <r>
    <d v="2022-08-27T00:00:00"/>
    <s v="P0039"/>
    <n v="15"/>
    <x v="0"/>
    <x v="0"/>
    <n v="0"/>
    <x v="34"/>
    <x v="4"/>
    <n v="16"/>
    <n v="76"/>
    <n v="240"/>
    <n v="1140"/>
    <x v="13"/>
    <x v="7"/>
    <x v="1"/>
  </r>
  <r>
    <d v="2022-08-28T00:00:00"/>
    <s v="P0005"/>
    <n v="9"/>
    <x v="1"/>
    <x v="0"/>
    <n v="0"/>
    <x v="24"/>
    <x v="7"/>
    <n v="133"/>
    <n v="504"/>
    <n v="1197"/>
    <n v="4536"/>
    <x v="14"/>
    <x v="7"/>
    <x v="1"/>
  </r>
  <r>
    <d v="2022-08-28T00:00:00"/>
    <s v="P0039"/>
    <n v="5"/>
    <x v="2"/>
    <x v="0"/>
    <n v="0"/>
    <x v="34"/>
    <x v="4"/>
    <n v="16"/>
    <n v="76"/>
    <n v="80"/>
    <n v="380"/>
    <x v="14"/>
    <x v="7"/>
    <x v="1"/>
  </r>
  <r>
    <d v="2022-08-30T00:00:00"/>
    <s v="P0006"/>
    <n v="6"/>
    <x v="1"/>
    <x v="1"/>
    <n v="0"/>
    <x v="15"/>
    <x v="0"/>
    <n v="134"/>
    <n v="505"/>
    <n v="804"/>
    <n v="3030"/>
    <x v="24"/>
    <x v="7"/>
    <x v="1"/>
  </r>
  <r>
    <d v="2022-08-30T00:00:00"/>
    <s v="P0043"/>
    <n v="6"/>
    <x v="2"/>
    <x v="1"/>
    <n v="0"/>
    <x v="23"/>
    <x v="5"/>
    <n v="20"/>
    <n v="80"/>
    <n v="120"/>
    <n v="480"/>
    <x v="24"/>
    <x v="7"/>
    <x v="1"/>
  </r>
  <r>
    <d v="2022-08-30T00:00:00"/>
    <s v="P0025"/>
    <n v="5"/>
    <x v="2"/>
    <x v="1"/>
    <n v="0"/>
    <x v="7"/>
    <x v="5"/>
    <n v="708"/>
    <n v="806.88"/>
    <n v="3540"/>
    <n v="4034.4"/>
    <x v="24"/>
    <x v="7"/>
    <x v="1"/>
  </r>
  <r>
    <d v="2022-08-31T00:00:00"/>
    <s v="P0015"/>
    <n v="13"/>
    <x v="2"/>
    <x v="1"/>
    <n v="0"/>
    <x v="27"/>
    <x v="0"/>
    <n v="500"/>
    <n v="514"/>
    <n v="6500"/>
    <n v="6682"/>
    <x v="25"/>
    <x v="7"/>
    <x v="1"/>
  </r>
  <r>
    <d v="2022-09-04T00:00:00"/>
    <s v="P0002"/>
    <n v="1"/>
    <x v="2"/>
    <x v="1"/>
    <n v="0"/>
    <x v="29"/>
    <x v="1"/>
    <n v="105"/>
    <n v="501.88"/>
    <n v="105"/>
    <n v="501.88"/>
    <x v="3"/>
    <x v="8"/>
    <x v="1"/>
  </r>
  <r>
    <d v="2022-09-06T00:00:00"/>
    <s v="P0005"/>
    <n v="12"/>
    <x v="0"/>
    <x v="0"/>
    <n v="0"/>
    <x v="24"/>
    <x v="7"/>
    <n v="133"/>
    <n v="504"/>
    <n v="1596"/>
    <n v="6048"/>
    <x v="16"/>
    <x v="8"/>
    <x v="1"/>
  </r>
  <r>
    <d v="2022-09-09T00:00:00"/>
    <s v="P0041"/>
    <n v="9"/>
    <x v="2"/>
    <x v="0"/>
    <n v="0"/>
    <x v="41"/>
    <x v="7"/>
    <n v="18"/>
    <n v="78"/>
    <n v="162"/>
    <n v="702"/>
    <x v="4"/>
    <x v="8"/>
    <x v="1"/>
  </r>
  <r>
    <d v="2022-09-09T00:00:00"/>
    <s v="P0003"/>
    <n v="3"/>
    <x v="2"/>
    <x v="0"/>
    <n v="0"/>
    <x v="6"/>
    <x v="4"/>
    <n v="71"/>
    <n v="502"/>
    <n v="213"/>
    <n v="1506"/>
    <x v="4"/>
    <x v="8"/>
    <x v="1"/>
  </r>
  <r>
    <d v="2022-09-10T00:00:00"/>
    <s v="P0035"/>
    <n v="15"/>
    <x v="1"/>
    <x v="1"/>
    <n v="0"/>
    <x v="4"/>
    <x v="3"/>
    <n v="12"/>
    <n v="72"/>
    <n v="180"/>
    <n v="1080"/>
    <x v="26"/>
    <x v="8"/>
    <x v="1"/>
  </r>
  <r>
    <d v="2022-09-10T00:00:00"/>
    <s v="P0038"/>
    <n v="4"/>
    <x v="2"/>
    <x v="1"/>
    <n v="0"/>
    <x v="1"/>
    <x v="1"/>
    <n v="15"/>
    <n v="75"/>
    <n v="60"/>
    <n v="300"/>
    <x v="26"/>
    <x v="8"/>
    <x v="1"/>
  </r>
  <r>
    <d v="2022-09-14T00:00:00"/>
    <s v="P0029"/>
    <n v="3"/>
    <x v="2"/>
    <x v="1"/>
    <n v="0"/>
    <x v="19"/>
    <x v="1"/>
    <n v="712"/>
    <n v="810.88"/>
    <n v="2136"/>
    <n v="2432.64"/>
    <x v="29"/>
    <x v="8"/>
    <x v="1"/>
  </r>
  <r>
    <d v="2022-09-15T00:00:00"/>
    <s v="P0037"/>
    <n v="15"/>
    <x v="1"/>
    <x v="0"/>
    <n v="0"/>
    <x v="8"/>
    <x v="6"/>
    <n v="14"/>
    <n v="74"/>
    <n v="210"/>
    <n v="1110"/>
    <x v="17"/>
    <x v="8"/>
    <x v="1"/>
  </r>
  <r>
    <d v="2022-09-18T00:00:00"/>
    <s v="P0026"/>
    <n v="14"/>
    <x v="1"/>
    <x v="1"/>
    <n v="0"/>
    <x v="42"/>
    <x v="3"/>
    <n v="709"/>
    <n v="807.88"/>
    <n v="9926"/>
    <n v="11310.32"/>
    <x v="7"/>
    <x v="8"/>
    <x v="1"/>
  </r>
  <r>
    <d v="2022-09-19T00:00:00"/>
    <s v="P0033"/>
    <n v="8"/>
    <x v="0"/>
    <x v="1"/>
    <n v="0"/>
    <x v="38"/>
    <x v="0"/>
    <n v="10"/>
    <n v="70"/>
    <n v="80"/>
    <n v="560"/>
    <x v="8"/>
    <x v="8"/>
    <x v="1"/>
  </r>
  <r>
    <d v="2022-09-20T00:00:00"/>
    <s v="P0033"/>
    <n v="6"/>
    <x v="2"/>
    <x v="0"/>
    <n v="0"/>
    <x v="38"/>
    <x v="0"/>
    <n v="10"/>
    <n v="70"/>
    <n v="60"/>
    <n v="420"/>
    <x v="9"/>
    <x v="8"/>
    <x v="1"/>
  </r>
  <r>
    <d v="2022-09-20T00:00:00"/>
    <s v="P0001"/>
    <n v="10"/>
    <x v="2"/>
    <x v="0"/>
    <n v="0"/>
    <x v="16"/>
    <x v="6"/>
    <n v="98"/>
    <n v="500"/>
    <n v="980"/>
    <n v="5000"/>
    <x v="9"/>
    <x v="8"/>
    <x v="1"/>
  </r>
  <r>
    <d v="2022-09-21T00:00:00"/>
    <s v="P0018"/>
    <n v="14"/>
    <x v="1"/>
    <x v="0"/>
    <n v="0"/>
    <x v="30"/>
    <x v="8"/>
    <n v="701"/>
    <n v="900.55"/>
    <n v="9814"/>
    <n v="12607.699999999999"/>
    <x v="10"/>
    <x v="8"/>
    <x v="1"/>
  </r>
  <r>
    <d v="2022-09-21T00:00:00"/>
    <s v="P0026"/>
    <n v="5"/>
    <x v="2"/>
    <x v="1"/>
    <n v="0"/>
    <x v="42"/>
    <x v="3"/>
    <n v="709"/>
    <n v="807.88"/>
    <n v="3545"/>
    <n v="4039.4"/>
    <x v="10"/>
    <x v="8"/>
    <x v="1"/>
  </r>
  <r>
    <d v="2022-09-22T00:00:00"/>
    <s v="P0043"/>
    <n v="12"/>
    <x v="1"/>
    <x v="0"/>
    <n v="0"/>
    <x v="23"/>
    <x v="5"/>
    <n v="20"/>
    <n v="80"/>
    <n v="240"/>
    <n v="960"/>
    <x v="18"/>
    <x v="8"/>
    <x v="1"/>
  </r>
  <r>
    <d v="2022-09-23T00:00:00"/>
    <s v="P0012"/>
    <n v="12"/>
    <x v="2"/>
    <x v="0"/>
    <n v="0"/>
    <x v="35"/>
    <x v="4"/>
    <n v="140"/>
    <n v="511"/>
    <n v="1680"/>
    <n v="6132"/>
    <x v="19"/>
    <x v="8"/>
    <x v="1"/>
  </r>
  <r>
    <d v="2022-09-24T00:00:00"/>
    <s v="P0032"/>
    <n v="14"/>
    <x v="2"/>
    <x v="0"/>
    <n v="0"/>
    <x v="18"/>
    <x v="7"/>
    <n v="715"/>
    <n v="813.88"/>
    <n v="10010"/>
    <n v="11394.32"/>
    <x v="27"/>
    <x v="8"/>
    <x v="1"/>
  </r>
  <r>
    <d v="2022-09-24T00:00:00"/>
    <s v="P0032"/>
    <n v="8"/>
    <x v="2"/>
    <x v="1"/>
    <n v="0"/>
    <x v="18"/>
    <x v="7"/>
    <n v="715"/>
    <n v="813.88"/>
    <n v="5720"/>
    <n v="6511.04"/>
    <x v="27"/>
    <x v="8"/>
    <x v="1"/>
  </r>
  <r>
    <d v="2022-09-27T00:00:00"/>
    <s v="P0036"/>
    <n v="4"/>
    <x v="2"/>
    <x v="1"/>
    <n v="0"/>
    <x v="43"/>
    <x v="8"/>
    <n v="13"/>
    <n v="73"/>
    <n v="52"/>
    <n v="292"/>
    <x v="13"/>
    <x v="8"/>
    <x v="1"/>
  </r>
  <r>
    <d v="2022-09-27T00:00:00"/>
    <s v="P0044"/>
    <n v="9"/>
    <x v="2"/>
    <x v="1"/>
    <n v="0"/>
    <x v="11"/>
    <x v="3"/>
    <n v="21"/>
    <n v="81"/>
    <n v="189"/>
    <n v="729"/>
    <x v="13"/>
    <x v="8"/>
    <x v="1"/>
  </r>
  <r>
    <d v="2022-09-27T00:00:00"/>
    <s v="P0038"/>
    <n v="3"/>
    <x v="0"/>
    <x v="1"/>
    <n v="0"/>
    <x v="1"/>
    <x v="1"/>
    <n v="15"/>
    <n v="75"/>
    <n v="45"/>
    <n v="225"/>
    <x v="13"/>
    <x v="8"/>
    <x v="1"/>
  </r>
  <r>
    <d v="2022-09-29T00:00:00"/>
    <s v="P0034"/>
    <n v="13"/>
    <x v="2"/>
    <x v="0"/>
    <n v="0"/>
    <x v="13"/>
    <x v="5"/>
    <n v="11"/>
    <n v="71"/>
    <n v="143"/>
    <n v="923"/>
    <x v="28"/>
    <x v="8"/>
    <x v="1"/>
  </r>
  <r>
    <d v="2022-10-03T00:00:00"/>
    <s v="P0011"/>
    <n v="5"/>
    <x v="2"/>
    <x v="1"/>
    <n v="0"/>
    <x v="31"/>
    <x v="1"/>
    <n v="139"/>
    <n v="510"/>
    <n v="695"/>
    <n v="2550"/>
    <x v="2"/>
    <x v="9"/>
    <x v="1"/>
  </r>
  <r>
    <d v="2022-10-04T00:00:00"/>
    <s v="P0007"/>
    <n v="15"/>
    <x v="2"/>
    <x v="0"/>
    <n v="0"/>
    <x v="36"/>
    <x v="5"/>
    <n v="135"/>
    <n v="506"/>
    <n v="2025"/>
    <n v="7590"/>
    <x v="3"/>
    <x v="9"/>
    <x v="1"/>
  </r>
  <r>
    <d v="2022-10-06T00:00:00"/>
    <s v="P0035"/>
    <n v="1"/>
    <x v="2"/>
    <x v="0"/>
    <n v="0"/>
    <x v="4"/>
    <x v="3"/>
    <n v="12"/>
    <n v="72"/>
    <n v="12"/>
    <n v="72"/>
    <x v="16"/>
    <x v="9"/>
    <x v="1"/>
  </r>
  <r>
    <d v="2022-10-09T00:00:00"/>
    <s v="P0038"/>
    <n v="14"/>
    <x v="1"/>
    <x v="0"/>
    <n v="0"/>
    <x v="1"/>
    <x v="1"/>
    <n v="15"/>
    <n v="75"/>
    <n v="210"/>
    <n v="1050"/>
    <x v="4"/>
    <x v="9"/>
    <x v="1"/>
  </r>
  <r>
    <d v="2022-10-10T00:00:00"/>
    <s v="P0019"/>
    <n v="9"/>
    <x v="2"/>
    <x v="0"/>
    <n v="0"/>
    <x v="40"/>
    <x v="6"/>
    <n v="702"/>
    <n v="800.88"/>
    <n v="6318"/>
    <n v="7207.92"/>
    <x v="26"/>
    <x v="9"/>
    <x v="1"/>
  </r>
  <r>
    <d v="2022-10-10T00:00:00"/>
    <s v="P0044"/>
    <n v="12"/>
    <x v="1"/>
    <x v="0"/>
    <n v="0"/>
    <x v="11"/>
    <x v="3"/>
    <n v="21"/>
    <n v="81"/>
    <n v="252"/>
    <n v="972"/>
    <x v="26"/>
    <x v="9"/>
    <x v="1"/>
  </r>
  <r>
    <d v="2022-10-11T00:00:00"/>
    <s v="P0008"/>
    <n v="10"/>
    <x v="2"/>
    <x v="0"/>
    <n v="0"/>
    <x v="25"/>
    <x v="3"/>
    <n v="136"/>
    <n v="190.68"/>
    <n v="1360"/>
    <n v="1906.8000000000002"/>
    <x v="5"/>
    <x v="9"/>
    <x v="1"/>
  </r>
  <r>
    <d v="2022-10-13T00:00:00"/>
    <s v="P0002"/>
    <n v="15"/>
    <x v="1"/>
    <x v="0"/>
    <n v="0"/>
    <x v="29"/>
    <x v="1"/>
    <n v="105"/>
    <n v="501.88"/>
    <n v="1575"/>
    <n v="7528.2"/>
    <x v="22"/>
    <x v="9"/>
    <x v="1"/>
  </r>
  <r>
    <d v="2022-10-14T00:00:00"/>
    <s v="P0044"/>
    <n v="15"/>
    <x v="0"/>
    <x v="0"/>
    <n v="0"/>
    <x v="11"/>
    <x v="3"/>
    <n v="21"/>
    <n v="81"/>
    <n v="315"/>
    <n v="1215"/>
    <x v="29"/>
    <x v="9"/>
    <x v="1"/>
  </r>
  <r>
    <d v="2022-10-15T00:00:00"/>
    <s v="P0015"/>
    <n v="10"/>
    <x v="2"/>
    <x v="1"/>
    <n v="0"/>
    <x v="27"/>
    <x v="0"/>
    <n v="500"/>
    <n v="514"/>
    <n v="5000"/>
    <n v="5140"/>
    <x v="17"/>
    <x v="9"/>
    <x v="1"/>
  </r>
  <r>
    <d v="2022-10-16T00:00:00"/>
    <s v="P0036"/>
    <n v="3"/>
    <x v="1"/>
    <x v="0"/>
    <n v="0"/>
    <x v="43"/>
    <x v="8"/>
    <n v="13"/>
    <n v="73"/>
    <n v="39"/>
    <n v="219"/>
    <x v="23"/>
    <x v="9"/>
    <x v="1"/>
  </r>
  <r>
    <d v="2022-10-23T00:00:00"/>
    <s v="P0024"/>
    <n v="14"/>
    <x v="1"/>
    <x v="1"/>
    <n v="0"/>
    <x v="0"/>
    <x v="0"/>
    <n v="707"/>
    <n v="805.88"/>
    <n v="9898"/>
    <n v="11282.32"/>
    <x v="19"/>
    <x v="9"/>
    <x v="1"/>
  </r>
  <r>
    <d v="2022-10-30T00:00:00"/>
    <s v="P0042"/>
    <n v="3"/>
    <x v="2"/>
    <x v="1"/>
    <n v="0"/>
    <x v="10"/>
    <x v="0"/>
    <n v="19"/>
    <n v="79"/>
    <n v="57"/>
    <n v="237"/>
    <x v="24"/>
    <x v="9"/>
    <x v="1"/>
  </r>
  <r>
    <d v="2022-10-31T00:00:00"/>
    <s v="P0038"/>
    <n v="8"/>
    <x v="2"/>
    <x v="0"/>
    <n v="0"/>
    <x v="1"/>
    <x v="1"/>
    <n v="15"/>
    <n v="75"/>
    <n v="120"/>
    <n v="600"/>
    <x v="25"/>
    <x v="9"/>
    <x v="1"/>
  </r>
  <r>
    <d v="2022-11-01T00:00:00"/>
    <s v="P0012"/>
    <n v="15"/>
    <x v="0"/>
    <x v="0"/>
    <n v="0"/>
    <x v="35"/>
    <x v="4"/>
    <n v="140"/>
    <n v="511"/>
    <n v="2100"/>
    <n v="7665"/>
    <x v="0"/>
    <x v="10"/>
    <x v="1"/>
  </r>
  <r>
    <d v="2022-11-02T00:00:00"/>
    <s v="P0015"/>
    <n v="15"/>
    <x v="0"/>
    <x v="1"/>
    <n v="0"/>
    <x v="27"/>
    <x v="0"/>
    <n v="500"/>
    <n v="514"/>
    <n v="7500"/>
    <n v="7710"/>
    <x v="1"/>
    <x v="10"/>
    <x v="1"/>
  </r>
  <r>
    <d v="2022-11-02T00:00:00"/>
    <s v="P0030"/>
    <n v="15"/>
    <x v="2"/>
    <x v="1"/>
    <n v="0"/>
    <x v="28"/>
    <x v="4"/>
    <n v="713"/>
    <n v="811.88"/>
    <n v="10695"/>
    <n v="12178.2"/>
    <x v="1"/>
    <x v="10"/>
    <x v="1"/>
  </r>
  <r>
    <d v="2022-11-02T00:00:00"/>
    <s v="P0035"/>
    <n v="5"/>
    <x v="2"/>
    <x v="1"/>
    <n v="0"/>
    <x v="4"/>
    <x v="3"/>
    <n v="12"/>
    <n v="72"/>
    <n v="60"/>
    <n v="360"/>
    <x v="1"/>
    <x v="10"/>
    <x v="1"/>
  </r>
  <r>
    <d v="2022-11-03T00:00:00"/>
    <s v="P0020"/>
    <n v="11"/>
    <x v="1"/>
    <x v="0"/>
    <n v="0"/>
    <x v="14"/>
    <x v="1"/>
    <n v="703"/>
    <n v="801.88"/>
    <n v="7733"/>
    <n v="8820.68"/>
    <x v="2"/>
    <x v="10"/>
    <x v="1"/>
  </r>
  <r>
    <d v="2022-11-04T00:00:00"/>
    <s v="P0008"/>
    <n v="10"/>
    <x v="2"/>
    <x v="0"/>
    <n v="0"/>
    <x v="25"/>
    <x v="3"/>
    <n v="136"/>
    <n v="190.68"/>
    <n v="1360"/>
    <n v="1906.8000000000002"/>
    <x v="3"/>
    <x v="10"/>
    <x v="1"/>
  </r>
  <r>
    <d v="2022-11-05T00:00:00"/>
    <s v="P0019"/>
    <n v="15"/>
    <x v="2"/>
    <x v="1"/>
    <n v="0"/>
    <x v="40"/>
    <x v="6"/>
    <n v="702"/>
    <n v="800.88"/>
    <n v="10530"/>
    <n v="12013.2"/>
    <x v="15"/>
    <x v="10"/>
    <x v="1"/>
  </r>
  <r>
    <d v="2022-11-06T00:00:00"/>
    <s v="P0043"/>
    <n v="13"/>
    <x v="2"/>
    <x v="1"/>
    <n v="0"/>
    <x v="23"/>
    <x v="5"/>
    <n v="20"/>
    <n v="80"/>
    <n v="260"/>
    <n v="1040"/>
    <x v="16"/>
    <x v="10"/>
    <x v="1"/>
  </r>
  <r>
    <d v="2022-11-06T00:00:00"/>
    <s v="P0015"/>
    <n v="13"/>
    <x v="1"/>
    <x v="0"/>
    <n v="0"/>
    <x v="27"/>
    <x v="0"/>
    <n v="500"/>
    <n v="514"/>
    <n v="6500"/>
    <n v="6682"/>
    <x v="16"/>
    <x v="10"/>
    <x v="1"/>
  </r>
  <r>
    <d v="2022-11-06T00:00:00"/>
    <s v="P0042"/>
    <n v="13"/>
    <x v="2"/>
    <x v="1"/>
    <n v="0"/>
    <x v="10"/>
    <x v="0"/>
    <n v="19"/>
    <n v="79"/>
    <n v="247"/>
    <n v="1027"/>
    <x v="16"/>
    <x v="10"/>
    <x v="1"/>
  </r>
  <r>
    <d v="2022-11-07T00:00:00"/>
    <s v="P0040"/>
    <n v="13"/>
    <x v="1"/>
    <x v="1"/>
    <n v="0"/>
    <x v="17"/>
    <x v="2"/>
    <n v="17"/>
    <n v="77"/>
    <n v="221"/>
    <n v="1001"/>
    <x v="20"/>
    <x v="10"/>
    <x v="1"/>
  </r>
  <r>
    <d v="2022-11-08T00:00:00"/>
    <s v="P0036"/>
    <n v="11"/>
    <x v="0"/>
    <x v="1"/>
    <n v="0"/>
    <x v="43"/>
    <x v="8"/>
    <n v="13"/>
    <n v="73"/>
    <n v="143"/>
    <n v="803"/>
    <x v="21"/>
    <x v="10"/>
    <x v="1"/>
  </r>
  <r>
    <d v="2022-11-08T00:00:00"/>
    <s v="P0019"/>
    <n v="10"/>
    <x v="0"/>
    <x v="0"/>
    <n v="0"/>
    <x v="40"/>
    <x v="6"/>
    <n v="702"/>
    <n v="800.88"/>
    <n v="7020"/>
    <n v="8008.8"/>
    <x v="21"/>
    <x v="10"/>
    <x v="1"/>
  </r>
  <r>
    <d v="2022-11-09T00:00:00"/>
    <s v="P0027"/>
    <n v="8"/>
    <x v="1"/>
    <x v="1"/>
    <n v="0"/>
    <x v="26"/>
    <x v="8"/>
    <n v="710"/>
    <n v="808.88"/>
    <n v="5680"/>
    <n v="6471.04"/>
    <x v="4"/>
    <x v="10"/>
    <x v="1"/>
  </r>
  <r>
    <d v="2022-11-10T00:00:00"/>
    <s v="P0018"/>
    <n v="7"/>
    <x v="2"/>
    <x v="0"/>
    <n v="0"/>
    <x v="30"/>
    <x v="8"/>
    <n v="701"/>
    <n v="900.55"/>
    <n v="4907"/>
    <n v="6303.8499999999995"/>
    <x v="26"/>
    <x v="10"/>
    <x v="1"/>
  </r>
  <r>
    <d v="2022-11-13T00:00:00"/>
    <s v="P0027"/>
    <n v="10"/>
    <x v="0"/>
    <x v="1"/>
    <n v="0"/>
    <x v="26"/>
    <x v="8"/>
    <n v="710"/>
    <n v="808.88"/>
    <n v="7100"/>
    <n v="8088.8"/>
    <x v="22"/>
    <x v="10"/>
    <x v="1"/>
  </r>
  <r>
    <d v="2022-11-14T00:00:00"/>
    <s v="P0002"/>
    <n v="1"/>
    <x v="2"/>
    <x v="1"/>
    <n v="0"/>
    <x v="29"/>
    <x v="1"/>
    <n v="105"/>
    <n v="501.88"/>
    <n v="105"/>
    <n v="501.88"/>
    <x v="29"/>
    <x v="10"/>
    <x v="1"/>
  </r>
  <r>
    <d v="2022-11-15T00:00:00"/>
    <s v="P0012"/>
    <n v="14"/>
    <x v="2"/>
    <x v="1"/>
    <n v="0"/>
    <x v="35"/>
    <x v="4"/>
    <n v="140"/>
    <n v="511"/>
    <n v="1960"/>
    <n v="7154"/>
    <x v="17"/>
    <x v="10"/>
    <x v="1"/>
  </r>
  <r>
    <d v="2022-11-16T00:00:00"/>
    <s v="P0017"/>
    <n v="8"/>
    <x v="1"/>
    <x v="0"/>
    <n v="0"/>
    <x v="39"/>
    <x v="3"/>
    <n v="700"/>
    <n v="720.9"/>
    <n v="5600"/>
    <n v="5767.2"/>
    <x v="23"/>
    <x v="10"/>
    <x v="1"/>
  </r>
  <r>
    <d v="2022-11-18T00:00:00"/>
    <s v="P0034"/>
    <n v="8"/>
    <x v="2"/>
    <x v="1"/>
    <n v="0"/>
    <x v="13"/>
    <x v="5"/>
    <n v="11"/>
    <n v="71"/>
    <n v="88"/>
    <n v="568"/>
    <x v="7"/>
    <x v="10"/>
    <x v="1"/>
  </r>
  <r>
    <d v="2022-11-21T00:00:00"/>
    <s v="P0020"/>
    <n v="6"/>
    <x v="2"/>
    <x v="1"/>
    <n v="0"/>
    <x v="14"/>
    <x v="1"/>
    <n v="703"/>
    <n v="801.88"/>
    <n v="4218"/>
    <n v="4811.28"/>
    <x v="10"/>
    <x v="10"/>
    <x v="1"/>
  </r>
  <r>
    <d v="2022-11-23T00:00:00"/>
    <s v="P0036"/>
    <n v="12"/>
    <x v="1"/>
    <x v="0"/>
    <n v="0"/>
    <x v="43"/>
    <x v="8"/>
    <n v="13"/>
    <n v="73"/>
    <n v="156"/>
    <n v="876"/>
    <x v="19"/>
    <x v="10"/>
    <x v="1"/>
  </r>
  <r>
    <d v="2022-11-25T00:00:00"/>
    <s v="P0004"/>
    <n v="5"/>
    <x v="2"/>
    <x v="1"/>
    <n v="0"/>
    <x v="3"/>
    <x v="2"/>
    <n v="44"/>
    <n v="503"/>
    <n v="220"/>
    <n v="2515"/>
    <x v="11"/>
    <x v="10"/>
    <x v="1"/>
  </r>
  <r>
    <d v="2022-11-26T00:00:00"/>
    <s v="P0032"/>
    <n v="5"/>
    <x v="2"/>
    <x v="0"/>
    <n v="0"/>
    <x v="18"/>
    <x v="7"/>
    <n v="715"/>
    <n v="813.88"/>
    <n v="3575"/>
    <n v="4069.4"/>
    <x v="12"/>
    <x v="10"/>
    <x v="1"/>
  </r>
  <r>
    <d v="2022-11-27T00:00:00"/>
    <s v="P0034"/>
    <n v="15"/>
    <x v="2"/>
    <x v="0"/>
    <n v="0"/>
    <x v="13"/>
    <x v="5"/>
    <n v="11"/>
    <n v="71"/>
    <n v="165"/>
    <n v="1065"/>
    <x v="13"/>
    <x v="10"/>
    <x v="1"/>
  </r>
  <r>
    <d v="2022-11-28T00:00:00"/>
    <s v="P0031"/>
    <n v="8"/>
    <x v="2"/>
    <x v="1"/>
    <n v="0"/>
    <x v="5"/>
    <x v="2"/>
    <n v="714"/>
    <n v="812.88"/>
    <n v="5712"/>
    <n v="6503.04"/>
    <x v="14"/>
    <x v="10"/>
    <x v="1"/>
  </r>
  <r>
    <d v="2022-11-30T00:00:00"/>
    <s v="P0015"/>
    <n v="2"/>
    <x v="2"/>
    <x v="0"/>
    <n v="0"/>
    <x v="27"/>
    <x v="0"/>
    <n v="500"/>
    <n v="514"/>
    <n v="1000"/>
    <n v="1028"/>
    <x v="24"/>
    <x v="10"/>
    <x v="1"/>
  </r>
  <r>
    <d v="2022-12-03T00:00:00"/>
    <s v="P0028"/>
    <n v="5"/>
    <x v="0"/>
    <x v="1"/>
    <n v="0"/>
    <x v="33"/>
    <x v="6"/>
    <n v="711"/>
    <n v="809.88"/>
    <n v="3555"/>
    <n v="4049.4"/>
    <x v="2"/>
    <x v="11"/>
    <x v="1"/>
  </r>
  <r>
    <d v="2022-12-04T00:00:00"/>
    <s v="P0026"/>
    <n v="10"/>
    <x v="2"/>
    <x v="1"/>
    <n v="0"/>
    <x v="42"/>
    <x v="3"/>
    <n v="709"/>
    <n v="807.88"/>
    <n v="7090"/>
    <n v="8078.8"/>
    <x v="3"/>
    <x v="11"/>
    <x v="1"/>
  </r>
  <r>
    <d v="2022-12-04T00:00:00"/>
    <s v="P0044"/>
    <n v="15"/>
    <x v="2"/>
    <x v="1"/>
    <n v="0"/>
    <x v="11"/>
    <x v="3"/>
    <n v="21"/>
    <n v="81"/>
    <n v="315"/>
    <n v="1215"/>
    <x v="3"/>
    <x v="11"/>
    <x v="1"/>
  </r>
  <r>
    <d v="2022-12-07T00:00:00"/>
    <s v="P0038"/>
    <n v="12"/>
    <x v="2"/>
    <x v="1"/>
    <n v="0"/>
    <x v="1"/>
    <x v="1"/>
    <n v="15"/>
    <n v="75"/>
    <n v="180"/>
    <n v="900"/>
    <x v="20"/>
    <x v="11"/>
    <x v="1"/>
  </r>
  <r>
    <d v="2022-12-07T00:00:00"/>
    <s v="P0016"/>
    <n v="13"/>
    <x v="2"/>
    <x v="0"/>
    <n v="0"/>
    <x v="21"/>
    <x v="5"/>
    <n v="200"/>
    <n v="515"/>
    <n v="2600"/>
    <n v="6695"/>
    <x v="20"/>
    <x v="11"/>
    <x v="1"/>
  </r>
  <r>
    <d v="2022-12-07T00:00:00"/>
    <s v="P0038"/>
    <n v="5"/>
    <x v="2"/>
    <x v="1"/>
    <n v="0"/>
    <x v="1"/>
    <x v="1"/>
    <n v="15"/>
    <n v="75"/>
    <n v="75"/>
    <n v="375"/>
    <x v="20"/>
    <x v="11"/>
    <x v="1"/>
  </r>
  <r>
    <d v="2022-12-11T00:00:00"/>
    <s v="P0027"/>
    <n v="5"/>
    <x v="2"/>
    <x v="0"/>
    <n v="0"/>
    <x v="26"/>
    <x v="8"/>
    <n v="710"/>
    <n v="808.88"/>
    <n v="3550"/>
    <n v="4044.4"/>
    <x v="5"/>
    <x v="11"/>
    <x v="1"/>
  </r>
  <r>
    <d v="2022-12-11T00:00:00"/>
    <s v="P0013"/>
    <n v="9"/>
    <x v="0"/>
    <x v="0"/>
    <n v="0"/>
    <x v="2"/>
    <x v="2"/>
    <n v="141"/>
    <n v="512"/>
    <n v="1269"/>
    <n v="4608"/>
    <x v="5"/>
    <x v="11"/>
    <x v="1"/>
  </r>
  <r>
    <d v="2022-12-11T00:00:00"/>
    <s v="P0014"/>
    <n v="10"/>
    <x v="1"/>
    <x v="1"/>
    <n v="0"/>
    <x v="9"/>
    <x v="7"/>
    <n v="142"/>
    <n v="513"/>
    <n v="1420"/>
    <n v="5130"/>
    <x v="5"/>
    <x v="11"/>
    <x v="1"/>
  </r>
  <r>
    <d v="2022-12-12T00:00:00"/>
    <s v="P0030"/>
    <n v="9"/>
    <x v="0"/>
    <x v="1"/>
    <n v="0"/>
    <x v="28"/>
    <x v="4"/>
    <n v="713"/>
    <n v="811.88"/>
    <n v="6417"/>
    <n v="7306.92"/>
    <x v="6"/>
    <x v="11"/>
    <x v="1"/>
  </r>
  <r>
    <d v="2022-12-12T00:00:00"/>
    <s v="P0041"/>
    <n v="10"/>
    <x v="0"/>
    <x v="0"/>
    <n v="0"/>
    <x v="41"/>
    <x v="7"/>
    <n v="18"/>
    <n v="78"/>
    <n v="180"/>
    <n v="780"/>
    <x v="6"/>
    <x v="11"/>
    <x v="1"/>
  </r>
  <r>
    <d v="2022-12-14T00:00:00"/>
    <s v="P0005"/>
    <n v="4"/>
    <x v="2"/>
    <x v="1"/>
    <n v="0"/>
    <x v="24"/>
    <x v="7"/>
    <n v="133"/>
    <n v="504"/>
    <n v="532"/>
    <n v="2016"/>
    <x v="29"/>
    <x v="11"/>
    <x v="1"/>
  </r>
  <r>
    <d v="2022-12-15T00:00:00"/>
    <s v="P0009"/>
    <n v="13"/>
    <x v="2"/>
    <x v="0"/>
    <n v="0"/>
    <x v="37"/>
    <x v="8"/>
    <n v="137"/>
    <n v="508"/>
    <n v="1781"/>
    <n v="6604"/>
    <x v="17"/>
    <x v="11"/>
    <x v="1"/>
  </r>
  <r>
    <d v="2022-12-19T00:00:00"/>
    <s v="P0044"/>
    <n v="7"/>
    <x v="2"/>
    <x v="0"/>
    <n v="0"/>
    <x v="11"/>
    <x v="3"/>
    <n v="21"/>
    <n v="81"/>
    <n v="147"/>
    <n v="567"/>
    <x v="8"/>
    <x v="11"/>
    <x v="1"/>
  </r>
  <r>
    <d v="2022-12-19T00:00:00"/>
    <s v="P0011"/>
    <n v="14"/>
    <x v="2"/>
    <x v="1"/>
    <n v="0"/>
    <x v="31"/>
    <x v="1"/>
    <n v="139"/>
    <n v="510"/>
    <n v="1946"/>
    <n v="7140"/>
    <x v="8"/>
    <x v="11"/>
    <x v="1"/>
  </r>
  <r>
    <d v="2022-12-19T00:00:00"/>
    <s v="P0009"/>
    <n v="11"/>
    <x v="1"/>
    <x v="0"/>
    <n v="0"/>
    <x v="37"/>
    <x v="8"/>
    <n v="137"/>
    <n v="508"/>
    <n v="1507"/>
    <n v="5588"/>
    <x v="8"/>
    <x v="11"/>
    <x v="1"/>
  </r>
  <r>
    <d v="2022-12-21T00:00:00"/>
    <s v="P0006"/>
    <n v="10"/>
    <x v="2"/>
    <x v="0"/>
    <n v="0"/>
    <x v="15"/>
    <x v="0"/>
    <n v="134"/>
    <n v="505"/>
    <n v="1340"/>
    <n v="5050"/>
    <x v="10"/>
    <x v="11"/>
    <x v="1"/>
  </r>
  <r>
    <d v="2022-12-29T00:00:00"/>
    <s v="P0008"/>
    <n v="15"/>
    <x v="2"/>
    <x v="0"/>
    <n v="0"/>
    <x v="25"/>
    <x v="3"/>
    <n v="136"/>
    <n v="190.68"/>
    <n v="2040"/>
    <n v="2860.2000000000003"/>
    <x v="28"/>
    <x v="11"/>
    <x v="1"/>
  </r>
  <r>
    <d v="2022-12-29T00:00:00"/>
    <s v="P0042"/>
    <n v="1"/>
    <x v="0"/>
    <x v="1"/>
    <n v="0"/>
    <x v="10"/>
    <x v="0"/>
    <n v="19"/>
    <n v="79"/>
    <n v="19"/>
    <n v="79"/>
    <x v="28"/>
    <x v="11"/>
    <x v="1"/>
  </r>
  <r>
    <d v="2022-12-30T00:00:00"/>
    <s v="P0041"/>
    <n v="14"/>
    <x v="2"/>
    <x v="0"/>
    <n v="0"/>
    <x v="41"/>
    <x v="7"/>
    <n v="18"/>
    <n v="78"/>
    <n v="252"/>
    <n v="1092"/>
    <x v="24"/>
    <x v="11"/>
    <x v="1"/>
  </r>
  <r>
    <d v="2022-12-31T00:00:00"/>
    <s v="P0033"/>
    <n v="12"/>
    <x v="1"/>
    <x v="0"/>
    <n v="0"/>
    <x v="38"/>
    <x v="0"/>
    <n v="10"/>
    <n v="70"/>
    <n v="120"/>
    <n v="840"/>
    <x v="25"/>
    <x v="11"/>
    <x v="1"/>
  </r>
  <r>
    <d v="2022-12-31T00:00:00"/>
    <s v="P0011"/>
    <n v="6"/>
    <x v="1"/>
    <x v="0"/>
    <n v="0"/>
    <x v="31"/>
    <x v="1"/>
    <n v="139"/>
    <n v="510"/>
    <n v="834"/>
    <n v="3060"/>
    <x v="25"/>
    <x v="11"/>
    <x v="1"/>
  </r>
  <r>
    <d v="2022-12-31T00:00:00"/>
    <s v="P0011"/>
    <n v="3"/>
    <x v="0"/>
    <x v="1"/>
    <n v="0"/>
    <x v="31"/>
    <x v="1"/>
    <n v="139"/>
    <n v="510"/>
    <n v="417"/>
    <n v="1530"/>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5EC1DF-18B5-46A2-A00D-0EE4D70E84B5}" name="Daily"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8" rowHeaderCaption="Day">
  <location ref="A1:B9" firstHeaderRow="1" firstDataRow="1" firstDataCol="1"/>
  <pivotFields count="15">
    <pivotField numFmtId="14" showAll="0"/>
    <pivotField showAll="0"/>
    <pivotField showAll="0"/>
    <pivotField showAll="0">
      <items count="4">
        <item x="2"/>
        <item h="1" x="1"/>
        <item h="1" x="0"/>
        <item t="default"/>
      </items>
    </pivotField>
    <pivotField showAll="0">
      <items count="3">
        <item h="1" x="1"/>
        <item x="0"/>
        <item t="default"/>
      </items>
    </pivotField>
    <pivotField numFmtId="164" showAll="0"/>
    <pivotField showAll="0"/>
    <pivotField showAll="0"/>
    <pivotField showAll="0"/>
    <pivotField showAll="0"/>
    <pivotField showAll="0"/>
    <pivotField dataField="1"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25">
        <item h="1" m="1" x="12"/>
        <item h="1" m="1" x="13"/>
        <item h="1" m="1" x="14"/>
        <item h="1" m="1" x="15"/>
        <item h="1" m="1" x="16"/>
        <item h="1" m="1" x="17"/>
        <item h="1" m="1" x="18"/>
        <item h="1" m="1" x="19"/>
        <item h="1" m="1" x="20"/>
        <item h="1" m="1" x="21"/>
        <item h="1" m="1" x="22"/>
        <item h="1" m="1" x="23"/>
        <item h="1" x="0"/>
        <item h="1" x="1"/>
        <item h="1" x="2"/>
        <item h="1" x="3"/>
        <item h="1" x="4"/>
        <item h="1" x="5"/>
        <item h="1" x="6"/>
        <item x="7"/>
        <item h="1" x="8"/>
        <item h="1" x="9"/>
        <item h="1" x="10"/>
        <item h="1" x="11"/>
        <item t="default"/>
      </items>
    </pivotField>
    <pivotField showAll="0">
      <items count="4">
        <item h="1" m="1" x="2"/>
        <item x="0"/>
        <item h="1" x="1"/>
        <item t="default"/>
      </items>
    </pivotField>
  </pivotFields>
  <rowFields count="1">
    <field x="12"/>
  </rowFields>
  <rowItems count="8">
    <i>
      <x v="1"/>
    </i>
    <i>
      <x v="10"/>
    </i>
    <i>
      <x v="12"/>
    </i>
    <i>
      <x v="17"/>
    </i>
    <i>
      <x v="19"/>
    </i>
    <i>
      <x v="25"/>
    </i>
    <i>
      <x v="29"/>
    </i>
    <i>
      <x v="30"/>
    </i>
  </rowItems>
  <colItems count="1">
    <i/>
  </colItems>
  <dataFields count="1">
    <dataField name="Sum of TOTAL SELLING PRICE" fld="11" baseField="0" baseItem="0" numFmtId="165"/>
  </dataFields>
  <formats count="3">
    <format dxfId="70">
      <pivotArea collapsedLevelsAreSubtotals="1" fieldPosition="0">
        <references count="1">
          <reference field="12" count="1">
            <x v="3"/>
          </reference>
        </references>
      </pivotArea>
    </format>
    <format dxfId="69">
      <pivotArea outline="0" collapsedLevelsAreSubtotals="1" fieldPosition="0"/>
    </format>
    <format dxfId="68">
      <pivotArea dataOnly="0" labelOnly="1" outline="0" axis="axisValues" fieldPosition="0"/>
    </format>
  </formats>
  <chartFormats count="3">
    <chartFormat chart="9"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C772D67-8DE2-4BEC-9018-09E514CE96BC}" name="CategoryWis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CATEGORY">
  <location ref="AD1:AE10" firstHeaderRow="1" firstDataRow="1" firstDataCol="1"/>
  <pivotFields count="15">
    <pivotField numFmtId="14" showAll="0"/>
    <pivotField showAll="0"/>
    <pivotField showAll="0"/>
    <pivotField showAll="0">
      <items count="4">
        <item x="2"/>
        <item h="1" x="1"/>
        <item h="1" x="0"/>
        <item t="default"/>
      </items>
    </pivotField>
    <pivotField showAll="0"/>
    <pivotField numFmtId="164" showAll="0"/>
    <pivotField showAll="0"/>
    <pivotField axis="axisRow" showAll="0">
      <items count="10">
        <item x="6"/>
        <item x="1"/>
        <item x="4"/>
        <item x="2"/>
        <item x="7"/>
        <item x="0"/>
        <item x="5"/>
        <item x="3"/>
        <item x="8"/>
        <item t="default"/>
      </items>
    </pivotField>
    <pivotField showAll="0"/>
    <pivotField showAll="0"/>
    <pivotField showAll="0"/>
    <pivotField dataField="1" showAll="0"/>
    <pivotField showAll="0"/>
    <pivotField showAll="0">
      <items count="25">
        <item h="1" m="1" x="12"/>
        <item h="1" m="1" x="13"/>
        <item h="1" m="1" x="14"/>
        <item h="1" m="1" x="15"/>
        <item h="1" m="1" x="16"/>
        <item h="1" m="1" x="17"/>
        <item h="1" m="1" x="18"/>
        <item h="1" m="1" x="19"/>
        <item h="1" m="1" x="20"/>
        <item h="1" m="1" x="21"/>
        <item h="1" m="1" x="22"/>
        <item h="1" m="1" x="23"/>
        <item h="1" x="0"/>
        <item h="1" x="1"/>
        <item h="1" x="2"/>
        <item h="1" x="3"/>
        <item h="1" x="4"/>
        <item h="1" x="5"/>
        <item h="1" x="6"/>
        <item x="7"/>
        <item h="1" x="8"/>
        <item h="1" x="9"/>
        <item h="1" x="10"/>
        <item h="1" x="11"/>
        <item t="default"/>
      </items>
    </pivotField>
    <pivotField showAll="0">
      <items count="4">
        <item h="1" m="1" x="2"/>
        <item x="0"/>
        <item h="1" x="1"/>
        <item t="default"/>
      </items>
    </pivotField>
  </pivotFields>
  <rowFields count="1">
    <field x="7"/>
  </rowFields>
  <rowItems count="9">
    <i>
      <x/>
    </i>
    <i>
      <x v="1"/>
    </i>
    <i>
      <x v="2"/>
    </i>
    <i>
      <x v="3"/>
    </i>
    <i>
      <x v="4"/>
    </i>
    <i>
      <x v="5"/>
    </i>
    <i>
      <x v="6"/>
    </i>
    <i>
      <x v="7"/>
    </i>
    <i>
      <x v="8"/>
    </i>
  </rowItems>
  <colItems count="1">
    <i/>
  </colItems>
  <dataFields count="1">
    <dataField name="Sum of TOTAL SELLING PRICE" fld="11" baseField="0" baseItem="0" numFmtId="165"/>
  </dataFields>
  <formats count="2">
    <format dxfId="72">
      <pivotArea outline="0" collapsedLevelsAreSubtotals="1" fieldPosition="0"/>
    </format>
    <format dxfId="7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7F86092-9717-4CE3-BEB1-F95C0927782D}" name="PaymentMod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rowHeaderCaption="PAYMENT MODE">
  <location ref="AR1:AS3" firstHeaderRow="1" firstDataRow="1" firstDataCol="1"/>
  <pivotFields count="15">
    <pivotField numFmtId="14" showAll="0"/>
    <pivotField showAll="0"/>
    <pivotField showAll="0"/>
    <pivotField showAll="0"/>
    <pivotField axis="axisRow" showAll="0">
      <items count="3">
        <item x="1"/>
        <item x="0"/>
        <item t="default"/>
      </items>
    </pivotField>
    <pivotField numFmtId="164" showAll="0"/>
    <pivotField showAll="0"/>
    <pivotField showAll="0"/>
    <pivotField showAll="0"/>
    <pivotField showAll="0"/>
    <pivotField showAll="0"/>
    <pivotField dataField="1" showAll="0"/>
    <pivotField showAll="0"/>
    <pivotField showAll="0"/>
    <pivotField showAll="0">
      <items count="4">
        <item h="1" m="1" x="2"/>
        <item x="0"/>
        <item h="1" x="1"/>
        <item t="default"/>
      </items>
    </pivotField>
  </pivotFields>
  <rowFields count="1">
    <field x="4"/>
  </rowFields>
  <rowItems count="2">
    <i>
      <x/>
    </i>
    <i>
      <x v="1"/>
    </i>
  </rowItems>
  <colItems count="1">
    <i/>
  </colItems>
  <dataFields count="1">
    <dataField name="Sum of TOTAL SELLING PRICE" fld="11" baseField="0" baseItem="0" numFmtId="165"/>
  </dataFields>
  <formats count="2">
    <format dxfId="74">
      <pivotArea outline="0" collapsedLevelsAreSubtotals="1" fieldPosition="0"/>
    </format>
    <format dxfId="73">
      <pivotArea dataOnly="0" labelOnly="1" outline="0" axis="axisValues" fieldPosition="0"/>
    </format>
  </formats>
  <chartFormats count="12">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4" count="1" selected="0">
            <x v="0"/>
          </reference>
        </references>
      </pivotArea>
    </chartFormat>
    <chartFormat chart="1" format="2">
      <pivotArea type="data" outline="0" fieldPosition="0">
        <references count="2">
          <reference field="4294967294" count="1" selected="0">
            <x v="0"/>
          </reference>
          <reference field="4" count="1" selected="0">
            <x v="1"/>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4" count="1" selected="0">
            <x v="0"/>
          </reference>
        </references>
      </pivotArea>
    </chartFormat>
    <chartFormat chart="4" format="8">
      <pivotArea type="data" outline="0" fieldPosition="0">
        <references count="2">
          <reference field="4294967294" count="1" selected="0">
            <x v="0"/>
          </reference>
          <reference field="4" count="1" selected="0">
            <x v="1"/>
          </reference>
        </references>
      </pivotArea>
    </chartFormat>
    <chartFormat chart="5" format="3" series="1">
      <pivotArea type="data" outline="0" fieldPosition="0">
        <references count="1">
          <reference field="4294967294" count="1" selected="0">
            <x v="0"/>
          </reference>
        </references>
      </pivotArea>
    </chartFormat>
    <chartFormat chart="5" format="4">
      <pivotArea type="data" outline="0" fieldPosition="0">
        <references count="2">
          <reference field="4294967294" count="1" selected="0">
            <x v="0"/>
          </reference>
          <reference field="4" count="1" selected="0">
            <x v="0"/>
          </reference>
        </references>
      </pivotArea>
    </chartFormat>
    <chartFormat chart="5" format="5">
      <pivotArea type="data" outline="0" fieldPosition="0">
        <references count="2">
          <reference field="4294967294" count="1" selected="0">
            <x v="0"/>
          </reference>
          <reference field="4" count="1" selected="0">
            <x v="1"/>
          </reference>
        </references>
      </pivotArea>
    </chartFormat>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4" count="1" selected="0">
            <x v="0"/>
          </reference>
        </references>
      </pivotArea>
    </chartFormat>
    <chartFormat chart="7" format="8">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78368BF-7BB7-464E-9AD8-830C422ABF18}" name="Monthly"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MONTH">
  <location ref="G1:I13" firstHeaderRow="0" firstDataRow="1" firstDataCol="1"/>
  <pivotFields count="15">
    <pivotField numFmtId="14" showAll="0"/>
    <pivotField showAll="0"/>
    <pivotField showAll="0"/>
    <pivotField showAll="0">
      <items count="4">
        <item x="2"/>
        <item h="1" x="1"/>
        <item h="1" x="0"/>
        <item t="default"/>
      </items>
    </pivotField>
    <pivotField showAll="0"/>
    <pivotField numFmtId="164" showAll="0"/>
    <pivotField showAll="0"/>
    <pivotField showAll="0"/>
    <pivotField showAll="0"/>
    <pivotField showAll="0"/>
    <pivotField dataField="1" showAll="0"/>
    <pivotField dataField="1" showAll="0"/>
    <pivotField showAll="0"/>
    <pivotField axis="axisRow" showAll="0">
      <items count="25">
        <item m="1" x="12"/>
        <item m="1" x="13"/>
        <item m="1" x="14"/>
        <item m="1" x="15"/>
        <item m="1" x="16"/>
        <item m="1" x="17"/>
        <item m="1" x="18"/>
        <item m="1" x="19"/>
        <item m="1" x="20"/>
        <item m="1" x="21"/>
        <item m="1" x="22"/>
        <item m="1" x="23"/>
        <item x="0"/>
        <item x="1"/>
        <item x="2"/>
        <item x="3"/>
        <item x="4"/>
        <item x="5"/>
        <item x="6"/>
        <item x="7"/>
        <item x="8"/>
        <item x="9"/>
        <item x="10"/>
        <item x="11"/>
        <item t="default"/>
      </items>
    </pivotField>
    <pivotField showAll="0">
      <items count="4">
        <item h="1" m="1" x="2"/>
        <item x="0"/>
        <item h="1" x="1"/>
        <item t="default"/>
      </items>
    </pivotField>
  </pivotFields>
  <rowFields count="1">
    <field x="13"/>
  </rowFields>
  <rowItems count="12">
    <i>
      <x v="12"/>
    </i>
    <i>
      <x v="13"/>
    </i>
    <i>
      <x v="14"/>
    </i>
    <i>
      <x v="15"/>
    </i>
    <i>
      <x v="16"/>
    </i>
    <i>
      <x v="17"/>
    </i>
    <i>
      <x v="18"/>
    </i>
    <i>
      <x v="19"/>
    </i>
    <i>
      <x v="20"/>
    </i>
    <i>
      <x v="21"/>
    </i>
    <i>
      <x v="22"/>
    </i>
    <i>
      <x v="23"/>
    </i>
  </rowItems>
  <colFields count="1">
    <field x="-2"/>
  </colFields>
  <colItems count="2">
    <i>
      <x/>
    </i>
    <i i="1">
      <x v="1"/>
    </i>
  </colItems>
  <dataFields count="2">
    <dataField name="Sum of TOTAL SELLING PRICE" fld="11" baseField="0" baseItem="0" numFmtId="165"/>
    <dataField name="Sum of  TOTAL BUYING PRICE" fld="10" baseField="0" baseItem="0" numFmtId="165"/>
  </dataFields>
  <formats count="4">
    <format dxfId="78">
      <pivotArea outline="0" collapsedLevelsAreSubtotals="1" fieldPosition="0">
        <references count="1">
          <reference field="4294967294" count="1" selected="0">
            <x v="1"/>
          </reference>
        </references>
      </pivotArea>
    </format>
    <format dxfId="77">
      <pivotArea dataOnly="0" labelOnly="1" outline="0" fieldPosition="0">
        <references count="1">
          <reference field="4294967294" count="1">
            <x v="1"/>
          </reference>
        </references>
      </pivotArea>
    </format>
    <format dxfId="76">
      <pivotArea outline="0" collapsedLevelsAreSubtotals="1" fieldPosition="0">
        <references count="1">
          <reference field="4294967294" count="1" selected="0">
            <x v="0"/>
          </reference>
        </references>
      </pivotArea>
    </format>
    <format dxfId="75">
      <pivotArea dataOnly="0" labelOnly="1"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C30808B-6429-4EBF-961E-3E5970FD7F94}" name="SaleTyp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rowHeaderCaption="SALE TYPE">
  <location ref="AO1:AP4" firstHeaderRow="1" firstDataRow="1" firstDataCol="1"/>
  <pivotFields count="15">
    <pivotField numFmtId="14" showAll="0"/>
    <pivotField showAll="0"/>
    <pivotField showAll="0"/>
    <pivotField axis="axisRow" showAll="0">
      <items count="4">
        <item x="2"/>
        <item x="1"/>
        <item x="0"/>
        <item t="default"/>
      </items>
    </pivotField>
    <pivotField showAll="0"/>
    <pivotField numFmtId="164" showAll="0"/>
    <pivotField showAll="0"/>
    <pivotField showAll="0"/>
    <pivotField showAll="0"/>
    <pivotField showAll="0"/>
    <pivotField showAll="0"/>
    <pivotField dataField="1" showAll="0"/>
    <pivotField showAll="0"/>
    <pivotField showAll="0">
      <items count="25">
        <item h="1" m="1" x="12"/>
        <item h="1" m="1" x="13"/>
        <item h="1" m="1" x="14"/>
        <item h="1" m="1" x="15"/>
        <item h="1" m="1" x="16"/>
        <item h="1" m="1" x="17"/>
        <item h="1" m="1" x="18"/>
        <item h="1" m="1" x="19"/>
        <item h="1" m="1" x="20"/>
        <item h="1" m="1" x="21"/>
        <item h="1" m="1" x="22"/>
        <item h="1" m="1" x="23"/>
        <item h="1" x="0"/>
        <item h="1" x="1"/>
        <item h="1" x="2"/>
        <item h="1" x="3"/>
        <item h="1" x="4"/>
        <item h="1" x="5"/>
        <item h="1" x="6"/>
        <item x="7"/>
        <item h="1" x="8"/>
        <item h="1" x="9"/>
        <item h="1" x="10"/>
        <item h="1" x="11"/>
        <item t="default"/>
      </items>
    </pivotField>
    <pivotField showAll="0">
      <items count="4">
        <item h="1" m="1" x="2"/>
        <item x="0"/>
        <item h="1" x="1"/>
        <item t="default"/>
      </items>
    </pivotField>
  </pivotFields>
  <rowFields count="1">
    <field x="3"/>
  </rowFields>
  <rowItems count="3">
    <i>
      <x/>
    </i>
    <i>
      <x v="1"/>
    </i>
    <i>
      <x v="2"/>
    </i>
  </rowItems>
  <colItems count="1">
    <i/>
  </colItems>
  <dataFields count="1">
    <dataField name="Sum of TOTAL SELLING PRICE" fld="11" baseField="0" baseItem="0" numFmtId="165"/>
  </dataFields>
  <formats count="2">
    <format dxfId="80">
      <pivotArea outline="0" collapsedLevelsAreSubtotals="1" fieldPosition="0"/>
    </format>
    <format dxfId="79">
      <pivotArea dataOnly="0" labelOnly="1" outline="0" axis="axisValues" fieldPosition="0"/>
    </format>
  </formats>
  <chartFormats count="16">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3" count="1" selected="0">
            <x v="0"/>
          </reference>
        </references>
      </pivotArea>
    </chartFormat>
    <chartFormat chart="1" format="2">
      <pivotArea type="data" outline="0" fieldPosition="0">
        <references count="2">
          <reference field="4294967294" count="1" selected="0">
            <x v="0"/>
          </reference>
          <reference field="3" count="1" selected="0">
            <x v="1"/>
          </reference>
        </references>
      </pivotArea>
    </chartFormat>
    <chartFormat chart="1" format="3">
      <pivotArea type="data" outline="0" fieldPosition="0">
        <references count="2">
          <reference field="4294967294" count="1" selected="0">
            <x v="0"/>
          </reference>
          <reference field="3" count="1" selected="0">
            <x v="2"/>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3" count="1" selected="0">
            <x v="0"/>
          </reference>
        </references>
      </pivotArea>
    </chartFormat>
    <chartFormat chart="4" format="10">
      <pivotArea type="data" outline="0" fieldPosition="0">
        <references count="2">
          <reference field="4294967294" count="1" selected="0">
            <x v="0"/>
          </reference>
          <reference field="3" count="1" selected="0">
            <x v="1"/>
          </reference>
        </references>
      </pivotArea>
    </chartFormat>
    <chartFormat chart="4" format="11">
      <pivotArea type="data" outline="0" fieldPosition="0">
        <references count="2">
          <reference field="4294967294" count="1" selected="0">
            <x v="0"/>
          </reference>
          <reference field="3" count="1" selected="0">
            <x v="2"/>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3" count="1" selected="0">
            <x v="0"/>
          </reference>
        </references>
      </pivotArea>
    </chartFormat>
    <chartFormat chart="5" format="6">
      <pivotArea type="data" outline="0" fieldPosition="0">
        <references count="2">
          <reference field="4294967294" count="1" selected="0">
            <x v="0"/>
          </reference>
          <reference field="3" count="1" selected="0">
            <x v="1"/>
          </reference>
        </references>
      </pivotArea>
    </chartFormat>
    <chartFormat chart="5" format="7">
      <pivotArea type="data" outline="0" fieldPosition="0">
        <references count="2">
          <reference field="4294967294" count="1" selected="0">
            <x v="0"/>
          </reference>
          <reference field="3" count="1" selected="0">
            <x v="2"/>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3" count="1" selected="0">
            <x v="0"/>
          </reference>
        </references>
      </pivotArea>
    </chartFormat>
    <chartFormat chart="7" format="10">
      <pivotArea type="data" outline="0" fieldPosition="0">
        <references count="2">
          <reference field="4294967294" count="1" selected="0">
            <x v="0"/>
          </reference>
          <reference field="3" count="1" selected="0">
            <x v="1"/>
          </reference>
        </references>
      </pivotArea>
    </chartFormat>
    <chartFormat chart="7" format="1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2ED9F2-0BDA-4873-A33C-D9983E173898}" name="TotalValu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E2" firstHeaderRow="0" firstDataRow="1" firstDataCol="0"/>
  <pivotFields count="15">
    <pivotField numFmtId="14" showAll="0"/>
    <pivotField showAll="0"/>
    <pivotField showAll="0"/>
    <pivotField showAll="0">
      <items count="4">
        <item x="2"/>
        <item h="1" x="1"/>
        <item h="1" x="0"/>
        <item t="default"/>
      </items>
    </pivotField>
    <pivotField showAll="0"/>
    <pivotField numFmtId="164" showAll="0"/>
    <pivotField showAll="0"/>
    <pivotField showAll="0"/>
    <pivotField showAll="0"/>
    <pivotField showAll="0"/>
    <pivotField dataField="1" showAll="0"/>
    <pivotField dataField="1" showAll="0"/>
    <pivotField showAll="0"/>
    <pivotField showAll="0">
      <items count="25">
        <item h="1" m="1" x="12"/>
        <item h="1" m="1" x="13"/>
        <item h="1" m="1" x="14"/>
        <item h="1" m="1" x="15"/>
        <item h="1" m="1" x="16"/>
        <item h="1" m="1" x="17"/>
        <item h="1" m="1" x="18"/>
        <item h="1" m="1" x="19"/>
        <item h="1" m="1" x="20"/>
        <item h="1" m="1" x="21"/>
        <item h="1" m="1" x="22"/>
        <item h="1" m="1" x="23"/>
        <item h="1" x="0"/>
        <item h="1" x="1"/>
        <item h="1" x="2"/>
        <item h="1" x="3"/>
        <item h="1" x="4"/>
        <item h="1" x="5"/>
        <item h="1" x="6"/>
        <item x="7"/>
        <item h="1" x="8"/>
        <item h="1" x="9"/>
        <item h="1" x="10"/>
        <item h="1" x="11"/>
        <item t="default"/>
      </items>
    </pivotField>
    <pivotField showAll="0">
      <items count="4">
        <item h="1" m="1" x="2"/>
        <item x="0"/>
        <item h="1" x="1"/>
        <item t="default"/>
      </items>
    </pivotField>
  </pivotFields>
  <rowItems count="1">
    <i/>
  </rowItems>
  <colFields count="1">
    <field x="-2"/>
  </colFields>
  <colItems count="2">
    <i>
      <x/>
    </i>
    <i i="1">
      <x v="1"/>
    </i>
  </colItems>
  <dataFields count="2">
    <dataField name="Sum of TOTAL SELLING PRICE" fld="11" baseField="0" baseItem="0"/>
    <dataField name="Sum of  TOTAL BUYING PRICE"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F3B5A6D-BA30-4378-B23B-282C39177C3E}" name="ProductWis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PRODUCT">
  <location ref="P1:R13" firstHeaderRow="0" firstDataRow="1" firstDataCol="1"/>
  <pivotFields count="15">
    <pivotField numFmtId="14" showAll="0"/>
    <pivotField showAll="0"/>
    <pivotField dataField="1" showAll="0"/>
    <pivotField showAll="0">
      <items count="4">
        <item x="2"/>
        <item h="1" x="1"/>
        <item h="1" x="0"/>
        <item t="default"/>
      </items>
    </pivotField>
    <pivotField showAll="0"/>
    <pivotField numFmtId="164" showAll="0"/>
    <pivotField axis="axisRow"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pivotField showAll="0"/>
    <pivotField showAll="0"/>
    <pivotField showAll="0"/>
    <pivotField dataField="1" showAll="0"/>
    <pivotField showAll="0"/>
    <pivotField showAll="0">
      <items count="25">
        <item h="1" m="1" x="12"/>
        <item h="1" m="1" x="13"/>
        <item h="1" m="1" x="14"/>
        <item h="1" m="1" x="15"/>
        <item h="1" m="1" x="16"/>
        <item h="1" m="1" x="17"/>
        <item h="1" m="1" x="18"/>
        <item h="1" m="1" x="19"/>
        <item h="1" m="1" x="20"/>
        <item h="1" m="1" x="21"/>
        <item h="1" m="1" x="22"/>
        <item h="1" m="1" x="23"/>
        <item h="1" x="0"/>
        <item h="1" x="1"/>
        <item h="1" x="2"/>
        <item h="1" x="3"/>
        <item h="1" x="4"/>
        <item h="1" x="5"/>
        <item h="1" x="6"/>
        <item x="7"/>
        <item h="1" x="8"/>
        <item h="1" x="9"/>
        <item h="1" x="10"/>
        <item h="1" x="11"/>
        <item t="default"/>
      </items>
    </pivotField>
    <pivotField showAll="0">
      <items count="4">
        <item h="1" m="1" x="2"/>
        <item x="0"/>
        <item h="1" x="1"/>
        <item t="default"/>
      </items>
    </pivotField>
  </pivotFields>
  <rowFields count="1">
    <field x="6"/>
  </rowFields>
  <rowItems count="12">
    <i>
      <x/>
    </i>
    <i>
      <x v="5"/>
    </i>
    <i>
      <x v="10"/>
    </i>
    <i>
      <x v="12"/>
    </i>
    <i>
      <x v="19"/>
    </i>
    <i>
      <x v="22"/>
    </i>
    <i>
      <x v="24"/>
    </i>
    <i>
      <x v="26"/>
    </i>
    <i>
      <x v="27"/>
    </i>
    <i>
      <x v="30"/>
    </i>
    <i>
      <x v="34"/>
    </i>
    <i>
      <x v="38"/>
    </i>
  </rowItems>
  <colFields count="1">
    <field x="-2"/>
  </colFields>
  <colItems count="2">
    <i>
      <x/>
    </i>
    <i i="1">
      <x v="1"/>
    </i>
  </colItems>
  <dataFields count="2">
    <dataField name="Sum of TOTAL SELLING PRICE" fld="11" baseField="0" baseItem="0" numFmtId="165"/>
    <dataField name="Sum of QUANTITY" fld="2" baseField="0" baseItem="0"/>
  </dataFields>
  <formats count="2">
    <format dxfId="82">
      <pivotArea outline="0" collapsedLevelsAreSubtotals="1" fieldPosition="0">
        <references count="1">
          <reference field="4294967294" count="1" selected="0">
            <x v="0"/>
          </reference>
        </references>
      </pivotArea>
    </format>
    <format dxfId="81">
      <pivotArea dataOnly="0" labelOnly="1"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CEEA8570-CC77-4656-998E-7043E62CAAE7}" sourceName="YEAR">
  <pivotTables>
    <pivotTable tabId="3" name="TotalValue"/>
    <pivotTable tabId="3" name="CategoryWise"/>
    <pivotTable tabId="3" name="Daily"/>
    <pivotTable tabId="3" name="Monthly"/>
    <pivotTable tabId="3" name="PaymentMode"/>
    <pivotTable tabId="3" name="ProductWise"/>
    <pivotTable tabId="3" name="SaleType"/>
  </pivotTables>
  <data>
    <tabular pivotCacheId="207100561">
      <items count="3">
        <i x="0" s="1"/>
        <i x="1"/>
        <i x="2"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2EAAA120-6408-4001-B317-DCBAA4FE3E95}" sourceName="MONTH">
  <pivotTables>
    <pivotTable tabId="3" name="TotalValue"/>
    <pivotTable tabId="3" name="CategoryWise"/>
    <pivotTable tabId="3" name="Daily"/>
    <pivotTable tabId="3" name="ProductWise"/>
    <pivotTable tabId="3" name="SaleType"/>
  </pivotTables>
  <data>
    <tabular pivotCacheId="207100561">
      <items count="24">
        <i x="0"/>
        <i x="1"/>
        <i x="2"/>
        <i x="3"/>
        <i x="4"/>
        <i x="5"/>
        <i x="6"/>
        <i x="7" s="1"/>
        <i x="8"/>
        <i x="9"/>
        <i x="10"/>
        <i x="11"/>
        <i x="12" nd="1"/>
        <i x="13" nd="1"/>
        <i x="14" nd="1"/>
        <i x="15" nd="1"/>
        <i x="16" nd="1"/>
        <i x="17" nd="1"/>
        <i x="18" nd="1"/>
        <i x="19" nd="1"/>
        <i x="20" nd="1"/>
        <i x="21" nd="1"/>
        <i x="22" nd="1"/>
        <i x="23"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751A0183-38B8-4599-8D22-698CC3B9B91B}" sourceName="PAYMENT MODE">
  <pivotTables>
    <pivotTable tabId="3" name="Daily"/>
  </pivotTables>
  <data>
    <tabular pivotCacheId="207100561">
      <items count="2">
        <i x="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FEB4D768-E99C-4324-ADBD-0F128D586F2B}" sourceName="SALE TYPE">
  <pivotTables>
    <pivotTable tabId="3" name="Daily"/>
    <pivotTable tabId="3" name="CategoryWise"/>
    <pivotTable tabId="3" name="Monthly"/>
    <pivotTable tabId="3" name="TotalValue"/>
    <pivotTable tabId="3" name="ProductWise"/>
  </pivotTables>
  <data>
    <tabular pivotCacheId="207100561">
      <items count="3">
        <i x="2" s="1"/>
        <i x="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E1D4FBC-B60D-4AE2-94ED-D0CCDABCBDE6}" cache="Slicer_YEAR" caption="YEAR" rowHeight="241300"/>
  <slicer name="MONTH" xr10:uid="{441812E5-72C6-46CF-88AD-D6FBB5C36586}" cache="Slicer_MONTH" caption="MONTH" rowHeight="241300"/>
  <slicer name="PAYMENT MODE" xr10:uid="{989CD13A-18E1-447E-A7DF-835F2D056FFD}" cache="Slicer_PAYMENT_MODE" caption="PAYMENT MODE" rowHeight="241300"/>
  <slicer name="SALE TYPE" xr10:uid="{415EA57A-EC16-41FA-BCED-AECDBAA922DA}" cache="Slicer_SALE_TYPE" caption="SALE TYP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6B9405E2-226F-4F8E-83ED-82BC19A15A18}" cache="Slicer_YEAR" caption="YEAR" style="SlicerStyleDark2 2" rowHeight="241300"/>
  <slicer name="MONTH 1" xr10:uid="{EBF1155A-0F7A-4484-A299-D549567CB1E2}" cache="Slicer_MONTH" caption="MONTH" style="SlicerStyleDark2 2" rowHeight="241300"/>
  <slicer name="PAYMENT MODE 1" xr10:uid="{75225E76-48F9-4EDB-9778-2E2462864F34}" cache="Slicer_PAYMENT_MODE" caption="PAYMENT MODE" style="SlicerStyleDark2 2" rowHeight="241300"/>
  <slicer name="SALE TYPE 1" xr10:uid="{FF3BEDB2-85A1-4494-837D-CBD3F159B60B}" cache="Slicer_SALE_TYPE" caption="SALE TYPE" style="SlicerStyleDark2 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CC3A35-6508-4B89-8512-0CE1F3FF6572}" name="InputData" displayName="InputData" ref="A1:O528" totalsRowShown="0" headerRowDxfId="107" headerRowBorderDxfId="106">
  <autoFilter ref="A1:O528" xr:uid="{FACC3A35-6508-4B89-8512-0CE1F3FF6572}"/>
  <sortState xmlns:xlrd2="http://schemas.microsoft.com/office/spreadsheetml/2017/richdata2" ref="A2:E527">
    <sortCondition ref="A1:A527"/>
  </sortState>
  <tableColumns count="15">
    <tableColumn id="1" xr3:uid="{A825C6DD-3C98-4CBB-9F49-340F6B43E8EA}" name="DATE" dataDxfId="105"/>
    <tableColumn id="3" xr3:uid="{83C98F63-939F-458A-8F3B-1CDCA059F3D1}" name="PRODUCT ID" dataDxfId="104"/>
    <tableColumn id="2" xr3:uid="{05EABF6A-9E7F-41D8-BC3E-EBE4AE1C5A94}" name="QUANTITY" dataDxfId="103"/>
    <tableColumn id="4" xr3:uid="{815CC979-5266-43CB-A78D-D8E8C105FD40}" name="SALE TYPE" dataDxfId="102"/>
    <tableColumn id="5" xr3:uid="{FC259133-2F12-4195-970B-467B2D1F0CC7}" name="PAYMENT MODE" dataDxfId="101"/>
    <tableColumn id="6" xr3:uid="{A0AD2A1C-3443-42F6-945D-2EF65D8DAF0B}" name="DISCOUNT %" dataDxfId="100"/>
    <tableColumn id="7" xr3:uid="{9765BD4C-C3FB-4B0D-9ADB-6D0452E3D101}" name="PRODUCT" dataDxfId="99">
      <calculatedColumnFormula>VLOOKUP(InputData[[#This Row],[PRODUCT ID]],Table2[],2,0)</calculatedColumnFormula>
    </tableColumn>
    <tableColumn id="8" xr3:uid="{C24924FC-56DA-44A7-A77C-8E624600211C}" name="CATEGORY" dataDxfId="98">
      <calculatedColumnFormula>VLOOKUP(InputData[[#This Row],[PRODUCT ID]],Table2[],3,0)</calculatedColumnFormula>
    </tableColumn>
    <tableColumn id="13" xr3:uid="{8C7E9A23-D6E9-4FBE-89B3-02B84B12E3AA}" name=" BUYING PRICE" dataDxfId="97">
      <calculatedColumnFormula>VLOOKUP(InputData[[#This Row],[PRODUCT ID]],Table2[],4,0)</calculatedColumnFormula>
    </tableColumn>
    <tableColumn id="12" xr3:uid="{5C59407B-1E16-4FF1-A737-7BA5E9B643F2}" name="SELLING PRICE" dataDxfId="96">
      <calculatedColumnFormula>VLOOKUP(InputData[[#This Row],[PRODUCT ID]],Table2[],5,0)</calculatedColumnFormula>
    </tableColumn>
    <tableColumn id="9" xr3:uid="{94E9C0D7-F2B8-4954-BB31-51D8F90B09B9}" name=" TOTAL BUYING PRICE" dataDxfId="95">
      <calculatedColumnFormula>InputData[[#This Row],[ BUYING PRICE]]*InputData[[#This Row],[QUANTITY]]</calculatedColumnFormula>
    </tableColumn>
    <tableColumn id="10" xr3:uid="{D9346D6D-E639-4D45-9BE9-8437DF7558DF}" name="TOTAL SELLING PRICE" dataDxfId="94">
      <calculatedColumnFormula>InputData[[#This Row],[SELLING PRICE]]*InputData[[#This Row],[QUANTITY]]</calculatedColumnFormula>
    </tableColumn>
    <tableColumn id="14" xr3:uid="{DC6FAFE0-A82C-4A36-AE9B-C26D46FC597D}" name="DAY" dataDxfId="93">
      <calculatedColumnFormula>DAY(InputData[[#This Row],[DATE]])</calculatedColumnFormula>
    </tableColumn>
    <tableColumn id="15" xr3:uid="{88BB35F4-BCD8-4C52-A82A-39563D691AA6}" name="MONTH" dataDxfId="92">
      <calculatedColumnFormula>TEXT(InputData[[#This Row],[DATE]],"mmm")</calculatedColumnFormula>
    </tableColumn>
    <tableColumn id="16" xr3:uid="{7C598168-DCED-45CC-9313-DA691508CA89}" name="YEAR" dataDxfId="91">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70E054B-D6FF-46DD-825A-399240D648D8}" name="Table2" displayName="Table2" ref="A1:E528" totalsRowShown="0" headerRowDxfId="90" dataDxfId="89" tableBorderDxfId="88">
  <autoFilter ref="A1:E528" xr:uid="{670E054B-D6FF-46DD-825A-399240D648D8}"/>
  <tableColumns count="5">
    <tableColumn id="1" xr3:uid="{3F164627-89D5-4890-9AD5-88F72B6F7BAB}" name="PRODUCT ID" dataDxfId="87"/>
    <tableColumn id="2" xr3:uid="{391F563F-5546-4102-9BBA-DEDF3A76821F}" name="PRODUCT" dataDxfId="86"/>
    <tableColumn id="3" xr3:uid="{D49039B8-A12F-48F3-B361-01DB4D162E3C}" name="CATEGORY" dataDxfId="85"/>
    <tableColumn id="4" xr3:uid="{EDA8D57F-DB88-4C8D-8CBB-FE6EDF6C9F37}" name="BUYING PRICE" dataDxfId="84"/>
    <tableColumn id="5" xr3:uid="{7DD289BD-9DC0-4DC7-AF6B-71400DD32201}" name="SELLING PRICE" dataDxfId="83"/>
  </tableColumns>
  <tableStyleInfo name="TableStyleLight8" showFirstColumn="0" showLastColumn="0" showRowStripes="1" showColumnStripes="0"/>
</table>
</file>

<file path=xl/theme/theme1.xml><?xml version="1.0" encoding="utf-8"?>
<a:theme xmlns:a="http://schemas.openxmlformats.org/drawingml/2006/main" name="Gallery">
  <a:themeElements>
    <a:clrScheme name="Custom 2">
      <a:dk1>
        <a:sysClr val="windowText" lastClr="000000"/>
      </a:dk1>
      <a:lt1>
        <a:sysClr val="window" lastClr="FFFFFF"/>
      </a:lt1>
      <a:dk2>
        <a:srgbClr val="212121"/>
      </a:dk2>
      <a:lt2>
        <a:srgbClr val="DBC1F2"/>
      </a:lt2>
      <a:accent1>
        <a:srgbClr val="C9A3EC"/>
      </a:accent1>
      <a:accent2>
        <a:srgbClr val="7D28CD"/>
      </a:accent2>
      <a:accent3>
        <a:srgbClr val="C9A3EC"/>
      </a:accent3>
      <a:accent4>
        <a:srgbClr val="C9A3EC"/>
      </a:accent4>
      <a:accent5>
        <a:srgbClr val="7D28CD"/>
      </a:accent5>
      <a:accent6>
        <a:srgbClr val="7D28CD"/>
      </a:accent6>
      <a:hlink>
        <a:srgbClr val="7D28CD"/>
      </a:hlink>
      <a:folHlink>
        <a:srgbClr val="7D28CD"/>
      </a:folHlink>
    </a:clrScheme>
    <a:fontScheme name="Gallery">
      <a:majorFont>
        <a:latin typeface="Gill Sans MT" panose="020B0502020104020203"/>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Gill Sans MT" panose="020B0502020104020203"/>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Gallery">
      <a:fillStyleLst>
        <a:solidFill>
          <a:schemeClr val="phClr"/>
        </a:solidFill>
        <a:gradFill rotWithShape="1">
          <a:gsLst>
            <a:gs pos="0">
              <a:schemeClr val="phClr">
                <a:tint val="54000"/>
                <a:alpha val="100000"/>
                <a:satMod val="105000"/>
                <a:lumMod val="110000"/>
              </a:schemeClr>
            </a:gs>
            <a:gs pos="100000">
              <a:schemeClr val="phClr">
                <a:tint val="78000"/>
                <a:alpha val="92000"/>
                <a:satMod val="109000"/>
                <a:lumMod val="100000"/>
              </a:schemeClr>
            </a:gs>
          </a:gsLst>
          <a:lin ang="5400000" scaled="0"/>
        </a:gradFill>
        <a:gradFill rotWithShape="1">
          <a:gsLst>
            <a:gs pos="0">
              <a:schemeClr val="phClr">
                <a:tint val="98000"/>
                <a:satMod val="110000"/>
                <a:lumMod val="104000"/>
              </a:schemeClr>
            </a:gs>
            <a:gs pos="69000">
              <a:schemeClr val="phClr">
                <a:shade val="88000"/>
                <a:satMod val="130000"/>
                <a:lumMod val="92000"/>
              </a:schemeClr>
            </a:gs>
            <a:gs pos="100000">
              <a:schemeClr val="phClr">
                <a:shade val="78000"/>
                <a:satMod val="130000"/>
                <a:lumMod val="92000"/>
              </a:schemeClr>
            </a:gs>
          </a:gsLst>
          <a:lin ang="5400000" scaled="0"/>
        </a:gradFill>
      </a:fillStyleLst>
      <a:lnStyleLst>
        <a:ln w="9525" cap="flat" cmpd="sng" algn="ctr">
          <a:solidFill>
            <a:schemeClr val="ph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effectStyle>
        <a:effectStyle>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a:effectStyle>
      </a:effectStyleLst>
      <a:bgFillStyleLst>
        <a:solidFill>
          <a:schemeClr val="phClr"/>
        </a:solidFill>
        <a:solidFill>
          <a:schemeClr val="phClr"/>
        </a:solidFill>
        <a:gradFill rotWithShape="1">
          <a:gsLst>
            <a:gs pos="0">
              <a:schemeClr val="phClr">
                <a:tint val="94000"/>
                <a:satMod val="80000"/>
                <a:lumMod val="106000"/>
              </a:schemeClr>
            </a:gs>
            <a:gs pos="100000">
              <a:schemeClr val="phClr">
                <a:shade val="80000"/>
              </a:schemeClr>
            </a:gs>
          </a:gsLst>
          <a:path path="circle">
            <a:fillToRect l="43000" r="43000" b="100000"/>
          </a:path>
        </a:gradFill>
      </a:bgFillStyleLst>
    </a:fmtScheme>
  </a:themeElements>
  <a:objectDefaults/>
  <a:extraClrSchemeLst/>
  <a:extLst>
    <a:ext uri="{05A4C25C-085E-4340-85A3-A5531E510DB2}">
      <thm15:themeFamily xmlns:thm15="http://schemas.microsoft.com/office/thememl/2012/main" name="Gallery" id="{BBFCD31E-59A1-489D-B089-A3EAD7CAE12E}" vid="{F5E91637-A7B6-4E27-B710-77DA7014EE1E}"/>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1.bin"/><Relationship Id="rId13" Type="http://schemas.openxmlformats.org/officeDocument/2006/relationships/ctrlProp" Target="../ctrlProps/ctrlProp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1.xml"/><Relationship Id="rId5" Type="http://schemas.openxmlformats.org/officeDocument/2006/relationships/pivotTable" Target="../pivotTables/pivotTable5.xml"/><Relationship Id="rId15" Type="http://schemas.microsoft.com/office/2007/relationships/slicer" Target="../slicers/slicer1.xml"/><Relationship Id="rId10" Type="http://schemas.openxmlformats.org/officeDocument/2006/relationships/vmlDrawing" Target="../drawings/vmlDrawing1.vml"/><Relationship Id="rId4" Type="http://schemas.openxmlformats.org/officeDocument/2006/relationships/pivotTable" Target="../pivotTables/pivotTable4.xml"/><Relationship Id="rId9" Type="http://schemas.openxmlformats.org/officeDocument/2006/relationships/drawing" Target="../drawings/drawing1.xml"/><Relationship Id="rId14" Type="http://schemas.openxmlformats.org/officeDocument/2006/relationships/ctrlProp" Target="../ctrlProps/ctrlProp4.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9.xml"/><Relationship Id="rId3" Type="http://schemas.openxmlformats.org/officeDocument/2006/relationships/vmlDrawing" Target="../drawings/vmlDrawing2.vml"/><Relationship Id="rId7" Type="http://schemas.openxmlformats.org/officeDocument/2006/relationships/ctrlProp" Target="../ctrlProps/ctrlProp8.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7.xml"/><Relationship Id="rId5" Type="http://schemas.openxmlformats.org/officeDocument/2006/relationships/ctrlProp" Target="../ctrlProps/ctrlProp6.xml"/><Relationship Id="rId4" Type="http://schemas.openxmlformats.org/officeDocument/2006/relationships/ctrlProp" Target="../ctrlProps/ctrlProp5.xml"/><Relationship Id="rId9"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B94C1-EB14-4FDC-B517-70EA7CD9009E}">
  <sheetPr>
    <tabColor rgb="FFFFFF00"/>
  </sheetPr>
  <dimension ref="A1:O528"/>
  <sheetViews>
    <sheetView topLeftCell="A2" workbookViewId="0">
      <selection activeCell="A2" sqref="A2:O528"/>
    </sheetView>
  </sheetViews>
  <sheetFormatPr defaultRowHeight="17.25" x14ac:dyDescent="0.35"/>
  <cols>
    <col min="1" max="1" width="15.875" customWidth="1"/>
    <col min="2" max="2" width="19.25" customWidth="1"/>
    <col min="3" max="3" width="19.75" customWidth="1"/>
    <col min="4" max="4" width="17.875" customWidth="1"/>
    <col min="5" max="5" width="20" customWidth="1"/>
    <col min="6" max="6" width="22" customWidth="1"/>
    <col min="7" max="7" width="20.625" style="10" customWidth="1"/>
    <col min="8" max="8" width="18.625" customWidth="1"/>
    <col min="9" max="9" width="20.875" customWidth="1"/>
    <col min="10" max="10" width="18.625" customWidth="1"/>
    <col min="11" max="11" width="25.875" customWidth="1"/>
    <col min="12" max="12" width="25.625" customWidth="1"/>
    <col min="13" max="13" width="14.5" customWidth="1"/>
    <col min="14" max="14" width="14" customWidth="1"/>
    <col min="15" max="15" width="13" customWidth="1"/>
    <col min="16" max="16" width="12.375" customWidth="1"/>
  </cols>
  <sheetData>
    <row r="1" spans="1:15" ht="18" thickBot="1" x14ac:dyDescent="0.4">
      <c r="A1" s="2" t="s">
        <v>0</v>
      </c>
      <c r="B1" s="2" t="s">
        <v>1</v>
      </c>
      <c r="C1" s="2" t="s">
        <v>2</v>
      </c>
      <c r="D1" s="2" t="s">
        <v>3</v>
      </c>
      <c r="E1" s="2" t="s">
        <v>4</v>
      </c>
      <c r="F1" s="2" t="s">
        <v>5</v>
      </c>
      <c r="G1" s="9" t="s">
        <v>54</v>
      </c>
      <c r="H1" s="9" t="s">
        <v>55</v>
      </c>
      <c r="I1" s="9" t="s">
        <v>1079</v>
      </c>
      <c r="J1" s="9" t="s">
        <v>57</v>
      </c>
      <c r="K1" s="9" t="s">
        <v>1077</v>
      </c>
      <c r="L1" s="9" t="s">
        <v>1078</v>
      </c>
      <c r="M1" s="9" t="s">
        <v>1080</v>
      </c>
      <c r="N1" s="9" t="s">
        <v>1081</v>
      </c>
      <c r="O1" s="9" t="s">
        <v>1082</v>
      </c>
    </row>
    <row r="2" spans="1:15" x14ac:dyDescent="0.35">
      <c r="A2" s="3">
        <v>44197</v>
      </c>
      <c r="B2" s="4" t="s">
        <v>6</v>
      </c>
      <c r="C2" s="5">
        <v>9</v>
      </c>
      <c r="D2" s="5" t="s">
        <v>7</v>
      </c>
      <c r="E2" s="5" t="s">
        <v>8</v>
      </c>
      <c r="F2" s="6">
        <v>0</v>
      </c>
      <c r="G2" s="10" t="str">
        <f>VLOOKUP(InputData[[#This Row],[PRODUCT ID]],Table2[],2,0)</f>
        <v>Product24</v>
      </c>
      <c r="H2" t="str">
        <f>VLOOKUP(InputData[[#This Row],[PRODUCT ID]],Table2[],3,0)</f>
        <v>Grocery Store</v>
      </c>
      <c r="I2">
        <f>VLOOKUP(InputData[[#This Row],[PRODUCT ID]],Table2[],4,0)</f>
        <v>707</v>
      </c>
      <c r="J2">
        <f>VLOOKUP(InputData[[#This Row],[PRODUCT ID]],Table2[],5,0)</f>
        <v>805.88</v>
      </c>
      <c r="K2">
        <f>InputData[[#This Row],[ BUYING PRICE]]*InputData[[#This Row],[QUANTITY]]</f>
        <v>6363</v>
      </c>
      <c r="L2">
        <f>InputData[[#This Row],[SELLING PRICE]]*InputData[[#This Row],[QUANTITY]]</f>
        <v>7252.92</v>
      </c>
      <c r="M2">
        <f>DAY(InputData[[#This Row],[DATE]])</f>
        <v>1</v>
      </c>
      <c r="N2" t="str">
        <f>TEXT(InputData[[#This Row],[DATE]],"mmm")</f>
        <v>Jan</v>
      </c>
      <c r="O2">
        <f>YEAR(InputData[[#This Row],[DATE]])</f>
        <v>2021</v>
      </c>
    </row>
    <row r="3" spans="1:15" x14ac:dyDescent="0.35">
      <c r="A3" s="3">
        <v>44198</v>
      </c>
      <c r="B3" s="4" t="s">
        <v>9</v>
      </c>
      <c r="C3" s="5">
        <v>15</v>
      </c>
      <c r="D3" s="5" t="s">
        <v>8</v>
      </c>
      <c r="E3" s="5" t="s">
        <v>10</v>
      </c>
      <c r="F3" s="6">
        <v>0</v>
      </c>
      <c r="G3" s="10" t="str">
        <f>VLOOKUP(InputData[[#This Row],[PRODUCT ID]],Table2[],2,0)</f>
        <v>Product38</v>
      </c>
      <c r="H3" t="str">
        <f>VLOOKUP(InputData[[#This Row],[PRODUCT ID]],Table2[],3,0)</f>
        <v>Footwears</v>
      </c>
      <c r="I3">
        <f>VLOOKUP(InputData[[#This Row],[PRODUCT ID]],Table2[],4,0)</f>
        <v>15</v>
      </c>
      <c r="J3">
        <f>VLOOKUP(InputData[[#This Row],[PRODUCT ID]],Table2[],5,0)</f>
        <v>75</v>
      </c>
      <c r="K3">
        <f>InputData[[#This Row],[ BUYING PRICE]]*InputData[[#This Row],[QUANTITY]]</f>
        <v>225</v>
      </c>
      <c r="L3">
        <f>InputData[[#This Row],[SELLING PRICE]]*InputData[[#This Row],[QUANTITY]]</f>
        <v>1125</v>
      </c>
      <c r="M3">
        <f>DAY(InputData[[#This Row],[DATE]])</f>
        <v>2</v>
      </c>
      <c r="N3" t="str">
        <f>TEXT(InputData[[#This Row],[DATE]],"mmm")</f>
        <v>Jan</v>
      </c>
      <c r="O3">
        <f>YEAR(InputData[[#This Row],[DATE]])</f>
        <v>2021</v>
      </c>
    </row>
    <row r="4" spans="1:15" x14ac:dyDescent="0.35">
      <c r="A4" s="3">
        <v>44198</v>
      </c>
      <c r="B4" s="4" t="s">
        <v>11</v>
      </c>
      <c r="C4" s="5">
        <v>6</v>
      </c>
      <c r="D4" s="5" t="s">
        <v>12</v>
      </c>
      <c r="E4" s="5" t="s">
        <v>10</v>
      </c>
      <c r="F4" s="6">
        <v>0</v>
      </c>
      <c r="G4" s="10" t="str">
        <f>VLOOKUP(InputData[[#This Row],[PRODUCT ID]],Table2[],2,0)</f>
        <v>Product13</v>
      </c>
      <c r="H4" t="str">
        <f>VLOOKUP(InputData[[#This Row],[PRODUCT ID]],Table2[],3,0)</f>
        <v>Drinks</v>
      </c>
      <c r="I4">
        <f>VLOOKUP(InputData[[#This Row],[PRODUCT ID]],Table2[],4,0)</f>
        <v>141</v>
      </c>
      <c r="J4">
        <f>VLOOKUP(InputData[[#This Row],[PRODUCT ID]],Table2[],5,0)</f>
        <v>512</v>
      </c>
      <c r="K4">
        <f>InputData[[#This Row],[ BUYING PRICE]]*InputData[[#This Row],[QUANTITY]]</f>
        <v>846</v>
      </c>
      <c r="L4">
        <f>InputData[[#This Row],[SELLING PRICE]]*InputData[[#This Row],[QUANTITY]]</f>
        <v>3072</v>
      </c>
      <c r="M4">
        <f>DAY(InputData[[#This Row],[DATE]])</f>
        <v>2</v>
      </c>
      <c r="N4" t="str">
        <f>TEXT(InputData[[#This Row],[DATE]],"mmm")</f>
        <v>Jan</v>
      </c>
      <c r="O4">
        <f>YEAR(InputData[[#This Row],[DATE]])</f>
        <v>2021</v>
      </c>
    </row>
    <row r="5" spans="1:15" x14ac:dyDescent="0.35">
      <c r="A5" s="3">
        <v>44199</v>
      </c>
      <c r="B5" s="4" t="s">
        <v>13</v>
      </c>
      <c r="C5" s="5">
        <v>5</v>
      </c>
      <c r="D5" s="5" t="s">
        <v>12</v>
      </c>
      <c r="E5" s="5" t="s">
        <v>8</v>
      </c>
      <c r="F5" s="6">
        <v>0</v>
      </c>
      <c r="G5" s="10" t="str">
        <f>VLOOKUP(InputData[[#This Row],[PRODUCT ID]],Table2[],2,0)</f>
        <v>Product04</v>
      </c>
      <c r="H5" t="str">
        <f>VLOOKUP(InputData[[#This Row],[PRODUCT ID]],Table2[],3,0)</f>
        <v>Drinks</v>
      </c>
      <c r="I5">
        <f>VLOOKUP(InputData[[#This Row],[PRODUCT ID]],Table2[],4,0)</f>
        <v>44</v>
      </c>
      <c r="J5">
        <f>VLOOKUP(InputData[[#This Row],[PRODUCT ID]],Table2[],5,0)</f>
        <v>503</v>
      </c>
      <c r="K5">
        <f>InputData[[#This Row],[ BUYING PRICE]]*InputData[[#This Row],[QUANTITY]]</f>
        <v>220</v>
      </c>
      <c r="L5">
        <f>InputData[[#This Row],[SELLING PRICE]]*InputData[[#This Row],[QUANTITY]]</f>
        <v>2515</v>
      </c>
      <c r="M5">
        <f>DAY(InputData[[#This Row],[DATE]])</f>
        <v>3</v>
      </c>
      <c r="N5" t="str">
        <f>TEXT(InputData[[#This Row],[DATE]],"mmm")</f>
        <v>Jan</v>
      </c>
      <c r="O5">
        <f>YEAR(InputData[[#This Row],[DATE]])</f>
        <v>2021</v>
      </c>
    </row>
    <row r="6" spans="1:15" x14ac:dyDescent="0.35">
      <c r="A6" s="3">
        <v>44200</v>
      </c>
      <c r="B6" s="4" t="s">
        <v>14</v>
      </c>
      <c r="C6" s="5">
        <v>12</v>
      </c>
      <c r="D6" s="5" t="s">
        <v>8</v>
      </c>
      <c r="E6" s="5" t="s">
        <v>8</v>
      </c>
      <c r="F6" s="6">
        <v>0</v>
      </c>
      <c r="G6" s="10" t="str">
        <f>VLOOKUP(InputData[[#This Row],[PRODUCT ID]],Table2[],2,0)</f>
        <v>Product35</v>
      </c>
      <c r="H6" t="str">
        <f>VLOOKUP(InputData[[#This Row],[PRODUCT ID]],Table2[],3,0)</f>
        <v>Home appliance</v>
      </c>
      <c r="I6">
        <f>VLOOKUP(InputData[[#This Row],[PRODUCT ID]],Table2[],4,0)</f>
        <v>12</v>
      </c>
      <c r="J6">
        <f>VLOOKUP(InputData[[#This Row],[PRODUCT ID]],Table2[],5,0)</f>
        <v>72</v>
      </c>
      <c r="K6">
        <f>InputData[[#This Row],[ BUYING PRICE]]*InputData[[#This Row],[QUANTITY]]</f>
        <v>144</v>
      </c>
      <c r="L6">
        <f>InputData[[#This Row],[SELLING PRICE]]*InputData[[#This Row],[QUANTITY]]</f>
        <v>864</v>
      </c>
      <c r="M6">
        <f>DAY(InputData[[#This Row],[DATE]])</f>
        <v>4</v>
      </c>
      <c r="N6" t="str">
        <f>TEXT(InputData[[#This Row],[DATE]],"mmm")</f>
        <v>Jan</v>
      </c>
      <c r="O6">
        <f>YEAR(InputData[[#This Row],[DATE]])</f>
        <v>2021</v>
      </c>
    </row>
    <row r="7" spans="1:15" x14ac:dyDescent="0.35">
      <c r="A7" s="3">
        <v>44205</v>
      </c>
      <c r="B7" s="4" t="s">
        <v>15</v>
      </c>
      <c r="C7" s="5">
        <v>1</v>
      </c>
      <c r="D7" s="5" t="s">
        <v>12</v>
      </c>
      <c r="E7" s="5" t="s">
        <v>10</v>
      </c>
      <c r="F7" s="6">
        <v>0</v>
      </c>
      <c r="G7" s="10" t="str">
        <f>VLOOKUP(InputData[[#This Row],[PRODUCT ID]],Table2[],2,0)</f>
        <v>Product31</v>
      </c>
      <c r="H7" t="str">
        <f>VLOOKUP(InputData[[#This Row],[PRODUCT ID]],Table2[],3,0)</f>
        <v>Drinks</v>
      </c>
      <c r="I7">
        <f>VLOOKUP(InputData[[#This Row],[PRODUCT ID]],Table2[],4,0)</f>
        <v>714</v>
      </c>
      <c r="J7">
        <f>VLOOKUP(InputData[[#This Row],[PRODUCT ID]],Table2[],5,0)</f>
        <v>812.88</v>
      </c>
      <c r="K7">
        <f>InputData[[#This Row],[ BUYING PRICE]]*InputData[[#This Row],[QUANTITY]]</f>
        <v>714</v>
      </c>
      <c r="L7">
        <f>InputData[[#This Row],[SELLING PRICE]]*InputData[[#This Row],[QUANTITY]]</f>
        <v>812.88</v>
      </c>
      <c r="M7">
        <f>DAY(InputData[[#This Row],[DATE]])</f>
        <v>9</v>
      </c>
      <c r="N7" t="str">
        <f>TEXT(InputData[[#This Row],[DATE]],"mmm")</f>
        <v>Jan</v>
      </c>
      <c r="O7">
        <f>YEAR(InputData[[#This Row],[DATE]])</f>
        <v>2021</v>
      </c>
    </row>
    <row r="8" spans="1:15" x14ac:dyDescent="0.35">
      <c r="A8" s="3">
        <v>44205</v>
      </c>
      <c r="B8" s="4" t="s">
        <v>16</v>
      </c>
      <c r="C8" s="5">
        <v>8</v>
      </c>
      <c r="D8" s="5" t="s">
        <v>12</v>
      </c>
      <c r="E8" s="5" t="s">
        <v>10</v>
      </c>
      <c r="F8" s="6">
        <v>0</v>
      </c>
      <c r="G8" s="10" t="str">
        <f>VLOOKUP(InputData[[#This Row],[PRODUCT ID]],Table2[],2,0)</f>
        <v>Product03</v>
      </c>
      <c r="H8" t="str">
        <f>VLOOKUP(InputData[[#This Row],[PRODUCT ID]],Table2[],3,0)</f>
        <v>Foods</v>
      </c>
      <c r="I8">
        <f>VLOOKUP(InputData[[#This Row],[PRODUCT ID]],Table2[],4,0)</f>
        <v>71</v>
      </c>
      <c r="J8">
        <f>VLOOKUP(InputData[[#This Row],[PRODUCT ID]],Table2[],5,0)</f>
        <v>502</v>
      </c>
      <c r="K8">
        <f>InputData[[#This Row],[ BUYING PRICE]]*InputData[[#This Row],[QUANTITY]]</f>
        <v>568</v>
      </c>
      <c r="L8">
        <f>InputData[[#This Row],[SELLING PRICE]]*InputData[[#This Row],[QUANTITY]]</f>
        <v>4016</v>
      </c>
      <c r="M8">
        <f>DAY(InputData[[#This Row],[DATE]])</f>
        <v>9</v>
      </c>
      <c r="N8" t="str">
        <f>TEXT(InputData[[#This Row],[DATE]],"mmm")</f>
        <v>Jan</v>
      </c>
      <c r="O8">
        <f>YEAR(InputData[[#This Row],[DATE]])</f>
        <v>2021</v>
      </c>
    </row>
    <row r="9" spans="1:15" x14ac:dyDescent="0.35">
      <c r="A9" s="3">
        <v>44205</v>
      </c>
      <c r="B9" s="4" t="s">
        <v>17</v>
      </c>
      <c r="C9" s="5">
        <v>4</v>
      </c>
      <c r="D9" s="5" t="s">
        <v>12</v>
      </c>
      <c r="E9" s="5" t="s">
        <v>8</v>
      </c>
      <c r="F9" s="6">
        <v>0</v>
      </c>
      <c r="G9" s="10" t="str">
        <f>VLOOKUP(InputData[[#This Row],[PRODUCT ID]],Table2[],2,0)</f>
        <v>Product25</v>
      </c>
      <c r="H9" t="str">
        <f>VLOOKUP(InputData[[#This Row],[PRODUCT ID]],Table2[],3,0)</f>
        <v>Furniture</v>
      </c>
      <c r="I9">
        <f>VLOOKUP(InputData[[#This Row],[PRODUCT ID]],Table2[],4,0)</f>
        <v>708</v>
      </c>
      <c r="J9">
        <f>VLOOKUP(InputData[[#This Row],[PRODUCT ID]],Table2[],5,0)</f>
        <v>806.88</v>
      </c>
      <c r="K9">
        <f>InputData[[#This Row],[ BUYING PRICE]]*InputData[[#This Row],[QUANTITY]]</f>
        <v>2832</v>
      </c>
      <c r="L9">
        <f>InputData[[#This Row],[SELLING PRICE]]*InputData[[#This Row],[QUANTITY]]</f>
        <v>3227.52</v>
      </c>
      <c r="M9">
        <f>DAY(InputData[[#This Row],[DATE]])</f>
        <v>9</v>
      </c>
      <c r="N9" t="str">
        <f>TEXT(InputData[[#This Row],[DATE]],"mmm")</f>
        <v>Jan</v>
      </c>
      <c r="O9">
        <f>YEAR(InputData[[#This Row],[DATE]])</f>
        <v>2021</v>
      </c>
    </row>
    <row r="10" spans="1:15" x14ac:dyDescent="0.35">
      <c r="A10" s="3">
        <v>44207</v>
      </c>
      <c r="B10" s="4" t="s">
        <v>18</v>
      </c>
      <c r="C10" s="5">
        <v>3</v>
      </c>
      <c r="D10" s="5" t="s">
        <v>12</v>
      </c>
      <c r="E10" s="5" t="s">
        <v>10</v>
      </c>
      <c r="F10" s="6">
        <v>0</v>
      </c>
      <c r="G10" s="10" t="str">
        <f>VLOOKUP(InputData[[#This Row],[PRODUCT ID]],Table2[],2,0)</f>
        <v>Product37</v>
      </c>
      <c r="H10" t="str">
        <f>VLOOKUP(InputData[[#This Row],[PRODUCT ID]],Table2[],3,0)</f>
        <v>Clothings</v>
      </c>
      <c r="I10">
        <f>VLOOKUP(InputData[[#This Row],[PRODUCT ID]],Table2[],4,0)</f>
        <v>14</v>
      </c>
      <c r="J10">
        <f>VLOOKUP(InputData[[#This Row],[PRODUCT ID]],Table2[],5,0)</f>
        <v>74</v>
      </c>
      <c r="K10">
        <f>InputData[[#This Row],[ BUYING PRICE]]*InputData[[#This Row],[QUANTITY]]</f>
        <v>42</v>
      </c>
      <c r="L10">
        <f>InputData[[#This Row],[SELLING PRICE]]*InputData[[#This Row],[QUANTITY]]</f>
        <v>222</v>
      </c>
      <c r="M10">
        <f>DAY(InputData[[#This Row],[DATE]])</f>
        <v>11</v>
      </c>
      <c r="N10" t="str">
        <f>TEXT(InputData[[#This Row],[DATE]],"mmm")</f>
        <v>Jan</v>
      </c>
      <c r="O10">
        <f>YEAR(InputData[[#This Row],[DATE]])</f>
        <v>2021</v>
      </c>
    </row>
    <row r="11" spans="1:15" x14ac:dyDescent="0.35">
      <c r="A11" s="3">
        <v>44207</v>
      </c>
      <c r="B11" s="4" t="s">
        <v>19</v>
      </c>
      <c r="C11" s="5">
        <v>4</v>
      </c>
      <c r="D11" s="5" t="s">
        <v>7</v>
      </c>
      <c r="E11" s="5" t="s">
        <v>8</v>
      </c>
      <c r="F11" s="6">
        <v>0</v>
      </c>
      <c r="G11" s="10" t="str">
        <f>VLOOKUP(InputData[[#This Row],[PRODUCT ID]],Table2[],2,0)</f>
        <v>Product14</v>
      </c>
      <c r="H11" t="str">
        <f>VLOOKUP(InputData[[#This Row],[PRODUCT ID]],Table2[],3,0)</f>
        <v>Jwellery</v>
      </c>
      <c r="I11">
        <f>VLOOKUP(InputData[[#This Row],[PRODUCT ID]],Table2[],4,0)</f>
        <v>142</v>
      </c>
      <c r="J11">
        <f>VLOOKUP(InputData[[#This Row],[PRODUCT ID]],Table2[],5,0)</f>
        <v>513</v>
      </c>
      <c r="K11">
        <f>InputData[[#This Row],[ BUYING PRICE]]*InputData[[#This Row],[QUANTITY]]</f>
        <v>568</v>
      </c>
      <c r="L11">
        <f>InputData[[#This Row],[SELLING PRICE]]*InputData[[#This Row],[QUANTITY]]</f>
        <v>2052</v>
      </c>
      <c r="M11">
        <f>DAY(InputData[[#This Row],[DATE]])</f>
        <v>11</v>
      </c>
      <c r="N11" t="str">
        <f>TEXT(InputData[[#This Row],[DATE]],"mmm")</f>
        <v>Jan</v>
      </c>
      <c r="O11">
        <f>YEAR(InputData[[#This Row],[DATE]])</f>
        <v>2021</v>
      </c>
    </row>
    <row r="12" spans="1:15" x14ac:dyDescent="0.35">
      <c r="A12" s="3">
        <v>44207</v>
      </c>
      <c r="B12" s="4" t="s">
        <v>20</v>
      </c>
      <c r="C12" s="5">
        <v>4</v>
      </c>
      <c r="D12" s="5" t="s">
        <v>12</v>
      </c>
      <c r="E12" s="5" t="s">
        <v>8</v>
      </c>
      <c r="F12" s="6">
        <v>0</v>
      </c>
      <c r="G12" s="10" t="str">
        <f>VLOOKUP(InputData[[#This Row],[PRODUCT ID]],Table2[],2,0)</f>
        <v>Product42</v>
      </c>
      <c r="H12" t="str">
        <f>VLOOKUP(InputData[[#This Row],[PRODUCT ID]],Table2[],3,0)</f>
        <v>Grocery Store</v>
      </c>
      <c r="I12">
        <f>VLOOKUP(InputData[[#This Row],[PRODUCT ID]],Table2[],4,0)</f>
        <v>19</v>
      </c>
      <c r="J12">
        <f>VLOOKUP(InputData[[#This Row],[PRODUCT ID]],Table2[],5,0)</f>
        <v>79</v>
      </c>
      <c r="K12">
        <f>InputData[[#This Row],[ BUYING PRICE]]*InputData[[#This Row],[QUANTITY]]</f>
        <v>76</v>
      </c>
      <c r="L12">
        <f>InputData[[#This Row],[SELLING PRICE]]*InputData[[#This Row],[QUANTITY]]</f>
        <v>316</v>
      </c>
      <c r="M12">
        <f>DAY(InputData[[#This Row],[DATE]])</f>
        <v>11</v>
      </c>
      <c r="N12" t="str">
        <f>TEXT(InputData[[#This Row],[DATE]],"mmm")</f>
        <v>Jan</v>
      </c>
      <c r="O12">
        <f>YEAR(InputData[[#This Row],[DATE]])</f>
        <v>2021</v>
      </c>
    </row>
    <row r="13" spans="1:15" x14ac:dyDescent="0.35">
      <c r="A13" s="3">
        <v>44208</v>
      </c>
      <c r="B13" s="4" t="s">
        <v>20</v>
      </c>
      <c r="C13" s="5">
        <v>10</v>
      </c>
      <c r="D13" s="5" t="s">
        <v>8</v>
      </c>
      <c r="E13" s="5" t="s">
        <v>10</v>
      </c>
      <c r="F13" s="6">
        <v>0</v>
      </c>
      <c r="G13" s="10" t="str">
        <f>VLOOKUP(InputData[[#This Row],[PRODUCT ID]],Table2[],2,0)</f>
        <v>Product42</v>
      </c>
      <c r="H13" t="str">
        <f>VLOOKUP(InputData[[#This Row],[PRODUCT ID]],Table2[],3,0)</f>
        <v>Grocery Store</v>
      </c>
      <c r="I13">
        <f>VLOOKUP(InputData[[#This Row],[PRODUCT ID]],Table2[],4,0)</f>
        <v>19</v>
      </c>
      <c r="J13">
        <f>VLOOKUP(InputData[[#This Row],[PRODUCT ID]],Table2[],5,0)</f>
        <v>79</v>
      </c>
      <c r="K13">
        <f>InputData[[#This Row],[ BUYING PRICE]]*InputData[[#This Row],[QUANTITY]]</f>
        <v>190</v>
      </c>
      <c r="L13">
        <f>InputData[[#This Row],[SELLING PRICE]]*InputData[[#This Row],[QUANTITY]]</f>
        <v>790</v>
      </c>
      <c r="M13">
        <f>DAY(InputData[[#This Row],[DATE]])</f>
        <v>12</v>
      </c>
      <c r="N13" t="str">
        <f>TEXT(InputData[[#This Row],[DATE]],"mmm")</f>
        <v>Jan</v>
      </c>
      <c r="O13">
        <f>YEAR(InputData[[#This Row],[DATE]])</f>
        <v>2021</v>
      </c>
    </row>
    <row r="14" spans="1:15" x14ac:dyDescent="0.35">
      <c r="A14" s="3">
        <v>44214</v>
      </c>
      <c r="B14" s="4" t="s">
        <v>21</v>
      </c>
      <c r="C14" s="5">
        <v>13</v>
      </c>
      <c r="D14" s="5" t="s">
        <v>12</v>
      </c>
      <c r="E14" s="5" t="s">
        <v>8</v>
      </c>
      <c r="F14" s="6">
        <v>0</v>
      </c>
      <c r="G14" s="10" t="str">
        <f>VLOOKUP(InputData[[#This Row],[PRODUCT ID]],Table2[],2,0)</f>
        <v>Product44</v>
      </c>
      <c r="H14" t="str">
        <f>VLOOKUP(InputData[[#This Row],[PRODUCT ID]],Table2[],3,0)</f>
        <v>Home appliance</v>
      </c>
      <c r="I14">
        <f>VLOOKUP(InputData[[#This Row],[PRODUCT ID]],Table2[],4,0)</f>
        <v>21</v>
      </c>
      <c r="J14">
        <f>VLOOKUP(InputData[[#This Row],[PRODUCT ID]],Table2[],5,0)</f>
        <v>81</v>
      </c>
      <c r="K14">
        <f>InputData[[#This Row],[ BUYING PRICE]]*InputData[[#This Row],[QUANTITY]]</f>
        <v>273</v>
      </c>
      <c r="L14">
        <f>InputData[[#This Row],[SELLING PRICE]]*InputData[[#This Row],[QUANTITY]]</f>
        <v>1053</v>
      </c>
      <c r="M14">
        <f>DAY(InputData[[#This Row],[DATE]])</f>
        <v>18</v>
      </c>
      <c r="N14" t="str">
        <f>TEXT(InputData[[#This Row],[DATE]],"mmm")</f>
        <v>Jan</v>
      </c>
      <c r="O14">
        <f>YEAR(InputData[[#This Row],[DATE]])</f>
        <v>2021</v>
      </c>
    </row>
    <row r="15" spans="1:15" x14ac:dyDescent="0.35">
      <c r="A15" s="3">
        <v>44214</v>
      </c>
      <c r="B15" s="4" t="s">
        <v>22</v>
      </c>
      <c r="C15" s="5">
        <v>3</v>
      </c>
      <c r="D15" s="5" t="s">
        <v>8</v>
      </c>
      <c r="E15" s="5" t="s">
        <v>10</v>
      </c>
      <c r="F15" s="6">
        <v>0</v>
      </c>
      <c r="G15" s="10" t="str">
        <f>VLOOKUP(InputData[[#This Row],[PRODUCT ID]],Table2[],2,0)</f>
        <v>Product23</v>
      </c>
      <c r="H15" t="str">
        <f>VLOOKUP(InputData[[#This Row],[PRODUCT ID]],Table2[],3,0)</f>
        <v>Jwellery</v>
      </c>
      <c r="I15">
        <f>VLOOKUP(InputData[[#This Row],[PRODUCT ID]],Table2[],4,0)</f>
        <v>706</v>
      </c>
      <c r="J15">
        <f>VLOOKUP(InputData[[#This Row],[PRODUCT ID]],Table2[],5,0)</f>
        <v>804.88</v>
      </c>
      <c r="K15">
        <f>InputData[[#This Row],[ BUYING PRICE]]*InputData[[#This Row],[QUANTITY]]</f>
        <v>2118</v>
      </c>
      <c r="L15">
        <f>InputData[[#This Row],[SELLING PRICE]]*InputData[[#This Row],[QUANTITY]]</f>
        <v>2414.64</v>
      </c>
      <c r="M15">
        <f>DAY(InputData[[#This Row],[DATE]])</f>
        <v>18</v>
      </c>
      <c r="N15" t="str">
        <f>TEXT(InputData[[#This Row],[DATE]],"mmm")</f>
        <v>Jan</v>
      </c>
      <c r="O15">
        <f>YEAR(InputData[[#This Row],[DATE]])</f>
        <v>2021</v>
      </c>
    </row>
    <row r="16" spans="1:15" x14ac:dyDescent="0.35">
      <c r="A16" s="3">
        <v>44215</v>
      </c>
      <c r="B16" s="4" t="s">
        <v>14</v>
      </c>
      <c r="C16" s="5">
        <v>6</v>
      </c>
      <c r="D16" s="5" t="s">
        <v>12</v>
      </c>
      <c r="E16" s="5" t="s">
        <v>10</v>
      </c>
      <c r="F16" s="6">
        <v>0</v>
      </c>
      <c r="G16" s="10" t="str">
        <f>VLOOKUP(InputData[[#This Row],[PRODUCT ID]],Table2[],2,0)</f>
        <v>Product35</v>
      </c>
      <c r="H16" t="str">
        <f>VLOOKUP(InputData[[#This Row],[PRODUCT ID]],Table2[],3,0)</f>
        <v>Home appliance</v>
      </c>
      <c r="I16">
        <f>VLOOKUP(InputData[[#This Row],[PRODUCT ID]],Table2[],4,0)</f>
        <v>12</v>
      </c>
      <c r="J16">
        <f>VLOOKUP(InputData[[#This Row],[PRODUCT ID]],Table2[],5,0)</f>
        <v>72</v>
      </c>
      <c r="K16">
        <f>InputData[[#This Row],[ BUYING PRICE]]*InputData[[#This Row],[QUANTITY]]</f>
        <v>72</v>
      </c>
      <c r="L16">
        <f>InputData[[#This Row],[SELLING PRICE]]*InputData[[#This Row],[QUANTITY]]</f>
        <v>432</v>
      </c>
      <c r="M16">
        <f>DAY(InputData[[#This Row],[DATE]])</f>
        <v>19</v>
      </c>
      <c r="N16" t="str">
        <f>TEXT(InputData[[#This Row],[DATE]],"mmm")</f>
        <v>Jan</v>
      </c>
      <c r="O16">
        <f>YEAR(InputData[[#This Row],[DATE]])</f>
        <v>2021</v>
      </c>
    </row>
    <row r="17" spans="1:15" x14ac:dyDescent="0.35">
      <c r="A17" s="3">
        <v>44216</v>
      </c>
      <c r="B17" s="4" t="s">
        <v>23</v>
      </c>
      <c r="C17" s="5">
        <v>4</v>
      </c>
      <c r="D17" s="5" t="s">
        <v>12</v>
      </c>
      <c r="E17" s="5" t="s">
        <v>10</v>
      </c>
      <c r="F17" s="6">
        <v>0</v>
      </c>
      <c r="G17" s="10" t="str">
        <f>VLOOKUP(InputData[[#This Row],[PRODUCT ID]],Table2[],2,0)</f>
        <v>Product34</v>
      </c>
      <c r="H17" t="str">
        <f>VLOOKUP(InputData[[#This Row],[PRODUCT ID]],Table2[],3,0)</f>
        <v>Furniture</v>
      </c>
      <c r="I17">
        <f>VLOOKUP(InputData[[#This Row],[PRODUCT ID]],Table2[],4,0)</f>
        <v>11</v>
      </c>
      <c r="J17">
        <f>VLOOKUP(InputData[[#This Row],[PRODUCT ID]],Table2[],5,0)</f>
        <v>71</v>
      </c>
      <c r="K17">
        <f>InputData[[#This Row],[ BUYING PRICE]]*InputData[[#This Row],[QUANTITY]]</f>
        <v>44</v>
      </c>
      <c r="L17">
        <f>InputData[[#This Row],[SELLING PRICE]]*InputData[[#This Row],[QUANTITY]]</f>
        <v>284</v>
      </c>
      <c r="M17">
        <f>DAY(InputData[[#This Row],[DATE]])</f>
        <v>20</v>
      </c>
      <c r="N17" t="str">
        <f>TEXT(InputData[[#This Row],[DATE]],"mmm")</f>
        <v>Jan</v>
      </c>
      <c r="O17">
        <f>YEAR(InputData[[#This Row],[DATE]])</f>
        <v>2021</v>
      </c>
    </row>
    <row r="18" spans="1:15" x14ac:dyDescent="0.35">
      <c r="A18" s="3">
        <v>44216</v>
      </c>
      <c r="B18" s="4" t="s">
        <v>24</v>
      </c>
      <c r="C18" s="5">
        <v>4</v>
      </c>
      <c r="D18" s="5" t="s">
        <v>12</v>
      </c>
      <c r="E18" s="5" t="s">
        <v>10</v>
      </c>
      <c r="F18" s="6">
        <v>0</v>
      </c>
      <c r="G18" s="10" t="str">
        <f>VLOOKUP(InputData[[#This Row],[PRODUCT ID]],Table2[],2,0)</f>
        <v>Product20</v>
      </c>
      <c r="H18" t="str">
        <f>VLOOKUP(InputData[[#This Row],[PRODUCT ID]],Table2[],3,0)</f>
        <v>Footwears</v>
      </c>
      <c r="I18">
        <f>VLOOKUP(InputData[[#This Row],[PRODUCT ID]],Table2[],4,0)</f>
        <v>703</v>
      </c>
      <c r="J18">
        <f>VLOOKUP(InputData[[#This Row],[PRODUCT ID]],Table2[],5,0)</f>
        <v>801.88</v>
      </c>
      <c r="K18">
        <f>InputData[[#This Row],[ BUYING PRICE]]*InputData[[#This Row],[QUANTITY]]</f>
        <v>2812</v>
      </c>
      <c r="L18">
        <f>InputData[[#This Row],[SELLING PRICE]]*InputData[[#This Row],[QUANTITY]]</f>
        <v>3207.52</v>
      </c>
      <c r="M18">
        <f>DAY(InputData[[#This Row],[DATE]])</f>
        <v>20</v>
      </c>
      <c r="N18" t="str">
        <f>TEXT(InputData[[#This Row],[DATE]],"mmm")</f>
        <v>Jan</v>
      </c>
      <c r="O18">
        <f>YEAR(InputData[[#This Row],[DATE]])</f>
        <v>2021</v>
      </c>
    </row>
    <row r="19" spans="1:15" x14ac:dyDescent="0.35">
      <c r="A19" s="3">
        <v>44217</v>
      </c>
      <c r="B19" s="4" t="s">
        <v>13</v>
      </c>
      <c r="C19" s="5">
        <v>15</v>
      </c>
      <c r="D19" s="5" t="s">
        <v>7</v>
      </c>
      <c r="E19" s="5" t="s">
        <v>10</v>
      </c>
      <c r="F19" s="6">
        <v>0</v>
      </c>
      <c r="G19" s="10" t="str">
        <f>VLOOKUP(InputData[[#This Row],[PRODUCT ID]],Table2[],2,0)</f>
        <v>Product04</v>
      </c>
      <c r="H19" t="str">
        <f>VLOOKUP(InputData[[#This Row],[PRODUCT ID]],Table2[],3,0)</f>
        <v>Drinks</v>
      </c>
      <c r="I19">
        <f>VLOOKUP(InputData[[#This Row],[PRODUCT ID]],Table2[],4,0)</f>
        <v>44</v>
      </c>
      <c r="J19">
        <f>VLOOKUP(InputData[[#This Row],[PRODUCT ID]],Table2[],5,0)</f>
        <v>503</v>
      </c>
      <c r="K19">
        <f>InputData[[#This Row],[ BUYING PRICE]]*InputData[[#This Row],[QUANTITY]]</f>
        <v>660</v>
      </c>
      <c r="L19">
        <f>InputData[[#This Row],[SELLING PRICE]]*InputData[[#This Row],[QUANTITY]]</f>
        <v>7545</v>
      </c>
      <c r="M19">
        <f>DAY(InputData[[#This Row],[DATE]])</f>
        <v>21</v>
      </c>
      <c r="N19" t="str">
        <f>TEXT(InputData[[#This Row],[DATE]],"mmm")</f>
        <v>Jan</v>
      </c>
      <c r="O19">
        <f>YEAR(InputData[[#This Row],[DATE]])</f>
        <v>2021</v>
      </c>
    </row>
    <row r="20" spans="1:15" x14ac:dyDescent="0.35">
      <c r="A20" s="3">
        <v>44217</v>
      </c>
      <c r="B20" s="4" t="s">
        <v>16</v>
      </c>
      <c r="C20" s="5">
        <v>9</v>
      </c>
      <c r="D20" s="5" t="s">
        <v>12</v>
      </c>
      <c r="E20" s="5" t="s">
        <v>8</v>
      </c>
      <c r="F20" s="6">
        <v>0</v>
      </c>
      <c r="G20" s="10" t="str">
        <f>VLOOKUP(InputData[[#This Row],[PRODUCT ID]],Table2[],2,0)</f>
        <v>Product03</v>
      </c>
      <c r="H20" t="str">
        <f>VLOOKUP(InputData[[#This Row],[PRODUCT ID]],Table2[],3,0)</f>
        <v>Foods</v>
      </c>
      <c r="I20">
        <f>VLOOKUP(InputData[[#This Row],[PRODUCT ID]],Table2[],4,0)</f>
        <v>71</v>
      </c>
      <c r="J20">
        <f>VLOOKUP(InputData[[#This Row],[PRODUCT ID]],Table2[],5,0)</f>
        <v>502</v>
      </c>
      <c r="K20">
        <f>InputData[[#This Row],[ BUYING PRICE]]*InputData[[#This Row],[QUANTITY]]</f>
        <v>639</v>
      </c>
      <c r="L20">
        <f>InputData[[#This Row],[SELLING PRICE]]*InputData[[#This Row],[QUANTITY]]</f>
        <v>4518</v>
      </c>
      <c r="M20">
        <f>DAY(InputData[[#This Row],[DATE]])</f>
        <v>21</v>
      </c>
      <c r="N20" t="str">
        <f>TEXT(InputData[[#This Row],[DATE]],"mmm")</f>
        <v>Jan</v>
      </c>
      <c r="O20">
        <f>YEAR(InputData[[#This Row],[DATE]])</f>
        <v>2021</v>
      </c>
    </row>
    <row r="21" spans="1:15" x14ac:dyDescent="0.35">
      <c r="A21" s="3">
        <v>44217</v>
      </c>
      <c r="B21" s="4" t="s">
        <v>20</v>
      </c>
      <c r="C21" s="5">
        <v>6</v>
      </c>
      <c r="D21" s="5" t="s">
        <v>12</v>
      </c>
      <c r="E21" s="5" t="s">
        <v>8</v>
      </c>
      <c r="F21" s="6">
        <v>0</v>
      </c>
      <c r="G21" s="10" t="str">
        <f>VLOOKUP(InputData[[#This Row],[PRODUCT ID]],Table2[],2,0)</f>
        <v>Product42</v>
      </c>
      <c r="H21" t="str">
        <f>VLOOKUP(InputData[[#This Row],[PRODUCT ID]],Table2[],3,0)</f>
        <v>Grocery Store</v>
      </c>
      <c r="I21">
        <f>VLOOKUP(InputData[[#This Row],[PRODUCT ID]],Table2[],4,0)</f>
        <v>19</v>
      </c>
      <c r="J21">
        <f>VLOOKUP(InputData[[#This Row],[PRODUCT ID]],Table2[],5,0)</f>
        <v>79</v>
      </c>
      <c r="K21">
        <f>InputData[[#This Row],[ BUYING PRICE]]*InputData[[#This Row],[QUANTITY]]</f>
        <v>114</v>
      </c>
      <c r="L21">
        <f>InputData[[#This Row],[SELLING PRICE]]*InputData[[#This Row],[QUANTITY]]</f>
        <v>474</v>
      </c>
      <c r="M21">
        <f>DAY(InputData[[#This Row],[DATE]])</f>
        <v>21</v>
      </c>
      <c r="N21" t="str">
        <f>TEXT(InputData[[#This Row],[DATE]],"mmm")</f>
        <v>Jan</v>
      </c>
      <c r="O21">
        <f>YEAR(InputData[[#This Row],[DATE]])</f>
        <v>2021</v>
      </c>
    </row>
    <row r="22" spans="1:15" x14ac:dyDescent="0.35">
      <c r="A22" s="3">
        <v>44221</v>
      </c>
      <c r="B22" s="4" t="s">
        <v>23</v>
      </c>
      <c r="C22" s="5">
        <v>6</v>
      </c>
      <c r="D22" s="5" t="s">
        <v>12</v>
      </c>
      <c r="E22" s="5" t="s">
        <v>10</v>
      </c>
      <c r="F22" s="6">
        <v>0</v>
      </c>
      <c r="G22" s="10" t="str">
        <f>VLOOKUP(InputData[[#This Row],[PRODUCT ID]],Table2[],2,0)</f>
        <v>Product34</v>
      </c>
      <c r="H22" t="str">
        <f>VLOOKUP(InputData[[#This Row],[PRODUCT ID]],Table2[],3,0)</f>
        <v>Furniture</v>
      </c>
      <c r="I22">
        <f>VLOOKUP(InputData[[#This Row],[PRODUCT ID]],Table2[],4,0)</f>
        <v>11</v>
      </c>
      <c r="J22">
        <f>VLOOKUP(InputData[[#This Row],[PRODUCT ID]],Table2[],5,0)</f>
        <v>71</v>
      </c>
      <c r="K22">
        <f>InputData[[#This Row],[ BUYING PRICE]]*InputData[[#This Row],[QUANTITY]]</f>
        <v>66</v>
      </c>
      <c r="L22">
        <f>InputData[[#This Row],[SELLING PRICE]]*InputData[[#This Row],[QUANTITY]]</f>
        <v>426</v>
      </c>
      <c r="M22">
        <f>DAY(InputData[[#This Row],[DATE]])</f>
        <v>25</v>
      </c>
      <c r="N22" t="str">
        <f>TEXT(InputData[[#This Row],[DATE]],"mmm")</f>
        <v>Jan</v>
      </c>
      <c r="O22">
        <f>YEAR(InputData[[#This Row],[DATE]])</f>
        <v>2021</v>
      </c>
    </row>
    <row r="23" spans="1:15" x14ac:dyDescent="0.35">
      <c r="A23" s="3">
        <v>44221</v>
      </c>
      <c r="B23" s="4" t="s">
        <v>14</v>
      </c>
      <c r="C23" s="5">
        <v>7</v>
      </c>
      <c r="D23" s="5" t="s">
        <v>12</v>
      </c>
      <c r="E23" s="5" t="s">
        <v>8</v>
      </c>
      <c r="F23" s="6">
        <v>0</v>
      </c>
      <c r="G23" s="10" t="str">
        <f>VLOOKUP(InputData[[#This Row],[PRODUCT ID]],Table2[],2,0)</f>
        <v>Product35</v>
      </c>
      <c r="H23" t="str">
        <f>VLOOKUP(InputData[[#This Row],[PRODUCT ID]],Table2[],3,0)</f>
        <v>Home appliance</v>
      </c>
      <c r="I23">
        <f>VLOOKUP(InputData[[#This Row],[PRODUCT ID]],Table2[],4,0)</f>
        <v>12</v>
      </c>
      <c r="J23">
        <f>VLOOKUP(InputData[[#This Row],[PRODUCT ID]],Table2[],5,0)</f>
        <v>72</v>
      </c>
      <c r="K23">
        <f>InputData[[#This Row],[ BUYING PRICE]]*InputData[[#This Row],[QUANTITY]]</f>
        <v>84</v>
      </c>
      <c r="L23">
        <f>InputData[[#This Row],[SELLING PRICE]]*InputData[[#This Row],[QUANTITY]]</f>
        <v>504</v>
      </c>
      <c r="M23">
        <f>DAY(InputData[[#This Row],[DATE]])</f>
        <v>25</v>
      </c>
      <c r="N23" t="str">
        <f>TEXT(InputData[[#This Row],[DATE]],"mmm")</f>
        <v>Jan</v>
      </c>
      <c r="O23">
        <f>YEAR(InputData[[#This Row],[DATE]])</f>
        <v>2021</v>
      </c>
    </row>
    <row r="24" spans="1:15" x14ac:dyDescent="0.35">
      <c r="A24" s="3">
        <v>44221</v>
      </c>
      <c r="B24" s="4" t="s">
        <v>15</v>
      </c>
      <c r="C24" s="5">
        <v>14</v>
      </c>
      <c r="D24" s="5" t="s">
        <v>12</v>
      </c>
      <c r="E24" s="5" t="s">
        <v>8</v>
      </c>
      <c r="F24" s="6">
        <v>0</v>
      </c>
      <c r="G24" s="10" t="str">
        <f>VLOOKUP(InputData[[#This Row],[PRODUCT ID]],Table2[],2,0)</f>
        <v>Product31</v>
      </c>
      <c r="H24" t="str">
        <f>VLOOKUP(InputData[[#This Row],[PRODUCT ID]],Table2[],3,0)</f>
        <v>Drinks</v>
      </c>
      <c r="I24">
        <f>VLOOKUP(InputData[[#This Row],[PRODUCT ID]],Table2[],4,0)</f>
        <v>714</v>
      </c>
      <c r="J24">
        <f>VLOOKUP(InputData[[#This Row],[PRODUCT ID]],Table2[],5,0)</f>
        <v>812.88</v>
      </c>
      <c r="K24">
        <f>InputData[[#This Row],[ BUYING PRICE]]*InputData[[#This Row],[QUANTITY]]</f>
        <v>9996</v>
      </c>
      <c r="L24">
        <f>InputData[[#This Row],[SELLING PRICE]]*InputData[[#This Row],[QUANTITY]]</f>
        <v>11380.32</v>
      </c>
      <c r="M24">
        <f>DAY(InputData[[#This Row],[DATE]])</f>
        <v>25</v>
      </c>
      <c r="N24" t="str">
        <f>TEXT(InputData[[#This Row],[DATE]],"mmm")</f>
        <v>Jan</v>
      </c>
      <c r="O24">
        <f>YEAR(InputData[[#This Row],[DATE]])</f>
        <v>2021</v>
      </c>
    </row>
    <row r="25" spans="1:15" x14ac:dyDescent="0.35">
      <c r="A25" s="3">
        <v>44222</v>
      </c>
      <c r="B25" s="4" t="s">
        <v>21</v>
      </c>
      <c r="C25" s="5">
        <v>9</v>
      </c>
      <c r="D25" s="5" t="s">
        <v>7</v>
      </c>
      <c r="E25" s="5" t="s">
        <v>10</v>
      </c>
      <c r="F25" s="6">
        <v>0</v>
      </c>
      <c r="G25" s="10" t="str">
        <f>VLOOKUP(InputData[[#This Row],[PRODUCT ID]],Table2[],2,0)</f>
        <v>Product44</v>
      </c>
      <c r="H25" t="str">
        <f>VLOOKUP(InputData[[#This Row],[PRODUCT ID]],Table2[],3,0)</f>
        <v>Home appliance</v>
      </c>
      <c r="I25">
        <f>VLOOKUP(InputData[[#This Row],[PRODUCT ID]],Table2[],4,0)</f>
        <v>21</v>
      </c>
      <c r="J25">
        <f>VLOOKUP(InputData[[#This Row],[PRODUCT ID]],Table2[],5,0)</f>
        <v>81</v>
      </c>
      <c r="K25">
        <f>InputData[[#This Row],[ BUYING PRICE]]*InputData[[#This Row],[QUANTITY]]</f>
        <v>189</v>
      </c>
      <c r="L25">
        <f>InputData[[#This Row],[SELLING PRICE]]*InputData[[#This Row],[QUANTITY]]</f>
        <v>729</v>
      </c>
      <c r="M25">
        <f>DAY(InputData[[#This Row],[DATE]])</f>
        <v>26</v>
      </c>
      <c r="N25" t="str">
        <f>TEXT(InputData[[#This Row],[DATE]],"mmm")</f>
        <v>Jan</v>
      </c>
      <c r="O25">
        <f>YEAR(InputData[[#This Row],[DATE]])</f>
        <v>2021</v>
      </c>
    </row>
    <row r="26" spans="1:15" x14ac:dyDescent="0.35">
      <c r="A26" s="3">
        <v>44222</v>
      </c>
      <c r="B26" s="4" t="s">
        <v>25</v>
      </c>
      <c r="C26" s="5">
        <v>7</v>
      </c>
      <c r="D26" s="5" t="s">
        <v>8</v>
      </c>
      <c r="E26" s="5" t="s">
        <v>10</v>
      </c>
      <c r="F26" s="6">
        <v>0</v>
      </c>
      <c r="G26" s="10" t="str">
        <f>VLOOKUP(InputData[[#This Row],[PRODUCT ID]],Table2[],2,0)</f>
        <v>Product06</v>
      </c>
      <c r="H26" t="str">
        <f>VLOOKUP(InputData[[#This Row],[PRODUCT ID]],Table2[],3,0)</f>
        <v>Grocery Store</v>
      </c>
      <c r="I26">
        <f>VLOOKUP(InputData[[#This Row],[PRODUCT ID]],Table2[],4,0)</f>
        <v>134</v>
      </c>
      <c r="J26">
        <f>VLOOKUP(InputData[[#This Row],[PRODUCT ID]],Table2[],5,0)</f>
        <v>505</v>
      </c>
      <c r="K26">
        <f>InputData[[#This Row],[ BUYING PRICE]]*InputData[[#This Row],[QUANTITY]]</f>
        <v>938</v>
      </c>
      <c r="L26">
        <f>InputData[[#This Row],[SELLING PRICE]]*InputData[[#This Row],[QUANTITY]]</f>
        <v>3535</v>
      </c>
      <c r="M26">
        <f>DAY(InputData[[#This Row],[DATE]])</f>
        <v>26</v>
      </c>
      <c r="N26" t="str">
        <f>TEXT(InputData[[#This Row],[DATE]],"mmm")</f>
        <v>Jan</v>
      </c>
      <c r="O26">
        <f>YEAR(InputData[[#This Row],[DATE]])</f>
        <v>2021</v>
      </c>
    </row>
    <row r="27" spans="1:15" x14ac:dyDescent="0.35">
      <c r="A27" s="3">
        <v>44222</v>
      </c>
      <c r="B27" s="4" t="s">
        <v>26</v>
      </c>
      <c r="C27" s="5">
        <v>7</v>
      </c>
      <c r="D27" s="5" t="s">
        <v>8</v>
      </c>
      <c r="E27" s="5" t="s">
        <v>8</v>
      </c>
      <c r="F27" s="6">
        <v>0</v>
      </c>
      <c r="G27" s="10" t="str">
        <f>VLOOKUP(InputData[[#This Row],[PRODUCT ID]],Table2[],2,0)</f>
        <v>Product01</v>
      </c>
      <c r="H27" t="str">
        <f>VLOOKUP(InputData[[#This Row],[PRODUCT ID]],Table2[],3,0)</f>
        <v>Clothings</v>
      </c>
      <c r="I27">
        <f>VLOOKUP(InputData[[#This Row],[PRODUCT ID]],Table2[],4,0)</f>
        <v>98</v>
      </c>
      <c r="J27">
        <f>VLOOKUP(InputData[[#This Row],[PRODUCT ID]],Table2[],5,0)</f>
        <v>500</v>
      </c>
      <c r="K27">
        <f>InputData[[#This Row],[ BUYING PRICE]]*InputData[[#This Row],[QUANTITY]]</f>
        <v>686</v>
      </c>
      <c r="L27">
        <f>InputData[[#This Row],[SELLING PRICE]]*InputData[[#This Row],[QUANTITY]]</f>
        <v>3500</v>
      </c>
      <c r="M27">
        <f>DAY(InputData[[#This Row],[DATE]])</f>
        <v>26</v>
      </c>
      <c r="N27" t="str">
        <f>TEXT(InputData[[#This Row],[DATE]],"mmm")</f>
        <v>Jan</v>
      </c>
      <c r="O27">
        <f>YEAR(InputData[[#This Row],[DATE]])</f>
        <v>2021</v>
      </c>
    </row>
    <row r="28" spans="1:15" x14ac:dyDescent="0.35">
      <c r="A28" s="3">
        <v>44223</v>
      </c>
      <c r="B28" s="4" t="s">
        <v>27</v>
      </c>
      <c r="C28" s="5">
        <v>7</v>
      </c>
      <c r="D28" s="5" t="s">
        <v>7</v>
      </c>
      <c r="E28" s="5" t="s">
        <v>8</v>
      </c>
      <c r="F28" s="6">
        <v>0</v>
      </c>
      <c r="G28" s="10" t="str">
        <f>VLOOKUP(InputData[[#This Row],[PRODUCT ID]],Table2[],2,0)</f>
        <v>Product40</v>
      </c>
      <c r="H28" t="str">
        <f>VLOOKUP(InputData[[#This Row],[PRODUCT ID]],Table2[],3,0)</f>
        <v>Drinks</v>
      </c>
      <c r="I28">
        <f>VLOOKUP(InputData[[#This Row],[PRODUCT ID]],Table2[],4,0)</f>
        <v>17</v>
      </c>
      <c r="J28">
        <f>VLOOKUP(InputData[[#This Row],[PRODUCT ID]],Table2[],5,0)</f>
        <v>77</v>
      </c>
      <c r="K28">
        <f>InputData[[#This Row],[ BUYING PRICE]]*InputData[[#This Row],[QUANTITY]]</f>
        <v>119</v>
      </c>
      <c r="L28">
        <f>InputData[[#This Row],[SELLING PRICE]]*InputData[[#This Row],[QUANTITY]]</f>
        <v>539</v>
      </c>
      <c r="M28">
        <f>DAY(InputData[[#This Row],[DATE]])</f>
        <v>27</v>
      </c>
      <c r="N28" t="str">
        <f>TEXT(InputData[[#This Row],[DATE]],"mmm")</f>
        <v>Jan</v>
      </c>
      <c r="O28">
        <f>YEAR(InputData[[#This Row],[DATE]])</f>
        <v>2021</v>
      </c>
    </row>
    <row r="29" spans="1:15" x14ac:dyDescent="0.35">
      <c r="A29" s="3">
        <v>44223</v>
      </c>
      <c r="B29" s="4" t="s">
        <v>28</v>
      </c>
      <c r="C29" s="5">
        <v>3</v>
      </c>
      <c r="D29" s="5" t="s">
        <v>7</v>
      </c>
      <c r="E29" s="5" t="s">
        <v>8</v>
      </c>
      <c r="F29" s="6">
        <v>0</v>
      </c>
      <c r="G29" s="10" t="str">
        <f>VLOOKUP(InputData[[#This Row],[PRODUCT ID]],Table2[],2,0)</f>
        <v>Product32</v>
      </c>
      <c r="H29" t="str">
        <f>VLOOKUP(InputData[[#This Row],[PRODUCT ID]],Table2[],3,0)</f>
        <v>Jwellery</v>
      </c>
      <c r="I29">
        <f>VLOOKUP(InputData[[#This Row],[PRODUCT ID]],Table2[],4,0)</f>
        <v>715</v>
      </c>
      <c r="J29">
        <f>VLOOKUP(InputData[[#This Row],[PRODUCT ID]],Table2[],5,0)</f>
        <v>813.88</v>
      </c>
      <c r="K29">
        <f>InputData[[#This Row],[ BUYING PRICE]]*InputData[[#This Row],[QUANTITY]]</f>
        <v>2145</v>
      </c>
      <c r="L29">
        <f>InputData[[#This Row],[SELLING PRICE]]*InputData[[#This Row],[QUANTITY]]</f>
        <v>2441.64</v>
      </c>
      <c r="M29">
        <f>DAY(InputData[[#This Row],[DATE]])</f>
        <v>27</v>
      </c>
      <c r="N29" t="str">
        <f>TEXT(InputData[[#This Row],[DATE]],"mmm")</f>
        <v>Jan</v>
      </c>
      <c r="O29">
        <f>YEAR(InputData[[#This Row],[DATE]])</f>
        <v>2021</v>
      </c>
    </row>
    <row r="30" spans="1:15" x14ac:dyDescent="0.35">
      <c r="A30" s="3">
        <v>44224</v>
      </c>
      <c r="B30" s="4" t="s">
        <v>13</v>
      </c>
      <c r="C30" s="5">
        <v>10</v>
      </c>
      <c r="D30" s="5" t="s">
        <v>8</v>
      </c>
      <c r="E30" s="5" t="s">
        <v>10</v>
      </c>
      <c r="F30" s="6">
        <v>0</v>
      </c>
      <c r="G30" s="10" t="str">
        <f>VLOOKUP(InputData[[#This Row],[PRODUCT ID]],Table2[],2,0)</f>
        <v>Product04</v>
      </c>
      <c r="H30" t="str">
        <f>VLOOKUP(InputData[[#This Row],[PRODUCT ID]],Table2[],3,0)</f>
        <v>Drinks</v>
      </c>
      <c r="I30">
        <f>VLOOKUP(InputData[[#This Row],[PRODUCT ID]],Table2[],4,0)</f>
        <v>44</v>
      </c>
      <c r="J30">
        <f>VLOOKUP(InputData[[#This Row],[PRODUCT ID]],Table2[],5,0)</f>
        <v>503</v>
      </c>
      <c r="K30">
        <f>InputData[[#This Row],[ BUYING PRICE]]*InputData[[#This Row],[QUANTITY]]</f>
        <v>440</v>
      </c>
      <c r="L30">
        <f>InputData[[#This Row],[SELLING PRICE]]*InputData[[#This Row],[QUANTITY]]</f>
        <v>5030</v>
      </c>
      <c r="M30">
        <f>DAY(InputData[[#This Row],[DATE]])</f>
        <v>28</v>
      </c>
      <c r="N30" t="str">
        <f>TEXT(InputData[[#This Row],[DATE]],"mmm")</f>
        <v>Jan</v>
      </c>
      <c r="O30">
        <f>YEAR(InputData[[#This Row],[DATE]])</f>
        <v>2021</v>
      </c>
    </row>
    <row r="31" spans="1:15" x14ac:dyDescent="0.35">
      <c r="A31" s="3">
        <v>44224</v>
      </c>
      <c r="B31" s="4" t="s">
        <v>29</v>
      </c>
      <c r="C31" s="5">
        <v>2</v>
      </c>
      <c r="D31" s="5" t="s">
        <v>12</v>
      </c>
      <c r="E31" s="5" t="s">
        <v>10</v>
      </c>
      <c r="F31" s="6">
        <v>0</v>
      </c>
      <c r="G31" s="10" t="str">
        <f>VLOOKUP(InputData[[#This Row],[PRODUCT ID]],Table2[],2,0)</f>
        <v>Product29</v>
      </c>
      <c r="H31" t="str">
        <f>VLOOKUP(InputData[[#This Row],[PRODUCT ID]],Table2[],3,0)</f>
        <v>Footwears</v>
      </c>
      <c r="I31">
        <f>VLOOKUP(InputData[[#This Row],[PRODUCT ID]],Table2[],4,0)</f>
        <v>712</v>
      </c>
      <c r="J31">
        <f>VLOOKUP(InputData[[#This Row],[PRODUCT ID]],Table2[],5,0)</f>
        <v>810.88</v>
      </c>
      <c r="K31">
        <f>InputData[[#This Row],[ BUYING PRICE]]*InputData[[#This Row],[QUANTITY]]</f>
        <v>1424</v>
      </c>
      <c r="L31">
        <f>InputData[[#This Row],[SELLING PRICE]]*InputData[[#This Row],[QUANTITY]]</f>
        <v>1621.76</v>
      </c>
      <c r="M31">
        <f>DAY(InputData[[#This Row],[DATE]])</f>
        <v>28</v>
      </c>
      <c r="N31" t="str">
        <f>TEXT(InputData[[#This Row],[DATE]],"mmm")</f>
        <v>Jan</v>
      </c>
      <c r="O31">
        <f>YEAR(InputData[[#This Row],[DATE]])</f>
        <v>2021</v>
      </c>
    </row>
    <row r="32" spans="1:15" x14ac:dyDescent="0.35">
      <c r="A32" s="3">
        <v>44229</v>
      </c>
      <c r="B32" s="4" t="s">
        <v>30</v>
      </c>
      <c r="C32" s="5">
        <v>7</v>
      </c>
      <c r="D32" s="5" t="s">
        <v>8</v>
      </c>
      <c r="E32" s="5" t="s">
        <v>8</v>
      </c>
      <c r="F32" s="6">
        <v>0</v>
      </c>
      <c r="G32" s="10" t="str">
        <f>VLOOKUP(InputData[[#This Row],[PRODUCT ID]],Table2[],2,0)</f>
        <v>Product10</v>
      </c>
      <c r="H32" t="str">
        <f>VLOOKUP(InputData[[#This Row],[PRODUCT ID]],Table2[],3,0)</f>
        <v>Clothings</v>
      </c>
      <c r="I32">
        <f>VLOOKUP(InputData[[#This Row],[PRODUCT ID]],Table2[],4,0)</f>
        <v>138</v>
      </c>
      <c r="J32">
        <f>VLOOKUP(InputData[[#This Row],[PRODUCT ID]],Table2[],5,0)</f>
        <v>509</v>
      </c>
      <c r="K32">
        <f>InputData[[#This Row],[ BUYING PRICE]]*InputData[[#This Row],[QUANTITY]]</f>
        <v>966</v>
      </c>
      <c r="L32">
        <f>InputData[[#This Row],[SELLING PRICE]]*InputData[[#This Row],[QUANTITY]]</f>
        <v>3563</v>
      </c>
      <c r="M32">
        <f>DAY(InputData[[#This Row],[DATE]])</f>
        <v>2</v>
      </c>
      <c r="N32" t="str">
        <f>TEXT(InputData[[#This Row],[DATE]],"mmm")</f>
        <v>Feb</v>
      </c>
      <c r="O32">
        <f>YEAR(InputData[[#This Row],[DATE]])</f>
        <v>2021</v>
      </c>
    </row>
    <row r="33" spans="1:15" x14ac:dyDescent="0.35">
      <c r="A33" s="3">
        <v>44230</v>
      </c>
      <c r="B33" s="4" t="s">
        <v>31</v>
      </c>
      <c r="C33" s="5">
        <v>13</v>
      </c>
      <c r="D33" s="5" t="s">
        <v>12</v>
      </c>
      <c r="E33" s="5" t="s">
        <v>8</v>
      </c>
      <c r="F33" s="6">
        <v>0</v>
      </c>
      <c r="G33" s="10" t="str">
        <f>VLOOKUP(InputData[[#This Row],[PRODUCT ID]],Table2[],2,0)</f>
        <v>Product16</v>
      </c>
      <c r="H33" t="str">
        <f>VLOOKUP(InputData[[#This Row],[PRODUCT ID]],Table2[],3,0)</f>
        <v>Furniture</v>
      </c>
      <c r="I33">
        <f>VLOOKUP(InputData[[#This Row],[PRODUCT ID]],Table2[],4,0)</f>
        <v>200</v>
      </c>
      <c r="J33">
        <f>VLOOKUP(InputData[[#This Row],[PRODUCT ID]],Table2[],5,0)</f>
        <v>515</v>
      </c>
      <c r="K33">
        <f>InputData[[#This Row],[ BUYING PRICE]]*InputData[[#This Row],[QUANTITY]]</f>
        <v>2600</v>
      </c>
      <c r="L33">
        <f>InputData[[#This Row],[SELLING PRICE]]*InputData[[#This Row],[QUANTITY]]</f>
        <v>6695</v>
      </c>
      <c r="M33">
        <f>DAY(InputData[[#This Row],[DATE]])</f>
        <v>3</v>
      </c>
      <c r="N33" t="str">
        <f>TEXT(InputData[[#This Row],[DATE]],"mmm")</f>
        <v>Feb</v>
      </c>
      <c r="O33">
        <f>YEAR(InputData[[#This Row],[DATE]])</f>
        <v>2021</v>
      </c>
    </row>
    <row r="34" spans="1:15" x14ac:dyDescent="0.35">
      <c r="A34" s="3">
        <v>44230</v>
      </c>
      <c r="B34" s="4" t="s">
        <v>32</v>
      </c>
      <c r="C34" s="5">
        <v>2</v>
      </c>
      <c r="D34" s="5" t="s">
        <v>7</v>
      </c>
      <c r="E34" s="5" t="s">
        <v>10</v>
      </c>
      <c r="F34" s="6">
        <v>0</v>
      </c>
      <c r="G34" s="10" t="str">
        <f>VLOOKUP(InputData[[#This Row],[PRODUCT ID]],Table2[],2,0)</f>
        <v>Product22</v>
      </c>
      <c r="H34" t="str">
        <f>VLOOKUP(InputData[[#This Row],[PRODUCT ID]],Table2[],3,0)</f>
        <v>Drinks</v>
      </c>
      <c r="I34">
        <f>VLOOKUP(InputData[[#This Row],[PRODUCT ID]],Table2[],4,0)</f>
        <v>705</v>
      </c>
      <c r="J34">
        <f>VLOOKUP(InputData[[#This Row],[PRODUCT ID]],Table2[],5,0)</f>
        <v>803.88</v>
      </c>
      <c r="K34">
        <f>InputData[[#This Row],[ BUYING PRICE]]*InputData[[#This Row],[QUANTITY]]</f>
        <v>1410</v>
      </c>
      <c r="L34">
        <f>InputData[[#This Row],[SELLING PRICE]]*InputData[[#This Row],[QUANTITY]]</f>
        <v>1607.76</v>
      </c>
      <c r="M34">
        <f>DAY(InputData[[#This Row],[DATE]])</f>
        <v>3</v>
      </c>
      <c r="N34" t="str">
        <f>TEXT(InputData[[#This Row],[DATE]],"mmm")</f>
        <v>Feb</v>
      </c>
      <c r="O34">
        <f>YEAR(InputData[[#This Row],[DATE]])</f>
        <v>2021</v>
      </c>
    </row>
    <row r="35" spans="1:15" x14ac:dyDescent="0.35">
      <c r="A35" s="3">
        <v>44231</v>
      </c>
      <c r="B35" s="4" t="s">
        <v>18</v>
      </c>
      <c r="C35" s="5">
        <v>4</v>
      </c>
      <c r="D35" s="5" t="s">
        <v>8</v>
      </c>
      <c r="E35" s="5" t="s">
        <v>8</v>
      </c>
      <c r="F35" s="6">
        <v>0</v>
      </c>
      <c r="G35" s="10" t="str">
        <f>VLOOKUP(InputData[[#This Row],[PRODUCT ID]],Table2[],2,0)</f>
        <v>Product37</v>
      </c>
      <c r="H35" t="str">
        <f>VLOOKUP(InputData[[#This Row],[PRODUCT ID]],Table2[],3,0)</f>
        <v>Clothings</v>
      </c>
      <c r="I35">
        <f>VLOOKUP(InputData[[#This Row],[PRODUCT ID]],Table2[],4,0)</f>
        <v>14</v>
      </c>
      <c r="J35">
        <f>VLOOKUP(InputData[[#This Row],[PRODUCT ID]],Table2[],5,0)</f>
        <v>74</v>
      </c>
      <c r="K35">
        <f>InputData[[#This Row],[ BUYING PRICE]]*InputData[[#This Row],[QUANTITY]]</f>
        <v>56</v>
      </c>
      <c r="L35">
        <f>InputData[[#This Row],[SELLING PRICE]]*InputData[[#This Row],[QUANTITY]]</f>
        <v>296</v>
      </c>
      <c r="M35">
        <f>DAY(InputData[[#This Row],[DATE]])</f>
        <v>4</v>
      </c>
      <c r="N35" t="str">
        <f>TEXT(InputData[[#This Row],[DATE]],"mmm")</f>
        <v>Feb</v>
      </c>
      <c r="O35">
        <f>YEAR(InputData[[#This Row],[DATE]])</f>
        <v>2021</v>
      </c>
    </row>
    <row r="36" spans="1:15" x14ac:dyDescent="0.35">
      <c r="A36" s="3">
        <v>44232</v>
      </c>
      <c r="B36" s="4" t="s">
        <v>33</v>
      </c>
      <c r="C36" s="5">
        <v>7</v>
      </c>
      <c r="D36" s="5" t="s">
        <v>8</v>
      </c>
      <c r="E36" s="5" t="s">
        <v>10</v>
      </c>
      <c r="F36" s="6">
        <v>0</v>
      </c>
      <c r="G36" s="10" t="str">
        <f>VLOOKUP(InputData[[#This Row],[PRODUCT ID]],Table2[],2,0)</f>
        <v>Product43</v>
      </c>
      <c r="H36" t="str">
        <f>VLOOKUP(InputData[[#This Row],[PRODUCT ID]],Table2[],3,0)</f>
        <v>Furniture</v>
      </c>
      <c r="I36">
        <f>VLOOKUP(InputData[[#This Row],[PRODUCT ID]],Table2[],4,0)</f>
        <v>20</v>
      </c>
      <c r="J36">
        <f>VLOOKUP(InputData[[#This Row],[PRODUCT ID]],Table2[],5,0)</f>
        <v>80</v>
      </c>
      <c r="K36">
        <f>InputData[[#This Row],[ BUYING PRICE]]*InputData[[#This Row],[QUANTITY]]</f>
        <v>140</v>
      </c>
      <c r="L36">
        <f>InputData[[#This Row],[SELLING PRICE]]*InputData[[#This Row],[QUANTITY]]</f>
        <v>560</v>
      </c>
      <c r="M36">
        <f>DAY(InputData[[#This Row],[DATE]])</f>
        <v>5</v>
      </c>
      <c r="N36" t="str">
        <f>TEXT(InputData[[#This Row],[DATE]],"mmm")</f>
        <v>Feb</v>
      </c>
      <c r="O36">
        <f>YEAR(InputData[[#This Row],[DATE]])</f>
        <v>2021</v>
      </c>
    </row>
    <row r="37" spans="1:15" x14ac:dyDescent="0.35">
      <c r="A37" s="3">
        <v>44232</v>
      </c>
      <c r="B37" s="4" t="s">
        <v>34</v>
      </c>
      <c r="C37" s="5">
        <v>1</v>
      </c>
      <c r="D37" s="5" t="s">
        <v>12</v>
      </c>
      <c r="E37" s="5" t="s">
        <v>10</v>
      </c>
      <c r="F37" s="6">
        <v>0</v>
      </c>
      <c r="G37" s="10" t="str">
        <f>VLOOKUP(InputData[[#This Row],[PRODUCT ID]],Table2[],2,0)</f>
        <v>Product05</v>
      </c>
      <c r="H37" t="str">
        <f>VLOOKUP(InputData[[#This Row],[PRODUCT ID]],Table2[],3,0)</f>
        <v>Jwellery</v>
      </c>
      <c r="I37">
        <f>VLOOKUP(InputData[[#This Row],[PRODUCT ID]],Table2[],4,0)</f>
        <v>133</v>
      </c>
      <c r="J37">
        <f>VLOOKUP(InputData[[#This Row],[PRODUCT ID]],Table2[],5,0)</f>
        <v>504</v>
      </c>
      <c r="K37">
        <f>InputData[[#This Row],[ BUYING PRICE]]*InputData[[#This Row],[QUANTITY]]</f>
        <v>133</v>
      </c>
      <c r="L37">
        <f>InputData[[#This Row],[SELLING PRICE]]*InputData[[#This Row],[QUANTITY]]</f>
        <v>504</v>
      </c>
      <c r="M37">
        <f>DAY(InputData[[#This Row],[DATE]])</f>
        <v>5</v>
      </c>
      <c r="N37" t="str">
        <f>TEXT(InputData[[#This Row],[DATE]],"mmm")</f>
        <v>Feb</v>
      </c>
      <c r="O37">
        <f>YEAR(InputData[[#This Row],[DATE]])</f>
        <v>2021</v>
      </c>
    </row>
    <row r="38" spans="1:15" x14ac:dyDescent="0.35">
      <c r="A38" s="3">
        <v>44232</v>
      </c>
      <c r="B38" s="4" t="s">
        <v>33</v>
      </c>
      <c r="C38" s="5">
        <v>9</v>
      </c>
      <c r="D38" s="5" t="s">
        <v>12</v>
      </c>
      <c r="E38" s="5" t="s">
        <v>10</v>
      </c>
      <c r="F38" s="6">
        <v>0</v>
      </c>
      <c r="G38" s="10" t="str">
        <f>VLOOKUP(InputData[[#This Row],[PRODUCT ID]],Table2[],2,0)</f>
        <v>Product43</v>
      </c>
      <c r="H38" t="str">
        <f>VLOOKUP(InputData[[#This Row],[PRODUCT ID]],Table2[],3,0)</f>
        <v>Furniture</v>
      </c>
      <c r="I38">
        <f>VLOOKUP(InputData[[#This Row],[PRODUCT ID]],Table2[],4,0)</f>
        <v>20</v>
      </c>
      <c r="J38">
        <f>VLOOKUP(InputData[[#This Row],[PRODUCT ID]],Table2[],5,0)</f>
        <v>80</v>
      </c>
      <c r="K38">
        <f>InputData[[#This Row],[ BUYING PRICE]]*InputData[[#This Row],[QUANTITY]]</f>
        <v>180</v>
      </c>
      <c r="L38">
        <f>InputData[[#This Row],[SELLING PRICE]]*InputData[[#This Row],[QUANTITY]]</f>
        <v>720</v>
      </c>
      <c r="M38">
        <f>DAY(InputData[[#This Row],[DATE]])</f>
        <v>5</v>
      </c>
      <c r="N38" t="str">
        <f>TEXT(InputData[[#This Row],[DATE]],"mmm")</f>
        <v>Feb</v>
      </c>
      <c r="O38">
        <f>YEAR(InputData[[#This Row],[DATE]])</f>
        <v>2021</v>
      </c>
    </row>
    <row r="39" spans="1:15" x14ac:dyDescent="0.35">
      <c r="A39" s="3">
        <v>44233</v>
      </c>
      <c r="B39" s="4" t="s">
        <v>14</v>
      </c>
      <c r="C39" s="5">
        <v>1</v>
      </c>
      <c r="D39" s="5" t="s">
        <v>12</v>
      </c>
      <c r="E39" s="5" t="s">
        <v>10</v>
      </c>
      <c r="F39" s="6">
        <v>0</v>
      </c>
      <c r="G39" s="10" t="str">
        <f>VLOOKUP(InputData[[#This Row],[PRODUCT ID]],Table2[],2,0)</f>
        <v>Product35</v>
      </c>
      <c r="H39" t="str">
        <f>VLOOKUP(InputData[[#This Row],[PRODUCT ID]],Table2[],3,0)</f>
        <v>Home appliance</v>
      </c>
      <c r="I39">
        <f>VLOOKUP(InputData[[#This Row],[PRODUCT ID]],Table2[],4,0)</f>
        <v>12</v>
      </c>
      <c r="J39">
        <f>VLOOKUP(InputData[[#This Row],[PRODUCT ID]],Table2[],5,0)</f>
        <v>72</v>
      </c>
      <c r="K39">
        <f>InputData[[#This Row],[ BUYING PRICE]]*InputData[[#This Row],[QUANTITY]]</f>
        <v>12</v>
      </c>
      <c r="L39">
        <f>InputData[[#This Row],[SELLING PRICE]]*InputData[[#This Row],[QUANTITY]]</f>
        <v>72</v>
      </c>
      <c r="M39">
        <f>DAY(InputData[[#This Row],[DATE]])</f>
        <v>6</v>
      </c>
      <c r="N39" t="str">
        <f>TEXT(InputData[[#This Row],[DATE]],"mmm")</f>
        <v>Feb</v>
      </c>
      <c r="O39">
        <f>YEAR(InputData[[#This Row],[DATE]])</f>
        <v>2021</v>
      </c>
    </row>
    <row r="40" spans="1:15" x14ac:dyDescent="0.35">
      <c r="A40" s="3">
        <v>44236</v>
      </c>
      <c r="B40" s="4" t="s">
        <v>23</v>
      </c>
      <c r="C40" s="5">
        <v>14</v>
      </c>
      <c r="D40" s="5" t="s">
        <v>12</v>
      </c>
      <c r="E40" s="5" t="s">
        <v>8</v>
      </c>
      <c r="F40" s="6">
        <v>0</v>
      </c>
      <c r="G40" s="10" t="str">
        <f>VLOOKUP(InputData[[#This Row],[PRODUCT ID]],Table2[],2,0)</f>
        <v>Product34</v>
      </c>
      <c r="H40" t="str">
        <f>VLOOKUP(InputData[[#This Row],[PRODUCT ID]],Table2[],3,0)</f>
        <v>Furniture</v>
      </c>
      <c r="I40">
        <f>VLOOKUP(InputData[[#This Row],[PRODUCT ID]],Table2[],4,0)</f>
        <v>11</v>
      </c>
      <c r="J40">
        <f>VLOOKUP(InputData[[#This Row],[PRODUCT ID]],Table2[],5,0)</f>
        <v>71</v>
      </c>
      <c r="K40">
        <f>InputData[[#This Row],[ BUYING PRICE]]*InputData[[#This Row],[QUANTITY]]</f>
        <v>154</v>
      </c>
      <c r="L40">
        <f>InputData[[#This Row],[SELLING PRICE]]*InputData[[#This Row],[QUANTITY]]</f>
        <v>994</v>
      </c>
      <c r="M40">
        <f>DAY(InputData[[#This Row],[DATE]])</f>
        <v>9</v>
      </c>
      <c r="N40" t="str">
        <f>TEXT(InputData[[#This Row],[DATE]],"mmm")</f>
        <v>Feb</v>
      </c>
      <c r="O40">
        <f>YEAR(InputData[[#This Row],[DATE]])</f>
        <v>2021</v>
      </c>
    </row>
    <row r="41" spans="1:15" x14ac:dyDescent="0.35">
      <c r="A41" s="3">
        <v>44239</v>
      </c>
      <c r="B41" s="4" t="s">
        <v>35</v>
      </c>
      <c r="C41" s="5">
        <v>7</v>
      </c>
      <c r="D41" s="5" t="s">
        <v>12</v>
      </c>
      <c r="E41" s="5" t="s">
        <v>10</v>
      </c>
      <c r="F41" s="6">
        <v>0</v>
      </c>
      <c r="G41" s="10" t="str">
        <f>VLOOKUP(InputData[[#This Row],[PRODUCT ID]],Table2[],2,0)</f>
        <v>Product08</v>
      </c>
      <c r="H41" t="str">
        <f>VLOOKUP(InputData[[#This Row],[PRODUCT ID]],Table2[],3,0)</f>
        <v>Home appliance</v>
      </c>
      <c r="I41">
        <f>VLOOKUP(InputData[[#This Row],[PRODUCT ID]],Table2[],4,0)</f>
        <v>136</v>
      </c>
      <c r="J41">
        <f>VLOOKUP(InputData[[#This Row],[PRODUCT ID]],Table2[],5,0)</f>
        <v>190.68</v>
      </c>
      <c r="K41">
        <f>InputData[[#This Row],[ BUYING PRICE]]*InputData[[#This Row],[QUANTITY]]</f>
        <v>952</v>
      </c>
      <c r="L41">
        <f>InputData[[#This Row],[SELLING PRICE]]*InputData[[#This Row],[QUANTITY]]</f>
        <v>1334.76</v>
      </c>
      <c r="M41">
        <f>DAY(InputData[[#This Row],[DATE]])</f>
        <v>12</v>
      </c>
      <c r="N41" t="str">
        <f>TEXT(InputData[[#This Row],[DATE]],"mmm")</f>
        <v>Feb</v>
      </c>
      <c r="O41">
        <f>YEAR(InputData[[#This Row],[DATE]])</f>
        <v>2021</v>
      </c>
    </row>
    <row r="42" spans="1:15" x14ac:dyDescent="0.35">
      <c r="A42" s="3">
        <v>44239</v>
      </c>
      <c r="B42" s="4" t="s">
        <v>22</v>
      </c>
      <c r="C42" s="5">
        <v>9</v>
      </c>
      <c r="D42" s="5" t="s">
        <v>8</v>
      </c>
      <c r="E42" s="5" t="s">
        <v>10</v>
      </c>
      <c r="F42" s="6">
        <v>0</v>
      </c>
      <c r="G42" s="10" t="str">
        <f>VLOOKUP(InputData[[#This Row],[PRODUCT ID]],Table2[],2,0)</f>
        <v>Product23</v>
      </c>
      <c r="H42" t="str">
        <f>VLOOKUP(InputData[[#This Row],[PRODUCT ID]],Table2[],3,0)</f>
        <v>Jwellery</v>
      </c>
      <c r="I42">
        <f>VLOOKUP(InputData[[#This Row],[PRODUCT ID]],Table2[],4,0)</f>
        <v>706</v>
      </c>
      <c r="J42">
        <f>VLOOKUP(InputData[[#This Row],[PRODUCT ID]],Table2[],5,0)</f>
        <v>804.88</v>
      </c>
      <c r="K42">
        <f>InputData[[#This Row],[ BUYING PRICE]]*InputData[[#This Row],[QUANTITY]]</f>
        <v>6354</v>
      </c>
      <c r="L42">
        <f>InputData[[#This Row],[SELLING PRICE]]*InputData[[#This Row],[QUANTITY]]</f>
        <v>7243.92</v>
      </c>
      <c r="M42">
        <f>DAY(InputData[[#This Row],[DATE]])</f>
        <v>12</v>
      </c>
      <c r="N42" t="str">
        <f>TEXT(InputData[[#This Row],[DATE]],"mmm")</f>
        <v>Feb</v>
      </c>
      <c r="O42">
        <f>YEAR(InputData[[#This Row],[DATE]])</f>
        <v>2021</v>
      </c>
    </row>
    <row r="43" spans="1:15" x14ac:dyDescent="0.35">
      <c r="A43" s="3">
        <v>44242</v>
      </c>
      <c r="B43" s="4" t="s">
        <v>36</v>
      </c>
      <c r="C43" s="5">
        <v>4</v>
      </c>
      <c r="D43" s="5" t="s">
        <v>12</v>
      </c>
      <c r="E43" s="5" t="s">
        <v>8</v>
      </c>
      <c r="F43" s="6">
        <v>0</v>
      </c>
      <c r="G43" s="10" t="str">
        <f>VLOOKUP(InputData[[#This Row],[PRODUCT ID]],Table2[],2,0)</f>
        <v>Product27</v>
      </c>
      <c r="H43" t="str">
        <f>VLOOKUP(InputData[[#This Row],[PRODUCT ID]],Table2[],3,0)</f>
        <v>Toys&amp; games</v>
      </c>
      <c r="I43">
        <f>VLOOKUP(InputData[[#This Row],[PRODUCT ID]],Table2[],4,0)</f>
        <v>710</v>
      </c>
      <c r="J43">
        <f>VLOOKUP(InputData[[#This Row],[PRODUCT ID]],Table2[],5,0)</f>
        <v>808.88</v>
      </c>
      <c r="K43">
        <f>InputData[[#This Row],[ BUYING PRICE]]*InputData[[#This Row],[QUANTITY]]</f>
        <v>2840</v>
      </c>
      <c r="L43">
        <f>InputData[[#This Row],[SELLING PRICE]]*InputData[[#This Row],[QUANTITY]]</f>
        <v>3235.52</v>
      </c>
      <c r="M43">
        <f>DAY(InputData[[#This Row],[DATE]])</f>
        <v>15</v>
      </c>
      <c r="N43" t="str">
        <f>TEXT(InputData[[#This Row],[DATE]],"mmm")</f>
        <v>Feb</v>
      </c>
      <c r="O43">
        <f>YEAR(InputData[[#This Row],[DATE]])</f>
        <v>2021</v>
      </c>
    </row>
    <row r="44" spans="1:15" x14ac:dyDescent="0.35">
      <c r="A44" s="3">
        <v>44245</v>
      </c>
      <c r="B44" s="4" t="s">
        <v>37</v>
      </c>
      <c r="C44" s="5">
        <v>6</v>
      </c>
      <c r="D44" s="5" t="s">
        <v>8</v>
      </c>
      <c r="E44" s="5" t="s">
        <v>10</v>
      </c>
      <c r="F44" s="6">
        <v>0</v>
      </c>
      <c r="G44" s="10" t="str">
        <f>VLOOKUP(InputData[[#This Row],[PRODUCT ID]],Table2[],2,0)</f>
        <v>Product15</v>
      </c>
      <c r="H44" t="str">
        <f>VLOOKUP(InputData[[#This Row],[PRODUCT ID]],Table2[],3,0)</f>
        <v>Grocery Store</v>
      </c>
      <c r="I44">
        <f>VLOOKUP(InputData[[#This Row],[PRODUCT ID]],Table2[],4,0)</f>
        <v>500</v>
      </c>
      <c r="J44">
        <f>VLOOKUP(InputData[[#This Row],[PRODUCT ID]],Table2[],5,0)</f>
        <v>514</v>
      </c>
      <c r="K44">
        <f>InputData[[#This Row],[ BUYING PRICE]]*InputData[[#This Row],[QUANTITY]]</f>
        <v>3000</v>
      </c>
      <c r="L44">
        <f>InputData[[#This Row],[SELLING PRICE]]*InputData[[#This Row],[QUANTITY]]</f>
        <v>3084</v>
      </c>
      <c r="M44">
        <f>DAY(InputData[[#This Row],[DATE]])</f>
        <v>18</v>
      </c>
      <c r="N44" t="str">
        <f>TEXT(InputData[[#This Row],[DATE]],"mmm")</f>
        <v>Feb</v>
      </c>
      <c r="O44">
        <f>YEAR(InputData[[#This Row],[DATE]])</f>
        <v>2021</v>
      </c>
    </row>
    <row r="45" spans="1:15" x14ac:dyDescent="0.35">
      <c r="A45" s="3">
        <v>44247</v>
      </c>
      <c r="B45" s="4" t="s">
        <v>38</v>
      </c>
      <c r="C45" s="5">
        <v>11</v>
      </c>
      <c r="D45" s="5" t="s">
        <v>8</v>
      </c>
      <c r="E45" s="5" t="s">
        <v>10</v>
      </c>
      <c r="F45" s="6">
        <v>0</v>
      </c>
      <c r="G45" s="10" t="str">
        <f>VLOOKUP(InputData[[#This Row],[PRODUCT ID]],Table2[],2,0)</f>
        <v>Product30</v>
      </c>
      <c r="H45" t="str">
        <f>VLOOKUP(InputData[[#This Row],[PRODUCT ID]],Table2[],3,0)</f>
        <v>Foods</v>
      </c>
      <c r="I45">
        <f>VLOOKUP(InputData[[#This Row],[PRODUCT ID]],Table2[],4,0)</f>
        <v>713</v>
      </c>
      <c r="J45">
        <f>VLOOKUP(InputData[[#This Row],[PRODUCT ID]],Table2[],5,0)</f>
        <v>811.88</v>
      </c>
      <c r="K45">
        <f>InputData[[#This Row],[ BUYING PRICE]]*InputData[[#This Row],[QUANTITY]]</f>
        <v>7843</v>
      </c>
      <c r="L45">
        <f>InputData[[#This Row],[SELLING PRICE]]*InputData[[#This Row],[QUANTITY]]</f>
        <v>8930.68</v>
      </c>
      <c r="M45">
        <f>DAY(InputData[[#This Row],[DATE]])</f>
        <v>20</v>
      </c>
      <c r="N45" t="str">
        <f>TEXT(InputData[[#This Row],[DATE]],"mmm")</f>
        <v>Feb</v>
      </c>
      <c r="O45">
        <f>YEAR(InputData[[#This Row],[DATE]])</f>
        <v>2021</v>
      </c>
    </row>
    <row r="46" spans="1:15" x14ac:dyDescent="0.35">
      <c r="A46" s="3">
        <v>44249</v>
      </c>
      <c r="B46" s="4" t="s">
        <v>11</v>
      </c>
      <c r="C46" s="5">
        <v>5</v>
      </c>
      <c r="D46" s="5" t="s">
        <v>8</v>
      </c>
      <c r="E46" s="5" t="s">
        <v>10</v>
      </c>
      <c r="F46" s="6">
        <v>0</v>
      </c>
      <c r="G46" s="10" t="str">
        <f>VLOOKUP(InputData[[#This Row],[PRODUCT ID]],Table2[],2,0)</f>
        <v>Product13</v>
      </c>
      <c r="H46" t="str">
        <f>VLOOKUP(InputData[[#This Row],[PRODUCT ID]],Table2[],3,0)</f>
        <v>Drinks</v>
      </c>
      <c r="I46">
        <f>VLOOKUP(InputData[[#This Row],[PRODUCT ID]],Table2[],4,0)</f>
        <v>141</v>
      </c>
      <c r="J46">
        <f>VLOOKUP(InputData[[#This Row],[PRODUCT ID]],Table2[],5,0)</f>
        <v>512</v>
      </c>
      <c r="K46">
        <f>InputData[[#This Row],[ BUYING PRICE]]*InputData[[#This Row],[QUANTITY]]</f>
        <v>705</v>
      </c>
      <c r="L46">
        <f>InputData[[#This Row],[SELLING PRICE]]*InputData[[#This Row],[QUANTITY]]</f>
        <v>2560</v>
      </c>
      <c r="M46">
        <f>DAY(InputData[[#This Row],[DATE]])</f>
        <v>22</v>
      </c>
      <c r="N46" t="str">
        <f>TEXT(InputData[[#This Row],[DATE]],"mmm")</f>
        <v>Feb</v>
      </c>
      <c r="O46">
        <f>YEAR(InputData[[#This Row],[DATE]])</f>
        <v>2021</v>
      </c>
    </row>
    <row r="47" spans="1:15" x14ac:dyDescent="0.35">
      <c r="A47" s="3">
        <v>44250</v>
      </c>
      <c r="B47" s="4" t="s">
        <v>17</v>
      </c>
      <c r="C47" s="5">
        <v>3</v>
      </c>
      <c r="D47" s="5" t="s">
        <v>12</v>
      </c>
      <c r="E47" s="5" t="s">
        <v>10</v>
      </c>
      <c r="F47" s="6">
        <v>0</v>
      </c>
      <c r="G47" s="10" t="str">
        <f>VLOOKUP(InputData[[#This Row],[PRODUCT ID]],Table2[],2,0)</f>
        <v>Product25</v>
      </c>
      <c r="H47" t="str">
        <f>VLOOKUP(InputData[[#This Row],[PRODUCT ID]],Table2[],3,0)</f>
        <v>Furniture</v>
      </c>
      <c r="I47">
        <f>VLOOKUP(InputData[[#This Row],[PRODUCT ID]],Table2[],4,0)</f>
        <v>708</v>
      </c>
      <c r="J47">
        <f>VLOOKUP(InputData[[#This Row],[PRODUCT ID]],Table2[],5,0)</f>
        <v>806.88</v>
      </c>
      <c r="K47">
        <f>InputData[[#This Row],[ BUYING PRICE]]*InputData[[#This Row],[QUANTITY]]</f>
        <v>2124</v>
      </c>
      <c r="L47">
        <f>InputData[[#This Row],[SELLING PRICE]]*InputData[[#This Row],[QUANTITY]]</f>
        <v>2420.64</v>
      </c>
      <c r="M47">
        <f>DAY(InputData[[#This Row],[DATE]])</f>
        <v>23</v>
      </c>
      <c r="N47" t="str">
        <f>TEXT(InputData[[#This Row],[DATE]],"mmm")</f>
        <v>Feb</v>
      </c>
      <c r="O47">
        <f>YEAR(InputData[[#This Row],[DATE]])</f>
        <v>2021</v>
      </c>
    </row>
    <row r="48" spans="1:15" x14ac:dyDescent="0.35">
      <c r="A48" s="3">
        <v>44250</v>
      </c>
      <c r="B48" s="4" t="s">
        <v>34</v>
      </c>
      <c r="C48" s="5">
        <v>2</v>
      </c>
      <c r="D48" s="5" t="s">
        <v>12</v>
      </c>
      <c r="E48" s="5" t="s">
        <v>8</v>
      </c>
      <c r="F48" s="6">
        <v>0</v>
      </c>
      <c r="G48" s="10" t="str">
        <f>VLOOKUP(InputData[[#This Row],[PRODUCT ID]],Table2[],2,0)</f>
        <v>Product05</v>
      </c>
      <c r="H48" t="str">
        <f>VLOOKUP(InputData[[#This Row],[PRODUCT ID]],Table2[],3,0)</f>
        <v>Jwellery</v>
      </c>
      <c r="I48">
        <f>VLOOKUP(InputData[[#This Row],[PRODUCT ID]],Table2[],4,0)</f>
        <v>133</v>
      </c>
      <c r="J48">
        <f>VLOOKUP(InputData[[#This Row],[PRODUCT ID]],Table2[],5,0)</f>
        <v>504</v>
      </c>
      <c r="K48">
        <f>InputData[[#This Row],[ BUYING PRICE]]*InputData[[#This Row],[QUANTITY]]</f>
        <v>266</v>
      </c>
      <c r="L48">
        <f>InputData[[#This Row],[SELLING PRICE]]*InputData[[#This Row],[QUANTITY]]</f>
        <v>1008</v>
      </c>
      <c r="M48">
        <f>DAY(InputData[[#This Row],[DATE]])</f>
        <v>23</v>
      </c>
      <c r="N48" t="str">
        <f>TEXT(InputData[[#This Row],[DATE]],"mmm")</f>
        <v>Feb</v>
      </c>
      <c r="O48">
        <f>YEAR(InputData[[#This Row],[DATE]])</f>
        <v>2021</v>
      </c>
    </row>
    <row r="49" spans="1:15" x14ac:dyDescent="0.35">
      <c r="A49" s="3">
        <v>44252</v>
      </c>
      <c r="B49" s="4" t="s">
        <v>39</v>
      </c>
      <c r="C49" s="5">
        <v>4</v>
      </c>
      <c r="D49" s="5" t="s">
        <v>7</v>
      </c>
      <c r="E49" s="5" t="s">
        <v>8</v>
      </c>
      <c r="F49" s="6">
        <v>0</v>
      </c>
      <c r="G49" s="10" t="str">
        <f>VLOOKUP(InputData[[#This Row],[PRODUCT ID]],Table2[],2,0)</f>
        <v>Product02</v>
      </c>
      <c r="H49" t="str">
        <f>VLOOKUP(InputData[[#This Row],[PRODUCT ID]],Table2[],3,0)</f>
        <v>Footwears</v>
      </c>
      <c r="I49">
        <f>VLOOKUP(InputData[[#This Row],[PRODUCT ID]],Table2[],4,0)</f>
        <v>105</v>
      </c>
      <c r="J49">
        <f>VLOOKUP(InputData[[#This Row],[PRODUCT ID]],Table2[],5,0)</f>
        <v>501.88</v>
      </c>
      <c r="K49">
        <f>InputData[[#This Row],[ BUYING PRICE]]*InputData[[#This Row],[QUANTITY]]</f>
        <v>420</v>
      </c>
      <c r="L49">
        <f>InputData[[#This Row],[SELLING PRICE]]*InputData[[#This Row],[QUANTITY]]</f>
        <v>2007.52</v>
      </c>
      <c r="M49">
        <f>DAY(InputData[[#This Row],[DATE]])</f>
        <v>25</v>
      </c>
      <c r="N49" t="str">
        <f>TEXT(InputData[[#This Row],[DATE]],"mmm")</f>
        <v>Feb</v>
      </c>
      <c r="O49">
        <f>YEAR(InputData[[#This Row],[DATE]])</f>
        <v>2021</v>
      </c>
    </row>
    <row r="50" spans="1:15" x14ac:dyDescent="0.35">
      <c r="A50" s="3">
        <v>44252</v>
      </c>
      <c r="B50" s="4" t="s">
        <v>28</v>
      </c>
      <c r="C50" s="5">
        <v>11</v>
      </c>
      <c r="D50" s="5" t="s">
        <v>8</v>
      </c>
      <c r="E50" s="5" t="s">
        <v>10</v>
      </c>
      <c r="F50" s="6">
        <v>0</v>
      </c>
      <c r="G50" s="10" t="str">
        <f>VLOOKUP(InputData[[#This Row],[PRODUCT ID]],Table2[],2,0)</f>
        <v>Product32</v>
      </c>
      <c r="H50" t="str">
        <f>VLOOKUP(InputData[[#This Row],[PRODUCT ID]],Table2[],3,0)</f>
        <v>Jwellery</v>
      </c>
      <c r="I50">
        <f>VLOOKUP(InputData[[#This Row],[PRODUCT ID]],Table2[],4,0)</f>
        <v>715</v>
      </c>
      <c r="J50">
        <f>VLOOKUP(InputData[[#This Row],[PRODUCT ID]],Table2[],5,0)</f>
        <v>813.88</v>
      </c>
      <c r="K50">
        <f>InputData[[#This Row],[ BUYING PRICE]]*InputData[[#This Row],[QUANTITY]]</f>
        <v>7865</v>
      </c>
      <c r="L50">
        <f>InputData[[#This Row],[SELLING PRICE]]*InputData[[#This Row],[QUANTITY]]</f>
        <v>8952.68</v>
      </c>
      <c r="M50">
        <f>DAY(InputData[[#This Row],[DATE]])</f>
        <v>25</v>
      </c>
      <c r="N50" t="str">
        <f>TEXT(InputData[[#This Row],[DATE]],"mmm")</f>
        <v>Feb</v>
      </c>
      <c r="O50">
        <f>YEAR(InputData[[#This Row],[DATE]])</f>
        <v>2021</v>
      </c>
    </row>
    <row r="51" spans="1:15" x14ac:dyDescent="0.35">
      <c r="A51" s="3">
        <v>44252</v>
      </c>
      <c r="B51" s="4" t="s">
        <v>38</v>
      </c>
      <c r="C51" s="5">
        <v>2</v>
      </c>
      <c r="D51" s="5" t="s">
        <v>12</v>
      </c>
      <c r="E51" s="5" t="s">
        <v>8</v>
      </c>
      <c r="F51" s="6">
        <v>0</v>
      </c>
      <c r="G51" s="10" t="str">
        <f>VLOOKUP(InputData[[#This Row],[PRODUCT ID]],Table2[],2,0)</f>
        <v>Product30</v>
      </c>
      <c r="H51" t="str">
        <f>VLOOKUP(InputData[[#This Row],[PRODUCT ID]],Table2[],3,0)</f>
        <v>Foods</v>
      </c>
      <c r="I51">
        <f>VLOOKUP(InputData[[#This Row],[PRODUCT ID]],Table2[],4,0)</f>
        <v>713</v>
      </c>
      <c r="J51">
        <f>VLOOKUP(InputData[[#This Row],[PRODUCT ID]],Table2[],5,0)</f>
        <v>811.88</v>
      </c>
      <c r="K51">
        <f>InputData[[#This Row],[ BUYING PRICE]]*InputData[[#This Row],[QUANTITY]]</f>
        <v>1426</v>
      </c>
      <c r="L51">
        <f>InputData[[#This Row],[SELLING PRICE]]*InputData[[#This Row],[QUANTITY]]</f>
        <v>1623.76</v>
      </c>
      <c r="M51">
        <f>DAY(InputData[[#This Row],[DATE]])</f>
        <v>25</v>
      </c>
      <c r="N51" t="str">
        <f>TEXT(InputData[[#This Row],[DATE]],"mmm")</f>
        <v>Feb</v>
      </c>
      <c r="O51">
        <f>YEAR(InputData[[#This Row],[DATE]])</f>
        <v>2021</v>
      </c>
    </row>
    <row r="52" spans="1:15" x14ac:dyDescent="0.35">
      <c r="A52" s="3">
        <v>44254</v>
      </c>
      <c r="B52" s="4" t="s">
        <v>40</v>
      </c>
      <c r="C52" s="5">
        <v>11</v>
      </c>
      <c r="D52" s="5" t="s">
        <v>7</v>
      </c>
      <c r="E52" s="5" t="s">
        <v>8</v>
      </c>
      <c r="F52" s="6">
        <v>0</v>
      </c>
      <c r="G52" s="10" t="str">
        <f>VLOOKUP(InputData[[#This Row],[PRODUCT ID]],Table2[],2,0)</f>
        <v>Product18</v>
      </c>
      <c r="H52" t="str">
        <f>VLOOKUP(InputData[[#This Row],[PRODUCT ID]],Table2[],3,0)</f>
        <v>Toys&amp; games</v>
      </c>
      <c r="I52">
        <f>VLOOKUP(InputData[[#This Row],[PRODUCT ID]],Table2[],4,0)</f>
        <v>701</v>
      </c>
      <c r="J52">
        <f>VLOOKUP(InputData[[#This Row],[PRODUCT ID]],Table2[],5,0)</f>
        <v>900.55</v>
      </c>
      <c r="K52">
        <f>InputData[[#This Row],[ BUYING PRICE]]*InputData[[#This Row],[QUANTITY]]</f>
        <v>7711</v>
      </c>
      <c r="L52">
        <f>InputData[[#This Row],[SELLING PRICE]]*InputData[[#This Row],[QUANTITY]]</f>
        <v>9906.0499999999993</v>
      </c>
      <c r="M52">
        <f>DAY(InputData[[#This Row],[DATE]])</f>
        <v>27</v>
      </c>
      <c r="N52" t="str">
        <f>TEXT(InputData[[#This Row],[DATE]],"mmm")</f>
        <v>Feb</v>
      </c>
      <c r="O52">
        <f>YEAR(InputData[[#This Row],[DATE]])</f>
        <v>2021</v>
      </c>
    </row>
    <row r="53" spans="1:15" x14ac:dyDescent="0.35">
      <c r="A53" s="3">
        <v>44258</v>
      </c>
      <c r="B53" s="4" t="s">
        <v>41</v>
      </c>
      <c r="C53" s="5">
        <v>1</v>
      </c>
      <c r="D53" s="5" t="s">
        <v>12</v>
      </c>
      <c r="E53" s="5" t="s">
        <v>8</v>
      </c>
      <c r="F53" s="6">
        <v>0</v>
      </c>
      <c r="G53" s="10" t="str">
        <f>VLOOKUP(InputData[[#This Row],[PRODUCT ID]],Table2[],2,0)</f>
        <v>Product11</v>
      </c>
      <c r="H53" t="str">
        <f>VLOOKUP(InputData[[#This Row],[PRODUCT ID]],Table2[],3,0)</f>
        <v>Footwears</v>
      </c>
      <c r="I53">
        <f>VLOOKUP(InputData[[#This Row],[PRODUCT ID]],Table2[],4,0)</f>
        <v>139</v>
      </c>
      <c r="J53">
        <f>VLOOKUP(InputData[[#This Row],[PRODUCT ID]],Table2[],5,0)</f>
        <v>510</v>
      </c>
      <c r="K53">
        <f>InputData[[#This Row],[ BUYING PRICE]]*InputData[[#This Row],[QUANTITY]]</f>
        <v>139</v>
      </c>
      <c r="L53">
        <f>InputData[[#This Row],[SELLING PRICE]]*InputData[[#This Row],[QUANTITY]]</f>
        <v>510</v>
      </c>
      <c r="M53">
        <f>DAY(InputData[[#This Row],[DATE]])</f>
        <v>3</v>
      </c>
      <c r="N53" t="str">
        <f>TEXT(InputData[[#This Row],[DATE]],"mmm")</f>
        <v>Mar</v>
      </c>
      <c r="O53">
        <f>YEAR(InputData[[#This Row],[DATE]])</f>
        <v>2021</v>
      </c>
    </row>
    <row r="54" spans="1:15" x14ac:dyDescent="0.35">
      <c r="A54" s="3">
        <v>44262</v>
      </c>
      <c r="B54" s="4" t="s">
        <v>42</v>
      </c>
      <c r="C54" s="5">
        <v>9</v>
      </c>
      <c r="D54" s="5" t="s">
        <v>12</v>
      </c>
      <c r="E54" s="5" t="s">
        <v>10</v>
      </c>
      <c r="F54" s="6">
        <v>0</v>
      </c>
      <c r="G54" s="10" t="str">
        <f>VLOOKUP(InputData[[#This Row],[PRODUCT ID]],Table2[],2,0)</f>
        <v>Product21</v>
      </c>
      <c r="H54" t="str">
        <f>VLOOKUP(InputData[[#This Row],[PRODUCT ID]],Table2[],3,0)</f>
        <v>Foods</v>
      </c>
      <c r="I54">
        <f>VLOOKUP(InputData[[#This Row],[PRODUCT ID]],Table2[],4,0)</f>
        <v>704</v>
      </c>
      <c r="J54">
        <f>VLOOKUP(InputData[[#This Row],[PRODUCT ID]],Table2[],5,0)</f>
        <v>802.88</v>
      </c>
      <c r="K54">
        <f>InputData[[#This Row],[ BUYING PRICE]]*InputData[[#This Row],[QUANTITY]]</f>
        <v>6336</v>
      </c>
      <c r="L54">
        <f>InputData[[#This Row],[SELLING PRICE]]*InputData[[#This Row],[QUANTITY]]</f>
        <v>7225.92</v>
      </c>
      <c r="M54">
        <f>DAY(InputData[[#This Row],[DATE]])</f>
        <v>7</v>
      </c>
      <c r="N54" t="str">
        <f>TEXT(InputData[[#This Row],[DATE]],"mmm")</f>
        <v>Mar</v>
      </c>
      <c r="O54">
        <f>YEAR(InputData[[#This Row],[DATE]])</f>
        <v>2021</v>
      </c>
    </row>
    <row r="55" spans="1:15" x14ac:dyDescent="0.35">
      <c r="A55" s="3">
        <v>44263</v>
      </c>
      <c r="B55" s="4" t="s">
        <v>36</v>
      </c>
      <c r="C55" s="5">
        <v>6</v>
      </c>
      <c r="D55" s="5" t="s">
        <v>8</v>
      </c>
      <c r="E55" s="5" t="s">
        <v>10</v>
      </c>
      <c r="F55" s="6">
        <v>0</v>
      </c>
      <c r="G55" s="10" t="str">
        <f>VLOOKUP(InputData[[#This Row],[PRODUCT ID]],Table2[],2,0)</f>
        <v>Product27</v>
      </c>
      <c r="H55" t="str">
        <f>VLOOKUP(InputData[[#This Row],[PRODUCT ID]],Table2[],3,0)</f>
        <v>Toys&amp; games</v>
      </c>
      <c r="I55">
        <f>VLOOKUP(InputData[[#This Row],[PRODUCT ID]],Table2[],4,0)</f>
        <v>710</v>
      </c>
      <c r="J55">
        <f>VLOOKUP(InputData[[#This Row],[PRODUCT ID]],Table2[],5,0)</f>
        <v>808.88</v>
      </c>
      <c r="K55">
        <f>InputData[[#This Row],[ BUYING PRICE]]*InputData[[#This Row],[QUANTITY]]</f>
        <v>4260</v>
      </c>
      <c r="L55">
        <f>InputData[[#This Row],[SELLING PRICE]]*InputData[[#This Row],[QUANTITY]]</f>
        <v>4853.28</v>
      </c>
      <c r="M55">
        <f>DAY(InputData[[#This Row],[DATE]])</f>
        <v>8</v>
      </c>
      <c r="N55" t="str">
        <f>TEXT(InputData[[#This Row],[DATE]],"mmm")</f>
        <v>Mar</v>
      </c>
      <c r="O55">
        <f>YEAR(InputData[[#This Row],[DATE]])</f>
        <v>2021</v>
      </c>
    </row>
    <row r="56" spans="1:15" x14ac:dyDescent="0.35">
      <c r="A56" s="3">
        <v>44263</v>
      </c>
      <c r="B56" s="4" t="s">
        <v>21</v>
      </c>
      <c r="C56" s="5">
        <v>9</v>
      </c>
      <c r="D56" s="5" t="s">
        <v>8</v>
      </c>
      <c r="E56" s="5" t="s">
        <v>8</v>
      </c>
      <c r="F56" s="6">
        <v>0</v>
      </c>
      <c r="G56" s="10" t="str">
        <f>VLOOKUP(InputData[[#This Row],[PRODUCT ID]],Table2[],2,0)</f>
        <v>Product44</v>
      </c>
      <c r="H56" t="str">
        <f>VLOOKUP(InputData[[#This Row],[PRODUCT ID]],Table2[],3,0)</f>
        <v>Home appliance</v>
      </c>
      <c r="I56">
        <f>VLOOKUP(InputData[[#This Row],[PRODUCT ID]],Table2[],4,0)</f>
        <v>21</v>
      </c>
      <c r="J56">
        <f>VLOOKUP(InputData[[#This Row],[PRODUCT ID]],Table2[],5,0)</f>
        <v>81</v>
      </c>
      <c r="K56">
        <f>InputData[[#This Row],[ BUYING PRICE]]*InputData[[#This Row],[QUANTITY]]</f>
        <v>189</v>
      </c>
      <c r="L56">
        <f>InputData[[#This Row],[SELLING PRICE]]*InputData[[#This Row],[QUANTITY]]</f>
        <v>729</v>
      </c>
      <c r="M56">
        <f>DAY(InputData[[#This Row],[DATE]])</f>
        <v>8</v>
      </c>
      <c r="N56" t="str">
        <f>TEXT(InputData[[#This Row],[DATE]],"mmm")</f>
        <v>Mar</v>
      </c>
      <c r="O56">
        <f>YEAR(InputData[[#This Row],[DATE]])</f>
        <v>2021</v>
      </c>
    </row>
    <row r="57" spans="1:15" x14ac:dyDescent="0.35">
      <c r="A57" s="3">
        <v>44264</v>
      </c>
      <c r="B57" s="4" t="s">
        <v>29</v>
      </c>
      <c r="C57" s="5">
        <v>6</v>
      </c>
      <c r="D57" s="5" t="s">
        <v>7</v>
      </c>
      <c r="E57" s="5" t="s">
        <v>8</v>
      </c>
      <c r="F57" s="6">
        <v>0</v>
      </c>
      <c r="G57" s="10" t="str">
        <f>VLOOKUP(InputData[[#This Row],[PRODUCT ID]],Table2[],2,0)</f>
        <v>Product29</v>
      </c>
      <c r="H57" t="str">
        <f>VLOOKUP(InputData[[#This Row],[PRODUCT ID]],Table2[],3,0)</f>
        <v>Footwears</v>
      </c>
      <c r="I57">
        <f>VLOOKUP(InputData[[#This Row],[PRODUCT ID]],Table2[],4,0)</f>
        <v>712</v>
      </c>
      <c r="J57">
        <f>VLOOKUP(InputData[[#This Row],[PRODUCT ID]],Table2[],5,0)</f>
        <v>810.88</v>
      </c>
      <c r="K57">
        <f>InputData[[#This Row],[ BUYING PRICE]]*InputData[[#This Row],[QUANTITY]]</f>
        <v>4272</v>
      </c>
      <c r="L57">
        <f>InputData[[#This Row],[SELLING PRICE]]*InputData[[#This Row],[QUANTITY]]</f>
        <v>4865.28</v>
      </c>
      <c r="M57">
        <f>DAY(InputData[[#This Row],[DATE]])</f>
        <v>9</v>
      </c>
      <c r="N57" t="str">
        <f>TEXT(InputData[[#This Row],[DATE]],"mmm")</f>
        <v>Mar</v>
      </c>
      <c r="O57">
        <f>YEAR(InputData[[#This Row],[DATE]])</f>
        <v>2021</v>
      </c>
    </row>
    <row r="58" spans="1:15" x14ac:dyDescent="0.35">
      <c r="A58" s="3">
        <v>44266</v>
      </c>
      <c r="B58" s="4" t="s">
        <v>17</v>
      </c>
      <c r="C58" s="5">
        <v>11</v>
      </c>
      <c r="D58" s="5" t="s">
        <v>12</v>
      </c>
      <c r="E58" s="5" t="s">
        <v>10</v>
      </c>
      <c r="F58" s="6">
        <v>0</v>
      </c>
      <c r="G58" s="10" t="str">
        <f>VLOOKUP(InputData[[#This Row],[PRODUCT ID]],Table2[],2,0)</f>
        <v>Product25</v>
      </c>
      <c r="H58" t="str">
        <f>VLOOKUP(InputData[[#This Row],[PRODUCT ID]],Table2[],3,0)</f>
        <v>Furniture</v>
      </c>
      <c r="I58">
        <f>VLOOKUP(InputData[[#This Row],[PRODUCT ID]],Table2[],4,0)</f>
        <v>708</v>
      </c>
      <c r="J58">
        <f>VLOOKUP(InputData[[#This Row],[PRODUCT ID]],Table2[],5,0)</f>
        <v>806.88</v>
      </c>
      <c r="K58">
        <f>InputData[[#This Row],[ BUYING PRICE]]*InputData[[#This Row],[QUANTITY]]</f>
        <v>7788</v>
      </c>
      <c r="L58">
        <f>InputData[[#This Row],[SELLING PRICE]]*InputData[[#This Row],[QUANTITY]]</f>
        <v>8875.68</v>
      </c>
      <c r="M58">
        <f>DAY(InputData[[#This Row],[DATE]])</f>
        <v>11</v>
      </c>
      <c r="N58" t="str">
        <f>TEXT(InputData[[#This Row],[DATE]],"mmm")</f>
        <v>Mar</v>
      </c>
      <c r="O58">
        <f>YEAR(InputData[[#This Row],[DATE]])</f>
        <v>2021</v>
      </c>
    </row>
    <row r="59" spans="1:15" x14ac:dyDescent="0.35">
      <c r="A59" s="3">
        <v>44268</v>
      </c>
      <c r="B59" s="4" t="s">
        <v>43</v>
      </c>
      <c r="C59" s="5">
        <v>10</v>
      </c>
      <c r="D59" s="5" t="s">
        <v>7</v>
      </c>
      <c r="E59" s="5" t="s">
        <v>10</v>
      </c>
      <c r="F59" s="6">
        <v>0</v>
      </c>
      <c r="G59" s="10" t="str">
        <f>VLOOKUP(InputData[[#This Row],[PRODUCT ID]],Table2[],2,0)</f>
        <v>Product28</v>
      </c>
      <c r="H59" t="str">
        <f>VLOOKUP(InputData[[#This Row],[PRODUCT ID]],Table2[],3,0)</f>
        <v>Clothings</v>
      </c>
      <c r="I59">
        <f>VLOOKUP(InputData[[#This Row],[PRODUCT ID]],Table2[],4,0)</f>
        <v>711</v>
      </c>
      <c r="J59">
        <f>VLOOKUP(InputData[[#This Row],[PRODUCT ID]],Table2[],5,0)</f>
        <v>809.88</v>
      </c>
      <c r="K59">
        <f>InputData[[#This Row],[ BUYING PRICE]]*InputData[[#This Row],[QUANTITY]]</f>
        <v>7110</v>
      </c>
      <c r="L59">
        <f>InputData[[#This Row],[SELLING PRICE]]*InputData[[#This Row],[QUANTITY]]</f>
        <v>8098.8</v>
      </c>
      <c r="M59">
        <f>DAY(InputData[[#This Row],[DATE]])</f>
        <v>13</v>
      </c>
      <c r="N59" t="str">
        <f>TEXT(InputData[[#This Row],[DATE]],"mmm")</f>
        <v>Mar</v>
      </c>
      <c r="O59">
        <f>YEAR(InputData[[#This Row],[DATE]])</f>
        <v>2021</v>
      </c>
    </row>
    <row r="60" spans="1:15" x14ac:dyDescent="0.35">
      <c r="A60" s="3">
        <v>44270</v>
      </c>
      <c r="B60" s="4" t="s">
        <v>44</v>
      </c>
      <c r="C60" s="5">
        <v>11</v>
      </c>
      <c r="D60" s="5" t="s">
        <v>8</v>
      </c>
      <c r="E60" s="5" t="s">
        <v>10</v>
      </c>
      <c r="F60" s="6">
        <v>0</v>
      </c>
      <c r="G60" s="10" t="str">
        <f>VLOOKUP(InputData[[#This Row],[PRODUCT ID]],Table2[],2,0)</f>
        <v>Product39</v>
      </c>
      <c r="H60" t="str">
        <f>VLOOKUP(InputData[[#This Row],[PRODUCT ID]],Table2[],3,0)</f>
        <v>Foods</v>
      </c>
      <c r="I60">
        <f>VLOOKUP(InputData[[#This Row],[PRODUCT ID]],Table2[],4,0)</f>
        <v>16</v>
      </c>
      <c r="J60">
        <f>VLOOKUP(InputData[[#This Row],[PRODUCT ID]],Table2[],5,0)</f>
        <v>76</v>
      </c>
      <c r="K60">
        <f>InputData[[#This Row],[ BUYING PRICE]]*InputData[[#This Row],[QUANTITY]]</f>
        <v>176</v>
      </c>
      <c r="L60">
        <f>InputData[[#This Row],[SELLING PRICE]]*InputData[[#This Row],[QUANTITY]]</f>
        <v>836</v>
      </c>
      <c r="M60">
        <f>DAY(InputData[[#This Row],[DATE]])</f>
        <v>15</v>
      </c>
      <c r="N60" t="str">
        <f>TEXT(InputData[[#This Row],[DATE]],"mmm")</f>
        <v>Mar</v>
      </c>
      <c r="O60">
        <f>YEAR(InputData[[#This Row],[DATE]])</f>
        <v>2021</v>
      </c>
    </row>
    <row r="61" spans="1:15" x14ac:dyDescent="0.35">
      <c r="A61" s="3">
        <v>44271</v>
      </c>
      <c r="B61" s="4" t="s">
        <v>45</v>
      </c>
      <c r="C61" s="5">
        <v>14</v>
      </c>
      <c r="D61" s="5" t="s">
        <v>12</v>
      </c>
      <c r="E61" s="5" t="s">
        <v>10</v>
      </c>
      <c r="F61" s="6">
        <v>0</v>
      </c>
      <c r="G61" s="10" t="str">
        <f>VLOOKUP(InputData[[#This Row],[PRODUCT ID]],Table2[],2,0)</f>
        <v>Product12</v>
      </c>
      <c r="H61" t="str">
        <f>VLOOKUP(InputData[[#This Row],[PRODUCT ID]],Table2[],3,0)</f>
        <v>Foods</v>
      </c>
      <c r="I61">
        <f>VLOOKUP(InputData[[#This Row],[PRODUCT ID]],Table2[],4,0)</f>
        <v>140</v>
      </c>
      <c r="J61">
        <f>VLOOKUP(InputData[[#This Row],[PRODUCT ID]],Table2[],5,0)</f>
        <v>511</v>
      </c>
      <c r="K61">
        <f>InputData[[#This Row],[ BUYING PRICE]]*InputData[[#This Row],[QUANTITY]]</f>
        <v>1960</v>
      </c>
      <c r="L61">
        <f>InputData[[#This Row],[SELLING PRICE]]*InputData[[#This Row],[QUANTITY]]</f>
        <v>7154</v>
      </c>
      <c r="M61">
        <f>DAY(InputData[[#This Row],[DATE]])</f>
        <v>16</v>
      </c>
      <c r="N61" t="str">
        <f>TEXT(InputData[[#This Row],[DATE]],"mmm")</f>
        <v>Mar</v>
      </c>
      <c r="O61">
        <f>YEAR(InputData[[#This Row],[DATE]])</f>
        <v>2021</v>
      </c>
    </row>
    <row r="62" spans="1:15" x14ac:dyDescent="0.35">
      <c r="A62" s="3">
        <v>44273</v>
      </c>
      <c r="B62" s="4" t="s">
        <v>20</v>
      </c>
      <c r="C62" s="5">
        <v>8</v>
      </c>
      <c r="D62" s="5" t="s">
        <v>7</v>
      </c>
      <c r="E62" s="5" t="s">
        <v>10</v>
      </c>
      <c r="F62" s="6">
        <v>0</v>
      </c>
      <c r="G62" s="10" t="str">
        <f>VLOOKUP(InputData[[#This Row],[PRODUCT ID]],Table2[],2,0)</f>
        <v>Product42</v>
      </c>
      <c r="H62" t="str">
        <f>VLOOKUP(InputData[[#This Row],[PRODUCT ID]],Table2[],3,0)</f>
        <v>Grocery Store</v>
      </c>
      <c r="I62">
        <f>VLOOKUP(InputData[[#This Row],[PRODUCT ID]],Table2[],4,0)</f>
        <v>19</v>
      </c>
      <c r="J62">
        <f>VLOOKUP(InputData[[#This Row],[PRODUCT ID]],Table2[],5,0)</f>
        <v>79</v>
      </c>
      <c r="K62">
        <f>InputData[[#This Row],[ BUYING PRICE]]*InputData[[#This Row],[QUANTITY]]</f>
        <v>152</v>
      </c>
      <c r="L62">
        <f>InputData[[#This Row],[SELLING PRICE]]*InputData[[#This Row],[QUANTITY]]</f>
        <v>632</v>
      </c>
      <c r="M62">
        <f>DAY(InputData[[#This Row],[DATE]])</f>
        <v>18</v>
      </c>
      <c r="N62" t="str">
        <f>TEXT(InputData[[#This Row],[DATE]],"mmm")</f>
        <v>Mar</v>
      </c>
      <c r="O62">
        <f>YEAR(InputData[[#This Row],[DATE]])</f>
        <v>2021</v>
      </c>
    </row>
    <row r="63" spans="1:15" x14ac:dyDescent="0.35">
      <c r="A63" s="3">
        <v>44274</v>
      </c>
      <c r="B63" s="4" t="s">
        <v>43</v>
      </c>
      <c r="C63" s="5">
        <v>9</v>
      </c>
      <c r="D63" s="5" t="s">
        <v>8</v>
      </c>
      <c r="E63" s="5" t="s">
        <v>10</v>
      </c>
      <c r="F63" s="6">
        <v>0</v>
      </c>
      <c r="G63" s="10" t="str">
        <f>VLOOKUP(InputData[[#This Row],[PRODUCT ID]],Table2[],2,0)</f>
        <v>Product28</v>
      </c>
      <c r="H63" t="str">
        <f>VLOOKUP(InputData[[#This Row],[PRODUCT ID]],Table2[],3,0)</f>
        <v>Clothings</v>
      </c>
      <c r="I63">
        <f>VLOOKUP(InputData[[#This Row],[PRODUCT ID]],Table2[],4,0)</f>
        <v>711</v>
      </c>
      <c r="J63">
        <f>VLOOKUP(InputData[[#This Row],[PRODUCT ID]],Table2[],5,0)</f>
        <v>809.88</v>
      </c>
      <c r="K63">
        <f>InputData[[#This Row],[ BUYING PRICE]]*InputData[[#This Row],[QUANTITY]]</f>
        <v>6399</v>
      </c>
      <c r="L63">
        <f>InputData[[#This Row],[SELLING PRICE]]*InputData[[#This Row],[QUANTITY]]</f>
        <v>7288.92</v>
      </c>
      <c r="M63">
        <f>DAY(InputData[[#This Row],[DATE]])</f>
        <v>19</v>
      </c>
      <c r="N63" t="str">
        <f>TEXT(InputData[[#This Row],[DATE]],"mmm")</f>
        <v>Mar</v>
      </c>
      <c r="O63">
        <f>YEAR(InputData[[#This Row],[DATE]])</f>
        <v>2021</v>
      </c>
    </row>
    <row r="64" spans="1:15" x14ac:dyDescent="0.35">
      <c r="A64" s="3">
        <v>44276</v>
      </c>
      <c r="B64" s="4" t="s">
        <v>24</v>
      </c>
      <c r="C64" s="5">
        <v>13</v>
      </c>
      <c r="D64" s="5" t="s">
        <v>8</v>
      </c>
      <c r="E64" s="5" t="s">
        <v>8</v>
      </c>
      <c r="F64" s="6">
        <v>0</v>
      </c>
      <c r="G64" s="10" t="str">
        <f>VLOOKUP(InputData[[#This Row],[PRODUCT ID]],Table2[],2,0)</f>
        <v>Product20</v>
      </c>
      <c r="H64" t="str">
        <f>VLOOKUP(InputData[[#This Row],[PRODUCT ID]],Table2[],3,0)</f>
        <v>Footwears</v>
      </c>
      <c r="I64">
        <f>VLOOKUP(InputData[[#This Row],[PRODUCT ID]],Table2[],4,0)</f>
        <v>703</v>
      </c>
      <c r="J64">
        <f>VLOOKUP(InputData[[#This Row],[PRODUCT ID]],Table2[],5,0)</f>
        <v>801.88</v>
      </c>
      <c r="K64">
        <f>InputData[[#This Row],[ BUYING PRICE]]*InputData[[#This Row],[QUANTITY]]</f>
        <v>9139</v>
      </c>
      <c r="L64">
        <f>InputData[[#This Row],[SELLING PRICE]]*InputData[[#This Row],[QUANTITY]]</f>
        <v>10424.44</v>
      </c>
      <c r="M64">
        <f>DAY(InputData[[#This Row],[DATE]])</f>
        <v>21</v>
      </c>
      <c r="N64" t="str">
        <f>TEXT(InputData[[#This Row],[DATE]],"mmm")</f>
        <v>Mar</v>
      </c>
      <c r="O64">
        <f>YEAR(InputData[[#This Row],[DATE]])</f>
        <v>2021</v>
      </c>
    </row>
    <row r="65" spans="1:15" x14ac:dyDescent="0.35">
      <c r="A65" s="3">
        <v>44276</v>
      </c>
      <c r="B65" s="4" t="s">
        <v>44</v>
      </c>
      <c r="C65" s="5">
        <v>7</v>
      </c>
      <c r="D65" s="5" t="s">
        <v>12</v>
      </c>
      <c r="E65" s="5" t="s">
        <v>8</v>
      </c>
      <c r="F65" s="6">
        <v>0</v>
      </c>
      <c r="G65" s="10" t="str">
        <f>VLOOKUP(InputData[[#This Row],[PRODUCT ID]],Table2[],2,0)</f>
        <v>Product39</v>
      </c>
      <c r="H65" t="str">
        <f>VLOOKUP(InputData[[#This Row],[PRODUCT ID]],Table2[],3,0)</f>
        <v>Foods</v>
      </c>
      <c r="I65">
        <f>VLOOKUP(InputData[[#This Row],[PRODUCT ID]],Table2[],4,0)</f>
        <v>16</v>
      </c>
      <c r="J65">
        <f>VLOOKUP(InputData[[#This Row],[PRODUCT ID]],Table2[],5,0)</f>
        <v>76</v>
      </c>
      <c r="K65">
        <f>InputData[[#This Row],[ BUYING PRICE]]*InputData[[#This Row],[QUANTITY]]</f>
        <v>112</v>
      </c>
      <c r="L65">
        <f>InputData[[#This Row],[SELLING PRICE]]*InputData[[#This Row],[QUANTITY]]</f>
        <v>532</v>
      </c>
      <c r="M65">
        <f>DAY(InputData[[#This Row],[DATE]])</f>
        <v>21</v>
      </c>
      <c r="N65" t="str">
        <f>TEXT(InputData[[#This Row],[DATE]],"mmm")</f>
        <v>Mar</v>
      </c>
      <c r="O65">
        <f>YEAR(InputData[[#This Row],[DATE]])</f>
        <v>2021</v>
      </c>
    </row>
    <row r="66" spans="1:15" x14ac:dyDescent="0.35">
      <c r="A66" s="3">
        <v>44277</v>
      </c>
      <c r="B66" s="4" t="s">
        <v>39</v>
      </c>
      <c r="C66" s="5">
        <v>8</v>
      </c>
      <c r="D66" s="5" t="s">
        <v>8</v>
      </c>
      <c r="E66" s="5" t="s">
        <v>8</v>
      </c>
      <c r="F66" s="6">
        <v>0</v>
      </c>
      <c r="G66" s="10" t="str">
        <f>VLOOKUP(InputData[[#This Row],[PRODUCT ID]],Table2[],2,0)</f>
        <v>Product02</v>
      </c>
      <c r="H66" t="str">
        <f>VLOOKUP(InputData[[#This Row],[PRODUCT ID]],Table2[],3,0)</f>
        <v>Footwears</v>
      </c>
      <c r="I66">
        <f>VLOOKUP(InputData[[#This Row],[PRODUCT ID]],Table2[],4,0)</f>
        <v>105</v>
      </c>
      <c r="J66">
        <f>VLOOKUP(InputData[[#This Row],[PRODUCT ID]],Table2[],5,0)</f>
        <v>501.88</v>
      </c>
      <c r="K66">
        <f>InputData[[#This Row],[ BUYING PRICE]]*InputData[[#This Row],[QUANTITY]]</f>
        <v>840</v>
      </c>
      <c r="L66">
        <f>InputData[[#This Row],[SELLING PRICE]]*InputData[[#This Row],[QUANTITY]]</f>
        <v>4015.04</v>
      </c>
      <c r="M66">
        <f>DAY(InputData[[#This Row],[DATE]])</f>
        <v>22</v>
      </c>
      <c r="N66" t="str">
        <f>TEXT(InputData[[#This Row],[DATE]],"mmm")</f>
        <v>Mar</v>
      </c>
      <c r="O66">
        <f>YEAR(InputData[[#This Row],[DATE]])</f>
        <v>2021</v>
      </c>
    </row>
    <row r="67" spans="1:15" x14ac:dyDescent="0.35">
      <c r="A67" s="3">
        <v>44277</v>
      </c>
      <c r="B67" s="4" t="s">
        <v>45</v>
      </c>
      <c r="C67" s="5">
        <v>4</v>
      </c>
      <c r="D67" s="5" t="s">
        <v>8</v>
      </c>
      <c r="E67" s="5" t="s">
        <v>8</v>
      </c>
      <c r="F67" s="6">
        <v>0</v>
      </c>
      <c r="G67" s="10" t="str">
        <f>VLOOKUP(InputData[[#This Row],[PRODUCT ID]],Table2[],2,0)</f>
        <v>Product12</v>
      </c>
      <c r="H67" t="str">
        <f>VLOOKUP(InputData[[#This Row],[PRODUCT ID]],Table2[],3,0)</f>
        <v>Foods</v>
      </c>
      <c r="I67">
        <f>VLOOKUP(InputData[[#This Row],[PRODUCT ID]],Table2[],4,0)</f>
        <v>140</v>
      </c>
      <c r="J67">
        <f>VLOOKUP(InputData[[#This Row],[PRODUCT ID]],Table2[],5,0)</f>
        <v>511</v>
      </c>
      <c r="K67">
        <f>InputData[[#This Row],[ BUYING PRICE]]*InputData[[#This Row],[QUANTITY]]</f>
        <v>560</v>
      </c>
      <c r="L67">
        <f>InputData[[#This Row],[SELLING PRICE]]*InputData[[#This Row],[QUANTITY]]</f>
        <v>2044</v>
      </c>
      <c r="M67">
        <f>DAY(InputData[[#This Row],[DATE]])</f>
        <v>22</v>
      </c>
      <c r="N67" t="str">
        <f>TEXT(InputData[[#This Row],[DATE]],"mmm")</f>
        <v>Mar</v>
      </c>
      <c r="O67">
        <f>YEAR(InputData[[#This Row],[DATE]])</f>
        <v>2021</v>
      </c>
    </row>
    <row r="68" spans="1:15" x14ac:dyDescent="0.35">
      <c r="A68" s="3">
        <v>44280</v>
      </c>
      <c r="B68" s="4" t="s">
        <v>6</v>
      </c>
      <c r="C68" s="5">
        <v>14</v>
      </c>
      <c r="D68" s="5" t="s">
        <v>8</v>
      </c>
      <c r="E68" s="5" t="s">
        <v>10</v>
      </c>
      <c r="F68" s="6">
        <v>0</v>
      </c>
      <c r="G68" s="10" t="str">
        <f>VLOOKUP(InputData[[#This Row],[PRODUCT ID]],Table2[],2,0)</f>
        <v>Product24</v>
      </c>
      <c r="H68" t="str">
        <f>VLOOKUP(InputData[[#This Row],[PRODUCT ID]],Table2[],3,0)</f>
        <v>Grocery Store</v>
      </c>
      <c r="I68">
        <f>VLOOKUP(InputData[[#This Row],[PRODUCT ID]],Table2[],4,0)</f>
        <v>707</v>
      </c>
      <c r="J68">
        <f>VLOOKUP(InputData[[#This Row],[PRODUCT ID]],Table2[],5,0)</f>
        <v>805.88</v>
      </c>
      <c r="K68">
        <f>InputData[[#This Row],[ BUYING PRICE]]*InputData[[#This Row],[QUANTITY]]</f>
        <v>9898</v>
      </c>
      <c r="L68">
        <f>InputData[[#This Row],[SELLING PRICE]]*InputData[[#This Row],[QUANTITY]]</f>
        <v>11282.32</v>
      </c>
      <c r="M68">
        <f>DAY(InputData[[#This Row],[DATE]])</f>
        <v>25</v>
      </c>
      <c r="N68" t="str">
        <f>TEXT(InputData[[#This Row],[DATE]],"mmm")</f>
        <v>Mar</v>
      </c>
      <c r="O68">
        <f>YEAR(InputData[[#This Row],[DATE]])</f>
        <v>2021</v>
      </c>
    </row>
    <row r="69" spans="1:15" x14ac:dyDescent="0.35">
      <c r="A69" s="3">
        <v>44280</v>
      </c>
      <c r="B69" s="4" t="s">
        <v>25</v>
      </c>
      <c r="C69" s="5">
        <v>4</v>
      </c>
      <c r="D69" s="5" t="s">
        <v>12</v>
      </c>
      <c r="E69" s="5" t="s">
        <v>10</v>
      </c>
      <c r="F69" s="6">
        <v>0</v>
      </c>
      <c r="G69" s="10" t="str">
        <f>VLOOKUP(InputData[[#This Row],[PRODUCT ID]],Table2[],2,0)</f>
        <v>Product06</v>
      </c>
      <c r="H69" t="str">
        <f>VLOOKUP(InputData[[#This Row],[PRODUCT ID]],Table2[],3,0)</f>
        <v>Grocery Store</v>
      </c>
      <c r="I69">
        <f>VLOOKUP(InputData[[#This Row],[PRODUCT ID]],Table2[],4,0)</f>
        <v>134</v>
      </c>
      <c r="J69">
        <f>VLOOKUP(InputData[[#This Row],[PRODUCT ID]],Table2[],5,0)</f>
        <v>505</v>
      </c>
      <c r="K69">
        <f>InputData[[#This Row],[ BUYING PRICE]]*InputData[[#This Row],[QUANTITY]]</f>
        <v>536</v>
      </c>
      <c r="L69">
        <f>InputData[[#This Row],[SELLING PRICE]]*InputData[[#This Row],[QUANTITY]]</f>
        <v>2020</v>
      </c>
      <c r="M69">
        <f>DAY(InputData[[#This Row],[DATE]])</f>
        <v>25</v>
      </c>
      <c r="N69" t="str">
        <f>TEXT(InputData[[#This Row],[DATE]],"mmm")</f>
        <v>Mar</v>
      </c>
      <c r="O69">
        <f>YEAR(InputData[[#This Row],[DATE]])</f>
        <v>2021</v>
      </c>
    </row>
    <row r="70" spans="1:15" x14ac:dyDescent="0.35">
      <c r="A70" s="3">
        <v>44280</v>
      </c>
      <c r="B70" s="4" t="s">
        <v>29</v>
      </c>
      <c r="C70" s="5">
        <v>8</v>
      </c>
      <c r="D70" s="5" t="s">
        <v>12</v>
      </c>
      <c r="E70" s="5" t="s">
        <v>10</v>
      </c>
      <c r="F70" s="6">
        <v>0</v>
      </c>
      <c r="G70" s="10" t="str">
        <f>VLOOKUP(InputData[[#This Row],[PRODUCT ID]],Table2[],2,0)</f>
        <v>Product29</v>
      </c>
      <c r="H70" t="str">
        <f>VLOOKUP(InputData[[#This Row],[PRODUCT ID]],Table2[],3,0)</f>
        <v>Footwears</v>
      </c>
      <c r="I70">
        <f>VLOOKUP(InputData[[#This Row],[PRODUCT ID]],Table2[],4,0)</f>
        <v>712</v>
      </c>
      <c r="J70">
        <f>VLOOKUP(InputData[[#This Row],[PRODUCT ID]],Table2[],5,0)</f>
        <v>810.88</v>
      </c>
      <c r="K70">
        <f>InputData[[#This Row],[ BUYING PRICE]]*InputData[[#This Row],[QUANTITY]]</f>
        <v>5696</v>
      </c>
      <c r="L70">
        <f>InputData[[#This Row],[SELLING PRICE]]*InputData[[#This Row],[QUANTITY]]</f>
        <v>6487.04</v>
      </c>
      <c r="M70">
        <f>DAY(InputData[[#This Row],[DATE]])</f>
        <v>25</v>
      </c>
      <c r="N70" t="str">
        <f>TEXT(InputData[[#This Row],[DATE]],"mmm")</f>
        <v>Mar</v>
      </c>
      <c r="O70">
        <f>YEAR(InputData[[#This Row],[DATE]])</f>
        <v>2021</v>
      </c>
    </row>
    <row r="71" spans="1:15" x14ac:dyDescent="0.35">
      <c r="A71" s="3">
        <v>44280</v>
      </c>
      <c r="B71" s="4" t="s">
        <v>9</v>
      </c>
      <c r="C71" s="5">
        <v>2</v>
      </c>
      <c r="D71" s="5" t="s">
        <v>12</v>
      </c>
      <c r="E71" s="5" t="s">
        <v>8</v>
      </c>
      <c r="F71" s="6">
        <v>0</v>
      </c>
      <c r="G71" s="10" t="str">
        <f>VLOOKUP(InputData[[#This Row],[PRODUCT ID]],Table2[],2,0)</f>
        <v>Product38</v>
      </c>
      <c r="H71" t="str">
        <f>VLOOKUP(InputData[[#This Row],[PRODUCT ID]],Table2[],3,0)</f>
        <v>Footwears</v>
      </c>
      <c r="I71">
        <f>VLOOKUP(InputData[[#This Row],[PRODUCT ID]],Table2[],4,0)</f>
        <v>15</v>
      </c>
      <c r="J71">
        <f>VLOOKUP(InputData[[#This Row],[PRODUCT ID]],Table2[],5,0)</f>
        <v>75</v>
      </c>
      <c r="K71">
        <f>InputData[[#This Row],[ BUYING PRICE]]*InputData[[#This Row],[QUANTITY]]</f>
        <v>30</v>
      </c>
      <c r="L71">
        <f>InputData[[#This Row],[SELLING PRICE]]*InputData[[#This Row],[QUANTITY]]</f>
        <v>150</v>
      </c>
      <c r="M71">
        <f>DAY(InputData[[#This Row],[DATE]])</f>
        <v>25</v>
      </c>
      <c r="N71" t="str">
        <f>TEXT(InputData[[#This Row],[DATE]],"mmm")</f>
        <v>Mar</v>
      </c>
      <c r="O71">
        <f>YEAR(InputData[[#This Row],[DATE]])</f>
        <v>2021</v>
      </c>
    </row>
    <row r="72" spans="1:15" x14ac:dyDescent="0.35">
      <c r="A72" s="3">
        <v>44281</v>
      </c>
      <c r="B72" s="4" t="s">
        <v>26</v>
      </c>
      <c r="C72" s="5">
        <v>4</v>
      </c>
      <c r="D72" s="5" t="s">
        <v>12</v>
      </c>
      <c r="E72" s="5" t="s">
        <v>10</v>
      </c>
      <c r="F72" s="6">
        <v>0</v>
      </c>
      <c r="G72" s="10" t="str">
        <f>VLOOKUP(InputData[[#This Row],[PRODUCT ID]],Table2[],2,0)</f>
        <v>Product01</v>
      </c>
      <c r="H72" t="str">
        <f>VLOOKUP(InputData[[#This Row],[PRODUCT ID]],Table2[],3,0)</f>
        <v>Clothings</v>
      </c>
      <c r="I72">
        <f>VLOOKUP(InputData[[#This Row],[PRODUCT ID]],Table2[],4,0)</f>
        <v>98</v>
      </c>
      <c r="J72">
        <f>VLOOKUP(InputData[[#This Row],[PRODUCT ID]],Table2[],5,0)</f>
        <v>500</v>
      </c>
      <c r="K72">
        <f>InputData[[#This Row],[ BUYING PRICE]]*InputData[[#This Row],[QUANTITY]]</f>
        <v>392</v>
      </c>
      <c r="L72">
        <f>InputData[[#This Row],[SELLING PRICE]]*InputData[[#This Row],[QUANTITY]]</f>
        <v>2000</v>
      </c>
      <c r="M72">
        <f>DAY(InputData[[#This Row],[DATE]])</f>
        <v>26</v>
      </c>
      <c r="N72" t="str">
        <f>TEXT(InputData[[#This Row],[DATE]],"mmm")</f>
        <v>Mar</v>
      </c>
      <c r="O72">
        <f>YEAR(InputData[[#This Row],[DATE]])</f>
        <v>2021</v>
      </c>
    </row>
    <row r="73" spans="1:15" x14ac:dyDescent="0.35">
      <c r="A73" s="3">
        <v>44281</v>
      </c>
      <c r="B73" s="4" t="s">
        <v>20</v>
      </c>
      <c r="C73" s="5">
        <v>1</v>
      </c>
      <c r="D73" s="5" t="s">
        <v>12</v>
      </c>
      <c r="E73" s="5" t="s">
        <v>10</v>
      </c>
      <c r="F73" s="6">
        <v>0</v>
      </c>
      <c r="G73" s="10" t="str">
        <f>VLOOKUP(InputData[[#This Row],[PRODUCT ID]],Table2[],2,0)</f>
        <v>Product42</v>
      </c>
      <c r="H73" t="str">
        <f>VLOOKUP(InputData[[#This Row],[PRODUCT ID]],Table2[],3,0)</f>
        <v>Grocery Store</v>
      </c>
      <c r="I73">
        <f>VLOOKUP(InputData[[#This Row],[PRODUCT ID]],Table2[],4,0)</f>
        <v>19</v>
      </c>
      <c r="J73">
        <f>VLOOKUP(InputData[[#This Row],[PRODUCT ID]],Table2[],5,0)</f>
        <v>79</v>
      </c>
      <c r="K73">
        <f>InputData[[#This Row],[ BUYING PRICE]]*InputData[[#This Row],[QUANTITY]]</f>
        <v>19</v>
      </c>
      <c r="L73">
        <f>InputData[[#This Row],[SELLING PRICE]]*InputData[[#This Row],[QUANTITY]]</f>
        <v>79</v>
      </c>
      <c r="M73">
        <f>DAY(InputData[[#This Row],[DATE]])</f>
        <v>26</v>
      </c>
      <c r="N73" t="str">
        <f>TEXT(InputData[[#This Row],[DATE]],"mmm")</f>
        <v>Mar</v>
      </c>
      <c r="O73">
        <f>YEAR(InputData[[#This Row],[DATE]])</f>
        <v>2021</v>
      </c>
    </row>
    <row r="74" spans="1:15" x14ac:dyDescent="0.35">
      <c r="A74" s="3">
        <v>44281</v>
      </c>
      <c r="B74" s="4" t="s">
        <v>30</v>
      </c>
      <c r="C74" s="5">
        <v>9</v>
      </c>
      <c r="D74" s="5" t="s">
        <v>12</v>
      </c>
      <c r="E74" s="5" t="s">
        <v>8</v>
      </c>
      <c r="F74" s="6">
        <v>0</v>
      </c>
      <c r="G74" s="10" t="str">
        <f>VLOOKUP(InputData[[#This Row],[PRODUCT ID]],Table2[],2,0)</f>
        <v>Product10</v>
      </c>
      <c r="H74" t="str">
        <f>VLOOKUP(InputData[[#This Row],[PRODUCT ID]],Table2[],3,0)</f>
        <v>Clothings</v>
      </c>
      <c r="I74">
        <f>VLOOKUP(InputData[[#This Row],[PRODUCT ID]],Table2[],4,0)</f>
        <v>138</v>
      </c>
      <c r="J74">
        <f>VLOOKUP(InputData[[#This Row],[PRODUCT ID]],Table2[],5,0)</f>
        <v>509</v>
      </c>
      <c r="K74">
        <f>InputData[[#This Row],[ BUYING PRICE]]*InputData[[#This Row],[QUANTITY]]</f>
        <v>1242</v>
      </c>
      <c r="L74">
        <f>InputData[[#This Row],[SELLING PRICE]]*InputData[[#This Row],[QUANTITY]]</f>
        <v>4581</v>
      </c>
      <c r="M74">
        <f>DAY(InputData[[#This Row],[DATE]])</f>
        <v>26</v>
      </c>
      <c r="N74" t="str">
        <f>TEXT(InputData[[#This Row],[DATE]],"mmm")</f>
        <v>Mar</v>
      </c>
      <c r="O74">
        <f>YEAR(InputData[[#This Row],[DATE]])</f>
        <v>2021</v>
      </c>
    </row>
    <row r="75" spans="1:15" x14ac:dyDescent="0.35">
      <c r="A75" s="3">
        <v>44282</v>
      </c>
      <c r="B75" s="4" t="s">
        <v>38</v>
      </c>
      <c r="C75" s="5">
        <v>3</v>
      </c>
      <c r="D75" s="5" t="s">
        <v>12</v>
      </c>
      <c r="E75" s="5" t="s">
        <v>8</v>
      </c>
      <c r="F75" s="6">
        <v>0</v>
      </c>
      <c r="G75" s="10" t="str">
        <f>VLOOKUP(InputData[[#This Row],[PRODUCT ID]],Table2[],2,0)</f>
        <v>Product30</v>
      </c>
      <c r="H75" t="str">
        <f>VLOOKUP(InputData[[#This Row],[PRODUCT ID]],Table2[],3,0)</f>
        <v>Foods</v>
      </c>
      <c r="I75">
        <f>VLOOKUP(InputData[[#This Row],[PRODUCT ID]],Table2[],4,0)</f>
        <v>713</v>
      </c>
      <c r="J75">
        <f>VLOOKUP(InputData[[#This Row],[PRODUCT ID]],Table2[],5,0)</f>
        <v>811.88</v>
      </c>
      <c r="K75">
        <f>InputData[[#This Row],[ BUYING PRICE]]*InputData[[#This Row],[QUANTITY]]</f>
        <v>2139</v>
      </c>
      <c r="L75">
        <f>InputData[[#This Row],[SELLING PRICE]]*InputData[[#This Row],[QUANTITY]]</f>
        <v>2435.64</v>
      </c>
      <c r="M75">
        <f>DAY(InputData[[#This Row],[DATE]])</f>
        <v>27</v>
      </c>
      <c r="N75" t="str">
        <f>TEXT(InputData[[#This Row],[DATE]],"mmm")</f>
        <v>Mar</v>
      </c>
      <c r="O75">
        <f>YEAR(InputData[[#This Row],[DATE]])</f>
        <v>2021</v>
      </c>
    </row>
    <row r="76" spans="1:15" x14ac:dyDescent="0.35">
      <c r="A76" s="3">
        <v>44283</v>
      </c>
      <c r="B76" s="4" t="s">
        <v>46</v>
      </c>
      <c r="C76" s="5">
        <v>8</v>
      </c>
      <c r="D76" s="5" t="s">
        <v>8</v>
      </c>
      <c r="E76" s="5" t="s">
        <v>10</v>
      </c>
      <c r="F76" s="6">
        <v>0</v>
      </c>
      <c r="G76" s="10" t="str">
        <f>VLOOKUP(InputData[[#This Row],[PRODUCT ID]],Table2[],2,0)</f>
        <v>Product07</v>
      </c>
      <c r="H76" t="str">
        <f>VLOOKUP(InputData[[#This Row],[PRODUCT ID]],Table2[],3,0)</f>
        <v>Furniture</v>
      </c>
      <c r="I76">
        <f>VLOOKUP(InputData[[#This Row],[PRODUCT ID]],Table2[],4,0)</f>
        <v>135</v>
      </c>
      <c r="J76">
        <f>VLOOKUP(InputData[[#This Row],[PRODUCT ID]],Table2[],5,0)</f>
        <v>506</v>
      </c>
      <c r="K76">
        <f>InputData[[#This Row],[ BUYING PRICE]]*InputData[[#This Row],[QUANTITY]]</f>
        <v>1080</v>
      </c>
      <c r="L76">
        <f>InputData[[#This Row],[SELLING PRICE]]*InputData[[#This Row],[QUANTITY]]</f>
        <v>4048</v>
      </c>
      <c r="M76">
        <f>DAY(InputData[[#This Row],[DATE]])</f>
        <v>28</v>
      </c>
      <c r="N76" t="str">
        <f>TEXT(InputData[[#This Row],[DATE]],"mmm")</f>
        <v>Mar</v>
      </c>
      <c r="O76">
        <f>YEAR(InputData[[#This Row],[DATE]])</f>
        <v>2021</v>
      </c>
    </row>
    <row r="77" spans="1:15" x14ac:dyDescent="0.35">
      <c r="A77" s="3">
        <v>44285</v>
      </c>
      <c r="B77" s="4" t="s">
        <v>9</v>
      </c>
      <c r="C77" s="5">
        <v>1</v>
      </c>
      <c r="D77" s="5" t="s">
        <v>8</v>
      </c>
      <c r="E77" s="5" t="s">
        <v>10</v>
      </c>
      <c r="F77" s="6">
        <v>0</v>
      </c>
      <c r="G77" s="10" t="str">
        <f>VLOOKUP(InputData[[#This Row],[PRODUCT ID]],Table2[],2,0)</f>
        <v>Product38</v>
      </c>
      <c r="H77" t="str">
        <f>VLOOKUP(InputData[[#This Row],[PRODUCT ID]],Table2[],3,0)</f>
        <v>Footwears</v>
      </c>
      <c r="I77">
        <f>VLOOKUP(InputData[[#This Row],[PRODUCT ID]],Table2[],4,0)</f>
        <v>15</v>
      </c>
      <c r="J77">
        <f>VLOOKUP(InputData[[#This Row],[PRODUCT ID]],Table2[],5,0)</f>
        <v>75</v>
      </c>
      <c r="K77">
        <f>InputData[[#This Row],[ BUYING PRICE]]*InputData[[#This Row],[QUANTITY]]</f>
        <v>15</v>
      </c>
      <c r="L77">
        <f>InputData[[#This Row],[SELLING PRICE]]*InputData[[#This Row],[QUANTITY]]</f>
        <v>75</v>
      </c>
      <c r="M77">
        <f>DAY(InputData[[#This Row],[DATE]])</f>
        <v>30</v>
      </c>
      <c r="N77" t="str">
        <f>TEXT(InputData[[#This Row],[DATE]],"mmm")</f>
        <v>Mar</v>
      </c>
      <c r="O77">
        <f>YEAR(InputData[[#This Row],[DATE]])</f>
        <v>2021</v>
      </c>
    </row>
    <row r="78" spans="1:15" x14ac:dyDescent="0.35">
      <c r="A78" s="3">
        <v>44286</v>
      </c>
      <c r="B78" s="4" t="s">
        <v>20</v>
      </c>
      <c r="C78" s="5">
        <v>3</v>
      </c>
      <c r="D78" s="5" t="s">
        <v>12</v>
      </c>
      <c r="E78" s="5" t="s">
        <v>10</v>
      </c>
      <c r="F78" s="6">
        <v>0</v>
      </c>
      <c r="G78" s="10" t="str">
        <f>VLOOKUP(InputData[[#This Row],[PRODUCT ID]],Table2[],2,0)</f>
        <v>Product42</v>
      </c>
      <c r="H78" t="str">
        <f>VLOOKUP(InputData[[#This Row],[PRODUCT ID]],Table2[],3,0)</f>
        <v>Grocery Store</v>
      </c>
      <c r="I78">
        <f>VLOOKUP(InputData[[#This Row],[PRODUCT ID]],Table2[],4,0)</f>
        <v>19</v>
      </c>
      <c r="J78">
        <f>VLOOKUP(InputData[[#This Row],[PRODUCT ID]],Table2[],5,0)</f>
        <v>79</v>
      </c>
      <c r="K78">
        <f>InputData[[#This Row],[ BUYING PRICE]]*InputData[[#This Row],[QUANTITY]]</f>
        <v>57</v>
      </c>
      <c r="L78">
        <f>InputData[[#This Row],[SELLING PRICE]]*InputData[[#This Row],[QUANTITY]]</f>
        <v>237</v>
      </c>
      <c r="M78">
        <f>DAY(InputData[[#This Row],[DATE]])</f>
        <v>31</v>
      </c>
      <c r="N78" t="str">
        <f>TEXT(InputData[[#This Row],[DATE]],"mmm")</f>
        <v>Mar</v>
      </c>
      <c r="O78">
        <f>YEAR(InputData[[#This Row],[DATE]])</f>
        <v>2021</v>
      </c>
    </row>
    <row r="79" spans="1:15" x14ac:dyDescent="0.35">
      <c r="A79" s="3">
        <v>44290</v>
      </c>
      <c r="B79" s="4" t="s">
        <v>27</v>
      </c>
      <c r="C79" s="5">
        <v>4</v>
      </c>
      <c r="D79" s="5" t="s">
        <v>12</v>
      </c>
      <c r="E79" s="5" t="s">
        <v>10</v>
      </c>
      <c r="F79" s="6">
        <v>0</v>
      </c>
      <c r="G79" s="10" t="str">
        <f>VLOOKUP(InputData[[#This Row],[PRODUCT ID]],Table2[],2,0)</f>
        <v>Product40</v>
      </c>
      <c r="H79" t="str">
        <f>VLOOKUP(InputData[[#This Row],[PRODUCT ID]],Table2[],3,0)</f>
        <v>Drinks</v>
      </c>
      <c r="I79">
        <f>VLOOKUP(InputData[[#This Row],[PRODUCT ID]],Table2[],4,0)</f>
        <v>17</v>
      </c>
      <c r="J79">
        <f>VLOOKUP(InputData[[#This Row],[PRODUCT ID]],Table2[],5,0)</f>
        <v>77</v>
      </c>
      <c r="K79">
        <f>InputData[[#This Row],[ BUYING PRICE]]*InputData[[#This Row],[QUANTITY]]</f>
        <v>68</v>
      </c>
      <c r="L79">
        <f>InputData[[#This Row],[SELLING PRICE]]*InputData[[#This Row],[QUANTITY]]</f>
        <v>308</v>
      </c>
      <c r="M79">
        <f>DAY(InputData[[#This Row],[DATE]])</f>
        <v>4</v>
      </c>
      <c r="N79" t="str">
        <f>TEXT(InputData[[#This Row],[DATE]],"mmm")</f>
        <v>Apr</v>
      </c>
      <c r="O79">
        <f>YEAR(InputData[[#This Row],[DATE]])</f>
        <v>2021</v>
      </c>
    </row>
    <row r="80" spans="1:15" x14ac:dyDescent="0.35">
      <c r="A80" s="3">
        <v>44290</v>
      </c>
      <c r="B80" s="4" t="s">
        <v>47</v>
      </c>
      <c r="C80" s="5">
        <v>9</v>
      </c>
      <c r="D80" s="5" t="s">
        <v>8</v>
      </c>
      <c r="E80" s="5" t="s">
        <v>10</v>
      </c>
      <c r="F80" s="6">
        <v>0</v>
      </c>
      <c r="G80" s="10" t="str">
        <f>VLOOKUP(InputData[[#This Row],[PRODUCT ID]],Table2[],2,0)</f>
        <v>Product09</v>
      </c>
      <c r="H80" t="str">
        <f>VLOOKUP(InputData[[#This Row],[PRODUCT ID]],Table2[],3,0)</f>
        <v>Toys&amp; games</v>
      </c>
      <c r="I80">
        <f>VLOOKUP(InputData[[#This Row],[PRODUCT ID]],Table2[],4,0)</f>
        <v>137</v>
      </c>
      <c r="J80">
        <f>VLOOKUP(InputData[[#This Row],[PRODUCT ID]],Table2[],5,0)</f>
        <v>508</v>
      </c>
      <c r="K80">
        <f>InputData[[#This Row],[ BUYING PRICE]]*InputData[[#This Row],[QUANTITY]]</f>
        <v>1233</v>
      </c>
      <c r="L80">
        <f>InputData[[#This Row],[SELLING PRICE]]*InputData[[#This Row],[QUANTITY]]</f>
        <v>4572</v>
      </c>
      <c r="M80">
        <f>DAY(InputData[[#This Row],[DATE]])</f>
        <v>4</v>
      </c>
      <c r="N80" t="str">
        <f>TEXT(InputData[[#This Row],[DATE]],"mmm")</f>
        <v>Apr</v>
      </c>
      <c r="O80">
        <f>YEAR(InputData[[#This Row],[DATE]])</f>
        <v>2021</v>
      </c>
    </row>
    <row r="81" spans="1:15" x14ac:dyDescent="0.35">
      <c r="A81" s="3">
        <v>44291</v>
      </c>
      <c r="B81" s="4" t="s">
        <v>15</v>
      </c>
      <c r="C81" s="5">
        <v>15</v>
      </c>
      <c r="D81" s="5" t="s">
        <v>8</v>
      </c>
      <c r="E81" s="5" t="s">
        <v>8</v>
      </c>
      <c r="F81" s="6">
        <v>0</v>
      </c>
      <c r="G81" s="10" t="str">
        <f>VLOOKUP(InputData[[#This Row],[PRODUCT ID]],Table2[],2,0)</f>
        <v>Product31</v>
      </c>
      <c r="H81" t="str">
        <f>VLOOKUP(InputData[[#This Row],[PRODUCT ID]],Table2[],3,0)</f>
        <v>Drinks</v>
      </c>
      <c r="I81">
        <f>VLOOKUP(InputData[[#This Row],[PRODUCT ID]],Table2[],4,0)</f>
        <v>714</v>
      </c>
      <c r="J81">
        <f>VLOOKUP(InputData[[#This Row],[PRODUCT ID]],Table2[],5,0)</f>
        <v>812.88</v>
      </c>
      <c r="K81">
        <f>InputData[[#This Row],[ BUYING PRICE]]*InputData[[#This Row],[QUANTITY]]</f>
        <v>10710</v>
      </c>
      <c r="L81">
        <f>InputData[[#This Row],[SELLING PRICE]]*InputData[[#This Row],[QUANTITY]]</f>
        <v>12193.2</v>
      </c>
      <c r="M81">
        <f>DAY(InputData[[#This Row],[DATE]])</f>
        <v>5</v>
      </c>
      <c r="N81" t="str">
        <f>TEXT(InputData[[#This Row],[DATE]],"mmm")</f>
        <v>Apr</v>
      </c>
      <c r="O81">
        <f>YEAR(InputData[[#This Row],[DATE]])</f>
        <v>2021</v>
      </c>
    </row>
    <row r="82" spans="1:15" x14ac:dyDescent="0.35">
      <c r="A82" s="3">
        <v>44295</v>
      </c>
      <c r="B82" s="4" t="s">
        <v>34</v>
      </c>
      <c r="C82" s="5">
        <v>3</v>
      </c>
      <c r="D82" s="5" t="s">
        <v>8</v>
      </c>
      <c r="E82" s="5" t="s">
        <v>8</v>
      </c>
      <c r="F82" s="6">
        <v>0</v>
      </c>
      <c r="G82" s="10" t="str">
        <f>VLOOKUP(InputData[[#This Row],[PRODUCT ID]],Table2[],2,0)</f>
        <v>Product05</v>
      </c>
      <c r="H82" t="str">
        <f>VLOOKUP(InputData[[#This Row],[PRODUCT ID]],Table2[],3,0)</f>
        <v>Jwellery</v>
      </c>
      <c r="I82">
        <f>VLOOKUP(InputData[[#This Row],[PRODUCT ID]],Table2[],4,0)</f>
        <v>133</v>
      </c>
      <c r="J82">
        <f>VLOOKUP(InputData[[#This Row],[PRODUCT ID]],Table2[],5,0)</f>
        <v>504</v>
      </c>
      <c r="K82">
        <f>InputData[[#This Row],[ BUYING PRICE]]*InputData[[#This Row],[QUANTITY]]</f>
        <v>399</v>
      </c>
      <c r="L82">
        <f>InputData[[#This Row],[SELLING PRICE]]*InputData[[#This Row],[QUANTITY]]</f>
        <v>1512</v>
      </c>
      <c r="M82">
        <f>DAY(InputData[[#This Row],[DATE]])</f>
        <v>9</v>
      </c>
      <c r="N82" t="str">
        <f>TEXT(InputData[[#This Row],[DATE]],"mmm")</f>
        <v>Apr</v>
      </c>
      <c r="O82">
        <f>YEAR(InputData[[#This Row],[DATE]])</f>
        <v>2021</v>
      </c>
    </row>
    <row r="83" spans="1:15" x14ac:dyDescent="0.35">
      <c r="A83" s="3">
        <v>44296</v>
      </c>
      <c r="B83" s="4" t="s">
        <v>32</v>
      </c>
      <c r="C83" s="5">
        <v>14</v>
      </c>
      <c r="D83" s="5" t="s">
        <v>12</v>
      </c>
      <c r="E83" s="5" t="s">
        <v>8</v>
      </c>
      <c r="F83" s="6">
        <v>0</v>
      </c>
      <c r="G83" s="10" t="str">
        <f>VLOOKUP(InputData[[#This Row],[PRODUCT ID]],Table2[],2,0)</f>
        <v>Product22</v>
      </c>
      <c r="H83" t="str">
        <f>VLOOKUP(InputData[[#This Row],[PRODUCT ID]],Table2[],3,0)</f>
        <v>Drinks</v>
      </c>
      <c r="I83">
        <f>VLOOKUP(InputData[[#This Row],[PRODUCT ID]],Table2[],4,0)</f>
        <v>705</v>
      </c>
      <c r="J83">
        <f>VLOOKUP(InputData[[#This Row],[PRODUCT ID]],Table2[],5,0)</f>
        <v>803.88</v>
      </c>
      <c r="K83">
        <f>InputData[[#This Row],[ BUYING PRICE]]*InputData[[#This Row],[QUANTITY]]</f>
        <v>9870</v>
      </c>
      <c r="L83">
        <f>InputData[[#This Row],[SELLING PRICE]]*InputData[[#This Row],[QUANTITY]]</f>
        <v>11254.32</v>
      </c>
      <c r="M83">
        <f>DAY(InputData[[#This Row],[DATE]])</f>
        <v>10</v>
      </c>
      <c r="N83" t="str">
        <f>TEXT(InputData[[#This Row],[DATE]],"mmm")</f>
        <v>Apr</v>
      </c>
      <c r="O83">
        <f>YEAR(InputData[[#This Row],[DATE]])</f>
        <v>2021</v>
      </c>
    </row>
    <row r="84" spans="1:15" x14ac:dyDescent="0.35">
      <c r="A84" s="3">
        <v>44298</v>
      </c>
      <c r="B84" s="4" t="s">
        <v>18</v>
      </c>
      <c r="C84" s="5">
        <v>3</v>
      </c>
      <c r="D84" s="5" t="s">
        <v>12</v>
      </c>
      <c r="E84" s="5" t="s">
        <v>10</v>
      </c>
      <c r="F84" s="6">
        <v>0</v>
      </c>
      <c r="G84" s="10" t="str">
        <f>VLOOKUP(InputData[[#This Row],[PRODUCT ID]],Table2[],2,0)</f>
        <v>Product37</v>
      </c>
      <c r="H84" t="str">
        <f>VLOOKUP(InputData[[#This Row],[PRODUCT ID]],Table2[],3,0)</f>
        <v>Clothings</v>
      </c>
      <c r="I84">
        <f>VLOOKUP(InputData[[#This Row],[PRODUCT ID]],Table2[],4,0)</f>
        <v>14</v>
      </c>
      <c r="J84">
        <f>VLOOKUP(InputData[[#This Row],[PRODUCT ID]],Table2[],5,0)</f>
        <v>74</v>
      </c>
      <c r="K84">
        <f>InputData[[#This Row],[ BUYING PRICE]]*InputData[[#This Row],[QUANTITY]]</f>
        <v>42</v>
      </c>
      <c r="L84">
        <f>InputData[[#This Row],[SELLING PRICE]]*InputData[[#This Row],[QUANTITY]]</f>
        <v>222</v>
      </c>
      <c r="M84">
        <f>DAY(InputData[[#This Row],[DATE]])</f>
        <v>12</v>
      </c>
      <c r="N84" t="str">
        <f>TEXT(InputData[[#This Row],[DATE]],"mmm")</f>
        <v>Apr</v>
      </c>
      <c r="O84">
        <f>YEAR(InputData[[#This Row],[DATE]])</f>
        <v>2021</v>
      </c>
    </row>
    <row r="85" spans="1:15" x14ac:dyDescent="0.35">
      <c r="A85" s="3">
        <v>44298</v>
      </c>
      <c r="B85" s="4" t="s">
        <v>29</v>
      </c>
      <c r="C85" s="5">
        <v>4</v>
      </c>
      <c r="D85" s="5" t="s">
        <v>12</v>
      </c>
      <c r="E85" s="5" t="s">
        <v>8</v>
      </c>
      <c r="F85" s="6">
        <v>0</v>
      </c>
      <c r="G85" s="10" t="str">
        <f>VLOOKUP(InputData[[#This Row],[PRODUCT ID]],Table2[],2,0)</f>
        <v>Product29</v>
      </c>
      <c r="H85" t="str">
        <f>VLOOKUP(InputData[[#This Row],[PRODUCT ID]],Table2[],3,0)</f>
        <v>Footwears</v>
      </c>
      <c r="I85">
        <f>VLOOKUP(InputData[[#This Row],[PRODUCT ID]],Table2[],4,0)</f>
        <v>712</v>
      </c>
      <c r="J85">
        <f>VLOOKUP(InputData[[#This Row],[PRODUCT ID]],Table2[],5,0)</f>
        <v>810.88</v>
      </c>
      <c r="K85">
        <f>InputData[[#This Row],[ BUYING PRICE]]*InputData[[#This Row],[QUANTITY]]</f>
        <v>2848</v>
      </c>
      <c r="L85">
        <f>InputData[[#This Row],[SELLING PRICE]]*InputData[[#This Row],[QUANTITY]]</f>
        <v>3243.52</v>
      </c>
      <c r="M85">
        <f>DAY(InputData[[#This Row],[DATE]])</f>
        <v>12</v>
      </c>
      <c r="N85" t="str">
        <f>TEXT(InputData[[#This Row],[DATE]],"mmm")</f>
        <v>Apr</v>
      </c>
      <c r="O85">
        <f>YEAR(InputData[[#This Row],[DATE]])</f>
        <v>2021</v>
      </c>
    </row>
    <row r="86" spans="1:15" x14ac:dyDescent="0.35">
      <c r="A86" s="3">
        <v>44298</v>
      </c>
      <c r="B86" s="4" t="s">
        <v>36</v>
      </c>
      <c r="C86" s="5">
        <v>9</v>
      </c>
      <c r="D86" s="5" t="s">
        <v>12</v>
      </c>
      <c r="E86" s="5" t="s">
        <v>8</v>
      </c>
      <c r="F86" s="6">
        <v>0</v>
      </c>
      <c r="G86" s="10" t="str">
        <f>VLOOKUP(InputData[[#This Row],[PRODUCT ID]],Table2[],2,0)</f>
        <v>Product27</v>
      </c>
      <c r="H86" t="str">
        <f>VLOOKUP(InputData[[#This Row],[PRODUCT ID]],Table2[],3,0)</f>
        <v>Toys&amp; games</v>
      </c>
      <c r="I86">
        <f>VLOOKUP(InputData[[#This Row],[PRODUCT ID]],Table2[],4,0)</f>
        <v>710</v>
      </c>
      <c r="J86">
        <f>VLOOKUP(InputData[[#This Row],[PRODUCT ID]],Table2[],5,0)</f>
        <v>808.88</v>
      </c>
      <c r="K86">
        <f>InputData[[#This Row],[ BUYING PRICE]]*InputData[[#This Row],[QUANTITY]]</f>
        <v>6390</v>
      </c>
      <c r="L86">
        <f>InputData[[#This Row],[SELLING PRICE]]*InputData[[#This Row],[QUANTITY]]</f>
        <v>7279.92</v>
      </c>
      <c r="M86">
        <f>DAY(InputData[[#This Row],[DATE]])</f>
        <v>12</v>
      </c>
      <c r="N86" t="str">
        <f>TEXT(InputData[[#This Row],[DATE]],"mmm")</f>
        <v>Apr</v>
      </c>
      <c r="O86">
        <f>YEAR(InputData[[#This Row],[DATE]])</f>
        <v>2021</v>
      </c>
    </row>
    <row r="87" spans="1:15" x14ac:dyDescent="0.35">
      <c r="A87" s="3">
        <v>44298</v>
      </c>
      <c r="B87" s="4" t="s">
        <v>48</v>
      </c>
      <c r="C87" s="5">
        <v>13</v>
      </c>
      <c r="D87" s="5" t="s">
        <v>12</v>
      </c>
      <c r="E87" s="5" t="s">
        <v>10</v>
      </c>
      <c r="F87" s="6">
        <v>0</v>
      </c>
      <c r="G87" s="10" t="str">
        <f>VLOOKUP(InputData[[#This Row],[PRODUCT ID]],Table2[],2,0)</f>
        <v>Product33</v>
      </c>
      <c r="H87" t="str">
        <f>VLOOKUP(InputData[[#This Row],[PRODUCT ID]],Table2[],3,0)</f>
        <v>Grocery Store</v>
      </c>
      <c r="I87">
        <f>VLOOKUP(InputData[[#This Row],[PRODUCT ID]],Table2[],4,0)</f>
        <v>10</v>
      </c>
      <c r="J87">
        <f>VLOOKUP(InputData[[#This Row],[PRODUCT ID]],Table2[],5,0)</f>
        <v>70</v>
      </c>
      <c r="K87">
        <f>InputData[[#This Row],[ BUYING PRICE]]*InputData[[#This Row],[QUANTITY]]</f>
        <v>130</v>
      </c>
      <c r="L87">
        <f>InputData[[#This Row],[SELLING PRICE]]*InputData[[#This Row],[QUANTITY]]</f>
        <v>910</v>
      </c>
      <c r="M87">
        <f>DAY(InputData[[#This Row],[DATE]])</f>
        <v>12</v>
      </c>
      <c r="N87" t="str">
        <f>TEXT(InputData[[#This Row],[DATE]],"mmm")</f>
        <v>Apr</v>
      </c>
      <c r="O87">
        <f>YEAR(InputData[[#This Row],[DATE]])</f>
        <v>2021</v>
      </c>
    </row>
    <row r="88" spans="1:15" x14ac:dyDescent="0.35">
      <c r="A88" s="3">
        <v>44301</v>
      </c>
      <c r="B88" s="4" t="s">
        <v>49</v>
      </c>
      <c r="C88" s="5">
        <v>3</v>
      </c>
      <c r="D88" s="5" t="s">
        <v>12</v>
      </c>
      <c r="E88" s="5" t="s">
        <v>8</v>
      </c>
      <c r="F88" s="6">
        <v>0</v>
      </c>
      <c r="G88" s="10" t="str">
        <f>VLOOKUP(InputData[[#This Row],[PRODUCT ID]],Table2[],2,0)</f>
        <v>Product17</v>
      </c>
      <c r="H88" t="str">
        <f>VLOOKUP(InputData[[#This Row],[PRODUCT ID]],Table2[],3,0)</f>
        <v>Home appliance</v>
      </c>
      <c r="I88">
        <f>VLOOKUP(InputData[[#This Row],[PRODUCT ID]],Table2[],4,0)</f>
        <v>700</v>
      </c>
      <c r="J88">
        <f>VLOOKUP(InputData[[#This Row],[PRODUCT ID]],Table2[],5,0)</f>
        <v>720.9</v>
      </c>
      <c r="K88">
        <f>InputData[[#This Row],[ BUYING PRICE]]*InputData[[#This Row],[QUANTITY]]</f>
        <v>2100</v>
      </c>
      <c r="L88">
        <f>InputData[[#This Row],[SELLING PRICE]]*InputData[[#This Row],[QUANTITY]]</f>
        <v>2162.6999999999998</v>
      </c>
      <c r="M88">
        <f>DAY(InputData[[#This Row],[DATE]])</f>
        <v>15</v>
      </c>
      <c r="N88" t="str">
        <f>TEXT(InputData[[#This Row],[DATE]],"mmm")</f>
        <v>Apr</v>
      </c>
      <c r="O88">
        <f>YEAR(InputData[[#This Row],[DATE]])</f>
        <v>2021</v>
      </c>
    </row>
    <row r="89" spans="1:15" x14ac:dyDescent="0.35">
      <c r="A89" s="3">
        <v>44302</v>
      </c>
      <c r="B89" s="4" t="s">
        <v>40</v>
      </c>
      <c r="C89" s="5">
        <v>15</v>
      </c>
      <c r="D89" s="5" t="s">
        <v>12</v>
      </c>
      <c r="E89" s="5" t="s">
        <v>10</v>
      </c>
      <c r="F89" s="6">
        <v>0</v>
      </c>
      <c r="G89" s="10" t="str">
        <f>VLOOKUP(InputData[[#This Row],[PRODUCT ID]],Table2[],2,0)</f>
        <v>Product18</v>
      </c>
      <c r="H89" t="str">
        <f>VLOOKUP(InputData[[#This Row],[PRODUCT ID]],Table2[],3,0)</f>
        <v>Toys&amp; games</v>
      </c>
      <c r="I89">
        <f>VLOOKUP(InputData[[#This Row],[PRODUCT ID]],Table2[],4,0)</f>
        <v>701</v>
      </c>
      <c r="J89">
        <f>VLOOKUP(InputData[[#This Row],[PRODUCT ID]],Table2[],5,0)</f>
        <v>900.55</v>
      </c>
      <c r="K89">
        <f>InputData[[#This Row],[ BUYING PRICE]]*InputData[[#This Row],[QUANTITY]]</f>
        <v>10515</v>
      </c>
      <c r="L89">
        <f>InputData[[#This Row],[SELLING PRICE]]*InputData[[#This Row],[QUANTITY]]</f>
        <v>13508.25</v>
      </c>
      <c r="M89">
        <f>DAY(InputData[[#This Row],[DATE]])</f>
        <v>16</v>
      </c>
      <c r="N89" t="str">
        <f>TEXT(InputData[[#This Row],[DATE]],"mmm")</f>
        <v>Apr</v>
      </c>
      <c r="O89">
        <f>YEAR(InputData[[#This Row],[DATE]])</f>
        <v>2021</v>
      </c>
    </row>
    <row r="90" spans="1:15" x14ac:dyDescent="0.35">
      <c r="A90" s="3">
        <v>44304</v>
      </c>
      <c r="B90" s="4" t="s">
        <v>9</v>
      </c>
      <c r="C90" s="5">
        <v>9</v>
      </c>
      <c r="D90" s="5" t="s">
        <v>7</v>
      </c>
      <c r="E90" s="5" t="s">
        <v>8</v>
      </c>
      <c r="F90" s="6">
        <v>0</v>
      </c>
      <c r="G90" s="10" t="str">
        <f>VLOOKUP(InputData[[#This Row],[PRODUCT ID]],Table2[],2,0)</f>
        <v>Product38</v>
      </c>
      <c r="H90" t="str">
        <f>VLOOKUP(InputData[[#This Row],[PRODUCT ID]],Table2[],3,0)</f>
        <v>Footwears</v>
      </c>
      <c r="I90">
        <f>VLOOKUP(InputData[[#This Row],[PRODUCT ID]],Table2[],4,0)</f>
        <v>15</v>
      </c>
      <c r="J90">
        <f>VLOOKUP(InputData[[#This Row],[PRODUCT ID]],Table2[],5,0)</f>
        <v>75</v>
      </c>
      <c r="K90">
        <f>InputData[[#This Row],[ BUYING PRICE]]*InputData[[#This Row],[QUANTITY]]</f>
        <v>135</v>
      </c>
      <c r="L90">
        <f>InputData[[#This Row],[SELLING PRICE]]*InputData[[#This Row],[QUANTITY]]</f>
        <v>675</v>
      </c>
      <c r="M90">
        <f>DAY(InputData[[#This Row],[DATE]])</f>
        <v>18</v>
      </c>
      <c r="N90" t="str">
        <f>TEXT(InputData[[#This Row],[DATE]],"mmm")</f>
        <v>Apr</v>
      </c>
      <c r="O90">
        <f>YEAR(InputData[[#This Row],[DATE]])</f>
        <v>2021</v>
      </c>
    </row>
    <row r="91" spans="1:15" x14ac:dyDescent="0.35">
      <c r="A91" s="3">
        <v>44304</v>
      </c>
      <c r="B91" s="4" t="s">
        <v>50</v>
      </c>
      <c r="C91" s="5">
        <v>13</v>
      </c>
      <c r="D91" s="5" t="s">
        <v>12</v>
      </c>
      <c r="E91" s="5" t="s">
        <v>10</v>
      </c>
      <c r="F91" s="6">
        <v>0</v>
      </c>
      <c r="G91" s="10" t="str">
        <f>VLOOKUP(InputData[[#This Row],[PRODUCT ID]],Table2[],2,0)</f>
        <v>Product19</v>
      </c>
      <c r="H91" t="str">
        <f>VLOOKUP(InputData[[#This Row],[PRODUCT ID]],Table2[],3,0)</f>
        <v>Clothings</v>
      </c>
      <c r="I91">
        <f>VLOOKUP(InputData[[#This Row],[PRODUCT ID]],Table2[],4,0)</f>
        <v>702</v>
      </c>
      <c r="J91">
        <f>VLOOKUP(InputData[[#This Row],[PRODUCT ID]],Table2[],5,0)</f>
        <v>800.88</v>
      </c>
      <c r="K91">
        <f>InputData[[#This Row],[ BUYING PRICE]]*InputData[[#This Row],[QUANTITY]]</f>
        <v>9126</v>
      </c>
      <c r="L91">
        <f>InputData[[#This Row],[SELLING PRICE]]*InputData[[#This Row],[QUANTITY]]</f>
        <v>10411.44</v>
      </c>
      <c r="M91">
        <f>DAY(InputData[[#This Row],[DATE]])</f>
        <v>18</v>
      </c>
      <c r="N91" t="str">
        <f>TEXT(InputData[[#This Row],[DATE]],"mmm")</f>
        <v>Apr</v>
      </c>
      <c r="O91">
        <f>YEAR(InputData[[#This Row],[DATE]])</f>
        <v>2021</v>
      </c>
    </row>
    <row r="92" spans="1:15" x14ac:dyDescent="0.35">
      <c r="A92" s="3">
        <v>44309</v>
      </c>
      <c r="B92" s="4" t="s">
        <v>20</v>
      </c>
      <c r="C92" s="5">
        <v>6</v>
      </c>
      <c r="D92" s="5" t="s">
        <v>12</v>
      </c>
      <c r="E92" s="5" t="s">
        <v>8</v>
      </c>
      <c r="F92" s="6">
        <v>0</v>
      </c>
      <c r="G92" s="10" t="str">
        <f>VLOOKUP(InputData[[#This Row],[PRODUCT ID]],Table2[],2,0)</f>
        <v>Product42</v>
      </c>
      <c r="H92" t="str">
        <f>VLOOKUP(InputData[[#This Row],[PRODUCT ID]],Table2[],3,0)</f>
        <v>Grocery Store</v>
      </c>
      <c r="I92">
        <f>VLOOKUP(InputData[[#This Row],[PRODUCT ID]],Table2[],4,0)</f>
        <v>19</v>
      </c>
      <c r="J92">
        <f>VLOOKUP(InputData[[#This Row],[PRODUCT ID]],Table2[],5,0)</f>
        <v>79</v>
      </c>
      <c r="K92">
        <f>InputData[[#This Row],[ BUYING PRICE]]*InputData[[#This Row],[QUANTITY]]</f>
        <v>114</v>
      </c>
      <c r="L92">
        <f>InputData[[#This Row],[SELLING PRICE]]*InputData[[#This Row],[QUANTITY]]</f>
        <v>474</v>
      </c>
      <c r="M92">
        <f>DAY(InputData[[#This Row],[DATE]])</f>
        <v>23</v>
      </c>
      <c r="N92" t="str">
        <f>TEXT(InputData[[#This Row],[DATE]],"mmm")</f>
        <v>Apr</v>
      </c>
      <c r="O92">
        <f>YEAR(InputData[[#This Row],[DATE]])</f>
        <v>2021</v>
      </c>
    </row>
    <row r="93" spans="1:15" x14ac:dyDescent="0.35">
      <c r="A93" s="3">
        <v>44309</v>
      </c>
      <c r="B93" s="4" t="s">
        <v>43</v>
      </c>
      <c r="C93" s="5">
        <v>10</v>
      </c>
      <c r="D93" s="5" t="s">
        <v>12</v>
      </c>
      <c r="E93" s="5" t="s">
        <v>8</v>
      </c>
      <c r="F93" s="6">
        <v>0</v>
      </c>
      <c r="G93" s="10" t="str">
        <f>VLOOKUP(InputData[[#This Row],[PRODUCT ID]],Table2[],2,0)</f>
        <v>Product28</v>
      </c>
      <c r="H93" t="str">
        <f>VLOOKUP(InputData[[#This Row],[PRODUCT ID]],Table2[],3,0)</f>
        <v>Clothings</v>
      </c>
      <c r="I93">
        <f>VLOOKUP(InputData[[#This Row],[PRODUCT ID]],Table2[],4,0)</f>
        <v>711</v>
      </c>
      <c r="J93">
        <f>VLOOKUP(InputData[[#This Row],[PRODUCT ID]],Table2[],5,0)</f>
        <v>809.88</v>
      </c>
      <c r="K93">
        <f>InputData[[#This Row],[ BUYING PRICE]]*InputData[[#This Row],[QUANTITY]]</f>
        <v>7110</v>
      </c>
      <c r="L93">
        <f>InputData[[#This Row],[SELLING PRICE]]*InputData[[#This Row],[QUANTITY]]</f>
        <v>8098.8</v>
      </c>
      <c r="M93">
        <f>DAY(InputData[[#This Row],[DATE]])</f>
        <v>23</v>
      </c>
      <c r="N93" t="str">
        <f>TEXT(InputData[[#This Row],[DATE]],"mmm")</f>
        <v>Apr</v>
      </c>
      <c r="O93">
        <f>YEAR(InputData[[#This Row],[DATE]])</f>
        <v>2021</v>
      </c>
    </row>
    <row r="94" spans="1:15" x14ac:dyDescent="0.35">
      <c r="A94" s="3">
        <v>44310</v>
      </c>
      <c r="B94" s="4" t="s">
        <v>38</v>
      </c>
      <c r="C94" s="5">
        <v>2</v>
      </c>
      <c r="D94" s="5" t="s">
        <v>8</v>
      </c>
      <c r="E94" s="5" t="s">
        <v>8</v>
      </c>
      <c r="F94" s="6">
        <v>0</v>
      </c>
      <c r="G94" s="10" t="str">
        <f>VLOOKUP(InputData[[#This Row],[PRODUCT ID]],Table2[],2,0)</f>
        <v>Product30</v>
      </c>
      <c r="H94" t="str">
        <f>VLOOKUP(InputData[[#This Row],[PRODUCT ID]],Table2[],3,0)</f>
        <v>Foods</v>
      </c>
      <c r="I94">
        <f>VLOOKUP(InputData[[#This Row],[PRODUCT ID]],Table2[],4,0)</f>
        <v>713</v>
      </c>
      <c r="J94">
        <f>VLOOKUP(InputData[[#This Row],[PRODUCT ID]],Table2[],5,0)</f>
        <v>811.88</v>
      </c>
      <c r="K94">
        <f>InputData[[#This Row],[ BUYING PRICE]]*InputData[[#This Row],[QUANTITY]]</f>
        <v>1426</v>
      </c>
      <c r="L94">
        <f>InputData[[#This Row],[SELLING PRICE]]*InputData[[#This Row],[QUANTITY]]</f>
        <v>1623.76</v>
      </c>
      <c r="M94">
        <f>DAY(InputData[[#This Row],[DATE]])</f>
        <v>24</v>
      </c>
      <c r="N94" t="str">
        <f>TEXT(InputData[[#This Row],[DATE]],"mmm")</f>
        <v>Apr</v>
      </c>
      <c r="O94">
        <f>YEAR(InputData[[#This Row],[DATE]])</f>
        <v>2021</v>
      </c>
    </row>
    <row r="95" spans="1:15" x14ac:dyDescent="0.35">
      <c r="A95" s="3">
        <v>44312</v>
      </c>
      <c r="B95" s="4" t="s">
        <v>18</v>
      </c>
      <c r="C95" s="5">
        <v>3</v>
      </c>
      <c r="D95" s="5" t="s">
        <v>12</v>
      </c>
      <c r="E95" s="5" t="s">
        <v>8</v>
      </c>
      <c r="F95" s="6">
        <v>0</v>
      </c>
      <c r="G95" s="10" t="str">
        <f>VLOOKUP(InputData[[#This Row],[PRODUCT ID]],Table2[],2,0)</f>
        <v>Product37</v>
      </c>
      <c r="H95" t="str">
        <f>VLOOKUP(InputData[[#This Row],[PRODUCT ID]],Table2[],3,0)</f>
        <v>Clothings</v>
      </c>
      <c r="I95">
        <f>VLOOKUP(InputData[[#This Row],[PRODUCT ID]],Table2[],4,0)</f>
        <v>14</v>
      </c>
      <c r="J95">
        <f>VLOOKUP(InputData[[#This Row],[PRODUCT ID]],Table2[],5,0)</f>
        <v>74</v>
      </c>
      <c r="K95">
        <f>InputData[[#This Row],[ BUYING PRICE]]*InputData[[#This Row],[QUANTITY]]</f>
        <v>42</v>
      </c>
      <c r="L95">
        <f>InputData[[#This Row],[SELLING PRICE]]*InputData[[#This Row],[QUANTITY]]</f>
        <v>222</v>
      </c>
      <c r="M95">
        <f>DAY(InputData[[#This Row],[DATE]])</f>
        <v>26</v>
      </c>
      <c r="N95" t="str">
        <f>TEXT(InputData[[#This Row],[DATE]],"mmm")</f>
        <v>Apr</v>
      </c>
      <c r="O95">
        <f>YEAR(InputData[[#This Row],[DATE]])</f>
        <v>2021</v>
      </c>
    </row>
    <row r="96" spans="1:15" x14ac:dyDescent="0.35">
      <c r="A96" s="3">
        <v>44315</v>
      </c>
      <c r="B96" s="4" t="s">
        <v>38</v>
      </c>
      <c r="C96" s="5">
        <v>7</v>
      </c>
      <c r="D96" s="5" t="s">
        <v>12</v>
      </c>
      <c r="E96" s="5" t="s">
        <v>8</v>
      </c>
      <c r="F96" s="6">
        <v>0</v>
      </c>
      <c r="G96" s="10" t="str">
        <f>VLOOKUP(InputData[[#This Row],[PRODUCT ID]],Table2[],2,0)</f>
        <v>Product30</v>
      </c>
      <c r="H96" t="str">
        <f>VLOOKUP(InputData[[#This Row],[PRODUCT ID]],Table2[],3,0)</f>
        <v>Foods</v>
      </c>
      <c r="I96">
        <f>VLOOKUP(InputData[[#This Row],[PRODUCT ID]],Table2[],4,0)</f>
        <v>713</v>
      </c>
      <c r="J96">
        <f>VLOOKUP(InputData[[#This Row],[PRODUCT ID]],Table2[],5,0)</f>
        <v>811.88</v>
      </c>
      <c r="K96">
        <f>InputData[[#This Row],[ BUYING PRICE]]*InputData[[#This Row],[QUANTITY]]</f>
        <v>4991</v>
      </c>
      <c r="L96">
        <f>InputData[[#This Row],[SELLING PRICE]]*InputData[[#This Row],[QUANTITY]]</f>
        <v>5683.16</v>
      </c>
      <c r="M96">
        <f>DAY(InputData[[#This Row],[DATE]])</f>
        <v>29</v>
      </c>
      <c r="N96" t="str">
        <f>TEXT(InputData[[#This Row],[DATE]],"mmm")</f>
        <v>Apr</v>
      </c>
      <c r="O96">
        <f>YEAR(InputData[[#This Row],[DATE]])</f>
        <v>2021</v>
      </c>
    </row>
    <row r="97" spans="1:15" x14ac:dyDescent="0.35">
      <c r="A97" s="3">
        <v>44316</v>
      </c>
      <c r="B97" s="4" t="s">
        <v>29</v>
      </c>
      <c r="C97" s="5">
        <v>1</v>
      </c>
      <c r="D97" s="5" t="s">
        <v>12</v>
      </c>
      <c r="E97" s="5" t="s">
        <v>8</v>
      </c>
      <c r="F97" s="6">
        <v>0</v>
      </c>
      <c r="G97" s="10" t="str">
        <f>VLOOKUP(InputData[[#This Row],[PRODUCT ID]],Table2[],2,0)</f>
        <v>Product29</v>
      </c>
      <c r="H97" t="str">
        <f>VLOOKUP(InputData[[#This Row],[PRODUCT ID]],Table2[],3,0)</f>
        <v>Footwears</v>
      </c>
      <c r="I97">
        <f>VLOOKUP(InputData[[#This Row],[PRODUCT ID]],Table2[],4,0)</f>
        <v>712</v>
      </c>
      <c r="J97">
        <f>VLOOKUP(InputData[[#This Row],[PRODUCT ID]],Table2[],5,0)</f>
        <v>810.88</v>
      </c>
      <c r="K97">
        <f>InputData[[#This Row],[ BUYING PRICE]]*InputData[[#This Row],[QUANTITY]]</f>
        <v>712</v>
      </c>
      <c r="L97">
        <f>InputData[[#This Row],[SELLING PRICE]]*InputData[[#This Row],[QUANTITY]]</f>
        <v>810.88</v>
      </c>
      <c r="M97">
        <f>DAY(InputData[[#This Row],[DATE]])</f>
        <v>30</v>
      </c>
      <c r="N97" t="str">
        <f>TEXT(InputData[[#This Row],[DATE]],"mmm")</f>
        <v>Apr</v>
      </c>
      <c r="O97">
        <f>YEAR(InputData[[#This Row],[DATE]])</f>
        <v>2021</v>
      </c>
    </row>
    <row r="98" spans="1:15" x14ac:dyDescent="0.35">
      <c r="A98" s="3">
        <v>44317</v>
      </c>
      <c r="B98" s="4" t="s">
        <v>40</v>
      </c>
      <c r="C98" s="5">
        <v>3</v>
      </c>
      <c r="D98" s="5" t="s">
        <v>8</v>
      </c>
      <c r="E98" s="5" t="s">
        <v>10</v>
      </c>
      <c r="F98" s="6">
        <v>0</v>
      </c>
      <c r="G98" s="10" t="str">
        <f>VLOOKUP(InputData[[#This Row],[PRODUCT ID]],Table2[],2,0)</f>
        <v>Product18</v>
      </c>
      <c r="H98" t="str">
        <f>VLOOKUP(InputData[[#This Row],[PRODUCT ID]],Table2[],3,0)</f>
        <v>Toys&amp; games</v>
      </c>
      <c r="I98">
        <f>VLOOKUP(InputData[[#This Row],[PRODUCT ID]],Table2[],4,0)</f>
        <v>701</v>
      </c>
      <c r="J98">
        <f>VLOOKUP(InputData[[#This Row],[PRODUCT ID]],Table2[],5,0)</f>
        <v>900.55</v>
      </c>
      <c r="K98">
        <f>InputData[[#This Row],[ BUYING PRICE]]*InputData[[#This Row],[QUANTITY]]</f>
        <v>2103</v>
      </c>
      <c r="L98">
        <f>InputData[[#This Row],[SELLING PRICE]]*InputData[[#This Row],[QUANTITY]]</f>
        <v>2701.6499999999996</v>
      </c>
      <c r="M98">
        <f>DAY(InputData[[#This Row],[DATE]])</f>
        <v>1</v>
      </c>
      <c r="N98" t="str">
        <f>TEXT(InputData[[#This Row],[DATE]],"mmm")</f>
        <v>May</v>
      </c>
      <c r="O98">
        <f>YEAR(InputData[[#This Row],[DATE]])</f>
        <v>2021</v>
      </c>
    </row>
    <row r="99" spans="1:15" x14ac:dyDescent="0.35">
      <c r="A99" s="3">
        <v>44317</v>
      </c>
      <c r="B99" s="4" t="s">
        <v>20</v>
      </c>
      <c r="C99" s="5">
        <v>1</v>
      </c>
      <c r="D99" s="5" t="s">
        <v>8</v>
      </c>
      <c r="E99" s="5" t="s">
        <v>10</v>
      </c>
      <c r="F99" s="6">
        <v>0</v>
      </c>
      <c r="G99" s="10" t="str">
        <f>VLOOKUP(InputData[[#This Row],[PRODUCT ID]],Table2[],2,0)</f>
        <v>Product42</v>
      </c>
      <c r="H99" t="str">
        <f>VLOOKUP(InputData[[#This Row],[PRODUCT ID]],Table2[],3,0)</f>
        <v>Grocery Store</v>
      </c>
      <c r="I99">
        <f>VLOOKUP(InputData[[#This Row],[PRODUCT ID]],Table2[],4,0)</f>
        <v>19</v>
      </c>
      <c r="J99">
        <f>VLOOKUP(InputData[[#This Row],[PRODUCT ID]],Table2[],5,0)</f>
        <v>79</v>
      </c>
      <c r="K99">
        <f>InputData[[#This Row],[ BUYING PRICE]]*InputData[[#This Row],[QUANTITY]]</f>
        <v>19</v>
      </c>
      <c r="L99">
        <f>InputData[[#This Row],[SELLING PRICE]]*InputData[[#This Row],[QUANTITY]]</f>
        <v>79</v>
      </c>
      <c r="M99">
        <f>DAY(InputData[[#This Row],[DATE]])</f>
        <v>1</v>
      </c>
      <c r="N99" t="str">
        <f>TEXT(InputData[[#This Row],[DATE]],"mmm")</f>
        <v>May</v>
      </c>
      <c r="O99">
        <f>YEAR(InputData[[#This Row],[DATE]])</f>
        <v>2021</v>
      </c>
    </row>
    <row r="100" spans="1:15" x14ac:dyDescent="0.35">
      <c r="A100" s="3">
        <v>44319</v>
      </c>
      <c r="B100" s="4" t="s">
        <v>23</v>
      </c>
      <c r="C100" s="5">
        <v>3</v>
      </c>
      <c r="D100" s="5" t="s">
        <v>8</v>
      </c>
      <c r="E100" s="5" t="s">
        <v>8</v>
      </c>
      <c r="F100" s="6">
        <v>0</v>
      </c>
      <c r="G100" s="10" t="str">
        <f>VLOOKUP(InputData[[#This Row],[PRODUCT ID]],Table2[],2,0)</f>
        <v>Product34</v>
      </c>
      <c r="H100" t="str">
        <f>VLOOKUP(InputData[[#This Row],[PRODUCT ID]],Table2[],3,0)</f>
        <v>Furniture</v>
      </c>
      <c r="I100">
        <f>VLOOKUP(InputData[[#This Row],[PRODUCT ID]],Table2[],4,0)</f>
        <v>11</v>
      </c>
      <c r="J100">
        <f>VLOOKUP(InputData[[#This Row],[PRODUCT ID]],Table2[],5,0)</f>
        <v>71</v>
      </c>
      <c r="K100">
        <f>InputData[[#This Row],[ BUYING PRICE]]*InputData[[#This Row],[QUANTITY]]</f>
        <v>33</v>
      </c>
      <c r="L100">
        <f>InputData[[#This Row],[SELLING PRICE]]*InputData[[#This Row],[QUANTITY]]</f>
        <v>213</v>
      </c>
      <c r="M100">
        <f>DAY(InputData[[#This Row],[DATE]])</f>
        <v>3</v>
      </c>
      <c r="N100" t="str">
        <f>TEXT(InputData[[#This Row],[DATE]],"mmm")</f>
        <v>May</v>
      </c>
      <c r="O100">
        <f>YEAR(InputData[[#This Row],[DATE]])</f>
        <v>2021</v>
      </c>
    </row>
    <row r="101" spans="1:15" x14ac:dyDescent="0.35">
      <c r="A101" s="3">
        <v>44320</v>
      </c>
      <c r="B101" s="4" t="s">
        <v>37</v>
      </c>
      <c r="C101" s="5">
        <v>13</v>
      </c>
      <c r="D101" s="5" t="s">
        <v>8</v>
      </c>
      <c r="E101" s="5" t="s">
        <v>8</v>
      </c>
      <c r="F101" s="6">
        <v>0</v>
      </c>
      <c r="G101" s="10" t="str">
        <f>VLOOKUP(InputData[[#This Row],[PRODUCT ID]],Table2[],2,0)</f>
        <v>Product15</v>
      </c>
      <c r="H101" t="str">
        <f>VLOOKUP(InputData[[#This Row],[PRODUCT ID]],Table2[],3,0)</f>
        <v>Grocery Store</v>
      </c>
      <c r="I101">
        <f>VLOOKUP(InputData[[#This Row],[PRODUCT ID]],Table2[],4,0)</f>
        <v>500</v>
      </c>
      <c r="J101">
        <f>VLOOKUP(InputData[[#This Row],[PRODUCT ID]],Table2[],5,0)</f>
        <v>514</v>
      </c>
      <c r="K101">
        <f>InputData[[#This Row],[ BUYING PRICE]]*InputData[[#This Row],[QUANTITY]]</f>
        <v>6500</v>
      </c>
      <c r="L101">
        <f>InputData[[#This Row],[SELLING PRICE]]*InputData[[#This Row],[QUANTITY]]</f>
        <v>6682</v>
      </c>
      <c r="M101">
        <f>DAY(InputData[[#This Row],[DATE]])</f>
        <v>4</v>
      </c>
      <c r="N101" t="str">
        <f>TEXT(InputData[[#This Row],[DATE]],"mmm")</f>
        <v>May</v>
      </c>
      <c r="O101">
        <f>YEAR(InputData[[#This Row],[DATE]])</f>
        <v>2021</v>
      </c>
    </row>
    <row r="102" spans="1:15" x14ac:dyDescent="0.35">
      <c r="A102" s="3">
        <v>44320</v>
      </c>
      <c r="B102" s="4" t="s">
        <v>19</v>
      </c>
      <c r="C102" s="5">
        <v>4</v>
      </c>
      <c r="D102" s="5" t="s">
        <v>12</v>
      </c>
      <c r="E102" s="5" t="s">
        <v>10</v>
      </c>
      <c r="F102" s="6">
        <v>0</v>
      </c>
      <c r="G102" s="10" t="str">
        <f>VLOOKUP(InputData[[#This Row],[PRODUCT ID]],Table2[],2,0)</f>
        <v>Product14</v>
      </c>
      <c r="H102" t="str">
        <f>VLOOKUP(InputData[[#This Row],[PRODUCT ID]],Table2[],3,0)</f>
        <v>Jwellery</v>
      </c>
      <c r="I102">
        <f>VLOOKUP(InputData[[#This Row],[PRODUCT ID]],Table2[],4,0)</f>
        <v>142</v>
      </c>
      <c r="J102">
        <f>VLOOKUP(InputData[[#This Row],[PRODUCT ID]],Table2[],5,0)</f>
        <v>513</v>
      </c>
      <c r="K102">
        <f>InputData[[#This Row],[ BUYING PRICE]]*InputData[[#This Row],[QUANTITY]]</f>
        <v>568</v>
      </c>
      <c r="L102">
        <f>InputData[[#This Row],[SELLING PRICE]]*InputData[[#This Row],[QUANTITY]]</f>
        <v>2052</v>
      </c>
      <c r="M102">
        <f>DAY(InputData[[#This Row],[DATE]])</f>
        <v>4</v>
      </c>
      <c r="N102" t="str">
        <f>TEXT(InputData[[#This Row],[DATE]],"mmm")</f>
        <v>May</v>
      </c>
      <c r="O102">
        <f>YEAR(InputData[[#This Row],[DATE]])</f>
        <v>2021</v>
      </c>
    </row>
    <row r="103" spans="1:15" x14ac:dyDescent="0.35">
      <c r="A103" s="3">
        <v>44321</v>
      </c>
      <c r="B103" s="4" t="s">
        <v>47</v>
      </c>
      <c r="C103" s="5">
        <v>13</v>
      </c>
      <c r="D103" s="5" t="s">
        <v>12</v>
      </c>
      <c r="E103" s="5" t="s">
        <v>10</v>
      </c>
      <c r="F103" s="6">
        <v>0</v>
      </c>
      <c r="G103" s="10" t="str">
        <f>VLOOKUP(InputData[[#This Row],[PRODUCT ID]],Table2[],2,0)</f>
        <v>Product09</v>
      </c>
      <c r="H103" t="str">
        <f>VLOOKUP(InputData[[#This Row],[PRODUCT ID]],Table2[],3,0)</f>
        <v>Toys&amp; games</v>
      </c>
      <c r="I103">
        <f>VLOOKUP(InputData[[#This Row],[PRODUCT ID]],Table2[],4,0)</f>
        <v>137</v>
      </c>
      <c r="J103">
        <f>VLOOKUP(InputData[[#This Row],[PRODUCT ID]],Table2[],5,0)</f>
        <v>508</v>
      </c>
      <c r="K103">
        <f>InputData[[#This Row],[ BUYING PRICE]]*InputData[[#This Row],[QUANTITY]]</f>
        <v>1781</v>
      </c>
      <c r="L103">
        <f>InputData[[#This Row],[SELLING PRICE]]*InputData[[#This Row],[QUANTITY]]</f>
        <v>6604</v>
      </c>
      <c r="M103">
        <f>DAY(InputData[[#This Row],[DATE]])</f>
        <v>5</v>
      </c>
      <c r="N103" t="str">
        <f>TEXT(InputData[[#This Row],[DATE]],"mmm")</f>
        <v>May</v>
      </c>
      <c r="O103">
        <f>YEAR(InputData[[#This Row],[DATE]])</f>
        <v>2021</v>
      </c>
    </row>
    <row r="104" spans="1:15" x14ac:dyDescent="0.35">
      <c r="A104" s="3">
        <v>44322</v>
      </c>
      <c r="B104" s="4" t="s">
        <v>35</v>
      </c>
      <c r="C104" s="5">
        <v>15</v>
      </c>
      <c r="D104" s="5" t="s">
        <v>12</v>
      </c>
      <c r="E104" s="5" t="s">
        <v>8</v>
      </c>
      <c r="F104" s="6">
        <v>0</v>
      </c>
      <c r="G104" s="10" t="str">
        <f>VLOOKUP(InputData[[#This Row],[PRODUCT ID]],Table2[],2,0)</f>
        <v>Product08</v>
      </c>
      <c r="H104" t="str">
        <f>VLOOKUP(InputData[[#This Row],[PRODUCT ID]],Table2[],3,0)</f>
        <v>Home appliance</v>
      </c>
      <c r="I104">
        <f>VLOOKUP(InputData[[#This Row],[PRODUCT ID]],Table2[],4,0)</f>
        <v>136</v>
      </c>
      <c r="J104">
        <f>VLOOKUP(InputData[[#This Row],[PRODUCT ID]],Table2[],5,0)</f>
        <v>190.68</v>
      </c>
      <c r="K104">
        <f>InputData[[#This Row],[ BUYING PRICE]]*InputData[[#This Row],[QUANTITY]]</f>
        <v>2040</v>
      </c>
      <c r="L104">
        <f>InputData[[#This Row],[SELLING PRICE]]*InputData[[#This Row],[QUANTITY]]</f>
        <v>2860.2000000000003</v>
      </c>
      <c r="M104">
        <f>DAY(InputData[[#This Row],[DATE]])</f>
        <v>6</v>
      </c>
      <c r="N104" t="str">
        <f>TEXT(InputData[[#This Row],[DATE]],"mmm")</f>
        <v>May</v>
      </c>
      <c r="O104">
        <f>YEAR(InputData[[#This Row],[DATE]])</f>
        <v>2021</v>
      </c>
    </row>
    <row r="105" spans="1:15" x14ac:dyDescent="0.35">
      <c r="A105" s="3">
        <v>44322</v>
      </c>
      <c r="B105" s="4" t="s">
        <v>47</v>
      </c>
      <c r="C105" s="5">
        <v>6</v>
      </c>
      <c r="D105" s="5" t="s">
        <v>8</v>
      </c>
      <c r="E105" s="5" t="s">
        <v>8</v>
      </c>
      <c r="F105" s="6">
        <v>0</v>
      </c>
      <c r="G105" s="10" t="str">
        <f>VLOOKUP(InputData[[#This Row],[PRODUCT ID]],Table2[],2,0)</f>
        <v>Product09</v>
      </c>
      <c r="H105" t="str">
        <f>VLOOKUP(InputData[[#This Row],[PRODUCT ID]],Table2[],3,0)</f>
        <v>Toys&amp; games</v>
      </c>
      <c r="I105">
        <f>VLOOKUP(InputData[[#This Row],[PRODUCT ID]],Table2[],4,0)</f>
        <v>137</v>
      </c>
      <c r="J105">
        <f>VLOOKUP(InputData[[#This Row],[PRODUCT ID]],Table2[],5,0)</f>
        <v>508</v>
      </c>
      <c r="K105">
        <f>InputData[[#This Row],[ BUYING PRICE]]*InputData[[#This Row],[QUANTITY]]</f>
        <v>822</v>
      </c>
      <c r="L105">
        <f>InputData[[#This Row],[SELLING PRICE]]*InputData[[#This Row],[QUANTITY]]</f>
        <v>3048</v>
      </c>
      <c r="M105">
        <f>DAY(InputData[[#This Row],[DATE]])</f>
        <v>6</v>
      </c>
      <c r="N105" t="str">
        <f>TEXT(InputData[[#This Row],[DATE]],"mmm")</f>
        <v>May</v>
      </c>
      <c r="O105">
        <f>YEAR(InputData[[#This Row],[DATE]])</f>
        <v>2021</v>
      </c>
    </row>
    <row r="106" spans="1:15" x14ac:dyDescent="0.35">
      <c r="A106" s="3">
        <v>44323</v>
      </c>
      <c r="B106" s="4" t="s">
        <v>40</v>
      </c>
      <c r="C106" s="5">
        <v>1</v>
      </c>
      <c r="D106" s="5" t="s">
        <v>12</v>
      </c>
      <c r="E106" s="5" t="s">
        <v>10</v>
      </c>
      <c r="F106" s="6">
        <v>0</v>
      </c>
      <c r="G106" s="10" t="str">
        <f>VLOOKUP(InputData[[#This Row],[PRODUCT ID]],Table2[],2,0)</f>
        <v>Product18</v>
      </c>
      <c r="H106" t="str">
        <f>VLOOKUP(InputData[[#This Row],[PRODUCT ID]],Table2[],3,0)</f>
        <v>Toys&amp; games</v>
      </c>
      <c r="I106">
        <f>VLOOKUP(InputData[[#This Row],[PRODUCT ID]],Table2[],4,0)</f>
        <v>701</v>
      </c>
      <c r="J106">
        <f>VLOOKUP(InputData[[#This Row],[PRODUCT ID]],Table2[],5,0)</f>
        <v>900.55</v>
      </c>
      <c r="K106">
        <f>InputData[[#This Row],[ BUYING PRICE]]*InputData[[#This Row],[QUANTITY]]</f>
        <v>701</v>
      </c>
      <c r="L106">
        <f>InputData[[#This Row],[SELLING PRICE]]*InputData[[#This Row],[QUANTITY]]</f>
        <v>900.55</v>
      </c>
      <c r="M106">
        <f>DAY(InputData[[#This Row],[DATE]])</f>
        <v>7</v>
      </c>
      <c r="N106" t="str">
        <f>TEXT(InputData[[#This Row],[DATE]],"mmm")</f>
        <v>May</v>
      </c>
      <c r="O106">
        <f>YEAR(InputData[[#This Row],[DATE]])</f>
        <v>2021</v>
      </c>
    </row>
    <row r="107" spans="1:15" x14ac:dyDescent="0.35">
      <c r="A107" s="3">
        <v>44325</v>
      </c>
      <c r="B107" s="4" t="s">
        <v>31</v>
      </c>
      <c r="C107" s="5">
        <v>6</v>
      </c>
      <c r="D107" s="5" t="s">
        <v>8</v>
      </c>
      <c r="E107" s="5" t="s">
        <v>8</v>
      </c>
      <c r="F107" s="6">
        <v>0</v>
      </c>
      <c r="G107" s="10" t="str">
        <f>VLOOKUP(InputData[[#This Row],[PRODUCT ID]],Table2[],2,0)</f>
        <v>Product16</v>
      </c>
      <c r="H107" t="str">
        <f>VLOOKUP(InputData[[#This Row],[PRODUCT ID]],Table2[],3,0)</f>
        <v>Furniture</v>
      </c>
      <c r="I107">
        <f>VLOOKUP(InputData[[#This Row],[PRODUCT ID]],Table2[],4,0)</f>
        <v>200</v>
      </c>
      <c r="J107">
        <f>VLOOKUP(InputData[[#This Row],[PRODUCT ID]],Table2[],5,0)</f>
        <v>515</v>
      </c>
      <c r="K107">
        <f>InputData[[#This Row],[ BUYING PRICE]]*InputData[[#This Row],[QUANTITY]]</f>
        <v>1200</v>
      </c>
      <c r="L107">
        <f>InputData[[#This Row],[SELLING PRICE]]*InputData[[#This Row],[QUANTITY]]</f>
        <v>3090</v>
      </c>
      <c r="M107">
        <f>DAY(InputData[[#This Row],[DATE]])</f>
        <v>9</v>
      </c>
      <c r="N107" t="str">
        <f>TEXT(InputData[[#This Row],[DATE]],"mmm")</f>
        <v>May</v>
      </c>
      <c r="O107">
        <f>YEAR(InputData[[#This Row],[DATE]])</f>
        <v>2021</v>
      </c>
    </row>
    <row r="108" spans="1:15" x14ac:dyDescent="0.35">
      <c r="A108" s="3">
        <v>44325</v>
      </c>
      <c r="B108" s="4" t="s">
        <v>43</v>
      </c>
      <c r="C108" s="5">
        <v>8</v>
      </c>
      <c r="D108" s="5" t="s">
        <v>12</v>
      </c>
      <c r="E108" s="5" t="s">
        <v>10</v>
      </c>
      <c r="F108" s="6">
        <v>0</v>
      </c>
      <c r="G108" s="10" t="str">
        <f>VLOOKUP(InputData[[#This Row],[PRODUCT ID]],Table2[],2,0)</f>
        <v>Product28</v>
      </c>
      <c r="H108" t="str">
        <f>VLOOKUP(InputData[[#This Row],[PRODUCT ID]],Table2[],3,0)</f>
        <v>Clothings</v>
      </c>
      <c r="I108">
        <f>VLOOKUP(InputData[[#This Row],[PRODUCT ID]],Table2[],4,0)</f>
        <v>711</v>
      </c>
      <c r="J108">
        <f>VLOOKUP(InputData[[#This Row],[PRODUCT ID]],Table2[],5,0)</f>
        <v>809.88</v>
      </c>
      <c r="K108">
        <f>InputData[[#This Row],[ BUYING PRICE]]*InputData[[#This Row],[QUANTITY]]</f>
        <v>5688</v>
      </c>
      <c r="L108">
        <f>InputData[[#This Row],[SELLING PRICE]]*InputData[[#This Row],[QUANTITY]]</f>
        <v>6479.04</v>
      </c>
      <c r="M108">
        <f>DAY(InputData[[#This Row],[DATE]])</f>
        <v>9</v>
      </c>
      <c r="N108" t="str">
        <f>TEXT(InputData[[#This Row],[DATE]],"mmm")</f>
        <v>May</v>
      </c>
      <c r="O108">
        <f>YEAR(InputData[[#This Row],[DATE]])</f>
        <v>2021</v>
      </c>
    </row>
    <row r="109" spans="1:15" x14ac:dyDescent="0.35">
      <c r="A109" s="3">
        <v>44328</v>
      </c>
      <c r="B109" s="4" t="s">
        <v>31</v>
      </c>
      <c r="C109" s="5">
        <v>3</v>
      </c>
      <c r="D109" s="5" t="s">
        <v>12</v>
      </c>
      <c r="E109" s="5" t="s">
        <v>8</v>
      </c>
      <c r="F109" s="6">
        <v>0</v>
      </c>
      <c r="G109" s="10" t="str">
        <f>VLOOKUP(InputData[[#This Row],[PRODUCT ID]],Table2[],2,0)</f>
        <v>Product16</v>
      </c>
      <c r="H109" t="str">
        <f>VLOOKUP(InputData[[#This Row],[PRODUCT ID]],Table2[],3,0)</f>
        <v>Furniture</v>
      </c>
      <c r="I109">
        <f>VLOOKUP(InputData[[#This Row],[PRODUCT ID]],Table2[],4,0)</f>
        <v>200</v>
      </c>
      <c r="J109">
        <f>VLOOKUP(InputData[[#This Row],[PRODUCT ID]],Table2[],5,0)</f>
        <v>515</v>
      </c>
      <c r="K109">
        <f>InputData[[#This Row],[ BUYING PRICE]]*InputData[[#This Row],[QUANTITY]]</f>
        <v>600</v>
      </c>
      <c r="L109">
        <f>InputData[[#This Row],[SELLING PRICE]]*InputData[[#This Row],[QUANTITY]]</f>
        <v>1545</v>
      </c>
      <c r="M109">
        <f>DAY(InputData[[#This Row],[DATE]])</f>
        <v>12</v>
      </c>
      <c r="N109" t="str">
        <f>TEXT(InputData[[#This Row],[DATE]],"mmm")</f>
        <v>May</v>
      </c>
      <c r="O109">
        <f>YEAR(InputData[[#This Row],[DATE]])</f>
        <v>2021</v>
      </c>
    </row>
    <row r="110" spans="1:15" x14ac:dyDescent="0.35">
      <c r="A110" s="3">
        <v>44328</v>
      </c>
      <c r="B110" s="4" t="s">
        <v>14</v>
      </c>
      <c r="C110" s="5">
        <v>15</v>
      </c>
      <c r="D110" s="5" t="s">
        <v>12</v>
      </c>
      <c r="E110" s="5" t="s">
        <v>8</v>
      </c>
      <c r="F110" s="6">
        <v>0</v>
      </c>
      <c r="G110" s="10" t="str">
        <f>VLOOKUP(InputData[[#This Row],[PRODUCT ID]],Table2[],2,0)</f>
        <v>Product35</v>
      </c>
      <c r="H110" t="str">
        <f>VLOOKUP(InputData[[#This Row],[PRODUCT ID]],Table2[],3,0)</f>
        <v>Home appliance</v>
      </c>
      <c r="I110">
        <f>VLOOKUP(InputData[[#This Row],[PRODUCT ID]],Table2[],4,0)</f>
        <v>12</v>
      </c>
      <c r="J110">
        <f>VLOOKUP(InputData[[#This Row],[PRODUCT ID]],Table2[],5,0)</f>
        <v>72</v>
      </c>
      <c r="K110">
        <f>InputData[[#This Row],[ BUYING PRICE]]*InputData[[#This Row],[QUANTITY]]</f>
        <v>180</v>
      </c>
      <c r="L110">
        <f>InputData[[#This Row],[SELLING PRICE]]*InputData[[#This Row],[QUANTITY]]</f>
        <v>1080</v>
      </c>
      <c r="M110">
        <f>DAY(InputData[[#This Row],[DATE]])</f>
        <v>12</v>
      </c>
      <c r="N110" t="str">
        <f>TEXT(InputData[[#This Row],[DATE]],"mmm")</f>
        <v>May</v>
      </c>
      <c r="O110">
        <f>YEAR(InputData[[#This Row],[DATE]])</f>
        <v>2021</v>
      </c>
    </row>
    <row r="111" spans="1:15" x14ac:dyDescent="0.35">
      <c r="A111" s="3">
        <v>44329</v>
      </c>
      <c r="B111" s="4" t="s">
        <v>29</v>
      </c>
      <c r="C111" s="5">
        <v>4</v>
      </c>
      <c r="D111" s="5" t="s">
        <v>12</v>
      </c>
      <c r="E111" s="5" t="s">
        <v>8</v>
      </c>
      <c r="F111" s="6">
        <v>0</v>
      </c>
      <c r="G111" s="10" t="str">
        <f>VLOOKUP(InputData[[#This Row],[PRODUCT ID]],Table2[],2,0)</f>
        <v>Product29</v>
      </c>
      <c r="H111" t="str">
        <f>VLOOKUP(InputData[[#This Row],[PRODUCT ID]],Table2[],3,0)</f>
        <v>Footwears</v>
      </c>
      <c r="I111">
        <f>VLOOKUP(InputData[[#This Row],[PRODUCT ID]],Table2[],4,0)</f>
        <v>712</v>
      </c>
      <c r="J111">
        <f>VLOOKUP(InputData[[#This Row],[PRODUCT ID]],Table2[],5,0)</f>
        <v>810.88</v>
      </c>
      <c r="K111">
        <f>InputData[[#This Row],[ BUYING PRICE]]*InputData[[#This Row],[QUANTITY]]</f>
        <v>2848</v>
      </c>
      <c r="L111">
        <f>InputData[[#This Row],[SELLING PRICE]]*InputData[[#This Row],[QUANTITY]]</f>
        <v>3243.52</v>
      </c>
      <c r="M111">
        <f>DAY(InputData[[#This Row],[DATE]])</f>
        <v>13</v>
      </c>
      <c r="N111" t="str">
        <f>TEXT(InputData[[#This Row],[DATE]],"mmm")</f>
        <v>May</v>
      </c>
      <c r="O111">
        <f>YEAR(InputData[[#This Row],[DATE]])</f>
        <v>2021</v>
      </c>
    </row>
    <row r="112" spans="1:15" x14ac:dyDescent="0.35">
      <c r="A112" s="3">
        <v>44336</v>
      </c>
      <c r="B112" s="4" t="s">
        <v>20</v>
      </c>
      <c r="C112" s="5">
        <v>2</v>
      </c>
      <c r="D112" s="5" t="s">
        <v>8</v>
      </c>
      <c r="E112" s="5" t="s">
        <v>10</v>
      </c>
      <c r="F112" s="6">
        <v>0</v>
      </c>
      <c r="G112" s="10" t="str">
        <f>VLOOKUP(InputData[[#This Row],[PRODUCT ID]],Table2[],2,0)</f>
        <v>Product42</v>
      </c>
      <c r="H112" t="str">
        <f>VLOOKUP(InputData[[#This Row],[PRODUCT ID]],Table2[],3,0)</f>
        <v>Grocery Store</v>
      </c>
      <c r="I112">
        <f>VLOOKUP(InputData[[#This Row],[PRODUCT ID]],Table2[],4,0)</f>
        <v>19</v>
      </c>
      <c r="J112">
        <f>VLOOKUP(InputData[[#This Row],[PRODUCT ID]],Table2[],5,0)</f>
        <v>79</v>
      </c>
      <c r="K112">
        <f>InputData[[#This Row],[ BUYING PRICE]]*InputData[[#This Row],[QUANTITY]]</f>
        <v>38</v>
      </c>
      <c r="L112">
        <f>InputData[[#This Row],[SELLING PRICE]]*InputData[[#This Row],[QUANTITY]]</f>
        <v>158</v>
      </c>
      <c r="M112">
        <f>DAY(InputData[[#This Row],[DATE]])</f>
        <v>20</v>
      </c>
      <c r="N112" t="str">
        <f>TEXT(InputData[[#This Row],[DATE]],"mmm")</f>
        <v>May</v>
      </c>
      <c r="O112">
        <f>YEAR(InputData[[#This Row],[DATE]])</f>
        <v>2021</v>
      </c>
    </row>
    <row r="113" spans="1:15" x14ac:dyDescent="0.35">
      <c r="A113" s="3">
        <v>44339</v>
      </c>
      <c r="B113" s="4" t="s">
        <v>27</v>
      </c>
      <c r="C113" s="5">
        <v>11</v>
      </c>
      <c r="D113" s="5" t="s">
        <v>12</v>
      </c>
      <c r="E113" s="5" t="s">
        <v>8</v>
      </c>
      <c r="F113" s="6">
        <v>0</v>
      </c>
      <c r="G113" s="10" t="str">
        <f>VLOOKUP(InputData[[#This Row],[PRODUCT ID]],Table2[],2,0)</f>
        <v>Product40</v>
      </c>
      <c r="H113" t="str">
        <f>VLOOKUP(InputData[[#This Row],[PRODUCT ID]],Table2[],3,0)</f>
        <v>Drinks</v>
      </c>
      <c r="I113">
        <f>VLOOKUP(InputData[[#This Row],[PRODUCT ID]],Table2[],4,0)</f>
        <v>17</v>
      </c>
      <c r="J113">
        <f>VLOOKUP(InputData[[#This Row],[PRODUCT ID]],Table2[],5,0)</f>
        <v>77</v>
      </c>
      <c r="K113">
        <f>InputData[[#This Row],[ BUYING PRICE]]*InputData[[#This Row],[QUANTITY]]</f>
        <v>187</v>
      </c>
      <c r="L113">
        <f>InputData[[#This Row],[SELLING PRICE]]*InputData[[#This Row],[QUANTITY]]</f>
        <v>847</v>
      </c>
      <c r="M113">
        <f>DAY(InputData[[#This Row],[DATE]])</f>
        <v>23</v>
      </c>
      <c r="N113" t="str">
        <f>TEXT(InputData[[#This Row],[DATE]],"mmm")</f>
        <v>May</v>
      </c>
      <c r="O113">
        <f>YEAR(InputData[[#This Row],[DATE]])</f>
        <v>2021</v>
      </c>
    </row>
    <row r="114" spans="1:15" x14ac:dyDescent="0.35">
      <c r="A114" s="3">
        <v>44346</v>
      </c>
      <c r="B114" s="4" t="s">
        <v>22</v>
      </c>
      <c r="C114" s="5">
        <v>13</v>
      </c>
      <c r="D114" s="5" t="s">
        <v>8</v>
      </c>
      <c r="E114" s="5" t="s">
        <v>8</v>
      </c>
      <c r="F114" s="6">
        <v>0</v>
      </c>
      <c r="G114" s="10" t="str">
        <f>VLOOKUP(InputData[[#This Row],[PRODUCT ID]],Table2[],2,0)</f>
        <v>Product23</v>
      </c>
      <c r="H114" t="str">
        <f>VLOOKUP(InputData[[#This Row],[PRODUCT ID]],Table2[],3,0)</f>
        <v>Jwellery</v>
      </c>
      <c r="I114">
        <f>VLOOKUP(InputData[[#This Row],[PRODUCT ID]],Table2[],4,0)</f>
        <v>706</v>
      </c>
      <c r="J114">
        <f>VLOOKUP(InputData[[#This Row],[PRODUCT ID]],Table2[],5,0)</f>
        <v>804.88</v>
      </c>
      <c r="K114">
        <f>InputData[[#This Row],[ BUYING PRICE]]*InputData[[#This Row],[QUANTITY]]</f>
        <v>9178</v>
      </c>
      <c r="L114">
        <f>InputData[[#This Row],[SELLING PRICE]]*InputData[[#This Row],[QUANTITY]]</f>
        <v>10463.44</v>
      </c>
      <c r="M114">
        <f>DAY(InputData[[#This Row],[DATE]])</f>
        <v>30</v>
      </c>
      <c r="N114" t="str">
        <f>TEXT(InputData[[#This Row],[DATE]],"mmm")</f>
        <v>May</v>
      </c>
      <c r="O114">
        <f>YEAR(InputData[[#This Row],[DATE]])</f>
        <v>2021</v>
      </c>
    </row>
    <row r="115" spans="1:15" x14ac:dyDescent="0.35">
      <c r="A115" s="3">
        <v>44346</v>
      </c>
      <c r="B115" s="4" t="s">
        <v>11</v>
      </c>
      <c r="C115" s="5">
        <v>6</v>
      </c>
      <c r="D115" s="5" t="s">
        <v>8</v>
      </c>
      <c r="E115" s="5" t="s">
        <v>10</v>
      </c>
      <c r="F115" s="6">
        <v>0</v>
      </c>
      <c r="G115" s="10" t="str">
        <f>VLOOKUP(InputData[[#This Row],[PRODUCT ID]],Table2[],2,0)</f>
        <v>Product13</v>
      </c>
      <c r="H115" t="str">
        <f>VLOOKUP(InputData[[#This Row],[PRODUCT ID]],Table2[],3,0)</f>
        <v>Drinks</v>
      </c>
      <c r="I115">
        <f>VLOOKUP(InputData[[#This Row],[PRODUCT ID]],Table2[],4,0)</f>
        <v>141</v>
      </c>
      <c r="J115">
        <f>VLOOKUP(InputData[[#This Row],[PRODUCT ID]],Table2[],5,0)</f>
        <v>512</v>
      </c>
      <c r="K115">
        <f>InputData[[#This Row],[ BUYING PRICE]]*InputData[[#This Row],[QUANTITY]]</f>
        <v>846</v>
      </c>
      <c r="L115">
        <f>InputData[[#This Row],[SELLING PRICE]]*InputData[[#This Row],[QUANTITY]]</f>
        <v>3072</v>
      </c>
      <c r="M115">
        <f>DAY(InputData[[#This Row],[DATE]])</f>
        <v>30</v>
      </c>
      <c r="N115" t="str">
        <f>TEXT(InputData[[#This Row],[DATE]],"mmm")</f>
        <v>May</v>
      </c>
      <c r="O115">
        <f>YEAR(InputData[[#This Row],[DATE]])</f>
        <v>2021</v>
      </c>
    </row>
    <row r="116" spans="1:15" x14ac:dyDescent="0.35">
      <c r="A116" s="3">
        <v>44350</v>
      </c>
      <c r="B116" s="4" t="s">
        <v>42</v>
      </c>
      <c r="C116" s="5">
        <v>10</v>
      </c>
      <c r="D116" s="5" t="s">
        <v>12</v>
      </c>
      <c r="E116" s="5" t="s">
        <v>10</v>
      </c>
      <c r="F116" s="6">
        <v>0</v>
      </c>
      <c r="G116" s="10" t="str">
        <f>VLOOKUP(InputData[[#This Row],[PRODUCT ID]],Table2[],2,0)</f>
        <v>Product21</v>
      </c>
      <c r="H116" t="str">
        <f>VLOOKUP(InputData[[#This Row],[PRODUCT ID]],Table2[],3,0)</f>
        <v>Foods</v>
      </c>
      <c r="I116">
        <f>VLOOKUP(InputData[[#This Row],[PRODUCT ID]],Table2[],4,0)</f>
        <v>704</v>
      </c>
      <c r="J116">
        <f>VLOOKUP(InputData[[#This Row],[PRODUCT ID]],Table2[],5,0)</f>
        <v>802.88</v>
      </c>
      <c r="K116">
        <f>InputData[[#This Row],[ BUYING PRICE]]*InputData[[#This Row],[QUANTITY]]</f>
        <v>7040</v>
      </c>
      <c r="L116">
        <f>InputData[[#This Row],[SELLING PRICE]]*InputData[[#This Row],[QUANTITY]]</f>
        <v>8028.8</v>
      </c>
      <c r="M116">
        <f>DAY(InputData[[#This Row],[DATE]])</f>
        <v>3</v>
      </c>
      <c r="N116" t="str">
        <f>TEXT(InputData[[#This Row],[DATE]],"mmm")</f>
        <v>Jun</v>
      </c>
      <c r="O116">
        <f>YEAR(InputData[[#This Row],[DATE]])</f>
        <v>2021</v>
      </c>
    </row>
    <row r="117" spans="1:15" x14ac:dyDescent="0.35">
      <c r="A117" s="3">
        <v>44351</v>
      </c>
      <c r="B117" s="4" t="s">
        <v>24</v>
      </c>
      <c r="C117" s="5">
        <v>8</v>
      </c>
      <c r="D117" s="5" t="s">
        <v>7</v>
      </c>
      <c r="E117" s="5" t="s">
        <v>8</v>
      </c>
      <c r="F117" s="6">
        <v>0</v>
      </c>
      <c r="G117" s="10" t="str">
        <f>VLOOKUP(InputData[[#This Row],[PRODUCT ID]],Table2[],2,0)</f>
        <v>Product20</v>
      </c>
      <c r="H117" t="str">
        <f>VLOOKUP(InputData[[#This Row],[PRODUCT ID]],Table2[],3,0)</f>
        <v>Footwears</v>
      </c>
      <c r="I117">
        <f>VLOOKUP(InputData[[#This Row],[PRODUCT ID]],Table2[],4,0)</f>
        <v>703</v>
      </c>
      <c r="J117">
        <f>VLOOKUP(InputData[[#This Row],[PRODUCT ID]],Table2[],5,0)</f>
        <v>801.88</v>
      </c>
      <c r="K117">
        <f>InputData[[#This Row],[ BUYING PRICE]]*InputData[[#This Row],[QUANTITY]]</f>
        <v>5624</v>
      </c>
      <c r="L117">
        <f>InputData[[#This Row],[SELLING PRICE]]*InputData[[#This Row],[QUANTITY]]</f>
        <v>6415.04</v>
      </c>
      <c r="M117">
        <f>DAY(InputData[[#This Row],[DATE]])</f>
        <v>4</v>
      </c>
      <c r="N117" t="str">
        <f>TEXT(InputData[[#This Row],[DATE]],"mmm")</f>
        <v>Jun</v>
      </c>
      <c r="O117">
        <f>YEAR(InputData[[#This Row],[DATE]])</f>
        <v>2021</v>
      </c>
    </row>
    <row r="118" spans="1:15" x14ac:dyDescent="0.35">
      <c r="A118" s="3">
        <v>44351</v>
      </c>
      <c r="B118" s="4" t="s">
        <v>24</v>
      </c>
      <c r="C118" s="5">
        <v>12</v>
      </c>
      <c r="D118" s="5" t="s">
        <v>8</v>
      </c>
      <c r="E118" s="5" t="s">
        <v>10</v>
      </c>
      <c r="F118" s="6">
        <v>0</v>
      </c>
      <c r="G118" s="10" t="str">
        <f>VLOOKUP(InputData[[#This Row],[PRODUCT ID]],Table2[],2,0)</f>
        <v>Product20</v>
      </c>
      <c r="H118" t="str">
        <f>VLOOKUP(InputData[[#This Row],[PRODUCT ID]],Table2[],3,0)</f>
        <v>Footwears</v>
      </c>
      <c r="I118">
        <f>VLOOKUP(InputData[[#This Row],[PRODUCT ID]],Table2[],4,0)</f>
        <v>703</v>
      </c>
      <c r="J118">
        <f>VLOOKUP(InputData[[#This Row],[PRODUCT ID]],Table2[],5,0)</f>
        <v>801.88</v>
      </c>
      <c r="K118">
        <f>InputData[[#This Row],[ BUYING PRICE]]*InputData[[#This Row],[QUANTITY]]</f>
        <v>8436</v>
      </c>
      <c r="L118">
        <f>InputData[[#This Row],[SELLING PRICE]]*InputData[[#This Row],[QUANTITY]]</f>
        <v>9622.56</v>
      </c>
      <c r="M118">
        <f>DAY(InputData[[#This Row],[DATE]])</f>
        <v>4</v>
      </c>
      <c r="N118" t="str">
        <f>TEXT(InputData[[#This Row],[DATE]],"mmm")</f>
        <v>Jun</v>
      </c>
      <c r="O118">
        <f>YEAR(InputData[[#This Row],[DATE]])</f>
        <v>2021</v>
      </c>
    </row>
    <row r="119" spans="1:15" x14ac:dyDescent="0.35">
      <c r="A119" s="3">
        <v>44352</v>
      </c>
      <c r="B119" s="4" t="s">
        <v>32</v>
      </c>
      <c r="C119" s="5">
        <v>15</v>
      </c>
      <c r="D119" s="5" t="s">
        <v>7</v>
      </c>
      <c r="E119" s="5" t="s">
        <v>8</v>
      </c>
      <c r="F119" s="6">
        <v>0</v>
      </c>
      <c r="G119" s="10" t="str">
        <f>VLOOKUP(InputData[[#This Row],[PRODUCT ID]],Table2[],2,0)</f>
        <v>Product22</v>
      </c>
      <c r="H119" t="str">
        <f>VLOOKUP(InputData[[#This Row],[PRODUCT ID]],Table2[],3,0)</f>
        <v>Drinks</v>
      </c>
      <c r="I119">
        <f>VLOOKUP(InputData[[#This Row],[PRODUCT ID]],Table2[],4,0)</f>
        <v>705</v>
      </c>
      <c r="J119">
        <f>VLOOKUP(InputData[[#This Row],[PRODUCT ID]],Table2[],5,0)</f>
        <v>803.88</v>
      </c>
      <c r="K119">
        <f>InputData[[#This Row],[ BUYING PRICE]]*InputData[[#This Row],[QUANTITY]]</f>
        <v>10575</v>
      </c>
      <c r="L119">
        <f>InputData[[#This Row],[SELLING PRICE]]*InputData[[#This Row],[QUANTITY]]</f>
        <v>12058.2</v>
      </c>
      <c r="M119">
        <f>DAY(InputData[[#This Row],[DATE]])</f>
        <v>5</v>
      </c>
      <c r="N119" t="str">
        <f>TEXT(InputData[[#This Row],[DATE]],"mmm")</f>
        <v>Jun</v>
      </c>
      <c r="O119">
        <f>YEAR(InputData[[#This Row],[DATE]])</f>
        <v>2021</v>
      </c>
    </row>
    <row r="120" spans="1:15" x14ac:dyDescent="0.35">
      <c r="A120" s="3">
        <v>44352</v>
      </c>
      <c r="B120" s="4" t="s">
        <v>14</v>
      </c>
      <c r="C120" s="5">
        <v>10</v>
      </c>
      <c r="D120" s="5" t="s">
        <v>12</v>
      </c>
      <c r="E120" s="5" t="s">
        <v>8</v>
      </c>
      <c r="F120" s="6">
        <v>0</v>
      </c>
      <c r="G120" s="10" t="str">
        <f>VLOOKUP(InputData[[#This Row],[PRODUCT ID]],Table2[],2,0)</f>
        <v>Product35</v>
      </c>
      <c r="H120" t="str">
        <f>VLOOKUP(InputData[[#This Row],[PRODUCT ID]],Table2[],3,0)</f>
        <v>Home appliance</v>
      </c>
      <c r="I120">
        <f>VLOOKUP(InputData[[#This Row],[PRODUCT ID]],Table2[],4,0)</f>
        <v>12</v>
      </c>
      <c r="J120">
        <f>VLOOKUP(InputData[[#This Row],[PRODUCT ID]],Table2[],5,0)</f>
        <v>72</v>
      </c>
      <c r="K120">
        <f>InputData[[#This Row],[ BUYING PRICE]]*InputData[[#This Row],[QUANTITY]]</f>
        <v>120</v>
      </c>
      <c r="L120">
        <f>InputData[[#This Row],[SELLING PRICE]]*InputData[[#This Row],[QUANTITY]]</f>
        <v>720</v>
      </c>
      <c r="M120">
        <f>DAY(InputData[[#This Row],[DATE]])</f>
        <v>5</v>
      </c>
      <c r="N120" t="str">
        <f>TEXT(InputData[[#This Row],[DATE]],"mmm")</f>
        <v>Jun</v>
      </c>
      <c r="O120">
        <f>YEAR(InputData[[#This Row],[DATE]])</f>
        <v>2021</v>
      </c>
    </row>
    <row r="121" spans="1:15" x14ac:dyDescent="0.35">
      <c r="A121" s="3">
        <v>44353</v>
      </c>
      <c r="B121" s="4" t="s">
        <v>48</v>
      </c>
      <c r="C121" s="5">
        <v>6</v>
      </c>
      <c r="D121" s="5" t="s">
        <v>12</v>
      </c>
      <c r="E121" s="5" t="s">
        <v>8</v>
      </c>
      <c r="F121" s="6">
        <v>0</v>
      </c>
      <c r="G121" s="10" t="str">
        <f>VLOOKUP(InputData[[#This Row],[PRODUCT ID]],Table2[],2,0)</f>
        <v>Product33</v>
      </c>
      <c r="H121" t="str">
        <f>VLOOKUP(InputData[[#This Row],[PRODUCT ID]],Table2[],3,0)</f>
        <v>Grocery Store</v>
      </c>
      <c r="I121">
        <f>VLOOKUP(InputData[[#This Row],[PRODUCT ID]],Table2[],4,0)</f>
        <v>10</v>
      </c>
      <c r="J121">
        <f>VLOOKUP(InputData[[#This Row],[PRODUCT ID]],Table2[],5,0)</f>
        <v>70</v>
      </c>
      <c r="K121">
        <f>InputData[[#This Row],[ BUYING PRICE]]*InputData[[#This Row],[QUANTITY]]</f>
        <v>60</v>
      </c>
      <c r="L121">
        <f>InputData[[#This Row],[SELLING PRICE]]*InputData[[#This Row],[QUANTITY]]</f>
        <v>420</v>
      </c>
      <c r="M121">
        <f>DAY(InputData[[#This Row],[DATE]])</f>
        <v>6</v>
      </c>
      <c r="N121" t="str">
        <f>TEXT(InputData[[#This Row],[DATE]],"mmm")</f>
        <v>Jun</v>
      </c>
      <c r="O121">
        <f>YEAR(InputData[[#This Row],[DATE]])</f>
        <v>2021</v>
      </c>
    </row>
    <row r="122" spans="1:15" x14ac:dyDescent="0.35">
      <c r="A122" s="3">
        <v>44355</v>
      </c>
      <c r="B122" s="4" t="s">
        <v>43</v>
      </c>
      <c r="C122" s="5">
        <v>11</v>
      </c>
      <c r="D122" s="5" t="s">
        <v>12</v>
      </c>
      <c r="E122" s="5" t="s">
        <v>8</v>
      </c>
      <c r="F122" s="6">
        <v>0</v>
      </c>
      <c r="G122" s="10" t="str">
        <f>VLOOKUP(InputData[[#This Row],[PRODUCT ID]],Table2[],2,0)</f>
        <v>Product28</v>
      </c>
      <c r="H122" t="str">
        <f>VLOOKUP(InputData[[#This Row],[PRODUCT ID]],Table2[],3,0)</f>
        <v>Clothings</v>
      </c>
      <c r="I122">
        <f>VLOOKUP(InputData[[#This Row],[PRODUCT ID]],Table2[],4,0)</f>
        <v>711</v>
      </c>
      <c r="J122">
        <f>VLOOKUP(InputData[[#This Row],[PRODUCT ID]],Table2[],5,0)</f>
        <v>809.88</v>
      </c>
      <c r="K122">
        <f>InputData[[#This Row],[ BUYING PRICE]]*InputData[[#This Row],[QUANTITY]]</f>
        <v>7821</v>
      </c>
      <c r="L122">
        <f>InputData[[#This Row],[SELLING PRICE]]*InputData[[#This Row],[QUANTITY]]</f>
        <v>8908.68</v>
      </c>
      <c r="M122">
        <f>DAY(InputData[[#This Row],[DATE]])</f>
        <v>8</v>
      </c>
      <c r="N122" t="str">
        <f>TEXT(InputData[[#This Row],[DATE]],"mmm")</f>
        <v>Jun</v>
      </c>
      <c r="O122">
        <f>YEAR(InputData[[#This Row],[DATE]])</f>
        <v>2021</v>
      </c>
    </row>
    <row r="123" spans="1:15" x14ac:dyDescent="0.35">
      <c r="A123" s="3">
        <v>44355</v>
      </c>
      <c r="B123" s="4" t="s">
        <v>13</v>
      </c>
      <c r="C123" s="5">
        <v>11</v>
      </c>
      <c r="D123" s="5" t="s">
        <v>7</v>
      </c>
      <c r="E123" s="5" t="s">
        <v>10</v>
      </c>
      <c r="F123" s="6">
        <v>0</v>
      </c>
      <c r="G123" s="10" t="str">
        <f>VLOOKUP(InputData[[#This Row],[PRODUCT ID]],Table2[],2,0)</f>
        <v>Product04</v>
      </c>
      <c r="H123" t="str">
        <f>VLOOKUP(InputData[[#This Row],[PRODUCT ID]],Table2[],3,0)</f>
        <v>Drinks</v>
      </c>
      <c r="I123">
        <f>VLOOKUP(InputData[[#This Row],[PRODUCT ID]],Table2[],4,0)</f>
        <v>44</v>
      </c>
      <c r="J123">
        <f>VLOOKUP(InputData[[#This Row],[PRODUCT ID]],Table2[],5,0)</f>
        <v>503</v>
      </c>
      <c r="K123">
        <f>InputData[[#This Row],[ BUYING PRICE]]*InputData[[#This Row],[QUANTITY]]</f>
        <v>484</v>
      </c>
      <c r="L123">
        <f>InputData[[#This Row],[SELLING PRICE]]*InputData[[#This Row],[QUANTITY]]</f>
        <v>5533</v>
      </c>
      <c r="M123">
        <f>DAY(InputData[[#This Row],[DATE]])</f>
        <v>8</v>
      </c>
      <c r="N123" t="str">
        <f>TEXT(InputData[[#This Row],[DATE]],"mmm")</f>
        <v>Jun</v>
      </c>
      <c r="O123">
        <f>YEAR(InputData[[#This Row],[DATE]])</f>
        <v>2021</v>
      </c>
    </row>
    <row r="124" spans="1:15" x14ac:dyDescent="0.35">
      <c r="A124" s="3">
        <v>44356</v>
      </c>
      <c r="B124" s="4" t="s">
        <v>26</v>
      </c>
      <c r="C124" s="5">
        <v>7</v>
      </c>
      <c r="D124" s="5" t="s">
        <v>12</v>
      </c>
      <c r="E124" s="5" t="s">
        <v>8</v>
      </c>
      <c r="F124" s="6">
        <v>0</v>
      </c>
      <c r="G124" s="10" t="str">
        <f>VLOOKUP(InputData[[#This Row],[PRODUCT ID]],Table2[],2,0)</f>
        <v>Product01</v>
      </c>
      <c r="H124" t="str">
        <f>VLOOKUP(InputData[[#This Row],[PRODUCT ID]],Table2[],3,0)</f>
        <v>Clothings</v>
      </c>
      <c r="I124">
        <f>VLOOKUP(InputData[[#This Row],[PRODUCT ID]],Table2[],4,0)</f>
        <v>98</v>
      </c>
      <c r="J124">
        <f>VLOOKUP(InputData[[#This Row],[PRODUCT ID]],Table2[],5,0)</f>
        <v>500</v>
      </c>
      <c r="K124">
        <f>InputData[[#This Row],[ BUYING PRICE]]*InputData[[#This Row],[QUANTITY]]</f>
        <v>686</v>
      </c>
      <c r="L124">
        <f>InputData[[#This Row],[SELLING PRICE]]*InputData[[#This Row],[QUANTITY]]</f>
        <v>3500</v>
      </c>
      <c r="M124">
        <f>DAY(InputData[[#This Row],[DATE]])</f>
        <v>9</v>
      </c>
      <c r="N124" t="str">
        <f>TEXT(InputData[[#This Row],[DATE]],"mmm")</f>
        <v>Jun</v>
      </c>
      <c r="O124">
        <f>YEAR(InputData[[#This Row],[DATE]])</f>
        <v>2021</v>
      </c>
    </row>
    <row r="125" spans="1:15" x14ac:dyDescent="0.35">
      <c r="A125" s="3">
        <v>44358</v>
      </c>
      <c r="B125" s="4" t="s">
        <v>28</v>
      </c>
      <c r="C125" s="5">
        <v>12</v>
      </c>
      <c r="D125" s="5" t="s">
        <v>7</v>
      </c>
      <c r="E125" s="5" t="s">
        <v>10</v>
      </c>
      <c r="F125" s="6">
        <v>0</v>
      </c>
      <c r="G125" s="10" t="str">
        <f>VLOOKUP(InputData[[#This Row],[PRODUCT ID]],Table2[],2,0)</f>
        <v>Product32</v>
      </c>
      <c r="H125" t="str">
        <f>VLOOKUP(InputData[[#This Row],[PRODUCT ID]],Table2[],3,0)</f>
        <v>Jwellery</v>
      </c>
      <c r="I125">
        <f>VLOOKUP(InputData[[#This Row],[PRODUCT ID]],Table2[],4,0)</f>
        <v>715</v>
      </c>
      <c r="J125">
        <f>VLOOKUP(InputData[[#This Row],[PRODUCT ID]],Table2[],5,0)</f>
        <v>813.88</v>
      </c>
      <c r="K125">
        <f>InputData[[#This Row],[ BUYING PRICE]]*InputData[[#This Row],[QUANTITY]]</f>
        <v>8580</v>
      </c>
      <c r="L125">
        <f>InputData[[#This Row],[SELLING PRICE]]*InputData[[#This Row],[QUANTITY]]</f>
        <v>9766.56</v>
      </c>
      <c r="M125">
        <f>DAY(InputData[[#This Row],[DATE]])</f>
        <v>11</v>
      </c>
      <c r="N125" t="str">
        <f>TEXT(InputData[[#This Row],[DATE]],"mmm")</f>
        <v>Jun</v>
      </c>
      <c r="O125">
        <f>YEAR(InputData[[#This Row],[DATE]])</f>
        <v>2021</v>
      </c>
    </row>
    <row r="126" spans="1:15" x14ac:dyDescent="0.35">
      <c r="A126" s="3">
        <v>44359</v>
      </c>
      <c r="B126" s="4" t="s">
        <v>51</v>
      </c>
      <c r="C126" s="5">
        <v>6</v>
      </c>
      <c r="D126" s="5" t="s">
        <v>12</v>
      </c>
      <c r="E126" s="5" t="s">
        <v>8</v>
      </c>
      <c r="F126" s="6">
        <v>0</v>
      </c>
      <c r="G126" s="10" t="str">
        <f>VLOOKUP(InputData[[#This Row],[PRODUCT ID]],Table2[],2,0)</f>
        <v>Product41</v>
      </c>
      <c r="H126" t="str">
        <f>VLOOKUP(InputData[[#This Row],[PRODUCT ID]],Table2[],3,0)</f>
        <v>Jwellery</v>
      </c>
      <c r="I126">
        <f>VLOOKUP(InputData[[#This Row],[PRODUCT ID]],Table2[],4,0)</f>
        <v>18</v>
      </c>
      <c r="J126">
        <f>VLOOKUP(InputData[[#This Row],[PRODUCT ID]],Table2[],5,0)</f>
        <v>78</v>
      </c>
      <c r="K126">
        <f>InputData[[#This Row],[ BUYING PRICE]]*InputData[[#This Row],[QUANTITY]]</f>
        <v>108</v>
      </c>
      <c r="L126">
        <f>InputData[[#This Row],[SELLING PRICE]]*InputData[[#This Row],[QUANTITY]]</f>
        <v>468</v>
      </c>
      <c r="M126">
        <f>DAY(InputData[[#This Row],[DATE]])</f>
        <v>12</v>
      </c>
      <c r="N126" t="str">
        <f>TEXT(InputData[[#This Row],[DATE]],"mmm")</f>
        <v>Jun</v>
      </c>
      <c r="O126">
        <f>YEAR(InputData[[#This Row],[DATE]])</f>
        <v>2021</v>
      </c>
    </row>
    <row r="127" spans="1:15" x14ac:dyDescent="0.35">
      <c r="A127" s="3">
        <v>44361</v>
      </c>
      <c r="B127" s="4" t="s">
        <v>17</v>
      </c>
      <c r="C127" s="5">
        <v>10</v>
      </c>
      <c r="D127" s="5" t="s">
        <v>8</v>
      </c>
      <c r="E127" s="5" t="s">
        <v>10</v>
      </c>
      <c r="F127" s="6">
        <v>0</v>
      </c>
      <c r="G127" s="10" t="str">
        <f>VLOOKUP(InputData[[#This Row],[PRODUCT ID]],Table2[],2,0)</f>
        <v>Product25</v>
      </c>
      <c r="H127" t="str">
        <f>VLOOKUP(InputData[[#This Row],[PRODUCT ID]],Table2[],3,0)</f>
        <v>Furniture</v>
      </c>
      <c r="I127">
        <f>VLOOKUP(InputData[[#This Row],[PRODUCT ID]],Table2[],4,0)</f>
        <v>708</v>
      </c>
      <c r="J127">
        <f>VLOOKUP(InputData[[#This Row],[PRODUCT ID]],Table2[],5,0)</f>
        <v>806.88</v>
      </c>
      <c r="K127">
        <f>InputData[[#This Row],[ BUYING PRICE]]*InputData[[#This Row],[QUANTITY]]</f>
        <v>7080</v>
      </c>
      <c r="L127">
        <f>InputData[[#This Row],[SELLING PRICE]]*InputData[[#This Row],[QUANTITY]]</f>
        <v>8068.8</v>
      </c>
      <c r="M127">
        <f>DAY(InputData[[#This Row],[DATE]])</f>
        <v>14</v>
      </c>
      <c r="N127" t="str">
        <f>TEXT(InputData[[#This Row],[DATE]],"mmm")</f>
        <v>Jun</v>
      </c>
      <c r="O127">
        <f>YEAR(InputData[[#This Row],[DATE]])</f>
        <v>2021</v>
      </c>
    </row>
    <row r="128" spans="1:15" x14ac:dyDescent="0.35">
      <c r="A128" s="3">
        <v>44363</v>
      </c>
      <c r="B128" s="4" t="s">
        <v>50</v>
      </c>
      <c r="C128" s="5">
        <v>5</v>
      </c>
      <c r="D128" s="5" t="s">
        <v>7</v>
      </c>
      <c r="E128" s="5" t="s">
        <v>10</v>
      </c>
      <c r="F128" s="6">
        <v>0</v>
      </c>
      <c r="G128" s="10" t="str">
        <f>VLOOKUP(InputData[[#This Row],[PRODUCT ID]],Table2[],2,0)</f>
        <v>Product19</v>
      </c>
      <c r="H128" t="str">
        <f>VLOOKUP(InputData[[#This Row],[PRODUCT ID]],Table2[],3,0)</f>
        <v>Clothings</v>
      </c>
      <c r="I128">
        <f>VLOOKUP(InputData[[#This Row],[PRODUCT ID]],Table2[],4,0)</f>
        <v>702</v>
      </c>
      <c r="J128">
        <f>VLOOKUP(InputData[[#This Row],[PRODUCT ID]],Table2[],5,0)</f>
        <v>800.88</v>
      </c>
      <c r="K128">
        <f>InputData[[#This Row],[ BUYING PRICE]]*InputData[[#This Row],[QUANTITY]]</f>
        <v>3510</v>
      </c>
      <c r="L128">
        <f>InputData[[#This Row],[SELLING PRICE]]*InputData[[#This Row],[QUANTITY]]</f>
        <v>4004.4</v>
      </c>
      <c r="M128">
        <f>DAY(InputData[[#This Row],[DATE]])</f>
        <v>16</v>
      </c>
      <c r="N128" t="str">
        <f>TEXT(InputData[[#This Row],[DATE]],"mmm")</f>
        <v>Jun</v>
      </c>
      <c r="O128">
        <f>YEAR(InputData[[#This Row],[DATE]])</f>
        <v>2021</v>
      </c>
    </row>
    <row r="129" spans="1:15" x14ac:dyDescent="0.35">
      <c r="A129" s="3">
        <v>44363</v>
      </c>
      <c r="B129" s="4" t="s">
        <v>37</v>
      </c>
      <c r="C129" s="5">
        <v>12</v>
      </c>
      <c r="D129" s="5" t="s">
        <v>8</v>
      </c>
      <c r="E129" s="5" t="s">
        <v>10</v>
      </c>
      <c r="F129" s="6">
        <v>0</v>
      </c>
      <c r="G129" s="10" t="str">
        <f>VLOOKUP(InputData[[#This Row],[PRODUCT ID]],Table2[],2,0)</f>
        <v>Product15</v>
      </c>
      <c r="H129" t="str">
        <f>VLOOKUP(InputData[[#This Row],[PRODUCT ID]],Table2[],3,0)</f>
        <v>Grocery Store</v>
      </c>
      <c r="I129">
        <f>VLOOKUP(InputData[[#This Row],[PRODUCT ID]],Table2[],4,0)</f>
        <v>500</v>
      </c>
      <c r="J129">
        <f>VLOOKUP(InputData[[#This Row],[PRODUCT ID]],Table2[],5,0)</f>
        <v>514</v>
      </c>
      <c r="K129">
        <f>InputData[[#This Row],[ BUYING PRICE]]*InputData[[#This Row],[QUANTITY]]</f>
        <v>6000</v>
      </c>
      <c r="L129">
        <f>InputData[[#This Row],[SELLING PRICE]]*InputData[[#This Row],[QUANTITY]]</f>
        <v>6168</v>
      </c>
      <c r="M129">
        <f>DAY(InputData[[#This Row],[DATE]])</f>
        <v>16</v>
      </c>
      <c r="N129" t="str">
        <f>TEXT(InputData[[#This Row],[DATE]],"mmm")</f>
        <v>Jun</v>
      </c>
      <c r="O129">
        <f>YEAR(InputData[[#This Row],[DATE]])</f>
        <v>2021</v>
      </c>
    </row>
    <row r="130" spans="1:15" x14ac:dyDescent="0.35">
      <c r="A130" s="3">
        <v>44363</v>
      </c>
      <c r="B130" s="4" t="s">
        <v>44</v>
      </c>
      <c r="C130" s="5">
        <v>11</v>
      </c>
      <c r="D130" s="5" t="s">
        <v>12</v>
      </c>
      <c r="E130" s="5" t="s">
        <v>10</v>
      </c>
      <c r="F130" s="6">
        <v>0</v>
      </c>
      <c r="G130" s="10" t="str">
        <f>VLOOKUP(InputData[[#This Row],[PRODUCT ID]],Table2[],2,0)</f>
        <v>Product39</v>
      </c>
      <c r="H130" t="str">
        <f>VLOOKUP(InputData[[#This Row],[PRODUCT ID]],Table2[],3,0)</f>
        <v>Foods</v>
      </c>
      <c r="I130">
        <f>VLOOKUP(InputData[[#This Row],[PRODUCT ID]],Table2[],4,0)</f>
        <v>16</v>
      </c>
      <c r="J130">
        <f>VLOOKUP(InputData[[#This Row],[PRODUCT ID]],Table2[],5,0)</f>
        <v>76</v>
      </c>
      <c r="K130">
        <f>InputData[[#This Row],[ BUYING PRICE]]*InputData[[#This Row],[QUANTITY]]</f>
        <v>176</v>
      </c>
      <c r="L130">
        <f>InputData[[#This Row],[SELLING PRICE]]*InputData[[#This Row],[QUANTITY]]</f>
        <v>836</v>
      </c>
      <c r="M130">
        <f>DAY(InputData[[#This Row],[DATE]])</f>
        <v>16</v>
      </c>
      <c r="N130" t="str">
        <f>TEXT(InputData[[#This Row],[DATE]],"mmm")</f>
        <v>Jun</v>
      </c>
      <c r="O130">
        <f>YEAR(InputData[[#This Row],[DATE]])</f>
        <v>2021</v>
      </c>
    </row>
    <row r="131" spans="1:15" x14ac:dyDescent="0.35">
      <c r="A131" s="3">
        <v>44365</v>
      </c>
      <c r="B131" s="4" t="s">
        <v>17</v>
      </c>
      <c r="C131" s="5">
        <v>13</v>
      </c>
      <c r="D131" s="5" t="s">
        <v>12</v>
      </c>
      <c r="E131" s="5" t="s">
        <v>10</v>
      </c>
      <c r="F131" s="6">
        <v>0</v>
      </c>
      <c r="G131" s="10" t="str">
        <f>VLOOKUP(InputData[[#This Row],[PRODUCT ID]],Table2[],2,0)</f>
        <v>Product25</v>
      </c>
      <c r="H131" t="str">
        <f>VLOOKUP(InputData[[#This Row],[PRODUCT ID]],Table2[],3,0)</f>
        <v>Furniture</v>
      </c>
      <c r="I131">
        <f>VLOOKUP(InputData[[#This Row],[PRODUCT ID]],Table2[],4,0)</f>
        <v>708</v>
      </c>
      <c r="J131">
        <f>VLOOKUP(InputData[[#This Row],[PRODUCT ID]],Table2[],5,0)</f>
        <v>806.88</v>
      </c>
      <c r="K131">
        <f>InputData[[#This Row],[ BUYING PRICE]]*InputData[[#This Row],[QUANTITY]]</f>
        <v>9204</v>
      </c>
      <c r="L131">
        <f>InputData[[#This Row],[SELLING PRICE]]*InputData[[#This Row],[QUANTITY]]</f>
        <v>10489.44</v>
      </c>
      <c r="M131">
        <f>DAY(InputData[[#This Row],[DATE]])</f>
        <v>18</v>
      </c>
      <c r="N131" t="str">
        <f>TEXT(InputData[[#This Row],[DATE]],"mmm")</f>
        <v>Jun</v>
      </c>
      <c r="O131">
        <f>YEAR(InputData[[#This Row],[DATE]])</f>
        <v>2021</v>
      </c>
    </row>
    <row r="132" spans="1:15" x14ac:dyDescent="0.35">
      <c r="A132" s="3">
        <v>44366</v>
      </c>
      <c r="B132" s="4" t="s">
        <v>51</v>
      </c>
      <c r="C132" s="5">
        <v>5</v>
      </c>
      <c r="D132" s="5" t="s">
        <v>12</v>
      </c>
      <c r="E132" s="5" t="s">
        <v>8</v>
      </c>
      <c r="F132" s="6">
        <v>0</v>
      </c>
      <c r="G132" s="10" t="str">
        <f>VLOOKUP(InputData[[#This Row],[PRODUCT ID]],Table2[],2,0)</f>
        <v>Product41</v>
      </c>
      <c r="H132" t="str">
        <f>VLOOKUP(InputData[[#This Row],[PRODUCT ID]],Table2[],3,0)</f>
        <v>Jwellery</v>
      </c>
      <c r="I132">
        <f>VLOOKUP(InputData[[#This Row],[PRODUCT ID]],Table2[],4,0)</f>
        <v>18</v>
      </c>
      <c r="J132">
        <f>VLOOKUP(InputData[[#This Row],[PRODUCT ID]],Table2[],5,0)</f>
        <v>78</v>
      </c>
      <c r="K132">
        <f>InputData[[#This Row],[ BUYING PRICE]]*InputData[[#This Row],[QUANTITY]]</f>
        <v>90</v>
      </c>
      <c r="L132">
        <f>InputData[[#This Row],[SELLING PRICE]]*InputData[[#This Row],[QUANTITY]]</f>
        <v>390</v>
      </c>
      <c r="M132">
        <f>DAY(InputData[[#This Row],[DATE]])</f>
        <v>19</v>
      </c>
      <c r="N132" t="str">
        <f>TEXT(InputData[[#This Row],[DATE]],"mmm")</f>
        <v>Jun</v>
      </c>
      <c r="O132">
        <f>YEAR(InputData[[#This Row],[DATE]])</f>
        <v>2021</v>
      </c>
    </row>
    <row r="133" spans="1:15" x14ac:dyDescent="0.35">
      <c r="A133" s="3">
        <v>44367</v>
      </c>
      <c r="B133" s="4" t="s">
        <v>31</v>
      </c>
      <c r="C133" s="5">
        <v>1</v>
      </c>
      <c r="D133" s="5" t="s">
        <v>7</v>
      </c>
      <c r="E133" s="5" t="s">
        <v>10</v>
      </c>
      <c r="F133" s="6">
        <v>0</v>
      </c>
      <c r="G133" s="10" t="str">
        <f>VLOOKUP(InputData[[#This Row],[PRODUCT ID]],Table2[],2,0)</f>
        <v>Product16</v>
      </c>
      <c r="H133" t="str">
        <f>VLOOKUP(InputData[[#This Row],[PRODUCT ID]],Table2[],3,0)</f>
        <v>Furniture</v>
      </c>
      <c r="I133">
        <f>VLOOKUP(InputData[[#This Row],[PRODUCT ID]],Table2[],4,0)</f>
        <v>200</v>
      </c>
      <c r="J133">
        <f>VLOOKUP(InputData[[#This Row],[PRODUCT ID]],Table2[],5,0)</f>
        <v>515</v>
      </c>
      <c r="K133">
        <f>InputData[[#This Row],[ BUYING PRICE]]*InputData[[#This Row],[QUANTITY]]</f>
        <v>200</v>
      </c>
      <c r="L133">
        <f>InputData[[#This Row],[SELLING PRICE]]*InputData[[#This Row],[QUANTITY]]</f>
        <v>515</v>
      </c>
      <c r="M133">
        <f>DAY(InputData[[#This Row],[DATE]])</f>
        <v>20</v>
      </c>
      <c r="N133" t="str">
        <f>TEXT(InputData[[#This Row],[DATE]],"mmm")</f>
        <v>Jun</v>
      </c>
      <c r="O133">
        <f>YEAR(InputData[[#This Row],[DATE]])</f>
        <v>2021</v>
      </c>
    </row>
    <row r="134" spans="1:15" x14ac:dyDescent="0.35">
      <c r="A134" s="3">
        <v>44370</v>
      </c>
      <c r="B134" s="4" t="s">
        <v>31</v>
      </c>
      <c r="C134" s="5">
        <v>4</v>
      </c>
      <c r="D134" s="5" t="s">
        <v>12</v>
      </c>
      <c r="E134" s="5" t="s">
        <v>8</v>
      </c>
      <c r="F134" s="6">
        <v>0</v>
      </c>
      <c r="G134" s="10" t="str">
        <f>VLOOKUP(InputData[[#This Row],[PRODUCT ID]],Table2[],2,0)</f>
        <v>Product16</v>
      </c>
      <c r="H134" t="str">
        <f>VLOOKUP(InputData[[#This Row],[PRODUCT ID]],Table2[],3,0)</f>
        <v>Furniture</v>
      </c>
      <c r="I134">
        <f>VLOOKUP(InputData[[#This Row],[PRODUCT ID]],Table2[],4,0)</f>
        <v>200</v>
      </c>
      <c r="J134">
        <f>VLOOKUP(InputData[[#This Row],[PRODUCT ID]],Table2[],5,0)</f>
        <v>515</v>
      </c>
      <c r="K134">
        <f>InputData[[#This Row],[ BUYING PRICE]]*InputData[[#This Row],[QUANTITY]]</f>
        <v>800</v>
      </c>
      <c r="L134">
        <f>InputData[[#This Row],[SELLING PRICE]]*InputData[[#This Row],[QUANTITY]]</f>
        <v>2060</v>
      </c>
      <c r="M134">
        <f>DAY(InputData[[#This Row],[DATE]])</f>
        <v>23</v>
      </c>
      <c r="N134" t="str">
        <f>TEXT(InputData[[#This Row],[DATE]],"mmm")</f>
        <v>Jun</v>
      </c>
      <c r="O134">
        <f>YEAR(InputData[[#This Row],[DATE]])</f>
        <v>2021</v>
      </c>
    </row>
    <row r="135" spans="1:15" x14ac:dyDescent="0.35">
      <c r="A135" s="3">
        <v>44371</v>
      </c>
      <c r="B135" s="4" t="s">
        <v>41</v>
      </c>
      <c r="C135" s="5">
        <v>13</v>
      </c>
      <c r="D135" s="5" t="s">
        <v>12</v>
      </c>
      <c r="E135" s="5" t="s">
        <v>8</v>
      </c>
      <c r="F135" s="6">
        <v>0</v>
      </c>
      <c r="G135" s="10" t="str">
        <f>VLOOKUP(InputData[[#This Row],[PRODUCT ID]],Table2[],2,0)</f>
        <v>Product11</v>
      </c>
      <c r="H135" t="str">
        <f>VLOOKUP(InputData[[#This Row],[PRODUCT ID]],Table2[],3,0)</f>
        <v>Footwears</v>
      </c>
      <c r="I135">
        <f>VLOOKUP(InputData[[#This Row],[PRODUCT ID]],Table2[],4,0)</f>
        <v>139</v>
      </c>
      <c r="J135">
        <f>VLOOKUP(InputData[[#This Row],[PRODUCT ID]],Table2[],5,0)</f>
        <v>510</v>
      </c>
      <c r="K135">
        <f>InputData[[#This Row],[ BUYING PRICE]]*InputData[[#This Row],[QUANTITY]]</f>
        <v>1807</v>
      </c>
      <c r="L135">
        <f>InputData[[#This Row],[SELLING PRICE]]*InputData[[#This Row],[QUANTITY]]</f>
        <v>6630</v>
      </c>
      <c r="M135">
        <f>DAY(InputData[[#This Row],[DATE]])</f>
        <v>24</v>
      </c>
      <c r="N135" t="str">
        <f>TEXT(InputData[[#This Row],[DATE]],"mmm")</f>
        <v>Jun</v>
      </c>
      <c r="O135">
        <f>YEAR(InputData[[#This Row],[DATE]])</f>
        <v>2021</v>
      </c>
    </row>
    <row r="136" spans="1:15" x14ac:dyDescent="0.35">
      <c r="A136" s="3">
        <v>44373</v>
      </c>
      <c r="B136" s="4" t="s">
        <v>47</v>
      </c>
      <c r="C136" s="5">
        <v>7</v>
      </c>
      <c r="D136" s="5" t="s">
        <v>8</v>
      </c>
      <c r="E136" s="5" t="s">
        <v>8</v>
      </c>
      <c r="F136" s="6">
        <v>0</v>
      </c>
      <c r="G136" s="10" t="str">
        <f>VLOOKUP(InputData[[#This Row],[PRODUCT ID]],Table2[],2,0)</f>
        <v>Product09</v>
      </c>
      <c r="H136" t="str">
        <f>VLOOKUP(InputData[[#This Row],[PRODUCT ID]],Table2[],3,0)</f>
        <v>Toys&amp; games</v>
      </c>
      <c r="I136">
        <f>VLOOKUP(InputData[[#This Row],[PRODUCT ID]],Table2[],4,0)</f>
        <v>137</v>
      </c>
      <c r="J136">
        <f>VLOOKUP(InputData[[#This Row],[PRODUCT ID]],Table2[],5,0)</f>
        <v>508</v>
      </c>
      <c r="K136">
        <f>InputData[[#This Row],[ BUYING PRICE]]*InputData[[#This Row],[QUANTITY]]</f>
        <v>959</v>
      </c>
      <c r="L136">
        <f>InputData[[#This Row],[SELLING PRICE]]*InputData[[#This Row],[QUANTITY]]</f>
        <v>3556</v>
      </c>
      <c r="M136">
        <f>DAY(InputData[[#This Row],[DATE]])</f>
        <v>26</v>
      </c>
      <c r="N136" t="str">
        <f>TEXT(InputData[[#This Row],[DATE]],"mmm")</f>
        <v>Jun</v>
      </c>
      <c r="O136">
        <f>YEAR(InputData[[#This Row],[DATE]])</f>
        <v>2021</v>
      </c>
    </row>
    <row r="137" spans="1:15" x14ac:dyDescent="0.35">
      <c r="A137" s="3">
        <v>44374</v>
      </c>
      <c r="B137" s="4" t="s">
        <v>34</v>
      </c>
      <c r="C137" s="5">
        <v>11</v>
      </c>
      <c r="D137" s="5" t="s">
        <v>12</v>
      </c>
      <c r="E137" s="5" t="s">
        <v>10</v>
      </c>
      <c r="F137" s="6">
        <v>0</v>
      </c>
      <c r="G137" s="10" t="str">
        <f>VLOOKUP(InputData[[#This Row],[PRODUCT ID]],Table2[],2,0)</f>
        <v>Product05</v>
      </c>
      <c r="H137" t="str">
        <f>VLOOKUP(InputData[[#This Row],[PRODUCT ID]],Table2[],3,0)</f>
        <v>Jwellery</v>
      </c>
      <c r="I137">
        <f>VLOOKUP(InputData[[#This Row],[PRODUCT ID]],Table2[],4,0)</f>
        <v>133</v>
      </c>
      <c r="J137">
        <f>VLOOKUP(InputData[[#This Row],[PRODUCT ID]],Table2[],5,0)</f>
        <v>504</v>
      </c>
      <c r="K137">
        <f>InputData[[#This Row],[ BUYING PRICE]]*InputData[[#This Row],[QUANTITY]]</f>
        <v>1463</v>
      </c>
      <c r="L137">
        <f>InputData[[#This Row],[SELLING PRICE]]*InputData[[#This Row],[QUANTITY]]</f>
        <v>5544</v>
      </c>
      <c r="M137">
        <f>DAY(InputData[[#This Row],[DATE]])</f>
        <v>27</v>
      </c>
      <c r="N137" t="str">
        <f>TEXT(InputData[[#This Row],[DATE]],"mmm")</f>
        <v>Jun</v>
      </c>
      <c r="O137">
        <f>YEAR(InputData[[#This Row],[DATE]])</f>
        <v>2021</v>
      </c>
    </row>
    <row r="138" spans="1:15" x14ac:dyDescent="0.35">
      <c r="A138" s="3">
        <v>44375</v>
      </c>
      <c r="B138" s="4" t="s">
        <v>42</v>
      </c>
      <c r="C138" s="5">
        <v>2</v>
      </c>
      <c r="D138" s="5" t="s">
        <v>8</v>
      </c>
      <c r="E138" s="5" t="s">
        <v>10</v>
      </c>
      <c r="F138" s="6">
        <v>0</v>
      </c>
      <c r="G138" s="10" t="str">
        <f>VLOOKUP(InputData[[#This Row],[PRODUCT ID]],Table2[],2,0)</f>
        <v>Product21</v>
      </c>
      <c r="H138" t="str">
        <f>VLOOKUP(InputData[[#This Row],[PRODUCT ID]],Table2[],3,0)</f>
        <v>Foods</v>
      </c>
      <c r="I138">
        <f>VLOOKUP(InputData[[#This Row],[PRODUCT ID]],Table2[],4,0)</f>
        <v>704</v>
      </c>
      <c r="J138">
        <f>VLOOKUP(InputData[[#This Row],[PRODUCT ID]],Table2[],5,0)</f>
        <v>802.88</v>
      </c>
      <c r="K138">
        <f>InputData[[#This Row],[ BUYING PRICE]]*InputData[[#This Row],[QUANTITY]]</f>
        <v>1408</v>
      </c>
      <c r="L138">
        <f>InputData[[#This Row],[SELLING PRICE]]*InputData[[#This Row],[QUANTITY]]</f>
        <v>1605.76</v>
      </c>
      <c r="M138">
        <f>DAY(InputData[[#This Row],[DATE]])</f>
        <v>28</v>
      </c>
      <c r="N138" t="str">
        <f>TEXT(InputData[[#This Row],[DATE]],"mmm")</f>
        <v>Jun</v>
      </c>
      <c r="O138">
        <f>YEAR(InputData[[#This Row],[DATE]])</f>
        <v>2021</v>
      </c>
    </row>
    <row r="139" spans="1:15" x14ac:dyDescent="0.35">
      <c r="A139" s="3">
        <v>44375</v>
      </c>
      <c r="B139" s="4" t="s">
        <v>14</v>
      </c>
      <c r="C139" s="5">
        <v>7</v>
      </c>
      <c r="D139" s="5" t="s">
        <v>8</v>
      </c>
      <c r="E139" s="5" t="s">
        <v>8</v>
      </c>
      <c r="F139" s="6">
        <v>0</v>
      </c>
      <c r="G139" s="10" t="str">
        <f>VLOOKUP(InputData[[#This Row],[PRODUCT ID]],Table2[],2,0)</f>
        <v>Product35</v>
      </c>
      <c r="H139" t="str">
        <f>VLOOKUP(InputData[[#This Row],[PRODUCT ID]],Table2[],3,0)</f>
        <v>Home appliance</v>
      </c>
      <c r="I139">
        <f>VLOOKUP(InputData[[#This Row],[PRODUCT ID]],Table2[],4,0)</f>
        <v>12</v>
      </c>
      <c r="J139">
        <f>VLOOKUP(InputData[[#This Row],[PRODUCT ID]],Table2[],5,0)</f>
        <v>72</v>
      </c>
      <c r="K139">
        <f>InputData[[#This Row],[ BUYING PRICE]]*InputData[[#This Row],[QUANTITY]]</f>
        <v>84</v>
      </c>
      <c r="L139">
        <f>InputData[[#This Row],[SELLING PRICE]]*InputData[[#This Row],[QUANTITY]]</f>
        <v>504</v>
      </c>
      <c r="M139">
        <f>DAY(InputData[[#This Row],[DATE]])</f>
        <v>28</v>
      </c>
      <c r="N139" t="str">
        <f>TEXT(InputData[[#This Row],[DATE]],"mmm")</f>
        <v>Jun</v>
      </c>
      <c r="O139">
        <f>YEAR(InputData[[#This Row],[DATE]])</f>
        <v>2021</v>
      </c>
    </row>
    <row r="140" spans="1:15" x14ac:dyDescent="0.35">
      <c r="A140" s="3">
        <v>44376</v>
      </c>
      <c r="B140" s="4" t="s">
        <v>19</v>
      </c>
      <c r="C140" s="5">
        <v>4</v>
      </c>
      <c r="D140" s="5" t="s">
        <v>12</v>
      </c>
      <c r="E140" s="5" t="s">
        <v>8</v>
      </c>
      <c r="F140" s="6">
        <v>0</v>
      </c>
      <c r="G140" s="10" t="str">
        <f>VLOOKUP(InputData[[#This Row],[PRODUCT ID]],Table2[],2,0)</f>
        <v>Product14</v>
      </c>
      <c r="H140" t="str">
        <f>VLOOKUP(InputData[[#This Row],[PRODUCT ID]],Table2[],3,0)</f>
        <v>Jwellery</v>
      </c>
      <c r="I140">
        <f>VLOOKUP(InputData[[#This Row],[PRODUCT ID]],Table2[],4,0)</f>
        <v>142</v>
      </c>
      <c r="J140">
        <f>VLOOKUP(InputData[[#This Row],[PRODUCT ID]],Table2[],5,0)</f>
        <v>513</v>
      </c>
      <c r="K140">
        <f>InputData[[#This Row],[ BUYING PRICE]]*InputData[[#This Row],[QUANTITY]]</f>
        <v>568</v>
      </c>
      <c r="L140">
        <f>InputData[[#This Row],[SELLING PRICE]]*InputData[[#This Row],[QUANTITY]]</f>
        <v>2052</v>
      </c>
      <c r="M140">
        <f>DAY(InputData[[#This Row],[DATE]])</f>
        <v>29</v>
      </c>
      <c r="N140" t="str">
        <f>TEXT(InputData[[#This Row],[DATE]],"mmm")</f>
        <v>Jun</v>
      </c>
      <c r="O140">
        <f>YEAR(InputData[[#This Row],[DATE]])</f>
        <v>2021</v>
      </c>
    </row>
    <row r="141" spans="1:15" x14ac:dyDescent="0.35">
      <c r="A141" s="3">
        <v>44378</v>
      </c>
      <c r="B141" s="4" t="s">
        <v>34</v>
      </c>
      <c r="C141" s="5">
        <v>11</v>
      </c>
      <c r="D141" s="5" t="s">
        <v>12</v>
      </c>
      <c r="E141" s="5" t="s">
        <v>10</v>
      </c>
      <c r="F141" s="6">
        <v>0</v>
      </c>
      <c r="G141" s="10" t="str">
        <f>VLOOKUP(InputData[[#This Row],[PRODUCT ID]],Table2[],2,0)</f>
        <v>Product05</v>
      </c>
      <c r="H141" t="str">
        <f>VLOOKUP(InputData[[#This Row],[PRODUCT ID]],Table2[],3,0)</f>
        <v>Jwellery</v>
      </c>
      <c r="I141">
        <f>VLOOKUP(InputData[[#This Row],[PRODUCT ID]],Table2[],4,0)</f>
        <v>133</v>
      </c>
      <c r="J141">
        <f>VLOOKUP(InputData[[#This Row],[PRODUCT ID]],Table2[],5,0)</f>
        <v>504</v>
      </c>
      <c r="K141">
        <f>InputData[[#This Row],[ BUYING PRICE]]*InputData[[#This Row],[QUANTITY]]</f>
        <v>1463</v>
      </c>
      <c r="L141">
        <f>InputData[[#This Row],[SELLING PRICE]]*InputData[[#This Row],[QUANTITY]]</f>
        <v>5544</v>
      </c>
      <c r="M141">
        <f>DAY(InputData[[#This Row],[DATE]])</f>
        <v>1</v>
      </c>
      <c r="N141" t="str">
        <f>TEXT(InputData[[#This Row],[DATE]],"mmm")</f>
        <v>Jul</v>
      </c>
      <c r="O141">
        <f>YEAR(InputData[[#This Row],[DATE]])</f>
        <v>2021</v>
      </c>
    </row>
    <row r="142" spans="1:15" x14ac:dyDescent="0.35">
      <c r="A142" s="3">
        <v>44379</v>
      </c>
      <c r="B142" s="4" t="s">
        <v>30</v>
      </c>
      <c r="C142" s="5">
        <v>11</v>
      </c>
      <c r="D142" s="5" t="s">
        <v>12</v>
      </c>
      <c r="E142" s="5" t="s">
        <v>10</v>
      </c>
      <c r="F142" s="6">
        <v>0</v>
      </c>
      <c r="G142" s="10" t="str">
        <f>VLOOKUP(InputData[[#This Row],[PRODUCT ID]],Table2[],2,0)</f>
        <v>Product10</v>
      </c>
      <c r="H142" t="str">
        <f>VLOOKUP(InputData[[#This Row],[PRODUCT ID]],Table2[],3,0)</f>
        <v>Clothings</v>
      </c>
      <c r="I142">
        <f>VLOOKUP(InputData[[#This Row],[PRODUCT ID]],Table2[],4,0)</f>
        <v>138</v>
      </c>
      <c r="J142">
        <f>VLOOKUP(InputData[[#This Row],[PRODUCT ID]],Table2[],5,0)</f>
        <v>509</v>
      </c>
      <c r="K142">
        <f>InputData[[#This Row],[ BUYING PRICE]]*InputData[[#This Row],[QUANTITY]]</f>
        <v>1518</v>
      </c>
      <c r="L142">
        <f>InputData[[#This Row],[SELLING PRICE]]*InputData[[#This Row],[QUANTITY]]</f>
        <v>5599</v>
      </c>
      <c r="M142">
        <f>DAY(InputData[[#This Row],[DATE]])</f>
        <v>2</v>
      </c>
      <c r="N142" t="str">
        <f>TEXT(InputData[[#This Row],[DATE]],"mmm")</f>
        <v>Jul</v>
      </c>
      <c r="O142">
        <f>YEAR(InputData[[#This Row],[DATE]])</f>
        <v>2021</v>
      </c>
    </row>
    <row r="143" spans="1:15" x14ac:dyDescent="0.35">
      <c r="A143" s="3">
        <v>44380</v>
      </c>
      <c r="B143" s="4" t="s">
        <v>48</v>
      </c>
      <c r="C143" s="5">
        <v>9</v>
      </c>
      <c r="D143" s="5" t="s">
        <v>8</v>
      </c>
      <c r="E143" s="5" t="s">
        <v>10</v>
      </c>
      <c r="F143" s="6">
        <v>0</v>
      </c>
      <c r="G143" s="10" t="str">
        <f>VLOOKUP(InputData[[#This Row],[PRODUCT ID]],Table2[],2,0)</f>
        <v>Product33</v>
      </c>
      <c r="H143" t="str">
        <f>VLOOKUP(InputData[[#This Row],[PRODUCT ID]],Table2[],3,0)</f>
        <v>Grocery Store</v>
      </c>
      <c r="I143">
        <f>VLOOKUP(InputData[[#This Row],[PRODUCT ID]],Table2[],4,0)</f>
        <v>10</v>
      </c>
      <c r="J143">
        <f>VLOOKUP(InputData[[#This Row],[PRODUCT ID]],Table2[],5,0)</f>
        <v>70</v>
      </c>
      <c r="K143">
        <f>InputData[[#This Row],[ BUYING PRICE]]*InputData[[#This Row],[QUANTITY]]</f>
        <v>90</v>
      </c>
      <c r="L143">
        <f>InputData[[#This Row],[SELLING PRICE]]*InputData[[#This Row],[QUANTITY]]</f>
        <v>630</v>
      </c>
      <c r="M143">
        <f>DAY(InputData[[#This Row],[DATE]])</f>
        <v>3</v>
      </c>
      <c r="N143" t="str">
        <f>TEXT(InputData[[#This Row],[DATE]],"mmm")</f>
        <v>Jul</v>
      </c>
      <c r="O143">
        <f>YEAR(InputData[[#This Row],[DATE]])</f>
        <v>2021</v>
      </c>
    </row>
    <row r="144" spans="1:15" x14ac:dyDescent="0.35">
      <c r="A144" s="3">
        <v>44380</v>
      </c>
      <c r="B144" s="4" t="s">
        <v>16</v>
      </c>
      <c r="C144" s="5">
        <v>8</v>
      </c>
      <c r="D144" s="5" t="s">
        <v>8</v>
      </c>
      <c r="E144" s="5" t="s">
        <v>10</v>
      </c>
      <c r="F144" s="6">
        <v>0</v>
      </c>
      <c r="G144" s="10" t="str">
        <f>VLOOKUP(InputData[[#This Row],[PRODUCT ID]],Table2[],2,0)</f>
        <v>Product03</v>
      </c>
      <c r="H144" t="str">
        <f>VLOOKUP(InputData[[#This Row],[PRODUCT ID]],Table2[],3,0)</f>
        <v>Foods</v>
      </c>
      <c r="I144">
        <f>VLOOKUP(InputData[[#This Row],[PRODUCT ID]],Table2[],4,0)</f>
        <v>71</v>
      </c>
      <c r="J144">
        <f>VLOOKUP(InputData[[#This Row],[PRODUCT ID]],Table2[],5,0)</f>
        <v>502</v>
      </c>
      <c r="K144">
        <f>InputData[[#This Row],[ BUYING PRICE]]*InputData[[#This Row],[QUANTITY]]</f>
        <v>568</v>
      </c>
      <c r="L144">
        <f>InputData[[#This Row],[SELLING PRICE]]*InputData[[#This Row],[QUANTITY]]</f>
        <v>4016</v>
      </c>
      <c r="M144">
        <f>DAY(InputData[[#This Row],[DATE]])</f>
        <v>3</v>
      </c>
      <c r="N144" t="str">
        <f>TEXT(InputData[[#This Row],[DATE]],"mmm")</f>
        <v>Jul</v>
      </c>
      <c r="O144">
        <f>YEAR(InputData[[#This Row],[DATE]])</f>
        <v>2021</v>
      </c>
    </row>
    <row r="145" spans="1:15" x14ac:dyDescent="0.35">
      <c r="A145" s="3">
        <v>44382</v>
      </c>
      <c r="B145" s="4" t="s">
        <v>39</v>
      </c>
      <c r="C145" s="5">
        <v>8</v>
      </c>
      <c r="D145" s="5" t="s">
        <v>12</v>
      </c>
      <c r="E145" s="5" t="s">
        <v>8</v>
      </c>
      <c r="F145" s="6">
        <v>0</v>
      </c>
      <c r="G145" s="10" t="str">
        <f>VLOOKUP(InputData[[#This Row],[PRODUCT ID]],Table2[],2,0)</f>
        <v>Product02</v>
      </c>
      <c r="H145" t="str">
        <f>VLOOKUP(InputData[[#This Row],[PRODUCT ID]],Table2[],3,0)</f>
        <v>Footwears</v>
      </c>
      <c r="I145">
        <f>VLOOKUP(InputData[[#This Row],[PRODUCT ID]],Table2[],4,0)</f>
        <v>105</v>
      </c>
      <c r="J145">
        <f>VLOOKUP(InputData[[#This Row],[PRODUCT ID]],Table2[],5,0)</f>
        <v>501.88</v>
      </c>
      <c r="K145">
        <f>InputData[[#This Row],[ BUYING PRICE]]*InputData[[#This Row],[QUANTITY]]</f>
        <v>840</v>
      </c>
      <c r="L145">
        <f>InputData[[#This Row],[SELLING PRICE]]*InputData[[#This Row],[QUANTITY]]</f>
        <v>4015.04</v>
      </c>
      <c r="M145">
        <f>DAY(InputData[[#This Row],[DATE]])</f>
        <v>5</v>
      </c>
      <c r="N145" t="str">
        <f>TEXT(InputData[[#This Row],[DATE]],"mmm")</f>
        <v>Jul</v>
      </c>
      <c r="O145">
        <f>YEAR(InputData[[#This Row],[DATE]])</f>
        <v>2021</v>
      </c>
    </row>
    <row r="146" spans="1:15" x14ac:dyDescent="0.35">
      <c r="A146" s="3">
        <v>44383</v>
      </c>
      <c r="B146" s="4" t="s">
        <v>51</v>
      </c>
      <c r="C146" s="5">
        <v>15</v>
      </c>
      <c r="D146" s="5" t="s">
        <v>12</v>
      </c>
      <c r="E146" s="5" t="s">
        <v>10</v>
      </c>
      <c r="F146" s="6">
        <v>0</v>
      </c>
      <c r="G146" s="10" t="str">
        <f>VLOOKUP(InputData[[#This Row],[PRODUCT ID]],Table2[],2,0)</f>
        <v>Product41</v>
      </c>
      <c r="H146" t="str">
        <f>VLOOKUP(InputData[[#This Row],[PRODUCT ID]],Table2[],3,0)</f>
        <v>Jwellery</v>
      </c>
      <c r="I146">
        <f>VLOOKUP(InputData[[#This Row],[PRODUCT ID]],Table2[],4,0)</f>
        <v>18</v>
      </c>
      <c r="J146">
        <f>VLOOKUP(InputData[[#This Row],[PRODUCT ID]],Table2[],5,0)</f>
        <v>78</v>
      </c>
      <c r="K146">
        <f>InputData[[#This Row],[ BUYING PRICE]]*InputData[[#This Row],[QUANTITY]]</f>
        <v>270</v>
      </c>
      <c r="L146">
        <f>InputData[[#This Row],[SELLING PRICE]]*InputData[[#This Row],[QUANTITY]]</f>
        <v>1170</v>
      </c>
      <c r="M146">
        <f>DAY(InputData[[#This Row],[DATE]])</f>
        <v>6</v>
      </c>
      <c r="N146" t="str">
        <f>TEXT(InputData[[#This Row],[DATE]],"mmm")</f>
        <v>Jul</v>
      </c>
      <c r="O146">
        <f>YEAR(InputData[[#This Row],[DATE]])</f>
        <v>2021</v>
      </c>
    </row>
    <row r="147" spans="1:15" x14ac:dyDescent="0.35">
      <c r="A147" s="3">
        <v>44385</v>
      </c>
      <c r="B147" s="4" t="s">
        <v>13</v>
      </c>
      <c r="C147" s="5">
        <v>10</v>
      </c>
      <c r="D147" s="5" t="s">
        <v>12</v>
      </c>
      <c r="E147" s="5" t="s">
        <v>8</v>
      </c>
      <c r="F147" s="6">
        <v>0</v>
      </c>
      <c r="G147" s="10" t="str">
        <f>VLOOKUP(InputData[[#This Row],[PRODUCT ID]],Table2[],2,0)</f>
        <v>Product04</v>
      </c>
      <c r="H147" t="str">
        <f>VLOOKUP(InputData[[#This Row],[PRODUCT ID]],Table2[],3,0)</f>
        <v>Drinks</v>
      </c>
      <c r="I147">
        <f>VLOOKUP(InputData[[#This Row],[PRODUCT ID]],Table2[],4,0)</f>
        <v>44</v>
      </c>
      <c r="J147">
        <f>VLOOKUP(InputData[[#This Row],[PRODUCT ID]],Table2[],5,0)</f>
        <v>503</v>
      </c>
      <c r="K147">
        <f>InputData[[#This Row],[ BUYING PRICE]]*InputData[[#This Row],[QUANTITY]]</f>
        <v>440</v>
      </c>
      <c r="L147">
        <f>InputData[[#This Row],[SELLING PRICE]]*InputData[[#This Row],[QUANTITY]]</f>
        <v>5030</v>
      </c>
      <c r="M147">
        <f>DAY(InputData[[#This Row],[DATE]])</f>
        <v>8</v>
      </c>
      <c r="N147" t="str">
        <f>TEXT(InputData[[#This Row],[DATE]],"mmm")</f>
        <v>Jul</v>
      </c>
      <c r="O147">
        <f>YEAR(InputData[[#This Row],[DATE]])</f>
        <v>2021</v>
      </c>
    </row>
    <row r="148" spans="1:15" x14ac:dyDescent="0.35">
      <c r="A148" s="3">
        <v>44387</v>
      </c>
      <c r="B148" s="4" t="s">
        <v>23</v>
      </c>
      <c r="C148" s="5">
        <v>6</v>
      </c>
      <c r="D148" s="5" t="s">
        <v>7</v>
      </c>
      <c r="E148" s="5" t="s">
        <v>10</v>
      </c>
      <c r="F148" s="6">
        <v>0</v>
      </c>
      <c r="G148" s="10" t="str">
        <f>VLOOKUP(InputData[[#This Row],[PRODUCT ID]],Table2[],2,0)</f>
        <v>Product34</v>
      </c>
      <c r="H148" t="str">
        <f>VLOOKUP(InputData[[#This Row],[PRODUCT ID]],Table2[],3,0)</f>
        <v>Furniture</v>
      </c>
      <c r="I148">
        <f>VLOOKUP(InputData[[#This Row],[PRODUCT ID]],Table2[],4,0)</f>
        <v>11</v>
      </c>
      <c r="J148">
        <f>VLOOKUP(InputData[[#This Row],[PRODUCT ID]],Table2[],5,0)</f>
        <v>71</v>
      </c>
      <c r="K148">
        <f>InputData[[#This Row],[ BUYING PRICE]]*InputData[[#This Row],[QUANTITY]]</f>
        <v>66</v>
      </c>
      <c r="L148">
        <f>InputData[[#This Row],[SELLING PRICE]]*InputData[[#This Row],[QUANTITY]]</f>
        <v>426</v>
      </c>
      <c r="M148">
        <f>DAY(InputData[[#This Row],[DATE]])</f>
        <v>10</v>
      </c>
      <c r="N148" t="str">
        <f>TEXT(InputData[[#This Row],[DATE]],"mmm")</f>
        <v>Jul</v>
      </c>
      <c r="O148">
        <f>YEAR(InputData[[#This Row],[DATE]])</f>
        <v>2021</v>
      </c>
    </row>
    <row r="149" spans="1:15" x14ac:dyDescent="0.35">
      <c r="A149" s="3">
        <v>44388</v>
      </c>
      <c r="B149" s="4" t="s">
        <v>47</v>
      </c>
      <c r="C149" s="5">
        <v>4</v>
      </c>
      <c r="D149" s="5" t="s">
        <v>7</v>
      </c>
      <c r="E149" s="5" t="s">
        <v>8</v>
      </c>
      <c r="F149" s="6">
        <v>0</v>
      </c>
      <c r="G149" s="10" t="str">
        <f>VLOOKUP(InputData[[#This Row],[PRODUCT ID]],Table2[],2,0)</f>
        <v>Product09</v>
      </c>
      <c r="H149" t="str">
        <f>VLOOKUP(InputData[[#This Row],[PRODUCT ID]],Table2[],3,0)</f>
        <v>Toys&amp; games</v>
      </c>
      <c r="I149">
        <f>VLOOKUP(InputData[[#This Row],[PRODUCT ID]],Table2[],4,0)</f>
        <v>137</v>
      </c>
      <c r="J149">
        <f>VLOOKUP(InputData[[#This Row],[PRODUCT ID]],Table2[],5,0)</f>
        <v>508</v>
      </c>
      <c r="K149">
        <f>InputData[[#This Row],[ BUYING PRICE]]*InputData[[#This Row],[QUANTITY]]</f>
        <v>548</v>
      </c>
      <c r="L149">
        <f>InputData[[#This Row],[SELLING PRICE]]*InputData[[#This Row],[QUANTITY]]</f>
        <v>2032</v>
      </c>
      <c r="M149">
        <f>DAY(InputData[[#This Row],[DATE]])</f>
        <v>11</v>
      </c>
      <c r="N149" t="str">
        <f>TEXT(InputData[[#This Row],[DATE]],"mmm")</f>
        <v>Jul</v>
      </c>
      <c r="O149">
        <f>YEAR(InputData[[#This Row],[DATE]])</f>
        <v>2021</v>
      </c>
    </row>
    <row r="150" spans="1:15" x14ac:dyDescent="0.35">
      <c r="A150" s="3">
        <v>44390</v>
      </c>
      <c r="B150" s="4" t="s">
        <v>50</v>
      </c>
      <c r="C150" s="5">
        <v>1</v>
      </c>
      <c r="D150" s="5" t="s">
        <v>12</v>
      </c>
      <c r="E150" s="5" t="s">
        <v>10</v>
      </c>
      <c r="F150" s="6">
        <v>0</v>
      </c>
      <c r="G150" s="10" t="str">
        <f>VLOOKUP(InputData[[#This Row],[PRODUCT ID]],Table2[],2,0)</f>
        <v>Product19</v>
      </c>
      <c r="H150" t="str">
        <f>VLOOKUP(InputData[[#This Row],[PRODUCT ID]],Table2[],3,0)</f>
        <v>Clothings</v>
      </c>
      <c r="I150">
        <f>VLOOKUP(InputData[[#This Row],[PRODUCT ID]],Table2[],4,0)</f>
        <v>702</v>
      </c>
      <c r="J150">
        <f>VLOOKUP(InputData[[#This Row],[PRODUCT ID]],Table2[],5,0)</f>
        <v>800.88</v>
      </c>
      <c r="K150">
        <f>InputData[[#This Row],[ BUYING PRICE]]*InputData[[#This Row],[QUANTITY]]</f>
        <v>702</v>
      </c>
      <c r="L150">
        <f>InputData[[#This Row],[SELLING PRICE]]*InputData[[#This Row],[QUANTITY]]</f>
        <v>800.88</v>
      </c>
      <c r="M150">
        <f>DAY(InputData[[#This Row],[DATE]])</f>
        <v>13</v>
      </c>
      <c r="N150" t="str">
        <f>TEXT(InputData[[#This Row],[DATE]],"mmm")</f>
        <v>Jul</v>
      </c>
      <c r="O150">
        <f>YEAR(InputData[[#This Row],[DATE]])</f>
        <v>2021</v>
      </c>
    </row>
    <row r="151" spans="1:15" x14ac:dyDescent="0.35">
      <c r="A151" s="3">
        <v>44393</v>
      </c>
      <c r="B151" s="4" t="s">
        <v>22</v>
      </c>
      <c r="C151" s="5">
        <v>8</v>
      </c>
      <c r="D151" s="5" t="s">
        <v>7</v>
      </c>
      <c r="E151" s="5" t="s">
        <v>10</v>
      </c>
      <c r="F151" s="6">
        <v>0</v>
      </c>
      <c r="G151" s="10" t="str">
        <f>VLOOKUP(InputData[[#This Row],[PRODUCT ID]],Table2[],2,0)</f>
        <v>Product23</v>
      </c>
      <c r="H151" t="str">
        <f>VLOOKUP(InputData[[#This Row],[PRODUCT ID]],Table2[],3,0)</f>
        <v>Jwellery</v>
      </c>
      <c r="I151">
        <f>VLOOKUP(InputData[[#This Row],[PRODUCT ID]],Table2[],4,0)</f>
        <v>706</v>
      </c>
      <c r="J151">
        <f>VLOOKUP(InputData[[#This Row],[PRODUCT ID]],Table2[],5,0)</f>
        <v>804.88</v>
      </c>
      <c r="K151">
        <f>InputData[[#This Row],[ BUYING PRICE]]*InputData[[#This Row],[QUANTITY]]</f>
        <v>5648</v>
      </c>
      <c r="L151">
        <f>InputData[[#This Row],[SELLING PRICE]]*InputData[[#This Row],[QUANTITY]]</f>
        <v>6439.04</v>
      </c>
      <c r="M151">
        <f>DAY(InputData[[#This Row],[DATE]])</f>
        <v>16</v>
      </c>
      <c r="N151" t="str">
        <f>TEXT(InputData[[#This Row],[DATE]],"mmm")</f>
        <v>Jul</v>
      </c>
      <c r="O151">
        <f>YEAR(InputData[[#This Row],[DATE]])</f>
        <v>2021</v>
      </c>
    </row>
    <row r="152" spans="1:15" x14ac:dyDescent="0.35">
      <c r="A152" s="3">
        <v>44395</v>
      </c>
      <c r="B152" s="4" t="s">
        <v>36</v>
      </c>
      <c r="C152" s="5">
        <v>14</v>
      </c>
      <c r="D152" s="5" t="s">
        <v>8</v>
      </c>
      <c r="E152" s="5" t="s">
        <v>8</v>
      </c>
      <c r="F152" s="6">
        <v>0</v>
      </c>
      <c r="G152" s="10" t="str">
        <f>VLOOKUP(InputData[[#This Row],[PRODUCT ID]],Table2[],2,0)</f>
        <v>Product27</v>
      </c>
      <c r="H152" t="str">
        <f>VLOOKUP(InputData[[#This Row],[PRODUCT ID]],Table2[],3,0)</f>
        <v>Toys&amp; games</v>
      </c>
      <c r="I152">
        <f>VLOOKUP(InputData[[#This Row],[PRODUCT ID]],Table2[],4,0)</f>
        <v>710</v>
      </c>
      <c r="J152">
        <f>VLOOKUP(InputData[[#This Row],[PRODUCT ID]],Table2[],5,0)</f>
        <v>808.88</v>
      </c>
      <c r="K152">
        <f>InputData[[#This Row],[ BUYING PRICE]]*InputData[[#This Row],[QUANTITY]]</f>
        <v>9940</v>
      </c>
      <c r="L152">
        <f>InputData[[#This Row],[SELLING PRICE]]*InputData[[#This Row],[QUANTITY]]</f>
        <v>11324.32</v>
      </c>
      <c r="M152">
        <f>DAY(InputData[[#This Row],[DATE]])</f>
        <v>18</v>
      </c>
      <c r="N152" t="str">
        <f>TEXT(InputData[[#This Row],[DATE]],"mmm")</f>
        <v>Jul</v>
      </c>
      <c r="O152">
        <f>YEAR(InputData[[#This Row],[DATE]])</f>
        <v>2021</v>
      </c>
    </row>
    <row r="153" spans="1:15" x14ac:dyDescent="0.35">
      <c r="A153" s="3">
        <v>44397</v>
      </c>
      <c r="B153" s="4" t="s">
        <v>9</v>
      </c>
      <c r="C153" s="5">
        <v>11</v>
      </c>
      <c r="D153" s="5" t="s">
        <v>8</v>
      </c>
      <c r="E153" s="5" t="s">
        <v>8</v>
      </c>
      <c r="F153" s="6">
        <v>0</v>
      </c>
      <c r="G153" s="10" t="str">
        <f>VLOOKUP(InputData[[#This Row],[PRODUCT ID]],Table2[],2,0)</f>
        <v>Product38</v>
      </c>
      <c r="H153" t="str">
        <f>VLOOKUP(InputData[[#This Row],[PRODUCT ID]],Table2[],3,0)</f>
        <v>Footwears</v>
      </c>
      <c r="I153">
        <f>VLOOKUP(InputData[[#This Row],[PRODUCT ID]],Table2[],4,0)</f>
        <v>15</v>
      </c>
      <c r="J153">
        <f>VLOOKUP(InputData[[#This Row],[PRODUCT ID]],Table2[],5,0)</f>
        <v>75</v>
      </c>
      <c r="K153">
        <f>InputData[[#This Row],[ BUYING PRICE]]*InputData[[#This Row],[QUANTITY]]</f>
        <v>165</v>
      </c>
      <c r="L153">
        <f>InputData[[#This Row],[SELLING PRICE]]*InputData[[#This Row],[QUANTITY]]</f>
        <v>825</v>
      </c>
      <c r="M153">
        <f>DAY(InputData[[#This Row],[DATE]])</f>
        <v>20</v>
      </c>
      <c r="N153" t="str">
        <f>TEXT(InputData[[#This Row],[DATE]],"mmm")</f>
        <v>Jul</v>
      </c>
      <c r="O153">
        <f>YEAR(InputData[[#This Row],[DATE]])</f>
        <v>2021</v>
      </c>
    </row>
    <row r="154" spans="1:15" x14ac:dyDescent="0.35">
      <c r="A154" s="3">
        <v>44397</v>
      </c>
      <c r="B154" s="4" t="s">
        <v>33</v>
      </c>
      <c r="C154" s="5">
        <v>5</v>
      </c>
      <c r="D154" s="5" t="s">
        <v>12</v>
      </c>
      <c r="E154" s="5" t="s">
        <v>8</v>
      </c>
      <c r="F154" s="6">
        <v>0</v>
      </c>
      <c r="G154" s="10" t="str">
        <f>VLOOKUP(InputData[[#This Row],[PRODUCT ID]],Table2[],2,0)</f>
        <v>Product43</v>
      </c>
      <c r="H154" t="str">
        <f>VLOOKUP(InputData[[#This Row],[PRODUCT ID]],Table2[],3,0)</f>
        <v>Furniture</v>
      </c>
      <c r="I154">
        <f>VLOOKUP(InputData[[#This Row],[PRODUCT ID]],Table2[],4,0)</f>
        <v>20</v>
      </c>
      <c r="J154">
        <f>VLOOKUP(InputData[[#This Row],[PRODUCT ID]],Table2[],5,0)</f>
        <v>80</v>
      </c>
      <c r="K154">
        <f>InputData[[#This Row],[ BUYING PRICE]]*InputData[[#This Row],[QUANTITY]]</f>
        <v>100</v>
      </c>
      <c r="L154">
        <f>InputData[[#This Row],[SELLING PRICE]]*InputData[[#This Row],[QUANTITY]]</f>
        <v>400</v>
      </c>
      <c r="M154">
        <f>DAY(InputData[[#This Row],[DATE]])</f>
        <v>20</v>
      </c>
      <c r="N154" t="str">
        <f>TEXT(InputData[[#This Row],[DATE]],"mmm")</f>
        <v>Jul</v>
      </c>
      <c r="O154">
        <f>YEAR(InputData[[#This Row],[DATE]])</f>
        <v>2021</v>
      </c>
    </row>
    <row r="155" spans="1:15" x14ac:dyDescent="0.35">
      <c r="A155" s="3">
        <v>44398</v>
      </c>
      <c r="B155" s="4" t="s">
        <v>29</v>
      </c>
      <c r="C155" s="5">
        <v>15</v>
      </c>
      <c r="D155" s="5" t="s">
        <v>12</v>
      </c>
      <c r="E155" s="5" t="s">
        <v>8</v>
      </c>
      <c r="F155" s="6">
        <v>0</v>
      </c>
      <c r="G155" s="10" t="str">
        <f>VLOOKUP(InputData[[#This Row],[PRODUCT ID]],Table2[],2,0)</f>
        <v>Product29</v>
      </c>
      <c r="H155" t="str">
        <f>VLOOKUP(InputData[[#This Row],[PRODUCT ID]],Table2[],3,0)</f>
        <v>Footwears</v>
      </c>
      <c r="I155">
        <f>VLOOKUP(InputData[[#This Row],[PRODUCT ID]],Table2[],4,0)</f>
        <v>712</v>
      </c>
      <c r="J155">
        <f>VLOOKUP(InputData[[#This Row],[PRODUCT ID]],Table2[],5,0)</f>
        <v>810.88</v>
      </c>
      <c r="K155">
        <f>InputData[[#This Row],[ BUYING PRICE]]*InputData[[#This Row],[QUANTITY]]</f>
        <v>10680</v>
      </c>
      <c r="L155">
        <f>InputData[[#This Row],[SELLING PRICE]]*InputData[[#This Row],[QUANTITY]]</f>
        <v>12163.2</v>
      </c>
      <c r="M155">
        <f>DAY(InputData[[#This Row],[DATE]])</f>
        <v>21</v>
      </c>
      <c r="N155" t="str">
        <f>TEXT(InputData[[#This Row],[DATE]],"mmm")</f>
        <v>Jul</v>
      </c>
      <c r="O155">
        <f>YEAR(InputData[[#This Row],[DATE]])</f>
        <v>2021</v>
      </c>
    </row>
    <row r="156" spans="1:15" x14ac:dyDescent="0.35">
      <c r="A156" s="3">
        <v>44399</v>
      </c>
      <c r="B156" s="4" t="s">
        <v>52</v>
      </c>
      <c r="C156" s="5">
        <v>3</v>
      </c>
      <c r="D156" s="5" t="s">
        <v>7</v>
      </c>
      <c r="E156" s="5" t="s">
        <v>10</v>
      </c>
      <c r="F156" s="6">
        <v>0</v>
      </c>
      <c r="G156" s="10" t="str">
        <f>VLOOKUP(InputData[[#This Row],[PRODUCT ID]],Table2[],2,0)</f>
        <v>Product26</v>
      </c>
      <c r="H156" t="str">
        <f>VLOOKUP(InputData[[#This Row],[PRODUCT ID]],Table2[],3,0)</f>
        <v>Home appliance</v>
      </c>
      <c r="I156">
        <f>VLOOKUP(InputData[[#This Row],[PRODUCT ID]],Table2[],4,0)</f>
        <v>709</v>
      </c>
      <c r="J156">
        <f>VLOOKUP(InputData[[#This Row],[PRODUCT ID]],Table2[],5,0)</f>
        <v>807.88</v>
      </c>
      <c r="K156">
        <f>InputData[[#This Row],[ BUYING PRICE]]*InputData[[#This Row],[QUANTITY]]</f>
        <v>2127</v>
      </c>
      <c r="L156">
        <f>InputData[[#This Row],[SELLING PRICE]]*InputData[[#This Row],[QUANTITY]]</f>
        <v>2423.64</v>
      </c>
      <c r="M156">
        <f>DAY(InputData[[#This Row],[DATE]])</f>
        <v>22</v>
      </c>
      <c r="N156" t="str">
        <f>TEXT(InputData[[#This Row],[DATE]],"mmm")</f>
        <v>Jul</v>
      </c>
      <c r="O156">
        <f>YEAR(InputData[[#This Row],[DATE]])</f>
        <v>2021</v>
      </c>
    </row>
    <row r="157" spans="1:15" x14ac:dyDescent="0.35">
      <c r="A157" s="3">
        <v>44399</v>
      </c>
      <c r="B157" s="4" t="s">
        <v>6</v>
      </c>
      <c r="C157" s="5">
        <v>14</v>
      </c>
      <c r="D157" s="5" t="s">
        <v>8</v>
      </c>
      <c r="E157" s="5" t="s">
        <v>10</v>
      </c>
      <c r="F157" s="6">
        <v>0</v>
      </c>
      <c r="G157" s="10" t="str">
        <f>VLOOKUP(InputData[[#This Row],[PRODUCT ID]],Table2[],2,0)</f>
        <v>Product24</v>
      </c>
      <c r="H157" t="str">
        <f>VLOOKUP(InputData[[#This Row],[PRODUCT ID]],Table2[],3,0)</f>
        <v>Grocery Store</v>
      </c>
      <c r="I157">
        <f>VLOOKUP(InputData[[#This Row],[PRODUCT ID]],Table2[],4,0)</f>
        <v>707</v>
      </c>
      <c r="J157">
        <f>VLOOKUP(InputData[[#This Row],[PRODUCT ID]],Table2[],5,0)</f>
        <v>805.88</v>
      </c>
      <c r="K157">
        <f>InputData[[#This Row],[ BUYING PRICE]]*InputData[[#This Row],[QUANTITY]]</f>
        <v>9898</v>
      </c>
      <c r="L157">
        <f>InputData[[#This Row],[SELLING PRICE]]*InputData[[#This Row],[QUANTITY]]</f>
        <v>11282.32</v>
      </c>
      <c r="M157">
        <f>DAY(InputData[[#This Row],[DATE]])</f>
        <v>22</v>
      </c>
      <c r="N157" t="str">
        <f>TEXT(InputData[[#This Row],[DATE]],"mmm")</f>
        <v>Jul</v>
      </c>
      <c r="O157">
        <f>YEAR(InputData[[#This Row],[DATE]])</f>
        <v>2021</v>
      </c>
    </row>
    <row r="158" spans="1:15" x14ac:dyDescent="0.35">
      <c r="A158" s="3">
        <v>44400</v>
      </c>
      <c r="B158" s="4" t="s">
        <v>53</v>
      </c>
      <c r="C158" s="5">
        <v>7</v>
      </c>
      <c r="D158" s="5" t="s">
        <v>7</v>
      </c>
      <c r="E158" s="5" t="s">
        <v>8</v>
      </c>
      <c r="F158" s="6">
        <v>0</v>
      </c>
      <c r="G158" s="10" t="str">
        <f>VLOOKUP(InputData[[#This Row],[PRODUCT ID]],Table2[],2,0)</f>
        <v>Product36</v>
      </c>
      <c r="H158" t="str">
        <f>VLOOKUP(InputData[[#This Row],[PRODUCT ID]],Table2[],3,0)</f>
        <v>Toys&amp; games</v>
      </c>
      <c r="I158">
        <f>VLOOKUP(InputData[[#This Row],[PRODUCT ID]],Table2[],4,0)</f>
        <v>13</v>
      </c>
      <c r="J158">
        <f>VLOOKUP(InputData[[#This Row],[PRODUCT ID]],Table2[],5,0)</f>
        <v>73</v>
      </c>
      <c r="K158">
        <f>InputData[[#This Row],[ BUYING PRICE]]*InputData[[#This Row],[QUANTITY]]</f>
        <v>91</v>
      </c>
      <c r="L158">
        <f>InputData[[#This Row],[SELLING PRICE]]*InputData[[#This Row],[QUANTITY]]</f>
        <v>511</v>
      </c>
      <c r="M158">
        <f>DAY(InputData[[#This Row],[DATE]])</f>
        <v>23</v>
      </c>
      <c r="N158" t="str">
        <f>TEXT(InputData[[#This Row],[DATE]],"mmm")</f>
        <v>Jul</v>
      </c>
      <c r="O158">
        <f>YEAR(InputData[[#This Row],[DATE]])</f>
        <v>2021</v>
      </c>
    </row>
    <row r="159" spans="1:15" x14ac:dyDescent="0.35">
      <c r="A159" s="3">
        <v>44400</v>
      </c>
      <c r="B159" s="4" t="s">
        <v>18</v>
      </c>
      <c r="C159" s="5">
        <v>8</v>
      </c>
      <c r="D159" s="5" t="s">
        <v>12</v>
      </c>
      <c r="E159" s="5" t="s">
        <v>8</v>
      </c>
      <c r="F159" s="6">
        <v>0</v>
      </c>
      <c r="G159" s="10" t="str">
        <f>VLOOKUP(InputData[[#This Row],[PRODUCT ID]],Table2[],2,0)</f>
        <v>Product37</v>
      </c>
      <c r="H159" t="str">
        <f>VLOOKUP(InputData[[#This Row],[PRODUCT ID]],Table2[],3,0)</f>
        <v>Clothings</v>
      </c>
      <c r="I159">
        <f>VLOOKUP(InputData[[#This Row],[PRODUCT ID]],Table2[],4,0)</f>
        <v>14</v>
      </c>
      <c r="J159">
        <f>VLOOKUP(InputData[[#This Row],[PRODUCT ID]],Table2[],5,0)</f>
        <v>74</v>
      </c>
      <c r="K159">
        <f>InputData[[#This Row],[ BUYING PRICE]]*InputData[[#This Row],[QUANTITY]]</f>
        <v>112</v>
      </c>
      <c r="L159">
        <f>InputData[[#This Row],[SELLING PRICE]]*InputData[[#This Row],[QUANTITY]]</f>
        <v>592</v>
      </c>
      <c r="M159">
        <f>DAY(InputData[[#This Row],[DATE]])</f>
        <v>23</v>
      </c>
      <c r="N159" t="str">
        <f>TEXT(InputData[[#This Row],[DATE]],"mmm")</f>
        <v>Jul</v>
      </c>
      <c r="O159">
        <f>YEAR(InputData[[#This Row],[DATE]])</f>
        <v>2021</v>
      </c>
    </row>
    <row r="160" spans="1:15" x14ac:dyDescent="0.35">
      <c r="A160" s="3">
        <v>44401</v>
      </c>
      <c r="B160" s="4" t="s">
        <v>47</v>
      </c>
      <c r="C160" s="5">
        <v>4</v>
      </c>
      <c r="D160" s="5" t="s">
        <v>8</v>
      </c>
      <c r="E160" s="5" t="s">
        <v>10</v>
      </c>
      <c r="F160" s="6">
        <v>0</v>
      </c>
      <c r="G160" s="10" t="str">
        <f>VLOOKUP(InputData[[#This Row],[PRODUCT ID]],Table2[],2,0)</f>
        <v>Product09</v>
      </c>
      <c r="H160" t="str">
        <f>VLOOKUP(InputData[[#This Row],[PRODUCT ID]],Table2[],3,0)</f>
        <v>Toys&amp; games</v>
      </c>
      <c r="I160">
        <f>VLOOKUP(InputData[[#This Row],[PRODUCT ID]],Table2[],4,0)</f>
        <v>137</v>
      </c>
      <c r="J160">
        <f>VLOOKUP(InputData[[#This Row],[PRODUCT ID]],Table2[],5,0)</f>
        <v>508</v>
      </c>
      <c r="K160">
        <f>InputData[[#This Row],[ BUYING PRICE]]*InputData[[#This Row],[QUANTITY]]</f>
        <v>548</v>
      </c>
      <c r="L160">
        <f>InputData[[#This Row],[SELLING PRICE]]*InputData[[#This Row],[QUANTITY]]</f>
        <v>2032</v>
      </c>
      <c r="M160">
        <f>DAY(InputData[[#This Row],[DATE]])</f>
        <v>24</v>
      </c>
      <c r="N160" t="str">
        <f>TEXT(InputData[[#This Row],[DATE]],"mmm")</f>
        <v>Jul</v>
      </c>
      <c r="O160">
        <f>YEAR(InputData[[#This Row],[DATE]])</f>
        <v>2021</v>
      </c>
    </row>
    <row r="161" spans="1:15" x14ac:dyDescent="0.35">
      <c r="A161" s="3">
        <v>44406</v>
      </c>
      <c r="B161" s="4" t="s">
        <v>21</v>
      </c>
      <c r="C161" s="5">
        <v>15</v>
      </c>
      <c r="D161" s="5" t="s">
        <v>8</v>
      </c>
      <c r="E161" s="5" t="s">
        <v>10</v>
      </c>
      <c r="F161" s="6">
        <v>0</v>
      </c>
      <c r="G161" s="10" t="str">
        <f>VLOOKUP(InputData[[#This Row],[PRODUCT ID]],Table2[],2,0)</f>
        <v>Product44</v>
      </c>
      <c r="H161" t="str">
        <f>VLOOKUP(InputData[[#This Row],[PRODUCT ID]],Table2[],3,0)</f>
        <v>Home appliance</v>
      </c>
      <c r="I161">
        <f>VLOOKUP(InputData[[#This Row],[PRODUCT ID]],Table2[],4,0)</f>
        <v>21</v>
      </c>
      <c r="J161">
        <f>VLOOKUP(InputData[[#This Row],[PRODUCT ID]],Table2[],5,0)</f>
        <v>81</v>
      </c>
      <c r="K161">
        <f>InputData[[#This Row],[ BUYING PRICE]]*InputData[[#This Row],[QUANTITY]]</f>
        <v>315</v>
      </c>
      <c r="L161">
        <f>InputData[[#This Row],[SELLING PRICE]]*InputData[[#This Row],[QUANTITY]]</f>
        <v>1215</v>
      </c>
      <c r="M161">
        <f>DAY(InputData[[#This Row],[DATE]])</f>
        <v>29</v>
      </c>
      <c r="N161" t="str">
        <f>TEXT(InputData[[#This Row],[DATE]],"mmm")</f>
        <v>Jul</v>
      </c>
      <c r="O161">
        <f>YEAR(InputData[[#This Row],[DATE]])</f>
        <v>2021</v>
      </c>
    </row>
    <row r="162" spans="1:15" x14ac:dyDescent="0.35">
      <c r="A162" s="3">
        <v>44409</v>
      </c>
      <c r="B162" s="4" t="s">
        <v>26</v>
      </c>
      <c r="C162" s="5">
        <v>11</v>
      </c>
      <c r="D162" s="5" t="s">
        <v>12</v>
      </c>
      <c r="E162" s="5" t="s">
        <v>10</v>
      </c>
      <c r="F162" s="6">
        <v>0</v>
      </c>
      <c r="G162" s="10" t="str">
        <f>VLOOKUP(InputData[[#This Row],[PRODUCT ID]],Table2[],2,0)</f>
        <v>Product01</v>
      </c>
      <c r="H162" t="str">
        <f>VLOOKUP(InputData[[#This Row],[PRODUCT ID]],Table2[],3,0)</f>
        <v>Clothings</v>
      </c>
      <c r="I162">
        <f>VLOOKUP(InputData[[#This Row],[PRODUCT ID]],Table2[],4,0)</f>
        <v>98</v>
      </c>
      <c r="J162">
        <f>VLOOKUP(InputData[[#This Row],[PRODUCT ID]],Table2[],5,0)</f>
        <v>500</v>
      </c>
      <c r="K162">
        <f>InputData[[#This Row],[ BUYING PRICE]]*InputData[[#This Row],[QUANTITY]]</f>
        <v>1078</v>
      </c>
      <c r="L162">
        <f>InputData[[#This Row],[SELLING PRICE]]*InputData[[#This Row],[QUANTITY]]</f>
        <v>5500</v>
      </c>
      <c r="M162">
        <f>DAY(InputData[[#This Row],[DATE]])</f>
        <v>1</v>
      </c>
      <c r="N162" t="str">
        <f>TEXT(InputData[[#This Row],[DATE]],"mmm")</f>
        <v>Aug</v>
      </c>
      <c r="O162">
        <f>YEAR(InputData[[#This Row],[DATE]])</f>
        <v>2021</v>
      </c>
    </row>
    <row r="163" spans="1:15" x14ac:dyDescent="0.35">
      <c r="A163" s="3">
        <v>44410</v>
      </c>
      <c r="B163" s="4" t="s">
        <v>22</v>
      </c>
      <c r="C163" s="5">
        <v>3</v>
      </c>
      <c r="D163" s="5" t="s">
        <v>12</v>
      </c>
      <c r="E163" s="5" t="s">
        <v>8</v>
      </c>
      <c r="F163" s="6">
        <v>0</v>
      </c>
      <c r="G163" s="10" t="str">
        <f>VLOOKUP(InputData[[#This Row],[PRODUCT ID]],Table2[],2,0)</f>
        <v>Product23</v>
      </c>
      <c r="H163" t="str">
        <f>VLOOKUP(InputData[[#This Row],[PRODUCT ID]],Table2[],3,0)</f>
        <v>Jwellery</v>
      </c>
      <c r="I163">
        <f>VLOOKUP(InputData[[#This Row],[PRODUCT ID]],Table2[],4,0)</f>
        <v>706</v>
      </c>
      <c r="J163">
        <f>VLOOKUP(InputData[[#This Row],[PRODUCT ID]],Table2[],5,0)</f>
        <v>804.88</v>
      </c>
      <c r="K163">
        <f>InputData[[#This Row],[ BUYING PRICE]]*InputData[[#This Row],[QUANTITY]]</f>
        <v>2118</v>
      </c>
      <c r="L163">
        <f>InputData[[#This Row],[SELLING PRICE]]*InputData[[#This Row],[QUANTITY]]</f>
        <v>2414.64</v>
      </c>
      <c r="M163">
        <f>DAY(InputData[[#This Row],[DATE]])</f>
        <v>2</v>
      </c>
      <c r="N163" t="str">
        <f>TEXT(InputData[[#This Row],[DATE]],"mmm")</f>
        <v>Aug</v>
      </c>
      <c r="O163">
        <f>YEAR(InputData[[#This Row],[DATE]])</f>
        <v>2021</v>
      </c>
    </row>
    <row r="164" spans="1:15" x14ac:dyDescent="0.35">
      <c r="A164" s="3">
        <v>44411</v>
      </c>
      <c r="B164" s="4" t="s">
        <v>32</v>
      </c>
      <c r="C164" s="5">
        <v>13</v>
      </c>
      <c r="D164" s="5" t="s">
        <v>8</v>
      </c>
      <c r="E164" s="5" t="s">
        <v>8</v>
      </c>
      <c r="F164" s="6">
        <v>0</v>
      </c>
      <c r="G164" s="10" t="str">
        <f>VLOOKUP(InputData[[#This Row],[PRODUCT ID]],Table2[],2,0)</f>
        <v>Product22</v>
      </c>
      <c r="H164" t="str">
        <f>VLOOKUP(InputData[[#This Row],[PRODUCT ID]],Table2[],3,0)</f>
        <v>Drinks</v>
      </c>
      <c r="I164">
        <f>VLOOKUP(InputData[[#This Row],[PRODUCT ID]],Table2[],4,0)</f>
        <v>705</v>
      </c>
      <c r="J164">
        <f>VLOOKUP(InputData[[#This Row],[PRODUCT ID]],Table2[],5,0)</f>
        <v>803.88</v>
      </c>
      <c r="K164">
        <f>InputData[[#This Row],[ BUYING PRICE]]*InputData[[#This Row],[QUANTITY]]</f>
        <v>9165</v>
      </c>
      <c r="L164">
        <f>InputData[[#This Row],[SELLING PRICE]]*InputData[[#This Row],[QUANTITY]]</f>
        <v>10450.44</v>
      </c>
      <c r="M164">
        <f>DAY(InputData[[#This Row],[DATE]])</f>
        <v>3</v>
      </c>
      <c r="N164" t="str">
        <f>TEXT(InputData[[#This Row],[DATE]],"mmm")</f>
        <v>Aug</v>
      </c>
      <c r="O164">
        <f>YEAR(InputData[[#This Row],[DATE]])</f>
        <v>2021</v>
      </c>
    </row>
    <row r="165" spans="1:15" x14ac:dyDescent="0.35">
      <c r="A165" s="3">
        <v>44411</v>
      </c>
      <c r="B165" s="4" t="s">
        <v>23</v>
      </c>
      <c r="C165" s="5">
        <v>12</v>
      </c>
      <c r="D165" s="5" t="s">
        <v>8</v>
      </c>
      <c r="E165" s="5" t="s">
        <v>8</v>
      </c>
      <c r="F165" s="6">
        <v>0</v>
      </c>
      <c r="G165" s="10" t="str">
        <f>VLOOKUP(InputData[[#This Row],[PRODUCT ID]],Table2[],2,0)</f>
        <v>Product34</v>
      </c>
      <c r="H165" t="str">
        <f>VLOOKUP(InputData[[#This Row],[PRODUCT ID]],Table2[],3,0)</f>
        <v>Furniture</v>
      </c>
      <c r="I165">
        <f>VLOOKUP(InputData[[#This Row],[PRODUCT ID]],Table2[],4,0)</f>
        <v>11</v>
      </c>
      <c r="J165">
        <f>VLOOKUP(InputData[[#This Row],[PRODUCT ID]],Table2[],5,0)</f>
        <v>71</v>
      </c>
      <c r="K165">
        <f>InputData[[#This Row],[ BUYING PRICE]]*InputData[[#This Row],[QUANTITY]]</f>
        <v>132</v>
      </c>
      <c r="L165">
        <f>InputData[[#This Row],[SELLING PRICE]]*InputData[[#This Row],[QUANTITY]]</f>
        <v>852</v>
      </c>
      <c r="M165">
        <f>DAY(InputData[[#This Row],[DATE]])</f>
        <v>3</v>
      </c>
      <c r="N165" t="str">
        <f>TEXT(InputData[[#This Row],[DATE]],"mmm")</f>
        <v>Aug</v>
      </c>
      <c r="O165">
        <f>YEAR(InputData[[#This Row],[DATE]])</f>
        <v>2021</v>
      </c>
    </row>
    <row r="166" spans="1:15" x14ac:dyDescent="0.35">
      <c r="A166" s="3">
        <v>44413</v>
      </c>
      <c r="B166" s="4" t="s">
        <v>43</v>
      </c>
      <c r="C166" s="5">
        <v>14</v>
      </c>
      <c r="D166" s="5" t="s">
        <v>12</v>
      </c>
      <c r="E166" s="5" t="s">
        <v>10</v>
      </c>
      <c r="F166" s="6">
        <v>0</v>
      </c>
      <c r="G166" s="10" t="str">
        <f>VLOOKUP(InputData[[#This Row],[PRODUCT ID]],Table2[],2,0)</f>
        <v>Product28</v>
      </c>
      <c r="H166" t="str">
        <f>VLOOKUP(InputData[[#This Row],[PRODUCT ID]],Table2[],3,0)</f>
        <v>Clothings</v>
      </c>
      <c r="I166">
        <f>VLOOKUP(InputData[[#This Row],[PRODUCT ID]],Table2[],4,0)</f>
        <v>711</v>
      </c>
      <c r="J166">
        <f>VLOOKUP(InputData[[#This Row],[PRODUCT ID]],Table2[],5,0)</f>
        <v>809.88</v>
      </c>
      <c r="K166">
        <f>InputData[[#This Row],[ BUYING PRICE]]*InputData[[#This Row],[QUANTITY]]</f>
        <v>9954</v>
      </c>
      <c r="L166">
        <f>InputData[[#This Row],[SELLING PRICE]]*InputData[[#This Row],[QUANTITY]]</f>
        <v>11338.32</v>
      </c>
      <c r="M166">
        <f>DAY(InputData[[#This Row],[DATE]])</f>
        <v>5</v>
      </c>
      <c r="N166" t="str">
        <f>TEXT(InputData[[#This Row],[DATE]],"mmm")</f>
        <v>Aug</v>
      </c>
      <c r="O166">
        <f>YEAR(InputData[[#This Row],[DATE]])</f>
        <v>2021</v>
      </c>
    </row>
    <row r="167" spans="1:15" x14ac:dyDescent="0.35">
      <c r="A167" s="3">
        <v>44414</v>
      </c>
      <c r="B167" s="4" t="s">
        <v>18</v>
      </c>
      <c r="C167" s="5">
        <v>1</v>
      </c>
      <c r="D167" s="5" t="s">
        <v>7</v>
      </c>
      <c r="E167" s="5" t="s">
        <v>10</v>
      </c>
      <c r="F167" s="6">
        <v>0</v>
      </c>
      <c r="G167" s="10" t="str">
        <f>VLOOKUP(InputData[[#This Row],[PRODUCT ID]],Table2[],2,0)</f>
        <v>Product37</v>
      </c>
      <c r="H167" t="str">
        <f>VLOOKUP(InputData[[#This Row],[PRODUCT ID]],Table2[],3,0)</f>
        <v>Clothings</v>
      </c>
      <c r="I167">
        <f>VLOOKUP(InputData[[#This Row],[PRODUCT ID]],Table2[],4,0)</f>
        <v>14</v>
      </c>
      <c r="J167">
        <f>VLOOKUP(InputData[[#This Row],[PRODUCT ID]],Table2[],5,0)</f>
        <v>74</v>
      </c>
      <c r="K167">
        <f>InputData[[#This Row],[ BUYING PRICE]]*InputData[[#This Row],[QUANTITY]]</f>
        <v>14</v>
      </c>
      <c r="L167">
        <f>InputData[[#This Row],[SELLING PRICE]]*InputData[[#This Row],[QUANTITY]]</f>
        <v>74</v>
      </c>
      <c r="M167">
        <f>DAY(InputData[[#This Row],[DATE]])</f>
        <v>6</v>
      </c>
      <c r="N167" t="str">
        <f>TEXT(InputData[[#This Row],[DATE]],"mmm")</f>
        <v>Aug</v>
      </c>
      <c r="O167">
        <f>YEAR(InputData[[#This Row],[DATE]])</f>
        <v>2021</v>
      </c>
    </row>
    <row r="168" spans="1:15" x14ac:dyDescent="0.35">
      <c r="A168" s="3">
        <v>44418</v>
      </c>
      <c r="B168" s="4" t="s">
        <v>34</v>
      </c>
      <c r="C168" s="5">
        <v>4</v>
      </c>
      <c r="D168" s="5" t="s">
        <v>7</v>
      </c>
      <c r="E168" s="5" t="s">
        <v>10</v>
      </c>
      <c r="F168" s="6">
        <v>0</v>
      </c>
      <c r="G168" s="10" t="str">
        <f>VLOOKUP(InputData[[#This Row],[PRODUCT ID]],Table2[],2,0)</f>
        <v>Product05</v>
      </c>
      <c r="H168" t="str">
        <f>VLOOKUP(InputData[[#This Row],[PRODUCT ID]],Table2[],3,0)</f>
        <v>Jwellery</v>
      </c>
      <c r="I168">
        <f>VLOOKUP(InputData[[#This Row],[PRODUCT ID]],Table2[],4,0)</f>
        <v>133</v>
      </c>
      <c r="J168">
        <f>VLOOKUP(InputData[[#This Row],[PRODUCT ID]],Table2[],5,0)</f>
        <v>504</v>
      </c>
      <c r="K168">
        <f>InputData[[#This Row],[ BUYING PRICE]]*InputData[[#This Row],[QUANTITY]]</f>
        <v>532</v>
      </c>
      <c r="L168">
        <f>InputData[[#This Row],[SELLING PRICE]]*InputData[[#This Row],[QUANTITY]]</f>
        <v>2016</v>
      </c>
      <c r="M168">
        <f>DAY(InputData[[#This Row],[DATE]])</f>
        <v>10</v>
      </c>
      <c r="N168" t="str">
        <f>TEXT(InputData[[#This Row],[DATE]],"mmm")</f>
        <v>Aug</v>
      </c>
      <c r="O168">
        <f>YEAR(InputData[[#This Row],[DATE]])</f>
        <v>2021</v>
      </c>
    </row>
    <row r="169" spans="1:15" x14ac:dyDescent="0.35">
      <c r="A169" s="3">
        <v>44418</v>
      </c>
      <c r="B169" s="4" t="s">
        <v>21</v>
      </c>
      <c r="C169" s="5">
        <v>10</v>
      </c>
      <c r="D169" s="5" t="s">
        <v>8</v>
      </c>
      <c r="E169" s="5" t="s">
        <v>10</v>
      </c>
      <c r="F169" s="6">
        <v>0</v>
      </c>
      <c r="G169" s="10" t="str">
        <f>VLOOKUP(InputData[[#This Row],[PRODUCT ID]],Table2[],2,0)</f>
        <v>Product44</v>
      </c>
      <c r="H169" t="str">
        <f>VLOOKUP(InputData[[#This Row],[PRODUCT ID]],Table2[],3,0)</f>
        <v>Home appliance</v>
      </c>
      <c r="I169">
        <f>VLOOKUP(InputData[[#This Row],[PRODUCT ID]],Table2[],4,0)</f>
        <v>21</v>
      </c>
      <c r="J169">
        <f>VLOOKUP(InputData[[#This Row],[PRODUCT ID]],Table2[],5,0)</f>
        <v>81</v>
      </c>
      <c r="K169">
        <f>InputData[[#This Row],[ BUYING PRICE]]*InputData[[#This Row],[QUANTITY]]</f>
        <v>210</v>
      </c>
      <c r="L169">
        <f>InputData[[#This Row],[SELLING PRICE]]*InputData[[#This Row],[QUANTITY]]</f>
        <v>810</v>
      </c>
      <c r="M169">
        <f>DAY(InputData[[#This Row],[DATE]])</f>
        <v>10</v>
      </c>
      <c r="N169" t="str">
        <f>TEXT(InputData[[#This Row],[DATE]],"mmm")</f>
        <v>Aug</v>
      </c>
      <c r="O169">
        <f>YEAR(InputData[[#This Row],[DATE]])</f>
        <v>2021</v>
      </c>
    </row>
    <row r="170" spans="1:15" x14ac:dyDescent="0.35">
      <c r="A170" s="3">
        <v>44418</v>
      </c>
      <c r="B170" s="4" t="s">
        <v>25</v>
      </c>
      <c r="C170" s="5">
        <v>6</v>
      </c>
      <c r="D170" s="5" t="s">
        <v>12</v>
      </c>
      <c r="E170" s="5" t="s">
        <v>10</v>
      </c>
      <c r="F170" s="6">
        <v>0</v>
      </c>
      <c r="G170" s="10" t="str">
        <f>VLOOKUP(InputData[[#This Row],[PRODUCT ID]],Table2[],2,0)</f>
        <v>Product06</v>
      </c>
      <c r="H170" t="str">
        <f>VLOOKUP(InputData[[#This Row],[PRODUCT ID]],Table2[],3,0)</f>
        <v>Grocery Store</v>
      </c>
      <c r="I170">
        <f>VLOOKUP(InputData[[#This Row],[PRODUCT ID]],Table2[],4,0)</f>
        <v>134</v>
      </c>
      <c r="J170">
        <f>VLOOKUP(InputData[[#This Row],[PRODUCT ID]],Table2[],5,0)</f>
        <v>505</v>
      </c>
      <c r="K170">
        <f>InputData[[#This Row],[ BUYING PRICE]]*InputData[[#This Row],[QUANTITY]]</f>
        <v>804</v>
      </c>
      <c r="L170">
        <f>InputData[[#This Row],[SELLING PRICE]]*InputData[[#This Row],[QUANTITY]]</f>
        <v>3030</v>
      </c>
      <c r="M170">
        <f>DAY(InputData[[#This Row],[DATE]])</f>
        <v>10</v>
      </c>
      <c r="N170" t="str">
        <f>TEXT(InputData[[#This Row],[DATE]],"mmm")</f>
        <v>Aug</v>
      </c>
      <c r="O170">
        <f>YEAR(InputData[[#This Row],[DATE]])</f>
        <v>2021</v>
      </c>
    </row>
    <row r="171" spans="1:15" x14ac:dyDescent="0.35">
      <c r="A171" s="3">
        <v>44419</v>
      </c>
      <c r="B171" s="4" t="s">
        <v>22</v>
      </c>
      <c r="C171" s="5">
        <v>4</v>
      </c>
      <c r="D171" s="5" t="s">
        <v>12</v>
      </c>
      <c r="E171" s="5" t="s">
        <v>8</v>
      </c>
      <c r="F171" s="6">
        <v>0</v>
      </c>
      <c r="G171" s="10" t="str">
        <f>VLOOKUP(InputData[[#This Row],[PRODUCT ID]],Table2[],2,0)</f>
        <v>Product23</v>
      </c>
      <c r="H171" t="str">
        <f>VLOOKUP(InputData[[#This Row],[PRODUCT ID]],Table2[],3,0)</f>
        <v>Jwellery</v>
      </c>
      <c r="I171">
        <f>VLOOKUP(InputData[[#This Row],[PRODUCT ID]],Table2[],4,0)</f>
        <v>706</v>
      </c>
      <c r="J171">
        <f>VLOOKUP(InputData[[#This Row],[PRODUCT ID]],Table2[],5,0)</f>
        <v>804.88</v>
      </c>
      <c r="K171">
        <f>InputData[[#This Row],[ BUYING PRICE]]*InputData[[#This Row],[QUANTITY]]</f>
        <v>2824</v>
      </c>
      <c r="L171">
        <f>InputData[[#This Row],[SELLING PRICE]]*InputData[[#This Row],[QUANTITY]]</f>
        <v>3219.52</v>
      </c>
      <c r="M171">
        <f>DAY(InputData[[#This Row],[DATE]])</f>
        <v>11</v>
      </c>
      <c r="N171" t="str">
        <f>TEXT(InputData[[#This Row],[DATE]],"mmm")</f>
        <v>Aug</v>
      </c>
      <c r="O171">
        <f>YEAR(InputData[[#This Row],[DATE]])</f>
        <v>2021</v>
      </c>
    </row>
    <row r="172" spans="1:15" x14ac:dyDescent="0.35">
      <c r="A172" s="3">
        <v>44421</v>
      </c>
      <c r="B172" s="4" t="s">
        <v>41</v>
      </c>
      <c r="C172" s="5">
        <v>13</v>
      </c>
      <c r="D172" s="5" t="s">
        <v>12</v>
      </c>
      <c r="E172" s="5" t="s">
        <v>8</v>
      </c>
      <c r="F172" s="6">
        <v>0</v>
      </c>
      <c r="G172" s="10" t="str">
        <f>VLOOKUP(InputData[[#This Row],[PRODUCT ID]],Table2[],2,0)</f>
        <v>Product11</v>
      </c>
      <c r="H172" t="str">
        <f>VLOOKUP(InputData[[#This Row],[PRODUCT ID]],Table2[],3,0)</f>
        <v>Footwears</v>
      </c>
      <c r="I172">
        <f>VLOOKUP(InputData[[#This Row],[PRODUCT ID]],Table2[],4,0)</f>
        <v>139</v>
      </c>
      <c r="J172">
        <f>VLOOKUP(InputData[[#This Row],[PRODUCT ID]],Table2[],5,0)</f>
        <v>510</v>
      </c>
      <c r="K172">
        <f>InputData[[#This Row],[ BUYING PRICE]]*InputData[[#This Row],[QUANTITY]]</f>
        <v>1807</v>
      </c>
      <c r="L172">
        <f>InputData[[#This Row],[SELLING PRICE]]*InputData[[#This Row],[QUANTITY]]</f>
        <v>6630</v>
      </c>
      <c r="M172">
        <f>DAY(InputData[[#This Row],[DATE]])</f>
        <v>13</v>
      </c>
      <c r="N172" t="str">
        <f>TEXT(InputData[[#This Row],[DATE]],"mmm")</f>
        <v>Aug</v>
      </c>
      <c r="O172">
        <f>YEAR(InputData[[#This Row],[DATE]])</f>
        <v>2021</v>
      </c>
    </row>
    <row r="173" spans="1:15" x14ac:dyDescent="0.35">
      <c r="A173" s="3">
        <v>44421</v>
      </c>
      <c r="B173" s="4" t="s">
        <v>36</v>
      </c>
      <c r="C173" s="5">
        <v>9</v>
      </c>
      <c r="D173" s="5" t="s">
        <v>12</v>
      </c>
      <c r="E173" s="5" t="s">
        <v>8</v>
      </c>
      <c r="F173" s="6">
        <v>0</v>
      </c>
      <c r="G173" s="10" t="str">
        <f>VLOOKUP(InputData[[#This Row],[PRODUCT ID]],Table2[],2,0)</f>
        <v>Product27</v>
      </c>
      <c r="H173" t="str">
        <f>VLOOKUP(InputData[[#This Row],[PRODUCT ID]],Table2[],3,0)</f>
        <v>Toys&amp; games</v>
      </c>
      <c r="I173">
        <f>VLOOKUP(InputData[[#This Row],[PRODUCT ID]],Table2[],4,0)</f>
        <v>710</v>
      </c>
      <c r="J173">
        <f>VLOOKUP(InputData[[#This Row],[PRODUCT ID]],Table2[],5,0)</f>
        <v>808.88</v>
      </c>
      <c r="K173">
        <f>InputData[[#This Row],[ BUYING PRICE]]*InputData[[#This Row],[QUANTITY]]</f>
        <v>6390</v>
      </c>
      <c r="L173">
        <f>InputData[[#This Row],[SELLING PRICE]]*InputData[[#This Row],[QUANTITY]]</f>
        <v>7279.92</v>
      </c>
      <c r="M173">
        <f>DAY(InputData[[#This Row],[DATE]])</f>
        <v>13</v>
      </c>
      <c r="N173" t="str">
        <f>TEXT(InputData[[#This Row],[DATE]],"mmm")</f>
        <v>Aug</v>
      </c>
      <c r="O173">
        <f>YEAR(InputData[[#This Row],[DATE]])</f>
        <v>2021</v>
      </c>
    </row>
    <row r="174" spans="1:15" x14ac:dyDescent="0.35">
      <c r="A174" s="3">
        <v>44424</v>
      </c>
      <c r="B174" s="4" t="s">
        <v>16</v>
      </c>
      <c r="C174" s="5">
        <v>3</v>
      </c>
      <c r="D174" s="5" t="s">
        <v>8</v>
      </c>
      <c r="E174" s="5" t="s">
        <v>8</v>
      </c>
      <c r="F174" s="6">
        <v>0</v>
      </c>
      <c r="G174" s="10" t="str">
        <f>VLOOKUP(InputData[[#This Row],[PRODUCT ID]],Table2[],2,0)</f>
        <v>Product03</v>
      </c>
      <c r="H174" t="str">
        <f>VLOOKUP(InputData[[#This Row],[PRODUCT ID]],Table2[],3,0)</f>
        <v>Foods</v>
      </c>
      <c r="I174">
        <f>VLOOKUP(InputData[[#This Row],[PRODUCT ID]],Table2[],4,0)</f>
        <v>71</v>
      </c>
      <c r="J174">
        <f>VLOOKUP(InputData[[#This Row],[PRODUCT ID]],Table2[],5,0)</f>
        <v>502</v>
      </c>
      <c r="K174">
        <f>InputData[[#This Row],[ BUYING PRICE]]*InputData[[#This Row],[QUANTITY]]</f>
        <v>213</v>
      </c>
      <c r="L174">
        <f>InputData[[#This Row],[SELLING PRICE]]*InputData[[#This Row],[QUANTITY]]</f>
        <v>1506</v>
      </c>
      <c r="M174">
        <f>DAY(InputData[[#This Row],[DATE]])</f>
        <v>16</v>
      </c>
      <c r="N174" t="str">
        <f>TEXT(InputData[[#This Row],[DATE]],"mmm")</f>
        <v>Aug</v>
      </c>
      <c r="O174">
        <f>YEAR(InputData[[#This Row],[DATE]])</f>
        <v>2021</v>
      </c>
    </row>
    <row r="175" spans="1:15" x14ac:dyDescent="0.35">
      <c r="A175" s="3">
        <v>44426</v>
      </c>
      <c r="B175" s="4" t="s">
        <v>17</v>
      </c>
      <c r="C175" s="5">
        <v>6</v>
      </c>
      <c r="D175" s="5" t="s">
        <v>12</v>
      </c>
      <c r="E175" s="5" t="s">
        <v>8</v>
      </c>
      <c r="F175" s="6">
        <v>0</v>
      </c>
      <c r="G175" s="10" t="str">
        <f>VLOOKUP(InputData[[#This Row],[PRODUCT ID]],Table2[],2,0)</f>
        <v>Product25</v>
      </c>
      <c r="H175" t="str">
        <f>VLOOKUP(InputData[[#This Row],[PRODUCT ID]],Table2[],3,0)</f>
        <v>Furniture</v>
      </c>
      <c r="I175">
        <f>VLOOKUP(InputData[[#This Row],[PRODUCT ID]],Table2[],4,0)</f>
        <v>708</v>
      </c>
      <c r="J175">
        <f>VLOOKUP(InputData[[#This Row],[PRODUCT ID]],Table2[],5,0)</f>
        <v>806.88</v>
      </c>
      <c r="K175">
        <f>InputData[[#This Row],[ BUYING PRICE]]*InputData[[#This Row],[QUANTITY]]</f>
        <v>4248</v>
      </c>
      <c r="L175">
        <f>InputData[[#This Row],[SELLING PRICE]]*InputData[[#This Row],[QUANTITY]]</f>
        <v>4841.28</v>
      </c>
      <c r="M175">
        <f>DAY(InputData[[#This Row],[DATE]])</f>
        <v>18</v>
      </c>
      <c r="N175" t="str">
        <f>TEXT(InputData[[#This Row],[DATE]],"mmm")</f>
        <v>Aug</v>
      </c>
      <c r="O175">
        <f>YEAR(InputData[[#This Row],[DATE]])</f>
        <v>2021</v>
      </c>
    </row>
    <row r="176" spans="1:15" x14ac:dyDescent="0.35">
      <c r="A176" s="3">
        <v>44428</v>
      </c>
      <c r="B176" s="4" t="s">
        <v>24</v>
      </c>
      <c r="C176" s="5">
        <v>15</v>
      </c>
      <c r="D176" s="5" t="s">
        <v>12</v>
      </c>
      <c r="E176" s="5" t="s">
        <v>10</v>
      </c>
      <c r="F176" s="6">
        <v>0</v>
      </c>
      <c r="G176" s="10" t="str">
        <f>VLOOKUP(InputData[[#This Row],[PRODUCT ID]],Table2[],2,0)</f>
        <v>Product20</v>
      </c>
      <c r="H176" t="str">
        <f>VLOOKUP(InputData[[#This Row],[PRODUCT ID]],Table2[],3,0)</f>
        <v>Footwears</v>
      </c>
      <c r="I176">
        <f>VLOOKUP(InputData[[#This Row],[PRODUCT ID]],Table2[],4,0)</f>
        <v>703</v>
      </c>
      <c r="J176">
        <f>VLOOKUP(InputData[[#This Row],[PRODUCT ID]],Table2[],5,0)</f>
        <v>801.88</v>
      </c>
      <c r="K176">
        <f>InputData[[#This Row],[ BUYING PRICE]]*InputData[[#This Row],[QUANTITY]]</f>
        <v>10545</v>
      </c>
      <c r="L176">
        <f>InputData[[#This Row],[SELLING PRICE]]*InputData[[#This Row],[QUANTITY]]</f>
        <v>12028.2</v>
      </c>
      <c r="M176">
        <f>DAY(InputData[[#This Row],[DATE]])</f>
        <v>20</v>
      </c>
      <c r="N176" t="str">
        <f>TEXT(InputData[[#This Row],[DATE]],"mmm")</f>
        <v>Aug</v>
      </c>
      <c r="O176">
        <f>YEAR(InputData[[#This Row],[DATE]])</f>
        <v>2021</v>
      </c>
    </row>
    <row r="177" spans="1:15" x14ac:dyDescent="0.35">
      <c r="A177" s="3">
        <v>44428</v>
      </c>
      <c r="B177" s="4" t="s">
        <v>15</v>
      </c>
      <c r="C177" s="5">
        <v>9</v>
      </c>
      <c r="D177" s="5" t="s">
        <v>12</v>
      </c>
      <c r="E177" s="5" t="s">
        <v>8</v>
      </c>
      <c r="F177" s="6">
        <v>0</v>
      </c>
      <c r="G177" s="10" t="str">
        <f>VLOOKUP(InputData[[#This Row],[PRODUCT ID]],Table2[],2,0)</f>
        <v>Product31</v>
      </c>
      <c r="H177" t="str">
        <f>VLOOKUP(InputData[[#This Row],[PRODUCT ID]],Table2[],3,0)</f>
        <v>Drinks</v>
      </c>
      <c r="I177">
        <f>VLOOKUP(InputData[[#This Row],[PRODUCT ID]],Table2[],4,0)</f>
        <v>714</v>
      </c>
      <c r="J177">
        <f>VLOOKUP(InputData[[#This Row],[PRODUCT ID]],Table2[],5,0)</f>
        <v>812.88</v>
      </c>
      <c r="K177">
        <f>InputData[[#This Row],[ BUYING PRICE]]*InputData[[#This Row],[QUANTITY]]</f>
        <v>6426</v>
      </c>
      <c r="L177">
        <f>InputData[[#This Row],[SELLING PRICE]]*InputData[[#This Row],[QUANTITY]]</f>
        <v>7315.92</v>
      </c>
      <c r="M177">
        <f>DAY(InputData[[#This Row],[DATE]])</f>
        <v>20</v>
      </c>
      <c r="N177" t="str">
        <f>TEXT(InputData[[#This Row],[DATE]],"mmm")</f>
        <v>Aug</v>
      </c>
      <c r="O177">
        <f>YEAR(InputData[[#This Row],[DATE]])</f>
        <v>2021</v>
      </c>
    </row>
    <row r="178" spans="1:15" x14ac:dyDescent="0.35">
      <c r="A178" s="3">
        <v>44428</v>
      </c>
      <c r="B178" s="4" t="s">
        <v>43</v>
      </c>
      <c r="C178" s="5">
        <v>13</v>
      </c>
      <c r="D178" s="5" t="s">
        <v>12</v>
      </c>
      <c r="E178" s="5" t="s">
        <v>8</v>
      </c>
      <c r="F178" s="6">
        <v>0</v>
      </c>
      <c r="G178" s="10" t="str">
        <f>VLOOKUP(InputData[[#This Row],[PRODUCT ID]],Table2[],2,0)</f>
        <v>Product28</v>
      </c>
      <c r="H178" t="str">
        <f>VLOOKUP(InputData[[#This Row],[PRODUCT ID]],Table2[],3,0)</f>
        <v>Clothings</v>
      </c>
      <c r="I178">
        <f>VLOOKUP(InputData[[#This Row],[PRODUCT ID]],Table2[],4,0)</f>
        <v>711</v>
      </c>
      <c r="J178">
        <f>VLOOKUP(InputData[[#This Row],[PRODUCT ID]],Table2[],5,0)</f>
        <v>809.88</v>
      </c>
      <c r="K178">
        <f>InputData[[#This Row],[ BUYING PRICE]]*InputData[[#This Row],[QUANTITY]]</f>
        <v>9243</v>
      </c>
      <c r="L178">
        <f>InputData[[#This Row],[SELLING PRICE]]*InputData[[#This Row],[QUANTITY]]</f>
        <v>10528.44</v>
      </c>
      <c r="M178">
        <f>DAY(InputData[[#This Row],[DATE]])</f>
        <v>20</v>
      </c>
      <c r="N178" t="str">
        <f>TEXT(InputData[[#This Row],[DATE]],"mmm")</f>
        <v>Aug</v>
      </c>
      <c r="O178">
        <f>YEAR(InputData[[#This Row],[DATE]])</f>
        <v>2021</v>
      </c>
    </row>
    <row r="179" spans="1:15" x14ac:dyDescent="0.35">
      <c r="A179" s="3">
        <v>44434</v>
      </c>
      <c r="B179" s="4" t="s">
        <v>44</v>
      </c>
      <c r="C179" s="5">
        <v>4</v>
      </c>
      <c r="D179" s="5" t="s">
        <v>12</v>
      </c>
      <c r="E179" s="5" t="s">
        <v>8</v>
      </c>
      <c r="F179" s="6">
        <v>0</v>
      </c>
      <c r="G179" s="10" t="str">
        <f>VLOOKUP(InputData[[#This Row],[PRODUCT ID]],Table2[],2,0)</f>
        <v>Product39</v>
      </c>
      <c r="H179" t="str">
        <f>VLOOKUP(InputData[[#This Row],[PRODUCT ID]],Table2[],3,0)</f>
        <v>Foods</v>
      </c>
      <c r="I179">
        <f>VLOOKUP(InputData[[#This Row],[PRODUCT ID]],Table2[],4,0)</f>
        <v>16</v>
      </c>
      <c r="J179">
        <f>VLOOKUP(InputData[[#This Row],[PRODUCT ID]],Table2[],5,0)</f>
        <v>76</v>
      </c>
      <c r="K179">
        <f>InputData[[#This Row],[ BUYING PRICE]]*InputData[[#This Row],[QUANTITY]]</f>
        <v>64</v>
      </c>
      <c r="L179">
        <f>InputData[[#This Row],[SELLING PRICE]]*InputData[[#This Row],[QUANTITY]]</f>
        <v>304</v>
      </c>
      <c r="M179">
        <f>DAY(InputData[[#This Row],[DATE]])</f>
        <v>26</v>
      </c>
      <c r="N179" t="str">
        <f>TEXT(InputData[[#This Row],[DATE]],"mmm")</f>
        <v>Aug</v>
      </c>
      <c r="O179">
        <f>YEAR(InputData[[#This Row],[DATE]])</f>
        <v>2021</v>
      </c>
    </row>
    <row r="180" spans="1:15" x14ac:dyDescent="0.35">
      <c r="A180" s="3">
        <v>44437</v>
      </c>
      <c r="B180" s="4" t="s">
        <v>23</v>
      </c>
      <c r="C180" s="5">
        <v>12</v>
      </c>
      <c r="D180" s="5" t="s">
        <v>7</v>
      </c>
      <c r="E180" s="5" t="s">
        <v>8</v>
      </c>
      <c r="F180" s="6">
        <v>0</v>
      </c>
      <c r="G180" s="10" t="str">
        <f>VLOOKUP(InputData[[#This Row],[PRODUCT ID]],Table2[],2,0)</f>
        <v>Product34</v>
      </c>
      <c r="H180" t="str">
        <f>VLOOKUP(InputData[[#This Row],[PRODUCT ID]],Table2[],3,0)</f>
        <v>Furniture</v>
      </c>
      <c r="I180">
        <f>VLOOKUP(InputData[[#This Row],[PRODUCT ID]],Table2[],4,0)</f>
        <v>11</v>
      </c>
      <c r="J180">
        <f>VLOOKUP(InputData[[#This Row],[PRODUCT ID]],Table2[],5,0)</f>
        <v>71</v>
      </c>
      <c r="K180">
        <f>InputData[[#This Row],[ BUYING PRICE]]*InputData[[#This Row],[QUANTITY]]</f>
        <v>132</v>
      </c>
      <c r="L180">
        <f>InputData[[#This Row],[SELLING PRICE]]*InputData[[#This Row],[QUANTITY]]</f>
        <v>852</v>
      </c>
      <c r="M180">
        <f>DAY(InputData[[#This Row],[DATE]])</f>
        <v>29</v>
      </c>
      <c r="N180" t="str">
        <f>TEXT(InputData[[#This Row],[DATE]],"mmm")</f>
        <v>Aug</v>
      </c>
      <c r="O180">
        <f>YEAR(InputData[[#This Row],[DATE]])</f>
        <v>2021</v>
      </c>
    </row>
    <row r="181" spans="1:15" x14ac:dyDescent="0.35">
      <c r="A181" s="3">
        <v>44438</v>
      </c>
      <c r="B181" s="4" t="s">
        <v>11</v>
      </c>
      <c r="C181" s="5">
        <v>13</v>
      </c>
      <c r="D181" s="5" t="s">
        <v>12</v>
      </c>
      <c r="E181" s="5" t="s">
        <v>8</v>
      </c>
      <c r="F181" s="6">
        <v>0</v>
      </c>
      <c r="G181" s="10" t="str">
        <f>VLOOKUP(InputData[[#This Row],[PRODUCT ID]],Table2[],2,0)</f>
        <v>Product13</v>
      </c>
      <c r="H181" t="str">
        <f>VLOOKUP(InputData[[#This Row],[PRODUCT ID]],Table2[],3,0)</f>
        <v>Drinks</v>
      </c>
      <c r="I181">
        <f>VLOOKUP(InputData[[#This Row],[PRODUCT ID]],Table2[],4,0)</f>
        <v>141</v>
      </c>
      <c r="J181">
        <f>VLOOKUP(InputData[[#This Row],[PRODUCT ID]],Table2[],5,0)</f>
        <v>512</v>
      </c>
      <c r="K181">
        <f>InputData[[#This Row],[ BUYING PRICE]]*InputData[[#This Row],[QUANTITY]]</f>
        <v>1833</v>
      </c>
      <c r="L181">
        <f>InputData[[#This Row],[SELLING PRICE]]*InputData[[#This Row],[QUANTITY]]</f>
        <v>6656</v>
      </c>
      <c r="M181">
        <f>DAY(InputData[[#This Row],[DATE]])</f>
        <v>30</v>
      </c>
      <c r="N181" t="str">
        <f>TEXT(InputData[[#This Row],[DATE]],"mmm")</f>
        <v>Aug</v>
      </c>
      <c r="O181">
        <f>YEAR(InputData[[#This Row],[DATE]])</f>
        <v>2021</v>
      </c>
    </row>
    <row r="182" spans="1:15" x14ac:dyDescent="0.35">
      <c r="A182" s="3">
        <v>44439</v>
      </c>
      <c r="B182" s="4" t="s">
        <v>26</v>
      </c>
      <c r="C182" s="5">
        <v>2</v>
      </c>
      <c r="D182" s="5" t="s">
        <v>12</v>
      </c>
      <c r="E182" s="5" t="s">
        <v>8</v>
      </c>
      <c r="F182" s="6">
        <v>0</v>
      </c>
      <c r="G182" s="10" t="str">
        <f>VLOOKUP(InputData[[#This Row],[PRODUCT ID]],Table2[],2,0)</f>
        <v>Product01</v>
      </c>
      <c r="H182" t="str">
        <f>VLOOKUP(InputData[[#This Row],[PRODUCT ID]],Table2[],3,0)</f>
        <v>Clothings</v>
      </c>
      <c r="I182">
        <f>VLOOKUP(InputData[[#This Row],[PRODUCT ID]],Table2[],4,0)</f>
        <v>98</v>
      </c>
      <c r="J182">
        <f>VLOOKUP(InputData[[#This Row],[PRODUCT ID]],Table2[],5,0)</f>
        <v>500</v>
      </c>
      <c r="K182">
        <f>InputData[[#This Row],[ BUYING PRICE]]*InputData[[#This Row],[QUANTITY]]</f>
        <v>196</v>
      </c>
      <c r="L182">
        <f>InputData[[#This Row],[SELLING PRICE]]*InputData[[#This Row],[QUANTITY]]</f>
        <v>1000</v>
      </c>
      <c r="M182">
        <f>DAY(InputData[[#This Row],[DATE]])</f>
        <v>31</v>
      </c>
      <c r="N182" t="str">
        <f>TEXT(InputData[[#This Row],[DATE]],"mmm")</f>
        <v>Aug</v>
      </c>
      <c r="O182">
        <f>YEAR(InputData[[#This Row],[DATE]])</f>
        <v>2021</v>
      </c>
    </row>
    <row r="183" spans="1:15" x14ac:dyDescent="0.35">
      <c r="A183" s="3">
        <v>44439</v>
      </c>
      <c r="B183" s="4" t="s">
        <v>14</v>
      </c>
      <c r="C183" s="5">
        <v>11</v>
      </c>
      <c r="D183" s="5" t="s">
        <v>12</v>
      </c>
      <c r="E183" s="5" t="s">
        <v>8</v>
      </c>
      <c r="F183" s="6">
        <v>0</v>
      </c>
      <c r="G183" s="10" t="str">
        <f>VLOOKUP(InputData[[#This Row],[PRODUCT ID]],Table2[],2,0)</f>
        <v>Product35</v>
      </c>
      <c r="H183" t="str">
        <f>VLOOKUP(InputData[[#This Row],[PRODUCT ID]],Table2[],3,0)</f>
        <v>Home appliance</v>
      </c>
      <c r="I183">
        <f>VLOOKUP(InputData[[#This Row],[PRODUCT ID]],Table2[],4,0)</f>
        <v>12</v>
      </c>
      <c r="J183">
        <f>VLOOKUP(InputData[[#This Row],[PRODUCT ID]],Table2[],5,0)</f>
        <v>72</v>
      </c>
      <c r="K183">
        <f>InputData[[#This Row],[ BUYING PRICE]]*InputData[[#This Row],[QUANTITY]]</f>
        <v>132</v>
      </c>
      <c r="L183">
        <f>InputData[[#This Row],[SELLING PRICE]]*InputData[[#This Row],[QUANTITY]]</f>
        <v>792</v>
      </c>
      <c r="M183">
        <f>DAY(InputData[[#This Row],[DATE]])</f>
        <v>31</v>
      </c>
      <c r="N183" t="str">
        <f>TEXT(InputData[[#This Row],[DATE]],"mmm")</f>
        <v>Aug</v>
      </c>
      <c r="O183">
        <f>YEAR(InputData[[#This Row],[DATE]])</f>
        <v>2021</v>
      </c>
    </row>
    <row r="184" spans="1:15" x14ac:dyDescent="0.35">
      <c r="A184" s="3">
        <v>44440</v>
      </c>
      <c r="B184" s="4" t="s">
        <v>6</v>
      </c>
      <c r="C184" s="5">
        <v>1</v>
      </c>
      <c r="D184" s="5" t="s">
        <v>7</v>
      </c>
      <c r="E184" s="5" t="s">
        <v>10</v>
      </c>
      <c r="F184" s="6">
        <v>0</v>
      </c>
      <c r="G184" s="10" t="str">
        <f>VLOOKUP(InputData[[#This Row],[PRODUCT ID]],Table2[],2,0)</f>
        <v>Product24</v>
      </c>
      <c r="H184" t="str">
        <f>VLOOKUP(InputData[[#This Row],[PRODUCT ID]],Table2[],3,0)</f>
        <v>Grocery Store</v>
      </c>
      <c r="I184">
        <f>VLOOKUP(InputData[[#This Row],[PRODUCT ID]],Table2[],4,0)</f>
        <v>707</v>
      </c>
      <c r="J184">
        <f>VLOOKUP(InputData[[#This Row],[PRODUCT ID]],Table2[],5,0)</f>
        <v>805.88</v>
      </c>
      <c r="K184">
        <f>InputData[[#This Row],[ BUYING PRICE]]*InputData[[#This Row],[QUANTITY]]</f>
        <v>707</v>
      </c>
      <c r="L184">
        <f>InputData[[#This Row],[SELLING PRICE]]*InputData[[#This Row],[QUANTITY]]</f>
        <v>805.88</v>
      </c>
      <c r="M184">
        <f>DAY(InputData[[#This Row],[DATE]])</f>
        <v>1</v>
      </c>
      <c r="N184" t="str">
        <f>TEXT(InputData[[#This Row],[DATE]],"mmm")</f>
        <v>Sep</v>
      </c>
      <c r="O184">
        <f>YEAR(InputData[[#This Row],[DATE]])</f>
        <v>2021</v>
      </c>
    </row>
    <row r="185" spans="1:15" x14ac:dyDescent="0.35">
      <c r="A185" s="3">
        <v>44440</v>
      </c>
      <c r="B185" s="4" t="s">
        <v>16</v>
      </c>
      <c r="C185" s="5">
        <v>14</v>
      </c>
      <c r="D185" s="5" t="s">
        <v>8</v>
      </c>
      <c r="E185" s="5" t="s">
        <v>8</v>
      </c>
      <c r="F185" s="6">
        <v>0</v>
      </c>
      <c r="G185" s="10" t="str">
        <f>VLOOKUP(InputData[[#This Row],[PRODUCT ID]],Table2[],2,0)</f>
        <v>Product03</v>
      </c>
      <c r="H185" t="str">
        <f>VLOOKUP(InputData[[#This Row],[PRODUCT ID]],Table2[],3,0)</f>
        <v>Foods</v>
      </c>
      <c r="I185">
        <f>VLOOKUP(InputData[[#This Row],[PRODUCT ID]],Table2[],4,0)</f>
        <v>71</v>
      </c>
      <c r="J185">
        <f>VLOOKUP(InputData[[#This Row],[PRODUCT ID]],Table2[],5,0)</f>
        <v>502</v>
      </c>
      <c r="K185">
        <f>InputData[[#This Row],[ BUYING PRICE]]*InputData[[#This Row],[QUANTITY]]</f>
        <v>994</v>
      </c>
      <c r="L185">
        <f>InputData[[#This Row],[SELLING PRICE]]*InputData[[#This Row],[QUANTITY]]</f>
        <v>7028</v>
      </c>
      <c r="M185">
        <f>DAY(InputData[[#This Row],[DATE]])</f>
        <v>1</v>
      </c>
      <c r="N185" t="str">
        <f>TEXT(InputData[[#This Row],[DATE]],"mmm")</f>
        <v>Sep</v>
      </c>
      <c r="O185">
        <f>YEAR(InputData[[#This Row],[DATE]])</f>
        <v>2021</v>
      </c>
    </row>
    <row r="186" spans="1:15" x14ac:dyDescent="0.35">
      <c r="A186" s="3">
        <v>44442</v>
      </c>
      <c r="B186" s="4" t="s">
        <v>51</v>
      </c>
      <c r="C186" s="5">
        <v>8</v>
      </c>
      <c r="D186" s="5" t="s">
        <v>12</v>
      </c>
      <c r="E186" s="5" t="s">
        <v>8</v>
      </c>
      <c r="F186" s="6">
        <v>0</v>
      </c>
      <c r="G186" s="10" t="str">
        <f>VLOOKUP(InputData[[#This Row],[PRODUCT ID]],Table2[],2,0)</f>
        <v>Product41</v>
      </c>
      <c r="H186" t="str">
        <f>VLOOKUP(InputData[[#This Row],[PRODUCT ID]],Table2[],3,0)</f>
        <v>Jwellery</v>
      </c>
      <c r="I186">
        <f>VLOOKUP(InputData[[#This Row],[PRODUCT ID]],Table2[],4,0)</f>
        <v>18</v>
      </c>
      <c r="J186">
        <f>VLOOKUP(InputData[[#This Row],[PRODUCT ID]],Table2[],5,0)</f>
        <v>78</v>
      </c>
      <c r="K186">
        <f>InputData[[#This Row],[ BUYING PRICE]]*InputData[[#This Row],[QUANTITY]]</f>
        <v>144</v>
      </c>
      <c r="L186">
        <f>InputData[[#This Row],[SELLING PRICE]]*InputData[[#This Row],[QUANTITY]]</f>
        <v>624</v>
      </c>
      <c r="M186">
        <f>DAY(InputData[[#This Row],[DATE]])</f>
        <v>3</v>
      </c>
      <c r="N186" t="str">
        <f>TEXT(InputData[[#This Row],[DATE]],"mmm")</f>
        <v>Sep</v>
      </c>
      <c r="O186">
        <f>YEAR(InputData[[#This Row],[DATE]])</f>
        <v>2021</v>
      </c>
    </row>
    <row r="187" spans="1:15" x14ac:dyDescent="0.35">
      <c r="A187" s="3">
        <v>44443</v>
      </c>
      <c r="B187" s="4" t="s">
        <v>43</v>
      </c>
      <c r="C187" s="5">
        <v>7</v>
      </c>
      <c r="D187" s="5" t="s">
        <v>12</v>
      </c>
      <c r="E187" s="5" t="s">
        <v>8</v>
      </c>
      <c r="F187" s="6">
        <v>0</v>
      </c>
      <c r="G187" s="10" t="str">
        <f>VLOOKUP(InputData[[#This Row],[PRODUCT ID]],Table2[],2,0)</f>
        <v>Product28</v>
      </c>
      <c r="H187" t="str">
        <f>VLOOKUP(InputData[[#This Row],[PRODUCT ID]],Table2[],3,0)</f>
        <v>Clothings</v>
      </c>
      <c r="I187">
        <f>VLOOKUP(InputData[[#This Row],[PRODUCT ID]],Table2[],4,0)</f>
        <v>711</v>
      </c>
      <c r="J187">
        <f>VLOOKUP(InputData[[#This Row],[PRODUCT ID]],Table2[],5,0)</f>
        <v>809.88</v>
      </c>
      <c r="K187">
        <f>InputData[[#This Row],[ BUYING PRICE]]*InputData[[#This Row],[QUANTITY]]</f>
        <v>4977</v>
      </c>
      <c r="L187">
        <f>InputData[[#This Row],[SELLING PRICE]]*InputData[[#This Row],[QUANTITY]]</f>
        <v>5669.16</v>
      </c>
      <c r="M187">
        <f>DAY(InputData[[#This Row],[DATE]])</f>
        <v>4</v>
      </c>
      <c r="N187" t="str">
        <f>TEXT(InputData[[#This Row],[DATE]],"mmm")</f>
        <v>Sep</v>
      </c>
      <c r="O187">
        <f>YEAR(InputData[[#This Row],[DATE]])</f>
        <v>2021</v>
      </c>
    </row>
    <row r="188" spans="1:15" x14ac:dyDescent="0.35">
      <c r="A188" s="3">
        <v>44443</v>
      </c>
      <c r="B188" s="4" t="s">
        <v>22</v>
      </c>
      <c r="C188" s="5">
        <v>15</v>
      </c>
      <c r="D188" s="5" t="s">
        <v>12</v>
      </c>
      <c r="E188" s="5" t="s">
        <v>8</v>
      </c>
      <c r="F188" s="6">
        <v>0</v>
      </c>
      <c r="G188" s="10" t="str">
        <f>VLOOKUP(InputData[[#This Row],[PRODUCT ID]],Table2[],2,0)</f>
        <v>Product23</v>
      </c>
      <c r="H188" t="str">
        <f>VLOOKUP(InputData[[#This Row],[PRODUCT ID]],Table2[],3,0)</f>
        <v>Jwellery</v>
      </c>
      <c r="I188">
        <f>VLOOKUP(InputData[[#This Row],[PRODUCT ID]],Table2[],4,0)</f>
        <v>706</v>
      </c>
      <c r="J188">
        <f>VLOOKUP(InputData[[#This Row],[PRODUCT ID]],Table2[],5,0)</f>
        <v>804.88</v>
      </c>
      <c r="K188">
        <f>InputData[[#This Row],[ BUYING PRICE]]*InputData[[#This Row],[QUANTITY]]</f>
        <v>10590</v>
      </c>
      <c r="L188">
        <f>InputData[[#This Row],[SELLING PRICE]]*InputData[[#This Row],[QUANTITY]]</f>
        <v>12073.2</v>
      </c>
      <c r="M188">
        <f>DAY(InputData[[#This Row],[DATE]])</f>
        <v>4</v>
      </c>
      <c r="N188" t="str">
        <f>TEXT(InputData[[#This Row],[DATE]],"mmm")</f>
        <v>Sep</v>
      </c>
      <c r="O188">
        <f>YEAR(InputData[[#This Row],[DATE]])</f>
        <v>2021</v>
      </c>
    </row>
    <row r="189" spans="1:15" x14ac:dyDescent="0.35">
      <c r="A189" s="3">
        <v>44444</v>
      </c>
      <c r="B189" s="4" t="s">
        <v>28</v>
      </c>
      <c r="C189" s="5">
        <v>1</v>
      </c>
      <c r="D189" s="5" t="s">
        <v>12</v>
      </c>
      <c r="E189" s="5" t="s">
        <v>10</v>
      </c>
      <c r="F189" s="6">
        <v>0</v>
      </c>
      <c r="G189" s="10" t="str">
        <f>VLOOKUP(InputData[[#This Row],[PRODUCT ID]],Table2[],2,0)</f>
        <v>Product32</v>
      </c>
      <c r="H189" t="str">
        <f>VLOOKUP(InputData[[#This Row],[PRODUCT ID]],Table2[],3,0)</f>
        <v>Jwellery</v>
      </c>
      <c r="I189">
        <f>VLOOKUP(InputData[[#This Row],[PRODUCT ID]],Table2[],4,0)</f>
        <v>715</v>
      </c>
      <c r="J189">
        <f>VLOOKUP(InputData[[#This Row],[PRODUCT ID]],Table2[],5,0)</f>
        <v>813.88</v>
      </c>
      <c r="K189">
        <f>InputData[[#This Row],[ BUYING PRICE]]*InputData[[#This Row],[QUANTITY]]</f>
        <v>715</v>
      </c>
      <c r="L189">
        <f>InputData[[#This Row],[SELLING PRICE]]*InputData[[#This Row],[QUANTITY]]</f>
        <v>813.88</v>
      </c>
      <c r="M189">
        <f>DAY(InputData[[#This Row],[DATE]])</f>
        <v>5</v>
      </c>
      <c r="N189" t="str">
        <f>TEXT(InputData[[#This Row],[DATE]],"mmm")</f>
        <v>Sep</v>
      </c>
      <c r="O189">
        <f>YEAR(InputData[[#This Row],[DATE]])</f>
        <v>2021</v>
      </c>
    </row>
    <row r="190" spans="1:15" x14ac:dyDescent="0.35">
      <c r="A190" s="3">
        <v>44446</v>
      </c>
      <c r="B190" s="4" t="s">
        <v>50</v>
      </c>
      <c r="C190" s="5">
        <v>5</v>
      </c>
      <c r="D190" s="5" t="s">
        <v>12</v>
      </c>
      <c r="E190" s="5" t="s">
        <v>8</v>
      </c>
      <c r="F190" s="6">
        <v>0</v>
      </c>
      <c r="G190" s="10" t="str">
        <f>VLOOKUP(InputData[[#This Row],[PRODUCT ID]],Table2[],2,0)</f>
        <v>Product19</v>
      </c>
      <c r="H190" t="str">
        <f>VLOOKUP(InputData[[#This Row],[PRODUCT ID]],Table2[],3,0)</f>
        <v>Clothings</v>
      </c>
      <c r="I190">
        <f>VLOOKUP(InputData[[#This Row],[PRODUCT ID]],Table2[],4,0)</f>
        <v>702</v>
      </c>
      <c r="J190">
        <f>VLOOKUP(InputData[[#This Row],[PRODUCT ID]],Table2[],5,0)</f>
        <v>800.88</v>
      </c>
      <c r="K190">
        <f>InputData[[#This Row],[ BUYING PRICE]]*InputData[[#This Row],[QUANTITY]]</f>
        <v>3510</v>
      </c>
      <c r="L190">
        <f>InputData[[#This Row],[SELLING PRICE]]*InputData[[#This Row],[QUANTITY]]</f>
        <v>4004.4</v>
      </c>
      <c r="M190">
        <f>DAY(InputData[[#This Row],[DATE]])</f>
        <v>7</v>
      </c>
      <c r="N190" t="str">
        <f>TEXT(InputData[[#This Row],[DATE]],"mmm")</f>
        <v>Sep</v>
      </c>
      <c r="O190">
        <f>YEAR(InputData[[#This Row],[DATE]])</f>
        <v>2021</v>
      </c>
    </row>
    <row r="191" spans="1:15" x14ac:dyDescent="0.35">
      <c r="A191" s="3">
        <v>44448</v>
      </c>
      <c r="B191" s="4" t="s">
        <v>21</v>
      </c>
      <c r="C191" s="5">
        <v>4</v>
      </c>
      <c r="D191" s="5" t="s">
        <v>12</v>
      </c>
      <c r="E191" s="5" t="s">
        <v>8</v>
      </c>
      <c r="F191" s="6">
        <v>0</v>
      </c>
      <c r="G191" s="10" t="str">
        <f>VLOOKUP(InputData[[#This Row],[PRODUCT ID]],Table2[],2,0)</f>
        <v>Product44</v>
      </c>
      <c r="H191" t="str">
        <f>VLOOKUP(InputData[[#This Row],[PRODUCT ID]],Table2[],3,0)</f>
        <v>Home appliance</v>
      </c>
      <c r="I191">
        <f>VLOOKUP(InputData[[#This Row],[PRODUCT ID]],Table2[],4,0)</f>
        <v>21</v>
      </c>
      <c r="J191">
        <f>VLOOKUP(InputData[[#This Row],[PRODUCT ID]],Table2[],5,0)</f>
        <v>81</v>
      </c>
      <c r="K191">
        <f>InputData[[#This Row],[ BUYING PRICE]]*InputData[[#This Row],[QUANTITY]]</f>
        <v>84</v>
      </c>
      <c r="L191">
        <f>InputData[[#This Row],[SELLING PRICE]]*InputData[[#This Row],[QUANTITY]]</f>
        <v>324</v>
      </c>
      <c r="M191">
        <f>DAY(InputData[[#This Row],[DATE]])</f>
        <v>9</v>
      </c>
      <c r="N191" t="str">
        <f>TEXT(InputData[[#This Row],[DATE]],"mmm")</f>
        <v>Sep</v>
      </c>
      <c r="O191">
        <f>YEAR(InputData[[#This Row],[DATE]])</f>
        <v>2021</v>
      </c>
    </row>
    <row r="192" spans="1:15" x14ac:dyDescent="0.35">
      <c r="A192" s="3">
        <v>44449</v>
      </c>
      <c r="B192" s="4" t="s">
        <v>38</v>
      </c>
      <c r="C192" s="5">
        <v>6</v>
      </c>
      <c r="D192" s="5" t="s">
        <v>12</v>
      </c>
      <c r="E192" s="5" t="s">
        <v>8</v>
      </c>
      <c r="F192" s="6">
        <v>0</v>
      </c>
      <c r="G192" s="10" t="str">
        <f>VLOOKUP(InputData[[#This Row],[PRODUCT ID]],Table2[],2,0)</f>
        <v>Product30</v>
      </c>
      <c r="H192" t="str">
        <f>VLOOKUP(InputData[[#This Row],[PRODUCT ID]],Table2[],3,0)</f>
        <v>Foods</v>
      </c>
      <c r="I192">
        <f>VLOOKUP(InputData[[#This Row],[PRODUCT ID]],Table2[],4,0)</f>
        <v>713</v>
      </c>
      <c r="J192">
        <f>VLOOKUP(InputData[[#This Row],[PRODUCT ID]],Table2[],5,0)</f>
        <v>811.88</v>
      </c>
      <c r="K192">
        <f>InputData[[#This Row],[ BUYING PRICE]]*InputData[[#This Row],[QUANTITY]]</f>
        <v>4278</v>
      </c>
      <c r="L192">
        <f>InputData[[#This Row],[SELLING PRICE]]*InputData[[#This Row],[QUANTITY]]</f>
        <v>4871.28</v>
      </c>
      <c r="M192">
        <f>DAY(InputData[[#This Row],[DATE]])</f>
        <v>10</v>
      </c>
      <c r="N192" t="str">
        <f>TEXT(InputData[[#This Row],[DATE]],"mmm")</f>
        <v>Sep</v>
      </c>
      <c r="O192">
        <f>YEAR(InputData[[#This Row],[DATE]])</f>
        <v>2021</v>
      </c>
    </row>
    <row r="193" spans="1:15" x14ac:dyDescent="0.35">
      <c r="A193" s="3">
        <v>44449</v>
      </c>
      <c r="B193" s="4" t="s">
        <v>26</v>
      </c>
      <c r="C193" s="5">
        <v>9</v>
      </c>
      <c r="D193" s="5" t="s">
        <v>7</v>
      </c>
      <c r="E193" s="5" t="s">
        <v>8</v>
      </c>
      <c r="F193" s="6">
        <v>0</v>
      </c>
      <c r="G193" s="10" t="str">
        <f>VLOOKUP(InputData[[#This Row],[PRODUCT ID]],Table2[],2,0)</f>
        <v>Product01</v>
      </c>
      <c r="H193" t="str">
        <f>VLOOKUP(InputData[[#This Row],[PRODUCT ID]],Table2[],3,0)</f>
        <v>Clothings</v>
      </c>
      <c r="I193">
        <f>VLOOKUP(InputData[[#This Row],[PRODUCT ID]],Table2[],4,0)</f>
        <v>98</v>
      </c>
      <c r="J193">
        <f>VLOOKUP(InputData[[#This Row],[PRODUCT ID]],Table2[],5,0)</f>
        <v>500</v>
      </c>
      <c r="K193">
        <f>InputData[[#This Row],[ BUYING PRICE]]*InputData[[#This Row],[QUANTITY]]</f>
        <v>882</v>
      </c>
      <c r="L193">
        <f>InputData[[#This Row],[SELLING PRICE]]*InputData[[#This Row],[QUANTITY]]</f>
        <v>4500</v>
      </c>
      <c r="M193">
        <f>DAY(InputData[[#This Row],[DATE]])</f>
        <v>10</v>
      </c>
      <c r="N193" t="str">
        <f>TEXT(InputData[[#This Row],[DATE]],"mmm")</f>
        <v>Sep</v>
      </c>
      <c r="O193">
        <f>YEAR(InputData[[#This Row],[DATE]])</f>
        <v>2021</v>
      </c>
    </row>
    <row r="194" spans="1:15" x14ac:dyDescent="0.35">
      <c r="A194" s="3">
        <v>44449</v>
      </c>
      <c r="B194" s="4" t="s">
        <v>52</v>
      </c>
      <c r="C194" s="5">
        <v>2</v>
      </c>
      <c r="D194" s="5" t="s">
        <v>12</v>
      </c>
      <c r="E194" s="5" t="s">
        <v>8</v>
      </c>
      <c r="F194" s="6">
        <v>0</v>
      </c>
      <c r="G194" s="10" t="str">
        <f>VLOOKUP(InputData[[#This Row],[PRODUCT ID]],Table2[],2,0)</f>
        <v>Product26</v>
      </c>
      <c r="H194" t="str">
        <f>VLOOKUP(InputData[[#This Row],[PRODUCT ID]],Table2[],3,0)</f>
        <v>Home appliance</v>
      </c>
      <c r="I194">
        <f>VLOOKUP(InputData[[#This Row],[PRODUCT ID]],Table2[],4,0)</f>
        <v>709</v>
      </c>
      <c r="J194">
        <f>VLOOKUP(InputData[[#This Row],[PRODUCT ID]],Table2[],5,0)</f>
        <v>807.88</v>
      </c>
      <c r="K194">
        <f>InputData[[#This Row],[ BUYING PRICE]]*InputData[[#This Row],[QUANTITY]]</f>
        <v>1418</v>
      </c>
      <c r="L194">
        <f>InputData[[#This Row],[SELLING PRICE]]*InputData[[#This Row],[QUANTITY]]</f>
        <v>1615.76</v>
      </c>
      <c r="M194">
        <f>DAY(InputData[[#This Row],[DATE]])</f>
        <v>10</v>
      </c>
      <c r="N194" t="str">
        <f>TEXT(InputData[[#This Row],[DATE]],"mmm")</f>
        <v>Sep</v>
      </c>
      <c r="O194">
        <f>YEAR(InputData[[#This Row],[DATE]])</f>
        <v>2021</v>
      </c>
    </row>
    <row r="195" spans="1:15" x14ac:dyDescent="0.35">
      <c r="A195" s="3">
        <v>44450</v>
      </c>
      <c r="B195" s="4" t="s">
        <v>26</v>
      </c>
      <c r="C195" s="5">
        <v>6</v>
      </c>
      <c r="D195" s="5" t="s">
        <v>7</v>
      </c>
      <c r="E195" s="5" t="s">
        <v>8</v>
      </c>
      <c r="F195" s="6">
        <v>0</v>
      </c>
      <c r="G195" s="10" t="str">
        <f>VLOOKUP(InputData[[#This Row],[PRODUCT ID]],Table2[],2,0)</f>
        <v>Product01</v>
      </c>
      <c r="H195" t="str">
        <f>VLOOKUP(InputData[[#This Row],[PRODUCT ID]],Table2[],3,0)</f>
        <v>Clothings</v>
      </c>
      <c r="I195">
        <f>VLOOKUP(InputData[[#This Row],[PRODUCT ID]],Table2[],4,0)</f>
        <v>98</v>
      </c>
      <c r="J195">
        <f>VLOOKUP(InputData[[#This Row],[PRODUCT ID]],Table2[],5,0)</f>
        <v>500</v>
      </c>
      <c r="K195">
        <f>InputData[[#This Row],[ BUYING PRICE]]*InputData[[#This Row],[QUANTITY]]</f>
        <v>588</v>
      </c>
      <c r="L195">
        <f>InputData[[#This Row],[SELLING PRICE]]*InputData[[#This Row],[QUANTITY]]</f>
        <v>3000</v>
      </c>
      <c r="M195">
        <f>DAY(InputData[[#This Row],[DATE]])</f>
        <v>11</v>
      </c>
      <c r="N195" t="str">
        <f>TEXT(InputData[[#This Row],[DATE]],"mmm")</f>
        <v>Sep</v>
      </c>
      <c r="O195">
        <f>YEAR(InputData[[#This Row],[DATE]])</f>
        <v>2021</v>
      </c>
    </row>
    <row r="196" spans="1:15" x14ac:dyDescent="0.35">
      <c r="A196" s="3">
        <v>44452</v>
      </c>
      <c r="B196" s="4" t="s">
        <v>51</v>
      </c>
      <c r="C196" s="5">
        <v>7</v>
      </c>
      <c r="D196" s="5" t="s">
        <v>12</v>
      </c>
      <c r="E196" s="5" t="s">
        <v>10</v>
      </c>
      <c r="F196" s="6">
        <v>0</v>
      </c>
      <c r="G196" s="10" t="str">
        <f>VLOOKUP(InputData[[#This Row],[PRODUCT ID]],Table2[],2,0)</f>
        <v>Product41</v>
      </c>
      <c r="H196" t="str">
        <f>VLOOKUP(InputData[[#This Row],[PRODUCT ID]],Table2[],3,0)</f>
        <v>Jwellery</v>
      </c>
      <c r="I196">
        <f>VLOOKUP(InputData[[#This Row],[PRODUCT ID]],Table2[],4,0)</f>
        <v>18</v>
      </c>
      <c r="J196">
        <f>VLOOKUP(InputData[[#This Row],[PRODUCT ID]],Table2[],5,0)</f>
        <v>78</v>
      </c>
      <c r="K196">
        <f>InputData[[#This Row],[ BUYING PRICE]]*InputData[[#This Row],[QUANTITY]]</f>
        <v>126</v>
      </c>
      <c r="L196">
        <f>InputData[[#This Row],[SELLING PRICE]]*InputData[[#This Row],[QUANTITY]]</f>
        <v>546</v>
      </c>
      <c r="M196">
        <f>DAY(InputData[[#This Row],[DATE]])</f>
        <v>13</v>
      </c>
      <c r="N196" t="str">
        <f>TEXT(InputData[[#This Row],[DATE]],"mmm")</f>
        <v>Sep</v>
      </c>
      <c r="O196">
        <f>YEAR(InputData[[#This Row],[DATE]])</f>
        <v>2021</v>
      </c>
    </row>
    <row r="197" spans="1:15" x14ac:dyDescent="0.35">
      <c r="A197" s="3">
        <v>44454</v>
      </c>
      <c r="B197" s="4" t="s">
        <v>20</v>
      </c>
      <c r="C197" s="5">
        <v>6</v>
      </c>
      <c r="D197" s="5" t="s">
        <v>12</v>
      </c>
      <c r="E197" s="5" t="s">
        <v>8</v>
      </c>
      <c r="F197" s="6">
        <v>0</v>
      </c>
      <c r="G197" s="10" t="str">
        <f>VLOOKUP(InputData[[#This Row],[PRODUCT ID]],Table2[],2,0)</f>
        <v>Product42</v>
      </c>
      <c r="H197" t="str">
        <f>VLOOKUP(InputData[[#This Row],[PRODUCT ID]],Table2[],3,0)</f>
        <v>Grocery Store</v>
      </c>
      <c r="I197">
        <f>VLOOKUP(InputData[[#This Row],[PRODUCT ID]],Table2[],4,0)</f>
        <v>19</v>
      </c>
      <c r="J197">
        <f>VLOOKUP(InputData[[#This Row],[PRODUCT ID]],Table2[],5,0)</f>
        <v>79</v>
      </c>
      <c r="K197">
        <f>InputData[[#This Row],[ BUYING PRICE]]*InputData[[#This Row],[QUANTITY]]</f>
        <v>114</v>
      </c>
      <c r="L197">
        <f>InputData[[#This Row],[SELLING PRICE]]*InputData[[#This Row],[QUANTITY]]</f>
        <v>474</v>
      </c>
      <c r="M197">
        <f>DAY(InputData[[#This Row],[DATE]])</f>
        <v>15</v>
      </c>
      <c r="N197" t="str">
        <f>TEXT(InputData[[#This Row],[DATE]],"mmm")</f>
        <v>Sep</v>
      </c>
      <c r="O197">
        <f>YEAR(InputData[[#This Row],[DATE]])</f>
        <v>2021</v>
      </c>
    </row>
    <row r="198" spans="1:15" x14ac:dyDescent="0.35">
      <c r="A198" s="3">
        <v>44454</v>
      </c>
      <c r="B198" s="4" t="s">
        <v>20</v>
      </c>
      <c r="C198" s="5">
        <v>14</v>
      </c>
      <c r="D198" s="5" t="s">
        <v>12</v>
      </c>
      <c r="E198" s="5" t="s">
        <v>8</v>
      </c>
      <c r="F198" s="6">
        <v>0</v>
      </c>
      <c r="G198" s="10" t="str">
        <f>VLOOKUP(InputData[[#This Row],[PRODUCT ID]],Table2[],2,0)</f>
        <v>Product42</v>
      </c>
      <c r="H198" t="str">
        <f>VLOOKUP(InputData[[#This Row],[PRODUCT ID]],Table2[],3,0)</f>
        <v>Grocery Store</v>
      </c>
      <c r="I198">
        <f>VLOOKUP(InputData[[#This Row],[PRODUCT ID]],Table2[],4,0)</f>
        <v>19</v>
      </c>
      <c r="J198">
        <f>VLOOKUP(InputData[[#This Row],[PRODUCT ID]],Table2[],5,0)</f>
        <v>79</v>
      </c>
      <c r="K198">
        <f>InputData[[#This Row],[ BUYING PRICE]]*InputData[[#This Row],[QUANTITY]]</f>
        <v>266</v>
      </c>
      <c r="L198">
        <f>InputData[[#This Row],[SELLING PRICE]]*InputData[[#This Row],[QUANTITY]]</f>
        <v>1106</v>
      </c>
      <c r="M198">
        <f>DAY(InputData[[#This Row],[DATE]])</f>
        <v>15</v>
      </c>
      <c r="N198" t="str">
        <f>TEXT(InputData[[#This Row],[DATE]],"mmm")</f>
        <v>Sep</v>
      </c>
      <c r="O198">
        <f>YEAR(InputData[[#This Row],[DATE]])</f>
        <v>2021</v>
      </c>
    </row>
    <row r="199" spans="1:15" x14ac:dyDescent="0.35">
      <c r="A199" s="3">
        <v>44460</v>
      </c>
      <c r="B199" s="4" t="s">
        <v>24</v>
      </c>
      <c r="C199" s="5">
        <v>7</v>
      </c>
      <c r="D199" s="5" t="s">
        <v>7</v>
      </c>
      <c r="E199" s="5" t="s">
        <v>10</v>
      </c>
      <c r="F199" s="6">
        <v>0</v>
      </c>
      <c r="G199" s="10" t="str">
        <f>VLOOKUP(InputData[[#This Row],[PRODUCT ID]],Table2[],2,0)</f>
        <v>Product20</v>
      </c>
      <c r="H199" t="str">
        <f>VLOOKUP(InputData[[#This Row],[PRODUCT ID]],Table2[],3,0)</f>
        <v>Footwears</v>
      </c>
      <c r="I199">
        <f>VLOOKUP(InputData[[#This Row],[PRODUCT ID]],Table2[],4,0)</f>
        <v>703</v>
      </c>
      <c r="J199">
        <f>VLOOKUP(InputData[[#This Row],[PRODUCT ID]],Table2[],5,0)</f>
        <v>801.88</v>
      </c>
      <c r="K199">
        <f>InputData[[#This Row],[ BUYING PRICE]]*InputData[[#This Row],[QUANTITY]]</f>
        <v>4921</v>
      </c>
      <c r="L199">
        <f>InputData[[#This Row],[SELLING PRICE]]*InputData[[#This Row],[QUANTITY]]</f>
        <v>5613.16</v>
      </c>
      <c r="M199">
        <f>DAY(InputData[[#This Row],[DATE]])</f>
        <v>21</v>
      </c>
      <c r="N199" t="str">
        <f>TEXT(InputData[[#This Row],[DATE]],"mmm")</f>
        <v>Sep</v>
      </c>
      <c r="O199">
        <f>YEAR(InputData[[#This Row],[DATE]])</f>
        <v>2021</v>
      </c>
    </row>
    <row r="200" spans="1:15" x14ac:dyDescent="0.35">
      <c r="A200" s="3">
        <v>44461</v>
      </c>
      <c r="B200" s="4" t="s">
        <v>27</v>
      </c>
      <c r="C200" s="5">
        <v>2</v>
      </c>
      <c r="D200" s="5" t="s">
        <v>8</v>
      </c>
      <c r="E200" s="5" t="s">
        <v>10</v>
      </c>
      <c r="F200" s="6">
        <v>0</v>
      </c>
      <c r="G200" s="10" t="str">
        <f>VLOOKUP(InputData[[#This Row],[PRODUCT ID]],Table2[],2,0)</f>
        <v>Product40</v>
      </c>
      <c r="H200" t="str">
        <f>VLOOKUP(InputData[[#This Row],[PRODUCT ID]],Table2[],3,0)</f>
        <v>Drinks</v>
      </c>
      <c r="I200">
        <f>VLOOKUP(InputData[[#This Row],[PRODUCT ID]],Table2[],4,0)</f>
        <v>17</v>
      </c>
      <c r="J200">
        <f>VLOOKUP(InputData[[#This Row],[PRODUCT ID]],Table2[],5,0)</f>
        <v>77</v>
      </c>
      <c r="K200">
        <f>InputData[[#This Row],[ BUYING PRICE]]*InputData[[#This Row],[QUANTITY]]</f>
        <v>34</v>
      </c>
      <c r="L200">
        <f>InputData[[#This Row],[SELLING PRICE]]*InputData[[#This Row],[QUANTITY]]</f>
        <v>154</v>
      </c>
      <c r="M200">
        <f>DAY(InputData[[#This Row],[DATE]])</f>
        <v>22</v>
      </c>
      <c r="N200" t="str">
        <f>TEXT(InputData[[#This Row],[DATE]],"mmm")</f>
        <v>Sep</v>
      </c>
      <c r="O200">
        <f>YEAR(InputData[[#This Row],[DATE]])</f>
        <v>2021</v>
      </c>
    </row>
    <row r="201" spans="1:15" x14ac:dyDescent="0.35">
      <c r="A201" s="3">
        <v>44461</v>
      </c>
      <c r="B201" s="4" t="s">
        <v>39</v>
      </c>
      <c r="C201" s="5">
        <v>4</v>
      </c>
      <c r="D201" s="5" t="s">
        <v>12</v>
      </c>
      <c r="E201" s="5" t="s">
        <v>10</v>
      </c>
      <c r="F201" s="6">
        <v>0</v>
      </c>
      <c r="G201" s="10" t="str">
        <f>VLOOKUP(InputData[[#This Row],[PRODUCT ID]],Table2[],2,0)</f>
        <v>Product02</v>
      </c>
      <c r="H201" t="str">
        <f>VLOOKUP(InputData[[#This Row],[PRODUCT ID]],Table2[],3,0)</f>
        <v>Footwears</v>
      </c>
      <c r="I201">
        <f>VLOOKUP(InputData[[#This Row],[PRODUCT ID]],Table2[],4,0)</f>
        <v>105</v>
      </c>
      <c r="J201">
        <f>VLOOKUP(InputData[[#This Row],[PRODUCT ID]],Table2[],5,0)</f>
        <v>501.88</v>
      </c>
      <c r="K201">
        <f>InputData[[#This Row],[ BUYING PRICE]]*InputData[[#This Row],[QUANTITY]]</f>
        <v>420</v>
      </c>
      <c r="L201">
        <f>InputData[[#This Row],[SELLING PRICE]]*InputData[[#This Row],[QUANTITY]]</f>
        <v>2007.52</v>
      </c>
      <c r="M201">
        <f>DAY(InputData[[#This Row],[DATE]])</f>
        <v>22</v>
      </c>
      <c r="N201" t="str">
        <f>TEXT(InputData[[#This Row],[DATE]],"mmm")</f>
        <v>Sep</v>
      </c>
      <c r="O201">
        <f>YEAR(InputData[[#This Row],[DATE]])</f>
        <v>2021</v>
      </c>
    </row>
    <row r="202" spans="1:15" x14ac:dyDescent="0.35">
      <c r="A202" s="3">
        <v>44462</v>
      </c>
      <c r="B202" s="4" t="s">
        <v>40</v>
      </c>
      <c r="C202" s="5">
        <v>12</v>
      </c>
      <c r="D202" s="5" t="s">
        <v>12</v>
      </c>
      <c r="E202" s="5" t="s">
        <v>10</v>
      </c>
      <c r="F202" s="6">
        <v>0</v>
      </c>
      <c r="G202" s="10" t="str">
        <f>VLOOKUP(InputData[[#This Row],[PRODUCT ID]],Table2[],2,0)</f>
        <v>Product18</v>
      </c>
      <c r="H202" t="str">
        <f>VLOOKUP(InputData[[#This Row],[PRODUCT ID]],Table2[],3,0)</f>
        <v>Toys&amp; games</v>
      </c>
      <c r="I202">
        <f>VLOOKUP(InputData[[#This Row],[PRODUCT ID]],Table2[],4,0)</f>
        <v>701</v>
      </c>
      <c r="J202">
        <f>VLOOKUP(InputData[[#This Row],[PRODUCT ID]],Table2[],5,0)</f>
        <v>900.55</v>
      </c>
      <c r="K202">
        <f>InputData[[#This Row],[ BUYING PRICE]]*InputData[[#This Row],[QUANTITY]]</f>
        <v>8412</v>
      </c>
      <c r="L202">
        <f>InputData[[#This Row],[SELLING PRICE]]*InputData[[#This Row],[QUANTITY]]</f>
        <v>10806.599999999999</v>
      </c>
      <c r="M202">
        <f>DAY(InputData[[#This Row],[DATE]])</f>
        <v>23</v>
      </c>
      <c r="N202" t="str">
        <f>TEXT(InputData[[#This Row],[DATE]],"mmm")</f>
        <v>Sep</v>
      </c>
      <c r="O202">
        <f>YEAR(InputData[[#This Row],[DATE]])</f>
        <v>2021</v>
      </c>
    </row>
    <row r="203" spans="1:15" x14ac:dyDescent="0.35">
      <c r="A203" s="3">
        <v>44462</v>
      </c>
      <c r="B203" s="4" t="s">
        <v>42</v>
      </c>
      <c r="C203" s="5">
        <v>7</v>
      </c>
      <c r="D203" s="5" t="s">
        <v>8</v>
      </c>
      <c r="E203" s="5" t="s">
        <v>8</v>
      </c>
      <c r="F203" s="6">
        <v>0</v>
      </c>
      <c r="G203" s="10" t="str">
        <f>VLOOKUP(InputData[[#This Row],[PRODUCT ID]],Table2[],2,0)</f>
        <v>Product21</v>
      </c>
      <c r="H203" t="str">
        <f>VLOOKUP(InputData[[#This Row],[PRODUCT ID]],Table2[],3,0)</f>
        <v>Foods</v>
      </c>
      <c r="I203">
        <f>VLOOKUP(InputData[[#This Row],[PRODUCT ID]],Table2[],4,0)</f>
        <v>704</v>
      </c>
      <c r="J203">
        <f>VLOOKUP(InputData[[#This Row],[PRODUCT ID]],Table2[],5,0)</f>
        <v>802.88</v>
      </c>
      <c r="K203">
        <f>InputData[[#This Row],[ BUYING PRICE]]*InputData[[#This Row],[QUANTITY]]</f>
        <v>4928</v>
      </c>
      <c r="L203">
        <f>InputData[[#This Row],[SELLING PRICE]]*InputData[[#This Row],[QUANTITY]]</f>
        <v>5620.16</v>
      </c>
      <c r="M203">
        <f>DAY(InputData[[#This Row],[DATE]])</f>
        <v>23</v>
      </c>
      <c r="N203" t="str">
        <f>TEXT(InputData[[#This Row],[DATE]],"mmm")</f>
        <v>Sep</v>
      </c>
      <c r="O203">
        <f>YEAR(InputData[[#This Row],[DATE]])</f>
        <v>2021</v>
      </c>
    </row>
    <row r="204" spans="1:15" x14ac:dyDescent="0.35">
      <c r="A204" s="3">
        <v>44466</v>
      </c>
      <c r="B204" s="4" t="s">
        <v>23</v>
      </c>
      <c r="C204" s="5">
        <v>1</v>
      </c>
      <c r="D204" s="5" t="s">
        <v>12</v>
      </c>
      <c r="E204" s="5" t="s">
        <v>10</v>
      </c>
      <c r="F204" s="6">
        <v>0</v>
      </c>
      <c r="G204" s="10" t="str">
        <f>VLOOKUP(InputData[[#This Row],[PRODUCT ID]],Table2[],2,0)</f>
        <v>Product34</v>
      </c>
      <c r="H204" t="str">
        <f>VLOOKUP(InputData[[#This Row],[PRODUCT ID]],Table2[],3,0)</f>
        <v>Furniture</v>
      </c>
      <c r="I204">
        <f>VLOOKUP(InputData[[#This Row],[PRODUCT ID]],Table2[],4,0)</f>
        <v>11</v>
      </c>
      <c r="J204">
        <f>VLOOKUP(InputData[[#This Row],[PRODUCT ID]],Table2[],5,0)</f>
        <v>71</v>
      </c>
      <c r="K204">
        <f>InputData[[#This Row],[ BUYING PRICE]]*InputData[[#This Row],[QUANTITY]]</f>
        <v>11</v>
      </c>
      <c r="L204">
        <f>InputData[[#This Row],[SELLING PRICE]]*InputData[[#This Row],[QUANTITY]]</f>
        <v>71</v>
      </c>
      <c r="M204">
        <f>DAY(InputData[[#This Row],[DATE]])</f>
        <v>27</v>
      </c>
      <c r="N204" t="str">
        <f>TEXT(InputData[[#This Row],[DATE]],"mmm")</f>
        <v>Sep</v>
      </c>
      <c r="O204">
        <f>YEAR(InputData[[#This Row],[DATE]])</f>
        <v>2021</v>
      </c>
    </row>
    <row r="205" spans="1:15" x14ac:dyDescent="0.35">
      <c r="A205" s="3">
        <v>44469</v>
      </c>
      <c r="B205" s="4" t="s">
        <v>19</v>
      </c>
      <c r="C205" s="5">
        <v>9</v>
      </c>
      <c r="D205" s="5" t="s">
        <v>8</v>
      </c>
      <c r="E205" s="5" t="s">
        <v>8</v>
      </c>
      <c r="F205" s="6">
        <v>0</v>
      </c>
      <c r="G205" s="10" t="str">
        <f>VLOOKUP(InputData[[#This Row],[PRODUCT ID]],Table2[],2,0)</f>
        <v>Product14</v>
      </c>
      <c r="H205" t="str">
        <f>VLOOKUP(InputData[[#This Row],[PRODUCT ID]],Table2[],3,0)</f>
        <v>Jwellery</v>
      </c>
      <c r="I205">
        <f>VLOOKUP(InputData[[#This Row],[PRODUCT ID]],Table2[],4,0)</f>
        <v>142</v>
      </c>
      <c r="J205">
        <f>VLOOKUP(InputData[[#This Row],[PRODUCT ID]],Table2[],5,0)</f>
        <v>513</v>
      </c>
      <c r="K205">
        <f>InputData[[#This Row],[ BUYING PRICE]]*InputData[[#This Row],[QUANTITY]]</f>
        <v>1278</v>
      </c>
      <c r="L205">
        <f>InputData[[#This Row],[SELLING PRICE]]*InputData[[#This Row],[QUANTITY]]</f>
        <v>4617</v>
      </c>
      <c r="M205">
        <f>DAY(InputData[[#This Row],[DATE]])</f>
        <v>30</v>
      </c>
      <c r="N205" t="str">
        <f>TEXT(InputData[[#This Row],[DATE]],"mmm")</f>
        <v>Sep</v>
      </c>
      <c r="O205">
        <f>YEAR(InputData[[#This Row],[DATE]])</f>
        <v>2021</v>
      </c>
    </row>
    <row r="206" spans="1:15" x14ac:dyDescent="0.35">
      <c r="A206" s="3">
        <v>44469</v>
      </c>
      <c r="B206" s="4" t="s">
        <v>25</v>
      </c>
      <c r="C206" s="5">
        <v>5</v>
      </c>
      <c r="D206" s="5" t="s">
        <v>8</v>
      </c>
      <c r="E206" s="5" t="s">
        <v>8</v>
      </c>
      <c r="F206" s="6">
        <v>0</v>
      </c>
      <c r="G206" s="10" t="str">
        <f>VLOOKUP(InputData[[#This Row],[PRODUCT ID]],Table2[],2,0)</f>
        <v>Product06</v>
      </c>
      <c r="H206" t="str">
        <f>VLOOKUP(InputData[[#This Row],[PRODUCT ID]],Table2[],3,0)</f>
        <v>Grocery Store</v>
      </c>
      <c r="I206">
        <f>VLOOKUP(InputData[[#This Row],[PRODUCT ID]],Table2[],4,0)</f>
        <v>134</v>
      </c>
      <c r="J206">
        <f>VLOOKUP(InputData[[#This Row],[PRODUCT ID]],Table2[],5,0)</f>
        <v>505</v>
      </c>
      <c r="K206">
        <f>InputData[[#This Row],[ BUYING PRICE]]*InputData[[#This Row],[QUANTITY]]</f>
        <v>670</v>
      </c>
      <c r="L206">
        <f>InputData[[#This Row],[SELLING PRICE]]*InputData[[#This Row],[QUANTITY]]</f>
        <v>2525</v>
      </c>
      <c r="M206">
        <f>DAY(InputData[[#This Row],[DATE]])</f>
        <v>30</v>
      </c>
      <c r="N206" t="str">
        <f>TEXT(InputData[[#This Row],[DATE]],"mmm")</f>
        <v>Sep</v>
      </c>
      <c r="O206">
        <f>YEAR(InputData[[#This Row],[DATE]])</f>
        <v>2021</v>
      </c>
    </row>
    <row r="207" spans="1:15" x14ac:dyDescent="0.35">
      <c r="A207" s="3">
        <v>44470</v>
      </c>
      <c r="B207" s="4" t="s">
        <v>38</v>
      </c>
      <c r="C207" s="5">
        <v>14</v>
      </c>
      <c r="D207" s="5" t="s">
        <v>8</v>
      </c>
      <c r="E207" s="5" t="s">
        <v>10</v>
      </c>
      <c r="F207" s="6">
        <v>0</v>
      </c>
      <c r="G207" s="10" t="str">
        <f>VLOOKUP(InputData[[#This Row],[PRODUCT ID]],Table2[],2,0)</f>
        <v>Product30</v>
      </c>
      <c r="H207" t="str">
        <f>VLOOKUP(InputData[[#This Row],[PRODUCT ID]],Table2[],3,0)</f>
        <v>Foods</v>
      </c>
      <c r="I207">
        <f>VLOOKUP(InputData[[#This Row],[PRODUCT ID]],Table2[],4,0)</f>
        <v>713</v>
      </c>
      <c r="J207">
        <f>VLOOKUP(InputData[[#This Row],[PRODUCT ID]],Table2[],5,0)</f>
        <v>811.88</v>
      </c>
      <c r="K207">
        <f>InputData[[#This Row],[ BUYING PRICE]]*InputData[[#This Row],[QUANTITY]]</f>
        <v>9982</v>
      </c>
      <c r="L207">
        <f>InputData[[#This Row],[SELLING PRICE]]*InputData[[#This Row],[QUANTITY]]</f>
        <v>11366.32</v>
      </c>
      <c r="M207">
        <f>DAY(InputData[[#This Row],[DATE]])</f>
        <v>1</v>
      </c>
      <c r="N207" t="str">
        <f>TEXT(InputData[[#This Row],[DATE]],"mmm")</f>
        <v>Oct</v>
      </c>
      <c r="O207">
        <f>YEAR(InputData[[#This Row],[DATE]])</f>
        <v>2021</v>
      </c>
    </row>
    <row r="208" spans="1:15" x14ac:dyDescent="0.35">
      <c r="A208" s="3">
        <v>44471</v>
      </c>
      <c r="B208" s="4" t="s">
        <v>19</v>
      </c>
      <c r="C208" s="5">
        <v>15</v>
      </c>
      <c r="D208" s="5" t="s">
        <v>12</v>
      </c>
      <c r="E208" s="5" t="s">
        <v>8</v>
      </c>
      <c r="F208" s="6">
        <v>0</v>
      </c>
      <c r="G208" s="10" t="str">
        <f>VLOOKUP(InputData[[#This Row],[PRODUCT ID]],Table2[],2,0)</f>
        <v>Product14</v>
      </c>
      <c r="H208" t="str">
        <f>VLOOKUP(InputData[[#This Row],[PRODUCT ID]],Table2[],3,0)</f>
        <v>Jwellery</v>
      </c>
      <c r="I208">
        <f>VLOOKUP(InputData[[#This Row],[PRODUCT ID]],Table2[],4,0)</f>
        <v>142</v>
      </c>
      <c r="J208">
        <f>VLOOKUP(InputData[[#This Row],[PRODUCT ID]],Table2[],5,0)</f>
        <v>513</v>
      </c>
      <c r="K208">
        <f>InputData[[#This Row],[ BUYING PRICE]]*InputData[[#This Row],[QUANTITY]]</f>
        <v>2130</v>
      </c>
      <c r="L208">
        <f>InputData[[#This Row],[SELLING PRICE]]*InputData[[#This Row],[QUANTITY]]</f>
        <v>7695</v>
      </c>
      <c r="M208">
        <f>DAY(InputData[[#This Row],[DATE]])</f>
        <v>2</v>
      </c>
      <c r="N208" t="str">
        <f>TEXT(InputData[[#This Row],[DATE]],"mmm")</f>
        <v>Oct</v>
      </c>
      <c r="O208">
        <f>YEAR(InputData[[#This Row],[DATE]])</f>
        <v>2021</v>
      </c>
    </row>
    <row r="209" spans="1:15" x14ac:dyDescent="0.35">
      <c r="A209" s="3">
        <v>44472</v>
      </c>
      <c r="B209" s="4" t="s">
        <v>50</v>
      </c>
      <c r="C209" s="5">
        <v>9</v>
      </c>
      <c r="D209" s="5" t="s">
        <v>12</v>
      </c>
      <c r="E209" s="5" t="s">
        <v>8</v>
      </c>
      <c r="F209" s="6">
        <v>0</v>
      </c>
      <c r="G209" s="10" t="str">
        <f>VLOOKUP(InputData[[#This Row],[PRODUCT ID]],Table2[],2,0)</f>
        <v>Product19</v>
      </c>
      <c r="H209" t="str">
        <f>VLOOKUP(InputData[[#This Row],[PRODUCT ID]],Table2[],3,0)</f>
        <v>Clothings</v>
      </c>
      <c r="I209">
        <f>VLOOKUP(InputData[[#This Row],[PRODUCT ID]],Table2[],4,0)</f>
        <v>702</v>
      </c>
      <c r="J209">
        <f>VLOOKUP(InputData[[#This Row],[PRODUCT ID]],Table2[],5,0)</f>
        <v>800.88</v>
      </c>
      <c r="K209">
        <f>InputData[[#This Row],[ BUYING PRICE]]*InputData[[#This Row],[QUANTITY]]</f>
        <v>6318</v>
      </c>
      <c r="L209">
        <f>InputData[[#This Row],[SELLING PRICE]]*InputData[[#This Row],[QUANTITY]]</f>
        <v>7207.92</v>
      </c>
      <c r="M209">
        <f>DAY(InputData[[#This Row],[DATE]])</f>
        <v>3</v>
      </c>
      <c r="N209" t="str">
        <f>TEXT(InputData[[#This Row],[DATE]],"mmm")</f>
        <v>Oct</v>
      </c>
      <c r="O209">
        <f>YEAR(InputData[[#This Row],[DATE]])</f>
        <v>2021</v>
      </c>
    </row>
    <row r="210" spans="1:15" x14ac:dyDescent="0.35">
      <c r="A210" s="3">
        <v>44475</v>
      </c>
      <c r="B210" s="4" t="s">
        <v>14</v>
      </c>
      <c r="C210" s="5">
        <v>1</v>
      </c>
      <c r="D210" s="5" t="s">
        <v>12</v>
      </c>
      <c r="E210" s="5" t="s">
        <v>8</v>
      </c>
      <c r="F210" s="6">
        <v>0</v>
      </c>
      <c r="G210" s="10" t="str">
        <f>VLOOKUP(InputData[[#This Row],[PRODUCT ID]],Table2[],2,0)</f>
        <v>Product35</v>
      </c>
      <c r="H210" t="str">
        <f>VLOOKUP(InputData[[#This Row],[PRODUCT ID]],Table2[],3,0)</f>
        <v>Home appliance</v>
      </c>
      <c r="I210">
        <f>VLOOKUP(InputData[[#This Row],[PRODUCT ID]],Table2[],4,0)</f>
        <v>12</v>
      </c>
      <c r="J210">
        <f>VLOOKUP(InputData[[#This Row],[PRODUCT ID]],Table2[],5,0)</f>
        <v>72</v>
      </c>
      <c r="K210">
        <f>InputData[[#This Row],[ BUYING PRICE]]*InputData[[#This Row],[QUANTITY]]</f>
        <v>12</v>
      </c>
      <c r="L210">
        <f>InputData[[#This Row],[SELLING PRICE]]*InputData[[#This Row],[QUANTITY]]</f>
        <v>72</v>
      </c>
      <c r="M210">
        <f>DAY(InputData[[#This Row],[DATE]])</f>
        <v>6</v>
      </c>
      <c r="N210" t="str">
        <f>TEXT(InputData[[#This Row],[DATE]],"mmm")</f>
        <v>Oct</v>
      </c>
      <c r="O210">
        <f>YEAR(InputData[[#This Row],[DATE]])</f>
        <v>2021</v>
      </c>
    </row>
    <row r="211" spans="1:15" x14ac:dyDescent="0.35">
      <c r="A211" s="3">
        <v>44475</v>
      </c>
      <c r="B211" s="4" t="s">
        <v>53</v>
      </c>
      <c r="C211" s="5">
        <v>12</v>
      </c>
      <c r="D211" s="5" t="s">
        <v>8</v>
      </c>
      <c r="E211" s="5" t="s">
        <v>8</v>
      </c>
      <c r="F211" s="6">
        <v>0</v>
      </c>
      <c r="G211" s="10" t="str">
        <f>VLOOKUP(InputData[[#This Row],[PRODUCT ID]],Table2[],2,0)</f>
        <v>Product36</v>
      </c>
      <c r="H211" t="str">
        <f>VLOOKUP(InputData[[#This Row],[PRODUCT ID]],Table2[],3,0)</f>
        <v>Toys&amp; games</v>
      </c>
      <c r="I211">
        <f>VLOOKUP(InputData[[#This Row],[PRODUCT ID]],Table2[],4,0)</f>
        <v>13</v>
      </c>
      <c r="J211">
        <f>VLOOKUP(InputData[[#This Row],[PRODUCT ID]],Table2[],5,0)</f>
        <v>73</v>
      </c>
      <c r="K211">
        <f>InputData[[#This Row],[ BUYING PRICE]]*InputData[[#This Row],[QUANTITY]]</f>
        <v>156</v>
      </c>
      <c r="L211">
        <f>InputData[[#This Row],[SELLING PRICE]]*InputData[[#This Row],[QUANTITY]]</f>
        <v>876</v>
      </c>
      <c r="M211">
        <f>DAY(InputData[[#This Row],[DATE]])</f>
        <v>6</v>
      </c>
      <c r="N211" t="str">
        <f>TEXT(InputData[[#This Row],[DATE]],"mmm")</f>
        <v>Oct</v>
      </c>
      <c r="O211">
        <f>YEAR(InputData[[#This Row],[DATE]])</f>
        <v>2021</v>
      </c>
    </row>
    <row r="212" spans="1:15" x14ac:dyDescent="0.35">
      <c r="A212" s="3">
        <v>44476</v>
      </c>
      <c r="B212" s="4" t="s">
        <v>52</v>
      </c>
      <c r="C212" s="5">
        <v>6</v>
      </c>
      <c r="D212" s="5" t="s">
        <v>12</v>
      </c>
      <c r="E212" s="5" t="s">
        <v>10</v>
      </c>
      <c r="F212" s="6">
        <v>0</v>
      </c>
      <c r="G212" s="10" t="str">
        <f>VLOOKUP(InputData[[#This Row],[PRODUCT ID]],Table2[],2,0)</f>
        <v>Product26</v>
      </c>
      <c r="H212" t="str">
        <f>VLOOKUP(InputData[[#This Row],[PRODUCT ID]],Table2[],3,0)</f>
        <v>Home appliance</v>
      </c>
      <c r="I212">
        <f>VLOOKUP(InputData[[#This Row],[PRODUCT ID]],Table2[],4,0)</f>
        <v>709</v>
      </c>
      <c r="J212">
        <f>VLOOKUP(InputData[[#This Row],[PRODUCT ID]],Table2[],5,0)</f>
        <v>807.88</v>
      </c>
      <c r="K212">
        <f>InputData[[#This Row],[ BUYING PRICE]]*InputData[[#This Row],[QUANTITY]]</f>
        <v>4254</v>
      </c>
      <c r="L212">
        <f>InputData[[#This Row],[SELLING PRICE]]*InputData[[#This Row],[QUANTITY]]</f>
        <v>4847.28</v>
      </c>
      <c r="M212">
        <f>DAY(InputData[[#This Row],[DATE]])</f>
        <v>7</v>
      </c>
      <c r="N212" t="str">
        <f>TEXT(InputData[[#This Row],[DATE]],"mmm")</f>
        <v>Oct</v>
      </c>
      <c r="O212">
        <f>YEAR(InputData[[#This Row],[DATE]])</f>
        <v>2021</v>
      </c>
    </row>
    <row r="213" spans="1:15" x14ac:dyDescent="0.35">
      <c r="A213" s="3">
        <v>44478</v>
      </c>
      <c r="B213" s="4" t="s">
        <v>9</v>
      </c>
      <c r="C213" s="5">
        <v>5</v>
      </c>
      <c r="D213" s="5" t="s">
        <v>12</v>
      </c>
      <c r="E213" s="5" t="s">
        <v>10</v>
      </c>
      <c r="F213" s="6">
        <v>0</v>
      </c>
      <c r="G213" s="10" t="str">
        <f>VLOOKUP(InputData[[#This Row],[PRODUCT ID]],Table2[],2,0)</f>
        <v>Product38</v>
      </c>
      <c r="H213" t="str">
        <f>VLOOKUP(InputData[[#This Row],[PRODUCT ID]],Table2[],3,0)</f>
        <v>Footwears</v>
      </c>
      <c r="I213">
        <f>VLOOKUP(InputData[[#This Row],[PRODUCT ID]],Table2[],4,0)</f>
        <v>15</v>
      </c>
      <c r="J213">
        <f>VLOOKUP(InputData[[#This Row],[PRODUCT ID]],Table2[],5,0)</f>
        <v>75</v>
      </c>
      <c r="K213">
        <f>InputData[[#This Row],[ BUYING PRICE]]*InputData[[#This Row],[QUANTITY]]</f>
        <v>75</v>
      </c>
      <c r="L213">
        <f>InputData[[#This Row],[SELLING PRICE]]*InputData[[#This Row],[QUANTITY]]</f>
        <v>375</v>
      </c>
      <c r="M213">
        <f>DAY(InputData[[#This Row],[DATE]])</f>
        <v>9</v>
      </c>
      <c r="N213" t="str">
        <f>TEXT(InputData[[#This Row],[DATE]],"mmm")</f>
        <v>Oct</v>
      </c>
      <c r="O213">
        <f>YEAR(InputData[[#This Row],[DATE]])</f>
        <v>2021</v>
      </c>
    </row>
    <row r="214" spans="1:15" x14ac:dyDescent="0.35">
      <c r="A214" s="3">
        <v>44478</v>
      </c>
      <c r="B214" s="4" t="s">
        <v>28</v>
      </c>
      <c r="C214" s="5">
        <v>11</v>
      </c>
      <c r="D214" s="5" t="s">
        <v>8</v>
      </c>
      <c r="E214" s="5" t="s">
        <v>10</v>
      </c>
      <c r="F214" s="6">
        <v>0</v>
      </c>
      <c r="G214" s="10" t="str">
        <f>VLOOKUP(InputData[[#This Row],[PRODUCT ID]],Table2[],2,0)</f>
        <v>Product32</v>
      </c>
      <c r="H214" t="str">
        <f>VLOOKUP(InputData[[#This Row],[PRODUCT ID]],Table2[],3,0)</f>
        <v>Jwellery</v>
      </c>
      <c r="I214">
        <f>VLOOKUP(InputData[[#This Row],[PRODUCT ID]],Table2[],4,0)</f>
        <v>715</v>
      </c>
      <c r="J214">
        <f>VLOOKUP(InputData[[#This Row],[PRODUCT ID]],Table2[],5,0)</f>
        <v>813.88</v>
      </c>
      <c r="K214">
        <f>InputData[[#This Row],[ BUYING PRICE]]*InputData[[#This Row],[QUANTITY]]</f>
        <v>7865</v>
      </c>
      <c r="L214">
        <f>InputData[[#This Row],[SELLING PRICE]]*InputData[[#This Row],[QUANTITY]]</f>
        <v>8952.68</v>
      </c>
      <c r="M214">
        <f>DAY(InputData[[#This Row],[DATE]])</f>
        <v>9</v>
      </c>
      <c r="N214" t="str">
        <f>TEXT(InputData[[#This Row],[DATE]],"mmm")</f>
        <v>Oct</v>
      </c>
      <c r="O214">
        <f>YEAR(InputData[[#This Row],[DATE]])</f>
        <v>2021</v>
      </c>
    </row>
    <row r="215" spans="1:15" x14ac:dyDescent="0.35">
      <c r="A215" s="3">
        <v>44479</v>
      </c>
      <c r="B215" s="4" t="s">
        <v>14</v>
      </c>
      <c r="C215" s="5">
        <v>14</v>
      </c>
      <c r="D215" s="5" t="s">
        <v>12</v>
      </c>
      <c r="E215" s="5" t="s">
        <v>10</v>
      </c>
      <c r="F215" s="6">
        <v>0</v>
      </c>
      <c r="G215" s="10" t="str">
        <f>VLOOKUP(InputData[[#This Row],[PRODUCT ID]],Table2[],2,0)</f>
        <v>Product35</v>
      </c>
      <c r="H215" t="str">
        <f>VLOOKUP(InputData[[#This Row],[PRODUCT ID]],Table2[],3,0)</f>
        <v>Home appliance</v>
      </c>
      <c r="I215">
        <f>VLOOKUP(InputData[[#This Row],[PRODUCT ID]],Table2[],4,0)</f>
        <v>12</v>
      </c>
      <c r="J215">
        <f>VLOOKUP(InputData[[#This Row],[PRODUCT ID]],Table2[],5,0)</f>
        <v>72</v>
      </c>
      <c r="K215">
        <f>InputData[[#This Row],[ BUYING PRICE]]*InputData[[#This Row],[QUANTITY]]</f>
        <v>168</v>
      </c>
      <c r="L215">
        <f>InputData[[#This Row],[SELLING PRICE]]*InputData[[#This Row],[QUANTITY]]</f>
        <v>1008</v>
      </c>
      <c r="M215">
        <f>DAY(InputData[[#This Row],[DATE]])</f>
        <v>10</v>
      </c>
      <c r="N215" t="str">
        <f>TEXT(InputData[[#This Row],[DATE]],"mmm")</f>
        <v>Oct</v>
      </c>
      <c r="O215">
        <f>YEAR(InputData[[#This Row],[DATE]])</f>
        <v>2021</v>
      </c>
    </row>
    <row r="216" spans="1:15" x14ac:dyDescent="0.35">
      <c r="A216" s="3">
        <v>44480</v>
      </c>
      <c r="B216" s="4" t="s">
        <v>41</v>
      </c>
      <c r="C216" s="5">
        <v>15</v>
      </c>
      <c r="D216" s="5" t="s">
        <v>12</v>
      </c>
      <c r="E216" s="5" t="s">
        <v>10</v>
      </c>
      <c r="F216" s="6">
        <v>0</v>
      </c>
      <c r="G216" s="10" t="str">
        <f>VLOOKUP(InputData[[#This Row],[PRODUCT ID]],Table2[],2,0)</f>
        <v>Product11</v>
      </c>
      <c r="H216" t="str">
        <f>VLOOKUP(InputData[[#This Row],[PRODUCT ID]],Table2[],3,0)</f>
        <v>Footwears</v>
      </c>
      <c r="I216">
        <f>VLOOKUP(InputData[[#This Row],[PRODUCT ID]],Table2[],4,0)</f>
        <v>139</v>
      </c>
      <c r="J216">
        <f>VLOOKUP(InputData[[#This Row],[PRODUCT ID]],Table2[],5,0)</f>
        <v>510</v>
      </c>
      <c r="K216">
        <f>InputData[[#This Row],[ BUYING PRICE]]*InputData[[#This Row],[QUANTITY]]</f>
        <v>2085</v>
      </c>
      <c r="L216">
        <f>InputData[[#This Row],[SELLING PRICE]]*InputData[[#This Row],[QUANTITY]]</f>
        <v>7650</v>
      </c>
      <c r="M216">
        <f>DAY(InputData[[#This Row],[DATE]])</f>
        <v>11</v>
      </c>
      <c r="N216" t="str">
        <f>TEXT(InputData[[#This Row],[DATE]],"mmm")</f>
        <v>Oct</v>
      </c>
      <c r="O216">
        <f>YEAR(InputData[[#This Row],[DATE]])</f>
        <v>2021</v>
      </c>
    </row>
    <row r="217" spans="1:15" x14ac:dyDescent="0.35">
      <c r="A217" s="3">
        <v>44481</v>
      </c>
      <c r="B217" s="4" t="s">
        <v>36</v>
      </c>
      <c r="C217" s="5">
        <v>8</v>
      </c>
      <c r="D217" s="5" t="s">
        <v>8</v>
      </c>
      <c r="E217" s="5" t="s">
        <v>8</v>
      </c>
      <c r="F217" s="6">
        <v>0</v>
      </c>
      <c r="G217" s="10" t="str">
        <f>VLOOKUP(InputData[[#This Row],[PRODUCT ID]],Table2[],2,0)</f>
        <v>Product27</v>
      </c>
      <c r="H217" t="str">
        <f>VLOOKUP(InputData[[#This Row],[PRODUCT ID]],Table2[],3,0)</f>
        <v>Toys&amp; games</v>
      </c>
      <c r="I217">
        <f>VLOOKUP(InputData[[#This Row],[PRODUCT ID]],Table2[],4,0)</f>
        <v>710</v>
      </c>
      <c r="J217">
        <f>VLOOKUP(InputData[[#This Row],[PRODUCT ID]],Table2[],5,0)</f>
        <v>808.88</v>
      </c>
      <c r="K217">
        <f>InputData[[#This Row],[ BUYING PRICE]]*InputData[[#This Row],[QUANTITY]]</f>
        <v>5680</v>
      </c>
      <c r="L217">
        <f>InputData[[#This Row],[SELLING PRICE]]*InputData[[#This Row],[QUANTITY]]</f>
        <v>6471.04</v>
      </c>
      <c r="M217">
        <f>DAY(InputData[[#This Row],[DATE]])</f>
        <v>12</v>
      </c>
      <c r="N217" t="str">
        <f>TEXT(InputData[[#This Row],[DATE]],"mmm")</f>
        <v>Oct</v>
      </c>
      <c r="O217">
        <f>YEAR(InputData[[#This Row],[DATE]])</f>
        <v>2021</v>
      </c>
    </row>
    <row r="218" spans="1:15" x14ac:dyDescent="0.35">
      <c r="A218" s="3">
        <v>44486</v>
      </c>
      <c r="B218" s="4" t="s">
        <v>26</v>
      </c>
      <c r="C218" s="5">
        <v>13</v>
      </c>
      <c r="D218" s="5" t="s">
        <v>12</v>
      </c>
      <c r="E218" s="5" t="s">
        <v>8</v>
      </c>
      <c r="F218" s="6">
        <v>0</v>
      </c>
      <c r="G218" s="10" t="str">
        <f>VLOOKUP(InputData[[#This Row],[PRODUCT ID]],Table2[],2,0)</f>
        <v>Product01</v>
      </c>
      <c r="H218" t="str">
        <f>VLOOKUP(InputData[[#This Row],[PRODUCT ID]],Table2[],3,0)</f>
        <v>Clothings</v>
      </c>
      <c r="I218">
        <f>VLOOKUP(InputData[[#This Row],[PRODUCT ID]],Table2[],4,0)</f>
        <v>98</v>
      </c>
      <c r="J218">
        <f>VLOOKUP(InputData[[#This Row],[PRODUCT ID]],Table2[],5,0)</f>
        <v>500</v>
      </c>
      <c r="K218">
        <f>InputData[[#This Row],[ BUYING PRICE]]*InputData[[#This Row],[QUANTITY]]</f>
        <v>1274</v>
      </c>
      <c r="L218">
        <f>InputData[[#This Row],[SELLING PRICE]]*InputData[[#This Row],[QUANTITY]]</f>
        <v>6500</v>
      </c>
      <c r="M218">
        <f>DAY(InputData[[#This Row],[DATE]])</f>
        <v>17</v>
      </c>
      <c r="N218" t="str">
        <f>TEXT(InputData[[#This Row],[DATE]],"mmm")</f>
        <v>Oct</v>
      </c>
      <c r="O218">
        <f>YEAR(InputData[[#This Row],[DATE]])</f>
        <v>2021</v>
      </c>
    </row>
    <row r="219" spans="1:15" x14ac:dyDescent="0.35">
      <c r="A219" s="3">
        <v>44487</v>
      </c>
      <c r="B219" s="4" t="s">
        <v>17</v>
      </c>
      <c r="C219" s="5">
        <v>6</v>
      </c>
      <c r="D219" s="5" t="s">
        <v>8</v>
      </c>
      <c r="E219" s="5" t="s">
        <v>10</v>
      </c>
      <c r="F219" s="6">
        <v>0</v>
      </c>
      <c r="G219" s="10" t="str">
        <f>VLOOKUP(InputData[[#This Row],[PRODUCT ID]],Table2[],2,0)</f>
        <v>Product25</v>
      </c>
      <c r="H219" t="str">
        <f>VLOOKUP(InputData[[#This Row],[PRODUCT ID]],Table2[],3,0)</f>
        <v>Furniture</v>
      </c>
      <c r="I219">
        <f>VLOOKUP(InputData[[#This Row],[PRODUCT ID]],Table2[],4,0)</f>
        <v>708</v>
      </c>
      <c r="J219">
        <f>VLOOKUP(InputData[[#This Row],[PRODUCT ID]],Table2[],5,0)</f>
        <v>806.88</v>
      </c>
      <c r="K219">
        <f>InputData[[#This Row],[ BUYING PRICE]]*InputData[[#This Row],[QUANTITY]]</f>
        <v>4248</v>
      </c>
      <c r="L219">
        <f>InputData[[#This Row],[SELLING PRICE]]*InputData[[#This Row],[QUANTITY]]</f>
        <v>4841.28</v>
      </c>
      <c r="M219">
        <f>DAY(InputData[[#This Row],[DATE]])</f>
        <v>18</v>
      </c>
      <c r="N219" t="str">
        <f>TEXT(InputData[[#This Row],[DATE]],"mmm")</f>
        <v>Oct</v>
      </c>
      <c r="O219">
        <f>YEAR(InputData[[#This Row],[DATE]])</f>
        <v>2021</v>
      </c>
    </row>
    <row r="220" spans="1:15" x14ac:dyDescent="0.35">
      <c r="A220" s="3">
        <v>44487</v>
      </c>
      <c r="B220" s="4" t="s">
        <v>42</v>
      </c>
      <c r="C220" s="5">
        <v>13</v>
      </c>
      <c r="D220" s="5" t="s">
        <v>8</v>
      </c>
      <c r="E220" s="5" t="s">
        <v>10</v>
      </c>
      <c r="F220" s="6">
        <v>0</v>
      </c>
      <c r="G220" s="10" t="str">
        <f>VLOOKUP(InputData[[#This Row],[PRODUCT ID]],Table2[],2,0)</f>
        <v>Product21</v>
      </c>
      <c r="H220" t="str">
        <f>VLOOKUP(InputData[[#This Row],[PRODUCT ID]],Table2[],3,0)</f>
        <v>Foods</v>
      </c>
      <c r="I220">
        <f>VLOOKUP(InputData[[#This Row],[PRODUCT ID]],Table2[],4,0)</f>
        <v>704</v>
      </c>
      <c r="J220">
        <f>VLOOKUP(InputData[[#This Row],[PRODUCT ID]],Table2[],5,0)</f>
        <v>802.88</v>
      </c>
      <c r="K220">
        <f>InputData[[#This Row],[ BUYING PRICE]]*InputData[[#This Row],[QUANTITY]]</f>
        <v>9152</v>
      </c>
      <c r="L220">
        <f>InputData[[#This Row],[SELLING PRICE]]*InputData[[#This Row],[QUANTITY]]</f>
        <v>10437.44</v>
      </c>
      <c r="M220">
        <f>DAY(InputData[[#This Row],[DATE]])</f>
        <v>18</v>
      </c>
      <c r="N220" t="str">
        <f>TEXT(InputData[[#This Row],[DATE]],"mmm")</f>
        <v>Oct</v>
      </c>
      <c r="O220">
        <f>YEAR(InputData[[#This Row],[DATE]])</f>
        <v>2021</v>
      </c>
    </row>
    <row r="221" spans="1:15" x14ac:dyDescent="0.35">
      <c r="A221" s="3">
        <v>44491</v>
      </c>
      <c r="B221" s="4" t="s">
        <v>41</v>
      </c>
      <c r="C221" s="5">
        <v>7</v>
      </c>
      <c r="D221" s="5" t="s">
        <v>12</v>
      </c>
      <c r="E221" s="5" t="s">
        <v>10</v>
      </c>
      <c r="F221" s="6">
        <v>0</v>
      </c>
      <c r="G221" s="10" t="str">
        <f>VLOOKUP(InputData[[#This Row],[PRODUCT ID]],Table2[],2,0)</f>
        <v>Product11</v>
      </c>
      <c r="H221" t="str">
        <f>VLOOKUP(InputData[[#This Row],[PRODUCT ID]],Table2[],3,0)</f>
        <v>Footwears</v>
      </c>
      <c r="I221">
        <f>VLOOKUP(InputData[[#This Row],[PRODUCT ID]],Table2[],4,0)</f>
        <v>139</v>
      </c>
      <c r="J221">
        <f>VLOOKUP(InputData[[#This Row],[PRODUCT ID]],Table2[],5,0)</f>
        <v>510</v>
      </c>
      <c r="K221">
        <f>InputData[[#This Row],[ BUYING PRICE]]*InputData[[#This Row],[QUANTITY]]</f>
        <v>973</v>
      </c>
      <c r="L221">
        <f>InputData[[#This Row],[SELLING PRICE]]*InputData[[#This Row],[QUANTITY]]</f>
        <v>3570</v>
      </c>
      <c r="M221">
        <f>DAY(InputData[[#This Row],[DATE]])</f>
        <v>22</v>
      </c>
      <c r="N221" t="str">
        <f>TEXT(InputData[[#This Row],[DATE]],"mmm")</f>
        <v>Oct</v>
      </c>
      <c r="O221">
        <f>YEAR(InputData[[#This Row],[DATE]])</f>
        <v>2021</v>
      </c>
    </row>
    <row r="222" spans="1:15" x14ac:dyDescent="0.35">
      <c r="A222" s="3">
        <v>44491</v>
      </c>
      <c r="B222" s="4" t="s">
        <v>6</v>
      </c>
      <c r="C222" s="5">
        <v>13</v>
      </c>
      <c r="D222" s="5" t="s">
        <v>8</v>
      </c>
      <c r="E222" s="5" t="s">
        <v>10</v>
      </c>
      <c r="F222" s="6">
        <v>0</v>
      </c>
      <c r="G222" s="10" t="str">
        <f>VLOOKUP(InputData[[#This Row],[PRODUCT ID]],Table2[],2,0)</f>
        <v>Product24</v>
      </c>
      <c r="H222" t="str">
        <f>VLOOKUP(InputData[[#This Row],[PRODUCT ID]],Table2[],3,0)</f>
        <v>Grocery Store</v>
      </c>
      <c r="I222">
        <f>VLOOKUP(InputData[[#This Row],[PRODUCT ID]],Table2[],4,0)</f>
        <v>707</v>
      </c>
      <c r="J222">
        <f>VLOOKUP(InputData[[#This Row],[PRODUCT ID]],Table2[],5,0)</f>
        <v>805.88</v>
      </c>
      <c r="K222">
        <f>InputData[[#This Row],[ BUYING PRICE]]*InputData[[#This Row],[QUANTITY]]</f>
        <v>9191</v>
      </c>
      <c r="L222">
        <f>InputData[[#This Row],[SELLING PRICE]]*InputData[[#This Row],[QUANTITY]]</f>
        <v>10476.44</v>
      </c>
      <c r="M222">
        <f>DAY(InputData[[#This Row],[DATE]])</f>
        <v>22</v>
      </c>
      <c r="N222" t="str">
        <f>TEXT(InputData[[#This Row],[DATE]],"mmm")</f>
        <v>Oct</v>
      </c>
      <c r="O222">
        <f>YEAR(InputData[[#This Row],[DATE]])</f>
        <v>2021</v>
      </c>
    </row>
    <row r="223" spans="1:15" x14ac:dyDescent="0.35">
      <c r="A223" s="3">
        <v>44491</v>
      </c>
      <c r="B223" s="4" t="s">
        <v>47</v>
      </c>
      <c r="C223" s="5">
        <v>1</v>
      </c>
      <c r="D223" s="5" t="s">
        <v>12</v>
      </c>
      <c r="E223" s="5" t="s">
        <v>10</v>
      </c>
      <c r="F223" s="6">
        <v>0</v>
      </c>
      <c r="G223" s="10" t="str">
        <f>VLOOKUP(InputData[[#This Row],[PRODUCT ID]],Table2[],2,0)</f>
        <v>Product09</v>
      </c>
      <c r="H223" t="str">
        <f>VLOOKUP(InputData[[#This Row],[PRODUCT ID]],Table2[],3,0)</f>
        <v>Toys&amp; games</v>
      </c>
      <c r="I223">
        <f>VLOOKUP(InputData[[#This Row],[PRODUCT ID]],Table2[],4,0)</f>
        <v>137</v>
      </c>
      <c r="J223">
        <f>VLOOKUP(InputData[[#This Row],[PRODUCT ID]],Table2[],5,0)</f>
        <v>508</v>
      </c>
      <c r="K223">
        <f>InputData[[#This Row],[ BUYING PRICE]]*InputData[[#This Row],[QUANTITY]]</f>
        <v>137</v>
      </c>
      <c r="L223">
        <f>InputData[[#This Row],[SELLING PRICE]]*InputData[[#This Row],[QUANTITY]]</f>
        <v>508</v>
      </c>
      <c r="M223">
        <f>DAY(InputData[[#This Row],[DATE]])</f>
        <v>22</v>
      </c>
      <c r="N223" t="str">
        <f>TEXT(InputData[[#This Row],[DATE]],"mmm")</f>
        <v>Oct</v>
      </c>
      <c r="O223">
        <f>YEAR(InputData[[#This Row],[DATE]])</f>
        <v>2021</v>
      </c>
    </row>
    <row r="224" spans="1:15" x14ac:dyDescent="0.35">
      <c r="A224" s="3">
        <v>44493</v>
      </c>
      <c r="B224" s="4" t="s">
        <v>41</v>
      </c>
      <c r="C224" s="5">
        <v>3</v>
      </c>
      <c r="D224" s="5" t="s">
        <v>7</v>
      </c>
      <c r="E224" s="5" t="s">
        <v>10</v>
      </c>
      <c r="F224" s="6">
        <v>0</v>
      </c>
      <c r="G224" s="10" t="str">
        <f>VLOOKUP(InputData[[#This Row],[PRODUCT ID]],Table2[],2,0)</f>
        <v>Product11</v>
      </c>
      <c r="H224" t="str">
        <f>VLOOKUP(InputData[[#This Row],[PRODUCT ID]],Table2[],3,0)</f>
        <v>Footwears</v>
      </c>
      <c r="I224">
        <f>VLOOKUP(InputData[[#This Row],[PRODUCT ID]],Table2[],4,0)</f>
        <v>139</v>
      </c>
      <c r="J224">
        <f>VLOOKUP(InputData[[#This Row],[PRODUCT ID]],Table2[],5,0)</f>
        <v>510</v>
      </c>
      <c r="K224">
        <f>InputData[[#This Row],[ BUYING PRICE]]*InputData[[#This Row],[QUANTITY]]</f>
        <v>417</v>
      </c>
      <c r="L224">
        <f>InputData[[#This Row],[SELLING PRICE]]*InputData[[#This Row],[QUANTITY]]</f>
        <v>1530</v>
      </c>
      <c r="M224">
        <f>DAY(InputData[[#This Row],[DATE]])</f>
        <v>24</v>
      </c>
      <c r="N224" t="str">
        <f>TEXT(InputData[[#This Row],[DATE]],"mmm")</f>
        <v>Oct</v>
      </c>
      <c r="O224">
        <f>YEAR(InputData[[#This Row],[DATE]])</f>
        <v>2021</v>
      </c>
    </row>
    <row r="225" spans="1:15" x14ac:dyDescent="0.35">
      <c r="A225" s="3">
        <v>44494</v>
      </c>
      <c r="B225" s="4" t="s">
        <v>21</v>
      </c>
      <c r="C225" s="5">
        <v>9</v>
      </c>
      <c r="D225" s="5" t="s">
        <v>8</v>
      </c>
      <c r="E225" s="5" t="s">
        <v>10</v>
      </c>
      <c r="F225" s="6">
        <v>0</v>
      </c>
      <c r="G225" s="10" t="str">
        <f>VLOOKUP(InputData[[#This Row],[PRODUCT ID]],Table2[],2,0)</f>
        <v>Product44</v>
      </c>
      <c r="H225" t="str">
        <f>VLOOKUP(InputData[[#This Row],[PRODUCT ID]],Table2[],3,0)</f>
        <v>Home appliance</v>
      </c>
      <c r="I225">
        <f>VLOOKUP(InputData[[#This Row],[PRODUCT ID]],Table2[],4,0)</f>
        <v>21</v>
      </c>
      <c r="J225">
        <f>VLOOKUP(InputData[[#This Row],[PRODUCT ID]],Table2[],5,0)</f>
        <v>81</v>
      </c>
      <c r="K225">
        <f>InputData[[#This Row],[ BUYING PRICE]]*InputData[[#This Row],[QUANTITY]]</f>
        <v>189</v>
      </c>
      <c r="L225">
        <f>InputData[[#This Row],[SELLING PRICE]]*InputData[[#This Row],[QUANTITY]]</f>
        <v>729</v>
      </c>
      <c r="M225">
        <f>DAY(InputData[[#This Row],[DATE]])</f>
        <v>25</v>
      </c>
      <c r="N225" t="str">
        <f>TEXT(InputData[[#This Row],[DATE]],"mmm")</f>
        <v>Oct</v>
      </c>
      <c r="O225">
        <f>YEAR(InputData[[#This Row],[DATE]])</f>
        <v>2021</v>
      </c>
    </row>
    <row r="226" spans="1:15" x14ac:dyDescent="0.35">
      <c r="A226" s="3">
        <v>44495</v>
      </c>
      <c r="B226" s="4" t="s">
        <v>13</v>
      </c>
      <c r="C226" s="5">
        <v>6</v>
      </c>
      <c r="D226" s="5" t="s">
        <v>7</v>
      </c>
      <c r="E226" s="5" t="s">
        <v>10</v>
      </c>
      <c r="F226" s="6">
        <v>0</v>
      </c>
      <c r="G226" s="10" t="str">
        <f>VLOOKUP(InputData[[#This Row],[PRODUCT ID]],Table2[],2,0)</f>
        <v>Product04</v>
      </c>
      <c r="H226" t="str">
        <f>VLOOKUP(InputData[[#This Row],[PRODUCT ID]],Table2[],3,0)</f>
        <v>Drinks</v>
      </c>
      <c r="I226">
        <f>VLOOKUP(InputData[[#This Row],[PRODUCT ID]],Table2[],4,0)</f>
        <v>44</v>
      </c>
      <c r="J226">
        <f>VLOOKUP(InputData[[#This Row],[PRODUCT ID]],Table2[],5,0)</f>
        <v>503</v>
      </c>
      <c r="K226">
        <f>InputData[[#This Row],[ BUYING PRICE]]*InputData[[#This Row],[QUANTITY]]</f>
        <v>264</v>
      </c>
      <c r="L226">
        <f>InputData[[#This Row],[SELLING PRICE]]*InputData[[#This Row],[QUANTITY]]</f>
        <v>3018</v>
      </c>
      <c r="M226">
        <f>DAY(InputData[[#This Row],[DATE]])</f>
        <v>26</v>
      </c>
      <c r="N226" t="str">
        <f>TEXT(InputData[[#This Row],[DATE]],"mmm")</f>
        <v>Oct</v>
      </c>
      <c r="O226">
        <f>YEAR(InputData[[#This Row],[DATE]])</f>
        <v>2021</v>
      </c>
    </row>
    <row r="227" spans="1:15" x14ac:dyDescent="0.35">
      <c r="A227" s="3">
        <v>44497</v>
      </c>
      <c r="B227" s="4" t="s">
        <v>35</v>
      </c>
      <c r="C227" s="5">
        <v>1</v>
      </c>
      <c r="D227" s="5" t="s">
        <v>12</v>
      </c>
      <c r="E227" s="5" t="s">
        <v>10</v>
      </c>
      <c r="F227" s="6">
        <v>0</v>
      </c>
      <c r="G227" s="10" t="str">
        <f>VLOOKUP(InputData[[#This Row],[PRODUCT ID]],Table2[],2,0)</f>
        <v>Product08</v>
      </c>
      <c r="H227" t="str">
        <f>VLOOKUP(InputData[[#This Row],[PRODUCT ID]],Table2[],3,0)</f>
        <v>Home appliance</v>
      </c>
      <c r="I227">
        <f>VLOOKUP(InputData[[#This Row],[PRODUCT ID]],Table2[],4,0)</f>
        <v>136</v>
      </c>
      <c r="J227">
        <f>VLOOKUP(InputData[[#This Row],[PRODUCT ID]],Table2[],5,0)</f>
        <v>190.68</v>
      </c>
      <c r="K227">
        <f>InputData[[#This Row],[ BUYING PRICE]]*InputData[[#This Row],[QUANTITY]]</f>
        <v>136</v>
      </c>
      <c r="L227">
        <f>InputData[[#This Row],[SELLING PRICE]]*InputData[[#This Row],[QUANTITY]]</f>
        <v>190.68</v>
      </c>
      <c r="M227">
        <f>DAY(InputData[[#This Row],[DATE]])</f>
        <v>28</v>
      </c>
      <c r="N227" t="str">
        <f>TEXT(InputData[[#This Row],[DATE]],"mmm")</f>
        <v>Oct</v>
      </c>
      <c r="O227">
        <f>YEAR(InputData[[#This Row],[DATE]])</f>
        <v>2021</v>
      </c>
    </row>
    <row r="228" spans="1:15" x14ac:dyDescent="0.35">
      <c r="A228" s="3">
        <v>44498</v>
      </c>
      <c r="B228" s="4" t="s">
        <v>9</v>
      </c>
      <c r="C228" s="5">
        <v>14</v>
      </c>
      <c r="D228" s="5" t="s">
        <v>8</v>
      </c>
      <c r="E228" s="5" t="s">
        <v>8</v>
      </c>
      <c r="F228" s="6">
        <v>0</v>
      </c>
      <c r="G228" s="10" t="str">
        <f>VLOOKUP(InputData[[#This Row],[PRODUCT ID]],Table2[],2,0)</f>
        <v>Product38</v>
      </c>
      <c r="H228" t="str">
        <f>VLOOKUP(InputData[[#This Row],[PRODUCT ID]],Table2[],3,0)</f>
        <v>Footwears</v>
      </c>
      <c r="I228">
        <f>VLOOKUP(InputData[[#This Row],[PRODUCT ID]],Table2[],4,0)</f>
        <v>15</v>
      </c>
      <c r="J228">
        <f>VLOOKUP(InputData[[#This Row],[PRODUCT ID]],Table2[],5,0)</f>
        <v>75</v>
      </c>
      <c r="K228">
        <f>InputData[[#This Row],[ BUYING PRICE]]*InputData[[#This Row],[QUANTITY]]</f>
        <v>210</v>
      </c>
      <c r="L228">
        <f>InputData[[#This Row],[SELLING PRICE]]*InputData[[#This Row],[QUANTITY]]</f>
        <v>1050</v>
      </c>
      <c r="M228">
        <f>DAY(InputData[[#This Row],[DATE]])</f>
        <v>29</v>
      </c>
      <c r="N228" t="str">
        <f>TEXT(InputData[[#This Row],[DATE]],"mmm")</f>
        <v>Oct</v>
      </c>
      <c r="O228">
        <f>YEAR(InputData[[#This Row],[DATE]])</f>
        <v>2021</v>
      </c>
    </row>
    <row r="229" spans="1:15" x14ac:dyDescent="0.35">
      <c r="A229" s="3">
        <v>44500</v>
      </c>
      <c r="B229" s="4" t="s">
        <v>42</v>
      </c>
      <c r="C229" s="5">
        <v>6</v>
      </c>
      <c r="D229" s="5" t="s">
        <v>8</v>
      </c>
      <c r="E229" s="5" t="s">
        <v>10</v>
      </c>
      <c r="F229" s="6">
        <v>0</v>
      </c>
      <c r="G229" s="10" t="str">
        <f>VLOOKUP(InputData[[#This Row],[PRODUCT ID]],Table2[],2,0)</f>
        <v>Product21</v>
      </c>
      <c r="H229" t="str">
        <f>VLOOKUP(InputData[[#This Row],[PRODUCT ID]],Table2[],3,0)</f>
        <v>Foods</v>
      </c>
      <c r="I229">
        <f>VLOOKUP(InputData[[#This Row],[PRODUCT ID]],Table2[],4,0)</f>
        <v>704</v>
      </c>
      <c r="J229">
        <f>VLOOKUP(InputData[[#This Row],[PRODUCT ID]],Table2[],5,0)</f>
        <v>802.88</v>
      </c>
      <c r="K229">
        <f>InputData[[#This Row],[ BUYING PRICE]]*InputData[[#This Row],[QUANTITY]]</f>
        <v>4224</v>
      </c>
      <c r="L229">
        <f>InputData[[#This Row],[SELLING PRICE]]*InputData[[#This Row],[QUANTITY]]</f>
        <v>4817.28</v>
      </c>
      <c r="M229">
        <f>DAY(InputData[[#This Row],[DATE]])</f>
        <v>31</v>
      </c>
      <c r="N229" t="str">
        <f>TEXT(InputData[[#This Row],[DATE]],"mmm")</f>
        <v>Oct</v>
      </c>
      <c r="O229">
        <f>YEAR(InputData[[#This Row],[DATE]])</f>
        <v>2021</v>
      </c>
    </row>
    <row r="230" spans="1:15" x14ac:dyDescent="0.35">
      <c r="A230" s="3">
        <v>44503</v>
      </c>
      <c r="B230" s="4" t="s">
        <v>11</v>
      </c>
      <c r="C230" s="5">
        <v>12</v>
      </c>
      <c r="D230" s="5" t="s">
        <v>12</v>
      </c>
      <c r="E230" s="5" t="s">
        <v>10</v>
      </c>
      <c r="F230" s="6">
        <v>0</v>
      </c>
      <c r="G230" s="10" t="str">
        <f>VLOOKUP(InputData[[#This Row],[PRODUCT ID]],Table2[],2,0)</f>
        <v>Product13</v>
      </c>
      <c r="H230" t="str">
        <f>VLOOKUP(InputData[[#This Row],[PRODUCT ID]],Table2[],3,0)</f>
        <v>Drinks</v>
      </c>
      <c r="I230">
        <f>VLOOKUP(InputData[[#This Row],[PRODUCT ID]],Table2[],4,0)</f>
        <v>141</v>
      </c>
      <c r="J230">
        <f>VLOOKUP(InputData[[#This Row],[PRODUCT ID]],Table2[],5,0)</f>
        <v>512</v>
      </c>
      <c r="K230">
        <f>InputData[[#This Row],[ BUYING PRICE]]*InputData[[#This Row],[QUANTITY]]</f>
        <v>1692</v>
      </c>
      <c r="L230">
        <f>InputData[[#This Row],[SELLING PRICE]]*InputData[[#This Row],[QUANTITY]]</f>
        <v>6144</v>
      </c>
      <c r="M230">
        <f>DAY(InputData[[#This Row],[DATE]])</f>
        <v>3</v>
      </c>
      <c r="N230" t="str">
        <f>TEXT(InputData[[#This Row],[DATE]],"mmm")</f>
        <v>Nov</v>
      </c>
      <c r="O230">
        <f>YEAR(InputData[[#This Row],[DATE]])</f>
        <v>2021</v>
      </c>
    </row>
    <row r="231" spans="1:15" x14ac:dyDescent="0.35">
      <c r="A231" s="3">
        <v>44506</v>
      </c>
      <c r="B231" s="4" t="s">
        <v>53</v>
      </c>
      <c r="C231" s="5">
        <v>10</v>
      </c>
      <c r="D231" s="5" t="s">
        <v>12</v>
      </c>
      <c r="E231" s="5" t="s">
        <v>8</v>
      </c>
      <c r="F231" s="6">
        <v>0</v>
      </c>
      <c r="G231" s="10" t="str">
        <f>VLOOKUP(InputData[[#This Row],[PRODUCT ID]],Table2[],2,0)</f>
        <v>Product36</v>
      </c>
      <c r="H231" t="str">
        <f>VLOOKUP(InputData[[#This Row],[PRODUCT ID]],Table2[],3,0)</f>
        <v>Toys&amp; games</v>
      </c>
      <c r="I231">
        <f>VLOOKUP(InputData[[#This Row],[PRODUCT ID]],Table2[],4,0)</f>
        <v>13</v>
      </c>
      <c r="J231">
        <f>VLOOKUP(InputData[[#This Row],[PRODUCT ID]],Table2[],5,0)</f>
        <v>73</v>
      </c>
      <c r="K231">
        <f>InputData[[#This Row],[ BUYING PRICE]]*InputData[[#This Row],[QUANTITY]]</f>
        <v>130</v>
      </c>
      <c r="L231">
        <f>InputData[[#This Row],[SELLING PRICE]]*InputData[[#This Row],[QUANTITY]]</f>
        <v>730</v>
      </c>
      <c r="M231">
        <f>DAY(InputData[[#This Row],[DATE]])</f>
        <v>6</v>
      </c>
      <c r="N231" t="str">
        <f>TEXT(InputData[[#This Row],[DATE]],"mmm")</f>
        <v>Nov</v>
      </c>
      <c r="O231">
        <f>YEAR(InputData[[#This Row],[DATE]])</f>
        <v>2021</v>
      </c>
    </row>
    <row r="232" spans="1:15" x14ac:dyDescent="0.35">
      <c r="A232" s="3">
        <v>44508</v>
      </c>
      <c r="B232" s="4" t="s">
        <v>46</v>
      </c>
      <c r="C232" s="5">
        <v>15</v>
      </c>
      <c r="D232" s="5" t="s">
        <v>12</v>
      </c>
      <c r="E232" s="5" t="s">
        <v>8</v>
      </c>
      <c r="F232" s="6">
        <v>0</v>
      </c>
      <c r="G232" s="10" t="str">
        <f>VLOOKUP(InputData[[#This Row],[PRODUCT ID]],Table2[],2,0)</f>
        <v>Product07</v>
      </c>
      <c r="H232" t="str">
        <f>VLOOKUP(InputData[[#This Row],[PRODUCT ID]],Table2[],3,0)</f>
        <v>Furniture</v>
      </c>
      <c r="I232">
        <f>VLOOKUP(InputData[[#This Row],[PRODUCT ID]],Table2[],4,0)</f>
        <v>135</v>
      </c>
      <c r="J232">
        <f>VLOOKUP(InputData[[#This Row],[PRODUCT ID]],Table2[],5,0)</f>
        <v>506</v>
      </c>
      <c r="K232">
        <f>InputData[[#This Row],[ BUYING PRICE]]*InputData[[#This Row],[QUANTITY]]</f>
        <v>2025</v>
      </c>
      <c r="L232">
        <f>InputData[[#This Row],[SELLING PRICE]]*InputData[[#This Row],[QUANTITY]]</f>
        <v>7590</v>
      </c>
      <c r="M232">
        <f>DAY(InputData[[#This Row],[DATE]])</f>
        <v>8</v>
      </c>
      <c r="N232" t="str">
        <f>TEXT(InputData[[#This Row],[DATE]],"mmm")</f>
        <v>Nov</v>
      </c>
      <c r="O232">
        <f>YEAR(InputData[[#This Row],[DATE]])</f>
        <v>2021</v>
      </c>
    </row>
    <row r="233" spans="1:15" x14ac:dyDescent="0.35">
      <c r="A233" s="3">
        <v>44510</v>
      </c>
      <c r="B233" s="4" t="s">
        <v>20</v>
      </c>
      <c r="C233" s="5">
        <v>6</v>
      </c>
      <c r="D233" s="5" t="s">
        <v>8</v>
      </c>
      <c r="E233" s="5" t="s">
        <v>10</v>
      </c>
      <c r="F233" s="6">
        <v>0</v>
      </c>
      <c r="G233" s="10" t="str">
        <f>VLOOKUP(InputData[[#This Row],[PRODUCT ID]],Table2[],2,0)</f>
        <v>Product42</v>
      </c>
      <c r="H233" t="str">
        <f>VLOOKUP(InputData[[#This Row],[PRODUCT ID]],Table2[],3,0)</f>
        <v>Grocery Store</v>
      </c>
      <c r="I233">
        <f>VLOOKUP(InputData[[#This Row],[PRODUCT ID]],Table2[],4,0)</f>
        <v>19</v>
      </c>
      <c r="J233">
        <f>VLOOKUP(InputData[[#This Row],[PRODUCT ID]],Table2[],5,0)</f>
        <v>79</v>
      </c>
      <c r="K233">
        <f>InputData[[#This Row],[ BUYING PRICE]]*InputData[[#This Row],[QUANTITY]]</f>
        <v>114</v>
      </c>
      <c r="L233">
        <f>InputData[[#This Row],[SELLING PRICE]]*InputData[[#This Row],[QUANTITY]]</f>
        <v>474</v>
      </c>
      <c r="M233">
        <f>DAY(InputData[[#This Row],[DATE]])</f>
        <v>10</v>
      </c>
      <c r="N233" t="str">
        <f>TEXT(InputData[[#This Row],[DATE]],"mmm")</f>
        <v>Nov</v>
      </c>
      <c r="O233">
        <f>YEAR(InputData[[#This Row],[DATE]])</f>
        <v>2021</v>
      </c>
    </row>
    <row r="234" spans="1:15" x14ac:dyDescent="0.35">
      <c r="A234" s="3">
        <v>44511</v>
      </c>
      <c r="B234" s="4" t="s">
        <v>27</v>
      </c>
      <c r="C234" s="5">
        <v>12</v>
      </c>
      <c r="D234" s="5" t="s">
        <v>7</v>
      </c>
      <c r="E234" s="5" t="s">
        <v>8</v>
      </c>
      <c r="F234" s="6">
        <v>0</v>
      </c>
      <c r="G234" s="10" t="str">
        <f>VLOOKUP(InputData[[#This Row],[PRODUCT ID]],Table2[],2,0)</f>
        <v>Product40</v>
      </c>
      <c r="H234" t="str">
        <f>VLOOKUP(InputData[[#This Row],[PRODUCT ID]],Table2[],3,0)</f>
        <v>Drinks</v>
      </c>
      <c r="I234">
        <f>VLOOKUP(InputData[[#This Row],[PRODUCT ID]],Table2[],4,0)</f>
        <v>17</v>
      </c>
      <c r="J234">
        <f>VLOOKUP(InputData[[#This Row],[PRODUCT ID]],Table2[],5,0)</f>
        <v>77</v>
      </c>
      <c r="K234">
        <f>InputData[[#This Row],[ BUYING PRICE]]*InputData[[#This Row],[QUANTITY]]</f>
        <v>204</v>
      </c>
      <c r="L234">
        <f>InputData[[#This Row],[SELLING PRICE]]*InputData[[#This Row],[QUANTITY]]</f>
        <v>924</v>
      </c>
      <c r="M234">
        <f>DAY(InputData[[#This Row],[DATE]])</f>
        <v>11</v>
      </c>
      <c r="N234" t="str">
        <f>TEXT(InputData[[#This Row],[DATE]],"mmm")</f>
        <v>Nov</v>
      </c>
      <c r="O234">
        <f>YEAR(InputData[[#This Row],[DATE]])</f>
        <v>2021</v>
      </c>
    </row>
    <row r="235" spans="1:15" x14ac:dyDescent="0.35">
      <c r="A235" s="3">
        <v>44512</v>
      </c>
      <c r="B235" s="4" t="s">
        <v>30</v>
      </c>
      <c r="C235" s="5">
        <v>3</v>
      </c>
      <c r="D235" s="5" t="s">
        <v>8</v>
      </c>
      <c r="E235" s="5" t="s">
        <v>10</v>
      </c>
      <c r="F235" s="6">
        <v>0</v>
      </c>
      <c r="G235" s="10" t="str">
        <f>VLOOKUP(InputData[[#This Row],[PRODUCT ID]],Table2[],2,0)</f>
        <v>Product10</v>
      </c>
      <c r="H235" t="str">
        <f>VLOOKUP(InputData[[#This Row],[PRODUCT ID]],Table2[],3,0)</f>
        <v>Clothings</v>
      </c>
      <c r="I235">
        <f>VLOOKUP(InputData[[#This Row],[PRODUCT ID]],Table2[],4,0)</f>
        <v>138</v>
      </c>
      <c r="J235">
        <f>VLOOKUP(InputData[[#This Row],[PRODUCT ID]],Table2[],5,0)</f>
        <v>509</v>
      </c>
      <c r="K235">
        <f>InputData[[#This Row],[ BUYING PRICE]]*InputData[[#This Row],[QUANTITY]]</f>
        <v>414</v>
      </c>
      <c r="L235">
        <f>InputData[[#This Row],[SELLING PRICE]]*InputData[[#This Row],[QUANTITY]]</f>
        <v>1527</v>
      </c>
      <c r="M235">
        <f>DAY(InputData[[#This Row],[DATE]])</f>
        <v>12</v>
      </c>
      <c r="N235" t="str">
        <f>TEXT(InputData[[#This Row],[DATE]],"mmm")</f>
        <v>Nov</v>
      </c>
      <c r="O235">
        <f>YEAR(InputData[[#This Row],[DATE]])</f>
        <v>2021</v>
      </c>
    </row>
    <row r="236" spans="1:15" x14ac:dyDescent="0.35">
      <c r="A236" s="3">
        <v>44520</v>
      </c>
      <c r="B236" s="4" t="s">
        <v>23</v>
      </c>
      <c r="C236" s="5">
        <v>14</v>
      </c>
      <c r="D236" s="5" t="s">
        <v>8</v>
      </c>
      <c r="E236" s="5" t="s">
        <v>8</v>
      </c>
      <c r="F236" s="6">
        <v>0</v>
      </c>
      <c r="G236" s="10" t="str">
        <f>VLOOKUP(InputData[[#This Row],[PRODUCT ID]],Table2[],2,0)</f>
        <v>Product34</v>
      </c>
      <c r="H236" t="str">
        <f>VLOOKUP(InputData[[#This Row],[PRODUCT ID]],Table2[],3,0)</f>
        <v>Furniture</v>
      </c>
      <c r="I236">
        <f>VLOOKUP(InputData[[#This Row],[PRODUCT ID]],Table2[],4,0)</f>
        <v>11</v>
      </c>
      <c r="J236">
        <f>VLOOKUP(InputData[[#This Row],[PRODUCT ID]],Table2[],5,0)</f>
        <v>71</v>
      </c>
      <c r="K236">
        <f>InputData[[#This Row],[ BUYING PRICE]]*InputData[[#This Row],[QUANTITY]]</f>
        <v>154</v>
      </c>
      <c r="L236">
        <f>InputData[[#This Row],[SELLING PRICE]]*InputData[[#This Row],[QUANTITY]]</f>
        <v>994</v>
      </c>
      <c r="M236">
        <f>DAY(InputData[[#This Row],[DATE]])</f>
        <v>20</v>
      </c>
      <c r="N236" t="str">
        <f>TEXT(InputData[[#This Row],[DATE]],"mmm")</f>
        <v>Nov</v>
      </c>
      <c r="O236">
        <f>YEAR(InputData[[#This Row],[DATE]])</f>
        <v>2021</v>
      </c>
    </row>
    <row r="237" spans="1:15" x14ac:dyDescent="0.35">
      <c r="A237" s="3">
        <v>44520</v>
      </c>
      <c r="B237" s="4" t="s">
        <v>35</v>
      </c>
      <c r="C237" s="5">
        <v>11</v>
      </c>
      <c r="D237" s="5" t="s">
        <v>8</v>
      </c>
      <c r="E237" s="5" t="s">
        <v>10</v>
      </c>
      <c r="F237" s="6">
        <v>0</v>
      </c>
      <c r="G237" s="10" t="str">
        <f>VLOOKUP(InputData[[#This Row],[PRODUCT ID]],Table2[],2,0)</f>
        <v>Product08</v>
      </c>
      <c r="H237" t="str">
        <f>VLOOKUP(InputData[[#This Row],[PRODUCT ID]],Table2[],3,0)</f>
        <v>Home appliance</v>
      </c>
      <c r="I237">
        <f>VLOOKUP(InputData[[#This Row],[PRODUCT ID]],Table2[],4,0)</f>
        <v>136</v>
      </c>
      <c r="J237">
        <f>VLOOKUP(InputData[[#This Row],[PRODUCT ID]],Table2[],5,0)</f>
        <v>190.68</v>
      </c>
      <c r="K237">
        <f>InputData[[#This Row],[ BUYING PRICE]]*InputData[[#This Row],[QUANTITY]]</f>
        <v>1496</v>
      </c>
      <c r="L237">
        <f>InputData[[#This Row],[SELLING PRICE]]*InputData[[#This Row],[QUANTITY]]</f>
        <v>2097.48</v>
      </c>
      <c r="M237">
        <f>DAY(InputData[[#This Row],[DATE]])</f>
        <v>20</v>
      </c>
      <c r="N237" t="str">
        <f>TEXT(InputData[[#This Row],[DATE]],"mmm")</f>
        <v>Nov</v>
      </c>
      <c r="O237">
        <f>YEAR(InputData[[#This Row],[DATE]])</f>
        <v>2021</v>
      </c>
    </row>
    <row r="238" spans="1:15" x14ac:dyDescent="0.35">
      <c r="A238" s="3">
        <v>44521</v>
      </c>
      <c r="B238" s="4" t="s">
        <v>19</v>
      </c>
      <c r="C238" s="5">
        <v>1</v>
      </c>
      <c r="D238" s="5" t="s">
        <v>7</v>
      </c>
      <c r="E238" s="5" t="s">
        <v>8</v>
      </c>
      <c r="F238" s="6">
        <v>0</v>
      </c>
      <c r="G238" s="10" t="str">
        <f>VLOOKUP(InputData[[#This Row],[PRODUCT ID]],Table2[],2,0)</f>
        <v>Product14</v>
      </c>
      <c r="H238" t="str">
        <f>VLOOKUP(InputData[[#This Row],[PRODUCT ID]],Table2[],3,0)</f>
        <v>Jwellery</v>
      </c>
      <c r="I238">
        <f>VLOOKUP(InputData[[#This Row],[PRODUCT ID]],Table2[],4,0)</f>
        <v>142</v>
      </c>
      <c r="J238">
        <f>VLOOKUP(InputData[[#This Row],[PRODUCT ID]],Table2[],5,0)</f>
        <v>513</v>
      </c>
      <c r="K238">
        <f>InputData[[#This Row],[ BUYING PRICE]]*InputData[[#This Row],[QUANTITY]]</f>
        <v>142</v>
      </c>
      <c r="L238">
        <f>InputData[[#This Row],[SELLING PRICE]]*InputData[[#This Row],[QUANTITY]]</f>
        <v>513</v>
      </c>
      <c r="M238">
        <f>DAY(InputData[[#This Row],[DATE]])</f>
        <v>21</v>
      </c>
      <c r="N238" t="str">
        <f>TEXT(InputData[[#This Row],[DATE]],"mmm")</f>
        <v>Nov</v>
      </c>
      <c r="O238">
        <f>YEAR(InputData[[#This Row],[DATE]])</f>
        <v>2021</v>
      </c>
    </row>
    <row r="239" spans="1:15" x14ac:dyDescent="0.35">
      <c r="A239" s="3">
        <v>44521</v>
      </c>
      <c r="B239" s="4" t="s">
        <v>25</v>
      </c>
      <c r="C239" s="5">
        <v>1</v>
      </c>
      <c r="D239" s="5" t="s">
        <v>8</v>
      </c>
      <c r="E239" s="5" t="s">
        <v>10</v>
      </c>
      <c r="F239" s="6">
        <v>0</v>
      </c>
      <c r="G239" s="10" t="str">
        <f>VLOOKUP(InputData[[#This Row],[PRODUCT ID]],Table2[],2,0)</f>
        <v>Product06</v>
      </c>
      <c r="H239" t="str">
        <f>VLOOKUP(InputData[[#This Row],[PRODUCT ID]],Table2[],3,0)</f>
        <v>Grocery Store</v>
      </c>
      <c r="I239">
        <f>VLOOKUP(InputData[[#This Row],[PRODUCT ID]],Table2[],4,0)</f>
        <v>134</v>
      </c>
      <c r="J239">
        <f>VLOOKUP(InputData[[#This Row],[PRODUCT ID]],Table2[],5,0)</f>
        <v>505</v>
      </c>
      <c r="K239">
        <f>InputData[[#This Row],[ BUYING PRICE]]*InputData[[#This Row],[QUANTITY]]</f>
        <v>134</v>
      </c>
      <c r="L239">
        <f>InputData[[#This Row],[SELLING PRICE]]*InputData[[#This Row],[QUANTITY]]</f>
        <v>505</v>
      </c>
      <c r="M239">
        <f>DAY(InputData[[#This Row],[DATE]])</f>
        <v>21</v>
      </c>
      <c r="N239" t="str">
        <f>TEXT(InputData[[#This Row],[DATE]],"mmm")</f>
        <v>Nov</v>
      </c>
      <c r="O239">
        <f>YEAR(InputData[[#This Row],[DATE]])</f>
        <v>2021</v>
      </c>
    </row>
    <row r="240" spans="1:15" x14ac:dyDescent="0.35">
      <c r="A240" s="3">
        <v>44527</v>
      </c>
      <c r="B240" s="4" t="s">
        <v>45</v>
      </c>
      <c r="C240" s="5">
        <v>8</v>
      </c>
      <c r="D240" s="5" t="s">
        <v>8</v>
      </c>
      <c r="E240" s="5" t="s">
        <v>8</v>
      </c>
      <c r="F240" s="6">
        <v>0</v>
      </c>
      <c r="G240" s="10" t="str">
        <f>VLOOKUP(InputData[[#This Row],[PRODUCT ID]],Table2[],2,0)</f>
        <v>Product12</v>
      </c>
      <c r="H240" t="str">
        <f>VLOOKUP(InputData[[#This Row],[PRODUCT ID]],Table2[],3,0)</f>
        <v>Foods</v>
      </c>
      <c r="I240">
        <f>VLOOKUP(InputData[[#This Row],[PRODUCT ID]],Table2[],4,0)</f>
        <v>140</v>
      </c>
      <c r="J240">
        <f>VLOOKUP(InputData[[#This Row],[PRODUCT ID]],Table2[],5,0)</f>
        <v>511</v>
      </c>
      <c r="K240">
        <f>InputData[[#This Row],[ BUYING PRICE]]*InputData[[#This Row],[QUANTITY]]</f>
        <v>1120</v>
      </c>
      <c r="L240">
        <f>InputData[[#This Row],[SELLING PRICE]]*InputData[[#This Row],[QUANTITY]]</f>
        <v>4088</v>
      </c>
      <c r="M240">
        <f>DAY(InputData[[#This Row],[DATE]])</f>
        <v>27</v>
      </c>
      <c r="N240" t="str">
        <f>TEXT(InputData[[#This Row],[DATE]],"mmm")</f>
        <v>Nov</v>
      </c>
      <c r="O240">
        <f>YEAR(InputData[[#This Row],[DATE]])</f>
        <v>2021</v>
      </c>
    </row>
    <row r="241" spans="1:15" x14ac:dyDescent="0.35">
      <c r="A241" s="3">
        <v>44528</v>
      </c>
      <c r="B241" s="4" t="s">
        <v>27</v>
      </c>
      <c r="C241" s="5">
        <v>2</v>
      </c>
      <c r="D241" s="5" t="s">
        <v>12</v>
      </c>
      <c r="E241" s="5" t="s">
        <v>10</v>
      </c>
      <c r="F241" s="6">
        <v>0</v>
      </c>
      <c r="G241" s="10" t="str">
        <f>VLOOKUP(InputData[[#This Row],[PRODUCT ID]],Table2[],2,0)</f>
        <v>Product40</v>
      </c>
      <c r="H241" t="str">
        <f>VLOOKUP(InputData[[#This Row],[PRODUCT ID]],Table2[],3,0)</f>
        <v>Drinks</v>
      </c>
      <c r="I241">
        <f>VLOOKUP(InputData[[#This Row],[PRODUCT ID]],Table2[],4,0)</f>
        <v>17</v>
      </c>
      <c r="J241">
        <f>VLOOKUP(InputData[[#This Row],[PRODUCT ID]],Table2[],5,0)</f>
        <v>77</v>
      </c>
      <c r="K241">
        <f>InputData[[#This Row],[ BUYING PRICE]]*InputData[[#This Row],[QUANTITY]]</f>
        <v>34</v>
      </c>
      <c r="L241">
        <f>InputData[[#This Row],[SELLING PRICE]]*InputData[[#This Row],[QUANTITY]]</f>
        <v>154</v>
      </c>
      <c r="M241">
        <f>DAY(InputData[[#This Row],[DATE]])</f>
        <v>28</v>
      </c>
      <c r="N241" t="str">
        <f>TEXT(InputData[[#This Row],[DATE]],"mmm")</f>
        <v>Nov</v>
      </c>
      <c r="O241">
        <f>YEAR(InputData[[#This Row],[DATE]])</f>
        <v>2021</v>
      </c>
    </row>
    <row r="242" spans="1:15" x14ac:dyDescent="0.35">
      <c r="A242" s="3">
        <v>44530</v>
      </c>
      <c r="B242" s="4" t="s">
        <v>44</v>
      </c>
      <c r="C242" s="5">
        <v>15</v>
      </c>
      <c r="D242" s="5" t="s">
        <v>12</v>
      </c>
      <c r="E242" s="5" t="s">
        <v>8</v>
      </c>
      <c r="F242" s="6">
        <v>0</v>
      </c>
      <c r="G242" s="10" t="str">
        <f>VLOOKUP(InputData[[#This Row],[PRODUCT ID]],Table2[],2,0)</f>
        <v>Product39</v>
      </c>
      <c r="H242" t="str">
        <f>VLOOKUP(InputData[[#This Row],[PRODUCT ID]],Table2[],3,0)</f>
        <v>Foods</v>
      </c>
      <c r="I242">
        <f>VLOOKUP(InputData[[#This Row],[PRODUCT ID]],Table2[],4,0)</f>
        <v>16</v>
      </c>
      <c r="J242">
        <f>VLOOKUP(InputData[[#This Row],[PRODUCT ID]],Table2[],5,0)</f>
        <v>76</v>
      </c>
      <c r="K242">
        <f>InputData[[#This Row],[ BUYING PRICE]]*InputData[[#This Row],[QUANTITY]]</f>
        <v>240</v>
      </c>
      <c r="L242">
        <f>InputData[[#This Row],[SELLING PRICE]]*InputData[[#This Row],[QUANTITY]]</f>
        <v>1140</v>
      </c>
      <c r="M242">
        <f>DAY(InputData[[#This Row],[DATE]])</f>
        <v>30</v>
      </c>
      <c r="N242" t="str">
        <f>TEXT(InputData[[#This Row],[DATE]],"mmm")</f>
        <v>Nov</v>
      </c>
      <c r="O242">
        <f>YEAR(InputData[[#This Row],[DATE]])</f>
        <v>2021</v>
      </c>
    </row>
    <row r="243" spans="1:15" x14ac:dyDescent="0.35">
      <c r="A243" s="3">
        <v>44532</v>
      </c>
      <c r="B243" s="4" t="s">
        <v>31</v>
      </c>
      <c r="C243" s="5">
        <v>10</v>
      </c>
      <c r="D243" s="5" t="s">
        <v>12</v>
      </c>
      <c r="E243" s="5" t="s">
        <v>10</v>
      </c>
      <c r="F243" s="6">
        <v>0</v>
      </c>
      <c r="G243" s="10" t="str">
        <f>VLOOKUP(InputData[[#This Row],[PRODUCT ID]],Table2[],2,0)</f>
        <v>Product16</v>
      </c>
      <c r="H243" t="str">
        <f>VLOOKUP(InputData[[#This Row],[PRODUCT ID]],Table2[],3,0)</f>
        <v>Furniture</v>
      </c>
      <c r="I243">
        <f>VLOOKUP(InputData[[#This Row],[PRODUCT ID]],Table2[],4,0)</f>
        <v>200</v>
      </c>
      <c r="J243">
        <f>VLOOKUP(InputData[[#This Row],[PRODUCT ID]],Table2[],5,0)</f>
        <v>515</v>
      </c>
      <c r="K243">
        <f>InputData[[#This Row],[ BUYING PRICE]]*InputData[[#This Row],[QUANTITY]]</f>
        <v>2000</v>
      </c>
      <c r="L243">
        <f>InputData[[#This Row],[SELLING PRICE]]*InputData[[#This Row],[QUANTITY]]</f>
        <v>5150</v>
      </c>
      <c r="M243">
        <f>DAY(InputData[[#This Row],[DATE]])</f>
        <v>2</v>
      </c>
      <c r="N243" t="str">
        <f>TEXT(InputData[[#This Row],[DATE]],"mmm")</f>
        <v>Dec</v>
      </c>
      <c r="O243">
        <f>YEAR(InputData[[#This Row],[DATE]])</f>
        <v>2021</v>
      </c>
    </row>
    <row r="244" spans="1:15" x14ac:dyDescent="0.35">
      <c r="A244" s="3">
        <v>44533</v>
      </c>
      <c r="B244" s="4" t="s">
        <v>23</v>
      </c>
      <c r="C244" s="5">
        <v>2</v>
      </c>
      <c r="D244" s="5" t="s">
        <v>8</v>
      </c>
      <c r="E244" s="5" t="s">
        <v>10</v>
      </c>
      <c r="F244" s="6">
        <v>0</v>
      </c>
      <c r="G244" s="10" t="str">
        <f>VLOOKUP(InputData[[#This Row],[PRODUCT ID]],Table2[],2,0)</f>
        <v>Product34</v>
      </c>
      <c r="H244" t="str">
        <f>VLOOKUP(InputData[[#This Row],[PRODUCT ID]],Table2[],3,0)</f>
        <v>Furniture</v>
      </c>
      <c r="I244">
        <f>VLOOKUP(InputData[[#This Row],[PRODUCT ID]],Table2[],4,0)</f>
        <v>11</v>
      </c>
      <c r="J244">
        <f>VLOOKUP(InputData[[#This Row],[PRODUCT ID]],Table2[],5,0)</f>
        <v>71</v>
      </c>
      <c r="K244">
        <f>InputData[[#This Row],[ BUYING PRICE]]*InputData[[#This Row],[QUANTITY]]</f>
        <v>22</v>
      </c>
      <c r="L244">
        <f>InputData[[#This Row],[SELLING PRICE]]*InputData[[#This Row],[QUANTITY]]</f>
        <v>142</v>
      </c>
      <c r="M244">
        <f>DAY(InputData[[#This Row],[DATE]])</f>
        <v>3</v>
      </c>
      <c r="N244" t="str">
        <f>TEXT(InputData[[#This Row],[DATE]],"mmm")</f>
        <v>Dec</v>
      </c>
      <c r="O244">
        <f>YEAR(InputData[[#This Row],[DATE]])</f>
        <v>2021</v>
      </c>
    </row>
    <row r="245" spans="1:15" x14ac:dyDescent="0.35">
      <c r="A245" s="3">
        <v>44533</v>
      </c>
      <c r="B245" s="4" t="s">
        <v>50</v>
      </c>
      <c r="C245" s="5">
        <v>8</v>
      </c>
      <c r="D245" s="5" t="s">
        <v>8</v>
      </c>
      <c r="E245" s="5" t="s">
        <v>8</v>
      </c>
      <c r="F245" s="6">
        <v>0</v>
      </c>
      <c r="G245" s="10" t="str">
        <f>VLOOKUP(InputData[[#This Row],[PRODUCT ID]],Table2[],2,0)</f>
        <v>Product19</v>
      </c>
      <c r="H245" t="str">
        <f>VLOOKUP(InputData[[#This Row],[PRODUCT ID]],Table2[],3,0)</f>
        <v>Clothings</v>
      </c>
      <c r="I245">
        <f>VLOOKUP(InputData[[#This Row],[PRODUCT ID]],Table2[],4,0)</f>
        <v>702</v>
      </c>
      <c r="J245">
        <f>VLOOKUP(InputData[[#This Row],[PRODUCT ID]],Table2[],5,0)</f>
        <v>800.88</v>
      </c>
      <c r="K245">
        <f>InputData[[#This Row],[ BUYING PRICE]]*InputData[[#This Row],[QUANTITY]]</f>
        <v>5616</v>
      </c>
      <c r="L245">
        <f>InputData[[#This Row],[SELLING PRICE]]*InputData[[#This Row],[QUANTITY]]</f>
        <v>6407.04</v>
      </c>
      <c r="M245">
        <f>DAY(InputData[[#This Row],[DATE]])</f>
        <v>3</v>
      </c>
      <c r="N245" t="str">
        <f>TEXT(InputData[[#This Row],[DATE]],"mmm")</f>
        <v>Dec</v>
      </c>
      <c r="O245">
        <f>YEAR(InputData[[#This Row],[DATE]])</f>
        <v>2021</v>
      </c>
    </row>
    <row r="246" spans="1:15" x14ac:dyDescent="0.35">
      <c r="A246" s="3">
        <v>44535</v>
      </c>
      <c r="B246" s="4" t="s">
        <v>13</v>
      </c>
      <c r="C246" s="5">
        <v>15</v>
      </c>
      <c r="D246" s="5" t="s">
        <v>12</v>
      </c>
      <c r="E246" s="5" t="s">
        <v>10</v>
      </c>
      <c r="F246" s="6">
        <v>0</v>
      </c>
      <c r="G246" s="10" t="str">
        <f>VLOOKUP(InputData[[#This Row],[PRODUCT ID]],Table2[],2,0)</f>
        <v>Product04</v>
      </c>
      <c r="H246" t="str">
        <f>VLOOKUP(InputData[[#This Row],[PRODUCT ID]],Table2[],3,0)</f>
        <v>Drinks</v>
      </c>
      <c r="I246">
        <f>VLOOKUP(InputData[[#This Row],[PRODUCT ID]],Table2[],4,0)</f>
        <v>44</v>
      </c>
      <c r="J246">
        <f>VLOOKUP(InputData[[#This Row],[PRODUCT ID]],Table2[],5,0)</f>
        <v>503</v>
      </c>
      <c r="K246">
        <f>InputData[[#This Row],[ BUYING PRICE]]*InputData[[#This Row],[QUANTITY]]</f>
        <v>660</v>
      </c>
      <c r="L246">
        <f>InputData[[#This Row],[SELLING PRICE]]*InputData[[#This Row],[QUANTITY]]</f>
        <v>7545</v>
      </c>
      <c r="M246">
        <f>DAY(InputData[[#This Row],[DATE]])</f>
        <v>5</v>
      </c>
      <c r="N246" t="str">
        <f>TEXT(InputData[[#This Row],[DATE]],"mmm")</f>
        <v>Dec</v>
      </c>
      <c r="O246">
        <f>YEAR(InputData[[#This Row],[DATE]])</f>
        <v>2021</v>
      </c>
    </row>
    <row r="247" spans="1:15" x14ac:dyDescent="0.35">
      <c r="A247" s="3">
        <v>44535</v>
      </c>
      <c r="B247" s="4" t="s">
        <v>30</v>
      </c>
      <c r="C247" s="5">
        <v>1</v>
      </c>
      <c r="D247" s="5" t="s">
        <v>12</v>
      </c>
      <c r="E247" s="5" t="s">
        <v>8</v>
      </c>
      <c r="F247" s="6">
        <v>0</v>
      </c>
      <c r="G247" s="10" t="str">
        <f>VLOOKUP(InputData[[#This Row],[PRODUCT ID]],Table2[],2,0)</f>
        <v>Product10</v>
      </c>
      <c r="H247" t="str">
        <f>VLOOKUP(InputData[[#This Row],[PRODUCT ID]],Table2[],3,0)</f>
        <v>Clothings</v>
      </c>
      <c r="I247">
        <f>VLOOKUP(InputData[[#This Row],[PRODUCT ID]],Table2[],4,0)</f>
        <v>138</v>
      </c>
      <c r="J247">
        <f>VLOOKUP(InputData[[#This Row],[PRODUCT ID]],Table2[],5,0)</f>
        <v>509</v>
      </c>
      <c r="K247">
        <f>InputData[[#This Row],[ BUYING PRICE]]*InputData[[#This Row],[QUANTITY]]</f>
        <v>138</v>
      </c>
      <c r="L247">
        <f>InputData[[#This Row],[SELLING PRICE]]*InputData[[#This Row],[QUANTITY]]</f>
        <v>509</v>
      </c>
      <c r="M247">
        <f>DAY(InputData[[#This Row],[DATE]])</f>
        <v>5</v>
      </c>
      <c r="N247" t="str">
        <f>TEXT(InputData[[#This Row],[DATE]],"mmm")</f>
        <v>Dec</v>
      </c>
      <c r="O247">
        <f>YEAR(InputData[[#This Row],[DATE]])</f>
        <v>2021</v>
      </c>
    </row>
    <row r="248" spans="1:15" x14ac:dyDescent="0.35">
      <c r="A248" s="3">
        <v>44537</v>
      </c>
      <c r="B248" s="4" t="s">
        <v>11</v>
      </c>
      <c r="C248" s="5">
        <v>8</v>
      </c>
      <c r="D248" s="5" t="s">
        <v>12</v>
      </c>
      <c r="E248" s="5" t="s">
        <v>8</v>
      </c>
      <c r="F248" s="6">
        <v>0</v>
      </c>
      <c r="G248" s="10" t="str">
        <f>VLOOKUP(InputData[[#This Row],[PRODUCT ID]],Table2[],2,0)</f>
        <v>Product13</v>
      </c>
      <c r="H248" t="str">
        <f>VLOOKUP(InputData[[#This Row],[PRODUCT ID]],Table2[],3,0)</f>
        <v>Drinks</v>
      </c>
      <c r="I248">
        <f>VLOOKUP(InputData[[#This Row],[PRODUCT ID]],Table2[],4,0)</f>
        <v>141</v>
      </c>
      <c r="J248">
        <f>VLOOKUP(InputData[[#This Row],[PRODUCT ID]],Table2[],5,0)</f>
        <v>512</v>
      </c>
      <c r="K248">
        <f>InputData[[#This Row],[ BUYING PRICE]]*InputData[[#This Row],[QUANTITY]]</f>
        <v>1128</v>
      </c>
      <c r="L248">
        <f>InputData[[#This Row],[SELLING PRICE]]*InputData[[#This Row],[QUANTITY]]</f>
        <v>4096</v>
      </c>
      <c r="M248">
        <f>DAY(InputData[[#This Row],[DATE]])</f>
        <v>7</v>
      </c>
      <c r="N248" t="str">
        <f>TEXT(InputData[[#This Row],[DATE]],"mmm")</f>
        <v>Dec</v>
      </c>
      <c r="O248">
        <f>YEAR(InputData[[#This Row],[DATE]])</f>
        <v>2021</v>
      </c>
    </row>
    <row r="249" spans="1:15" x14ac:dyDescent="0.35">
      <c r="A249" s="3">
        <v>44538</v>
      </c>
      <c r="B249" s="4" t="s">
        <v>21</v>
      </c>
      <c r="C249" s="5">
        <v>14</v>
      </c>
      <c r="D249" s="5" t="s">
        <v>12</v>
      </c>
      <c r="E249" s="5" t="s">
        <v>8</v>
      </c>
      <c r="F249" s="6">
        <v>0</v>
      </c>
      <c r="G249" s="10" t="str">
        <f>VLOOKUP(InputData[[#This Row],[PRODUCT ID]],Table2[],2,0)</f>
        <v>Product44</v>
      </c>
      <c r="H249" t="str">
        <f>VLOOKUP(InputData[[#This Row],[PRODUCT ID]],Table2[],3,0)</f>
        <v>Home appliance</v>
      </c>
      <c r="I249">
        <f>VLOOKUP(InputData[[#This Row],[PRODUCT ID]],Table2[],4,0)</f>
        <v>21</v>
      </c>
      <c r="J249">
        <f>VLOOKUP(InputData[[#This Row],[PRODUCT ID]],Table2[],5,0)</f>
        <v>81</v>
      </c>
      <c r="K249">
        <f>InputData[[#This Row],[ BUYING PRICE]]*InputData[[#This Row],[QUANTITY]]</f>
        <v>294</v>
      </c>
      <c r="L249">
        <f>InputData[[#This Row],[SELLING PRICE]]*InputData[[#This Row],[QUANTITY]]</f>
        <v>1134</v>
      </c>
      <c r="M249">
        <f>DAY(InputData[[#This Row],[DATE]])</f>
        <v>8</v>
      </c>
      <c r="N249" t="str">
        <f>TEXT(InputData[[#This Row],[DATE]],"mmm")</f>
        <v>Dec</v>
      </c>
      <c r="O249">
        <f>YEAR(InputData[[#This Row],[DATE]])</f>
        <v>2021</v>
      </c>
    </row>
    <row r="250" spans="1:15" x14ac:dyDescent="0.35">
      <c r="A250" s="3">
        <v>44544</v>
      </c>
      <c r="B250" s="4" t="s">
        <v>20</v>
      </c>
      <c r="C250" s="5">
        <v>4</v>
      </c>
      <c r="D250" s="5" t="s">
        <v>12</v>
      </c>
      <c r="E250" s="5" t="s">
        <v>8</v>
      </c>
      <c r="F250" s="6">
        <v>0</v>
      </c>
      <c r="G250" s="10" t="str">
        <f>VLOOKUP(InputData[[#This Row],[PRODUCT ID]],Table2[],2,0)</f>
        <v>Product42</v>
      </c>
      <c r="H250" t="str">
        <f>VLOOKUP(InputData[[#This Row],[PRODUCT ID]],Table2[],3,0)</f>
        <v>Grocery Store</v>
      </c>
      <c r="I250">
        <f>VLOOKUP(InputData[[#This Row],[PRODUCT ID]],Table2[],4,0)</f>
        <v>19</v>
      </c>
      <c r="J250">
        <f>VLOOKUP(InputData[[#This Row],[PRODUCT ID]],Table2[],5,0)</f>
        <v>79</v>
      </c>
      <c r="K250">
        <f>InputData[[#This Row],[ BUYING PRICE]]*InputData[[#This Row],[QUANTITY]]</f>
        <v>76</v>
      </c>
      <c r="L250">
        <f>InputData[[#This Row],[SELLING PRICE]]*InputData[[#This Row],[QUANTITY]]</f>
        <v>316</v>
      </c>
      <c r="M250">
        <f>DAY(InputData[[#This Row],[DATE]])</f>
        <v>14</v>
      </c>
      <c r="N250" t="str">
        <f>TEXT(InputData[[#This Row],[DATE]],"mmm")</f>
        <v>Dec</v>
      </c>
      <c r="O250">
        <f>YEAR(InputData[[#This Row],[DATE]])</f>
        <v>2021</v>
      </c>
    </row>
    <row r="251" spans="1:15" x14ac:dyDescent="0.35">
      <c r="A251" s="3">
        <v>44548</v>
      </c>
      <c r="B251" s="4" t="s">
        <v>16</v>
      </c>
      <c r="C251" s="5">
        <v>2</v>
      </c>
      <c r="D251" s="5" t="s">
        <v>12</v>
      </c>
      <c r="E251" s="5" t="s">
        <v>10</v>
      </c>
      <c r="F251" s="6">
        <v>0</v>
      </c>
      <c r="G251" s="10" t="str">
        <f>VLOOKUP(InputData[[#This Row],[PRODUCT ID]],Table2[],2,0)</f>
        <v>Product03</v>
      </c>
      <c r="H251" t="str">
        <f>VLOOKUP(InputData[[#This Row],[PRODUCT ID]],Table2[],3,0)</f>
        <v>Foods</v>
      </c>
      <c r="I251">
        <f>VLOOKUP(InputData[[#This Row],[PRODUCT ID]],Table2[],4,0)</f>
        <v>71</v>
      </c>
      <c r="J251">
        <f>VLOOKUP(InputData[[#This Row],[PRODUCT ID]],Table2[],5,0)</f>
        <v>502</v>
      </c>
      <c r="K251">
        <f>InputData[[#This Row],[ BUYING PRICE]]*InputData[[#This Row],[QUANTITY]]</f>
        <v>142</v>
      </c>
      <c r="L251">
        <f>InputData[[#This Row],[SELLING PRICE]]*InputData[[#This Row],[QUANTITY]]</f>
        <v>1004</v>
      </c>
      <c r="M251">
        <f>DAY(InputData[[#This Row],[DATE]])</f>
        <v>18</v>
      </c>
      <c r="N251" t="str">
        <f>TEXT(InputData[[#This Row],[DATE]],"mmm")</f>
        <v>Dec</v>
      </c>
      <c r="O251">
        <f>YEAR(InputData[[#This Row],[DATE]])</f>
        <v>2021</v>
      </c>
    </row>
    <row r="252" spans="1:15" x14ac:dyDescent="0.35">
      <c r="A252" s="3">
        <v>44548</v>
      </c>
      <c r="B252" s="4" t="s">
        <v>32</v>
      </c>
      <c r="C252" s="5">
        <v>8</v>
      </c>
      <c r="D252" s="5" t="s">
        <v>8</v>
      </c>
      <c r="E252" s="5" t="s">
        <v>10</v>
      </c>
      <c r="F252" s="6">
        <v>0</v>
      </c>
      <c r="G252" s="10" t="str">
        <f>VLOOKUP(InputData[[#This Row],[PRODUCT ID]],Table2[],2,0)</f>
        <v>Product22</v>
      </c>
      <c r="H252" t="str">
        <f>VLOOKUP(InputData[[#This Row],[PRODUCT ID]],Table2[],3,0)</f>
        <v>Drinks</v>
      </c>
      <c r="I252">
        <f>VLOOKUP(InputData[[#This Row],[PRODUCT ID]],Table2[],4,0)</f>
        <v>705</v>
      </c>
      <c r="J252">
        <f>VLOOKUP(InputData[[#This Row],[PRODUCT ID]],Table2[],5,0)</f>
        <v>803.88</v>
      </c>
      <c r="K252">
        <f>InputData[[#This Row],[ BUYING PRICE]]*InputData[[#This Row],[QUANTITY]]</f>
        <v>5640</v>
      </c>
      <c r="L252">
        <f>InputData[[#This Row],[SELLING PRICE]]*InputData[[#This Row],[QUANTITY]]</f>
        <v>6431.04</v>
      </c>
      <c r="M252">
        <f>DAY(InputData[[#This Row],[DATE]])</f>
        <v>18</v>
      </c>
      <c r="N252" t="str">
        <f>TEXT(InputData[[#This Row],[DATE]],"mmm")</f>
        <v>Dec</v>
      </c>
      <c r="O252">
        <f>YEAR(InputData[[#This Row],[DATE]])</f>
        <v>2021</v>
      </c>
    </row>
    <row r="253" spans="1:15" x14ac:dyDescent="0.35">
      <c r="A253" s="3">
        <v>44549</v>
      </c>
      <c r="B253" s="4" t="s">
        <v>22</v>
      </c>
      <c r="C253" s="5">
        <v>12</v>
      </c>
      <c r="D253" s="5" t="s">
        <v>12</v>
      </c>
      <c r="E253" s="5" t="s">
        <v>8</v>
      </c>
      <c r="F253" s="6">
        <v>0</v>
      </c>
      <c r="G253" s="10" t="str">
        <f>VLOOKUP(InputData[[#This Row],[PRODUCT ID]],Table2[],2,0)</f>
        <v>Product23</v>
      </c>
      <c r="H253" t="str">
        <f>VLOOKUP(InputData[[#This Row],[PRODUCT ID]],Table2[],3,0)</f>
        <v>Jwellery</v>
      </c>
      <c r="I253">
        <f>VLOOKUP(InputData[[#This Row],[PRODUCT ID]],Table2[],4,0)</f>
        <v>706</v>
      </c>
      <c r="J253">
        <f>VLOOKUP(InputData[[#This Row],[PRODUCT ID]],Table2[],5,0)</f>
        <v>804.88</v>
      </c>
      <c r="K253">
        <f>InputData[[#This Row],[ BUYING PRICE]]*InputData[[#This Row],[QUANTITY]]</f>
        <v>8472</v>
      </c>
      <c r="L253">
        <f>InputData[[#This Row],[SELLING PRICE]]*InputData[[#This Row],[QUANTITY]]</f>
        <v>9658.56</v>
      </c>
      <c r="M253">
        <f>DAY(InputData[[#This Row],[DATE]])</f>
        <v>19</v>
      </c>
      <c r="N253" t="str">
        <f>TEXT(InputData[[#This Row],[DATE]],"mmm")</f>
        <v>Dec</v>
      </c>
      <c r="O253">
        <f>YEAR(InputData[[#This Row],[DATE]])</f>
        <v>2021</v>
      </c>
    </row>
    <row r="254" spans="1:15" x14ac:dyDescent="0.35">
      <c r="A254" s="3">
        <v>44549</v>
      </c>
      <c r="B254" s="4" t="s">
        <v>29</v>
      </c>
      <c r="C254" s="5">
        <v>3</v>
      </c>
      <c r="D254" s="5" t="s">
        <v>7</v>
      </c>
      <c r="E254" s="5" t="s">
        <v>8</v>
      </c>
      <c r="F254" s="6">
        <v>0</v>
      </c>
      <c r="G254" s="10" t="str">
        <f>VLOOKUP(InputData[[#This Row],[PRODUCT ID]],Table2[],2,0)</f>
        <v>Product29</v>
      </c>
      <c r="H254" t="str">
        <f>VLOOKUP(InputData[[#This Row],[PRODUCT ID]],Table2[],3,0)</f>
        <v>Footwears</v>
      </c>
      <c r="I254">
        <f>VLOOKUP(InputData[[#This Row],[PRODUCT ID]],Table2[],4,0)</f>
        <v>712</v>
      </c>
      <c r="J254">
        <f>VLOOKUP(InputData[[#This Row],[PRODUCT ID]],Table2[],5,0)</f>
        <v>810.88</v>
      </c>
      <c r="K254">
        <f>InputData[[#This Row],[ BUYING PRICE]]*InputData[[#This Row],[QUANTITY]]</f>
        <v>2136</v>
      </c>
      <c r="L254">
        <f>InputData[[#This Row],[SELLING PRICE]]*InputData[[#This Row],[QUANTITY]]</f>
        <v>2432.64</v>
      </c>
      <c r="M254">
        <f>DAY(InputData[[#This Row],[DATE]])</f>
        <v>19</v>
      </c>
      <c r="N254" t="str">
        <f>TEXT(InputData[[#This Row],[DATE]],"mmm")</f>
        <v>Dec</v>
      </c>
      <c r="O254">
        <f>YEAR(InputData[[#This Row],[DATE]])</f>
        <v>2021</v>
      </c>
    </row>
    <row r="255" spans="1:15" x14ac:dyDescent="0.35">
      <c r="A255" s="3">
        <v>44549</v>
      </c>
      <c r="B255" s="4" t="s">
        <v>41</v>
      </c>
      <c r="C255" s="5">
        <v>10</v>
      </c>
      <c r="D255" s="5" t="s">
        <v>8</v>
      </c>
      <c r="E255" s="5" t="s">
        <v>8</v>
      </c>
      <c r="F255" s="6">
        <v>0</v>
      </c>
      <c r="G255" s="10" t="str">
        <f>VLOOKUP(InputData[[#This Row],[PRODUCT ID]],Table2[],2,0)</f>
        <v>Product11</v>
      </c>
      <c r="H255" t="str">
        <f>VLOOKUP(InputData[[#This Row],[PRODUCT ID]],Table2[],3,0)</f>
        <v>Footwears</v>
      </c>
      <c r="I255">
        <f>VLOOKUP(InputData[[#This Row],[PRODUCT ID]],Table2[],4,0)</f>
        <v>139</v>
      </c>
      <c r="J255">
        <f>VLOOKUP(InputData[[#This Row],[PRODUCT ID]],Table2[],5,0)</f>
        <v>510</v>
      </c>
      <c r="K255">
        <f>InputData[[#This Row],[ BUYING PRICE]]*InputData[[#This Row],[QUANTITY]]</f>
        <v>1390</v>
      </c>
      <c r="L255">
        <f>InputData[[#This Row],[SELLING PRICE]]*InputData[[#This Row],[QUANTITY]]</f>
        <v>5100</v>
      </c>
      <c r="M255">
        <f>DAY(InputData[[#This Row],[DATE]])</f>
        <v>19</v>
      </c>
      <c r="N255" t="str">
        <f>TEXT(InputData[[#This Row],[DATE]],"mmm")</f>
        <v>Dec</v>
      </c>
      <c r="O255">
        <f>YEAR(InputData[[#This Row],[DATE]])</f>
        <v>2021</v>
      </c>
    </row>
    <row r="256" spans="1:15" x14ac:dyDescent="0.35">
      <c r="A256" s="3">
        <v>44550</v>
      </c>
      <c r="B256" s="4" t="s">
        <v>45</v>
      </c>
      <c r="C256" s="5">
        <v>14</v>
      </c>
      <c r="D256" s="5" t="s">
        <v>12</v>
      </c>
      <c r="E256" s="5" t="s">
        <v>8</v>
      </c>
      <c r="F256" s="6">
        <v>0</v>
      </c>
      <c r="G256" s="10" t="str">
        <f>VLOOKUP(InputData[[#This Row],[PRODUCT ID]],Table2[],2,0)</f>
        <v>Product12</v>
      </c>
      <c r="H256" t="str">
        <f>VLOOKUP(InputData[[#This Row],[PRODUCT ID]],Table2[],3,0)</f>
        <v>Foods</v>
      </c>
      <c r="I256">
        <f>VLOOKUP(InputData[[#This Row],[PRODUCT ID]],Table2[],4,0)</f>
        <v>140</v>
      </c>
      <c r="J256">
        <f>VLOOKUP(InputData[[#This Row],[PRODUCT ID]],Table2[],5,0)</f>
        <v>511</v>
      </c>
      <c r="K256">
        <f>InputData[[#This Row],[ BUYING PRICE]]*InputData[[#This Row],[QUANTITY]]</f>
        <v>1960</v>
      </c>
      <c r="L256">
        <f>InputData[[#This Row],[SELLING PRICE]]*InputData[[#This Row],[QUANTITY]]</f>
        <v>7154</v>
      </c>
      <c r="M256">
        <f>DAY(InputData[[#This Row],[DATE]])</f>
        <v>20</v>
      </c>
      <c r="N256" t="str">
        <f>TEXT(InputData[[#This Row],[DATE]],"mmm")</f>
        <v>Dec</v>
      </c>
      <c r="O256">
        <f>YEAR(InputData[[#This Row],[DATE]])</f>
        <v>2021</v>
      </c>
    </row>
    <row r="257" spans="1:15" x14ac:dyDescent="0.35">
      <c r="A257" s="3">
        <v>44551</v>
      </c>
      <c r="B257" s="4" t="s">
        <v>52</v>
      </c>
      <c r="C257" s="5">
        <v>10</v>
      </c>
      <c r="D257" s="5" t="s">
        <v>8</v>
      </c>
      <c r="E257" s="5" t="s">
        <v>10</v>
      </c>
      <c r="F257" s="6">
        <v>0</v>
      </c>
      <c r="G257" s="10" t="str">
        <f>VLOOKUP(InputData[[#This Row],[PRODUCT ID]],Table2[],2,0)</f>
        <v>Product26</v>
      </c>
      <c r="H257" t="str">
        <f>VLOOKUP(InputData[[#This Row],[PRODUCT ID]],Table2[],3,0)</f>
        <v>Home appliance</v>
      </c>
      <c r="I257">
        <f>VLOOKUP(InputData[[#This Row],[PRODUCT ID]],Table2[],4,0)</f>
        <v>709</v>
      </c>
      <c r="J257">
        <f>VLOOKUP(InputData[[#This Row],[PRODUCT ID]],Table2[],5,0)</f>
        <v>807.88</v>
      </c>
      <c r="K257">
        <f>InputData[[#This Row],[ BUYING PRICE]]*InputData[[#This Row],[QUANTITY]]</f>
        <v>7090</v>
      </c>
      <c r="L257">
        <f>InputData[[#This Row],[SELLING PRICE]]*InputData[[#This Row],[QUANTITY]]</f>
        <v>8078.8</v>
      </c>
      <c r="M257">
        <f>DAY(InputData[[#This Row],[DATE]])</f>
        <v>21</v>
      </c>
      <c r="N257" t="str">
        <f>TEXT(InputData[[#This Row],[DATE]],"mmm")</f>
        <v>Dec</v>
      </c>
      <c r="O257">
        <f>YEAR(InputData[[#This Row],[DATE]])</f>
        <v>2021</v>
      </c>
    </row>
    <row r="258" spans="1:15" x14ac:dyDescent="0.35">
      <c r="A258" s="3">
        <v>44554</v>
      </c>
      <c r="B258" s="4" t="s">
        <v>20</v>
      </c>
      <c r="C258" s="5">
        <v>8</v>
      </c>
      <c r="D258" s="5" t="s">
        <v>7</v>
      </c>
      <c r="E258" s="5" t="s">
        <v>10</v>
      </c>
      <c r="F258" s="6">
        <v>0</v>
      </c>
      <c r="G258" s="10" t="str">
        <f>VLOOKUP(InputData[[#This Row],[PRODUCT ID]],Table2[],2,0)</f>
        <v>Product42</v>
      </c>
      <c r="H258" t="str">
        <f>VLOOKUP(InputData[[#This Row],[PRODUCT ID]],Table2[],3,0)</f>
        <v>Grocery Store</v>
      </c>
      <c r="I258">
        <f>VLOOKUP(InputData[[#This Row],[PRODUCT ID]],Table2[],4,0)</f>
        <v>19</v>
      </c>
      <c r="J258">
        <f>VLOOKUP(InputData[[#This Row],[PRODUCT ID]],Table2[],5,0)</f>
        <v>79</v>
      </c>
      <c r="K258">
        <f>InputData[[#This Row],[ BUYING PRICE]]*InputData[[#This Row],[QUANTITY]]</f>
        <v>152</v>
      </c>
      <c r="L258">
        <f>InputData[[#This Row],[SELLING PRICE]]*InputData[[#This Row],[QUANTITY]]</f>
        <v>632</v>
      </c>
      <c r="M258">
        <f>DAY(InputData[[#This Row],[DATE]])</f>
        <v>24</v>
      </c>
      <c r="N258" t="str">
        <f>TEXT(InputData[[#This Row],[DATE]],"mmm")</f>
        <v>Dec</v>
      </c>
      <c r="O258">
        <f>YEAR(InputData[[#This Row],[DATE]])</f>
        <v>2021</v>
      </c>
    </row>
    <row r="259" spans="1:15" x14ac:dyDescent="0.35">
      <c r="A259" s="3">
        <v>44554</v>
      </c>
      <c r="B259" s="4" t="s">
        <v>53</v>
      </c>
      <c r="C259" s="5">
        <v>8</v>
      </c>
      <c r="D259" s="5" t="s">
        <v>7</v>
      </c>
      <c r="E259" s="5" t="s">
        <v>8</v>
      </c>
      <c r="F259" s="6">
        <v>0</v>
      </c>
      <c r="G259" s="10" t="str">
        <f>VLOOKUP(InputData[[#This Row],[PRODUCT ID]],Table2[],2,0)</f>
        <v>Product36</v>
      </c>
      <c r="H259" t="str">
        <f>VLOOKUP(InputData[[#This Row],[PRODUCT ID]],Table2[],3,0)</f>
        <v>Toys&amp; games</v>
      </c>
      <c r="I259">
        <f>VLOOKUP(InputData[[#This Row],[PRODUCT ID]],Table2[],4,0)</f>
        <v>13</v>
      </c>
      <c r="J259">
        <f>VLOOKUP(InputData[[#This Row],[PRODUCT ID]],Table2[],5,0)</f>
        <v>73</v>
      </c>
      <c r="K259">
        <f>InputData[[#This Row],[ BUYING PRICE]]*InputData[[#This Row],[QUANTITY]]</f>
        <v>104</v>
      </c>
      <c r="L259">
        <f>InputData[[#This Row],[SELLING PRICE]]*InputData[[#This Row],[QUANTITY]]</f>
        <v>584</v>
      </c>
      <c r="M259">
        <f>DAY(InputData[[#This Row],[DATE]])</f>
        <v>24</v>
      </c>
      <c r="N259" t="str">
        <f>TEXT(InputData[[#This Row],[DATE]],"mmm")</f>
        <v>Dec</v>
      </c>
      <c r="O259">
        <f>YEAR(InputData[[#This Row],[DATE]])</f>
        <v>2021</v>
      </c>
    </row>
    <row r="260" spans="1:15" x14ac:dyDescent="0.35">
      <c r="A260" s="3">
        <v>44556</v>
      </c>
      <c r="B260" s="4" t="s">
        <v>51</v>
      </c>
      <c r="C260" s="5">
        <v>14</v>
      </c>
      <c r="D260" s="5" t="s">
        <v>8</v>
      </c>
      <c r="E260" s="5" t="s">
        <v>10</v>
      </c>
      <c r="F260" s="6">
        <v>0</v>
      </c>
      <c r="G260" s="10" t="str">
        <f>VLOOKUP(InputData[[#This Row],[PRODUCT ID]],Table2[],2,0)</f>
        <v>Product41</v>
      </c>
      <c r="H260" t="str">
        <f>VLOOKUP(InputData[[#This Row],[PRODUCT ID]],Table2[],3,0)</f>
        <v>Jwellery</v>
      </c>
      <c r="I260">
        <f>VLOOKUP(InputData[[#This Row],[PRODUCT ID]],Table2[],4,0)</f>
        <v>18</v>
      </c>
      <c r="J260">
        <f>VLOOKUP(InputData[[#This Row],[PRODUCT ID]],Table2[],5,0)</f>
        <v>78</v>
      </c>
      <c r="K260">
        <f>InputData[[#This Row],[ BUYING PRICE]]*InputData[[#This Row],[QUANTITY]]</f>
        <v>252</v>
      </c>
      <c r="L260">
        <f>InputData[[#This Row],[SELLING PRICE]]*InputData[[#This Row],[QUANTITY]]</f>
        <v>1092</v>
      </c>
      <c r="M260">
        <f>DAY(InputData[[#This Row],[DATE]])</f>
        <v>26</v>
      </c>
      <c r="N260" t="str">
        <f>TEXT(InputData[[#This Row],[DATE]],"mmm")</f>
        <v>Dec</v>
      </c>
      <c r="O260">
        <f>YEAR(InputData[[#This Row],[DATE]])</f>
        <v>2021</v>
      </c>
    </row>
    <row r="261" spans="1:15" x14ac:dyDescent="0.35">
      <c r="A261" s="3">
        <v>44557</v>
      </c>
      <c r="B261" s="4" t="s">
        <v>29</v>
      </c>
      <c r="C261" s="5">
        <v>14</v>
      </c>
      <c r="D261" s="5" t="s">
        <v>12</v>
      </c>
      <c r="E261" s="5" t="s">
        <v>10</v>
      </c>
      <c r="F261" s="6">
        <v>0</v>
      </c>
      <c r="G261" s="10" t="str">
        <f>VLOOKUP(InputData[[#This Row],[PRODUCT ID]],Table2[],2,0)</f>
        <v>Product29</v>
      </c>
      <c r="H261" t="str">
        <f>VLOOKUP(InputData[[#This Row],[PRODUCT ID]],Table2[],3,0)</f>
        <v>Footwears</v>
      </c>
      <c r="I261">
        <f>VLOOKUP(InputData[[#This Row],[PRODUCT ID]],Table2[],4,0)</f>
        <v>712</v>
      </c>
      <c r="J261">
        <f>VLOOKUP(InputData[[#This Row],[PRODUCT ID]],Table2[],5,0)</f>
        <v>810.88</v>
      </c>
      <c r="K261">
        <f>InputData[[#This Row],[ BUYING PRICE]]*InputData[[#This Row],[QUANTITY]]</f>
        <v>9968</v>
      </c>
      <c r="L261">
        <f>InputData[[#This Row],[SELLING PRICE]]*InputData[[#This Row],[QUANTITY]]</f>
        <v>11352.32</v>
      </c>
      <c r="M261">
        <f>DAY(InputData[[#This Row],[DATE]])</f>
        <v>27</v>
      </c>
      <c r="N261" t="str">
        <f>TEXT(InputData[[#This Row],[DATE]],"mmm")</f>
        <v>Dec</v>
      </c>
      <c r="O261">
        <f>YEAR(InputData[[#This Row],[DATE]])</f>
        <v>2021</v>
      </c>
    </row>
    <row r="262" spans="1:15" x14ac:dyDescent="0.35">
      <c r="A262" s="3">
        <v>44558</v>
      </c>
      <c r="B262" s="4" t="s">
        <v>29</v>
      </c>
      <c r="C262" s="5">
        <v>6</v>
      </c>
      <c r="D262" s="5" t="s">
        <v>12</v>
      </c>
      <c r="E262" s="5" t="s">
        <v>10</v>
      </c>
      <c r="F262" s="6">
        <v>0</v>
      </c>
      <c r="G262" s="10" t="str">
        <f>VLOOKUP(InputData[[#This Row],[PRODUCT ID]],Table2[],2,0)</f>
        <v>Product29</v>
      </c>
      <c r="H262" t="str">
        <f>VLOOKUP(InputData[[#This Row],[PRODUCT ID]],Table2[],3,0)</f>
        <v>Footwears</v>
      </c>
      <c r="I262">
        <f>VLOOKUP(InputData[[#This Row],[PRODUCT ID]],Table2[],4,0)</f>
        <v>712</v>
      </c>
      <c r="J262">
        <f>VLOOKUP(InputData[[#This Row],[PRODUCT ID]],Table2[],5,0)</f>
        <v>810.88</v>
      </c>
      <c r="K262">
        <f>InputData[[#This Row],[ BUYING PRICE]]*InputData[[#This Row],[QUANTITY]]</f>
        <v>4272</v>
      </c>
      <c r="L262">
        <f>InputData[[#This Row],[SELLING PRICE]]*InputData[[#This Row],[QUANTITY]]</f>
        <v>4865.28</v>
      </c>
      <c r="M262">
        <f>DAY(InputData[[#This Row],[DATE]])</f>
        <v>28</v>
      </c>
      <c r="N262" t="str">
        <f>TEXT(InputData[[#This Row],[DATE]],"mmm")</f>
        <v>Dec</v>
      </c>
      <c r="O262">
        <f>YEAR(InputData[[#This Row],[DATE]])</f>
        <v>2021</v>
      </c>
    </row>
    <row r="263" spans="1:15" x14ac:dyDescent="0.35">
      <c r="A263" s="3">
        <v>44560</v>
      </c>
      <c r="B263" s="4" t="s">
        <v>30</v>
      </c>
      <c r="C263" s="5">
        <v>13</v>
      </c>
      <c r="D263" s="5" t="s">
        <v>8</v>
      </c>
      <c r="E263" s="5" t="s">
        <v>8</v>
      </c>
      <c r="F263" s="6">
        <v>0</v>
      </c>
      <c r="G263" s="10" t="str">
        <f>VLOOKUP(InputData[[#This Row],[PRODUCT ID]],Table2[],2,0)</f>
        <v>Product10</v>
      </c>
      <c r="H263" t="str">
        <f>VLOOKUP(InputData[[#This Row],[PRODUCT ID]],Table2[],3,0)</f>
        <v>Clothings</v>
      </c>
      <c r="I263">
        <f>VLOOKUP(InputData[[#This Row],[PRODUCT ID]],Table2[],4,0)</f>
        <v>138</v>
      </c>
      <c r="J263">
        <f>VLOOKUP(InputData[[#This Row],[PRODUCT ID]],Table2[],5,0)</f>
        <v>509</v>
      </c>
      <c r="K263">
        <f>InputData[[#This Row],[ BUYING PRICE]]*InputData[[#This Row],[QUANTITY]]</f>
        <v>1794</v>
      </c>
      <c r="L263">
        <f>InputData[[#This Row],[SELLING PRICE]]*InputData[[#This Row],[QUANTITY]]</f>
        <v>6617</v>
      </c>
      <c r="M263">
        <f>DAY(InputData[[#This Row],[DATE]])</f>
        <v>30</v>
      </c>
      <c r="N263" t="str">
        <f>TEXT(InputData[[#This Row],[DATE]],"mmm")</f>
        <v>Dec</v>
      </c>
      <c r="O263">
        <f>YEAR(InputData[[#This Row],[DATE]])</f>
        <v>2021</v>
      </c>
    </row>
    <row r="264" spans="1:15" x14ac:dyDescent="0.35">
      <c r="A264" s="3">
        <v>44562</v>
      </c>
      <c r="B264" s="4" t="s">
        <v>32</v>
      </c>
      <c r="C264" s="5">
        <v>1</v>
      </c>
      <c r="D264" s="5" t="s">
        <v>7</v>
      </c>
      <c r="E264" s="5" t="s">
        <v>10</v>
      </c>
      <c r="F264" s="6">
        <v>0</v>
      </c>
      <c r="G264" s="10" t="str">
        <f>VLOOKUP(InputData[[#This Row],[PRODUCT ID]],Table2[],2,0)</f>
        <v>Product22</v>
      </c>
      <c r="H264" t="str">
        <f>VLOOKUP(InputData[[#This Row],[PRODUCT ID]],Table2[],3,0)</f>
        <v>Drinks</v>
      </c>
      <c r="I264">
        <f>VLOOKUP(InputData[[#This Row],[PRODUCT ID]],Table2[],4,0)</f>
        <v>705</v>
      </c>
      <c r="J264">
        <f>VLOOKUP(InputData[[#This Row],[PRODUCT ID]],Table2[],5,0)</f>
        <v>803.88</v>
      </c>
      <c r="K264">
        <f>InputData[[#This Row],[ BUYING PRICE]]*InputData[[#This Row],[QUANTITY]]</f>
        <v>705</v>
      </c>
      <c r="L264">
        <f>InputData[[#This Row],[SELLING PRICE]]*InputData[[#This Row],[QUANTITY]]</f>
        <v>803.88</v>
      </c>
      <c r="M264">
        <f>DAY(InputData[[#This Row],[DATE]])</f>
        <v>1</v>
      </c>
      <c r="N264" t="str">
        <f>TEXT(InputData[[#This Row],[DATE]],"mmm")</f>
        <v>Jan</v>
      </c>
      <c r="O264">
        <f>YEAR(InputData[[#This Row],[DATE]])</f>
        <v>2022</v>
      </c>
    </row>
    <row r="265" spans="1:15" x14ac:dyDescent="0.35">
      <c r="A265" s="3">
        <v>44563</v>
      </c>
      <c r="B265" s="4" t="s">
        <v>30</v>
      </c>
      <c r="C265" s="5">
        <v>7</v>
      </c>
      <c r="D265" s="5" t="s">
        <v>12</v>
      </c>
      <c r="E265" s="5" t="s">
        <v>10</v>
      </c>
      <c r="F265" s="6">
        <v>0</v>
      </c>
      <c r="G265" s="10" t="str">
        <f>VLOOKUP(InputData[[#This Row],[PRODUCT ID]],Table2[],2,0)</f>
        <v>Product10</v>
      </c>
      <c r="H265" t="str">
        <f>VLOOKUP(InputData[[#This Row],[PRODUCT ID]],Table2[],3,0)</f>
        <v>Clothings</v>
      </c>
      <c r="I265">
        <f>VLOOKUP(InputData[[#This Row],[PRODUCT ID]],Table2[],4,0)</f>
        <v>138</v>
      </c>
      <c r="J265">
        <f>VLOOKUP(InputData[[#This Row],[PRODUCT ID]],Table2[],5,0)</f>
        <v>509</v>
      </c>
      <c r="K265">
        <f>InputData[[#This Row],[ BUYING PRICE]]*InputData[[#This Row],[QUANTITY]]</f>
        <v>966</v>
      </c>
      <c r="L265">
        <f>InputData[[#This Row],[SELLING PRICE]]*InputData[[#This Row],[QUANTITY]]</f>
        <v>3563</v>
      </c>
      <c r="M265">
        <f>DAY(InputData[[#This Row],[DATE]])</f>
        <v>2</v>
      </c>
      <c r="N265" t="str">
        <f>TEXT(InputData[[#This Row],[DATE]],"mmm")</f>
        <v>Jan</v>
      </c>
      <c r="O265">
        <f>YEAR(InputData[[#This Row],[DATE]])</f>
        <v>2022</v>
      </c>
    </row>
    <row r="266" spans="1:15" x14ac:dyDescent="0.35">
      <c r="A266" s="3">
        <v>44563</v>
      </c>
      <c r="B266" s="4" t="s">
        <v>37</v>
      </c>
      <c r="C266" s="5">
        <v>2</v>
      </c>
      <c r="D266" s="5" t="s">
        <v>8</v>
      </c>
      <c r="E266" s="5" t="s">
        <v>10</v>
      </c>
      <c r="F266" s="6">
        <v>0</v>
      </c>
      <c r="G266" s="10" t="str">
        <f>VLOOKUP(InputData[[#This Row],[PRODUCT ID]],Table2[],2,0)</f>
        <v>Product15</v>
      </c>
      <c r="H266" t="str">
        <f>VLOOKUP(InputData[[#This Row],[PRODUCT ID]],Table2[],3,0)</f>
        <v>Grocery Store</v>
      </c>
      <c r="I266">
        <f>VLOOKUP(InputData[[#This Row],[PRODUCT ID]],Table2[],4,0)</f>
        <v>500</v>
      </c>
      <c r="J266">
        <f>VLOOKUP(InputData[[#This Row],[PRODUCT ID]],Table2[],5,0)</f>
        <v>514</v>
      </c>
      <c r="K266">
        <f>InputData[[#This Row],[ BUYING PRICE]]*InputData[[#This Row],[QUANTITY]]</f>
        <v>1000</v>
      </c>
      <c r="L266">
        <f>InputData[[#This Row],[SELLING PRICE]]*InputData[[#This Row],[QUANTITY]]</f>
        <v>1028</v>
      </c>
      <c r="M266">
        <f>DAY(InputData[[#This Row],[DATE]])</f>
        <v>2</v>
      </c>
      <c r="N266" t="str">
        <f>TEXT(InputData[[#This Row],[DATE]],"mmm")</f>
        <v>Jan</v>
      </c>
      <c r="O266">
        <f>YEAR(InputData[[#This Row],[DATE]])</f>
        <v>2022</v>
      </c>
    </row>
    <row r="267" spans="1:15" x14ac:dyDescent="0.35">
      <c r="A267" s="3">
        <v>44563</v>
      </c>
      <c r="B267" s="4" t="s">
        <v>48</v>
      </c>
      <c r="C267" s="5">
        <v>1</v>
      </c>
      <c r="D267" s="5" t="s">
        <v>12</v>
      </c>
      <c r="E267" s="5" t="s">
        <v>10</v>
      </c>
      <c r="F267" s="6">
        <v>0</v>
      </c>
      <c r="G267" s="10" t="str">
        <f>VLOOKUP(InputData[[#This Row],[PRODUCT ID]],Table2[],2,0)</f>
        <v>Product33</v>
      </c>
      <c r="H267" t="str">
        <f>VLOOKUP(InputData[[#This Row],[PRODUCT ID]],Table2[],3,0)</f>
        <v>Grocery Store</v>
      </c>
      <c r="I267">
        <f>VLOOKUP(InputData[[#This Row],[PRODUCT ID]],Table2[],4,0)</f>
        <v>10</v>
      </c>
      <c r="J267">
        <f>VLOOKUP(InputData[[#This Row],[PRODUCT ID]],Table2[],5,0)</f>
        <v>70</v>
      </c>
      <c r="K267">
        <f>InputData[[#This Row],[ BUYING PRICE]]*InputData[[#This Row],[QUANTITY]]</f>
        <v>10</v>
      </c>
      <c r="L267">
        <f>InputData[[#This Row],[SELLING PRICE]]*InputData[[#This Row],[QUANTITY]]</f>
        <v>70</v>
      </c>
      <c r="M267">
        <f>DAY(InputData[[#This Row],[DATE]])</f>
        <v>2</v>
      </c>
      <c r="N267" t="str">
        <f>TEXT(InputData[[#This Row],[DATE]],"mmm")</f>
        <v>Jan</v>
      </c>
      <c r="O267">
        <f>YEAR(InputData[[#This Row],[DATE]])</f>
        <v>2022</v>
      </c>
    </row>
    <row r="268" spans="1:15" x14ac:dyDescent="0.35">
      <c r="A268" s="3">
        <v>44564</v>
      </c>
      <c r="B268" s="4" t="s">
        <v>33</v>
      </c>
      <c r="C268" s="5">
        <v>9</v>
      </c>
      <c r="D268" s="5" t="s">
        <v>12</v>
      </c>
      <c r="E268" s="5" t="s">
        <v>10</v>
      </c>
      <c r="F268" s="6">
        <v>0</v>
      </c>
      <c r="G268" s="10" t="str">
        <f>VLOOKUP(InputData[[#This Row],[PRODUCT ID]],Table2[],2,0)</f>
        <v>Product43</v>
      </c>
      <c r="H268" t="str">
        <f>VLOOKUP(InputData[[#This Row],[PRODUCT ID]],Table2[],3,0)</f>
        <v>Furniture</v>
      </c>
      <c r="I268">
        <f>VLOOKUP(InputData[[#This Row],[PRODUCT ID]],Table2[],4,0)</f>
        <v>20</v>
      </c>
      <c r="J268">
        <f>VLOOKUP(InputData[[#This Row],[PRODUCT ID]],Table2[],5,0)</f>
        <v>80</v>
      </c>
      <c r="K268">
        <f>InputData[[#This Row],[ BUYING PRICE]]*InputData[[#This Row],[QUANTITY]]</f>
        <v>180</v>
      </c>
      <c r="L268">
        <f>InputData[[#This Row],[SELLING PRICE]]*InputData[[#This Row],[QUANTITY]]</f>
        <v>720</v>
      </c>
      <c r="M268">
        <f>DAY(InputData[[#This Row],[DATE]])</f>
        <v>3</v>
      </c>
      <c r="N268" t="str">
        <f>TEXT(InputData[[#This Row],[DATE]],"mmm")</f>
        <v>Jan</v>
      </c>
      <c r="O268">
        <f>YEAR(InputData[[#This Row],[DATE]])</f>
        <v>2022</v>
      </c>
    </row>
    <row r="269" spans="1:15" x14ac:dyDescent="0.35">
      <c r="A269" s="3">
        <v>44565</v>
      </c>
      <c r="B269" s="4" t="s">
        <v>45</v>
      </c>
      <c r="C269" s="5">
        <v>8</v>
      </c>
      <c r="D269" s="5" t="s">
        <v>12</v>
      </c>
      <c r="E269" s="5" t="s">
        <v>8</v>
      </c>
      <c r="F269" s="6">
        <v>0</v>
      </c>
      <c r="G269" s="10" t="str">
        <f>VLOOKUP(InputData[[#This Row],[PRODUCT ID]],Table2[],2,0)</f>
        <v>Product12</v>
      </c>
      <c r="H269" t="str">
        <f>VLOOKUP(InputData[[#This Row],[PRODUCT ID]],Table2[],3,0)</f>
        <v>Foods</v>
      </c>
      <c r="I269">
        <f>VLOOKUP(InputData[[#This Row],[PRODUCT ID]],Table2[],4,0)</f>
        <v>140</v>
      </c>
      <c r="J269">
        <f>VLOOKUP(InputData[[#This Row],[PRODUCT ID]],Table2[],5,0)</f>
        <v>511</v>
      </c>
      <c r="K269">
        <f>InputData[[#This Row],[ BUYING PRICE]]*InputData[[#This Row],[QUANTITY]]</f>
        <v>1120</v>
      </c>
      <c r="L269">
        <f>InputData[[#This Row],[SELLING PRICE]]*InputData[[#This Row],[QUANTITY]]</f>
        <v>4088</v>
      </c>
      <c r="M269">
        <f>DAY(InputData[[#This Row],[DATE]])</f>
        <v>4</v>
      </c>
      <c r="N269" t="str">
        <f>TEXT(InputData[[#This Row],[DATE]],"mmm")</f>
        <v>Jan</v>
      </c>
      <c r="O269">
        <f>YEAR(InputData[[#This Row],[DATE]])</f>
        <v>2022</v>
      </c>
    </row>
    <row r="270" spans="1:15" x14ac:dyDescent="0.35">
      <c r="A270" s="3">
        <v>44565</v>
      </c>
      <c r="B270" s="4" t="s">
        <v>29</v>
      </c>
      <c r="C270" s="5">
        <v>1</v>
      </c>
      <c r="D270" s="5" t="s">
        <v>8</v>
      </c>
      <c r="E270" s="5" t="s">
        <v>8</v>
      </c>
      <c r="F270" s="6">
        <v>0</v>
      </c>
      <c r="G270" s="10" t="str">
        <f>VLOOKUP(InputData[[#This Row],[PRODUCT ID]],Table2[],2,0)</f>
        <v>Product29</v>
      </c>
      <c r="H270" t="str">
        <f>VLOOKUP(InputData[[#This Row],[PRODUCT ID]],Table2[],3,0)</f>
        <v>Footwears</v>
      </c>
      <c r="I270">
        <f>VLOOKUP(InputData[[#This Row],[PRODUCT ID]],Table2[],4,0)</f>
        <v>712</v>
      </c>
      <c r="J270">
        <f>VLOOKUP(InputData[[#This Row],[PRODUCT ID]],Table2[],5,0)</f>
        <v>810.88</v>
      </c>
      <c r="K270">
        <f>InputData[[#This Row],[ BUYING PRICE]]*InputData[[#This Row],[QUANTITY]]</f>
        <v>712</v>
      </c>
      <c r="L270">
        <f>InputData[[#This Row],[SELLING PRICE]]*InputData[[#This Row],[QUANTITY]]</f>
        <v>810.88</v>
      </c>
      <c r="M270">
        <f>DAY(InputData[[#This Row],[DATE]])</f>
        <v>4</v>
      </c>
      <c r="N270" t="str">
        <f>TEXT(InputData[[#This Row],[DATE]],"mmm")</f>
        <v>Jan</v>
      </c>
      <c r="O270">
        <f>YEAR(InputData[[#This Row],[DATE]])</f>
        <v>2022</v>
      </c>
    </row>
    <row r="271" spans="1:15" x14ac:dyDescent="0.35">
      <c r="A271" s="3">
        <v>44570</v>
      </c>
      <c r="B271" s="4" t="s">
        <v>28</v>
      </c>
      <c r="C271" s="5">
        <v>12</v>
      </c>
      <c r="D271" s="5" t="s">
        <v>12</v>
      </c>
      <c r="E271" s="5" t="s">
        <v>8</v>
      </c>
      <c r="F271" s="6">
        <v>0</v>
      </c>
      <c r="G271" s="10" t="str">
        <f>VLOOKUP(InputData[[#This Row],[PRODUCT ID]],Table2[],2,0)</f>
        <v>Product32</v>
      </c>
      <c r="H271" t="str">
        <f>VLOOKUP(InputData[[#This Row],[PRODUCT ID]],Table2[],3,0)</f>
        <v>Jwellery</v>
      </c>
      <c r="I271">
        <f>VLOOKUP(InputData[[#This Row],[PRODUCT ID]],Table2[],4,0)</f>
        <v>715</v>
      </c>
      <c r="J271">
        <f>VLOOKUP(InputData[[#This Row],[PRODUCT ID]],Table2[],5,0)</f>
        <v>813.88</v>
      </c>
      <c r="K271">
        <f>InputData[[#This Row],[ BUYING PRICE]]*InputData[[#This Row],[QUANTITY]]</f>
        <v>8580</v>
      </c>
      <c r="L271">
        <f>InputData[[#This Row],[SELLING PRICE]]*InputData[[#This Row],[QUANTITY]]</f>
        <v>9766.56</v>
      </c>
      <c r="M271">
        <f>DAY(InputData[[#This Row],[DATE]])</f>
        <v>9</v>
      </c>
      <c r="N271" t="str">
        <f>TEXT(InputData[[#This Row],[DATE]],"mmm")</f>
        <v>Jan</v>
      </c>
      <c r="O271">
        <f>YEAR(InputData[[#This Row],[DATE]])</f>
        <v>2022</v>
      </c>
    </row>
    <row r="272" spans="1:15" x14ac:dyDescent="0.35">
      <c r="A272" s="3">
        <v>44571</v>
      </c>
      <c r="B272" s="4" t="s">
        <v>23</v>
      </c>
      <c r="C272" s="5">
        <v>14</v>
      </c>
      <c r="D272" s="5" t="s">
        <v>8</v>
      </c>
      <c r="E272" s="5" t="s">
        <v>8</v>
      </c>
      <c r="F272" s="6">
        <v>0</v>
      </c>
      <c r="G272" s="10" t="str">
        <f>VLOOKUP(InputData[[#This Row],[PRODUCT ID]],Table2[],2,0)</f>
        <v>Product34</v>
      </c>
      <c r="H272" t="str">
        <f>VLOOKUP(InputData[[#This Row],[PRODUCT ID]],Table2[],3,0)</f>
        <v>Furniture</v>
      </c>
      <c r="I272">
        <f>VLOOKUP(InputData[[#This Row],[PRODUCT ID]],Table2[],4,0)</f>
        <v>11</v>
      </c>
      <c r="J272">
        <f>VLOOKUP(InputData[[#This Row],[PRODUCT ID]],Table2[],5,0)</f>
        <v>71</v>
      </c>
      <c r="K272">
        <f>InputData[[#This Row],[ BUYING PRICE]]*InputData[[#This Row],[QUANTITY]]</f>
        <v>154</v>
      </c>
      <c r="L272">
        <f>InputData[[#This Row],[SELLING PRICE]]*InputData[[#This Row],[QUANTITY]]</f>
        <v>994</v>
      </c>
      <c r="M272">
        <f>DAY(InputData[[#This Row],[DATE]])</f>
        <v>10</v>
      </c>
      <c r="N272" t="str">
        <f>TEXT(InputData[[#This Row],[DATE]],"mmm")</f>
        <v>Jan</v>
      </c>
      <c r="O272">
        <f>YEAR(InputData[[#This Row],[DATE]])</f>
        <v>2022</v>
      </c>
    </row>
    <row r="273" spans="1:15" x14ac:dyDescent="0.35">
      <c r="A273" s="3">
        <v>44572</v>
      </c>
      <c r="B273" s="4" t="s">
        <v>28</v>
      </c>
      <c r="C273" s="5">
        <v>2</v>
      </c>
      <c r="D273" s="5" t="s">
        <v>12</v>
      </c>
      <c r="E273" s="5" t="s">
        <v>8</v>
      </c>
      <c r="F273" s="6">
        <v>0</v>
      </c>
      <c r="G273" s="10" t="str">
        <f>VLOOKUP(InputData[[#This Row],[PRODUCT ID]],Table2[],2,0)</f>
        <v>Product32</v>
      </c>
      <c r="H273" t="str">
        <f>VLOOKUP(InputData[[#This Row],[PRODUCT ID]],Table2[],3,0)</f>
        <v>Jwellery</v>
      </c>
      <c r="I273">
        <f>VLOOKUP(InputData[[#This Row],[PRODUCT ID]],Table2[],4,0)</f>
        <v>715</v>
      </c>
      <c r="J273">
        <f>VLOOKUP(InputData[[#This Row],[PRODUCT ID]],Table2[],5,0)</f>
        <v>813.88</v>
      </c>
      <c r="K273">
        <f>InputData[[#This Row],[ BUYING PRICE]]*InputData[[#This Row],[QUANTITY]]</f>
        <v>1430</v>
      </c>
      <c r="L273">
        <f>InputData[[#This Row],[SELLING PRICE]]*InputData[[#This Row],[QUANTITY]]</f>
        <v>1627.76</v>
      </c>
      <c r="M273">
        <f>DAY(InputData[[#This Row],[DATE]])</f>
        <v>11</v>
      </c>
      <c r="N273" t="str">
        <f>TEXT(InputData[[#This Row],[DATE]],"mmm")</f>
        <v>Jan</v>
      </c>
      <c r="O273">
        <f>YEAR(InputData[[#This Row],[DATE]])</f>
        <v>2022</v>
      </c>
    </row>
    <row r="274" spans="1:15" x14ac:dyDescent="0.35">
      <c r="A274" s="3">
        <v>44574</v>
      </c>
      <c r="B274" s="4" t="s">
        <v>50</v>
      </c>
      <c r="C274" s="5">
        <v>6</v>
      </c>
      <c r="D274" s="5" t="s">
        <v>8</v>
      </c>
      <c r="E274" s="5" t="s">
        <v>8</v>
      </c>
      <c r="F274" s="6">
        <v>0</v>
      </c>
      <c r="G274" s="10" t="str">
        <f>VLOOKUP(InputData[[#This Row],[PRODUCT ID]],Table2[],2,0)</f>
        <v>Product19</v>
      </c>
      <c r="H274" t="str">
        <f>VLOOKUP(InputData[[#This Row],[PRODUCT ID]],Table2[],3,0)</f>
        <v>Clothings</v>
      </c>
      <c r="I274">
        <f>VLOOKUP(InputData[[#This Row],[PRODUCT ID]],Table2[],4,0)</f>
        <v>702</v>
      </c>
      <c r="J274">
        <f>VLOOKUP(InputData[[#This Row],[PRODUCT ID]],Table2[],5,0)</f>
        <v>800.88</v>
      </c>
      <c r="K274">
        <f>InputData[[#This Row],[ BUYING PRICE]]*InputData[[#This Row],[QUANTITY]]</f>
        <v>4212</v>
      </c>
      <c r="L274">
        <f>InputData[[#This Row],[SELLING PRICE]]*InputData[[#This Row],[QUANTITY]]</f>
        <v>4805.28</v>
      </c>
      <c r="M274">
        <f>DAY(InputData[[#This Row],[DATE]])</f>
        <v>13</v>
      </c>
      <c r="N274" t="str">
        <f>TEXT(InputData[[#This Row],[DATE]],"mmm")</f>
        <v>Jan</v>
      </c>
      <c r="O274">
        <f>YEAR(InputData[[#This Row],[DATE]])</f>
        <v>2022</v>
      </c>
    </row>
    <row r="275" spans="1:15" x14ac:dyDescent="0.35">
      <c r="A275" s="3">
        <v>44575</v>
      </c>
      <c r="B275" s="4" t="s">
        <v>41</v>
      </c>
      <c r="C275" s="5">
        <v>14</v>
      </c>
      <c r="D275" s="5" t="s">
        <v>12</v>
      </c>
      <c r="E275" s="5" t="s">
        <v>8</v>
      </c>
      <c r="F275" s="6">
        <v>0</v>
      </c>
      <c r="G275" s="10" t="str">
        <f>VLOOKUP(InputData[[#This Row],[PRODUCT ID]],Table2[],2,0)</f>
        <v>Product11</v>
      </c>
      <c r="H275" t="str">
        <f>VLOOKUP(InputData[[#This Row],[PRODUCT ID]],Table2[],3,0)</f>
        <v>Footwears</v>
      </c>
      <c r="I275">
        <f>VLOOKUP(InputData[[#This Row],[PRODUCT ID]],Table2[],4,0)</f>
        <v>139</v>
      </c>
      <c r="J275">
        <f>VLOOKUP(InputData[[#This Row],[PRODUCT ID]],Table2[],5,0)</f>
        <v>510</v>
      </c>
      <c r="K275">
        <f>InputData[[#This Row],[ BUYING PRICE]]*InputData[[#This Row],[QUANTITY]]</f>
        <v>1946</v>
      </c>
      <c r="L275">
        <f>InputData[[#This Row],[SELLING PRICE]]*InputData[[#This Row],[QUANTITY]]</f>
        <v>7140</v>
      </c>
      <c r="M275">
        <f>DAY(InputData[[#This Row],[DATE]])</f>
        <v>14</v>
      </c>
      <c r="N275" t="str">
        <f>TEXT(InputData[[#This Row],[DATE]],"mmm")</f>
        <v>Jan</v>
      </c>
      <c r="O275">
        <f>YEAR(InputData[[#This Row],[DATE]])</f>
        <v>2022</v>
      </c>
    </row>
    <row r="276" spans="1:15" x14ac:dyDescent="0.35">
      <c r="A276" s="3">
        <v>44576</v>
      </c>
      <c r="B276" s="4" t="s">
        <v>32</v>
      </c>
      <c r="C276" s="5">
        <v>10</v>
      </c>
      <c r="D276" s="5" t="s">
        <v>12</v>
      </c>
      <c r="E276" s="5" t="s">
        <v>10</v>
      </c>
      <c r="F276" s="6">
        <v>0</v>
      </c>
      <c r="G276" s="10" t="str">
        <f>VLOOKUP(InputData[[#This Row],[PRODUCT ID]],Table2[],2,0)</f>
        <v>Product22</v>
      </c>
      <c r="H276" t="str">
        <f>VLOOKUP(InputData[[#This Row],[PRODUCT ID]],Table2[],3,0)</f>
        <v>Drinks</v>
      </c>
      <c r="I276">
        <f>VLOOKUP(InputData[[#This Row],[PRODUCT ID]],Table2[],4,0)</f>
        <v>705</v>
      </c>
      <c r="J276">
        <f>VLOOKUP(InputData[[#This Row],[PRODUCT ID]],Table2[],5,0)</f>
        <v>803.88</v>
      </c>
      <c r="K276">
        <f>InputData[[#This Row],[ BUYING PRICE]]*InputData[[#This Row],[QUANTITY]]</f>
        <v>7050</v>
      </c>
      <c r="L276">
        <f>InputData[[#This Row],[SELLING PRICE]]*InputData[[#This Row],[QUANTITY]]</f>
        <v>8038.8</v>
      </c>
      <c r="M276">
        <f>DAY(InputData[[#This Row],[DATE]])</f>
        <v>15</v>
      </c>
      <c r="N276" t="str">
        <f>TEXT(InputData[[#This Row],[DATE]],"mmm")</f>
        <v>Jan</v>
      </c>
      <c r="O276">
        <f>YEAR(InputData[[#This Row],[DATE]])</f>
        <v>2022</v>
      </c>
    </row>
    <row r="277" spans="1:15" x14ac:dyDescent="0.35">
      <c r="A277" s="3">
        <v>44577</v>
      </c>
      <c r="B277" s="4" t="s">
        <v>19</v>
      </c>
      <c r="C277" s="5">
        <v>11</v>
      </c>
      <c r="D277" s="5" t="s">
        <v>8</v>
      </c>
      <c r="E277" s="5" t="s">
        <v>10</v>
      </c>
      <c r="F277" s="6">
        <v>0</v>
      </c>
      <c r="G277" s="10" t="str">
        <f>VLOOKUP(InputData[[#This Row],[PRODUCT ID]],Table2[],2,0)</f>
        <v>Product14</v>
      </c>
      <c r="H277" t="str">
        <f>VLOOKUP(InputData[[#This Row],[PRODUCT ID]],Table2[],3,0)</f>
        <v>Jwellery</v>
      </c>
      <c r="I277">
        <f>VLOOKUP(InputData[[#This Row],[PRODUCT ID]],Table2[],4,0)</f>
        <v>142</v>
      </c>
      <c r="J277">
        <f>VLOOKUP(InputData[[#This Row],[PRODUCT ID]],Table2[],5,0)</f>
        <v>513</v>
      </c>
      <c r="K277">
        <f>InputData[[#This Row],[ BUYING PRICE]]*InputData[[#This Row],[QUANTITY]]</f>
        <v>1562</v>
      </c>
      <c r="L277">
        <f>InputData[[#This Row],[SELLING PRICE]]*InputData[[#This Row],[QUANTITY]]</f>
        <v>5643</v>
      </c>
      <c r="M277">
        <f>DAY(InputData[[#This Row],[DATE]])</f>
        <v>16</v>
      </c>
      <c r="N277" t="str">
        <f>TEXT(InputData[[#This Row],[DATE]],"mmm")</f>
        <v>Jan</v>
      </c>
      <c r="O277">
        <f>YEAR(InputData[[#This Row],[DATE]])</f>
        <v>2022</v>
      </c>
    </row>
    <row r="278" spans="1:15" x14ac:dyDescent="0.35">
      <c r="A278" s="3">
        <v>44578</v>
      </c>
      <c r="B278" s="4" t="s">
        <v>27</v>
      </c>
      <c r="C278" s="5">
        <v>4</v>
      </c>
      <c r="D278" s="5" t="s">
        <v>8</v>
      </c>
      <c r="E278" s="5" t="s">
        <v>8</v>
      </c>
      <c r="F278" s="6">
        <v>0</v>
      </c>
      <c r="G278" s="10" t="str">
        <f>VLOOKUP(InputData[[#This Row],[PRODUCT ID]],Table2[],2,0)</f>
        <v>Product40</v>
      </c>
      <c r="H278" t="str">
        <f>VLOOKUP(InputData[[#This Row],[PRODUCT ID]],Table2[],3,0)</f>
        <v>Drinks</v>
      </c>
      <c r="I278">
        <f>VLOOKUP(InputData[[#This Row],[PRODUCT ID]],Table2[],4,0)</f>
        <v>17</v>
      </c>
      <c r="J278">
        <f>VLOOKUP(InputData[[#This Row],[PRODUCT ID]],Table2[],5,0)</f>
        <v>77</v>
      </c>
      <c r="K278">
        <f>InputData[[#This Row],[ BUYING PRICE]]*InputData[[#This Row],[QUANTITY]]</f>
        <v>68</v>
      </c>
      <c r="L278">
        <f>InputData[[#This Row],[SELLING PRICE]]*InputData[[#This Row],[QUANTITY]]</f>
        <v>308</v>
      </c>
      <c r="M278">
        <f>DAY(InputData[[#This Row],[DATE]])</f>
        <v>17</v>
      </c>
      <c r="N278" t="str">
        <f>TEXT(InputData[[#This Row],[DATE]],"mmm")</f>
        <v>Jan</v>
      </c>
      <c r="O278">
        <f>YEAR(InputData[[#This Row],[DATE]])</f>
        <v>2022</v>
      </c>
    </row>
    <row r="279" spans="1:15" x14ac:dyDescent="0.35">
      <c r="A279" s="3">
        <v>44579</v>
      </c>
      <c r="B279" s="4" t="s">
        <v>35</v>
      </c>
      <c r="C279" s="5">
        <v>9</v>
      </c>
      <c r="D279" s="5" t="s">
        <v>7</v>
      </c>
      <c r="E279" s="5" t="s">
        <v>10</v>
      </c>
      <c r="F279" s="6">
        <v>0</v>
      </c>
      <c r="G279" s="10" t="str">
        <f>VLOOKUP(InputData[[#This Row],[PRODUCT ID]],Table2[],2,0)</f>
        <v>Product08</v>
      </c>
      <c r="H279" t="str">
        <f>VLOOKUP(InputData[[#This Row],[PRODUCT ID]],Table2[],3,0)</f>
        <v>Home appliance</v>
      </c>
      <c r="I279">
        <f>VLOOKUP(InputData[[#This Row],[PRODUCT ID]],Table2[],4,0)</f>
        <v>136</v>
      </c>
      <c r="J279">
        <f>VLOOKUP(InputData[[#This Row],[PRODUCT ID]],Table2[],5,0)</f>
        <v>190.68</v>
      </c>
      <c r="K279">
        <f>InputData[[#This Row],[ BUYING PRICE]]*InputData[[#This Row],[QUANTITY]]</f>
        <v>1224</v>
      </c>
      <c r="L279">
        <f>InputData[[#This Row],[SELLING PRICE]]*InputData[[#This Row],[QUANTITY]]</f>
        <v>1716.1200000000001</v>
      </c>
      <c r="M279">
        <f>DAY(InputData[[#This Row],[DATE]])</f>
        <v>18</v>
      </c>
      <c r="N279" t="str">
        <f>TEXT(InputData[[#This Row],[DATE]],"mmm")</f>
        <v>Jan</v>
      </c>
      <c r="O279">
        <f>YEAR(InputData[[#This Row],[DATE]])</f>
        <v>2022</v>
      </c>
    </row>
    <row r="280" spans="1:15" x14ac:dyDescent="0.35">
      <c r="A280" s="3">
        <v>44581</v>
      </c>
      <c r="B280" s="4" t="s">
        <v>42</v>
      </c>
      <c r="C280" s="5">
        <v>2</v>
      </c>
      <c r="D280" s="5" t="s">
        <v>12</v>
      </c>
      <c r="E280" s="5" t="s">
        <v>10</v>
      </c>
      <c r="F280" s="6">
        <v>0</v>
      </c>
      <c r="G280" s="10" t="str">
        <f>VLOOKUP(InputData[[#This Row],[PRODUCT ID]],Table2[],2,0)</f>
        <v>Product21</v>
      </c>
      <c r="H280" t="str">
        <f>VLOOKUP(InputData[[#This Row],[PRODUCT ID]],Table2[],3,0)</f>
        <v>Foods</v>
      </c>
      <c r="I280">
        <f>VLOOKUP(InputData[[#This Row],[PRODUCT ID]],Table2[],4,0)</f>
        <v>704</v>
      </c>
      <c r="J280">
        <f>VLOOKUP(InputData[[#This Row],[PRODUCT ID]],Table2[],5,0)</f>
        <v>802.88</v>
      </c>
      <c r="K280">
        <f>InputData[[#This Row],[ BUYING PRICE]]*InputData[[#This Row],[QUANTITY]]</f>
        <v>1408</v>
      </c>
      <c r="L280">
        <f>InputData[[#This Row],[SELLING PRICE]]*InputData[[#This Row],[QUANTITY]]</f>
        <v>1605.76</v>
      </c>
      <c r="M280">
        <f>DAY(InputData[[#This Row],[DATE]])</f>
        <v>20</v>
      </c>
      <c r="N280" t="str">
        <f>TEXT(InputData[[#This Row],[DATE]],"mmm")</f>
        <v>Jan</v>
      </c>
      <c r="O280">
        <f>YEAR(InputData[[#This Row],[DATE]])</f>
        <v>2022</v>
      </c>
    </row>
    <row r="281" spans="1:15" x14ac:dyDescent="0.35">
      <c r="A281" s="3">
        <v>44581</v>
      </c>
      <c r="B281" s="4" t="s">
        <v>19</v>
      </c>
      <c r="C281" s="5">
        <v>7</v>
      </c>
      <c r="D281" s="5" t="s">
        <v>8</v>
      </c>
      <c r="E281" s="5" t="s">
        <v>8</v>
      </c>
      <c r="F281" s="6">
        <v>0</v>
      </c>
      <c r="G281" s="10" t="str">
        <f>VLOOKUP(InputData[[#This Row],[PRODUCT ID]],Table2[],2,0)</f>
        <v>Product14</v>
      </c>
      <c r="H281" t="str">
        <f>VLOOKUP(InputData[[#This Row],[PRODUCT ID]],Table2[],3,0)</f>
        <v>Jwellery</v>
      </c>
      <c r="I281">
        <f>VLOOKUP(InputData[[#This Row],[PRODUCT ID]],Table2[],4,0)</f>
        <v>142</v>
      </c>
      <c r="J281">
        <f>VLOOKUP(InputData[[#This Row],[PRODUCT ID]],Table2[],5,0)</f>
        <v>513</v>
      </c>
      <c r="K281">
        <f>InputData[[#This Row],[ BUYING PRICE]]*InputData[[#This Row],[QUANTITY]]</f>
        <v>994</v>
      </c>
      <c r="L281">
        <f>InputData[[#This Row],[SELLING PRICE]]*InputData[[#This Row],[QUANTITY]]</f>
        <v>3591</v>
      </c>
      <c r="M281">
        <f>DAY(InputData[[#This Row],[DATE]])</f>
        <v>20</v>
      </c>
      <c r="N281" t="str">
        <f>TEXT(InputData[[#This Row],[DATE]],"mmm")</f>
        <v>Jan</v>
      </c>
      <c r="O281">
        <f>YEAR(InputData[[#This Row],[DATE]])</f>
        <v>2022</v>
      </c>
    </row>
    <row r="282" spans="1:15" x14ac:dyDescent="0.35">
      <c r="A282" s="3">
        <v>44583</v>
      </c>
      <c r="B282" s="4" t="s">
        <v>26</v>
      </c>
      <c r="C282" s="5">
        <v>6</v>
      </c>
      <c r="D282" s="5" t="s">
        <v>8</v>
      </c>
      <c r="E282" s="5" t="s">
        <v>10</v>
      </c>
      <c r="F282" s="6">
        <v>0</v>
      </c>
      <c r="G282" s="10" t="str">
        <f>VLOOKUP(InputData[[#This Row],[PRODUCT ID]],Table2[],2,0)</f>
        <v>Product01</v>
      </c>
      <c r="H282" t="str">
        <f>VLOOKUP(InputData[[#This Row],[PRODUCT ID]],Table2[],3,0)</f>
        <v>Clothings</v>
      </c>
      <c r="I282">
        <f>VLOOKUP(InputData[[#This Row],[PRODUCT ID]],Table2[],4,0)</f>
        <v>98</v>
      </c>
      <c r="J282">
        <f>VLOOKUP(InputData[[#This Row],[PRODUCT ID]],Table2[],5,0)</f>
        <v>500</v>
      </c>
      <c r="K282">
        <f>InputData[[#This Row],[ BUYING PRICE]]*InputData[[#This Row],[QUANTITY]]</f>
        <v>588</v>
      </c>
      <c r="L282">
        <f>InputData[[#This Row],[SELLING PRICE]]*InputData[[#This Row],[QUANTITY]]</f>
        <v>3000</v>
      </c>
      <c r="M282">
        <f>DAY(InputData[[#This Row],[DATE]])</f>
        <v>22</v>
      </c>
      <c r="N282" t="str">
        <f>TEXT(InputData[[#This Row],[DATE]],"mmm")</f>
        <v>Jan</v>
      </c>
      <c r="O282">
        <f>YEAR(InputData[[#This Row],[DATE]])</f>
        <v>2022</v>
      </c>
    </row>
    <row r="283" spans="1:15" x14ac:dyDescent="0.35">
      <c r="A283" s="3">
        <v>44584</v>
      </c>
      <c r="B283" s="4" t="s">
        <v>39</v>
      </c>
      <c r="C283" s="5">
        <v>5</v>
      </c>
      <c r="D283" s="5" t="s">
        <v>7</v>
      </c>
      <c r="E283" s="5" t="s">
        <v>10</v>
      </c>
      <c r="F283" s="6">
        <v>0</v>
      </c>
      <c r="G283" s="10" t="str">
        <f>VLOOKUP(InputData[[#This Row],[PRODUCT ID]],Table2[],2,0)</f>
        <v>Product02</v>
      </c>
      <c r="H283" t="str">
        <f>VLOOKUP(InputData[[#This Row],[PRODUCT ID]],Table2[],3,0)</f>
        <v>Footwears</v>
      </c>
      <c r="I283">
        <f>VLOOKUP(InputData[[#This Row],[PRODUCT ID]],Table2[],4,0)</f>
        <v>105</v>
      </c>
      <c r="J283">
        <f>VLOOKUP(InputData[[#This Row],[PRODUCT ID]],Table2[],5,0)</f>
        <v>501.88</v>
      </c>
      <c r="K283">
        <f>InputData[[#This Row],[ BUYING PRICE]]*InputData[[#This Row],[QUANTITY]]</f>
        <v>525</v>
      </c>
      <c r="L283">
        <f>InputData[[#This Row],[SELLING PRICE]]*InputData[[#This Row],[QUANTITY]]</f>
        <v>2509.4</v>
      </c>
      <c r="M283">
        <f>DAY(InputData[[#This Row],[DATE]])</f>
        <v>23</v>
      </c>
      <c r="N283" t="str">
        <f>TEXT(InputData[[#This Row],[DATE]],"mmm")</f>
        <v>Jan</v>
      </c>
      <c r="O283">
        <f>YEAR(InputData[[#This Row],[DATE]])</f>
        <v>2022</v>
      </c>
    </row>
    <row r="284" spans="1:15" x14ac:dyDescent="0.35">
      <c r="A284" s="3">
        <v>44584</v>
      </c>
      <c r="B284" s="4" t="s">
        <v>20</v>
      </c>
      <c r="C284" s="5">
        <v>8</v>
      </c>
      <c r="D284" s="5" t="s">
        <v>12</v>
      </c>
      <c r="E284" s="5" t="s">
        <v>8</v>
      </c>
      <c r="F284" s="6">
        <v>0</v>
      </c>
      <c r="G284" s="10" t="str">
        <f>VLOOKUP(InputData[[#This Row],[PRODUCT ID]],Table2[],2,0)</f>
        <v>Product42</v>
      </c>
      <c r="H284" t="str">
        <f>VLOOKUP(InputData[[#This Row],[PRODUCT ID]],Table2[],3,0)</f>
        <v>Grocery Store</v>
      </c>
      <c r="I284">
        <f>VLOOKUP(InputData[[#This Row],[PRODUCT ID]],Table2[],4,0)</f>
        <v>19</v>
      </c>
      <c r="J284">
        <f>VLOOKUP(InputData[[#This Row],[PRODUCT ID]],Table2[],5,0)</f>
        <v>79</v>
      </c>
      <c r="K284">
        <f>InputData[[#This Row],[ BUYING PRICE]]*InputData[[#This Row],[QUANTITY]]</f>
        <v>152</v>
      </c>
      <c r="L284">
        <f>InputData[[#This Row],[SELLING PRICE]]*InputData[[#This Row],[QUANTITY]]</f>
        <v>632</v>
      </c>
      <c r="M284">
        <f>DAY(InputData[[#This Row],[DATE]])</f>
        <v>23</v>
      </c>
      <c r="N284" t="str">
        <f>TEXT(InputData[[#This Row],[DATE]],"mmm")</f>
        <v>Jan</v>
      </c>
      <c r="O284">
        <f>YEAR(InputData[[#This Row],[DATE]])</f>
        <v>2022</v>
      </c>
    </row>
    <row r="285" spans="1:15" x14ac:dyDescent="0.35">
      <c r="A285" s="3">
        <v>44585</v>
      </c>
      <c r="B285" s="4" t="s">
        <v>38</v>
      </c>
      <c r="C285" s="5">
        <v>15</v>
      </c>
      <c r="D285" s="5" t="s">
        <v>8</v>
      </c>
      <c r="E285" s="5" t="s">
        <v>8</v>
      </c>
      <c r="F285" s="6">
        <v>0</v>
      </c>
      <c r="G285" s="10" t="str">
        <f>VLOOKUP(InputData[[#This Row],[PRODUCT ID]],Table2[],2,0)</f>
        <v>Product30</v>
      </c>
      <c r="H285" t="str">
        <f>VLOOKUP(InputData[[#This Row],[PRODUCT ID]],Table2[],3,0)</f>
        <v>Foods</v>
      </c>
      <c r="I285">
        <f>VLOOKUP(InputData[[#This Row],[PRODUCT ID]],Table2[],4,0)</f>
        <v>713</v>
      </c>
      <c r="J285">
        <f>VLOOKUP(InputData[[#This Row],[PRODUCT ID]],Table2[],5,0)</f>
        <v>811.88</v>
      </c>
      <c r="K285">
        <f>InputData[[#This Row],[ BUYING PRICE]]*InputData[[#This Row],[QUANTITY]]</f>
        <v>10695</v>
      </c>
      <c r="L285">
        <f>InputData[[#This Row],[SELLING PRICE]]*InputData[[#This Row],[QUANTITY]]</f>
        <v>12178.2</v>
      </c>
      <c r="M285">
        <f>DAY(InputData[[#This Row],[DATE]])</f>
        <v>24</v>
      </c>
      <c r="N285" t="str">
        <f>TEXT(InputData[[#This Row],[DATE]],"mmm")</f>
        <v>Jan</v>
      </c>
      <c r="O285">
        <f>YEAR(InputData[[#This Row],[DATE]])</f>
        <v>2022</v>
      </c>
    </row>
    <row r="286" spans="1:15" x14ac:dyDescent="0.35">
      <c r="A286" s="3">
        <v>44586</v>
      </c>
      <c r="B286" s="4" t="s">
        <v>49</v>
      </c>
      <c r="C286" s="5">
        <v>14</v>
      </c>
      <c r="D286" s="5" t="s">
        <v>12</v>
      </c>
      <c r="E286" s="5" t="s">
        <v>10</v>
      </c>
      <c r="F286" s="6">
        <v>0</v>
      </c>
      <c r="G286" s="10" t="str">
        <f>VLOOKUP(InputData[[#This Row],[PRODUCT ID]],Table2[],2,0)</f>
        <v>Product17</v>
      </c>
      <c r="H286" t="str">
        <f>VLOOKUP(InputData[[#This Row],[PRODUCT ID]],Table2[],3,0)</f>
        <v>Home appliance</v>
      </c>
      <c r="I286">
        <f>VLOOKUP(InputData[[#This Row],[PRODUCT ID]],Table2[],4,0)</f>
        <v>700</v>
      </c>
      <c r="J286">
        <f>VLOOKUP(InputData[[#This Row],[PRODUCT ID]],Table2[],5,0)</f>
        <v>720.9</v>
      </c>
      <c r="K286">
        <f>InputData[[#This Row],[ BUYING PRICE]]*InputData[[#This Row],[QUANTITY]]</f>
        <v>9800</v>
      </c>
      <c r="L286">
        <f>InputData[[#This Row],[SELLING PRICE]]*InputData[[#This Row],[QUANTITY]]</f>
        <v>10092.6</v>
      </c>
      <c r="M286">
        <f>DAY(InputData[[#This Row],[DATE]])</f>
        <v>25</v>
      </c>
      <c r="N286" t="str">
        <f>TEXT(InputData[[#This Row],[DATE]],"mmm")</f>
        <v>Jan</v>
      </c>
      <c r="O286">
        <f>YEAR(InputData[[#This Row],[DATE]])</f>
        <v>2022</v>
      </c>
    </row>
    <row r="287" spans="1:15" x14ac:dyDescent="0.35">
      <c r="A287" s="3">
        <v>44589</v>
      </c>
      <c r="B287" s="4" t="s">
        <v>31</v>
      </c>
      <c r="C287" s="5">
        <v>11</v>
      </c>
      <c r="D287" s="5" t="s">
        <v>12</v>
      </c>
      <c r="E287" s="5" t="s">
        <v>8</v>
      </c>
      <c r="F287" s="6">
        <v>0</v>
      </c>
      <c r="G287" s="10" t="str">
        <f>VLOOKUP(InputData[[#This Row],[PRODUCT ID]],Table2[],2,0)</f>
        <v>Product16</v>
      </c>
      <c r="H287" t="str">
        <f>VLOOKUP(InputData[[#This Row],[PRODUCT ID]],Table2[],3,0)</f>
        <v>Furniture</v>
      </c>
      <c r="I287">
        <f>VLOOKUP(InputData[[#This Row],[PRODUCT ID]],Table2[],4,0)</f>
        <v>200</v>
      </c>
      <c r="J287">
        <f>VLOOKUP(InputData[[#This Row],[PRODUCT ID]],Table2[],5,0)</f>
        <v>515</v>
      </c>
      <c r="K287">
        <f>InputData[[#This Row],[ BUYING PRICE]]*InputData[[#This Row],[QUANTITY]]</f>
        <v>2200</v>
      </c>
      <c r="L287">
        <f>InputData[[#This Row],[SELLING PRICE]]*InputData[[#This Row],[QUANTITY]]</f>
        <v>5665</v>
      </c>
      <c r="M287">
        <f>DAY(InputData[[#This Row],[DATE]])</f>
        <v>28</v>
      </c>
      <c r="N287" t="str">
        <f>TEXT(InputData[[#This Row],[DATE]],"mmm")</f>
        <v>Jan</v>
      </c>
      <c r="O287">
        <f>YEAR(InputData[[#This Row],[DATE]])</f>
        <v>2022</v>
      </c>
    </row>
    <row r="288" spans="1:15" x14ac:dyDescent="0.35">
      <c r="A288" s="3">
        <v>44592</v>
      </c>
      <c r="B288" s="4" t="s">
        <v>22</v>
      </c>
      <c r="C288" s="5">
        <v>6</v>
      </c>
      <c r="D288" s="5" t="s">
        <v>8</v>
      </c>
      <c r="E288" s="5" t="s">
        <v>10</v>
      </c>
      <c r="F288" s="6">
        <v>0</v>
      </c>
      <c r="G288" s="10" t="str">
        <f>VLOOKUP(InputData[[#This Row],[PRODUCT ID]],Table2[],2,0)</f>
        <v>Product23</v>
      </c>
      <c r="H288" t="str">
        <f>VLOOKUP(InputData[[#This Row],[PRODUCT ID]],Table2[],3,0)</f>
        <v>Jwellery</v>
      </c>
      <c r="I288">
        <f>VLOOKUP(InputData[[#This Row],[PRODUCT ID]],Table2[],4,0)</f>
        <v>706</v>
      </c>
      <c r="J288">
        <f>VLOOKUP(InputData[[#This Row],[PRODUCT ID]],Table2[],5,0)</f>
        <v>804.88</v>
      </c>
      <c r="K288">
        <f>InputData[[#This Row],[ BUYING PRICE]]*InputData[[#This Row],[QUANTITY]]</f>
        <v>4236</v>
      </c>
      <c r="L288">
        <f>InputData[[#This Row],[SELLING PRICE]]*InputData[[#This Row],[QUANTITY]]</f>
        <v>4829.28</v>
      </c>
      <c r="M288">
        <f>DAY(InputData[[#This Row],[DATE]])</f>
        <v>31</v>
      </c>
      <c r="N288" t="str">
        <f>TEXT(InputData[[#This Row],[DATE]],"mmm")</f>
        <v>Jan</v>
      </c>
      <c r="O288">
        <f>YEAR(InputData[[#This Row],[DATE]])</f>
        <v>2022</v>
      </c>
    </row>
    <row r="289" spans="1:15" x14ac:dyDescent="0.35">
      <c r="A289" s="3">
        <v>44592</v>
      </c>
      <c r="B289" s="4" t="s">
        <v>51</v>
      </c>
      <c r="C289" s="5">
        <v>9</v>
      </c>
      <c r="D289" s="5" t="s">
        <v>12</v>
      </c>
      <c r="E289" s="5" t="s">
        <v>10</v>
      </c>
      <c r="F289" s="6">
        <v>0</v>
      </c>
      <c r="G289" s="10" t="str">
        <f>VLOOKUP(InputData[[#This Row],[PRODUCT ID]],Table2[],2,0)</f>
        <v>Product41</v>
      </c>
      <c r="H289" t="str">
        <f>VLOOKUP(InputData[[#This Row],[PRODUCT ID]],Table2[],3,0)</f>
        <v>Jwellery</v>
      </c>
      <c r="I289">
        <f>VLOOKUP(InputData[[#This Row],[PRODUCT ID]],Table2[],4,0)</f>
        <v>18</v>
      </c>
      <c r="J289">
        <f>VLOOKUP(InputData[[#This Row],[PRODUCT ID]],Table2[],5,0)</f>
        <v>78</v>
      </c>
      <c r="K289">
        <f>InputData[[#This Row],[ BUYING PRICE]]*InputData[[#This Row],[QUANTITY]]</f>
        <v>162</v>
      </c>
      <c r="L289">
        <f>InputData[[#This Row],[SELLING PRICE]]*InputData[[#This Row],[QUANTITY]]</f>
        <v>702</v>
      </c>
      <c r="M289">
        <f>DAY(InputData[[#This Row],[DATE]])</f>
        <v>31</v>
      </c>
      <c r="N289" t="str">
        <f>TEXT(InputData[[#This Row],[DATE]],"mmm")</f>
        <v>Jan</v>
      </c>
      <c r="O289">
        <f>YEAR(InputData[[#This Row],[DATE]])</f>
        <v>2022</v>
      </c>
    </row>
    <row r="290" spans="1:15" x14ac:dyDescent="0.35">
      <c r="A290" s="3">
        <v>44593</v>
      </c>
      <c r="B290" s="4" t="s">
        <v>34</v>
      </c>
      <c r="C290" s="5">
        <v>9</v>
      </c>
      <c r="D290" s="5" t="s">
        <v>12</v>
      </c>
      <c r="E290" s="5" t="s">
        <v>10</v>
      </c>
      <c r="F290" s="6">
        <v>0</v>
      </c>
      <c r="G290" s="10" t="str">
        <f>VLOOKUP(InputData[[#This Row],[PRODUCT ID]],Table2[],2,0)</f>
        <v>Product05</v>
      </c>
      <c r="H290" t="str">
        <f>VLOOKUP(InputData[[#This Row],[PRODUCT ID]],Table2[],3,0)</f>
        <v>Jwellery</v>
      </c>
      <c r="I290">
        <f>VLOOKUP(InputData[[#This Row],[PRODUCT ID]],Table2[],4,0)</f>
        <v>133</v>
      </c>
      <c r="J290">
        <f>VLOOKUP(InputData[[#This Row],[PRODUCT ID]],Table2[],5,0)</f>
        <v>504</v>
      </c>
      <c r="K290">
        <f>InputData[[#This Row],[ BUYING PRICE]]*InputData[[#This Row],[QUANTITY]]</f>
        <v>1197</v>
      </c>
      <c r="L290">
        <f>InputData[[#This Row],[SELLING PRICE]]*InputData[[#This Row],[QUANTITY]]</f>
        <v>4536</v>
      </c>
      <c r="M290">
        <f>DAY(InputData[[#This Row],[DATE]])</f>
        <v>1</v>
      </c>
      <c r="N290" t="str">
        <f>TEXT(InputData[[#This Row],[DATE]],"mmm")</f>
        <v>Feb</v>
      </c>
      <c r="O290">
        <f>YEAR(InputData[[#This Row],[DATE]])</f>
        <v>2022</v>
      </c>
    </row>
    <row r="291" spans="1:15" x14ac:dyDescent="0.35">
      <c r="A291" s="3">
        <v>44595</v>
      </c>
      <c r="B291" s="4" t="s">
        <v>19</v>
      </c>
      <c r="C291" s="5">
        <v>8</v>
      </c>
      <c r="D291" s="5" t="s">
        <v>12</v>
      </c>
      <c r="E291" s="5" t="s">
        <v>8</v>
      </c>
      <c r="F291" s="6">
        <v>0</v>
      </c>
      <c r="G291" s="10" t="str">
        <f>VLOOKUP(InputData[[#This Row],[PRODUCT ID]],Table2[],2,0)</f>
        <v>Product14</v>
      </c>
      <c r="H291" t="str">
        <f>VLOOKUP(InputData[[#This Row],[PRODUCT ID]],Table2[],3,0)</f>
        <v>Jwellery</v>
      </c>
      <c r="I291">
        <f>VLOOKUP(InputData[[#This Row],[PRODUCT ID]],Table2[],4,0)</f>
        <v>142</v>
      </c>
      <c r="J291">
        <f>VLOOKUP(InputData[[#This Row],[PRODUCT ID]],Table2[],5,0)</f>
        <v>513</v>
      </c>
      <c r="K291">
        <f>InputData[[#This Row],[ BUYING PRICE]]*InputData[[#This Row],[QUANTITY]]</f>
        <v>1136</v>
      </c>
      <c r="L291">
        <f>InputData[[#This Row],[SELLING PRICE]]*InputData[[#This Row],[QUANTITY]]</f>
        <v>4104</v>
      </c>
      <c r="M291">
        <f>DAY(InputData[[#This Row],[DATE]])</f>
        <v>3</v>
      </c>
      <c r="N291" t="str">
        <f>TEXT(InputData[[#This Row],[DATE]],"mmm")</f>
        <v>Feb</v>
      </c>
      <c r="O291">
        <f>YEAR(InputData[[#This Row],[DATE]])</f>
        <v>2022</v>
      </c>
    </row>
    <row r="292" spans="1:15" x14ac:dyDescent="0.35">
      <c r="A292" s="3">
        <v>44597</v>
      </c>
      <c r="B292" s="4" t="s">
        <v>40</v>
      </c>
      <c r="C292" s="5">
        <v>6</v>
      </c>
      <c r="D292" s="5" t="s">
        <v>12</v>
      </c>
      <c r="E292" s="5" t="s">
        <v>10</v>
      </c>
      <c r="F292" s="6">
        <v>0</v>
      </c>
      <c r="G292" s="10" t="str">
        <f>VLOOKUP(InputData[[#This Row],[PRODUCT ID]],Table2[],2,0)</f>
        <v>Product18</v>
      </c>
      <c r="H292" t="str">
        <f>VLOOKUP(InputData[[#This Row],[PRODUCT ID]],Table2[],3,0)</f>
        <v>Toys&amp; games</v>
      </c>
      <c r="I292">
        <f>VLOOKUP(InputData[[#This Row],[PRODUCT ID]],Table2[],4,0)</f>
        <v>701</v>
      </c>
      <c r="J292">
        <f>VLOOKUP(InputData[[#This Row],[PRODUCT ID]],Table2[],5,0)</f>
        <v>900.55</v>
      </c>
      <c r="K292">
        <f>InputData[[#This Row],[ BUYING PRICE]]*InputData[[#This Row],[QUANTITY]]</f>
        <v>4206</v>
      </c>
      <c r="L292">
        <f>InputData[[#This Row],[SELLING PRICE]]*InputData[[#This Row],[QUANTITY]]</f>
        <v>5403.2999999999993</v>
      </c>
      <c r="M292">
        <f>DAY(InputData[[#This Row],[DATE]])</f>
        <v>5</v>
      </c>
      <c r="N292" t="str">
        <f>TEXT(InputData[[#This Row],[DATE]],"mmm")</f>
        <v>Feb</v>
      </c>
      <c r="O292">
        <f>YEAR(InputData[[#This Row],[DATE]])</f>
        <v>2022</v>
      </c>
    </row>
    <row r="293" spans="1:15" x14ac:dyDescent="0.35">
      <c r="A293" s="3">
        <v>44598</v>
      </c>
      <c r="B293" s="4" t="s">
        <v>39</v>
      </c>
      <c r="C293" s="5">
        <v>6</v>
      </c>
      <c r="D293" s="5" t="s">
        <v>12</v>
      </c>
      <c r="E293" s="5" t="s">
        <v>10</v>
      </c>
      <c r="F293" s="6">
        <v>0</v>
      </c>
      <c r="G293" s="10" t="str">
        <f>VLOOKUP(InputData[[#This Row],[PRODUCT ID]],Table2[],2,0)</f>
        <v>Product02</v>
      </c>
      <c r="H293" t="str">
        <f>VLOOKUP(InputData[[#This Row],[PRODUCT ID]],Table2[],3,0)</f>
        <v>Footwears</v>
      </c>
      <c r="I293">
        <f>VLOOKUP(InputData[[#This Row],[PRODUCT ID]],Table2[],4,0)</f>
        <v>105</v>
      </c>
      <c r="J293">
        <f>VLOOKUP(InputData[[#This Row],[PRODUCT ID]],Table2[],5,0)</f>
        <v>501.88</v>
      </c>
      <c r="K293">
        <f>InputData[[#This Row],[ BUYING PRICE]]*InputData[[#This Row],[QUANTITY]]</f>
        <v>630</v>
      </c>
      <c r="L293">
        <f>InputData[[#This Row],[SELLING PRICE]]*InputData[[#This Row],[QUANTITY]]</f>
        <v>3011.2799999999997</v>
      </c>
      <c r="M293">
        <f>DAY(InputData[[#This Row],[DATE]])</f>
        <v>6</v>
      </c>
      <c r="N293" t="str">
        <f>TEXT(InputData[[#This Row],[DATE]],"mmm")</f>
        <v>Feb</v>
      </c>
      <c r="O293">
        <f>YEAR(InputData[[#This Row],[DATE]])</f>
        <v>2022</v>
      </c>
    </row>
    <row r="294" spans="1:15" x14ac:dyDescent="0.35">
      <c r="A294" s="3">
        <v>44600</v>
      </c>
      <c r="B294" s="4" t="s">
        <v>34</v>
      </c>
      <c r="C294" s="5">
        <v>11</v>
      </c>
      <c r="D294" s="5" t="s">
        <v>8</v>
      </c>
      <c r="E294" s="5" t="s">
        <v>10</v>
      </c>
      <c r="F294" s="6">
        <v>0</v>
      </c>
      <c r="G294" s="10" t="str">
        <f>VLOOKUP(InputData[[#This Row],[PRODUCT ID]],Table2[],2,0)</f>
        <v>Product05</v>
      </c>
      <c r="H294" t="str">
        <f>VLOOKUP(InputData[[#This Row],[PRODUCT ID]],Table2[],3,0)</f>
        <v>Jwellery</v>
      </c>
      <c r="I294">
        <f>VLOOKUP(InputData[[#This Row],[PRODUCT ID]],Table2[],4,0)</f>
        <v>133</v>
      </c>
      <c r="J294">
        <f>VLOOKUP(InputData[[#This Row],[PRODUCT ID]],Table2[],5,0)</f>
        <v>504</v>
      </c>
      <c r="K294">
        <f>InputData[[#This Row],[ BUYING PRICE]]*InputData[[#This Row],[QUANTITY]]</f>
        <v>1463</v>
      </c>
      <c r="L294">
        <f>InputData[[#This Row],[SELLING PRICE]]*InputData[[#This Row],[QUANTITY]]</f>
        <v>5544</v>
      </c>
      <c r="M294">
        <f>DAY(InputData[[#This Row],[DATE]])</f>
        <v>8</v>
      </c>
      <c r="N294" t="str">
        <f>TEXT(InputData[[#This Row],[DATE]],"mmm")</f>
        <v>Feb</v>
      </c>
      <c r="O294">
        <f>YEAR(InputData[[#This Row],[DATE]])</f>
        <v>2022</v>
      </c>
    </row>
    <row r="295" spans="1:15" x14ac:dyDescent="0.35">
      <c r="A295" s="3">
        <v>44600</v>
      </c>
      <c r="B295" s="4" t="s">
        <v>13</v>
      </c>
      <c r="C295" s="5">
        <v>3</v>
      </c>
      <c r="D295" s="5" t="s">
        <v>8</v>
      </c>
      <c r="E295" s="5" t="s">
        <v>10</v>
      </c>
      <c r="F295" s="6">
        <v>0</v>
      </c>
      <c r="G295" s="10" t="str">
        <f>VLOOKUP(InputData[[#This Row],[PRODUCT ID]],Table2[],2,0)</f>
        <v>Product04</v>
      </c>
      <c r="H295" t="str">
        <f>VLOOKUP(InputData[[#This Row],[PRODUCT ID]],Table2[],3,0)</f>
        <v>Drinks</v>
      </c>
      <c r="I295">
        <f>VLOOKUP(InputData[[#This Row],[PRODUCT ID]],Table2[],4,0)</f>
        <v>44</v>
      </c>
      <c r="J295">
        <f>VLOOKUP(InputData[[#This Row],[PRODUCT ID]],Table2[],5,0)</f>
        <v>503</v>
      </c>
      <c r="K295">
        <f>InputData[[#This Row],[ BUYING PRICE]]*InputData[[#This Row],[QUANTITY]]</f>
        <v>132</v>
      </c>
      <c r="L295">
        <f>InputData[[#This Row],[SELLING PRICE]]*InputData[[#This Row],[QUANTITY]]</f>
        <v>1509</v>
      </c>
      <c r="M295">
        <f>DAY(InputData[[#This Row],[DATE]])</f>
        <v>8</v>
      </c>
      <c r="N295" t="str">
        <f>TEXT(InputData[[#This Row],[DATE]],"mmm")</f>
        <v>Feb</v>
      </c>
      <c r="O295">
        <f>YEAR(InputData[[#This Row],[DATE]])</f>
        <v>2022</v>
      </c>
    </row>
    <row r="296" spans="1:15" x14ac:dyDescent="0.35">
      <c r="A296" s="3">
        <v>44601</v>
      </c>
      <c r="B296" s="4" t="s">
        <v>28</v>
      </c>
      <c r="C296" s="5">
        <v>14</v>
      </c>
      <c r="D296" s="5" t="s">
        <v>8</v>
      </c>
      <c r="E296" s="5" t="s">
        <v>8</v>
      </c>
      <c r="F296" s="6">
        <v>0</v>
      </c>
      <c r="G296" s="10" t="str">
        <f>VLOOKUP(InputData[[#This Row],[PRODUCT ID]],Table2[],2,0)</f>
        <v>Product32</v>
      </c>
      <c r="H296" t="str">
        <f>VLOOKUP(InputData[[#This Row],[PRODUCT ID]],Table2[],3,0)</f>
        <v>Jwellery</v>
      </c>
      <c r="I296">
        <f>VLOOKUP(InputData[[#This Row],[PRODUCT ID]],Table2[],4,0)</f>
        <v>715</v>
      </c>
      <c r="J296">
        <f>VLOOKUP(InputData[[#This Row],[PRODUCT ID]],Table2[],5,0)</f>
        <v>813.88</v>
      </c>
      <c r="K296">
        <f>InputData[[#This Row],[ BUYING PRICE]]*InputData[[#This Row],[QUANTITY]]</f>
        <v>10010</v>
      </c>
      <c r="L296">
        <f>InputData[[#This Row],[SELLING PRICE]]*InputData[[#This Row],[QUANTITY]]</f>
        <v>11394.32</v>
      </c>
      <c r="M296">
        <f>DAY(InputData[[#This Row],[DATE]])</f>
        <v>9</v>
      </c>
      <c r="N296" t="str">
        <f>TEXT(InputData[[#This Row],[DATE]],"mmm")</f>
        <v>Feb</v>
      </c>
      <c r="O296">
        <f>YEAR(InputData[[#This Row],[DATE]])</f>
        <v>2022</v>
      </c>
    </row>
    <row r="297" spans="1:15" x14ac:dyDescent="0.35">
      <c r="A297" s="3">
        <v>44604</v>
      </c>
      <c r="B297" s="4" t="s">
        <v>30</v>
      </c>
      <c r="C297" s="5">
        <v>13</v>
      </c>
      <c r="D297" s="5" t="s">
        <v>12</v>
      </c>
      <c r="E297" s="5" t="s">
        <v>10</v>
      </c>
      <c r="F297" s="6">
        <v>0</v>
      </c>
      <c r="G297" s="10" t="str">
        <f>VLOOKUP(InputData[[#This Row],[PRODUCT ID]],Table2[],2,0)</f>
        <v>Product10</v>
      </c>
      <c r="H297" t="str">
        <f>VLOOKUP(InputData[[#This Row],[PRODUCT ID]],Table2[],3,0)</f>
        <v>Clothings</v>
      </c>
      <c r="I297">
        <f>VLOOKUP(InputData[[#This Row],[PRODUCT ID]],Table2[],4,0)</f>
        <v>138</v>
      </c>
      <c r="J297">
        <f>VLOOKUP(InputData[[#This Row],[PRODUCT ID]],Table2[],5,0)</f>
        <v>509</v>
      </c>
      <c r="K297">
        <f>InputData[[#This Row],[ BUYING PRICE]]*InputData[[#This Row],[QUANTITY]]</f>
        <v>1794</v>
      </c>
      <c r="L297">
        <f>InputData[[#This Row],[SELLING PRICE]]*InputData[[#This Row],[QUANTITY]]</f>
        <v>6617</v>
      </c>
      <c r="M297">
        <f>DAY(InputData[[#This Row],[DATE]])</f>
        <v>12</v>
      </c>
      <c r="N297" t="str">
        <f>TEXT(InputData[[#This Row],[DATE]],"mmm")</f>
        <v>Feb</v>
      </c>
      <c r="O297">
        <f>YEAR(InputData[[#This Row],[DATE]])</f>
        <v>2022</v>
      </c>
    </row>
    <row r="298" spans="1:15" x14ac:dyDescent="0.35">
      <c r="A298" s="3">
        <v>44606</v>
      </c>
      <c r="B298" s="4" t="s">
        <v>52</v>
      </c>
      <c r="C298" s="5">
        <v>8</v>
      </c>
      <c r="D298" s="5" t="s">
        <v>8</v>
      </c>
      <c r="E298" s="5" t="s">
        <v>10</v>
      </c>
      <c r="F298" s="6">
        <v>0</v>
      </c>
      <c r="G298" s="10" t="str">
        <f>VLOOKUP(InputData[[#This Row],[PRODUCT ID]],Table2[],2,0)</f>
        <v>Product26</v>
      </c>
      <c r="H298" t="str">
        <f>VLOOKUP(InputData[[#This Row],[PRODUCT ID]],Table2[],3,0)</f>
        <v>Home appliance</v>
      </c>
      <c r="I298">
        <f>VLOOKUP(InputData[[#This Row],[PRODUCT ID]],Table2[],4,0)</f>
        <v>709</v>
      </c>
      <c r="J298">
        <f>VLOOKUP(InputData[[#This Row],[PRODUCT ID]],Table2[],5,0)</f>
        <v>807.88</v>
      </c>
      <c r="K298">
        <f>InputData[[#This Row],[ BUYING PRICE]]*InputData[[#This Row],[QUANTITY]]</f>
        <v>5672</v>
      </c>
      <c r="L298">
        <f>InputData[[#This Row],[SELLING PRICE]]*InputData[[#This Row],[QUANTITY]]</f>
        <v>6463.04</v>
      </c>
      <c r="M298">
        <f>DAY(InputData[[#This Row],[DATE]])</f>
        <v>14</v>
      </c>
      <c r="N298" t="str">
        <f>TEXT(InputData[[#This Row],[DATE]],"mmm")</f>
        <v>Feb</v>
      </c>
      <c r="O298">
        <f>YEAR(InputData[[#This Row],[DATE]])</f>
        <v>2022</v>
      </c>
    </row>
    <row r="299" spans="1:15" x14ac:dyDescent="0.35">
      <c r="A299" s="3">
        <v>44606</v>
      </c>
      <c r="B299" s="4" t="s">
        <v>43</v>
      </c>
      <c r="C299" s="5">
        <v>3</v>
      </c>
      <c r="D299" s="5" t="s">
        <v>12</v>
      </c>
      <c r="E299" s="5" t="s">
        <v>10</v>
      </c>
      <c r="F299" s="6">
        <v>0</v>
      </c>
      <c r="G299" s="10" t="str">
        <f>VLOOKUP(InputData[[#This Row],[PRODUCT ID]],Table2[],2,0)</f>
        <v>Product28</v>
      </c>
      <c r="H299" t="str">
        <f>VLOOKUP(InputData[[#This Row],[PRODUCT ID]],Table2[],3,0)</f>
        <v>Clothings</v>
      </c>
      <c r="I299">
        <f>VLOOKUP(InputData[[#This Row],[PRODUCT ID]],Table2[],4,0)</f>
        <v>711</v>
      </c>
      <c r="J299">
        <f>VLOOKUP(InputData[[#This Row],[PRODUCT ID]],Table2[],5,0)</f>
        <v>809.88</v>
      </c>
      <c r="K299">
        <f>InputData[[#This Row],[ BUYING PRICE]]*InputData[[#This Row],[QUANTITY]]</f>
        <v>2133</v>
      </c>
      <c r="L299">
        <f>InputData[[#This Row],[SELLING PRICE]]*InputData[[#This Row],[QUANTITY]]</f>
        <v>2429.64</v>
      </c>
      <c r="M299">
        <f>DAY(InputData[[#This Row],[DATE]])</f>
        <v>14</v>
      </c>
      <c r="N299" t="str">
        <f>TEXT(InputData[[#This Row],[DATE]],"mmm")</f>
        <v>Feb</v>
      </c>
      <c r="O299">
        <f>YEAR(InputData[[#This Row],[DATE]])</f>
        <v>2022</v>
      </c>
    </row>
    <row r="300" spans="1:15" x14ac:dyDescent="0.35">
      <c r="A300" s="3">
        <v>44608</v>
      </c>
      <c r="B300" s="4" t="s">
        <v>28</v>
      </c>
      <c r="C300" s="5">
        <v>1</v>
      </c>
      <c r="D300" s="5" t="s">
        <v>8</v>
      </c>
      <c r="E300" s="5" t="s">
        <v>10</v>
      </c>
      <c r="F300" s="6">
        <v>0</v>
      </c>
      <c r="G300" s="10" t="str">
        <f>VLOOKUP(InputData[[#This Row],[PRODUCT ID]],Table2[],2,0)</f>
        <v>Product32</v>
      </c>
      <c r="H300" t="str">
        <f>VLOOKUP(InputData[[#This Row],[PRODUCT ID]],Table2[],3,0)</f>
        <v>Jwellery</v>
      </c>
      <c r="I300">
        <f>VLOOKUP(InputData[[#This Row],[PRODUCT ID]],Table2[],4,0)</f>
        <v>715</v>
      </c>
      <c r="J300">
        <f>VLOOKUP(InputData[[#This Row],[PRODUCT ID]],Table2[],5,0)</f>
        <v>813.88</v>
      </c>
      <c r="K300">
        <f>InputData[[#This Row],[ BUYING PRICE]]*InputData[[#This Row],[QUANTITY]]</f>
        <v>715</v>
      </c>
      <c r="L300">
        <f>InputData[[#This Row],[SELLING PRICE]]*InputData[[#This Row],[QUANTITY]]</f>
        <v>813.88</v>
      </c>
      <c r="M300">
        <f>DAY(InputData[[#This Row],[DATE]])</f>
        <v>16</v>
      </c>
      <c r="N300" t="str">
        <f>TEXT(InputData[[#This Row],[DATE]],"mmm")</f>
        <v>Feb</v>
      </c>
      <c r="O300">
        <f>YEAR(InputData[[#This Row],[DATE]])</f>
        <v>2022</v>
      </c>
    </row>
    <row r="301" spans="1:15" x14ac:dyDescent="0.35">
      <c r="A301" s="3">
        <v>44611</v>
      </c>
      <c r="B301" s="4" t="s">
        <v>39</v>
      </c>
      <c r="C301" s="5">
        <v>13</v>
      </c>
      <c r="D301" s="5" t="s">
        <v>8</v>
      </c>
      <c r="E301" s="5" t="s">
        <v>10</v>
      </c>
      <c r="F301" s="6">
        <v>0</v>
      </c>
      <c r="G301" s="10" t="str">
        <f>VLOOKUP(InputData[[#This Row],[PRODUCT ID]],Table2[],2,0)</f>
        <v>Product02</v>
      </c>
      <c r="H301" t="str">
        <f>VLOOKUP(InputData[[#This Row],[PRODUCT ID]],Table2[],3,0)</f>
        <v>Footwears</v>
      </c>
      <c r="I301">
        <f>VLOOKUP(InputData[[#This Row],[PRODUCT ID]],Table2[],4,0)</f>
        <v>105</v>
      </c>
      <c r="J301">
        <f>VLOOKUP(InputData[[#This Row],[PRODUCT ID]],Table2[],5,0)</f>
        <v>501.88</v>
      </c>
      <c r="K301">
        <f>InputData[[#This Row],[ BUYING PRICE]]*InputData[[#This Row],[QUANTITY]]</f>
        <v>1365</v>
      </c>
      <c r="L301">
        <f>InputData[[#This Row],[SELLING PRICE]]*InputData[[#This Row],[QUANTITY]]</f>
        <v>6524.44</v>
      </c>
      <c r="M301">
        <f>DAY(InputData[[#This Row],[DATE]])</f>
        <v>19</v>
      </c>
      <c r="N301" t="str">
        <f>TEXT(InputData[[#This Row],[DATE]],"mmm")</f>
        <v>Feb</v>
      </c>
      <c r="O301">
        <f>YEAR(InputData[[#This Row],[DATE]])</f>
        <v>2022</v>
      </c>
    </row>
    <row r="302" spans="1:15" x14ac:dyDescent="0.35">
      <c r="A302" s="3">
        <v>44612</v>
      </c>
      <c r="B302" s="4" t="s">
        <v>45</v>
      </c>
      <c r="C302" s="5">
        <v>6</v>
      </c>
      <c r="D302" s="5" t="s">
        <v>12</v>
      </c>
      <c r="E302" s="5" t="s">
        <v>10</v>
      </c>
      <c r="F302" s="6">
        <v>0</v>
      </c>
      <c r="G302" s="10" t="str">
        <f>VLOOKUP(InputData[[#This Row],[PRODUCT ID]],Table2[],2,0)</f>
        <v>Product12</v>
      </c>
      <c r="H302" t="str">
        <f>VLOOKUP(InputData[[#This Row],[PRODUCT ID]],Table2[],3,0)</f>
        <v>Foods</v>
      </c>
      <c r="I302">
        <f>VLOOKUP(InputData[[#This Row],[PRODUCT ID]],Table2[],4,0)</f>
        <v>140</v>
      </c>
      <c r="J302">
        <f>VLOOKUP(InputData[[#This Row],[PRODUCT ID]],Table2[],5,0)</f>
        <v>511</v>
      </c>
      <c r="K302">
        <f>InputData[[#This Row],[ BUYING PRICE]]*InputData[[#This Row],[QUANTITY]]</f>
        <v>840</v>
      </c>
      <c r="L302">
        <f>InputData[[#This Row],[SELLING PRICE]]*InputData[[#This Row],[QUANTITY]]</f>
        <v>3066</v>
      </c>
      <c r="M302">
        <f>DAY(InputData[[#This Row],[DATE]])</f>
        <v>20</v>
      </c>
      <c r="N302" t="str">
        <f>TEXT(InputData[[#This Row],[DATE]],"mmm")</f>
        <v>Feb</v>
      </c>
      <c r="O302">
        <f>YEAR(InputData[[#This Row],[DATE]])</f>
        <v>2022</v>
      </c>
    </row>
    <row r="303" spans="1:15" x14ac:dyDescent="0.35">
      <c r="A303" s="3">
        <v>44615</v>
      </c>
      <c r="B303" s="4" t="s">
        <v>11</v>
      </c>
      <c r="C303" s="5">
        <v>6</v>
      </c>
      <c r="D303" s="5" t="s">
        <v>8</v>
      </c>
      <c r="E303" s="5" t="s">
        <v>8</v>
      </c>
      <c r="F303" s="6">
        <v>0</v>
      </c>
      <c r="G303" s="10" t="str">
        <f>VLOOKUP(InputData[[#This Row],[PRODUCT ID]],Table2[],2,0)</f>
        <v>Product13</v>
      </c>
      <c r="H303" t="str">
        <f>VLOOKUP(InputData[[#This Row],[PRODUCT ID]],Table2[],3,0)</f>
        <v>Drinks</v>
      </c>
      <c r="I303">
        <f>VLOOKUP(InputData[[#This Row],[PRODUCT ID]],Table2[],4,0)</f>
        <v>141</v>
      </c>
      <c r="J303">
        <f>VLOOKUP(InputData[[#This Row],[PRODUCT ID]],Table2[],5,0)</f>
        <v>512</v>
      </c>
      <c r="K303">
        <f>InputData[[#This Row],[ BUYING PRICE]]*InputData[[#This Row],[QUANTITY]]</f>
        <v>846</v>
      </c>
      <c r="L303">
        <f>InputData[[#This Row],[SELLING PRICE]]*InputData[[#This Row],[QUANTITY]]</f>
        <v>3072</v>
      </c>
      <c r="M303">
        <f>DAY(InputData[[#This Row],[DATE]])</f>
        <v>23</v>
      </c>
      <c r="N303" t="str">
        <f>TEXT(InputData[[#This Row],[DATE]],"mmm")</f>
        <v>Feb</v>
      </c>
      <c r="O303">
        <f>YEAR(InputData[[#This Row],[DATE]])</f>
        <v>2022</v>
      </c>
    </row>
    <row r="304" spans="1:15" x14ac:dyDescent="0.35">
      <c r="A304" s="3">
        <v>44615</v>
      </c>
      <c r="B304" s="4" t="s">
        <v>31</v>
      </c>
      <c r="C304" s="5">
        <v>15</v>
      </c>
      <c r="D304" s="5" t="s">
        <v>8</v>
      </c>
      <c r="E304" s="5" t="s">
        <v>10</v>
      </c>
      <c r="F304" s="6">
        <v>0</v>
      </c>
      <c r="G304" s="10" t="str">
        <f>VLOOKUP(InputData[[#This Row],[PRODUCT ID]],Table2[],2,0)</f>
        <v>Product16</v>
      </c>
      <c r="H304" t="str">
        <f>VLOOKUP(InputData[[#This Row],[PRODUCT ID]],Table2[],3,0)</f>
        <v>Furniture</v>
      </c>
      <c r="I304">
        <f>VLOOKUP(InputData[[#This Row],[PRODUCT ID]],Table2[],4,0)</f>
        <v>200</v>
      </c>
      <c r="J304">
        <f>VLOOKUP(InputData[[#This Row],[PRODUCT ID]],Table2[],5,0)</f>
        <v>515</v>
      </c>
      <c r="K304">
        <f>InputData[[#This Row],[ BUYING PRICE]]*InputData[[#This Row],[QUANTITY]]</f>
        <v>3000</v>
      </c>
      <c r="L304">
        <f>InputData[[#This Row],[SELLING PRICE]]*InputData[[#This Row],[QUANTITY]]</f>
        <v>7725</v>
      </c>
      <c r="M304">
        <f>DAY(InputData[[#This Row],[DATE]])</f>
        <v>23</v>
      </c>
      <c r="N304" t="str">
        <f>TEXT(InputData[[#This Row],[DATE]],"mmm")</f>
        <v>Feb</v>
      </c>
      <c r="O304">
        <f>YEAR(InputData[[#This Row],[DATE]])</f>
        <v>2022</v>
      </c>
    </row>
    <row r="305" spans="1:15" x14ac:dyDescent="0.35">
      <c r="A305" s="3">
        <v>44615</v>
      </c>
      <c r="B305" s="4" t="s">
        <v>53</v>
      </c>
      <c r="C305" s="5">
        <v>8</v>
      </c>
      <c r="D305" s="5" t="s">
        <v>12</v>
      </c>
      <c r="E305" s="5" t="s">
        <v>8</v>
      </c>
      <c r="F305" s="6">
        <v>0</v>
      </c>
      <c r="G305" s="10" t="str">
        <f>VLOOKUP(InputData[[#This Row],[PRODUCT ID]],Table2[],2,0)</f>
        <v>Product36</v>
      </c>
      <c r="H305" t="str">
        <f>VLOOKUP(InputData[[#This Row],[PRODUCT ID]],Table2[],3,0)</f>
        <v>Toys&amp; games</v>
      </c>
      <c r="I305">
        <f>VLOOKUP(InputData[[#This Row],[PRODUCT ID]],Table2[],4,0)</f>
        <v>13</v>
      </c>
      <c r="J305">
        <f>VLOOKUP(InputData[[#This Row],[PRODUCT ID]],Table2[],5,0)</f>
        <v>73</v>
      </c>
      <c r="K305">
        <f>InputData[[#This Row],[ BUYING PRICE]]*InputData[[#This Row],[QUANTITY]]</f>
        <v>104</v>
      </c>
      <c r="L305">
        <f>InputData[[#This Row],[SELLING PRICE]]*InputData[[#This Row],[QUANTITY]]</f>
        <v>584</v>
      </c>
      <c r="M305">
        <f>DAY(InputData[[#This Row],[DATE]])</f>
        <v>23</v>
      </c>
      <c r="N305" t="str">
        <f>TEXT(InputData[[#This Row],[DATE]],"mmm")</f>
        <v>Feb</v>
      </c>
      <c r="O305">
        <f>YEAR(InputData[[#This Row],[DATE]])</f>
        <v>2022</v>
      </c>
    </row>
    <row r="306" spans="1:15" x14ac:dyDescent="0.35">
      <c r="A306" s="3">
        <v>44619</v>
      </c>
      <c r="B306" s="4" t="s">
        <v>45</v>
      </c>
      <c r="C306" s="5">
        <v>7</v>
      </c>
      <c r="D306" s="5" t="s">
        <v>12</v>
      </c>
      <c r="E306" s="5" t="s">
        <v>10</v>
      </c>
      <c r="F306" s="6">
        <v>0</v>
      </c>
      <c r="G306" s="10" t="str">
        <f>VLOOKUP(InputData[[#This Row],[PRODUCT ID]],Table2[],2,0)</f>
        <v>Product12</v>
      </c>
      <c r="H306" t="str">
        <f>VLOOKUP(InputData[[#This Row],[PRODUCT ID]],Table2[],3,0)</f>
        <v>Foods</v>
      </c>
      <c r="I306">
        <f>VLOOKUP(InputData[[#This Row],[PRODUCT ID]],Table2[],4,0)</f>
        <v>140</v>
      </c>
      <c r="J306">
        <f>VLOOKUP(InputData[[#This Row],[PRODUCT ID]],Table2[],5,0)</f>
        <v>511</v>
      </c>
      <c r="K306">
        <f>InputData[[#This Row],[ BUYING PRICE]]*InputData[[#This Row],[QUANTITY]]</f>
        <v>980</v>
      </c>
      <c r="L306">
        <f>InputData[[#This Row],[SELLING PRICE]]*InputData[[#This Row],[QUANTITY]]</f>
        <v>3577</v>
      </c>
      <c r="M306">
        <f>DAY(InputData[[#This Row],[DATE]])</f>
        <v>27</v>
      </c>
      <c r="N306" t="str">
        <f>TEXT(InputData[[#This Row],[DATE]],"mmm")</f>
        <v>Feb</v>
      </c>
      <c r="O306">
        <f>YEAR(InputData[[#This Row],[DATE]])</f>
        <v>2022</v>
      </c>
    </row>
    <row r="307" spans="1:15" x14ac:dyDescent="0.35">
      <c r="A307" s="3">
        <v>44619</v>
      </c>
      <c r="B307" s="4" t="s">
        <v>34</v>
      </c>
      <c r="C307" s="5">
        <v>15</v>
      </c>
      <c r="D307" s="5" t="s">
        <v>12</v>
      </c>
      <c r="E307" s="5" t="s">
        <v>8</v>
      </c>
      <c r="F307" s="6">
        <v>0</v>
      </c>
      <c r="G307" s="10" t="str">
        <f>VLOOKUP(InputData[[#This Row],[PRODUCT ID]],Table2[],2,0)</f>
        <v>Product05</v>
      </c>
      <c r="H307" t="str">
        <f>VLOOKUP(InputData[[#This Row],[PRODUCT ID]],Table2[],3,0)</f>
        <v>Jwellery</v>
      </c>
      <c r="I307">
        <f>VLOOKUP(InputData[[#This Row],[PRODUCT ID]],Table2[],4,0)</f>
        <v>133</v>
      </c>
      <c r="J307">
        <f>VLOOKUP(InputData[[#This Row],[PRODUCT ID]],Table2[],5,0)</f>
        <v>504</v>
      </c>
      <c r="K307">
        <f>InputData[[#This Row],[ BUYING PRICE]]*InputData[[#This Row],[QUANTITY]]</f>
        <v>1995</v>
      </c>
      <c r="L307">
        <f>InputData[[#This Row],[SELLING PRICE]]*InputData[[#This Row],[QUANTITY]]</f>
        <v>7560</v>
      </c>
      <c r="M307">
        <f>DAY(InputData[[#This Row],[DATE]])</f>
        <v>27</v>
      </c>
      <c r="N307" t="str">
        <f>TEXT(InputData[[#This Row],[DATE]],"mmm")</f>
        <v>Feb</v>
      </c>
      <c r="O307">
        <f>YEAR(InputData[[#This Row],[DATE]])</f>
        <v>2022</v>
      </c>
    </row>
    <row r="308" spans="1:15" x14ac:dyDescent="0.35">
      <c r="A308" s="3">
        <v>44620</v>
      </c>
      <c r="B308" s="4" t="s">
        <v>18</v>
      </c>
      <c r="C308" s="5">
        <v>15</v>
      </c>
      <c r="D308" s="5" t="s">
        <v>12</v>
      </c>
      <c r="E308" s="5" t="s">
        <v>10</v>
      </c>
      <c r="F308" s="6">
        <v>0</v>
      </c>
      <c r="G308" s="10" t="str">
        <f>VLOOKUP(InputData[[#This Row],[PRODUCT ID]],Table2[],2,0)</f>
        <v>Product37</v>
      </c>
      <c r="H308" t="str">
        <f>VLOOKUP(InputData[[#This Row],[PRODUCT ID]],Table2[],3,0)</f>
        <v>Clothings</v>
      </c>
      <c r="I308">
        <f>VLOOKUP(InputData[[#This Row],[PRODUCT ID]],Table2[],4,0)</f>
        <v>14</v>
      </c>
      <c r="J308">
        <f>VLOOKUP(InputData[[#This Row],[PRODUCT ID]],Table2[],5,0)</f>
        <v>74</v>
      </c>
      <c r="K308">
        <f>InputData[[#This Row],[ BUYING PRICE]]*InputData[[#This Row],[QUANTITY]]</f>
        <v>210</v>
      </c>
      <c r="L308">
        <f>InputData[[#This Row],[SELLING PRICE]]*InputData[[#This Row],[QUANTITY]]</f>
        <v>1110</v>
      </c>
      <c r="M308">
        <f>DAY(InputData[[#This Row],[DATE]])</f>
        <v>28</v>
      </c>
      <c r="N308" t="str">
        <f>TEXT(InputData[[#This Row],[DATE]],"mmm")</f>
        <v>Feb</v>
      </c>
      <c r="O308">
        <f>YEAR(InputData[[#This Row],[DATE]])</f>
        <v>2022</v>
      </c>
    </row>
    <row r="309" spans="1:15" x14ac:dyDescent="0.35">
      <c r="A309" s="3">
        <v>44624</v>
      </c>
      <c r="B309" s="4" t="s">
        <v>52</v>
      </c>
      <c r="C309" s="5">
        <v>13</v>
      </c>
      <c r="D309" s="5" t="s">
        <v>7</v>
      </c>
      <c r="E309" s="5" t="s">
        <v>8</v>
      </c>
      <c r="F309" s="6">
        <v>0</v>
      </c>
      <c r="G309" s="10" t="str">
        <f>VLOOKUP(InputData[[#This Row],[PRODUCT ID]],Table2[],2,0)</f>
        <v>Product26</v>
      </c>
      <c r="H309" t="str">
        <f>VLOOKUP(InputData[[#This Row],[PRODUCT ID]],Table2[],3,0)</f>
        <v>Home appliance</v>
      </c>
      <c r="I309">
        <f>VLOOKUP(InputData[[#This Row],[PRODUCT ID]],Table2[],4,0)</f>
        <v>709</v>
      </c>
      <c r="J309">
        <f>VLOOKUP(InputData[[#This Row],[PRODUCT ID]],Table2[],5,0)</f>
        <v>807.88</v>
      </c>
      <c r="K309">
        <f>InputData[[#This Row],[ BUYING PRICE]]*InputData[[#This Row],[QUANTITY]]</f>
        <v>9217</v>
      </c>
      <c r="L309">
        <f>InputData[[#This Row],[SELLING PRICE]]*InputData[[#This Row],[QUANTITY]]</f>
        <v>10502.44</v>
      </c>
      <c r="M309">
        <f>DAY(InputData[[#This Row],[DATE]])</f>
        <v>4</v>
      </c>
      <c r="N309" t="str">
        <f>TEXT(InputData[[#This Row],[DATE]],"mmm")</f>
        <v>Mar</v>
      </c>
      <c r="O309">
        <f>YEAR(InputData[[#This Row],[DATE]])</f>
        <v>2022</v>
      </c>
    </row>
    <row r="310" spans="1:15" x14ac:dyDescent="0.35">
      <c r="A310" s="3">
        <v>44626</v>
      </c>
      <c r="B310" s="4" t="s">
        <v>13</v>
      </c>
      <c r="C310" s="5">
        <v>2</v>
      </c>
      <c r="D310" s="5" t="s">
        <v>12</v>
      </c>
      <c r="E310" s="5" t="s">
        <v>10</v>
      </c>
      <c r="F310" s="6">
        <v>0</v>
      </c>
      <c r="G310" s="10" t="str">
        <f>VLOOKUP(InputData[[#This Row],[PRODUCT ID]],Table2[],2,0)</f>
        <v>Product04</v>
      </c>
      <c r="H310" t="str">
        <f>VLOOKUP(InputData[[#This Row],[PRODUCT ID]],Table2[],3,0)</f>
        <v>Drinks</v>
      </c>
      <c r="I310">
        <f>VLOOKUP(InputData[[#This Row],[PRODUCT ID]],Table2[],4,0)</f>
        <v>44</v>
      </c>
      <c r="J310">
        <f>VLOOKUP(InputData[[#This Row],[PRODUCT ID]],Table2[],5,0)</f>
        <v>503</v>
      </c>
      <c r="K310">
        <f>InputData[[#This Row],[ BUYING PRICE]]*InputData[[#This Row],[QUANTITY]]</f>
        <v>88</v>
      </c>
      <c r="L310">
        <f>InputData[[#This Row],[SELLING PRICE]]*InputData[[#This Row],[QUANTITY]]</f>
        <v>1006</v>
      </c>
      <c r="M310">
        <f>DAY(InputData[[#This Row],[DATE]])</f>
        <v>6</v>
      </c>
      <c r="N310" t="str">
        <f>TEXT(InputData[[#This Row],[DATE]],"mmm")</f>
        <v>Mar</v>
      </c>
      <c r="O310">
        <f>YEAR(InputData[[#This Row],[DATE]])</f>
        <v>2022</v>
      </c>
    </row>
    <row r="311" spans="1:15" x14ac:dyDescent="0.35">
      <c r="A311" s="3">
        <v>44627</v>
      </c>
      <c r="B311" s="4" t="s">
        <v>16</v>
      </c>
      <c r="C311" s="5">
        <v>1</v>
      </c>
      <c r="D311" s="5" t="s">
        <v>12</v>
      </c>
      <c r="E311" s="5" t="s">
        <v>10</v>
      </c>
      <c r="F311" s="6">
        <v>0</v>
      </c>
      <c r="G311" s="10" t="str">
        <f>VLOOKUP(InputData[[#This Row],[PRODUCT ID]],Table2[],2,0)</f>
        <v>Product03</v>
      </c>
      <c r="H311" t="str">
        <f>VLOOKUP(InputData[[#This Row],[PRODUCT ID]],Table2[],3,0)</f>
        <v>Foods</v>
      </c>
      <c r="I311">
        <f>VLOOKUP(InputData[[#This Row],[PRODUCT ID]],Table2[],4,0)</f>
        <v>71</v>
      </c>
      <c r="J311">
        <f>VLOOKUP(InputData[[#This Row],[PRODUCT ID]],Table2[],5,0)</f>
        <v>502</v>
      </c>
      <c r="K311">
        <f>InputData[[#This Row],[ BUYING PRICE]]*InputData[[#This Row],[QUANTITY]]</f>
        <v>71</v>
      </c>
      <c r="L311">
        <f>InputData[[#This Row],[SELLING PRICE]]*InputData[[#This Row],[QUANTITY]]</f>
        <v>502</v>
      </c>
      <c r="M311">
        <f>DAY(InputData[[#This Row],[DATE]])</f>
        <v>7</v>
      </c>
      <c r="N311" t="str">
        <f>TEXT(InputData[[#This Row],[DATE]],"mmm")</f>
        <v>Mar</v>
      </c>
      <c r="O311">
        <f>YEAR(InputData[[#This Row],[DATE]])</f>
        <v>2022</v>
      </c>
    </row>
    <row r="312" spans="1:15" x14ac:dyDescent="0.35">
      <c r="A312" s="3">
        <v>44628</v>
      </c>
      <c r="B312" s="4" t="s">
        <v>21</v>
      </c>
      <c r="C312" s="5">
        <v>6</v>
      </c>
      <c r="D312" s="5" t="s">
        <v>12</v>
      </c>
      <c r="E312" s="5" t="s">
        <v>8</v>
      </c>
      <c r="F312" s="6">
        <v>0</v>
      </c>
      <c r="G312" s="10" t="str">
        <f>VLOOKUP(InputData[[#This Row],[PRODUCT ID]],Table2[],2,0)</f>
        <v>Product44</v>
      </c>
      <c r="H312" t="str">
        <f>VLOOKUP(InputData[[#This Row],[PRODUCT ID]],Table2[],3,0)</f>
        <v>Home appliance</v>
      </c>
      <c r="I312">
        <f>VLOOKUP(InputData[[#This Row],[PRODUCT ID]],Table2[],4,0)</f>
        <v>21</v>
      </c>
      <c r="J312">
        <f>VLOOKUP(InputData[[#This Row],[PRODUCT ID]],Table2[],5,0)</f>
        <v>81</v>
      </c>
      <c r="K312">
        <f>InputData[[#This Row],[ BUYING PRICE]]*InputData[[#This Row],[QUANTITY]]</f>
        <v>126</v>
      </c>
      <c r="L312">
        <f>InputData[[#This Row],[SELLING PRICE]]*InputData[[#This Row],[QUANTITY]]</f>
        <v>486</v>
      </c>
      <c r="M312">
        <f>DAY(InputData[[#This Row],[DATE]])</f>
        <v>8</v>
      </c>
      <c r="N312" t="str">
        <f>TEXT(InputData[[#This Row],[DATE]],"mmm")</f>
        <v>Mar</v>
      </c>
      <c r="O312">
        <f>YEAR(InputData[[#This Row],[DATE]])</f>
        <v>2022</v>
      </c>
    </row>
    <row r="313" spans="1:15" x14ac:dyDescent="0.35">
      <c r="A313" s="3">
        <v>44629</v>
      </c>
      <c r="B313" s="4" t="s">
        <v>38</v>
      </c>
      <c r="C313" s="5">
        <v>3</v>
      </c>
      <c r="D313" s="5" t="s">
        <v>12</v>
      </c>
      <c r="E313" s="5" t="s">
        <v>8</v>
      </c>
      <c r="F313" s="6">
        <v>0</v>
      </c>
      <c r="G313" s="10" t="str">
        <f>VLOOKUP(InputData[[#This Row],[PRODUCT ID]],Table2[],2,0)</f>
        <v>Product30</v>
      </c>
      <c r="H313" t="str">
        <f>VLOOKUP(InputData[[#This Row],[PRODUCT ID]],Table2[],3,0)</f>
        <v>Foods</v>
      </c>
      <c r="I313">
        <f>VLOOKUP(InputData[[#This Row],[PRODUCT ID]],Table2[],4,0)</f>
        <v>713</v>
      </c>
      <c r="J313">
        <f>VLOOKUP(InputData[[#This Row],[PRODUCT ID]],Table2[],5,0)</f>
        <v>811.88</v>
      </c>
      <c r="K313">
        <f>InputData[[#This Row],[ BUYING PRICE]]*InputData[[#This Row],[QUANTITY]]</f>
        <v>2139</v>
      </c>
      <c r="L313">
        <f>InputData[[#This Row],[SELLING PRICE]]*InputData[[#This Row],[QUANTITY]]</f>
        <v>2435.64</v>
      </c>
      <c r="M313">
        <f>DAY(InputData[[#This Row],[DATE]])</f>
        <v>9</v>
      </c>
      <c r="N313" t="str">
        <f>TEXT(InputData[[#This Row],[DATE]],"mmm")</f>
        <v>Mar</v>
      </c>
      <c r="O313">
        <f>YEAR(InputData[[#This Row],[DATE]])</f>
        <v>2022</v>
      </c>
    </row>
    <row r="314" spans="1:15" x14ac:dyDescent="0.35">
      <c r="A314" s="3">
        <v>44629</v>
      </c>
      <c r="B314" s="4" t="s">
        <v>13</v>
      </c>
      <c r="C314" s="5">
        <v>11</v>
      </c>
      <c r="D314" s="5" t="s">
        <v>8</v>
      </c>
      <c r="E314" s="5" t="s">
        <v>10</v>
      </c>
      <c r="F314" s="6">
        <v>0</v>
      </c>
      <c r="G314" s="10" t="str">
        <f>VLOOKUP(InputData[[#This Row],[PRODUCT ID]],Table2[],2,0)</f>
        <v>Product04</v>
      </c>
      <c r="H314" t="str">
        <f>VLOOKUP(InputData[[#This Row],[PRODUCT ID]],Table2[],3,0)</f>
        <v>Drinks</v>
      </c>
      <c r="I314">
        <f>VLOOKUP(InputData[[#This Row],[PRODUCT ID]],Table2[],4,0)</f>
        <v>44</v>
      </c>
      <c r="J314">
        <f>VLOOKUP(InputData[[#This Row],[PRODUCT ID]],Table2[],5,0)</f>
        <v>503</v>
      </c>
      <c r="K314">
        <f>InputData[[#This Row],[ BUYING PRICE]]*InputData[[#This Row],[QUANTITY]]</f>
        <v>484</v>
      </c>
      <c r="L314">
        <f>InputData[[#This Row],[SELLING PRICE]]*InputData[[#This Row],[QUANTITY]]</f>
        <v>5533</v>
      </c>
      <c r="M314">
        <f>DAY(InputData[[#This Row],[DATE]])</f>
        <v>9</v>
      </c>
      <c r="N314" t="str">
        <f>TEXT(InputData[[#This Row],[DATE]],"mmm")</f>
        <v>Mar</v>
      </c>
      <c r="O314">
        <f>YEAR(InputData[[#This Row],[DATE]])</f>
        <v>2022</v>
      </c>
    </row>
    <row r="315" spans="1:15" x14ac:dyDescent="0.35">
      <c r="A315" s="3">
        <v>44630</v>
      </c>
      <c r="B315" s="4" t="s">
        <v>48</v>
      </c>
      <c r="C315" s="5">
        <v>12</v>
      </c>
      <c r="D315" s="5" t="s">
        <v>7</v>
      </c>
      <c r="E315" s="5" t="s">
        <v>8</v>
      </c>
      <c r="F315" s="6">
        <v>0</v>
      </c>
      <c r="G315" s="10" t="str">
        <f>VLOOKUP(InputData[[#This Row],[PRODUCT ID]],Table2[],2,0)</f>
        <v>Product33</v>
      </c>
      <c r="H315" t="str">
        <f>VLOOKUP(InputData[[#This Row],[PRODUCT ID]],Table2[],3,0)</f>
        <v>Grocery Store</v>
      </c>
      <c r="I315">
        <f>VLOOKUP(InputData[[#This Row],[PRODUCT ID]],Table2[],4,0)</f>
        <v>10</v>
      </c>
      <c r="J315">
        <f>VLOOKUP(InputData[[#This Row],[PRODUCT ID]],Table2[],5,0)</f>
        <v>70</v>
      </c>
      <c r="K315">
        <f>InputData[[#This Row],[ BUYING PRICE]]*InputData[[#This Row],[QUANTITY]]</f>
        <v>120</v>
      </c>
      <c r="L315">
        <f>InputData[[#This Row],[SELLING PRICE]]*InputData[[#This Row],[QUANTITY]]</f>
        <v>840</v>
      </c>
      <c r="M315">
        <f>DAY(InputData[[#This Row],[DATE]])</f>
        <v>10</v>
      </c>
      <c r="N315" t="str">
        <f>TEXT(InputData[[#This Row],[DATE]],"mmm")</f>
        <v>Mar</v>
      </c>
      <c r="O315">
        <f>YEAR(InputData[[#This Row],[DATE]])</f>
        <v>2022</v>
      </c>
    </row>
    <row r="316" spans="1:15" x14ac:dyDescent="0.35">
      <c r="A316" s="3">
        <v>44634</v>
      </c>
      <c r="B316" s="4" t="s">
        <v>31</v>
      </c>
      <c r="C316" s="5">
        <v>2</v>
      </c>
      <c r="D316" s="5" t="s">
        <v>12</v>
      </c>
      <c r="E316" s="5" t="s">
        <v>10</v>
      </c>
      <c r="F316" s="6">
        <v>0</v>
      </c>
      <c r="G316" s="10" t="str">
        <f>VLOOKUP(InputData[[#This Row],[PRODUCT ID]],Table2[],2,0)</f>
        <v>Product16</v>
      </c>
      <c r="H316" t="str">
        <f>VLOOKUP(InputData[[#This Row],[PRODUCT ID]],Table2[],3,0)</f>
        <v>Furniture</v>
      </c>
      <c r="I316">
        <f>VLOOKUP(InputData[[#This Row],[PRODUCT ID]],Table2[],4,0)</f>
        <v>200</v>
      </c>
      <c r="J316">
        <f>VLOOKUP(InputData[[#This Row],[PRODUCT ID]],Table2[],5,0)</f>
        <v>515</v>
      </c>
      <c r="K316">
        <f>InputData[[#This Row],[ BUYING PRICE]]*InputData[[#This Row],[QUANTITY]]</f>
        <v>400</v>
      </c>
      <c r="L316">
        <f>InputData[[#This Row],[SELLING PRICE]]*InputData[[#This Row],[QUANTITY]]</f>
        <v>1030</v>
      </c>
      <c r="M316">
        <f>DAY(InputData[[#This Row],[DATE]])</f>
        <v>14</v>
      </c>
      <c r="N316" t="str">
        <f>TEXT(InputData[[#This Row],[DATE]],"mmm")</f>
        <v>Mar</v>
      </c>
      <c r="O316">
        <f>YEAR(InputData[[#This Row],[DATE]])</f>
        <v>2022</v>
      </c>
    </row>
    <row r="317" spans="1:15" x14ac:dyDescent="0.35">
      <c r="A317" s="3">
        <v>44634</v>
      </c>
      <c r="B317" s="4" t="s">
        <v>52</v>
      </c>
      <c r="C317" s="5">
        <v>13</v>
      </c>
      <c r="D317" s="5" t="s">
        <v>12</v>
      </c>
      <c r="E317" s="5" t="s">
        <v>8</v>
      </c>
      <c r="F317" s="6">
        <v>0</v>
      </c>
      <c r="G317" s="10" t="str">
        <f>VLOOKUP(InputData[[#This Row],[PRODUCT ID]],Table2[],2,0)</f>
        <v>Product26</v>
      </c>
      <c r="H317" t="str">
        <f>VLOOKUP(InputData[[#This Row],[PRODUCT ID]],Table2[],3,0)</f>
        <v>Home appliance</v>
      </c>
      <c r="I317">
        <f>VLOOKUP(InputData[[#This Row],[PRODUCT ID]],Table2[],4,0)</f>
        <v>709</v>
      </c>
      <c r="J317">
        <f>VLOOKUP(InputData[[#This Row],[PRODUCT ID]],Table2[],5,0)</f>
        <v>807.88</v>
      </c>
      <c r="K317">
        <f>InputData[[#This Row],[ BUYING PRICE]]*InputData[[#This Row],[QUANTITY]]</f>
        <v>9217</v>
      </c>
      <c r="L317">
        <f>InputData[[#This Row],[SELLING PRICE]]*InputData[[#This Row],[QUANTITY]]</f>
        <v>10502.44</v>
      </c>
      <c r="M317">
        <f>DAY(InputData[[#This Row],[DATE]])</f>
        <v>14</v>
      </c>
      <c r="N317" t="str">
        <f>TEXT(InputData[[#This Row],[DATE]],"mmm")</f>
        <v>Mar</v>
      </c>
      <c r="O317">
        <f>YEAR(InputData[[#This Row],[DATE]])</f>
        <v>2022</v>
      </c>
    </row>
    <row r="318" spans="1:15" x14ac:dyDescent="0.35">
      <c r="A318" s="3">
        <v>44638</v>
      </c>
      <c r="B318" s="4" t="s">
        <v>50</v>
      </c>
      <c r="C318" s="5">
        <v>2</v>
      </c>
      <c r="D318" s="5" t="s">
        <v>8</v>
      </c>
      <c r="E318" s="5" t="s">
        <v>10</v>
      </c>
      <c r="F318" s="6">
        <v>0</v>
      </c>
      <c r="G318" s="10" t="str">
        <f>VLOOKUP(InputData[[#This Row],[PRODUCT ID]],Table2[],2,0)</f>
        <v>Product19</v>
      </c>
      <c r="H318" t="str">
        <f>VLOOKUP(InputData[[#This Row],[PRODUCT ID]],Table2[],3,0)</f>
        <v>Clothings</v>
      </c>
      <c r="I318">
        <f>VLOOKUP(InputData[[#This Row],[PRODUCT ID]],Table2[],4,0)</f>
        <v>702</v>
      </c>
      <c r="J318">
        <f>VLOOKUP(InputData[[#This Row],[PRODUCT ID]],Table2[],5,0)</f>
        <v>800.88</v>
      </c>
      <c r="K318">
        <f>InputData[[#This Row],[ BUYING PRICE]]*InputData[[#This Row],[QUANTITY]]</f>
        <v>1404</v>
      </c>
      <c r="L318">
        <f>InputData[[#This Row],[SELLING PRICE]]*InputData[[#This Row],[QUANTITY]]</f>
        <v>1601.76</v>
      </c>
      <c r="M318">
        <f>DAY(InputData[[#This Row],[DATE]])</f>
        <v>18</v>
      </c>
      <c r="N318" t="str">
        <f>TEXT(InputData[[#This Row],[DATE]],"mmm")</f>
        <v>Mar</v>
      </c>
      <c r="O318">
        <f>YEAR(InputData[[#This Row],[DATE]])</f>
        <v>2022</v>
      </c>
    </row>
    <row r="319" spans="1:15" x14ac:dyDescent="0.35">
      <c r="A319" s="3">
        <v>44638</v>
      </c>
      <c r="B319" s="4" t="s">
        <v>36</v>
      </c>
      <c r="C319" s="5">
        <v>10</v>
      </c>
      <c r="D319" s="5" t="s">
        <v>12</v>
      </c>
      <c r="E319" s="5" t="s">
        <v>10</v>
      </c>
      <c r="F319" s="6">
        <v>0</v>
      </c>
      <c r="G319" s="10" t="str">
        <f>VLOOKUP(InputData[[#This Row],[PRODUCT ID]],Table2[],2,0)</f>
        <v>Product27</v>
      </c>
      <c r="H319" t="str">
        <f>VLOOKUP(InputData[[#This Row],[PRODUCT ID]],Table2[],3,0)</f>
        <v>Toys&amp; games</v>
      </c>
      <c r="I319">
        <f>VLOOKUP(InputData[[#This Row],[PRODUCT ID]],Table2[],4,0)</f>
        <v>710</v>
      </c>
      <c r="J319">
        <f>VLOOKUP(InputData[[#This Row],[PRODUCT ID]],Table2[],5,0)</f>
        <v>808.88</v>
      </c>
      <c r="K319">
        <f>InputData[[#This Row],[ BUYING PRICE]]*InputData[[#This Row],[QUANTITY]]</f>
        <v>7100</v>
      </c>
      <c r="L319">
        <f>InputData[[#This Row],[SELLING PRICE]]*InputData[[#This Row],[QUANTITY]]</f>
        <v>8088.8</v>
      </c>
      <c r="M319">
        <f>DAY(InputData[[#This Row],[DATE]])</f>
        <v>18</v>
      </c>
      <c r="N319" t="str">
        <f>TEXT(InputData[[#This Row],[DATE]],"mmm")</f>
        <v>Mar</v>
      </c>
      <c r="O319">
        <f>YEAR(InputData[[#This Row],[DATE]])</f>
        <v>2022</v>
      </c>
    </row>
    <row r="320" spans="1:15" x14ac:dyDescent="0.35">
      <c r="A320" s="3">
        <v>44639</v>
      </c>
      <c r="B320" s="4" t="s">
        <v>51</v>
      </c>
      <c r="C320" s="5">
        <v>6</v>
      </c>
      <c r="D320" s="5" t="s">
        <v>7</v>
      </c>
      <c r="E320" s="5" t="s">
        <v>10</v>
      </c>
      <c r="F320" s="6">
        <v>0</v>
      </c>
      <c r="G320" s="10" t="str">
        <f>VLOOKUP(InputData[[#This Row],[PRODUCT ID]],Table2[],2,0)</f>
        <v>Product41</v>
      </c>
      <c r="H320" t="str">
        <f>VLOOKUP(InputData[[#This Row],[PRODUCT ID]],Table2[],3,0)</f>
        <v>Jwellery</v>
      </c>
      <c r="I320">
        <f>VLOOKUP(InputData[[#This Row],[PRODUCT ID]],Table2[],4,0)</f>
        <v>18</v>
      </c>
      <c r="J320">
        <f>VLOOKUP(InputData[[#This Row],[PRODUCT ID]],Table2[],5,0)</f>
        <v>78</v>
      </c>
      <c r="K320">
        <f>InputData[[#This Row],[ BUYING PRICE]]*InputData[[#This Row],[QUANTITY]]</f>
        <v>108</v>
      </c>
      <c r="L320">
        <f>InputData[[#This Row],[SELLING PRICE]]*InputData[[#This Row],[QUANTITY]]</f>
        <v>468</v>
      </c>
      <c r="M320">
        <f>DAY(InputData[[#This Row],[DATE]])</f>
        <v>19</v>
      </c>
      <c r="N320" t="str">
        <f>TEXT(InputData[[#This Row],[DATE]],"mmm")</f>
        <v>Mar</v>
      </c>
      <c r="O320">
        <f>YEAR(InputData[[#This Row],[DATE]])</f>
        <v>2022</v>
      </c>
    </row>
    <row r="321" spans="1:15" x14ac:dyDescent="0.35">
      <c r="A321" s="3">
        <v>44643</v>
      </c>
      <c r="B321" s="4" t="s">
        <v>28</v>
      </c>
      <c r="C321" s="5">
        <v>9</v>
      </c>
      <c r="D321" s="5" t="s">
        <v>12</v>
      </c>
      <c r="E321" s="5" t="s">
        <v>10</v>
      </c>
      <c r="F321" s="6">
        <v>0</v>
      </c>
      <c r="G321" s="10" t="str">
        <f>VLOOKUP(InputData[[#This Row],[PRODUCT ID]],Table2[],2,0)</f>
        <v>Product32</v>
      </c>
      <c r="H321" t="str">
        <f>VLOOKUP(InputData[[#This Row],[PRODUCT ID]],Table2[],3,0)</f>
        <v>Jwellery</v>
      </c>
      <c r="I321">
        <f>VLOOKUP(InputData[[#This Row],[PRODUCT ID]],Table2[],4,0)</f>
        <v>715</v>
      </c>
      <c r="J321">
        <f>VLOOKUP(InputData[[#This Row],[PRODUCT ID]],Table2[],5,0)</f>
        <v>813.88</v>
      </c>
      <c r="K321">
        <f>InputData[[#This Row],[ BUYING PRICE]]*InputData[[#This Row],[QUANTITY]]</f>
        <v>6435</v>
      </c>
      <c r="L321">
        <f>InputData[[#This Row],[SELLING PRICE]]*InputData[[#This Row],[QUANTITY]]</f>
        <v>7324.92</v>
      </c>
      <c r="M321">
        <f>DAY(InputData[[#This Row],[DATE]])</f>
        <v>23</v>
      </c>
      <c r="N321" t="str">
        <f>TEXT(InputData[[#This Row],[DATE]],"mmm")</f>
        <v>Mar</v>
      </c>
      <c r="O321">
        <f>YEAR(InputData[[#This Row],[DATE]])</f>
        <v>2022</v>
      </c>
    </row>
    <row r="322" spans="1:15" x14ac:dyDescent="0.35">
      <c r="A322" s="3">
        <v>44645</v>
      </c>
      <c r="B322" s="4" t="s">
        <v>26</v>
      </c>
      <c r="C322" s="5">
        <v>2</v>
      </c>
      <c r="D322" s="5" t="s">
        <v>7</v>
      </c>
      <c r="E322" s="5" t="s">
        <v>8</v>
      </c>
      <c r="F322" s="6">
        <v>0</v>
      </c>
      <c r="G322" s="10" t="str">
        <f>VLOOKUP(InputData[[#This Row],[PRODUCT ID]],Table2[],2,0)</f>
        <v>Product01</v>
      </c>
      <c r="H322" t="str">
        <f>VLOOKUP(InputData[[#This Row],[PRODUCT ID]],Table2[],3,0)</f>
        <v>Clothings</v>
      </c>
      <c r="I322">
        <f>VLOOKUP(InputData[[#This Row],[PRODUCT ID]],Table2[],4,0)</f>
        <v>98</v>
      </c>
      <c r="J322">
        <f>VLOOKUP(InputData[[#This Row],[PRODUCT ID]],Table2[],5,0)</f>
        <v>500</v>
      </c>
      <c r="K322">
        <f>InputData[[#This Row],[ BUYING PRICE]]*InputData[[#This Row],[QUANTITY]]</f>
        <v>196</v>
      </c>
      <c r="L322">
        <f>InputData[[#This Row],[SELLING PRICE]]*InputData[[#This Row],[QUANTITY]]</f>
        <v>1000</v>
      </c>
      <c r="M322">
        <f>DAY(InputData[[#This Row],[DATE]])</f>
        <v>25</v>
      </c>
      <c r="N322" t="str">
        <f>TEXT(InputData[[#This Row],[DATE]],"mmm")</f>
        <v>Mar</v>
      </c>
      <c r="O322">
        <f>YEAR(InputData[[#This Row],[DATE]])</f>
        <v>2022</v>
      </c>
    </row>
    <row r="323" spans="1:15" x14ac:dyDescent="0.35">
      <c r="A323" s="3">
        <v>44645</v>
      </c>
      <c r="B323" s="4" t="s">
        <v>38</v>
      </c>
      <c r="C323" s="5">
        <v>11</v>
      </c>
      <c r="D323" s="5" t="s">
        <v>12</v>
      </c>
      <c r="E323" s="5" t="s">
        <v>8</v>
      </c>
      <c r="F323" s="6">
        <v>0</v>
      </c>
      <c r="G323" s="10" t="str">
        <f>VLOOKUP(InputData[[#This Row],[PRODUCT ID]],Table2[],2,0)</f>
        <v>Product30</v>
      </c>
      <c r="H323" t="str">
        <f>VLOOKUP(InputData[[#This Row],[PRODUCT ID]],Table2[],3,0)</f>
        <v>Foods</v>
      </c>
      <c r="I323">
        <f>VLOOKUP(InputData[[#This Row],[PRODUCT ID]],Table2[],4,0)</f>
        <v>713</v>
      </c>
      <c r="J323">
        <f>VLOOKUP(InputData[[#This Row],[PRODUCT ID]],Table2[],5,0)</f>
        <v>811.88</v>
      </c>
      <c r="K323">
        <f>InputData[[#This Row],[ BUYING PRICE]]*InputData[[#This Row],[QUANTITY]]</f>
        <v>7843</v>
      </c>
      <c r="L323">
        <f>InputData[[#This Row],[SELLING PRICE]]*InputData[[#This Row],[QUANTITY]]</f>
        <v>8930.68</v>
      </c>
      <c r="M323">
        <f>DAY(InputData[[#This Row],[DATE]])</f>
        <v>25</v>
      </c>
      <c r="N323" t="str">
        <f>TEXT(InputData[[#This Row],[DATE]],"mmm")</f>
        <v>Mar</v>
      </c>
      <c r="O323">
        <f>YEAR(InputData[[#This Row],[DATE]])</f>
        <v>2022</v>
      </c>
    </row>
    <row r="324" spans="1:15" x14ac:dyDescent="0.35">
      <c r="A324" s="3">
        <v>44649</v>
      </c>
      <c r="B324" s="4" t="s">
        <v>28</v>
      </c>
      <c r="C324" s="5">
        <v>12</v>
      </c>
      <c r="D324" s="5" t="s">
        <v>8</v>
      </c>
      <c r="E324" s="5" t="s">
        <v>8</v>
      </c>
      <c r="F324" s="6">
        <v>0</v>
      </c>
      <c r="G324" s="10" t="str">
        <f>VLOOKUP(InputData[[#This Row],[PRODUCT ID]],Table2[],2,0)</f>
        <v>Product32</v>
      </c>
      <c r="H324" t="str">
        <f>VLOOKUP(InputData[[#This Row],[PRODUCT ID]],Table2[],3,0)</f>
        <v>Jwellery</v>
      </c>
      <c r="I324">
        <f>VLOOKUP(InputData[[#This Row],[PRODUCT ID]],Table2[],4,0)</f>
        <v>715</v>
      </c>
      <c r="J324">
        <f>VLOOKUP(InputData[[#This Row],[PRODUCT ID]],Table2[],5,0)</f>
        <v>813.88</v>
      </c>
      <c r="K324">
        <f>InputData[[#This Row],[ BUYING PRICE]]*InputData[[#This Row],[QUANTITY]]</f>
        <v>8580</v>
      </c>
      <c r="L324">
        <f>InputData[[#This Row],[SELLING PRICE]]*InputData[[#This Row],[QUANTITY]]</f>
        <v>9766.56</v>
      </c>
      <c r="M324">
        <f>DAY(InputData[[#This Row],[DATE]])</f>
        <v>29</v>
      </c>
      <c r="N324" t="str">
        <f>TEXT(InputData[[#This Row],[DATE]],"mmm")</f>
        <v>Mar</v>
      </c>
      <c r="O324">
        <f>YEAR(InputData[[#This Row],[DATE]])</f>
        <v>2022</v>
      </c>
    </row>
    <row r="325" spans="1:15" x14ac:dyDescent="0.35">
      <c r="A325" s="3">
        <v>44650</v>
      </c>
      <c r="B325" s="4" t="s">
        <v>26</v>
      </c>
      <c r="C325" s="5">
        <v>13</v>
      </c>
      <c r="D325" s="5" t="s">
        <v>8</v>
      </c>
      <c r="E325" s="5" t="s">
        <v>10</v>
      </c>
      <c r="F325" s="6">
        <v>0</v>
      </c>
      <c r="G325" s="10" t="str">
        <f>VLOOKUP(InputData[[#This Row],[PRODUCT ID]],Table2[],2,0)</f>
        <v>Product01</v>
      </c>
      <c r="H325" t="str">
        <f>VLOOKUP(InputData[[#This Row],[PRODUCT ID]],Table2[],3,0)</f>
        <v>Clothings</v>
      </c>
      <c r="I325">
        <f>VLOOKUP(InputData[[#This Row],[PRODUCT ID]],Table2[],4,0)</f>
        <v>98</v>
      </c>
      <c r="J325">
        <f>VLOOKUP(InputData[[#This Row],[PRODUCT ID]],Table2[],5,0)</f>
        <v>500</v>
      </c>
      <c r="K325">
        <f>InputData[[#This Row],[ BUYING PRICE]]*InputData[[#This Row],[QUANTITY]]</f>
        <v>1274</v>
      </c>
      <c r="L325">
        <f>InputData[[#This Row],[SELLING PRICE]]*InputData[[#This Row],[QUANTITY]]</f>
        <v>6500</v>
      </c>
      <c r="M325">
        <f>DAY(InputData[[#This Row],[DATE]])</f>
        <v>30</v>
      </c>
      <c r="N325" t="str">
        <f>TEXT(InputData[[#This Row],[DATE]],"mmm")</f>
        <v>Mar</v>
      </c>
      <c r="O325">
        <f>YEAR(InputData[[#This Row],[DATE]])</f>
        <v>2022</v>
      </c>
    </row>
    <row r="326" spans="1:15" x14ac:dyDescent="0.35">
      <c r="A326" s="3">
        <v>44652</v>
      </c>
      <c r="B326" s="4" t="s">
        <v>39</v>
      </c>
      <c r="C326" s="5">
        <v>2</v>
      </c>
      <c r="D326" s="5" t="s">
        <v>8</v>
      </c>
      <c r="E326" s="5" t="s">
        <v>10</v>
      </c>
      <c r="F326" s="6">
        <v>0</v>
      </c>
      <c r="G326" s="10" t="str">
        <f>VLOOKUP(InputData[[#This Row],[PRODUCT ID]],Table2[],2,0)</f>
        <v>Product02</v>
      </c>
      <c r="H326" t="str">
        <f>VLOOKUP(InputData[[#This Row],[PRODUCT ID]],Table2[],3,0)</f>
        <v>Footwears</v>
      </c>
      <c r="I326">
        <f>VLOOKUP(InputData[[#This Row],[PRODUCT ID]],Table2[],4,0)</f>
        <v>105</v>
      </c>
      <c r="J326">
        <f>VLOOKUP(InputData[[#This Row],[PRODUCT ID]],Table2[],5,0)</f>
        <v>501.88</v>
      </c>
      <c r="K326">
        <f>InputData[[#This Row],[ BUYING PRICE]]*InputData[[#This Row],[QUANTITY]]</f>
        <v>210</v>
      </c>
      <c r="L326">
        <f>InputData[[#This Row],[SELLING PRICE]]*InputData[[#This Row],[QUANTITY]]</f>
        <v>1003.76</v>
      </c>
      <c r="M326">
        <f>DAY(InputData[[#This Row],[DATE]])</f>
        <v>1</v>
      </c>
      <c r="N326" t="str">
        <f>TEXT(InputData[[#This Row],[DATE]],"mmm")</f>
        <v>Apr</v>
      </c>
      <c r="O326">
        <f>YEAR(InputData[[#This Row],[DATE]])</f>
        <v>2022</v>
      </c>
    </row>
    <row r="327" spans="1:15" x14ac:dyDescent="0.35">
      <c r="A327" s="3">
        <v>44653</v>
      </c>
      <c r="B327" s="4" t="s">
        <v>39</v>
      </c>
      <c r="C327" s="5">
        <v>3</v>
      </c>
      <c r="D327" s="5" t="s">
        <v>12</v>
      </c>
      <c r="E327" s="5" t="s">
        <v>10</v>
      </c>
      <c r="F327" s="6">
        <v>0</v>
      </c>
      <c r="G327" s="10" t="str">
        <f>VLOOKUP(InputData[[#This Row],[PRODUCT ID]],Table2[],2,0)</f>
        <v>Product02</v>
      </c>
      <c r="H327" t="str">
        <f>VLOOKUP(InputData[[#This Row],[PRODUCT ID]],Table2[],3,0)</f>
        <v>Footwears</v>
      </c>
      <c r="I327">
        <f>VLOOKUP(InputData[[#This Row],[PRODUCT ID]],Table2[],4,0)</f>
        <v>105</v>
      </c>
      <c r="J327">
        <f>VLOOKUP(InputData[[#This Row],[PRODUCT ID]],Table2[],5,0)</f>
        <v>501.88</v>
      </c>
      <c r="K327">
        <f>InputData[[#This Row],[ BUYING PRICE]]*InputData[[#This Row],[QUANTITY]]</f>
        <v>315</v>
      </c>
      <c r="L327">
        <f>InputData[[#This Row],[SELLING PRICE]]*InputData[[#This Row],[QUANTITY]]</f>
        <v>1505.6399999999999</v>
      </c>
      <c r="M327">
        <f>DAY(InputData[[#This Row],[DATE]])</f>
        <v>2</v>
      </c>
      <c r="N327" t="str">
        <f>TEXT(InputData[[#This Row],[DATE]],"mmm")</f>
        <v>Apr</v>
      </c>
      <c r="O327">
        <f>YEAR(InputData[[#This Row],[DATE]])</f>
        <v>2022</v>
      </c>
    </row>
    <row r="328" spans="1:15" x14ac:dyDescent="0.35">
      <c r="A328" s="3">
        <v>44657</v>
      </c>
      <c r="B328" s="4" t="s">
        <v>27</v>
      </c>
      <c r="C328" s="5">
        <v>2</v>
      </c>
      <c r="D328" s="5" t="s">
        <v>7</v>
      </c>
      <c r="E328" s="5" t="s">
        <v>10</v>
      </c>
      <c r="F328" s="6">
        <v>0</v>
      </c>
      <c r="G328" s="10" t="str">
        <f>VLOOKUP(InputData[[#This Row],[PRODUCT ID]],Table2[],2,0)</f>
        <v>Product40</v>
      </c>
      <c r="H328" t="str">
        <f>VLOOKUP(InputData[[#This Row],[PRODUCT ID]],Table2[],3,0)</f>
        <v>Drinks</v>
      </c>
      <c r="I328">
        <f>VLOOKUP(InputData[[#This Row],[PRODUCT ID]],Table2[],4,0)</f>
        <v>17</v>
      </c>
      <c r="J328">
        <f>VLOOKUP(InputData[[#This Row],[PRODUCT ID]],Table2[],5,0)</f>
        <v>77</v>
      </c>
      <c r="K328">
        <f>InputData[[#This Row],[ BUYING PRICE]]*InputData[[#This Row],[QUANTITY]]</f>
        <v>34</v>
      </c>
      <c r="L328">
        <f>InputData[[#This Row],[SELLING PRICE]]*InputData[[#This Row],[QUANTITY]]</f>
        <v>154</v>
      </c>
      <c r="M328">
        <f>DAY(InputData[[#This Row],[DATE]])</f>
        <v>6</v>
      </c>
      <c r="N328" t="str">
        <f>TEXT(InputData[[#This Row],[DATE]],"mmm")</f>
        <v>Apr</v>
      </c>
      <c r="O328">
        <f>YEAR(InputData[[#This Row],[DATE]])</f>
        <v>2022</v>
      </c>
    </row>
    <row r="329" spans="1:15" x14ac:dyDescent="0.35">
      <c r="A329" s="3">
        <v>44658</v>
      </c>
      <c r="B329" s="4" t="s">
        <v>52</v>
      </c>
      <c r="C329" s="5">
        <v>7</v>
      </c>
      <c r="D329" s="5" t="s">
        <v>12</v>
      </c>
      <c r="E329" s="5" t="s">
        <v>8</v>
      </c>
      <c r="F329" s="6">
        <v>0</v>
      </c>
      <c r="G329" s="10" t="str">
        <f>VLOOKUP(InputData[[#This Row],[PRODUCT ID]],Table2[],2,0)</f>
        <v>Product26</v>
      </c>
      <c r="H329" t="str">
        <f>VLOOKUP(InputData[[#This Row],[PRODUCT ID]],Table2[],3,0)</f>
        <v>Home appliance</v>
      </c>
      <c r="I329">
        <f>VLOOKUP(InputData[[#This Row],[PRODUCT ID]],Table2[],4,0)</f>
        <v>709</v>
      </c>
      <c r="J329">
        <f>VLOOKUP(InputData[[#This Row],[PRODUCT ID]],Table2[],5,0)</f>
        <v>807.88</v>
      </c>
      <c r="K329">
        <f>InputData[[#This Row],[ BUYING PRICE]]*InputData[[#This Row],[QUANTITY]]</f>
        <v>4963</v>
      </c>
      <c r="L329">
        <f>InputData[[#This Row],[SELLING PRICE]]*InputData[[#This Row],[QUANTITY]]</f>
        <v>5655.16</v>
      </c>
      <c r="M329">
        <f>DAY(InputData[[#This Row],[DATE]])</f>
        <v>7</v>
      </c>
      <c r="N329" t="str">
        <f>TEXT(InputData[[#This Row],[DATE]],"mmm")</f>
        <v>Apr</v>
      </c>
      <c r="O329">
        <f>YEAR(InputData[[#This Row],[DATE]])</f>
        <v>2022</v>
      </c>
    </row>
    <row r="330" spans="1:15" x14ac:dyDescent="0.35">
      <c r="A330" s="3">
        <v>44660</v>
      </c>
      <c r="B330" s="4" t="s">
        <v>44</v>
      </c>
      <c r="C330" s="5">
        <v>12</v>
      </c>
      <c r="D330" s="5" t="s">
        <v>7</v>
      </c>
      <c r="E330" s="5" t="s">
        <v>10</v>
      </c>
      <c r="F330" s="6">
        <v>0</v>
      </c>
      <c r="G330" s="10" t="str">
        <f>VLOOKUP(InputData[[#This Row],[PRODUCT ID]],Table2[],2,0)</f>
        <v>Product39</v>
      </c>
      <c r="H330" t="str">
        <f>VLOOKUP(InputData[[#This Row],[PRODUCT ID]],Table2[],3,0)</f>
        <v>Foods</v>
      </c>
      <c r="I330">
        <f>VLOOKUP(InputData[[#This Row],[PRODUCT ID]],Table2[],4,0)</f>
        <v>16</v>
      </c>
      <c r="J330">
        <f>VLOOKUP(InputData[[#This Row],[PRODUCT ID]],Table2[],5,0)</f>
        <v>76</v>
      </c>
      <c r="K330">
        <f>InputData[[#This Row],[ BUYING PRICE]]*InputData[[#This Row],[QUANTITY]]</f>
        <v>192</v>
      </c>
      <c r="L330">
        <f>InputData[[#This Row],[SELLING PRICE]]*InputData[[#This Row],[QUANTITY]]</f>
        <v>912</v>
      </c>
      <c r="M330">
        <f>DAY(InputData[[#This Row],[DATE]])</f>
        <v>9</v>
      </c>
      <c r="N330" t="str">
        <f>TEXT(InputData[[#This Row],[DATE]],"mmm")</f>
        <v>Apr</v>
      </c>
      <c r="O330">
        <f>YEAR(InputData[[#This Row],[DATE]])</f>
        <v>2022</v>
      </c>
    </row>
    <row r="331" spans="1:15" x14ac:dyDescent="0.35">
      <c r="A331" s="3">
        <v>44660</v>
      </c>
      <c r="B331" s="4" t="s">
        <v>39</v>
      </c>
      <c r="C331" s="5">
        <v>9</v>
      </c>
      <c r="D331" s="5" t="s">
        <v>8</v>
      </c>
      <c r="E331" s="5" t="s">
        <v>8</v>
      </c>
      <c r="F331" s="6">
        <v>0</v>
      </c>
      <c r="G331" s="10" t="str">
        <f>VLOOKUP(InputData[[#This Row],[PRODUCT ID]],Table2[],2,0)</f>
        <v>Product02</v>
      </c>
      <c r="H331" t="str">
        <f>VLOOKUP(InputData[[#This Row],[PRODUCT ID]],Table2[],3,0)</f>
        <v>Footwears</v>
      </c>
      <c r="I331">
        <f>VLOOKUP(InputData[[#This Row],[PRODUCT ID]],Table2[],4,0)</f>
        <v>105</v>
      </c>
      <c r="J331">
        <f>VLOOKUP(InputData[[#This Row],[PRODUCT ID]],Table2[],5,0)</f>
        <v>501.88</v>
      </c>
      <c r="K331">
        <f>InputData[[#This Row],[ BUYING PRICE]]*InputData[[#This Row],[QUANTITY]]</f>
        <v>945</v>
      </c>
      <c r="L331">
        <f>InputData[[#This Row],[SELLING PRICE]]*InputData[[#This Row],[QUANTITY]]</f>
        <v>4516.92</v>
      </c>
      <c r="M331">
        <f>DAY(InputData[[#This Row],[DATE]])</f>
        <v>9</v>
      </c>
      <c r="N331" t="str">
        <f>TEXT(InputData[[#This Row],[DATE]],"mmm")</f>
        <v>Apr</v>
      </c>
      <c r="O331">
        <f>YEAR(InputData[[#This Row],[DATE]])</f>
        <v>2022</v>
      </c>
    </row>
    <row r="332" spans="1:15" x14ac:dyDescent="0.35">
      <c r="A332" s="3">
        <v>44664</v>
      </c>
      <c r="B332" s="4" t="s">
        <v>31</v>
      </c>
      <c r="C332" s="5">
        <v>14</v>
      </c>
      <c r="D332" s="5" t="s">
        <v>7</v>
      </c>
      <c r="E332" s="5" t="s">
        <v>8</v>
      </c>
      <c r="F332" s="6">
        <v>0</v>
      </c>
      <c r="G332" s="10" t="str">
        <f>VLOOKUP(InputData[[#This Row],[PRODUCT ID]],Table2[],2,0)</f>
        <v>Product16</v>
      </c>
      <c r="H332" t="str">
        <f>VLOOKUP(InputData[[#This Row],[PRODUCT ID]],Table2[],3,0)</f>
        <v>Furniture</v>
      </c>
      <c r="I332">
        <f>VLOOKUP(InputData[[#This Row],[PRODUCT ID]],Table2[],4,0)</f>
        <v>200</v>
      </c>
      <c r="J332">
        <f>VLOOKUP(InputData[[#This Row],[PRODUCT ID]],Table2[],5,0)</f>
        <v>515</v>
      </c>
      <c r="K332">
        <f>InputData[[#This Row],[ BUYING PRICE]]*InputData[[#This Row],[QUANTITY]]</f>
        <v>2800</v>
      </c>
      <c r="L332">
        <f>InputData[[#This Row],[SELLING PRICE]]*InputData[[#This Row],[QUANTITY]]</f>
        <v>7210</v>
      </c>
      <c r="M332">
        <f>DAY(InputData[[#This Row],[DATE]])</f>
        <v>13</v>
      </c>
      <c r="N332" t="str">
        <f>TEXT(InputData[[#This Row],[DATE]],"mmm")</f>
        <v>Apr</v>
      </c>
      <c r="O332">
        <f>YEAR(InputData[[#This Row],[DATE]])</f>
        <v>2022</v>
      </c>
    </row>
    <row r="333" spans="1:15" x14ac:dyDescent="0.35">
      <c r="A333" s="3">
        <v>44669</v>
      </c>
      <c r="B333" s="4" t="s">
        <v>51</v>
      </c>
      <c r="C333" s="5">
        <v>9</v>
      </c>
      <c r="D333" s="5" t="s">
        <v>12</v>
      </c>
      <c r="E333" s="5" t="s">
        <v>10</v>
      </c>
      <c r="F333" s="6">
        <v>0</v>
      </c>
      <c r="G333" s="10" t="str">
        <f>VLOOKUP(InputData[[#This Row],[PRODUCT ID]],Table2[],2,0)</f>
        <v>Product41</v>
      </c>
      <c r="H333" t="str">
        <f>VLOOKUP(InputData[[#This Row],[PRODUCT ID]],Table2[],3,0)</f>
        <v>Jwellery</v>
      </c>
      <c r="I333">
        <f>VLOOKUP(InputData[[#This Row],[PRODUCT ID]],Table2[],4,0)</f>
        <v>18</v>
      </c>
      <c r="J333">
        <f>VLOOKUP(InputData[[#This Row],[PRODUCT ID]],Table2[],5,0)</f>
        <v>78</v>
      </c>
      <c r="K333">
        <f>InputData[[#This Row],[ BUYING PRICE]]*InputData[[#This Row],[QUANTITY]]</f>
        <v>162</v>
      </c>
      <c r="L333">
        <f>InputData[[#This Row],[SELLING PRICE]]*InputData[[#This Row],[QUANTITY]]</f>
        <v>702</v>
      </c>
      <c r="M333">
        <f>DAY(InputData[[#This Row],[DATE]])</f>
        <v>18</v>
      </c>
      <c r="N333" t="str">
        <f>TEXT(InputData[[#This Row],[DATE]],"mmm")</f>
        <v>Apr</v>
      </c>
      <c r="O333">
        <f>YEAR(InputData[[#This Row],[DATE]])</f>
        <v>2022</v>
      </c>
    </row>
    <row r="334" spans="1:15" x14ac:dyDescent="0.35">
      <c r="A334" s="3">
        <v>44671</v>
      </c>
      <c r="B334" s="4" t="s">
        <v>40</v>
      </c>
      <c r="C334" s="5">
        <v>2</v>
      </c>
      <c r="D334" s="5" t="s">
        <v>7</v>
      </c>
      <c r="E334" s="5" t="s">
        <v>8</v>
      </c>
      <c r="F334" s="6">
        <v>0</v>
      </c>
      <c r="G334" s="10" t="str">
        <f>VLOOKUP(InputData[[#This Row],[PRODUCT ID]],Table2[],2,0)</f>
        <v>Product18</v>
      </c>
      <c r="H334" t="str">
        <f>VLOOKUP(InputData[[#This Row],[PRODUCT ID]],Table2[],3,0)</f>
        <v>Toys&amp; games</v>
      </c>
      <c r="I334">
        <f>VLOOKUP(InputData[[#This Row],[PRODUCT ID]],Table2[],4,0)</f>
        <v>701</v>
      </c>
      <c r="J334">
        <f>VLOOKUP(InputData[[#This Row],[PRODUCT ID]],Table2[],5,0)</f>
        <v>900.55</v>
      </c>
      <c r="K334">
        <f>InputData[[#This Row],[ BUYING PRICE]]*InputData[[#This Row],[QUANTITY]]</f>
        <v>1402</v>
      </c>
      <c r="L334">
        <f>InputData[[#This Row],[SELLING PRICE]]*InputData[[#This Row],[QUANTITY]]</f>
        <v>1801.1</v>
      </c>
      <c r="M334">
        <f>DAY(InputData[[#This Row],[DATE]])</f>
        <v>20</v>
      </c>
      <c r="N334" t="str">
        <f>TEXT(InputData[[#This Row],[DATE]],"mmm")</f>
        <v>Apr</v>
      </c>
      <c r="O334">
        <f>YEAR(InputData[[#This Row],[DATE]])</f>
        <v>2022</v>
      </c>
    </row>
    <row r="335" spans="1:15" x14ac:dyDescent="0.35">
      <c r="A335" s="3">
        <v>44671</v>
      </c>
      <c r="B335" s="4" t="s">
        <v>45</v>
      </c>
      <c r="C335" s="5">
        <v>4</v>
      </c>
      <c r="D335" s="5" t="s">
        <v>12</v>
      </c>
      <c r="E335" s="5" t="s">
        <v>8</v>
      </c>
      <c r="F335" s="6">
        <v>0</v>
      </c>
      <c r="G335" s="10" t="str">
        <f>VLOOKUP(InputData[[#This Row],[PRODUCT ID]],Table2[],2,0)</f>
        <v>Product12</v>
      </c>
      <c r="H335" t="str">
        <f>VLOOKUP(InputData[[#This Row],[PRODUCT ID]],Table2[],3,0)</f>
        <v>Foods</v>
      </c>
      <c r="I335">
        <f>VLOOKUP(InputData[[#This Row],[PRODUCT ID]],Table2[],4,0)</f>
        <v>140</v>
      </c>
      <c r="J335">
        <f>VLOOKUP(InputData[[#This Row],[PRODUCT ID]],Table2[],5,0)</f>
        <v>511</v>
      </c>
      <c r="K335">
        <f>InputData[[#This Row],[ BUYING PRICE]]*InputData[[#This Row],[QUANTITY]]</f>
        <v>560</v>
      </c>
      <c r="L335">
        <f>InputData[[#This Row],[SELLING PRICE]]*InputData[[#This Row],[QUANTITY]]</f>
        <v>2044</v>
      </c>
      <c r="M335">
        <f>DAY(InputData[[#This Row],[DATE]])</f>
        <v>20</v>
      </c>
      <c r="N335" t="str">
        <f>TEXT(InputData[[#This Row],[DATE]],"mmm")</f>
        <v>Apr</v>
      </c>
      <c r="O335">
        <f>YEAR(InputData[[#This Row],[DATE]])</f>
        <v>2022</v>
      </c>
    </row>
    <row r="336" spans="1:15" x14ac:dyDescent="0.35">
      <c r="A336" s="3">
        <v>44672</v>
      </c>
      <c r="B336" s="4" t="s">
        <v>38</v>
      </c>
      <c r="C336" s="5">
        <v>2</v>
      </c>
      <c r="D336" s="5" t="s">
        <v>12</v>
      </c>
      <c r="E336" s="5" t="s">
        <v>10</v>
      </c>
      <c r="F336" s="6">
        <v>0</v>
      </c>
      <c r="G336" s="10" t="str">
        <f>VLOOKUP(InputData[[#This Row],[PRODUCT ID]],Table2[],2,0)</f>
        <v>Product30</v>
      </c>
      <c r="H336" t="str">
        <f>VLOOKUP(InputData[[#This Row],[PRODUCT ID]],Table2[],3,0)</f>
        <v>Foods</v>
      </c>
      <c r="I336">
        <f>VLOOKUP(InputData[[#This Row],[PRODUCT ID]],Table2[],4,0)</f>
        <v>713</v>
      </c>
      <c r="J336">
        <f>VLOOKUP(InputData[[#This Row],[PRODUCT ID]],Table2[],5,0)</f>
        <v>811.88</v>
      </c>
      <c r="K336">
        <f>InputData[[#This Row],[ BUYING PRICE]]*InputData[[#This Row],[QUANTITY]]</f>
        <v>1426</v>
      </c>
      <c r="L336">
        <f>InputData[[#This Row],[SELLING PRICE]]*InputData[[#This Row],[QUANTITY]]</f>
        <v>1623.76</v>
      </c>
      <c r="M336">
        <f>DAY(InputData[[#This Row],[DATE]])</f>
        <v>21</v>
      </c>
      <c r="N336" t="str">
        <f>TEXT(InputData[[#This Row],[DATE]],"mmm")</f>
        <v>Apr</v>
      </c>
      <c r="O336">
        <f>YEAR(InputData[[#This Row],[DATE]])</f>
        <v>2022</v>
      </c>
    </row>
    <row r="337" spans="1:15" x14ac:dyDescent="0.35">
      <c r="A337" s="3">
        <v>44672</v>
      </c>
      <c r="B337" s="4" t="s">
        <v>52</v>
      </c>
      <c r="C337" s="5">
        <v>14</v>
      </c>
      <c r="D337" s="5" t="s">
        <v>8</v>
      </c>
      <c r="E337" s="5" t="s">
        <v>8</v>
      </c>
      <c r="F337" s="6">
        <v>0</v>
      </c>
      <c r="G337" s="10" t="str">
        <f>VLOOKUP(InputData[[#This Row],[PRODUCT ID]],Table2[],2,0)</f>
        <v>Product26</v>
      </c>
      <c r="H337" t="str">
        <f>VLOOKUP(InputData[[#This Row],[PRODUCT ID]],Table2[],3,0)</f>
        <v>Home appliance</v>
      </c>
      <c r="I337">
        <f>VLOOKUP(InputData[[#This Row],[PRODUCT ID]],Table2[],4,0)</f>
        <v>709</v>
      </c>
      <c r="J337">
        <f>VLOOKUP(InputData[[#This Row],[PRODUCT ID]],Table2[],5,0)</f>
        <v>807.88</v>
      </c>
      <c r="K337">
        <f>InputData[[#This Row],[ BUYING PRICE]]*InputData[[#This Row],[QUANTITY]]</f>
        <v>9926</v>
      </c>
      <c r="L337">
        <f>InputData[[#This Row],[SELLING PRICE]]*InputData[[#This Row],[QUANTITY]]</f>
        <v>11310.32</v>
      </c>
      <c r="M337">
        <f>DAY(InputData[[#This Row],[DATE]])</f>
        <v>21</v>
      </c>
      <c r="N337" t="str">
        <f>TEXT(InputData[[#This Row],[DATE]],"mmm")</f>
        <v>Apr</v>
      </c>
      <c r="O337">
        <f>YEAR(InputData[[#This Row],[DATE]])</f>
        <v>2022</v>
      </c>
    </row>
    <row r="338" spans="1:15" x14ac:dyDescent="0.35">
      <c r="A338" s="3">
        <v>44674</v>
      </c>
      <c r="B338" s="4" t="s">
        <v>21</v>
      </c>
      <c r="C338" s="5">
        <v>15</v>
      </c>
      <c r="D338" s="5" t="s">
        <v>8</v>
      </c>
      <c r="E338" s="5" t="s">
        <v>8</v>
      </c>
      <c r="F338" s="6">
        <v>0</v>
      </c>
      <c r="G338" s="10" t="str">
        <f>VLOOKUP(InputData[[#This Row],[PRODUCT ID]],Table2[],2,0)</f>
        <v>Product44</v>
      </c>
      <c r="H338" t="str">
        <f>VLOOKUP(InputData[[#This Row],[PRODUCT ID]],Table2[],3,0)</f>
        <v>Home appliance</v>
      </c>
      <c r="I338">
        <f>VLOOKUP(InputData[[#This Row],[PRODUCT ID]],Table2[],4,0)</f>
        <v>21</v>
      </c>
      <c r="J338">
        <f>VLOOKUP(InputData[[#This Row],[PRODUCT ID]],Table2[],5,0)</f>
        <v>81</v>
      </c>
      <c r="K338">
        <f>InputData[[#This Row],[ BUYING PRICE]]*InputData[[#This Row],[QUANTITY]]</f>
        <v>315</v>
      </c>
      <c r="L338">
        <f>InputData[[#This Row],[SELLING PRICE]]*InputData[[#This Row],[QUANTITY]]</f>
        <v>1215</v>
      </c>
      <c r="M338">
        <f>DAY(InputData[[#This Row],[DATE]])</f>
        <v>23</v>
      </c>
      <c r="N338" t="str">
        <f>TEXT(InputData[[#This Row],[DATE]],"mmm")</f>
        <v>Apr</v>
      </c>
      <c r="O338">
        <f>YEAR(InputData[[#This Row],[DATE]])</f>
        <v>2022</v>
      </c>
    </row>
    <row r="339" spans="1:15" x14ac:dyDescent="0.35">
      <c r="A339" s="3">
        <v>44675</v>
      </c>
      <c r="B339" s="4" t="s">
        <v>23</v>
      </c>
      <c r="C339" s="5">
        <v>4</v>
      </c>
      <c r="D339" s="5" t="s">
        <v>12</v>
      </c>
      <c r="E339" s="5" t="s">
        <v>8</v>
      </c>
      <c r="F339" s="6">
        <v>0</v>
      </c>
      <c r="G339" s="10" t="str">
        <f>VLOOKUP(InputData[[#This Row],[PRODUCT ID]],Table2[],2,0)</f>
        <v>Product34</v>
      </c>
      <c r="H339" t="str">
        <f>VLOOKUP(InputData[[#This Row],[PRODUCT ID]],Table2[],3,0)</f>
        <v>Furniture</v>
      </c>
      <c r="I339">
        <f>VLOOKUP(InputData[[#This Row],[PRODUCT ID]],Table2[],4,0)</f>
        <v>11</v>
      </c>
      <c r="J339">
        <f>VLOOKUP(InputData[[#This Row],[PRODUCT ID]],Table2[],5,0)</f>
        <v>71</v>
      </c>
      <c r="K339">
        <f>InputData[[#This Row],[ BUYING PRICE]]*InputData[[#This Row],[QUANTITY]]</f>
        <v>44</v>
      </c>
      <c r="L339">
        <f>InputData[[#This Row],[SELLING PRICE]]*InputData[[#This Row],[QUANTITY]]</f>
        <v>284</v>
      </c>
      <c r="M339">
        <f>DAY(InputData[[#This Row],[DATE]])</f>
        <v>24</v>
      </c>
      <c r="N339" t="str">
        <f>TEXT(InputData[[#This Row],[DATE]],"mmm")</f>
        <v>Apr</v>
      </c>
      <c r="O339">
        <f>YEAR(InputData[[#This Row],[DATE]])</f>
        <v>2022</v>
      </c>
    </row>
    <row r="340" spans="1:15" x14ac:dyDescent="0.35">
      <c r="A340" s="3">
        <v>44676</v>
      </c>
      <c r="B340" s="4" t="s">
        <v>13</v>
      </c>
      <c r="C340" s="5">
        <v>9</v>
      </c>
      <c r="D340" s="5" t="s">
        <v>12</v>
      </c>
      <c r="E340" s="5" t="s">
        <v>10</v>
      </c>
      <c r="F340" s="6">
        <v>0</v>
      </c>
      <c r="G340" s="10" t="str">
        <f>VLOOKUP(InputData[[#This Row],[PRODUCT ID]],Table2[],2,0)</f>
        <v>Product04</v>
      </c>
      <c r="H340" t="str">
        <f>VLOOKUP(InputData[[#This Row],[PRODUCT ID]],Table2[],3,0)</f>
        <v>Drinks</v>
      </c>
      <c r="I340">
        <f>VLOOKUP(InputData[[#This Row],[PRODUCT ID]],Table2[],4,0)</f>
        <v>44</v>
      </c>
      <c r="J340">
        <f>VLOOKUP(InputData[[#This Row],[PRODUCT ID]],Table2[],5,0)</f>
        <v>503</v>
      </c>
      <c r="K340">
        <f>InputData[[#This Row],[ BUYING PRICE]]*InputData[[#This Row],[QUANTITY]]</f>
        <v>396</v>
      </c>
      <c r="L340">
        <f>InputData[[#This Row],[SELLING PRICE]]*InputData[[#This Row],[QUANTITY]]</f>
        <v>4527</v>
      </c>
      <c r="M340">
        <f>DAY(InputData[[#This Row],[DATE]])</f>
        <v>25</v>
      </c>
      <c r="N340" t="str">
        <f>TEXT(InputData[[#This Row],[DATE]],"mmm")</f>
        <v>Apr</v>
      </c>
      <c r="O340">
        <f>YEAR(InputData[[#This Row],[DATE]])</f>
        <v>2022</v>
      </c>
    </row>
    <row r="341" spans="1:15" x14ac:dyDescent="0.35">
      <c r="A341" s="3">
        <v>44676</v>
      </c>
      <c r="B341" s="4" t="s">
        <v>16</v>
      </c>
      <c r="C341" s="5">
        <v>8</v>
      </c>
      <c r="D341" s="5" t="s">
        <v>8</v>
      </c>
      <c r="E341" s="5" t="s">
        <v>8</v>
      </c>
      <c r="F341" s="6">
        <v>0</v>
      </c>
      <c r="G341" s="10" t="str">
        <f>VLOOKUP(InputData[[#This Row],[PRODUCT ID]],Table2[],2,0)</f>
        <v>Product03</v>
      </c>
      <c r="H341" t="str">
        <f>VLOOKUP(InputData[[#This Row],[PRODUCT ID]],Table2[],3,0)</f>
        <v>Foods</v>
      </c>
      <c r="I341">
        <f>VLOOKUP(InputData[[#This Row],[PRODUCT ID]],Table2[],4,0)</f>
        <v>71</v>
      </c>
      <c r="J341">
        <f>VLOOKUP(InputData[[#This Row],[PRODUCT ID]],Table2[],5,0)</f>
        <v>502</v>
      </c>
      <c r="K341">
        <f>InputData[[#This Row],[ BUYING PRICE]]*InputData[[#This Row],[QUANTITY]]</f>
        <v>568</v>
      </c>
      <c r="L341">
        <f>InputData[[#This Row],[SELLING PRICE]]*InputData[[#This Row],[QUANTITY]]</f>
        <v>4016</v>
      </c>
      <c r="M341">
        <f>DAY(InputData[[#This Row],[DATE]])</f>
        <v>25</v>
      </c>
      <c r="N341" t="str">
        <f>TEXT(InputData[[#This Row],[DATE]],"mmm")</f>
        <v>Apr</v>
      </c>
      <c r="O341">
        <f>YEAR(InputData[[#This Row],[DATE]])</f>
        <v>2022</v>
      </c>
    </row>
    <row r="342" spans="1:15" x14ac:dyDescent="0.35">
      <c r="A342" s="3">
        <v>44677</v>
      </c>
      <c r="B342" s="4" t="s">
        <v>36</v>
      </c>
      <c r="C342" s="5">
        <v>2</v>
      </c>
      <c r="D342" s="5" t="s">
        <v>12</v>
      </c>
      <c r="E342" s="5" t="s">
        <v>10</v>
      </c>
      <c r="F342" s="6">
        <v>0</v>
      </c>
      <c r="G342" s="10" t="str">
        <f>VLOOKUP(InputData[[#This Row],[PRODUCT ID]],Table2[],2,0)</f>
        <v>Product27</v>
      </c>
      <c r="H342" t="str">
        <f>VLOOKUP(InputData[[#This Row],[PRODUCT ID]],Table2[],3,0)</f>
        <v>Toys&amp; games</v>
      </c>
      <c r="I342">
        <f>VLOOKUP(InputData[[#This Row],[PRODUCT ID]],Table2[],4,0)</f>
        <v>710</v>
      </c>
      <c r="J342">
        <f>VLOOKUP(InputData[[#This Row],[PRODUCT ID]],Table2[],5,0)</f>
        <v>808.88</v>
      </c>
      <c r="K342">
        <f>InputData[[#This Row],[ BUYING PRICE]]*InputData[[#This Row],[QUANTITY]]</f>
        <v>1420</v>
      </c>
      <c r="L342">
        <f>InputData[[#This Row],[SELLING PRICE]]*InputData[[#This Row],[QUANTITY]]</f>
        <v>1617.76</v>
      </c>
      <c r="M342">
        <f>DAY(InputData[[#This Row],[DATE]])</f>
        <v>26</v>
      </c>
      <c r="N342" t="str">
        <f>TEXT(InputData[[#This Row],[DATE]],"mmm")</f>
        <v>Apr</v>
      </c>
      <c r="O342">
        <f>YEAR(InputData[[#This Row],[DATE]])</f>
        <v>2022</v>
      </c>
    </row>
    <row r="343" spans="1:15" x14ac:dyDescent="0.35">
      <c r="A343" s="3">
        <v>44679</v>
      </c>
      <c r="B343" s="4" t="s">
        <v>19</v>
      </c>
      <c r="C343" s="5">
        <v>14</v>
      </c>
      <c r="D343" s="5" t="s">
        <v>12</v>
      </c>
      <c r="E343" s="5" t="s">
        <v>10</v>
      </c>
      <c r="F343" s="6">
        <v>0</v>
      </c>
      <c r="G343" s="10" t="str">
        <f>VLOOKUP(InputData[[#This Row],[PRODUCT ID]],Table2[],2,0)</f>
        <v>Product14</v>
      </c>
      <c r="H343" t="str">
        <f>VLOOKUP(InputData[[#This Row],[PRODUCT ID]],Table2[],3,0)</f>
        <v>Jwellery</v>
      </c>
      <c r="I343">
        <f>VLOOKUP(InputData[[#This Row],[PRODUCT ID]],Table2[],4,0)</f>
        <v>142</v>
      </c>
      <c r="J343">
        <f>VLOOKUP(InputData[[#This Row],[PRODUCT ID]],Table2[],5,0)</f>
        <v>513</v>
      </c>
      <c r="K343">
        <f>InputData[[#This Row],[ BUYING PRICE]]*InputData[[#This Row],[QUANTITY]]</f>
        <v>1988</v>
      </c>
      <c r="L343">
        <f>InputData[[#This Row],[SELLING PRICE]]*InputData[[#This Row],[QUANTITY]]</f>
        <v>7182</v>
      </c>
      <c r="M343">
        <f>DAY(InputData[[#This Row],[DATE]])</f>
        <v>28</v>
      </c>
      <c r="N343" t="str">
        <f>TEXT(InputData[[#This Row],[DATE]],"mmm")</f>
        <v>Apr</v>
      </c>
      <c r="O343">
        <f>YEAR(InputData[[#This Row],[DATE]])</f>
        <v>2022</v>
      </c>
    </row>
    <row r="344" spans="1:15" x14ac:dyDescent="0.35">
      <c r="A344" s="3">
        <v>44681</v>
      </c>
      <c r="B344" s="4" t="s">
        <v>31</v>
      </c>
      <c r="C344" s="5">
        <v>13</v>
      </c>
      <c r="D344" s="5" t="s">
        <v>8</v>
      </c>
      <c r="E344" s="5" t="s">
        <v>8</v>
      </c>
      <c r="F344" s="6">
        <v>0</v>
      </c>
      <c r="G344" s="10" t="str">
        <f>VLOOKUP(InputData[[#This Row],[PRODUCT ID]],Table2[],2,0)</f>
        <v>Product16</v>
      </c>
      <c r="H344" t="str">
        <f>VLOOKUP(InputData[[#This Row],[PRODUCT ID]],Table2[],3,0)</f>
        <v>Furniture</v>
      </c>
      <c r="I344">
        <f>VLOOKUP(InputData[[#This Row],[PRODUCT ID]],Table2[],4,0)</f>
        <v>200</v>
      </c>
      <c r="J344">
        <f>VLOOKUP(InputData[[#This Row],[PRODUCT ID]],Table2[],5,0)</f>
        <v>515</v>
      </c>
      <c r="K344">
        <f>InputData[[#This Row],[ BUYING PRICE]]*InputData[[#This Row],[QUANTITY]]</f>
        <v>2600</v>
      </c>
      <c r="L344">
        <f>InputData[[#This Row],[SELLING PRICE]]*InputData[[#This Row],[QUANTITY]]</f>
        <v>6695</v>
      </c>
      <c r="M344">
        <f>DAY(InputData[[#This Row],[DATE]])</f>
        <v>30</v>
      </c>
      <c r="N344" t="str">
        <f>TEXT(InputData[[#This Row],[DATE]],"mmm")</f>
        <v>Apr</v>
      </c>
      <c r="O344">
        <f>YEAR(InputData[[#This Row],[DATE]])</f>
        <v>2022</v>
      </c>
    </row>
    <row r="345" spans="1:15" x14ac:dyDescent="0.35">
      <c r="A345" s="3">
        <v>44681</v>
      </c>
      <c r="B345" s="4" t="s">
        <v>36</v>
      </c>
      <c r="C345" s="5">
        <v>8</v>
      </c>
      <c r="D345" s="5" t="s">
        <v>12</v>
      </c>
      <c r="E345" s="5" t="s">
        <v>8</v>
      </c>
      <c r="F345" s="6">
        <v>0</v>
      </c>
      <c r="G345" s="10" t="str">
        <f>VLOOKUP(InputData[[#This Row],[PRODUCT ID]],Table2[],2,0)</f>
        <v>Product27</v>
      </c>
      <c r="H345" t="str">
        <f>VLOOKUP(InputData[[#This Row],[PRODUCT ID]],Table2[],3,0)</f>
        <v>Toys&amp; games</v>
      </c>
      <c r="I345">
        <f>VLOOKUP(InputData[[#This Row],[PRODUCT ID]],Table2[],4,0)</f>
        <v>710</v>
      </c>
      <c r="J345">
        <f>VLOOKUP(InputData[[#This Row],[PRODUCT ID]],Table2[],5,0)</f>
        <v>808.88</v>
      </c>
      <c r="K345">
        <f>InputData[[#This Row],[ BUYING PRICE]]*InputData[[#This Row],[QUANTITY]]</f>
        <v>5680</v>
      </c>
      <c r="L345">
        <f>InputData[[#This Row],[SELLING PRICE]]*InputData[[#This Row],[QUANTITY]]</f>
        <v>6471.04</v>
      </c>
      <c r="M345">
        <f>DAY(InputData[[#This Row],[DATE]])</f>
        <v>30</v>
      </c>
      <c r="N345" t="str">
        <f>TEXT(InputData[[#This Row],[DATE]],"mmm")</f>
        <v>Apr</v>
      </c>
      <c r="O345">
        <f>YEAR(InputData[[#This Row],[DATE]])</f>
        <v>2022</v>
      </c>
    </row>
    <row r="346" spans="1:15" x14ac:dyDescent="0.35">
      <c r="A346" s="3">
        <v>44682</v>
      </c>
      <c r="B346" s="4" t="s">
        <v>23</v>
      </c>
      <c r="C346" s="5">
        <v>9</v>
      </c>
      <c r="D346" s="5" t="s">
        <v>7</v>
      </c>
      <c r="E346" s="5" t="s">
        <v>8</v>
      </c>
      <c r="F346" s="6">
        <v>0</v>
      </c>
      <c r="G346" s="10" t="str">
        <f>VLOOKUP(InputData[[#This Row],[PRODUCT ID]],Table2[],2,0)</f>
        <v>Product34</v>
      </c>
      <c r="H346" t="str">
        <f>VLOOKUP(InputData[[#This Row],[PRODUCT ID]],Table2[],3,0)</f>
        <v>Furniture</v>
      </c>
      <c r="I346">
        <f>VLOOKUP(InputData[[#This Row],[PRODUCT ID]],Table2[],4,0)</f>
        <v>11</v>
      </c>
      <c r="J346">
        <f>VLOOKUP(InputData[[#This Row],[PRODUCT ID]],Table2[],5,0)</f>
        <v>71</v>
      </c>
      <c r="K346">
        <f>InputData[[#This Row],[ BUYING PRICE]]*InputData[[#This Row],[QUANTITY]]</f>
        <v>99</v>
      </c>
      <c r="L346">
        <f>InputData[[#This Row],[SELLING PRICE]]*InputData[[#This Row],[QUANTITY]]</f>
        <v>639</v>
      </c>
      <c r="M346">
        <f>DAY(InputData[[#This Row],[DATE]])</f>
        <v>1</v>
      </c>
      <c r="N346" t="str">
        <f>TEXT(InputData[[#This Row],[DATE]],"mmm")</f>
        <v>May</v>
      </c>
      <c r="O346">
        <f>YEAR(InputData[[#This Row],[DATE]])</f>
        <v>2022</v>
      </c>
    </row>
    <row r="347" spans="1:15" x14ac:dyDescent="0.35">
      <c r="A347" s="3">
        <v>44682</v>
      </c>
      <c r="B347" s="4" t="s">
        <v>48</v>
      </c>
      <c r="C347" s="5">
        <v>6</v>
      </c>
      <c r="D347" s="5" t="s">
        <v>8</v>
      </c>
      <c r="E347" s="5" t="s">
        <v>8</v>
      </c>
      <c r="F347" s="6">
        <v>0</v>
      </c>
      <c r="G347" s="10" t="str">
        <f>VLOOKUP(InputData[[#This Row],[PRODUCT ID]],Table2[],2,0)</f>
        <v>Product33</v>
      </c>
      <c r="H347" t="str">
        <f>VLOOKUP(InputData[[#This Row],[PRODUCT ID]],Table2[],3,0)</f>
        <v>Grocery Store</v>
      </c>
      <c r="I347">
        <f>VLOOKUP(InputData[[#This Row],[PRODUCT ID]],Table2[],4,0)</f>
        <v>10</v>
      </c>
      <c r="J347">
        <f>VLOOKUP(InputData[[#This Row],[PRODUCT ID]],Table2[],5,0)</f>
        <v>70</v>
      </c>
      <c r="K347">
        <f>InputData[[#This Row],[ BUYING PRICE]]*InputData[[#This Row],[QUANTITY]]</f>
        <v>60</v>
      </c>
      <c r="L347">
        <f>InputData[[#This Row],[SELLING PRICE]]*InputData[[#This Row],[QUANTITY]]</f>
        <v>420</v>
      </c>
      <c r="M347">
        <f>DAY(InputData[[#This Row],[DATE]])</f>
        <v>1</v>
      </c>
      <c r="N347" t="str">
        <f>TEXT(InputData[[#This Row],[DATE]],"mmm")</f>
        <v>May</v>
      </c>
      <c r="O347">
        <f>YEAR(InputData[[#This Row],[DATE]])</f>
        <v>2022</v>
      </c>
    </row>
    <row r="348" spans="1:15" x14ac:dyDescent="0.35">
      <c r="A348" s="3">
        <v>44683</v>
      </c>
      <c r="B348" s="4" t="s">
        <v>11</v>
      </c>
      <c r="C348" s="5">
        <v>4</v>
      </c>
      <c r="D348" s="5" t="s">
        <v>8</v>
      </c>
      <c r="E348" s="5" t="s">
        <v>10</v>
      </c>
      <c r="F348" s="6">
        <v>0</v>
      </c>
      <c r="G348" s="10" t="str">
        <f>VLOOKUP(InputData[[#This Row],[PRODUCT ID]],Table2[],2,0)</f>
        <v>Product13</v>
      </c>
      <c r="H348" t="str">
        <f>VLOOKUP(InputData[[#This Row],[PRODUCT ID]],Table2[],3,0)</f>
        <v>Drinks</v>
      </c>
      <c r="I348">
        <f>VLOOKUP(InputData[[#This Row],[PRODUCT ID]],Table2[],4,0)</f>
        <v>141</v>
      </c>
      <c r="J348">
        <f>VLOOKUP(InputData[[#This Row],[PRODUCT ID]],Table2[],5,0)</f>
        <v>512</v>
      </c>
      <c r="K348">
        <f>InputData[[#This Row],[ BUYING PRICE]]*InputData[[#This Row],[QUANTITY]]</f>
        <v>564</v>
      </c>
      <c r="L348">
        <f>InputData[[#This Row],[SELLING PRICE]]*InputData[[#This Row],[QUANTITY]]</f>
        <v>2048</v>
      </c>
      <c r="M348">
        <f>DAY(InputData[[#This Row],[DATE]])</f>
        <v>2</v>
      </c>
      <c r="N348" t="str">
        <f>TEXT(InputData[[#This Row],[DATE]],"mmm")</f>
        <v>May</v>
      </c>
      <c r="O348">
        <f>YEAR(InputData[[#This Row],[DATE]])</f>
        <v>2022</v>
      </c>
    </row>
    <row r="349" spans="1:15" x14ac:dyDescent="0.35">
      <c r="A349" s="3">
        <v>44685</v>
      </c>
      <c r="B349" s="4" t="s">
        <v>24</v>
      </c>
      <c r="C349" s="5">
        <v>10</v>
      </c>
      <c r="D349" s="5" t="s">
        <v>12</v>
      </c>
      <c r="E349" s="5" t="s">
        <v>8</v>
      </c>
      <c r="F349" s="6">
        <v>0</v>
      </c>
      <c r="G349" s="10" t="str">
        <f>VLOOKUP(InputData[[#This Row],[PRODUCT ID]],Table2[],2,0)</f>
        <v>Product20</v>
      </c>
      <c r="H349" t="str">
        <f>VLOOKUP(InputData[[#This Row],[PRODUCT ID]],Table2[],3,0)</f>
        <v>Footwears</v>
      </c>
      <c r="I349">
        <f>VLOOKUP(InputData[[#This Row],[PRODUCT ID]],Table2[],4,0)</f>
        <v>703</v>
      </c>
      <c r="J349">
        <f>VLOOKUP(InputData[[#This Row],[PRODUCT ID]],Table2[],5,0)</f>
        <v>801.88</v>
      </c>
      <c r="K349">
        <f>InputData[[#This Row],[ BUYING PRICE]]*InputData[[#This Row],[QUANTITY]]</f>
        <v>7030</v>
      </c>
      <c r="L349">
        <f>InputData[[#This Row],[SELLING PRICE]]*InputData[[#This Row],[QUANTITY]]</f>
        <v>8018.8</v>
      </c>
      <c r="M349">
        <f>DAY(InputData[[#This Row],[DATE]])</f>
        <v>4</v>
      </c>
      <c r="N349" t="str">
        <f>TEXT(InputData[[#This Row],[DATE]],"mmm")</f>
        <v>May</v>
      </c>
      <c r="O349">
        <f>YEAR(InputData[[#This Row],[DATE]])</f>
        <v>2022</v>
      </c>
    </row>
    <row r="350" spans="1:15" x14ac:dyDescent="0.35">
      <c r="A350" s="3">
        <v>44687</v>
      </c>
      <c r="B350" s="4" t="s">
        <v>23</v>
      </c>
      <c r="C350" s="5">
        <v>7</v>
      </c>
      <c r="D350" s="5" t="s">
        <v>12</v>
      </c>
      <c r="E350" s="5" t="s">
        <v>8</v>
      </c>
      <c r="F350" s="6">
        <v>0</v>
      </c>
      <c r="G350" s="10" t="str">
        <f>VLOOKUP(InputData[[#This Row],[PRODUCT ID]],Table2[],2,0)</f>
        <v>Product34</v>
      </c>
      <c r="H350" t="str">
        <f>VLOOKUP(InputData[[#This Row],[PRODUCT ID]],Table2[],3,0)</f>
        <v>Furniture</v>
      </c>
      <c r="I350">
        <f>VLOOKUP(InputData[[#This Row],[PRODUCT ID]],Table2[],4,0)</f>
        <v>11</v>
      </c>
      <c r="J350">
        <f>VLOOKUP(InputData[[#This Row],[PRODUCT ID]],Table2[],5,0)</f>
        <v>71</v>
      </c>
      <c r="K350">
        <f>InputData[[#This Row],[ BUYING PRICE]]*InputData[[#This Row],[QUANTITY]]</f>
        <v>77</v>
      </c>
      <c r="L350">
        <f>InputData[[#This Row],[SELLING PRICE]]*InputData[[#This Row],[QUANTITY]]</f>
        <v>497</v>
      </c>
      <c r="M350">
        <f>DAY(InputData[[#This Row],[DATE]])</f>
        <v>6</v>
      </c>
      <c r="N350" t="str">
        <f>TEXT(InputData[[#This Row],[DATE]],"mmm")</f>
        <v>May</v>
      </c>
      <c r="O350">
        <f>YEAR(InputData[[#This Row],[DATE]])</f>
        <v>2022</v>
      </c>
    </row>
    <row r="351" spans="1:15" x14ac:dyDescent="0.35">
      <c r="A351" s="3">
        <v>44688</v>
      </c>
      <c r="B351" s="4" t="s">
        <v>37</v>
      </c>
      <c r="C351" s="5">
        <v>4</v>
      </c>
      <c r="D351" s="5" t="s">
        <v>8</v>
      </c>
      <c r="E351" s="5" t="s">
        <v>10</v>
      </c>
      <c r="F351" s="6">
        <v>0</v>
      </c>
      <c r="G351" s="10" t="str">
        <f>VLOOKUP(InputData[[#This Row],[PRODUCT ID]],Table2[],2,0)</f>
        <v>Product15</v>
      </c>
      <c r="H351" t="str">
        <f>VLOOKUP(InputData[[#This Row],[PRODUCT ID]],Table2[],3,0)</f>
        <v>Grocery Store</v>
      </c>
      <c r="I351">
        <f>VLOOKUP(InputData[[#This Row],[PRODUCT ID]],Table2[],4,0)</f>
        <v>500</v>
      </c>
      <c r="J351">
        <f>VLOOKUP(InputData[[#This Row],[PRODUCT ID]],Table2[],5,0)</f>
        <v>514</v>
      </c>
      <c r="K351">
        <f>InputData[[#This Row],[ BUYING PRICE]]*InputData[[#This Row],[QUANTITY]]</f>
        <v>2000</v>
      </c>
      <c r="L351">
        <f>InputData[[#This Row],[SELLING PRICE]]*InputData[[#This Row],[QUANTITY]]</f>
        <v>2056</v>
      </c>
      <c r="M351">
        <f>DAY(InputData[[#This Row],[DATE]])</f>
        <v>7</v>
      </c>
      <c r="N351" t="str">
        <f>TEXT(InputData[[#This Row],[DATE]],"mmm")</f>
        <v>May</v>
      </c>
      <c r="O351">
        <f>YEAR(InputData[[#This Row],[DATE]])</f>
        <v>2022</v>
      </c>
    </row>
    <row r="352" spans="1:15" x14ac:dyDescent="0.35">
      <c r="A352" s="3">
        <v>44688</v>
      </c>
      <c r="B352" s="4" t="s">
        <v>36</v>
      </c>
      <c r="C352" s="5">
        <v>1</v>
      </c>
      <c r="D352" s="5" t="s">
        <v>8</v>
      </c>
      <c r="E352" s="5" t="s">
        <v>8</v>
      </c>
      <c r="F352" s="6">
        <v>0</v>
      </c>
      <c r="G352" s="10" t="str">
        <f>VLOOKUP(InputData[[#This Row],[PRODUCT ID]],Table2[],2,0)</f>
        <v>Product27</v>
      </c>
      <c r="H352" t="str">
        <f>VLOOKUP(InputData[[#This Row],[PRODUCT ID]],Table2[],3,0)</f>
        <v>Toys&amp; games</v>
      </c>
      <c r="I352">
        <f>VLOOKUP(InputData[[#This Row],[PRODUCT ID]],Table2[],4,0)</f>
        <v>710</v>
      </c>
      <c r="J352">
        <f>VLOOKUP(InputData[[#This Row],[PRODUCT ID]],Table2[],5,0)</f>
        <v>808.88</v>
      </c>
      <c r="K352">
        <f>InputData[[#This Row],[ BUYING PRICE]]*InputData[[#This Row],[QUANTITY]]</f>
        <v>710</v>
      </c>
      <c r="L352">
        <f>InputData[[#This Row],[SELLING PRICE]]*InputData[[#This Row],[QUANTITY]]</f>
        <v>808.88</v>
      </c>
      <c r="M352">
        <f>DAY(InputData[[#This Row],[DATE]])</f>
        <v>7</v>
      </c>
      <c r="N352" t="str">
        <f>TEXT(InputData[[#This Row],[DATE]],"mmm")</f>
        <v>May</v>
      </c>
      <c r="O352">
        <f>YEAR(InputData[[#This Row],[DATE]])</f>
        <v>2022</v>
      </c>
    </row>
    <row r="353" spans="1:15" x14ac:dyDescent="0.35">
      <c r="A353" s="3">
        <v>44689</v>
      </c>
      <c r="B353" s="4" t="s">
        <v>32</v>
      </c>
      <c r="C353" s="5">
        <v>7</v>
      </c>
      <c r="D353" s="5" t="s">
        <v>8</v>
      </c>
      <c r="E353" s="5" t="s">
        <v>8</v>
      </c>
      <c r="F353" s="6">
        <v>0</v>
      </c>
      <c r="G353" s="10" t="str">
        <f>VLOOKUP(InputData[[#This Row],[PRODUCT ID]],Table2[],2,0)</f>
        <v>Product22</v>
      </c>
      <c r="H353" t="str">
        <f>VLOOKUP(InputData[[#This Row],[PRODUCT ID]],Table2[],3,0)</f>
        <v>Drinks</v>
      </c>
      <c r="I353">
        <f>VLOOKUP(InputData[[#This Row],[PRODUCT ID]],Table2[],4,0)</f>
        <v>705</v>
      </c>
      <c r="J353">
        <f>VLOOKUP(InputData[[#This Row],[PRODUCT ID]],Table2[],5,0)</f>
        <v>803.88</v>
      </c>
      <c r="K353">
        <f>InputData[[#This Row],[ BUYING PRICE]]*InputData[[#This Row],[QUANTITY]]</f>
        <v>4935</v>
      </c>
      <c r="L353">
        <f>InputData[[#This Row],[SELLING PRICE]]*InputData[[#This Row],[QUANTITY]]</f>
        <v>5627.16</v>
      </c>
      <c r="M353">
        <f>DAY(InputData[[#This Row],[DATE]])</f>
        <v>8</v>
      </c>
      <c r="N353" t="str">
        <f>TEXT(InputData[[#This Row],[DATE]],"mmm")</f>
        <v>May</v>
      </c>
      <c r="O353">
        <f>YEAR(InputData[[#This Row],[DATE]])</f>
        <v>2022</v>
      </c>
    </row>
    <row r="354" spans="1:15" x14ac:dyDescent="0.35">
      <c r="A354" s="3">
        <v>44690</v>
      </c>
      <c r="B354" s="4" t="s">
        <v>49</v>
      </c>
      <c r="C354" s="5">
        <v>12</v>
      </c>
      <c r="D354" s="5" t="s">
        <v>7</v>
      </c>
      <c r="E354" s="5" t="s">
        <v>10</v>
      </c>
      <c r="F354" s="6">
        <v>0</v>
      </c>
      <c r="G354" s="10" t="str">
        <f>VLOOKUP(InputData[[#This Row],[PRODUCT ID]],Table2[],2,0)</f>
        <v>Product17</v>
      </c>
      <c r="H354" t="str">
        <f>VLOOKUP(InputData[[#This Row],[PRODUCT ID]],Table2[],3,0)</f>
        <v>Home appliance</v>
      </c>
      <c r="I354">
        <f>VLOOKUP(InputData[[#This Row],[PRODUCT ID]],Table2[],4,0)</f>
        <v>700</v>
      </c>
      <c r="J354">
        <f>VLOOKUP(InputData[[#This Row],[PRODUCT ID]],Table2[],5,0)</f>
        <v>720.9</v>
      </c>
      <c r="K354">
        <f>InputData[[#This Row],[ BUYING PRICE]]*InputData[[#This Row],[QUANTITY]]</f>
        <v>8400</v>
      </c>
      <c r="L354">
        <f>InputData[[#This Row],[SELLING PRICE]]*InputData[[#This Row],[QUANTITY]]</f>
        <v>8650.7999999999993</v>
      </c>
      <c r="M354">
        <f>DAY(InputData[[#This Row],[DATE]])</f>
        <v>9</v>
      </c>
      <c r="N354" t="str">
        <f>TEXT(InputData[[#This Row],[DATE]],"mmm")</f>
        <v>May</v>
      </c>
      <c r="O354">
        <f>YEAR(InputData[[#This Row],[DATE]])</f>
        <v>2022</v>
      </c>
    </row>
    <row r="355" spans="1:15" x14ac:dyDescent="0.35">
      <c r="A355" s="3">
        <v>44691</v>
      </c>
      <c r="B355" s="4" t="s">
        <v>47</v>
      </c>
      <c r="C355" s="5">
        <v>6</v>
      </c>
      <c r="D355" s="5" t="s">
        <v>12</v>
      </c>
      <c r="E355" s="5" t="s">
        <v>8</v>
      </c>
      <c r="F355" s="6">
        <v>0</v>
      </c>
      <c r="G355" s="10" t="str">
        <f>VLOOKUP(InputData[[#This Row],[PRODUCT ID]],Table2[],2,0)</f>
        <v>Product09</v>
      </c>
      <c r="H355" t="str">
        <f>VLOOKUP(InputData[[#This Row],[PRODUCT ID]],Table2[],3,0)</f>
        <v>Toys&amp; games</v>
      </c>
      <c r="I355">
        <f>VLOOKUP(InputData[[#This Row],[PRODUCT ID]],Table2[],4,0)</f>
        <v>137</v>
      </c>
      <c r="J355">
        <f>VLOOKUP(InputData[[#This Row],[PRODUCT ID]],Table2[],5,0)</f>
        <v>508</v>
      </c>
      <c r="K355">
        <f>InputData[[#This Row],[ BUYING PRICE]]*InputData[[#This Row],[QUANTITY]]</f>
        <v>822</v>
      </c>
      <c r="L355">
        <f>InputData[[#This Row],[SELLING PRICE]]*InputData[[#This Row],[QUANTITY]]</f>
        <v>3048</v>
      </c>
      <c r="M355">
        <f>DAY(InputData[[#This Row],[DATE]])</f>
        <v>10</v>
      </c>
      <c r="N355" t="str">
        <f>TEXT(InputData[[#This Row],[DATE]],"mmm")</f>
        <v>May</v>
      </c>
      <c r="O355">
        <f>YEAR(InputData[[#This Row],[DATE]])</f>
        <v>2022</v>
      </c>
    </row>
    <row r="356" spans="1:15" x14ac:dyDescent="0.35">
      <c r="A356" s="3">
        <v>44693</v>
      </c>
      <c r="B356" s="4" t="s">
        <v>41</v>
      </c>
      <c r="C356" s="5">
        <v>7</v>
      </c>
      <c r="D356" s="5" t="s">
        <v>8</v>
      </c>
      <c r="E356" s="5" t="s">
        <v>10</v>
      </c>
      <c r="F356" s="6">
        <v>0</v>
      </c>
      <c r="G356" s="10" t="str">
        <f>VLOOKUP(InputData[[#This Row],[PRODUCT ID]],Table2[],2,0)</f>
        <v>Product11</v>
      </c>
      <c r="H356" t="str">
        <f>VLOOKUP(InputData[[#This Row],[PRODUCT ID]],Table2[],3,0)</f>
        <v>Footwears</v>
      </c>
      <c r="I356">
        <f>VLOOKUP(InputData[[#This Row],[PRODUCT ID]],Table2[],4,0)</f>
        <v>139</v>
      </c>
      <c r="J356">
        <f>VLOOKUP(InputData[[#This Row],[PRODUCT ID]],Table2[],5,0)</f>
        <v>510</v>
      </c>
      <c r="K356">
        <f>InputData[[#This Row],[ BUYING PRICE]]*InputData[[#This Row],[QUANTITY]]</f>
        <v>973</v>
      </c>
      <c r="L356">
        <f>InputData[[#This Row],[SELLING PRICE]]*InputData[[#This Row],[QUANTITY]]</f>
        <v>3570</v>
      </c>
      <c r="M356">
        <f>DAY(InputData[[#This Row],[DATE]])</f>
        <v>12</v>
      </c>
      <c r="N356" t="str">
        <f>TEXT(InputData[[#This Row],[DATE]],"mmm")</f>
        <v>May</v>
      </c>
      <c r="O356">
        <f>YEAR(InputData[[#This Row],[DATE]])</f>
        <v>2022</v>
      </c>
    </row>
    <row r="357" spans="1:15" x14ac:dyDescent="0.35">
      <c r="A357" s="3">
        <v>44694</v>
      </c>
      <c r="B357" s="4" t="s">
        <v>45</v>
      </c>
      <c r="C357" s="5">
        <v>5</v>
      </c>
      <c r="D357" s="5" t="s">
        <v>12</v>
      </c>
      <c r="E357" s="5" t="s">
        <v>8</v>
      </c>
      <c r="F357" s="6">
        <v>0</v>
      </c>
      <c r="G357" s="10" t="str">
        <f>VLOOKUP(InputData[[#This Row],[PRODUCT ID]],Table2[],2,0)</f>
        <v>Product12</v>
      </c>
      <c r="H357" t="str">
        <f>VLOOKUP(InputData[[#This Row],[PRODUCT ID]],Table2[],3,0)</f>
        <v>Foods</v>
      </c>
      <c r="I357">
        <f>VLOOKUP(InputData[[#This Row],[PRODUCT ID]],Table2[],4,0)</f>
        <v>140</v>
      </c>
      <c r="J357">
        <f>VLOOKUP(InputData[[#This Row],[PRODUCT ID]],Table2[],5,0)</f>
        <v>511</v>
      </c>
      <c r="K357">
        <f>InputData[[#This Row],[ BUYING PRICE]]*InputData[[#This Row],[QUANTITY]]</f>
        <v>700</v>
      </c>
      <c r="L357">
        <f>InputData[[#This Row],[SELLING PRICE]]*InputData[[#This Row],[QUANTITY]]</f>
        <v>2555</v>
      </c>
      <c r="M357">
        <f>DAY(InputData[[#This Row],[DATE]])</f>
        <v>13</v>
      </c>
      <c r="N357" t="str">
        <f>TEXT(InputData[[#This Row],[DATE]],"mmm")</f>
        <v>May</v>
      </c>
      <c r="O357">
        <f>YEAR(InputData[[#This Row],[DATE]])</f>
        <v>2022</v>
      </c>
    </row>
    <row r="358" spans="1:15" x14ac:dyDescent="0.35">
      <c r="A358" s="3">
        <v>44695</v>
      </c>
      <c r="B358" s="4" t="s">
        <v>35</v>
      </c>
      <c r="C358" s="5">
        <v>14</v>
      </c>
      <c r="D358" s="5" t="s">
        <v>12</v>
      </c>
      <c r="E358" s="5" t="s">
        <v>10</v>
      </c>
      <c r="F358" s="6">
        <v>0</v>
      </c>
      <c r="G358" s="10" t="str">
        <f>VLOOKUP(InputData[[#This Row],[PRODUCT ID]],Table2[],2,0)</f>
        <v>Product08</v>
      </c>
      <c r="H358" t="str">
        <f>VLOOKUP(InputData[[#This Row],[PRODUCT ID]],Table2[],3,0)</f>
        <v>Home appliance</v>
      </c>
      <c r="I358">
        <f>VLOOKUP(InputData[[#This Row],[PRODUCT ID]],Table2[],4,0)</f>
        <v>136</v>
      </c>
      <c r="J358">
        <f>VLOOKUP(InputData[[#This Row],[PRODUCT ID]],Table2[],5,0)</f>
        <v>190.68</v>
      </c>
      <c r="K358">
        <f>InputData[[#This Row],[ BUYING PRICE]]*InputData[[#This Row],[QUANTITY]]</f>
        <v>1904</v>
      </c>
      <c r="L358">
        <f>InputData[[#This Row],[SELLING PRICE]]*InputData[[#This Row],[QUANTITY]]</f>
        <v>2669.52</v>
      </c>
      <c r="M358">
        <f>DAY(InputData[[#This Row],[DATE]])</f>
        <v>14</v>
      </c>
      <c r="N358" t="str">
        <f>TEXT(InputData[[#This Row],[DATE]],"mmm")</f>
        <v>May</v>
      </c>
      <c r="O358">
        <f>YEAR(InputData[[#This Row],[DATE]])</f>
        <v>2022</v>
      </c>
    </row>
    <row r="359" spans="1:15" x14ac:dyDescent="0.35">
      <c r="A359" s="3">
        <v>44696</v>
      </c>
      <c r="B359" s="4" t="s">
        <v>24</v>
      </c>
      <c r="C359" s="5">
        <v>5</v>
      </c>
      <c r="D359" s="5" t="s">
        <v>8</v>
      </c>
      <c r="E359" s="5" t="s">
        <v>8</v>
      </c>
      <c r="F359" s="6">
        <v>0</v>
      </c>
      <c r="G359" s="10" t="str">
        <f>VLOOKUP(InputData[[#This Row],[PRODUCT ID]],Table2[],2,0)</f>
        <v>Product20</v>
      </c>
      <c r="H359" t="str">
        <f>VLOOKUP(InputData[[#This Row],[PRODUCT ID]],Table2[],3,0)</f>
        <v>Footwears</v>
      </c>
      <c r="I359">
        <f>VLOOKUP(InputData[[#This Row],[PRODUCT ID]],Table2[],4,0)</f>
        <v>703</v>
      </c>
      <c r="J359">
        <f>VLOOKUP(InputData[[#This Row],[PRODUCT ID]],Table2[],5,0)</f>
        <v>801.88</v>
      </c>
      <c r="K359">
        <f>InputData[[#This Row],[ BUYING PRICE]]*InputData[[#This Row],[QUANTITY]]</f>
        <v>3515</v>
      </c>
      <c r="L359">
        <f>InputData[[#This Row],[SELLING PRICE]]*InputData[[#This Row],[QUANTITY]]</f>
        <v>4009.4</v>
      </c>
      <c r="M359">
        <f>DAY(InputData[[#This Row],[DATE]])</f>
        <v>15</v>
      </c>
      <c r="N359" t="str">
        <f>TEXT(InputData[[#This Row],[DATE]],"mmm")</f>
        <v>May</v>
      </c>
      <c r="O359">
        <f>YEAR(InputData[[#This Row],[DATE]])</f>
        <v>2022</v>
      </c>
    </row>
    <row r="360" spans="1:15" x14ac:dyDescent="0.35">
      <c r="A360" s="3">
        <v>44697</v>
      </c>
      <c r="B360" s="4" t="s">
        <v>30</v>
      </c>
      <c r="C360" s="5">
        <v>13</v>
      </c>
      <c r="D360" s="5" t="s">
        <v>12</v>
      </c>
      <c r="E360" s="5" t="s">
        <v>10</v>
      </c>
      <c r="F360" s="6">
        <v>0</v>
      </c>
      <c r="G360" s="10" t="str">
        <f>VLOOKUP(InputData[[#This Row],[PRODUCT ID]],Table2[],2,0)</f>
        <v>Product10</v>
      </c>
      <c r="H360" t="str">
        <f>VLOOKUP(InputData[[#This Row],[PRODUCT ID]],Table2[],3,0)</f>
        <v>Clothings</v>
      </c>
      <c r="I360">
        <f>VLOOKUP(InputData[[#This Row],[PRODUCT ID]],Table2[],4,0)</f>
        <v>138</v>
      </c>
      <c r="J360">
        <f>VLOOKUP(InputData[[#This Row],[PRODUCT ID]],Table2[],5,0)</f>
        <v>509</v>
      </c>
      <c r="K360">
        <f>InputData[[#This Row],[ BUYING PRICE]]*InputData[[#This Row],[QUANTITY]]</f>
        <v>1794</v>
      </c>
      <c r="L360">
        <f>InputData[[#This Row],[SELLING PRICE]]*InputData[[#This Row],[QUANTITY]]</f>
        <v>6617</v>
      </c>
      <c r="M360">
        <f>DAY(InputData[[#This Row],[DATE]])</f>
        <v>16</v>
      </c>
      <c r="N360" t="str">
        <f>TEXT(InputData[[#This Row],[DATE]],"mmm")</f>
        <v>May</v>
      </c>
      <c r="O360">
        <f>YEAR(InputData[[#This Row],[DATE]])</f>
        <v>2022</v>
      </c>
    </row>
    <row r="361" spans="1:15" x14ac:dyDescent="0.35">
      <c r="A361" s="3">
        <v>44697</v>
      </c>
      <c r="B361" s="4" t="s">
        <v>15</v>
      </c>
      <c r="C361" s="5">
        <v>13</v>
      </c>
      <c r="D361" s="5" t="s">
        <v>8</v>
      </c>
      <c r="E361" s="5" t="s">
        <v>8</v>
      </c>
      <c r="F361" s="6">
        <v>0</v>
      </c>
      <c r="G361" s="10" t="str">
        <f>VLOOKUP(InputData[[#This Row],[PRODUCT ID]],Table2[],2,0)</f>
        <v>Product31</v>
      </c>
      <c r="H361" t="str">
        <f>VLOOKUP(InputData[[#This Row],[PRODUCT ID]],Table2[],3,0)</f>
        <v>Drinks</v>
      </c>
      <c r="I361">
        <f>VLOOKUP(InputData[[#This Row],[PRODUCT ID]],Table2[],4,0)</f>
        <v>714</v>
      </c>
      <c r="J361">
        <f>VLOOKUP(InputData[[#This Row],[PRODUCT ID]],Table2[],5,0)</f>
        <v>812.88</v>
      </c>
      <c r="K361">
        <f>InputData[[#This Row],[ BUYING PRICE]]*InputData[[#This Row],[QUANTITY]]</f>
        <v>9282</v>
      </c>
      <c r="L361">
        <f>InputData[[#This Row],[SELLING PRICE]]*InputData[[#This Row],[QUANTITY]]</f>
        <v>10567.44</v>
      </c>
      <c r="M361">
        <f>DAY(InputData[[#This Row],[DATE]])</f>
        <v>16</v>
      </c>
      <c r="N361" t="str">
        <f>TEXT(InputData[[#This Row],[DATE]],"mmm")</f>
        <v>May</v>
      </c>
      <c r="O361">
        <f>YEAR(InputData[[#This Row],[DATE]])</f>
        <v>2022</v>
      </c>
    </row>
    <row r="362" spans="1:15" x14ac:dyDescent="0.35">
      <c r="A362" s="3">
        <v>44698</v>
      </c>
      <c r="B362" s="4" t="s">
        <v>36</v>
      </c>
      <c r="C362" s="5">
        <v>8</v>
      </c>
      <c r="D362" s="5" t="s">
        <v>12</v>
      </c>
      <c r="E362" s="5" t="s">
        <v>10</v>
      </c>
      <c r="F362" s="6">
        <v>0</v>
      </c>
      <c r="G362" s="10" t="str">
        <f>VLOOKUP(InputData[[#This Row],[PRODUCT ID]],Table2[],2,0)</f>
        <v>Product27</v>
      </c>
      <c r="H362" t="str">
        <f>VLOOKUP(InputData[[#This Row],[PRODUCT ID]],Table2[],3,0)</f>
        <v>Toys&amp; games</v>
      </c>
      <c r="I362">
        <f>VLOOKUP(InputData[[#This Row],[PRODUCT ID]],Table2[],4,0)</f>
        <v>710</v>
      </c>
      <c r="J362">
        <f>VLOOKUP(InputData[[#This Row],[PRODUCT ID]],Table2[],5,0)</f>
        <v>808.88</v>
      </c>
      <c r="K362">
        <f>InputData[[#This Row],[ BUYING PRICE]]*InputData[[#This Row],[QUANTITY]]</f>
        <v>5680</v>
      </c>
      <c r="L362">
        <f>InputData[[#This Row],[SELLING PRICE]]*InputData[[#This Row],[QUANTITY]]</f>
        <v>6471.04</v>
      </c>
      <c r="M362">
        <f>DAY(InputData[[#This Row],[DATE]])</f>
        <v>17</v>
      </c>
      <c r="N362" t="str">
        <f>TEXT(InputData[[#This Row],[DATE]],"mmm")</f>
        <v>May</v>
      </c>
      <c r="O362">
        <f>YEAR(InputData[[#This Row],[DATE]])</f>
        <v>2022</v>
      </c>
    </row>
    <row r="363" spans="1:15" x14ac:dyDescent="0.35">
      <c r="A363" s="3">
        <v>44699</v>
      </c>
      <c r="B363" s="4" t="s">
        <v>36</v>
      </c>
      <c r="C363" s="5">
        <v>4</v>
      </c>
      <c r="D363" s="5" t="s">
        <v>7</v>
      </c>
      <c r="E363" s="5" t="s">
        <v>8</v>
      </c>
      <c r="F363" s="6">
        <v>0</v>
      </c>
      <c r="G363" s="10" t="str">
        <f>VLOOKUP(InputData[[#This Row],[PRODUCT ID]],Table2[],2,0)</f>
        <v>Product27</v>
      </c>
      <c r="H363" t="str">
        <f>VLOOKUP(InputData[[#This Row],[PRODUCT ID]],Table2[],3,0)</f>
        <v>Toys&amp; games</v>
      </c>
      <c r="I363">
        <f>VLOOKUP(InputData[[#This Row],[PRODUCT ID]],Table2[],4,0)</f>
        <v>710</v>
      </c>
      <c r="J363">
        <f>VLOOKUP(InputData[[#This Row],[PRODUCT ID]],Table2[],5,0)</f>
        <v>808.88</v>
      </c>
      <c r="K363">
        <f>InputData[[#This Row],[ BUYING PRICE]]*InputData[[#This Row],[QUANTITY]]</f>
        <v>2840</v>
      </c>
      <c r="L363">
        <f>InputData[[#This Row],[SELLING PRICE]]*InputData[[#This Row],[QUANTITY]]</f>
        <v>3235.52</v>
      </c>
      <c r="M363">
        <f>DAY(InputData[[#This Row],[DATE]])</f>
        <v>18</v>
      </c>
      <c r="N363" t="str">
        <f>TEXT(InputData[[#This Row],[DATE]],"mmm")</f>
        <v>May</v>
      </c>
      <c r="O363">
        <f>YEAR(InputData[[#This Row],[DATE]])</f>
        <v>2022</v>
      </c>
    </row>
    <row r="364" spans="1:15" x14ac:dyDescent="0.35">
      <c r="A364" s="3">
        <v>44699</v>
      </c>
      <c r="B364" s="4" t="s">
        <v>9</v>
      </c>
      <c r="C364" s="5">
        <v>8</v>
      </c>
      <c r="D364" s="5" t="s">
        <v>7</v>
      </c>
      <c r="E364" s="5" t="s">
        <v>8</v>
      </c>
      <c r="F364" s="6">
        <v>0</v>
      </c>
      <c r="G364" s="10" t="str">
        <f>VLOOKUP(InputData[[#This Row],[PRODUCT ID]],Table2[],2,0)</f>
        <v>Product38</v>
      </c>
      <c r="H364" t="str">
        <f>VLOOKUP(InputData[[#This Row],[PRODUCT ID]],Table2[],3,0)</f>
        <v>Footwears</v>
      </c>
      <c r="I364">
        <f>VLOOKUP(InputData[[#This Row],[PRODUCT ID]],Table2[],4,0)</f>
        <v>15</v>
      </c>
      <c r="J364">
        <f>VLOOKUP(InputData[[#This Row],[PRODUCT ID]],Table2[],5,0)</f>
        <v>75</v>
      </c>
      <c r="K364">
        <f>InputData[[#This Row],[ BUYING PRICE]]*InputData[[#This Row],[QUANTITY]]</f>
        <v>120</v>
      </c>
      <c r="L364">
        <f>InputData[[#This Row],[SELLING PRICE]]*InputData[[#This Row],[QUANTITY]]</f>
        <v>600</v>
      </c>
      <c r="M364">
        <f>DAY(InputData[[#This Row],[DATE]])</f>
        <v>18</v>
      </c>
      <c r="N364" t="str">
        <f>TEXT(InputData[[#This Row],[DATE]],"mmm")</f>
        <v>May</v>
      </c>
      <c r="O364">
        <f>YEAR(InputData[[#This Row],[DATE]])</f>
        <v>2022</v>
      </c>
    </row>
    <row r="365" spans="1:15" x14ac:dyDescent="0.35">
      <c r="A365" s="3">
        <v>44701</v>
      </c>
      <c r="B365" s="4" t="s">
        <v>21</v>
      </c>
      <c r="C365" s="5">
        <v>15</v>
      </c>
      <c r="D365" s="5" t="s">
        <v>8</v>
      </c>
      <c r="E365" s="5" t="s">
        <v>10</v>
      </c>
      <c r="F365" s="6">
        <v>0</v>
      </c>
      <c r="G365" s="10" t="str">
        <f>VLOOKUP(InputData[[#This Row],[PRODUCT ID]],Table2[],2,0)</f>
        <v>Product44</v>
      </c>
      <c r="H365" t="str">
        <f>VLOOKUP(InputData[[#This Row],[PRODUCT ID]],Table2[],3,0)</f>
        <v>Home appliance</v>
      </c>
      <c r="I365">
        <f>VLOOKUP(InputData[[#This Row],[PRODUCT ID]],Table2[],4,0)</f>
        <v>21</v>
      </c>
      <c r="J365">
        <f>VLOOKUP(InputData[[#This Row],[PRODUCT ID]],Table2[],5,0)</f>
        <v>81</v>
      </c>
      <c r="K365">
        <f>InputData[[#This Row],[ BUYING PRICE]]*InputData[[#This Row],[QUANTITY]]</f>
        <v>315</v>
      </c>
      <c r="L365">
        <f>InputData[[#This Row],[SELLING PRICE]]*InputData[[#This Row],[QUANTITY]]</f>
        <v>1215</v>
      </c>
      <c r="M365">
        <f>DAY(InputData[[#This Row],[DATE]])</f>
        <v>20</v>
      </c>
      <c r="N365" t="str">
        <f>TEXT(InputData[[#This Row],[DATE]],"mmm")</f>
        <v>May</v>
      </c>
      <c r="O365">
        <f>YEAR(InputData[[#This Row],[DATE]])</f>
        <v>2022</v>
      </c>
    </row>
    <row r="366" spans="1:15" x14ac:dyDescent="0.35">
      <c r="A366" s="3">
        <v>44703</v>
      </c>
      <c r="B366" s="4" t="s">
        <v>37</v>
      </c>
      <c r="C366" s="5">
        <v>12</v>
      </c>
      <c r="D366" s="5" t="s">
        <v>12</v>
      </c>
      <c r="E366" s="5" t="s">
        <v>8</v>
      </c>
      <c r="F366" s="6">
        <v>0</v>
      </c>
      <c r="G366" s="10" t="str">
        <f>VLOOKUP(InputData[[#This Row],[PRODUCT ID]],Table2[],2,0)</f>
        <v>Product15</v>
      </c>
      <c r="H366" t="str">
        <f>VLOOKUP(InputData[[#This Row],[PRODUCT ID]],Table2[],3,0)</f>
        <v>Grocery Store</v>
      </c>
      <c r="I366">
        <f>VLOOKUP(InputData[[#This Row],[PRODUCT ID]],Table2[],4,0)</f>
        <v>500</v>
      </c>
      <c r="J366">
        <f>VLOOKUP(InputData[[#This Row],[PRODUCT ID]],Table2[],5,0)</f>
        <v>514</v>
      </c>
      <c r="K366">
        <f>InputData[[#This Row],[ BUYING PRICE]]*InputData[[#This Row],[QUANTITY]]</f>
        <v>6000</v>
      </c>
      <c r="L366">
        <f>InputData[[#This Row],[SELLING PRICE]]*InputData[[#This Row],[QUANTITY]]</f>
        <v>6168</v>
      </c>
      <c r="M366">
        <f>DAY(InputData[[#This Row],[DATE]])</f>
        <v>22</v>
      </c>
      <c r="N366" t="str">
        <f>TEXT(InputData[[#This Row],[DATE]],"mmm")</f>
        <v>May</v>
      </c>
      <c r="O366">
        <f>YEAR(InputData[[#This Row],[DATE]])</f>
        <v>2022</v>
      </c>
    </row>
    <row r="367" spans="1:15" x14ac:dyDescent="0.35">
      <c r="A367" s="3">
        <v>44706</v>
      </c>
      <c r="B367" s="4" t="s">
        <v>39</v>
      </c>
      <c r="C367" s="5">
        <v>7</v>
      </c>
      <c r="D367" s="5" t="s">
        <v>8</v>
      </c>
      <c r="E367" s="5" t="s">
        <v>8</v>
      </c>
      <c r="F367" s="6">
        <v>0</v>
      </c>
      <c r="G367" s="10" t="str">
        <f>VLOOKUP(InputData[[#This Row],[PRODUCT ID]],Table2[],2,0)</f>
        <v>Product02</v>
      </c>
      <c r="H367" t="str">
        <f>VLOOKUP(InputData[[#This Row],[PRODUCT ID]],Table2[],3,0)</f>
        <v>Footwears</v>
      </c>
      <c r="I367">
        <f>VLOOKUP(InputData[[#This Row],[PRODUCT ID]],Table2[],4,0)</f>
        <v>105</v>
      </c>
      <c r="J367">
        <f>VLOOKUP(InputData[[#This Row],[PRODUCT ID]],Table2[],5,0)</f>
        <v>501.88</v>
      </c>
      <c r="K367">
        <f>InputData[[#This Row],[ BUYING PRICE]]*InputData[[#This Row],[QUANTITY]]</f>
        <v>735</v>
      </c>
      <c r="L367">
        <f>InputData[[#This Row],[SELLING PRICE]]*InputData[[#This Row],[QUANTITY]]</f>
        <v>3513.16</v>
      </c>
      <c r="M367">
        <f>DAY(InputData[[#This Row],[DATE]])</f>
        <v>25</v>
      </c>
      <c r="N367" t="str">
        <f>TEXT(InputData[[#This Row],[DATE]],"mmm")</f>
        <v>May</v>
      </c>
      <c r="O367">
        <f>YEAR(InputData[[#This Row],[DATE]])</f>
        <v>2022</v>
      </c>
    </row>
    <row r="368" spans="1:15" x14ac:dyDescent="0.35">
      <c r="A368" s="3">
        <v>44707</v>
      </c>
      <c r="B368" s="4" t="s">
        <v>43</v>
      </c>
      <c r="C368" s="5">
        <v>2</v>
      </c>
      <c r="D368" s="5" t="s">
        <v>12</v>
      </c>
      <c r="E368" s="5" t="s">
        <v>8</v>
      </c>
      <c r="F368" s="6">
        <v>0</v>
      </c>
      <c r="G368" s="10" t="str">
        <f>VLOOKUP(InputData[[#This Row],[PRODUCT ID]],Table2[],2,0)</f>
        <v>Product28</v>
      </c>
      <c r="H368" t="str">
        <f>VLOOKUP(InputData[[#This Row],[PRODUCT ID]],Table2[],3,0)</f>
        <v>Clothings</v>
      </c>
      <c r="I368">
        <f>VLOOKUP(InputData[[#This Row],[PRODUCT ID]],Table2[],4,0)</f>
        <v>711</v>
      </c>
      <c r="J368">
        <f>VLOOKUP(InputData[[#This Row],[PRODUCT ID]],Table2[],5,0)</f>
        <v>809.88</v>
      </c>
      <c r="K368">
        <f>InputData[[#This Row],[ BUYING PRICE]]*InputData[[#This Row],[QUANTITY]]</f>
        <v>1422</v>
      </c>
      <c r="L368">
        <f>InputData[[#This Row],[SELLING PRICE]]*InputData[[#This Row],[QUANTITY]]</f>
        <v>1619.76</v>
      </c>
      <c r="M368">
        <f>DAY(InputData[[#This Row],[DATE]])</f>
        <v>26</v>
      </c>
      <c r="N368" t="str">
        <f>TEXT(InputData[[#This Row],[DATE]],"mmm")</f>
        <v>May</v>
      </c>
      <c r="O368">
        <f>YEAR(InputData[[#This Row],[DATE]])</f>
        <v>2022</v>
      </c>
    </row>
    <row r="369" spans="1:15" x14ac:dyDescent="0.35">
      <c r="A369" s="3">
        <v>44707</v>
      </c>
      <c r="B369" s="4" t="s">
        <v>36</v>
      </c>
      <c r="C369" s="5">
        <v>2</v>
      </c>
      <c r="D369" s="5" t="s">
        <v>8</v>
      </c>
      <c r="E369" s="5" t="s">
        <v>8</v>
      </c>
      <c r="F369" s="6">
        <v>0</v>
      </c>
      <c r="G369" s="10" t="str">
        <f>VLOOKUP(InputData[[#This Row],[PRODUCT ID]],Table2[],2,0)</f>
        <v>Product27</v>
      </c>
      <c r="H369" t="str">
        <f>VLOOKUP(InputData[[#This Row],[PRODUCT ID]],Table2[],3,0)</f>
        <v>Toys&amp; games</v>
      </c>
      <c r="I369">
        <f>VLOOKUP(InputData[[#This Row],[PRODUCT ID]],Table2[],4,0)</f>
        <v>710</v>
      </c>
      <c r="J369">
        <f>VLOOKUP(InputData[[#This Row],[PRODUCT ID]],Table2[],5,0)</f>
        <v>808.88</v>
      </c>
      <c r="K369">
        <f>InputData[[#This Row],[ BUYING PRICE]]*InputData[[#This Row],[QUANTITY]]</f>
        <v>1420</v>
      </c>
      <c r="L369">
        <f>InputData[[#This Row],[SELLING PRICE]]*InputData[[#This Row],[QUANTITY]]</f>
        <v>1617.76</v>
      </c>
      <c r="M369">
        <f>DAY(InputData[[#This Row],[DATE]])</f>
        <v>26</v>
      </c>
      <c r="N369" t="str">
        <f>TEXT(InputData[[#This Row],[DATE]],"mmm")</f>
        <v>May</v>
      </c>
      <c r="O369">
        <f>YEAR(InputData[[#This Row],[DATE]])</f>
        <v>2022</v>
      </c>
    </row>
    <row r="370" spans="1:15" x14ac:dyDescent="0.35">
      <c r="A370" s="3">
        <v>44709</v>
      </c>
      <c r="B370" s="4" t="s">
        <v>51</v>
      </c>
      <c r="C370" s="5">
        <v>10</v>
      </c>
      <c r="D370" s="5" t="s">
        <v>7</v>
      </c>
      <c r="E370" s="5" t="s">
        <v>10</v>
      </c>
      <c r="F370" s="6">
        <v>0</v>
      </c>
      <c r="G370" s="10" t="str">
        <f>VLOOKUP(InputData[[#This Row],[PRODUCT ID]],Table2[],2,0)</f>
        <v>Product41</v>
      </c>
      <c r="H370" t="str">
        <f>VLOOKUP(InputData[[#This Row],[PRODUCT ID]],Table2[],3,0)</f>
        <v>Jwellery</v>
      </c>
      <c r="I370">
        <f>VLOOKUP(InputData[[#This Row],[PRODUCT ID]],Table2[],4,0)</f>
        <v>18</v>
      </c>
      <c r="J370">
        <f>VLOOKUP(InputData[[#This Row],[PRODUCT ID]],Table2[],5,0)</f>
        <v>78</v>
      </c>
      <c r="K370">
        <f>InputData[[#This Row],[ BUYING PRICE]]*InputData[[#This Row],[QUANTITY]]</f>
        <v>180</v>
      </c>
      <c r="L370">
        <f>InputData[[#This Row],[SELLING PRICE]]*InputData[[#This Row],[QUANTITY]]</f>
        <v>780</v>
      </c>
      <c r="M370">
        <f>DAY(InputData[[#This Row],[DATE]])</f>
        <v>28</v>
      </c>
      <c r="N370" t="str">
        <f>TEXT(InputData[[#This Row],[DATE]],"mmm")</f>
        <v>May</v>
      </c>
      <c r="O370">
        <f>YEAR(InputData[[#This Row],[DATE]])</f>
        <v>2022</v>
      </c>
    </row>
    <row r="371" spans="1:15" x14ac:dyDescent="0.35">
      <c r="A371" s="3">
        <v>44709</v>
      </c>
      <c r="B371" s="4" t="s">
        <v>35</v>
      </c>
      <c r="C371" s="5">
        <v>5</v>
      </c>
      <c r="D371" s="5" t="s">
        <v>7</v>
      </c>
      <c r="E371" s="5" t="s">
        <v>8</v>
      </c>
      <c r="F371" s="6">
        <v>0</v>
      </c>
      <c r="G371" s="10" t="str">
        <f>VLOOKUP(InputData[[#This Row],[PRODUCT ID]],Table2[],2,0)</f>
        <v>Product08</v>
      </c>
      <c r="H371" t="str">
        <f>VLOOKUP(InputData[[#This Row],[PRODUCT ID]],Table2[],3,0)</f>
        <v>Home appliance</v>
      </c>
      <c r="I371">
        <f>VLOOKUP(InputData[[#This Row],[PRODUCT ID]],Table2[],4,0)</f>
        <v>136</v>
      </c>
      <c r="J371">
        <f>VLOOKUP(InputData[[#This Row],[PRODUCT ID]],Table2[],5,0)</f>
        <v>190.68</v>
      </c>
      <c r="K371">
        <f>InputData[[#This Row],[ BUYING PRICE]]*InputData[[#This Row],[QUANTITY]]</f>
        <v>680</v>
      </c>
      <c r="L371">
        <f>InputData[[#This Row],[SELLING PRICE]]*InputData[[#This Row],[QUANTITY]]</f>
        <v>953.40000000000009</v>
      </c>
      <c r="M371">
        <f>DAY(InputData[[#This Row],[DATE]])</f>
        <v>28</v>
      </c>
      <c r="N371" t="str">
        <f>TEXT(InputData[[#This Row],[DATE]],"mmm")</f>
        <v>May</v>
      </c>
      <c r="O371">
        <f>YEAR(InputData[[#This Row],[DATE]])</f>
        <v>2022</v>
      </c>
    </row>
    <row r="372" spans="1:15" x14ac:dyDescent="0.35">
      <c r="A372" s="3">
        <v>44709</v>
      </c>
      <c r="B372" s="4" t="s">
        <v>30</v>
      </c>
      <c r="C372" s="5">
        <v>9</v>
      </c>
      <c r="D372" s="5" t="s">
        <v>8</v>
      </c>
      <c r="E372" s="5" t="s">
        <v>10</v>
      </c>
      <c r="F372" s="6">
        <v>0</v>
      </c>
      <c r="G372" s="10" t="str">
        <f>VLOOKUP(InputData[[#This Row],[PRODUCT ID]],Table2[],2,0)</f>
        <v>Product10</v>
      </c>
      <c r="H372" t="str">
        <f>VLOOKUP(InputData[[#This Row],[PRODUCT ID]],Table2[],3,0)</f>
        <v>Clothings</v>
      </c>
      <c r="I372">
        <f>VLOOKUP(InputData[[#This Row],[PRODUCT ID]],Table2[],4,0)</f>
        <v>138</v>
      </c>
      <c r="J372">
        <f>VLOOKUP(InputData[[#This Row],[PRODUCT ID]],Table2[],5,0)</f>
        <v>509</v>
      </c>
      <c r="K372">
        <f>InputData[[#This Row],[ BUYING PRICE]]*InputData[[#This Row],[QUANTITY]]</f>
        <v>1242</v>
      </c>
      <c r="L372">
        <f>InputData[[#This Row],[SELLING PRICE]]*InputData[[#This Row],[QUANTITY]]</f>
        <v>4581</v>
      </c>
      <c r="M372">
        <f>DAY(InputData[[#This Row],[DATE]])</f>
        <v>28</v>
      </c>
      <c r="N372" t="str">
        <f>TEXT(InputData[[#This Row],[DATE]],"mmm")</f>
        <v>May</v>
      </c>
      <c r="O372">
        <f>YEAR(InputData[[#This Row],[DATE]])</f>
        <v>2022</v>
      </c>
    </row>
    <row r="373" spans="1:15" x14ac:dyDescent="0.35">
      <c r="A373" s="3">
        <v>44709</v>
      </c>
      <c r="B373" s="4" t="s">
        <v>13</v>
      </c>
      <c r="C373" s="5">
        <v>12</v>
      </c>
      <c r="D373" s="5" t="s">
        <v>8</v>
      </c>
      <c r="E373" s="5" t="s">
        <v>8</v>
      </c>
      <c r="F373" s="6">
        <v>0</v>
      </c>
      <c r="G373" s="10" t="str">
        <f>VLOOKUP(InputData[[#This Row],[PRODUCT ID]],Table2[],2,0)</f>
        <v>Product04</v>
      </c>
      <c r="H373" t="str">
        <f>VLOOKUP(InputData[[#This Row],[PRODUCT ID]],Table2[],3,0)</f>
        <v>Drinks</v>
      </c>
      <c r="I373">
        <f>VLOOKUP(InputData[[#This Row],[PRODUCT ID]],Table2[],4,0)</f>
        <v>44</v>
      </c>
      <c r="J373">
        <f>VLOOKUP(InputData[[#This Row],[PRODUCT ID]],Table2[],5,0)</f>
        <v>503</v>
      </c>
      <c r="K373">
        <f>InputData[[#This Row],[ BUYING PRICE]]*InputData[[#This Row],[QUANTITY]]</f>
        <v>528</v>
      </c>
      <c r="L373">
        <f>InputData[[#This Row],[SELLING PRICE]]*InputData[[#This Row],[QUANTITY]]</f>
        <v>6036</v>
      </c>
      <c r="M373">
        <f>DAY(InputData[[#This Row],[DATE]])</f>
        <v>28</v>
      </c>
      <c r="N373" t="str">
        <f>TEXT(InputData[[#This Row],[DATE]],"mmm")</f>
        <v>May</v>
      </c>
      <c r="O373">
        <f>YEAR(InputData[[#This Row],[DATE]])</f>
        <v>2022</v>
      </c>
    </row>
    <row r="374" spans="1:15" x14ac:dyDescent="0.35">
      <c r="A374" s="3">
        <v>44709</v>
      </c>
      <c r="B374" s="4" t="s">
        <v>24</v>
      </c>
      <c r="C374" s="5">
        <v>14</v>
      </c>
      <c r="D374" s="5" t="s">
        <v>12</v>
      </c>
      <c r="E374" s="5" t="s">
        <v>10</v>
      </c>
      <c r="F374" s="6">
        <v>0</v>
      </c>
      <c r="G374" s="10" t="str">
        <f>VLOOKUP(InputData[[#This Row],[PRODUCT ID]],Table2[],2,0)</f>
        <v>Product20</v>
      </c>
      <c r="H374" t="str">
        <f>VLOOKUP(InputData[[#This Row],[PRODUCT ID]],Table2[],3,0)</f>
        <v>Footwears</v>
      </c>
      <c r="I374">
        <f>VLOOKUP(InputData[[#This Row],[PRODUCT ID]],Table2[],4,0)</f>
        <v>703</v>
      </c>
      <c r="J374">
        <f>VLOOKUP(InputData[[#This Row],[PRODUCT ID]],Table2[],5,0)</f>
        <v>801.88</v>
      </c>
      <c r="K374">
        <f>InputData[[#This Row],[ BUYING PRICE]]*InputData[[#This Row],[QUANTITY]]</f>
        <v>9842</v>
      </c>
      <c r="L374">
        <f>InputData[[#This Row],[SELLING PRICE]]*InputData[[#This Row],[QUANTITY]]</f>
        <v>11226.32</v>
      </c>
      <c r="M374">
        <f>DAY(InputData[[#This Row],[DATE]])</f>
        <v>28</v>
      </c>
      <c r="N374" t="str">
        <f>TEXT(InputData[[#This Row],[DATE]],"mmm")</f>
        <v>May</v>
      </c>
      <c r="O374">
        <f>YEAR(InputData[[#This Row],[DATE]])</f>
        <v>2022</v>
      </c>
    </row>
    <row r="375" spans="1:15" x14ac:dyDescent="0.35">
      <c r="A375" s="3">
        <v>44711</v>
      </c>
      <c r="B375" s="4" t="s">
        <v>21</v>
      </c>
      <c r="C375" s="5">
        <v>9</v>
      </c>
      <c r="D375" s="5" t="s">
        <v>12</v>
      </c>
      <c r="E375" s="5" t="s">
        <v>8</v>
      </c>
      <c r="F375" s="6">
        <v>0</v>
      </c>
      <c r="G375" s="10" t="str">
        <f>VLOOKUP(InputData[[#This Row],[PRODUCT ID]],Table2[],2,0)</f>
        <v>Product44</v>
      </c>
      <c r="H375" t="str">
        <f>VLOOKUP(InputData[[#This Row],[PRODUCT ID]],Table2[],3,0)</f>
        <v>Home appliance</v>
      </c>
      <c r="I375">
        <f>VLOOKUP(InputData[[#This Row],[PRODUCT ID]],Table2[],4,0)</f>
        <v>21</v>
      </c>
      <c r="J375">
        <f>VLOOKUP(InputData[[#This Row],[PRODUCT ID]],Table2[],5,0)</f>
        <v>81</v>
      </c>
      <c r="K375">
        <f>InputData[[#This Row],[ BUYING PRICE]]*InputData[[#This Row],[QUANTITY]]</f>
        <v>189</v>
      </c>
      <c r="L375">
        <f>InputData[[#This Row],[SELLING PRICE]]*InputData[[#This Row],[QUANTITY]]</f>
        <v>729</v>
      </c>
      <c r="M375">
        <f>DAY(InputData[[#This Row],[DATE]])</f>
        <v>30</v>
      </c>
      <c r="N375" t="str">
        <f>TEXT(InputData[[#This Row],[DATE]],"mmm")</f>
        <v>May</v>
      </c>
      <c r="O375">
        <f>YEAR(InputData[[#This Row],[DATE]])</f>
        <v>2022</v>
      </c>
    </row>
    <row r="376" spans="1:15" x14ac:dyDescent="0.35">
      <c r="A376" s="3">
        <v>44711</v>
      </c>
      <c r="B376" s="4" t="s">
        <v>34</v>
      </c>
      <c r="C376" s="5">
        <v>4</v>
      </c>
      <c r="D376" s="5" t="s">
        <v>7</v>
      </c>
      <c r="E376" s="5" t="s">
        <v>10</v>
      </c>
      <c r="F376" s="6">
        <v>0</v>
      </c>
      <c r="G376" s="10" t="str">
        <f>VLOOKUP(InputData[[#This Row],[PRODUCT ID]],Table2[],2,0)</f>
        <v>Product05</v>
      </c>
      <c r="H376" t="str">
        <f>VLOOKUP(InputData[[#This Row],[PRODUCT ID]],Table2[],3,0)</f>
        <v>Jwellery</v>
      </c>
      <c r="I376">
        <f>VLOOKUP(InputData[[#This Row],[PRODUCT ID]],Table2[],4,0)</f>
        <v>133</v>
      </c>
      <c r="J376">
        <f>VLOOKUP(InputData[[#This Row],[PRODUCT ID]],Table2[],5,0)</f>
        <v>504</v>
      </c>
      <c r="K376">
        <f>InputData[[#This Row],[ BUYING PRICE]]*InputData[[#This Row],[QUANTITY]]</f>
        <v>532</v>
      </c>
      <c r="L376">
        <f>InputData[[#This Row],[SELLING PRICE]]*InputData[[#This Row],[QUANTITY]]</f>
        <v>2016</v>
      </c>
      <c r="M376">
        <f>DAY(InputData[[#This Row],[DATE]])</f>
        <v>30</v>
      </c>
      <c r="N376" t="str">
        <f>TEXT(InputData[[#This Row],[DATE]],"mmm")</f>
        <v>May</v>
      </c>
      <c r="O376">
        <f>YEAR(InputData[[#This Row],[DATE]])</f>
        <v>2022</v>
      </c>
    </row>
    <row r="377" spans="1:15" x14ac:dyDescent="0.35">
      <c r="A377" s="3">
        <v>44711</v>
      </c>
      <c r="B377" s="4" t="s">
        <v>48</v>
      </c>
      <c r="C377" s="5">
        <v>3</v>
      </c>
      <c r="D377" s="5" t="s">
        <v>8</v>
      </c>
      <c r="E377" s="5" t="s">
        <v>10</v>
      </c>
      <c r="F377" s="6">
        <v>0</v>
      </c>
      <c r="G377" s="10" t="str">
        <f>VLOOKUP(InputData[[#This Row],[PRODUCT ID]],Table2[],2,0)</f>
        <v>Product33</v>
      </c>
      <c r="H377" t="str">
        <f>VLOOKUP(InputData[[#This Row],[PRODUCT ID]],Table2[],3,0)</f>
        <v>Grocery Store</v>
      </c>
      <c r="I377">
        <f>VLOOKUP(InputData[[#This Row],[PRODUCT ID]],Table2[],4,0)</f>
        <v>10</v>
      </c>
      <c r="J377">
        <f>VLOOKUP(InputData[[#This Row],[PRODUCT ID]],Table2[],5,0)</f>
        <v>70</v>
      </c>
      <c r="K377">
        <f>InputData[[#This Row],[ BUYING PRICE]]*InputData[[#This Row],[QUANTITY]]</f>
        <v>30</v>
      </c>
      <c r="L377">
        <f>InputData[[#This Row],[SELLING PRICE]]*InputData[[#This Row],[QUANTITY]]</f>
        <v>210</v>
      </c>
      <c r="M377">
        <f>DAY(InputData[[#This Row],[DATE]])</f>
        <v>30</v>
      </c>
      <c r="N377" t="str">
        <f>TEXT(InputData[[#This Row],[DATE]],"mmm")</f>
        <v>May</v>
      </c>
      <c r="O377">
        <f>YEAR(InputData[[#This Row],[DATE]])</f>
        <v>2022</v>
      </c>
    </row>
    <row r="378" spans="1:15" x14ac:dyDescent="0.35">
      <c r="A378" s="3">
        <v>44715</v>
      </c>
      <c r="B378" s="4" t="s">
        <v>35</v>
      </c>
      <c r="C378" s="5">
        <v>14</v>
      </c>
      <c r="D378" s="5" t="s">
        <v>8</v>
      </c>
      <c r="E378" s="5" t="s">
        <v>8</v>
      </c>
      <c r="F378" s="6">
        <v>0</v>
      </c>
      <c r="G378" s="10" t="str">
        <f>VLOOKUP(InputData[[#This Row],[PRODUCT ID]],Table2[],2,0)</f>
        <v>Product08</v>
      </c>
      <c r="H378" t="str">
        <f>VLOOKUP(InputData[[#This Row],[PRODUCT ID]],Table2[],3,0)</f>
        <v>Home appliance</v>
      </c>
      <c r="I378">
        <f>VLOOKUP(InputData[[#This Row],[PRODUCT ID]],Table2[],4,0)</f>
        <v>136</v>
      </c>
      <c r="J378">
        <f>VLOOKUP(InputData[[#This Row],[PRODUCT ID]],Table2[],5,0)</f>
        <v>190.68</v>
      </c>
      <c r="K378">
        <f>InputData[[#This Row],[ BUYING PRICE]]*InputData[[#This Row],[QUANTITY]]</f>
        <v>1904</v>
      </c>
      <c r="L378">
        <f>InputData[[#This Row],[SELLING PRICE]]*InputData[[#This Row],[QUANTITY]]</f>
        <v>2669.52</v>
      </c>
      <c r="M378">
        <f>DAY(InputData[[#This Row],[DATE]])</f>
        <v>3</v>
      </c>
      <c r="N378" t="str">
        <f>TEXT(InputData[[#This Row],[DATE]],"mmm")</f>
        <v>Jun</v>
      </c>
      <c r="O378">
        <f>YEAR(InputData[[#This Row],[DATE]])</f>
        <v>2022</v>
      </c>
    </row>
    <row r="379" spans="1:15" x14ac:dyDescent="0.35">
      <c r="A379" s="3">
        <v>44722</v>
      </c>
      <c r="B379" s="4" t="s">
        <v>43</v>
      </c>
      <c r="C379" s="5">
        <v>8</v>
      </c>
      <c r="D379" s="5" t="s">
        <v>7</v>
      </c>
      <c r="E379" s="5" t="s">
        <v>8</v>
      </c>
      <c r="F379" s="6">
        <v>0</v>
      </c>
      <c r="G379" s="10" t="str">
        <f>VLOOKUP(InputData[[#This Row],[PRODUCT ID]],Table2[],2,0)</f>
        <v>Product28</v>
      </c>
      <c r="H379" t="str">
        <f>VLOOKUP(InputData[[#This Row],[PRODUCT ID]],Table2[],3,0)</f>
        <v>Clothings</v>
      </c>
      <c r="I379">
        <f>VLOOKUP(InputData[[#This Row],[PRODUCT ID]],Table2[],4,0)</f>
        <v>711</v>
      </c>
      <c r="J379">
        <f>VLOOKUP(InputData[[#This Row],[PRODUCT ID]],Table2[],5,0)</f>
        <v>809.88</v>
      </c>
      <c r="K379">
        <f>InputData[[#This Row],[ BUYING PRICE]]*InputData[[#This Row],[QUANTITY]]</f>
        <v>5688</v>
      </c>
      <c r="L379">
        <f>InputData[[#This Row],[SELLING PRICE]]*InputData[[#This Row],[QUANTITY]]</f>
        <v>6479.04</v>
      </c>
      <c r="M379">
        <f>DAY(InputData[[#This Row],[DATE]])</f>
        <v>10</v>
      </c>
      <c r="N379" t="str">
        <f>TEXT(InputData[[#This Row],[DATE]],"mmm")</f>
        <v>Jun</v>
      </c>
      <c r="O379">
        <f>YEAR(InputData[[#This Row],[DATE]])</f>
        <v>2022</v>
      </c>
    </row>
    <row r="380" spans="1:15" x14ac:dyDescent="0.35">
      <c r="A380" s="3">
        <v>44723</v>
      </c>
      <c r="B380" s="4" t="s">
        <v>44</v>
      </c>
      <c r="C380" s="5">
        <v>13</v>
      </c>
      <c r="D380" s="5" t="s">
        <v>8</v>
      </c>
      <c r="E380" s="5" t="s">
        <v>10</v>
      </c>
      <c r="F380" s="6">
        <v>0</v>
      </c>
      <c r="G380" s="10" t="str">
        <f>VLOOKUP(InputData[[#This Row],[PRODUCT ID]],Table2[],2,0)</f>
        <v>Product39</v>
      </c>
      <c r="H380" t="str">
        <f>VLOOKUP(InputData[[#This Row],[PRODUCT ID]],Table2[],3,0)</f>
        <v>Foods</v>
      </c>
      <c r="I380">
        <f>VLOOKUP(InputData[[#This Row],[PRODUCT ID]],Table2[],4,0)</f>
        <v>16</v>
      </c>
      <c r="J380">
        <f>VLOOKUP(InputData[[#This Row],[PRODUCT ID]],Table2[],5,0)</f>
        <v>76</v>
      </c>
      <c r="K380">
        <f>InputData[[#This Row],[ BUYING PRICE]]*InputData[[#This Row],[QUANTITY]]</f>
        <v>208</v>
      </c>
      <c r="L380">
        <f>InputData[[#This Row],[SELLING PRICE]]*InputData[[#This Row],[QUANTITY]]</f>
        <v>988</v>
      </c>
      <c r="M380">
        <f>DAY(InputData[[#This Row],[DATE]])</f>
        <v>11</v>
      </c>
      <c r="N380" t="str">
        <f>TEXT(InputData[[#This Row],[DATE]],"mmm")</f>
        <v>Jun</v>
      </c>
      <c r="O380">
        <f>YEAR(InputData[[#This Row],[DATE]])</f>
        <v>2022</v>
      </c>
    </row>
    <row r="381" spans="1:15" x14ac:dyDescent="0.35">
      <c r="A381" s="3">
        <v>44723</v>
      </c>
      <c r="B381" s="4" t="s">
        <v>42</v>
      </c>
      <c r="C381" s="5">
        <v>6</v>
      </c>
      <c r="D381" s="5" t="s">
        <v>12</v>
      </c>
      <c r="E381" s="5" t="s">
        <v>8</v>
      </c>
      <c r="F381" s="6">
        <v>0</v>
      </c>
      <c r="G381" s="10" t="str">
        <f>VLOOKUP(InputData[[#This Row],[PRODUCT ID]],Table2[],2,0)</f>
        <v>Product21</v>
      </c>
      <c r="H381" t="str">
        <f>VLOOKUP(InputData[[#This Row],[PRODUCT ID]],Table2[],3,0)</f>
        <v>Foods</v>
      </c>
      <c r="I381">
        <f>VLOOKUP(InputData[[#This Row],[PRODUCT ID]],Table2[],4,0)</f>
        <v>704</v>
      </c>
      <c r="J381">
        <f>VLOOKUP(InputData[[#This Row],[PRODUCT ID]],Table2[],5,0)</f>
        <v>802.88</v>
      </c>
      <c r="K381">
        <f>InputData[[#This Row],[ BUYING PRICE]]*InputData[[#This Row],[QUANTITY]]</f>
        <v>4224</v>
      </c>
      <c r="L381">
        <f>InputData[[#This Row],[SELLING PRICE]]*InputData[[#This Row],[QUANTITY]]</f>
        <v>4817.28</v>
      </c>
      <c r="M381">
        <f>DAY(InputData[[#This Row],[DATE]])</f>
        <v>11</v>
      </c>
      <c r="N381" t="str">
        <f>TEXT(InputData[[#This Row],[DATE]],"mmm")</f>
        <v>Jun</v>
      </c>
      <c r="O381">
        <f>YEAR(InputData[[#This Row],[DATE]])</f>
        <v>2022</v>
      </c>
    </row>
    <row r="382" spans="1:15" x14ac:dyDescent="0.35">
      <c r="A382" s="3">
        <v>44725</v>
      </c>
      <c r="B382" s="4" t="s">
        <v>52</v>
      </c>
      <c r="C382" s="5">
        <v>6</v>
      </c>
      <c r="D382" s="5" t="s">
        <v>12</v>
      </c>
      <c r="E382" s="5" t="s">
        <v>10</v>
      </c>
      <c r="F382" s="6">
        <v>0</v>
      </c>
      <c r="G382" s="10" t="str">
        <f>VLOOKUP(InputData[[#This Row],[PRODUCT ID]],Table2[],2,0)</f>
        <v>Product26</v>
      </c>
      <c r="H382" t="str">
        <f>VLOOKUP(InputData[[#This Row],[PRODUCT ID]],Table2[],3,0)</f>
        <v>Home appliance</v>
      </c>
      <c r="I382">
        <f>VLOOKUP(InputData[[#This Row],[PRODUCT ID]],Table2[],4,0)</f>
        <v>709</v>
      </c>
      <c r="J382">
        <f>VLOOKUP(InputData[[#This Row],[PRODUCT ID]],Table2[],5,0)</f>
        <v>807.88</v>
      </c>
      <c r="K382">
        <f>InputData[[#This Row],[ BUYING PRICE]]*InputData[[#This Row],[QUANTITY]]</f>
        <v>4254</v>
      </c>
      <c r="L382">
        <f>InputData[[#This Row],[SELLING PRICE]]*InputData[[#This Row],[QUANTITY]]</f>
        <v>4847.28</v>
      </c>
      <c r="M382">
        <f>DAY(InputData[[#This Row],[DATE]])</f>
        <v>13</v>
      </c>
      <c r="N382" t="str">
        <f>TEXT(InputData[[#This Row],[DATE]],"mmm")</f>
        <v>Jun</v>
      </c>
      <c r="O382">
        <f>YEAR(InputData[[#This Row],[DATE]])</f>
        <v>2022</v>
      </c>
    </row>
    <row r="383" spans="1:15" x14ac:dyDescent="0.35">
      <c r="A383" s="3">
        <v>44727</v>
      </c>
      <c r="B383" s="4" t="s">
        <v>20</v>
      </c>
      <c r="C383" s="5">
        <v>15</v>
      </c>
      <c r="D383" s="5" t="s">
        <v>7</v>
      </c>
      <c r="E383" s="5" t="s">
        <v>8</v>
      </c>
      <c r="F383" s="6">
        <v>0</v>
      </c>
      <c r="G383" s="10" t="str">
        <f>VLOOKUP(InputData[[#This Row],[PRODUCT ID]],Table2[],2,0)</f>
        <v>Product42</v>
      </c>
      <c r="H383" t="str">
        <f>VLOOKUP(InputData[[#This Row],[PRODUCT ID]],Table2[],3,0)</f>
        <v>Grocery Store</v>
      </c>
      <c r="I383">
        <f>VLOOKUP(InputData[[#This Row],[PRODUCT ID]],Table2[],4,0)</f>
        <v>19</v>
      </c>
      <c r="J383">
        <f>VLOOKUP(InputData[[#This Row],[PRODUCT ID]],Table2[],5,0)</f>
        <v>79</v>
      </c>
      <c r="K383">
        <f>InputData[[#This Row],[ BUYING PRICE]]*InputData[[#This Row],[QUANTITY]]</f>
        <v>285</v>
      </c>
      <c r="L383">
        <f>InputData[[#This Row],[SELLING PRICE]]*InputData[[#This Row],[QUANTITY]]</f>
        <v>1185</v>
      </c>
      <c r="M383">
        <f>DAY(InputData[[#This Row],[DATE]])</f>
        <v>15</v>
      </c>
      <c r="N383" t="str">
        <f>TEXT(InputData[[#This Row],[DATE]],"mmm")</f>
        <v>Jun</v>
      </c>
      <c r="O383">
        <f>YEAR(InputData[[#This Row],[DATE]])</f>
        <v>2022</v>
      </c>
    </row>
    <row r="384" spans="1:15" x14ac:dyDescent="0.35">
      <c r="A384" s="3">
        <v>44728</v>
      </c>
      <c r="B384" s="4" t="s">
        <v>29</v>
      </c>
      <c r="C384" s="5">
        <v>15</v>
      </c>
      <c r="D384" s="5" t="s">
        <v>8</v>
      </c>
      <c r="E384" s="5" t="s">
        <v>10</v>
      </c>
      <c r="F384" s="6">
        <v>0</v>
      </c>
      <c r="G384" s="10" t="str">
        <f>VLOOKUP(InputData[[#This Row],[PRODUCT ID]],Table2[],2,0)</f>
        <v>Product29</v>
      </c>
      <c r="H384" t="str">
        <f>VLOOKUP(InputData[[#This Row],[PRODUCT ID]],Table2[],3,0)</f>
        <v>Footwears</v>
      </c>
      <c r="I384">
        <f>VLOOKUP(InputData[[#This Row],[PRODUCT ID]],Table2[],4,0)</f>
        <v>712</v>
      </c>
      <c r="J384">
        <f>VLOOKUP(InputData[[#This Row],[PRODUCT ID]],Table2[],5,0)</f>
        <v>810.88</v>
      </c>
      <c r="K384">
        <f>InputData[[#This Row],[ BUYING PRICE]]*InputData[[#This Row],[QUANTITY]]</f>
        <v>10680</v>
      </c>
      <c r="L384">
        <f>InputData[[#This Row],[SELLING PRICE]]*InputData[[#This Row],[QUANTITY]]</f>
        <v>12163.2</v>
      </c>
      <c r="M384">
        <f>DAY(InputData[[#This Row],[DATE]])</f>
        <v>16</v>
      </c>
      <c r="N384" t="str">
        <f>TEXT(InputData[[#This Row],[DATE]],"mmm")</f>
        <v>Jun</v>
      </c>
      <c r="O384">
        <f>YEAR(InputData[[#This Row],[DATE]])</f>
        <v>2022</v>
      </c>
    </row>
    <row r="385" spans="1:15" x14ac:dyDescent="0.35">
      <c r="A385" s="3">
        <v>44731</v>
      </c>
      <c r="B385" s="4" t="s">
        <v>39</v>
      </c>
      <c r="C385" s="5">
        <v>8</v>
      </c>
      <c r="D385" s="5" t="s">
        <v>12</v>
      </c>
      <c r="E385" s="5" t="s">
        <v>10</v>
      </c>
      <c r="F385" s="6">
        <v>0</v>
      </c>
      <c r="G385" s="10" t="str">
        <f>VLOOKUP(InputData[[#This Row],[PRODUCT ID]],Table2[],2,0)</f>
        <v>Product02</v>
      </c>
      <c r="H385" t="str">
        <f>VLOOKUP(InputData[[#This Row],[PRODUCT ID]],Table2[],3,0)</f>
        <v>Footwears</v>
      </c>
      <c r="I385">
        <f>VLOOKUP(InputData[[#This Row],[PRODUCT ID]],Table2[],4,0)</f>
        <v>105</v>
      </c>
      <c r="J385">
        <f>VLOOKUP(InputData[[#This Row],[PRODUCT ID]],Table2[],5,0)</f>
        <v>501.88</v>
      </c>
      <c r="K385">
        <f>InputData[[#This Row],[ BUYING PRICE]]*InputData[[#This Row],[QUANTITY]]</f>
        <v>840</v>
      </c>
      <c r="L385">
        <f>InputData[[#This Row],[SELLING PRICE]]*InputData[[#This Row],[QUANTITY]]</f>
        <v>4015.04</v>
      </c>
      <c r="M385">
        <f>DAY(InputData[[#This Row],[DATE]])</f>
        <v>19</v>
      </c>
      <c r="N385" t="str">
        <f>TEXT(InputData[[#This Row],[DATE]],"mmm")</f>
        <v>Jun</v>
      </c>
      <c r="O385">
        <f>YEAR(InputData[[#This Row],[DATE]])</f>
        <v>2022</v>
      </c>
    </row>
    <row r="386" spans="1:15" x14ac:dyDescent="0.35">
      <c r="A386" s="3">
        <v>44733</v>
      </c>
      <c r="B386" s="4" t="s">
        <v>49</v>
      </c>
      <c r="C386" s="5">
        <v>14</v>
      </c>
      <c r="D386" s="5" t="s">
        <v>12</v>
      </c>
      <c r="E386" s="5" t="s">
        <v>10</v>
      </c>
      <c r="F386" s="6">
        <v>0</v>
      </c>
      <c r="G386" s="10" t="str">
        <f>VLOOKUP(InputData[[#This Row],[PRODUCT ID]],Table2[],2,0)</f>
        <v>Product17</v>
      </c>
      <c r="H386" t="str">
        <f>VLOOKUP(InputData[[#This Row],[PRODUCT ID]],Table2[],3,0)</f>
        <v>Home appliance</v>
      </c>
      <c r="I386">
        <f>VLOOKUP(InputData[[#This Row],[PRODUCT ID]],Table2[],4,0)</f>
        <v>700</v>
      </c>
      <c r="J386">
        <f>VLOOKUP(InputData[[#This Row],[PRODUCT ID]],Table2[],5,0)</f>
        <v>720.9</v>
      </c>
      <c r="K386">
        <f>InputData[[#This Row],[ BUYING PRICE]]*InputData[[#This Row],[QUANTITY]]</f>
        <v>9800</v>
      </c>
      <c r="L386">
        <f>InputData[[#This Row],[SELLING PRICE]]*InputData[[#This Row],[QUANTITY]]</f>
        <v>10092.6</v>
      </c>
      <c r="M386">
        <f>DAY(InputData[[#This Row],[DATE]])</f>
        <v>21</v>
      </c>
      <c r="N386" t="str">
        <f>TEXT(InputData[[#This Row],[DATE]],"mmm")</f>
        <v>Jun</v>
      </c>
      <c r="O386">
        <f>YEAR(InputData[[#This Row],[DATE]])</f>
        <v>2022</v>
      </c>
    </row>
    <row r="387" spans="1:15" x14ac:dyDescent="0.35">
      <c r="A387" s="3">
        <v>44734</v>
      </c>
      <c r="B387" s="4" t="s">
        <v>27</v>
      </c>
      <c r="C387" s="5">
        <v>10</v>
      </c>
      <c r="D387" s="5" t="s">
        <v>8</v>
      </c>
      <c r="E387" s="5" t="s">
        <v>10</v>
      </c>
      <c r="F387" s="6">
        <v>0</v>
      </c>
      <c r="G387" s="10" t="str">
        <f>VLOOKUP(InputData[[#This Row],[PRODUCT ID]],Table2[],2,0)</f>
        <v>Product40</v>
      </c>
      <c r="H387" t="str">
        <f>VLOOKUP(InputData[[#This Row],[PRODUCT ID]],Table2[],3,0)</f>
        <v>Drinks</v>
      </c>
      <c r="I387">
        <f>VLOOKUP(InputData[[#This Row],[PRODUCT ID]],Table2[],4,0)</f>
        <v>17</v>
      </c>
      <c r="J387">
        <f>VLOOKUP(InputData[[#This Row],[PRODUCT ID]],Table2[],5,0)</f>
        <v>77</v>
      </c>
      <c r="K387">
        <f>InputData[[#This Row],[ BUYING PRICE]]*InputData[[#This Row],[QUANTITY]]</f>
        <v>170</v>
      </c>
      <c r="L387">
        <f>InputData[[#This Row],[SELLING PRICE]]*InputData[[#This Row],[QUANTITY]]</f>
        <v>770</v>
      </c>
      <c r="M387">
        <f>DAY(InputData[[#This Row],[DATE]])</f>
        <v>22</v>
      </c>
      <c r="N387" t="str">
        <f>TEXT(InputData[[#This Row],[DATE]],"mmm")</f>
        <v>Jun</v>
      </c>
      <c r="O387">
        <f>YEAR(InputData[[#This Row],[DATE]])</f>
        <v>2022</v>
      </c>
    </row>
    <row r="388" spans="1:15" x14ac:dyDescent="0.35">
      <c r="A388" s="3">
        <v>44734</v>
      </c>
      <c r="B388" s="4" t="s">
        <v>26</v>
      </c>
      <c r="C388" s="5">
        <v>4</v>
      </c>
      <c r="D388" s="5" t="s">
        <v>12</v>
      </c>
      <c r="E388" s="5" t="s">
        <v>10</v>
      </c>
      <c r="F388" s="6">
        <v>0</v>
      </c>
      <c r="G388" s="10" t="str">
        <f>VLOOKUP(InputData[[#This Row],[PRODUCT ID]],Table2[],2,0)</f>
        <v>Product01</v>
      </c>
      <c r="H388" t="str">
        <f>VLOOKUP(InputData[[#This Row],[PRODUCT ID]],Table2[],3,0)</f>
        <v>Clothings</v>
      </c>
      <c r="I388">
        <f>VLOOKUP(InputData[[#This Row],[PRODUCT ID]],Table2[],4,0)</f>
        <v>98</v>
      </c>
      <c r="J388">
        <f>VLOOKUP(InputData[[#This Row],[PRODUCT ID]],Table2[],5,0)</f>
        <v>500</v>
      </c>
      <c r="K388">
        <f>InputData[[#This Row],[ BUYING PRICE]]*InputData[[#This Row],[QUANTITY]]</f>
        <v>392</v>
      </c>
      <c r="L388">
        <f>InputData[[#This Row],[SELLING PRICE]]*InputData[[#This Row],[QUANTITY]]</f>
        <v>2000</v>
      </c>
      <c r="M388">
        <f>DAY(InputData[[#This Row],[DATE]])</f>
        <v>22</v>
      </c>
      <c r="N388" t="str">
        <f>TEXT(InputData[[#This Row],[DATE]],"mmm")</f>
        <v>Jun</v>
      </c>
      <c r="O388">
        <f>YEAR(InputData[[#This Row],[DATE]])</f>
        <v>2022</v>
      </c>
    </row>
    <row r="389" spans="1:15" x14ac:dyDescent="0.35">
      <c r="A389" s="3">
        <v>44735</v>
      </c>
      <c r="B389" s="4" t="s">
        <v>13</v>
      </c>
      <c r="C389" s="5">
        <v>8</v>
      </c>
      <c r="D389" s="5" t="s">
        <v>12</v>
      </c>
      <c r="E389" s="5" t="s">
        <v>8</v>
      </c>
      <c r="F389" s="6">
        <v>0</v>
      </c>
      <c r="G389" s="10" t="str">
        <f>VLOOKUP(InputData[[#This Row],[PRODUCT ID]],Table2[],2,0)</f>
        <v>Product04</v>
      </c>
      <c r="H389" t="str">
        <f>VLOOKUP(InputData[[#This Row],[PRODUCT ID]],Table2[],3,0)</f>
        <v>Drinks</v>
      </c>
      <c r="I389">
        <f>VLOOKUP(InputData[[#This Row],[PRODUCT ID]],Table2[],4,0)</f>
        <v>44</v>
      </c>
      <c r="J389">
        <f>VLOOKUP(InputData[[#This Row],[PRODUCT ID]],Table2[],5,0)</f>
        <v>503</v>
      </c>
      <c r="K389">
        <f>InputData[[#This Row],[ BUYING PRICE]]*InputData[[#This Row],[QUANTITY]]</f>
        <v>352</v>
      </c>
      <c r="L389">
        <f>InputData[[#This Row],[SELLING PRICE]]*InputData[[#This Row],[QUANTITY]]</f>
        <v>4024</v>
      </c>
      <c r="M389">
        <f>DAY(InputData[[#This Row],[DATE]])</f>
        <v>23</v>
      </c>
      <c r="N389" t="str">
        <f>TEXT(InputData[[#This Row],[DATE]],"mmm")</f>
        <v>Jun</v>
      </c>
      <c r="O389">
        <f>YEAR(InputData[[#This Row],[DATE]])</f>
        <v>2022</v>
      </c>
    </row>
    <row r="390" spans="1:15" x14ac:dyDescent="0.35">
      <c r="A390" s="3">
        <v>44736</v>
      </c>
      <c r="B390" s="4" t="s">
        <v>40</v>
      </c>
      <c r="C390" s="5">
        <v>7</v>
      </c>
      <c r="D390" s="5" t="s">
        <v>12</v>
      </c>
      <c r="E390" s="5" t="s">
        <v>10</v>
      </c>
      <c r="F390" s="6">
        <v>0</v>
      </c>
      <c r="G390" s="10" t="str">
        <f>VLOOKUP(InputData[[#This Row],[PRODUCT ID]],Table2[],2,0)</f>
        <v>Product18</v>
      </c>
      <c r="H390" t="str">
        <f>VLOOKUP(InputData[[#This Row],[PRODUCT ID]],Table2[],3,0)</f>
        <v>Toys&amp; games</v>
      </c>
      <c r="I390">
        <f>VLOOKUP(InputData[[#This Row],[PRODUCT ID]],Table2[],4,0)</f>
        <v>701</v>
      </c>
      <c r="J390">
        <f>VLOOKUP(InputData[[#This Row],[PRODUCT ID]],Table2[],5,0)</f>
        <v>900.55</v>
      </c>
      <c r="K390">
        <f>InputData[[#This Row],[ BUYING PRICE]]*InputData[[#This Row],[QUANTITY]]</f>
        <v>4907</v>
      </c>
      <c r="L390">
        <f>InputData[[#This Row],[SELLING PRICE]]*InputData[[#This Row],[QUANTITY]]</f>
        <v>6303.8499999999995</v>
      </c>
      <c r="M390">
        <f>DAY(InputData[[#This Row],[DATE]])</f>
        <v>24</v>
      </c>
      <c r="N390" t="str">
        <f>TEXT(InputData[[#This Row],[DATE]],"mmm")</f>
        <v>Jun</v>
      </c>
      <c r="O390">
        <f>YEAR(InputData[[#This Row],[DATE]])</f>
        <v>2022</v>
      </c>
    </row>
    <row r="391" spans="1:15" x14ac:dyDescent="0.35">
      <c r="A391" s="3">
        <v>44737</v>
      </c>
      <c r="B391" s="4" t="s">
        <v>45</v>
      </c>
      <c r="C391" s="5">
        <v>7</v>
      </c>
      <c r="D391" s="5" t="s">
        <v>8</v>
      </c>
      <c r="E391" s="5" t="s">
        <v>8</v>
      </c>
      <c r="F391" s="6">
        <v>0</v>
      </c>
      <c r="G391" s="10" t="str">
        <f>VLOOKUP(InputData[[#This Row],[PRODUCT ID]],Table2[],2,0)</f>
        <v>Product12</v>
      </c>
      <c r="H391" t="str">
        <f>VLOOKUP(InputData[[#This Row],[PRODUCT ID]],Table2[],3,0)</f>
        <v>Foods</v>
      </c>
      <c r="I391">
        <f>VLOOKUP(InputData[[#This Row],[PRODUCT ID]],Table2[],4,0)</f>
        <v>140</v>
      </c>
      <c r="J391">
        <f>VLOOKUP(InputData[[#This Row],[PRODUCT ID]],Table2[],5,0)</f>
        <v>511</v>
      </c>
      <c r="K391">
        <f>InputData[[#This Row],[ BUYING PRICE]]*InputData[[#This Row],[QUANTITY]]</f>
        <v>980</v>
      </c>
      <c r="L391">
        <f>InputData[[#This Row],[SELLING PRICE]]*InputData[[#This Row],[QUANTITY]]</f>
        <v>3577</v>
      </c>
      <c r="M391">
        <f>DAY(InputData[[#This Row],[DATE]])</f>
        <v>25</v>
      </c>
      <c r="N391" t="str">
        <f>TEXT(InputData[[#This Row],[DATE]],"mmm")</f>
        <v>Jun</v>
      </c>
      <c r="O391">
        <f>YEAR(InputData[[#This Row],[DATE]])</f>
        <v>2022</v>
      </c>
    </row>
    <row r="392" spans="1:15" x14ac:dyDescent="0.35">
      <c r="A392" s="3">
        <v>44738</v>
      </c>
      <c r="B392" s="4" t="s">
        <v>23</v>
      </c>
      <c r="C392" s="5">
        <v>4</v>
      </c>
      <c r="D392" s="5" t="s">
        <v>12</v>
      </c>
      <c r="E392" s="5" t="s">
        <v>10</v>
      </c>
      <c r="F392" s="6">
        <v>0</v>
      </c>
      <c r="G392" s="10" t="str">
        <f>VLOOKUP(InputData[[#This Row],[PRODUCT ID]],Table2[],2,0)</f>
        <v>Product34</v>
      </c>
      <c r="H392" t="str">
        <f>VLOOKUP(InputData[[#This Row],[PRODUCT ID]],Table2[],3,0)</f>
        <v>Furniture</v>
      </c>
      <c r="I392">
        <f>VLOOKUP(InputData[[#This Row],[PRODUCT ID]],Table2[],4,0)</f>
        <v>11</v>
      </c>
      <c r="J392">
        <f>VLOOKUP(InputData[[#This Row],[PRODUCT ID]],Table2[],5,0)</f>
        <v>71</v>
      </c>
      <c r="K392">
        <f>InputData[[#This Row],[ BUYING PRICE]]*InputData[[#This Row],[QUANTITY]]</f>
        <v>44</v>
      </c>
      <c r="L392">
        <f>InputData[[#This Row],[SELLING PRICE]]*InputData[[#This Row],[QUANTITY]]</f>
        <v>284</v>
      </c>
      <c r="M392">
        <f>DAY(InputData[[#This Row],[DATE]])</f>
        <v>26</v>
      </c>
      <c r="N392" t="str">
        <f>TEXT(InputData[[#This Row],[DATE]],"mmm")</f>
        <v>Jun</v>
      </c>
      <c r="O392">
        <f>YEAR(InputData[[#This Row],[DATE]])</f>
        <v>2022</v>
      </c>
    </row>
    <row r="393" spans="1:15" x14ac:dyDescent="0.35">
      <c r="A393" s="3">
        <v>44738</v>
      </c>
      <c r="B393" s="4" t="s">
        <v>33</v>
      </c>
      <c r="C393" s="5">
        <v>12</v>
      </c>
      <c r="D393" s="5" t="s">
        <v>12</v>
      </c>
      <c r="E393" s="5" t="s">
        <v>8</v>
      </c>
      <c r="F393" s="6">
        <v>0</v>
      </c>
      <c r="G393" s="10" t="str">
        <f>VLOOKUP(InputData[[#This Row],[PRODUCT ID]],Table2[],2,0)</f>
        <v>Product43</v>
      </c>
      <c r="H393" t="str">
        <f>VLOOKUP(InputData[[#This Row],[PRODUCT ID]],Table2[],3,0)</f>
        <v>Furniture</v>
      </c>
      <c r="I393">
        <f>VLOOKUP(InputData[[#This Row],[PRODUCT ID]],Table2[],4,0)</f>
        <v>20</v>
      </c>
      <c r="J393">
        <f>VLOOKUP(InputData[[#This Row],[PRODUCT ID]],Table2[],5,0)</f>
        <v>80</v>
      </c>
      <c r="K393">
        <f>InputData[[#This Row],[ BUYING PRICE]]*InputData[[#This Row],[QUANTITY]]</f>
        <v>240</v>
      </c>
      <c r="L393">
        <f>InputData[[#This Row],[SELLING PRICE]]*InputData[[#This Row],[QUANTITY]]</f>
        <v>960</v>
      </c>
      <c r="M393">
        <f>DAY(InputData[[#This Row],[DATE]])</f>
        <v>26</v>
      </c>
      <c r="N393" t="str">
        <f>TEXT(InputData[[#This Row],[DATE]],"mmm")</f>
        <v>Jun</v>
      </c>
      <c r="O393">
        <f>YEAR(InputData[[#This Row],[DATE]])</f>
        <v>2022</v>
      </c>
    </row>
    <row r="394" spans="1:15" x14ac:dyDescent="0.35">
      <c r="A394" s="3">
        <v>44745</v>
      </c>
      <c r="B394" s="4" t="s">
        <v>48</v>
      </c>
      <c r="C394" s="5">
        <v>15</v>
      </c>
      <c r="D394" s="5" t="s">
        <v>12</v>
      </c>
      <c r="E394" s="5" t="s">
        <v>10</v>
      </c>
      <c r="F394" s="6">
        <v>0</v>
      </c>
      <c r="G394" s="10" t="str">
        <f>VLOOKUP(InputData[[#This Row],[PRODUCT ID]],Table2[],2,0)</f>
        <v>Product33</v>
      </c>
      <c r="H394" t="str">
        <f>VLOOKUP(InputData[[#This Row],[PRODUCT ID]],Table2[],3,0)</f>
        <v>Grocery Store</v>
      </c>
      <c r="I394">
        <f>VLOOKUP(InputData[[#This Row],[PRODUCT ID]],Table2[],4,0)</f>
        <v>10</v>
      </c>
      <c r="J394">
        <f>VLOOKUP(InputData[[#This Row],[PRODUCT ID]],Table2[],5,0)</f>
        <v>70</v>
      </c>
      <c r="K394">
        <f>InputData[[#This Row],[ BUYING PRICE]]*InputData[[#This Row],[QUANTITY]]</f>
        <v>150</v>
      </c>
      <c r="L394">
        <f>InputData[[#This Row],[SELLING PRICE]]*InputData[[#This Row],[QUANTITY]]</f>
        <v>1050</v>
      </c>
      <c r="M394">
        <f>DAY(InputData[[#This Row],[DATE]])</f>
        <v>3</v>
      </c>
      <c r="N394" t="str">
        <f>TEXT(InputData[[#This Row],[DATE]],"mmm")</f>
        <v>Jul</v>
      </c>
      <c r="O394">
        <f>YEAR(InputData[[#This Row],[DATE]])</f>
        <v>2022</v>
      </c>
    </row>
    <row r="395" spans="1:15" x14ac:dyDescent="0.35">
      <c r="A395" s="3">
        <v>44746</v>
      </c>
      <c r="B395" s="4" t="s">
        <v>46</v>
      </c>
      <c r="C395" s="5">
        <v>7</v>
      </c>
      <c r="D395" s="5" t="s">
        <v>12</v>
      </c>
      <c r="E395" s="5" t="s">
        <v>8</v>
      </c>
      <c r="F395" s="6">
        <v>0</v>
      </c>
      <c r="G395" s="10" t="str">
        <f>VLOOKUP(InputData[[#This Row],[PRODUCT ID]],Table2[],2,0)</f>
        <v>Product07</v>
      </c>
      <c r="H395" t="str">
        <f>VLOOKUP(InputData[[#This Row],[PRODUCT ID]],Table2[],3,0)</f>
        <v>Furniture</v>
      </c>
      <c r="I395">
        <f>VLOOKUP(InputData[[#This Row],[PRODUCT ID]],Table2[],4,0)</f>
        <v>135</v>
      </c>
      <c r="J395">
        <f>VLOOKUP(InputData[[#This Row],[PRODUCT ID]],Table2[],5,0)</f>
        <v>506</v>
      </c>
      <c r="K395">
        <f>InputData[[#This Row],[ BUYING PRICE]]*InputData[[#This Row],[QUANTITY]]</f>
        <v>945</v>
      </c>
      <c r="L395">
        <f>InputData[[#This Row],[SELLING PRICE]]*InputData[[#This Row],[QUANTITY]]</f>
        <v>3542</v>
      </c>
      <c r="M395">
        <f>DAY(InputData[[#This Row],[DATE]])</f>
        <v>4</v>
      </c>
      <c r="N395" t="str">
        <f>TEXT(InputData[[#This Row],[DATE]],"mmm")</f>
        <v>Jul</v>
      </c>
      <c r="O395">
        <f>YEAR(InputData[[#This Row],[DATE]])</f>
        <v>2022</v>
      </c>
    </row>
    <row r="396" spans="1:15" x14ac:dyDescent="0.35">
      <c r="A396" s="3">
        <v>44747</v>
      </c>
      <c r="B396" s="4" t="s">
        <v>17</v>
      </c>
      <c r="C396" s="5">
        <v>7</v>
      </c>
      <c r="D396" s="5" t="s">
        <v>8</v>
      </c>
      <c r="E396" s="5" t="s">
        <v>10</v>
      </c>
      <c r="F396" s="6">
        <v>0</v>
      </c>
      <c r="G396" s="10" t="str">
        <f>VLOOKUP(InputData[[#This Row],[PRODUCT ID]],Table2[],2,0)</f>
        <v>Product25</v>
      </c>
      <c r="H396" t="str">
        <f>VLOOKUP(InputData[[#This Row],[PRODUCT ID]],Table2[],3,0)</f>
        <v>Furniture</v>
      </c>
      <c r="I396">
        <f>VLOOKUP(InputData[[#This Row],[PRODUCT ID]],Table2[],4,0)</f>
        <v>708</v>
      </c>
      <c r="J396">
        <f>VLOOKUP(InputData[[#This Row],[PRODUCT ID]],Table2[],5,0)</f>
        <v>806.88</v>
      </c>
      <c r="K396">
        <f>InputData[[#This Row],[ BUYING PRICE]]*InputData[[#This Row],[QUANTITY]]</f>
        <v>4956</v>
      </c>
      <c r="L396">
        <f>InputData[[#This Row],[SELLING PRICE]]*InputData[[#This Row],[QUANTITY]]</f>
        <v>5648.16</v>
      </c>
      <c r="M396">
        <f>DAY(InputData[[#This Row],[DATE]])</f>
        <v>5</v>
      </c>
      <c r="N396" t="str">
        <f>TEXT(InputData[[#This Row],[DATE]],"mmm")</f>
        <v>Jul</v>
      </c>
      <c r="O396">
        <f>YEAR(InputData[[#This Row],[DATE]])</f>
        <v>2022</v>
      </c>
    </row>
    <row r="397" spans="1:15" x14ac:dyDescent="0.35">
      <c r="A397" s="3">
        <v>44747</v>
      </c>
      <c r="B397" s="4" t="s">
        <v>37</v>
      </c>
      <c r="C397" s="5">
        <v>8</v>
      </c>
      <c r="D397" s="5" t="s">
        <v>12</v>
      </c>
      <c r="E397" s="5" t="s">
        <v>8</v>
      </c>
      <c r="F397" s="6">
        <v>0</v>
      </c>
      <c r="G397" s="10" t="str">
        <f>VLOOKUP(InputData[[#This Row],[PRODUCT ID]],Table2[],2,0)</f>
        <v>Product15</v>
      </c>
      <c r="H397" t="str">
        <f>VLOOKUP(InputData[[#This Row],[PRODUCT ID]],Table2[],3,0)</f>
        <v>Grocery Store</v>
      </c>
      <c r="I397">
        <f>VLOOKUP(InputData[[#This Row],[PRODUCT ID]],Table2[],4,0)</f>
        <v>500</v>
      </c>
      <c r="J397">
        <f>VLOOKUP(InputData[[#This Row],[PRODUCT ID]],Table2[],5,0)</f>
        <v>514</v>
      </c>
      <c r="K397">
        <f>InputData[[#This Row],[ BUYING PRICE]]*InputData[[#This Row],[QUANTITY]]</f>
        <v>4000</v>
      </c>
      <c r="L397">
        <f>InputData[[#This Row],[SELLING PRICE]]*InputData[[#This Row],[QUANTITY]]</f>
        <v>4112</v>
      </c>
      <c r="M397">
        <f>DAY(InputData[[#This Row],[DATE]])</f>
        <v>5</v>
      </c>
      <c r="N397" t="str">
        <f>TEXT(InputData[[#This Row],[DATE]],"mmm")</f>
        <v>Jul</v>
      </c>
      <c r="O397">
        <f>YEAR(InputData[[#This Row],[DATE]])</f>
        <v>2022</v>
      </c>
    </row>
    <row r="398" spans="1:15" x14ac:dyDescent="0.35">
      <c r="A398" s="3">
        <v>44748</v>
      </c>
      <c r="B398" s="4" t="s">
        <v>51</v>
      </c>
      <c r="C398" s="5">
        <v>2</v>
      </c>
      <c r="D398" s="5" t="s">
        <v>12</v>
      </c>
      <c r="E398" s="5" t="s">
        <v>10</v>
      </c>
      <c r="F398" s="6">
        <v>0</v>
      </c>
      <c r="G398" s="10" t="str">
        <f>VLOOKUP(InputData[[#This Row],[PRODUCT ID]],Table2[],2,0)</f>
        <v>Product41</v>
      </c>
      <c r="H398" t="str">
        <f>VLOOKUP(InputData[[#This Row],[PRODUCT ID]],Table2[],3,0)</f>
        <v>Jwellery</v>
      </c>
      <c r="I398">
        <f>VLOOKUP(InputData[[#This Row],[PRODUCT ID]],Table2[],4,0)</f>
        <v>18</v>
      </c>
      <c r="J398">
        <f>VLOOKUP(InputData[[#This Row],[PRODUCT ID]],Table2[],5,0)</f>
        <v>78</v>
      </c>
      <c r="K398">
        <f>InputData[[#This Row],[ BUYING PRICE]]*InputData[[#This Row],[QUANTITY]]</f>
        <v>36</v>
      </c>
      <c r="L398">
        <f>InputData[[#This Row],[SELLING PRICE]]*InputData[[#This Row],[QUANTITY]]</f>
        <v>156</v>
      </c>
      <c r="M398">
        <f>DAY(InputData[[#This Row],[DATE]])</f>
        <v>6</v>
      </c>
      <c r="N398" t="str">
        <f>TEXT(InputData[[#This Row],[DATE]],"mmm")</f>
        <v>Jul</v>
      </c>
      <c r="O398">
        <f>YEAR(InputData[[#This Row],[DATE]])</f>
        <v>2022</v>
      </c>
    </row>
    <row r="399" spans="1:15" x14ac:dyDescent="0.35">
      <c r="A399" s="3">
        <v>44750</v>
      </c>
      <c r="B399" s="4" t="s">
        <v>40</v>
      </c>
      <c r="C399" s="5">
        <v>2</v>
      </c>
      <c r="D399" s="5" t="s">
        <v>12</v>
      </c>
      <c r="E399" s="5" t="s">
        <v>8</v>
      </c>
      <c r="F399" s="6">
        <v>0</v>
      </c>
      <c r="G399" s="10" t="str">
        <f>VLOOKUP(InputData[[#This Row],[PRODUCT ID]],Table2[],2,0)</f>
        <v>Product18</v>
      </c>
      <c r="H399" t="str">
        <f>VLOOKUP(InputData[[#This Row],[PRODUCT ID]],Table2[],3,0)</f>
        <v>Toys&amp; games</v>
      </c>
      <c r="I399">
        <f>VLOOKUP(InputData[[#This Row],[PRODUCT ID]],Table2[],4,0)</f>
        <v>701</v>
      </c>
      <c r="J399">
        <f>VLOOKUP(InputData[[#This Row],[PRODUCT ID]],Table2[],5,0)</f>
        <v>900.55</v>
      </c>
      <c r="K399">
        <f>InputData[[#This Row],[ BUYING PRICE]]*InputData[[#This Row],[QUANTITY]]</f>
        <v>1402</v>
      </c>
      <c r="L399">
        <f>InputData[[#This Row],[SELLING PRICE]]*InputData[[#This Row],[QUANTITY]]</f>
        <v>1801.1</v>
      </c>
      <c r="M399">
        <f>DAY(InputData[[#This Row],[DATE]])</f>
        <v>8</v>
      </c>
      <c r="N399" t="str">
        <f>TEXT(InputData[[#This Row],[DATE]],"mmm")</f>
        <v>Jul</v>
      </c>
      <c r="O399">
        <f>YEAR(InputData[[#This Row],[DATE]])</f>
        <v>2022</v>
      </c>
    </row>
    <row r="400" spans="1:15" x14ac:dyDescent="0.35">
      <c r="A400" s="3">
        <v>44752</v>
      </c>
      <c r="B400" s="4" t="s">
        <v>28</v>
      </c>
      <c r="C400" s="5">
        <v>12</v>
      </c>
      <c r="D400" s="5" t="s">
        <v>8</v>
      </c>
      <c r="E400" s="5" t="s">
        <v>10</v>
      </c>
      <c r="F400" s="6">
        <v>0</v>
      </c>
      <c r="G400" s="10" t="str">
        <f>VLOOKUP(InputData[[#This Row],[PRODUCT ID]],Table2[],2,0)</f>
        <v>Product32</v>
      </c>
      <c r="H400" t="str">
        <f>VLOOKUP(InputData[[#This Row],[PRODUCT ID]],Table2[],3,0)</f>
        <v>Jwellery</v>
      </c>
      <c r="I400">
        <f>VLOOKUP(InputData[[#This Row],[PRODUCT ID]],Table2[],4,0)</f>
        <v>715</v>
      </c>
      <c r="J400">
        <f>VLOOKUP(InputData[[#This Row],[PRODUCT ID]],Table2[],5,0)</f>
        <v>813.88</v>
      </c>
      <c r="K400">
        <f>InputData[[#This Row],[ BUYING PRICE]]*InputData[[#This Row],[QUANTITY]]</f>
        <v>8580</v>
      </c>
      <c r="L400">
        <f>InputData[[#This Row],[SELLING PRICE]]*InputData[[#This Row],[QUANTITY]]</f>
        <v>9766.56</v>
      </c>
      <c r="M400">
        <f>DAY(InputData[[#This Row],[DATE]])</f>
        <v>10</v>
      </c>
      <c r="N400" t="str">
        <f>TEXT(InputData[[#This Row],[DATE]],"mmm")</f>
        <v>Jul</v>
      </c>
      <c r="O400">
        <f>YEAR(InputData[[#This Row],[DATE]])</f>
        <v>2022</v>
      </c>
    </row>
    <row r="401" spans="1:15" x14ac:dyDescent="0.35">
      <c r="A401" s="3">
        <v>44754</v>
      </c>
      <c r="B401" s="4" t="s">
        <v>43</v>
      </c>
      <c r="C401" s="5">
        <v>12</v>
      </c>
      <c r="D401" s="5" t="s">
        <v>12</v>
      </c>
      <c r="E401" s="5" t="s">
        <v>10</v>
      </c>
      <c r="F401" s="6">
        <v>0</v>
      </c>
      <c r="G401" s="10" t="str">
        <f>VLOOKUP(InputData[[#This Row],[PRODUCT ID]],Table2[],2,0)</f>
        <v>Product28</v>
      </c>
      <c r="H401" t="str">
        <f>VLOOKUP(InputData[[#This Row],[PRODUCT ID]],Table2[],3,0)</f>
        <v>Clothings</v>
      </c>
      <c r="I401">
        <f>VLOOKUP(InputData[[#This Row],[PRODUCT ID]],Table2[],4,0)</f>
        <v>711</v>
      </c>
      <c r="J401">
        <f>VLOOKUP(InputData[[#This Row],[PRODUCT ID]],Table2[],5,0)</f>
        <v>809.88</v>
      </c>
      <c r="K401">
        <f>InputData[[#This Row],[ BUYING PRICE]]*InputData[[#This Row],[QUANTITY]]</f>
        <v>8532</v>
      </c>
      <c r="L401">
        <f>InputData[[#This Row],[SELLING PRICE]]*InputData[[#This Row],[QUANTITY]]</f>
        <v>9718.56</v>
      </c>
      <c r="M401">
        <f>DAY(InputData[[#This Row],[DATE]])</f>
        <v>12</v>
      </c>
      <c r="N401" t="str">
        <f>TEXT(InputData[[#This Row],[DATE]],"mmm")</f>
        <v>Jul</v>
      </c>
      <c r="O401">
        <f>YEAR(InputData[[#This Row],[DATE]])</f>
        <v>2022</v>
      </c>
    </row>
    <row r="402" spans="1:15" x14ac:dyDescent="0.35">
      <c r="A402" s="3">
        <v>44755</v>
      </c>
      <c r="B402" s="4" t="s">
        <v>17</v>
      </c>
      <c r="C402" s="5">
        <v>7</v>
      </c>
      <c r="D402" s="5" t="s">
        <v>12</v>
      </c>
      <c r="E402" s="5" t="s">
        <v>8</v>
      </c>
      <c r="F402" s="6">
        <v>0</v>
      </c>
      <c r="G402" s="10" t="str">
        <f>VLOOKUP(InputData[[#This Row],[PRODUCT ID]],Table2[],2,0)</f>
        <v>Product25</v>
      </c>
      <c r="H402" t="str">
        <f>VLOOKUP(InputData[[#This Row],[PRODUCT ID]],Table2[],3,0)</f>
        <v>Furniture</v>
      </c>
      <c r="I402">
        <f>VLOOKUP(InputData[[#This Row],[PRODUCT ID]],Table2[],4,0)</f>
        <v>708</v>
      </c>
      <c r="J402">
        <f>VLOOKUP(InputData[[#This Row],[PRODUCT ID]],Table2[],5,0)</f>
        <v>806.88</v>
      </c>
      <c r="K402">
        <f>InputData[[#This Row],[ BUYING PRICE]]*InputData[[#This Row],[QUANTITY]]</f>
        <v>4956</v>
      </c>
      <c r="L402">
        <f>InputData[[#This Row],[SELLING PRICE]]*InputData[[#This Row],[QUANTITY]]</f>
        <v>5648.16</v>
      </c>
      <c r="M402">
        <f>DAY(InputData[[#This Row],[DATE]])</f>
        <v>13</v>
      </c>
      <c r="N402" t="str">
        <f>TEXT(InputData[[#This Row],[DATE]],"mmm")</f>
        <v>Jul</v>
      </c>
      <c r="O402">
        <f>YEAR(InputData[[#This Row],[DATE]])</f>
        <v>2022</v>
      </c>
    </row>
    <row r="403" spans="1:15" x14ac:dyDescent="0.35">
      <c r="A403" s="3">
        <v>44756</v>
      </c>
      <c r="B403" s="4" t="s">
        <v>48</v>
      </c>
      <c r="C403" s="5">
        <v>9</v>
      </c>
      <c r="D403" s="5" t="s">
        <v>12</v>
      </c>
      <c r="E403" s="5" t="s">
        <v>8</v>
      </c>
      <c r="F403" s="6">
        <v>0</v>
      </c>
      <c r="G403" s="10" t="str">
        <f>VLOOKUP(InputData[[#This Row],[PRODUCT ID]],Table2[],2,0)</f>
        <v>Product33</v>
      </c>
      <c r="H403" t="str">
        <f>VLOOKUP(InputData[[#This Row],[PRODUCT ID]],Table2[],3,0)</f>
        <v>Grocery Store</v>
      </c>
      <c r="I403">
        <f>VLOOKUP(InputData[[#This Row],[PRODUCT ID]],Table2[],4,0)</f>
        <v>10</v>
      </c>
      <c r="J403">
        <f>VLOOKUP(InputData[[#This Row],[PRODUCT ID]],Table2[],5,0)</f>
        <v>70</v>
      </c>
      <c r="K403">
        <f>InputData[[#This Row],[ BUYING PRICE]]*InputData[[#This Row],[QUANTITY]]</f>
        <v>90</v>
      </c>
      <c r="L403">
        <f>InputData[[#This Row],[SELLING PRICE]]*InputData[[#This Row],[QUANTITY]]</f>
        <v>630</v>
      </c>
      <c r="M403">
        <f>DAY(InputData[[#This Row],[DATE]])</f>
        <v>14</v>
      </c>
      <c r="N403" t="str">
        <f>TEXT(InputData[[#This Row],[DATE]],"mmm")</f>
        <v>Jul</v>
      </c>
      <c r="O403">
        <f>YEAR(InputData[[#This Row],[DATE]])</f>
        <v>2022</v>
      </c>
    </row>
    <row r="404" spans="1:15" x14ac:dyDescent="0.35">
      <c r="A404" s="3">
        <v>44757</v>
      </c>
      <c r="B404" s="4" t="s">
        <v>13</v>
      </c>
      <c r="C404" s="5">
        <v>2</v>
      </c>
      <c r="D404" s="5" t="s">
        <v>8</v>
      </c>
      <c r="E404" s="5" t="s">
        <v>8</v>
      </c>
      <c r="F404" s="6">
        <v>0</v>
      </c>
      <c r="G404" s="10" t="str">
        <f>VLOOKUP(InputData[[#This Row],[PRODUCT ID]],Table2[],2,0)</f>
        <v>Product04</v>
      </c>
      <c r="H404" t="str">
        <f>VLOOKUP(InputData[[#This Row],[PRODUCT ID]],Table2[],3,0)</f>
        <v>Drinks</v>
      </c>
      <c r="I404">
        <f>VLOOKUP(InputData[[#This Row],[PRODUCT ID]],Table2[],4,0)</f>
        <v>44</v>
      </c>
      <c r="J404">
        <f>VLOOKUP(InputData[[#This Row],[PRODUCT ID]],Table2[],5,0)</f>
        <v>503</v>
      </c>
      <c r="K404">
        <f>InputData[[#This Row],[ BUYING PRICE]]*InputData[[#This Row],[QUANTITY]]</f>
        <v>88</v>
      </c>
      <c r="L404">
        <f>InputData[[#This Row],[SELLING PRICE]]*InputData[[#This Row],[QUANTITY]]</f>
        <v>1006</v>
      </c>
      <c r="M404">
        <f>DAY(InputData[[#This Row],[DATE]])</f>
        <v>15</v>
      </c>
      <c r="N404" t="str">
        <f>TEXT(InputData[[#This Row],[DATE]],"mmm")</f>
        <v>Jul</v>
      </c>
      <c r="O404">
        <f>YEAR(InputData[[#This Row],[DATE]])</f>
        <v>2022</v>
      </c>
    </row>
    <row r="405" spans="1:15" x14ac:dyDescent="0.35">
      <c r="A405" s="3">
        <v>44759</v>
      </c>
      <c r="B405" s="4" t="s">
        <v>51</v>
      </c>
      <c r="C405" s="5">
        <v>8</v>
      </c>
      <c r="D405" s="5" t="s">
        <v>8</v>
      </c>
      <c r="E405" s="5" t="s">
        <v>10</v>
      </c>
      <c r="F405" s="6">
        <v>0</v>
      </c>
      <c r="G405" s="10" t="str">
        <f>VLOOKUP(InputData[[#This Row],[PRODUCT ID]],Table2[],2,0)</f>
        <v>Product41</v>
      </c>
      <c r="H405" t="str">
        <f>VLOOKUP(InputData[[#This Row],[PRODUCT ID]],Table2[],3,0)</f>
        <v>Jwellery</v>
      </c>
      <c r="I405">
        <f>VLOOKUP(InputData[[#This Row],[PRODUCT ID]],Table2[],4,0)</f>
        <v>18</v>
      </c>
      <c r="J405">
        <f>VLOOKUP(InputData[[#This Row],[PRODUCT ID]],Table2[],5,0)</f>
        <v>78</v>
      </c>
      <c r="K405">
        <f>InputData[[#This Row],[ BUYING PRICE]]*InputData[[#This Row],[QUANTITY]]</f>
        <v>144</v>
      </c>
      <c r="L405">
        <f>InputData[[#This Row],[SELLING PRICE]]*InputData[[#This Row],[QUANTITY]]</f>
        <v>624</v>
      </c>
      <c r="M405">
        <f>DAY(InputData[[#This Row],[DATE]])</f>
        <v>17</v>
      </c>
      <c r="N405" t="str">
        <f>TEXT(InputData[[#This Row],[DATE]],"mmm")</f>
        <v>Jul</v>
      </c>
      <c r="O405">
        <f>YEAR(InputData[[#This Row],[DATE]])</f>
        <v>2022</v>
      </c>
    </row>
    <row r="406" spans="1:15" x14ac:dyDescent="0.35">
      <c r="A406" s="3">
        <v>44760</v>
      </c>
      <c r="B406" s="4" t="s">
        <v>30</v>
      </c>
      <c r="C406" s="5">
        <v>12</v>
      </c>
      <c r="D406" s="5" t="s">
        <v>12</v>
      </c>
      <c r="E406" s="5" t="s">
        <v>8</v>
      </c>
      <c r="F406" s="6">
        <v>0</v>
      </c>
      <c r="G406" s="10" t="str">
        <f>VLOOKUP(InputData[[#This Row],[PRODUCT ID]],Table2[],2,0)</f>
        <v>Product10</v>
      </c>
      <c r="H406" t="str">
        <f>VLOOKUP(InputData[[#This Row],[PRODUCT ID]],Table2[],3,0)</f>
        <v>Clothings</v>
      </c>
      <c r="I406">
        <f>VLOOKUP(InputData[[#This Row],[PRODUCT ID]],Table2[],4,0)</f>
        <v>138</v>
      </c>
      <c r="J406">
        <f>VLOOKUP(InputData[[#This Row],[PRODUCT ID]],Table2[],5,0)</f>
        <v>509</v>
      </c>
      <c r="K406">
        <f>InputData[[#This Row],[ BUYING PRICE]]*InputData[[#This Row],[QUANTITY]]</f>
        <v>1656</v>
      </c>
      <c r="L406">
        <f>InputData[[#This Row],[SELLING PRICE]]*InputData[[#This Row],[QUANTITY]]</f>
        <v>6108</v>
      </c>
      <c r="M406">
        <f>DAY(InputData[[#This Row],[DATE]])</f>
        <v>18</v>
      </c>
      <c r="N406" t="str">
        <f>TEXT(InputData[[#This Row],[DATE]],"mmm")</f>
        <v>Jul</v>
      </c>
      <c r="O406">
        <f>YEAR(InputData[[#This Row],[DATE]])</f>
        <v>2022</v>
      </c>
    </row>
    <row r="407" spans="1:15" x14ac:dyDescent="0.35">
      <c r="A407" s="3">
        <v>44762</v>
      </c>
      <c r="B407" s="4" t="s">
        <v>20</v>
      </c>
      <c r="C407" s="5">
        <v>8</v>
      </c>
      <c r="D407" s="5" t="s">
        <v>7</v>
      </c>
      <c r="E407" s="5" t="s">
        <v>8</v>
      </c>
      <c r="F407" s="6">
        <v>0</v>
      </c>
      <c r="G407" s="10" t="str">
        <f>VLOOKUP(InputData[[#This Row],[PRODUCT ID]],Table2[],2,0)</f>
        <v>Product42</v>
      </c>
      <c r="H407" t="str">
        <f>VLOOKUP(InputData[[#This Row],[PRODUCT ID]],Table2[],3,0)</f>
        <v>Grocery Store</v>
      </c>
      <c r="I407">
        <f>VLOOKUP(InputData[[#This Row],[PRODUCT ID]],Table2[],4,0)</f>
        <v>19</v>
      </c>
      <c r="J407">
        <f>VLOOKUP(InputData[[#This Row],[PRODUCT ID]],Table2[],5,0)</f>
        <v>79</v>
      </c>
      <c r="K407">
        <f>InputData[[#This Row],[ BUYING PRICE]]*InputData[[#This Row],[QUANTITY]]</f>
        <v>152</v>
      </c>
      <c r="L407">
        <f>InputData[[#This Row],[SELLING PRICE]]*InputData[[#This Row],[QUANTITY]]</f>
        <v>632</v>
      </c>
      <c r="M407">
        <f>DAY(InputData[[#This Row],[DATE]])</f>
        <v>20</v>
      </c>
      <c r="N407" t="str">
        <f>TEXT(InputData[[#This Row],[DATE]],"mmm")</f>
        <v>Jul</v>
      </c>
      <c r="O407">
        <f>YEAR(InputData[[#This Row],[DATE]])</f>
        <v>2022</v>
      </c>
    </row>
    <row r="408" spans="1:15" x14ac:dyDescent="0.35">
      <c r="A408" s="3">
        <v>44764</v>
      </c>
      <c r="B408" s="4" t="s">
        <v>23</v>
      </c>
      <c r="C408" s="5">
        <v>6</v>
      </c>
      <c r="D408" s="5" t="s">
        <v>12</v>
      </c>
      <c r="E408" s="5" t="s">
        <v>10</v>
      </c>
      <c r="F408" s="6">
        <v>0</v>
      </c>
      <c r="G408" s="10" t="str">
        <f>VLOOKUP(InputData[[#This Row],[PRODUCT ID]],Table2[],2,0)</f>
        <v>Product34</v>
      </c>
      <c r="H408" t="str">
        <f>VLOOKUP(InputData[[#This Row],[PRODUCT ID]],Table2[],3,0)</f>
        <v>Furniture</v>
      </c>
      <c r="I408">
        <f>VLOOKUP(InputData[[#This Row],[PRODUCT ID]],Table2[],4,0)</f>
        <v>11</v>
      </c>
      <c r="J408">
        <f>VLOOKUP(InputData[[#This Row],[PRODUCT ID]],Table2[],5,0)</f>
        <v>71</v>
      </c>
      <c r="K408">
        <f>InputData[[#This Row],[ BUYING PRICE]]*InputData[[#This Row],[QUANTITY]]</f>
        <v>66</v>
      </c>
      <c r="L408">
        <f>InputData[[#This Row],[SELLING PRICE]]*InputData[[#This Row],[QUANTITY]]</f>
        <v>426</v>
      </c>
      <c r="M408">
        <f>DAY(InputData[[#This Row],[DATE]])</f>
        <v>22</v>
      </c>
      <c r="N408" t="str">
        <f>TEXT(InputData[[#This Row],[DATE]],"mmm")</f>
        <v>Jul</v>
      </c>
      <c r="O408">
        <f>YEAR(InputData[[#This Row],[DATE]])</f>
        <v>2022</v>
      </c>
    </row>
    <row r="409" spans="1:15" x14ac:dyDescent="0.35">
      <c r="A409" s="3">
        <v>44765</v>
      </c>
      <c r="B409" s="4" t="s">
        <v>40</v>
      </c>
      <c r="C409" s="5">
        <v>2</v>
      </c>
      <c r="D409" s="5" t="s">
        <v>8</v>
      </c>
      <c r="E409" s="5" t="s">
        <v>8</v>
      </c>
      <c r="F409" s="6">
        <v>0</v>
      </c>
      <c r="G409" s="10" t="str">
        <f>VLOOKUP(InputData[[#This Row],[PRODUCT ID]],Table2[],2,0)</f>
        <v>Product18</v>
      </c>
      <c r="H409" t="str">
        <f>VLOOKUP(InputData[[#This Row],[PRODUCT ID]],Table2[],3,0)</f>
        <v>Toys&amp; games</v>
      </c>
      <c r="I409">
        <f>VLOOKUP(InputData[[#This Row],[PRODUCT ID]],Table2[],4,0)</f>
        <v>701</v>
      </c>
      <c r="J409">
        <f>VLOOKUP(InputData[[#This Row],[PRODUCT ID]],Table2[],5,0)</f>
        <v>900.55</v>
      </c>
      <c r="K409">
        <f>InputData[[#This Row],[ BUYING PRICE]]*InputData[[#This Row],[QUANTITY]]</f>
        <v>1402</v>
      </c>
      <c r="L409">
        <f>InputData[[#This Row],[SELLING PRICE]]*InputData[[#This Row],[QUANTITY]]</f>
        <v>1801.1</v>
      </c>
      <c r="M409">
        <f>DAY(InputData[[#This Row],[DATE]])</f>
        <v>23</v>
      </c>
      <c r="N409" t="str">
        <f>TEXT(InputData[[#This Row],[DATE]],"mmm")</f>
        <v>Jul</v>
      </c>
      <c r="O409">
        <f>YEAR(InputData[[#This Row],[DATE]])</f>
        <v>2022</v>
      </c>
    </row>
    <row r="410" spans="1:15" x14ac:dyDescent="0.35">
      <c r="A410" s="3">
        <v>44766</v>
      </c>
      <c r="B410" s="4" t="s">
        <v>25</v>
      </c>
      <c r="C410" s="5">
        <v>14</v>
      </c>
      <c r="D410" s="5" t="s">
        <v>12</v>
      </c>
      <c r="E410" s="5" t="s">
        <v>10</v>
      </c>
      <c r="F410" s="6">
        <v>0</v>
      </c>
      <c r="G410" s="10" t="str">
        <f>VLOOKUP(InputData[[#This Row],[PRODUCT ID]],Table2[],2,0)</f>
        <v>Product06</v>
      </c>
      <c r="H410" t="str">
        <f>VLOOKUP(InputData[[#This Row],[PRODUCT ID]],Table2[],3,0)</f>
        <v>Grocery Store</v>
      </c>
      <c r="I410">
        <f>VLOOKUP(InputData[[#This Row],[PRODUCT ID]],Table2[],4,0)</f>
        <v>134</v>
      </c>
      <c r="J410">
        <f>VLOOKUP(InputData[[#This Row],[PRODUCT ID]],Table2[],5,0)</f>
        <v>505</v>
      </c>
      <c r="K410">
        <f>InputData[[#This Row],[ BUYING PRICE]]*InputData[[#This Row],[QUANTITY]]</f>
        <v>1876</v>
      </c>
      <c r="L410">
        <f>InputData[[#This Row],[SELLING PRICE]]*InputData[[#This Row],[QUANTITY]]</f>
        <v>7070</v>
      </c>
      <c r="M410">
        <f>DAY(InputData[[#This Row],[DATE]])</f>
        <v>24</v>
      </c>
      <c r="N410" t="str">
        <f>TEXT(InputData[[#This Row],[DATE]],"mmm")</f>
        <v>Jul</v>
      </c>
      <c r="O410">
        <f>YEAR(InputData[[#This Row],[DATE]])</f>
        <v>2022</v>
      </c>
    </row>
    <row r="411" spans="1:15" x14ac:dyDescent="0.35">
      <c r="A411" s="3">
        <v>44766</v>
      </c>
      <c r="B411" s="4" t="s">
        <v>36</v>
      </c>
      <c r="C411" s="5">
        <v>1</v>
      </c>
      <c r="D411" s="5" t="s">
        <v>8</v>
      </c>
      <c r="E411" s="5" t="s">
        <v>8</v>
      </c>
      <c r="F411" s="6">
        <v>0</v>
      </c>
      <c r="G411" s="10" t="str">
        <f>VLOOKUP(InputData[[#This Row],[PRODUCT ID]],Table2[],2,0)</f>
        <v>Product27</v>
      </c>
      <c r="H411" t="str">
        <f>VLOOKUP(InputData[[#This Row],[PRODUCT ID]],Table2[],3,0)</f>
        <v>Toys&amp; games</v>
      </c>
      <c r="I411">
        <f>VLOOKUP(InputData[[#This Row],[PRODUCT ID]],Table2[],4,0)</f>
        <v>710</v>
      </c>
      <c r="J411">
        <f>VLOOKUP(InputData[[#This Row],[PRODUCT ID]],Table2[],5,0)</f>
        <v>808.88</v>
      </c>
      <c r="K411">
        <f>InputData[[#This Row],[ BUYING PRICE]]*InputData[[#This Row],[QUANTITY]]</f>
        <v>710</v>
      </c>
      <c r="L411">
        <f>InputData[[#This Row],[SELLING PRICE]]*InputData[[#This Row],[QUANTITY]]</f>
        <v>808.88</v>
      </c>
      <c r="M411">
        <f>DAY(InputData[[#This Row],[DATE]])</f>
        <v>24</v>
      </c>
      <c r="N411" t="str">
        <f>TEXT(InputData[[#This Row],[DATE]],"mmm")</f>
        <v>Jul</v>
      </c>
      <c r="O411">
        <f>YEAR(InputData[[#This Row],[DATE]])</f>
        <v>2022</v>
      </c>
    </row>
    <row r="412" spans="1:15" x14ac:dyDescent="0.35">
      <c r="A412" s="3">
        <v>44767</v>
      </c>
      <c r="B412" s="4" t="s">
        <v>21</v>
      </c>
      <c r="C412" s="5">
        <v>2</v>
      </c>
      <c r="D412" s="5" t="s">
        <v>12</v>
      </c>
      <c r="E412" s="5" t="s">
        <v>10</v>
      </c>
      <c r="F412" s="6">
        <v>0</v>
      </c>
      <c r="G412" s="10" t="str">
        <f>VLOOKUP(InputData[[#This Row],[PRODUCT ID]],Table2[],2,0)</f>
        <v>Product44</v>
      </c>
      <c r="H412" t="str">
        <f>VLOOKUP(InputData[[#This Row],[PRODUCT ID]],Table2[],3,0)</f>
        <v>Home appliance</v>
      </c>
      <c r="I412">
        <f>VLOOKUP(InputData[[#This Row],[PRODUCT ID]],Table2[],4,0)</f>
        <v>21</v>
      </c>
      <c r="J412">
        <f>VLOOKUP(InputData[[#This Row],[PRODUCT ID]],Table2[],5,0)</f>
        <v>81</v>
      </c>
      <c r="K412">
        <f>InputData[[#This Row],[ BUYING PRICE]]*InputData[[#This Row],[QUANTITY]]</f>
        <v>42</v>
      </c>
      <c r="L412">
        <f>InputData[[#This Row],[SELLING PRICE]]*InputData[[#This Row],[QUANTITY]]</f>
        <v>162</v>
      </c>
      <c r="M412">
        <f>DAY(InputData[[#This Row],[DATE]])</f>
        <v>25</v>
      </c>
      <c r="N412" t="str">
        <f>TEXT(InputData[[#This Row],[DATE]],"mmm")</f>
        <v>Jul</v>
      </c>
      <c r="O412">
        <f>YEAR(InputData[[#This Row],[DATE]])</f>
        <v>2022</v>
      </c>
    </row>
    <row r="413" spans="1:15" x14ac:dyDescent="0.35">
      <c r="A413" s="3">
        <v>44767</v>
      </c>
      <c r="B413" s="4" t="s">
        <v>49</v>
      </c>
      <c r="C413" s="5">
        <v>12</v>
      </c>
      <c r="D413" s="5" t="s">
        <v>12</v>
      </c>
      <c r="E413" s="5" t="s">
        <v>10</v>
      </c>
      <c r="F413" s="6">
        <v>0</v>
      </c>
      <c r="G413" s="10" t="str">
        <f>VLOOKUP(InputData[[#This Row],[PRODUCT ID]],Table2[],2,0)</f>
        <v>Product17</v>
      </c>
      <c r="H413" t="str">
        <f>VLOOKUP(InputData[[#This Row],[PRODUCT ID]],Table2[],3,0)</f>
        <v>Home appliance</v>
      </c>
      <c r="I413">
        <f>VLOOKUP(InputData[[#This Row],[PRODUCT ID]],Table2[],4,0)</f>
        <v>700</v>
      </c>
      <c r="J413">
        <f>VLOOKUP(InputData[[#This Row],[PRODUCT ID]],Table2[],5,0)</f>
        <v>720.9</v>
      </c>
      <c r="K413">
        <f>InputData[[#This Row],[ BUYING PRICE]]*InputData[[#This Row],[QUANTITY]]</f>
        <v>8400</v>
      </c>
      <c r="L413">
        <f>InputData[[#This Row],[SELLING PRICE]]*InputData[[#This Row],[QUANTITY]]</f>
        <v>8650.7999999999993</v>
      </c>
      <c r="M413">
        <f>DAY(InputData[[#This Row],[DATE]])</f>
        <v>25</v>
      </c>
      <c r="N413" t="str">
        <f>TEXT(InputData[[#This Row],[DATE]],"mmm")</f>
        <v>Jul</v>
      </c>
      <c r="O413">
        <f>YEAR(InputData[[#This Row],[DATE]])</f>
        <v>2022</v>
      </c>
    </row>
    <row r="414" spans="1:15" x14ac:dyDescent="0.35">
      <c r="A414" s="3">
        <v>44767</v>
      </c>
      <c r="B414" s="4" t="s">
        <v>16</v>
      </c>
      <c r="C414" s="5">
        <v>13</v>
      </c>
      <c r="D414" s="5" t="s">
        <v>8</v>
      </c>
      <c r="E414" s="5" t="s">
        <v>10</v>
      </c>
      <c r="F414" s="6">
        <v>0</v>
      </c>
      <c r="G414" s="10" t="str">
        <f>VLOOKUP(InputData[[#This Row],[PRODUCT ID]],Table2[],2,0)</f>
        <v>Product03</v>
      </c>
      <c r="H414" t="str">
        <f>VLOOKUP(InputData[[#This Row],[PRODUCT ID]],Table2[],3,0)</f>
        <v>Foods</v>
      </c>
      <c r="I414">
        <f>VLOOKUP(InputData[[#This Row],[PRODUCT ID]],Table2[],4,0)</f>
        <v>71</v>
      </c>
      <c r="J414">
        <f>VLOOKUP(InputData[[#This Row],[PRODUCT ID]],Table2[],5,0)</f>
        <v>502</v>
      </c>
      <c r="K414">
        <f>InputData[[#This Row],[ BUYING PRICE]]*InputData[[#This Row],[QUANTITY]]</f>
        <v>923</v>
      </c>
      <c r="L414">
        <f>InputData[[#This Row],[SELLING PRICE]]*InputData[[#This Row],[QUANTITY]]</f>
        <v>6526</v>
      </c>
      <c r="M414">
        <f>DAY(InputData[[#This Row],[DATE]])</f>
        <v>25</v>
      </c>
      <c r="N414" t="str">
        <f>TEXT(InputData[[#This Row],[DATE]],"mmm")</f>
        <v>Jul</v>
      </c>
      <c r="O414">
        <f>YEAR(InputData[[#This Row],[DATE]])</f>
        <v>2022</v>
      </c>
    </row>
    <row r="415" spans="1:15" x14ac:dyDescent="0.35">
      <c r="A415" s="3">
        <v>44768</v>
      </c>
      <c r="B415" s="4" t="s">
        <v>16</v>
      </c>
      <c r="C415" s="5">
        <v>10</v>
      </c>
      <c r="D415" s="5" t="s">
        <v>8</v>
      </c>
      <c r="E415" s="5" t="s">
        <v>8</v>
      </c>
      <c r="F415" s="6">
        <v>0</v>
      </c>
      <c r="G415" s="10" t="str">
        <f>VLOOKUP(InputData[[#This Row],[PRODUCT ID]],Table2[],2,0)</f>
        <v>Product03</v>
      </c>
      <c r="H415" t="str">
        <f>VLOOKUP(InputData[[#This Row],[PRODUCT ID]],Table2[],3,0)</f>
        <v>Foods</v>
      </c>
      <c r="I415">
        <f>VLOOKUP(InputData[[#This Row],[PRODUCT ID]],Table2[],4,0)</f>
        <v>71</v>
      </c>
      <c r="J415">
        <f>VLOOKUP(InputData[[#This Row],[PRODUCT ID]],Table2[],5,0)</f>
        <v>502</v>
      </c>
      <c r="K415">
        <f>InputData[[#This Row],[ BUYING PRICE]]*InputData[[#This Row],[QUANTITY]]</f>
        <v>710</v>
      </c>
      <c r="L415">
        <f>InputData[[#This Row],[SELLING PRICE]]*InputData[[#This Row],[QUANTITY]]</f>
        <v>5020</v>
      </c>
      <c r="M415">
        <f>DAY(InputData[[#This Row],[DATE]])</f>
        <v>26</v>
      </c>
      <c r="N415" t="str">
        <f>TEXT(InputData[[#This Row],[DATE]],"mmm")</f>
        <v>Jul</v>
      </c>
      <c r="O415">
        <f>YEAR(InputData[[#This Row],[DATE]])</f>
        <v>2022</v>
      </c>
    </row>
    <row r="416" spans="1:15" x14ac:dyDescent="0.35">
      <c r="A416" s="3">
        <v>44768</v>
      </c>
      <c r="B416" s="4" t="s">
        <v>52</v>
      </c>
      <c r="C416" s="5">
        <v>1</v>
      </c>
      <c r="D416" s="5" t="s">
        <v>8</v>
      </c>
      <c r="E416" s="5" t="s">
        <v>10</v>
      </c>
      <c r="F416" s="6">
        <v>0</v>
      </c>
      <c r="G416" s="10" t="str">
        <f>VLOOKUP(InputData[[#This Row],[PRODUCT ID]],Table2[],2,0)</f>
        <v>Product26</v>
      </c>
      <c r="H416" t="str">
        <f>VLOOKUP(InputData[[#This Row],[PRODUCT ID]],Table2[],3,0)</f>
        <v>Home appliance</v>
      </c>
      <c r="I416">
        <f>VLOOKUP(InputData[[#This Row],[PRODUCT ID]],Table2[],4,0)</f>
        <v>709</v>
      </c>
      <c r="J416">
        <f>VLOOKUP(InputData[[#This Row],[PRODUCT ID]],Table2[],5,0)</f>
        <v>807.88</v>
      </c>
      <c r="K416">
        <f>InputData[[#This Row],[ BUYING PRICE]]*InputData[[#This Row],[QUANTITY]]</f>
        <v>709</v>
      </c>
      <c r="L416">
        <f>InputData[[#This Row],[SELLING PRICE]]*InputData[[#This Row],[QUANTITY]]</f>
        <v>807.88</v>
      </c>
      <c r="M416">
        <f>DAY(InputData[[#This Row],[DATE]])</f>
        <v>26</v>
      </c>
      <c r="N416" t="str">
        <f>TEXT(InputData[[#This Row],[DATE]],"mmm")</f>
        <v>Jul</v>
      </c>
      <c r="O416">
        <f>YEAR(InputData[[#This Row],[DATE]])</f>
        <v>2022</v>
      </c>
    </row>
    <row r="417" spans="1:15" x14ac:dyDescent="0.35">
      <c r="A417" s="3">
        <v>44776</v>
      </c>
      <c r="B417" s="4" t="s">
        <v>45</v>
      </c>
      <c r="C417" s="5">
        <v>5</v>
      </c>
      <c r="D417" s="5" t="s">
        <v>12</v>
      </c>
      <c r="E417" s="5" t="s">
        <v>10</v>
      </c>
      <c r="F417" s="6">
        <v>0</v>
      </c>
      <c r="G417" s="10" t="str">
        <f>VLOOKUP(InputData[[#This Row],[PRODUCT ID]],Table2[],2,0)</f>
        <v>Product12</v>
      </c>
      <c r="H417" t="str">
        <f>VLOOKUP(InputData[[#This Row],[PRODUCT ID]],Table2[],3,0)</f>
        <v>Foods</v>
      </c>
      <c r="I417">
        <f>VLOOKUP(InputData[[#This Row],[PRODUCT ID]],Table2[],4,0)</f>
        <v>140</v>
      </c>
      <c r="J417">
        <f>VLOOKUP(InputData[[#This Row],[PRODUCT ID]],Table2[],5,0)</f>
        <v>511</v>
      </c>
      <c r="K417">
        <f>InputData[[#This Row],[ BUYING PRICE]]*InputData[[#This Row],[QUANTITY]]</f>
        <v>700</v>
      </c>
      <c r="L417">
        <f>InputData[[#This Row],[SELLING PRICE]]*InputData[[#This Row],[QUANTITY]]</f>
        <v>2555</v>
      </c>
      <c r="M417">
        <f>DAY(InputData[[#This Row],[DATE]])</f>
        <v>3</v>
      </c>
      <c r="N417" t="str">
        <f>TEXT(InputData[[#This Row],[DATE]],"mmm")</f>
        <v>Aug</v>
      </c>
      <c r="O417">
        <f>YEAR(InputData[[#This Row],[DATE]])</f>
        <v>2022</v>
      </c>
    </row>
    <row r="418" spans="1:15" x14ac:dyDescent="0.35">
      <c r="A418" s="3">
        <v>44779</v>
      </c>
      <c r="B418" s="4" t="s">
        <v>31</v>
      </c>
      <c r="C418" s="5">
        <v>9</v>
      </c>
      <c r="D418" s="5" t="s">
        <v>8</v>
      </c>
      <c r="E418" s="5" t="s">
        <v>8</v>
      </c>
      <c r="F418" s="6">
        <v>0</v>
      </c>
      <c r="G418" s="10" t="str">
        <f>VLOOKUP(InputData[[#This Row],[PRODUCT ID]],Table2[],2,0)</f>
        <v>Product16</v>
      </c>
      <c r="H418" t="str">
        <f>VLOOKUP(InputData[[#This Row],[PRODUCT ID]],Table2[],3,0)</f>
        <v>Furniture</v>
      </c>
      <c r="I418">
        <f>VLOOKUP(InputData[[#This Row],[PRODUCT ID]],Table2[],4,0)</f>
        <v>200</v>
      </c>
      <c r="J418">
        <f>VLOOKUP(InputData[[#This Row],[PRODUCT ID]],Table2[],5,0)</f>
        <v>515</v>
      </c>
      <c r="K418">
        <f>InputData[[#This Row],[ BUYING PRICE]]*InputData[[#This Row],[QUANTITY]]</f>
        <v>1800</v>
      </c>
      <c r="L418">
        <f>InputData[[#This Row],[SELLING PRICE]]*InputData[[#This Row],[QUANTITY]]</f>
        <v>4635</v>
      </c>
      <c r="M418">
        <f>DAY(InputData[[#This Row],[DATE]])</f>
        <v>6</v>
      </c>
      <c r="N418" t="str">
        <f>TEXT(InputData[[#This Row],[DATE]],"mmm")</f>
        <v>Aug</v>
      </c>
      <c r="O418">
        <f>YEAR(InputData[[#This Row],[DATE]])</f>
        <v>2022</v>
      </c>
    </row>
    <row r="419" spans="1:15" x14ac:dyDescent="0.35">
      <c r="A419" s="3">
        <v>44781</v>
      </c>
      <c r="B419" s="4" t="s">
        <v>31</v>
      </c>
      <c r="C419" s="5">
        <v>2</v>
      </c>
      <c r="D419" s="5" t="s">
        <v>12</v>
      </c>
      <c r="E419" s="5" t="s">
        <v>8</v>
      </c>
      <c r="F419" s="6">
        <v>0</v>
      </c>
      <c r="G419" s="10" t="str">
        <f>VLOOKUP(InputData[[#This Row],[PRODUCT ID]],Table2[],2,0)</f>
        <v>Product16</v>
      </c>
      <c r="H419" t="str">
        <f>VLOOKUP(InputData[[#This Row],[PRODUCT ID]],Table2[],3,0)</f>
        <v>Furniture</v>
      </c>
      <c r="I419">
        <f>VLOOKUP(InputData[[#This Row],[PRODUCT ID]],Table2[],4,0)</f>
        <v>200</v>
      </c>
      <c r="J419">
        <f>VLOOKUP(InputData[[#This Row],[PRODUCT ID]],Table2[],5,0)</f>
        <v>515</v>
      </c>
      <c r="K419">
        <f>InputData[[#This Row],[ BUYING PRICE]]*InputData[[#This Row],[QUANTITY]]</f>
        <v>400</v>
      </c>
      <c r="L419">
        <f>InputData[[#This Row],[SELLING PRICE]]*InputData[[#This Row],[QUANTITY]]</f>
        <v>1030</v>
      </c>
      <c r="M419">
        <f>DAY(InputData[[#This Row],[DATE]])</f>
        <v>8</v>
      </c>
      <c r="N419" t="str">
        <f>TEXT(InputData[[#This Row],[DATE]],"mmm")</f>
        <v>Aug</v>
      </c>
      <c r="O419">
        <f>YEAR(InputData[[#This Row],[DATE]])</f>
        <v>2022</v>
      </c>
    </row>
    <row r="420" spans="1:15" x14ac:dyDescent="0.35">
      <c r="A420" s="3">
        <v>44781</v>
      </c>
      <c r="B420" s="4" t="s">
        <v>28</v>
      </c>
      <c r="C420" s="5">
        <v>12</v>
      </c>
      <c r="D420" s="5" t="s">
        <v>12</v>
      </c>
      <c r="E420" s="5" t="s">
        <v>10</v>
      </c>
      <c r="F420" s="6">
        <v>0</v>
      </c>
      <c r="G420" s="10" t="str">
        <f>VLOOKUP(InputData[[#This Row],[PRODUCT ID]],Table2[],2,0)</f>
        <v>Product32</v>
      </c>
      <c r="H420" t="str">
        <f>VLOOKUP(InputData[[#This Row],[PRODUCT ID]],Table2[],3,0)</f>
        <v>Jwellery</v>
      </c>
      <c r="I420">
        <f>VLOOKUP(InputData[[#This Row],[PRODUCT ID]],Table2[],4,0)</f>
        <v>715</v>
      </c>
      <c r="J420">
        <f>VLOOKUP(InputData[[#This Row],[PRODUCT ID]],Table2[],5,0)</f>
        <v>813.88</v>
      </c>
      <c r="K420">
        <f>InputData[[#This Row],[ BUYING PRICE]]*InputData[[#This Row],[QUANTITY]]</f>
        <v>8580</v>
      </c>
      <c r="L420">
        <f>InputData[[#This Row],[SELLING PRICE]]*InputData[[#This Row],[QUANTITY]]</f>
        <v>9766.56</v>
      </c>
      <c r="M420">
        <f>DAY(InputData[[#This Row],[DATE]])</f>
        <v>8</v>
      </c>
      <c r="N420" t="str">
        <f>TEXT(InputData[[#This Row],[DATE]],"mmm")</f>
        <v>Aug</v>
      </c>
      <c r="O420">
        <f>YEAR(InputData[[#This Row],[DATE]])</f>
        <v>2022</v>
      </c>
    </row>
    <row r="421" spans="1:15" x14ac:dyDescent="0.35">
      <c r="A421" s="3">
        <v>44781</v>
      </c>
      <c r="B421" s="4" t="s">
        <v>42</v>
      </c>
      <c r="C421" s="5">
        <v>11</v>
      </c>
      <c r="D421" s="5" t="s">
        <v>12</v>
      </c>
      <c r="E421" s="5" t="s">
        <v>10</v>
      </c>
      <c r="F421" s="6">
        <v>0</v>
      </c>
      <c r="G421" s="10" t="str">
        <f>VLOOKUP(InputData[[#This Row],[PRODUCT ID]],Table2[],2,0)</f>
        <v>Product21</v>
      </c>
      <c r="H421" t="str">
        <f>VLOOKUP(InputData[[#This Row],[PRODUCT ID]],Table2[],3,0)</f>
        <v>Foods</v>
      </c>
      <c r="I421">
        <f>VLOOKUP(InputData[[#This Row],[PRODUCT ID]],Table2[],4,0)</f>
        <v>704</v>
      </c>
      <c r="J421">
        <f>VLOOKUP(InputData[[#This Row],[PRODUCT ID]],Table2[],5,0)</f>
        <v>802.88</v>
      </c>
      <c r="K421">
        <f>InputData[[#This Row],[ BUYING PRICE]]*InputData[[#This Row],[QUANTITY]]</f>
        <v>7744</v>
      </c>
      <c r="L421">
        <f>InputData[[#This Row],[SELLING PRICE]]*InputData[[#This Row],[QUANTITY]]</f>
        <v>8831.68</v>
      </c>
      <c r="M421">
        <f>DAY(InputData[[#This Row],[DATE]])</f>
        <v>8</v>
      </c>
      <c r="N421" t="str">
        <f>TEXT(InputData[[#This Row],[DATE]],"mmm")</f>
        <v>Aug</v>
      </c>
      <c r="O421">
        <f>YEAR(InputData[[#This Row],[DATE]])</f>
        <v>2022</v>
      </c>
    </row>
    <row r="422" spans="1:15" x14ac:dyDescent="0.35">
      <c r="A422" s="3">
        <v>44787</v>
      </c>
      <c r="B422" s="4" t="s">
        <v>38</v>
      </c>
      <c r="C422" s="5">
        <v>14</v>
      </c>
      <c r="D422" s="5" t="s">
        <v>12</v>
      </c>
      <c r="E422" s="5" t="s">
        <v>10</v>
      </c>
      <c r="F422" s="6">
        <v>0</v>
      </c>
      <c r="G422" s="10" t="str">
        <f>VLOOKUP(InputData[[#This Row],[PRODUCT ID]],Table2[],2,0)</f>
        <v>Product30</v>
      </c>
      <c r="H422" t="str">
        <f>VLOOKUP(InputData[[#This Row],[PRODUCT ID]],Table2[],3,0)</f>
        <v>Foods</v>
      </c>
      <c r="I422">
        <f>VLOOKUP(InputData[[#This Row],[PRODUCT ID]],Table2[],4,0)</f>
        <v>713</v>
      </c>
      <c r="J422">
        <f>VLOOKUP(InputData[[#This Row],[PRODUCT ID]],Table2[],5,0)</f>
        <v>811.88</v>
      </c>
      <c r="K422">
        <f>InputData[[#This Row],[ BUYING PRICE]]*InputData[[#This Row],[QUANTITY]]</f>
        <v>9982</v>
      </c>
      <c r="L422">
        <f>InputData[[#This Row],[SELLING PRICE]]*InputData[[#This Row],[QUANTITY]]</f>
        <v>11366.32</v>
      </c>
      <c r="M422">
        <f>DAY(InputData[[#This Row],[DATE]])</f>
        <v>14</v>
      </c>
      <c r="N422" t="str">
        <f>TEXT(InputData[[#This Row],[DATE]],"mmm")</f>
        <v>Aug</v>
      </c>
      <c r="O422">
        <f>YEAR(InputData[[#This Row],[DATE]])</f>
        <v>2022</v>
      </c>
    </row>
    <row r="423" spans="1:15" x14ac:dyDescent="0.35">
      <c r="A423" s="3">
        <v>44788</v>
      </c>
      <c r="B423" s="4" t="s">
        <v>41</v>
      </c>
      <c r="C423" s="5">
        <v>10</v>
      </c>
      <c r="D423" s="5" t="s">
        <v>7</v>
      </c>
      <c r="E423" s="5" t="s">
        <v>10</v>
      </c>
      <c r="F423" s="6">
        <v>0</v>
      </c>
      <c r="G423" s="10" t="str">
        <f>VLOOKUP(InputData[[#This Row],[PRODUCT ID]],Table2[],2,0)</f>
        <v>Product11</v>
      </c>
      <c r="H423" t="str">
        <f>VLOOKUP(InputData[[#This Row],[PRODUCT ID]],Table2[],3,0)</f>
        <v>Footwears</v>
      </c>
      <c r="I423">
        <f>VLOOKUP(InputData[[#This Row],[PRODUCT ID]],Table2[],4,0)</f>
        <v>139</v>
      </c>
      <c r="J423">
        <f>VLOOKUP(InputData[[#This Row],[PRODUCT ID]],Table2[],5,0)</f>
        <v>510</v>
      </c>
      <c r="K423">
        <f>InputData[[#This Row],[ BUYING PRICE]]*InputData[[#This Row],[QUANTITY]]</f>
        <v>1390</v>
      </c>
      <c r="L423">
        <f>InputData[[#This Row],[SELLING PRICE]]*InputData[[#This Row],[QUANTITY]]</f>
        <v>5100</v>
      </c>
      <c r="M423">
        <f>DAY(InputData[[#This Row],[DATE]])</f>
        <v>15</v>
      </c>
      <c r="N423" t="str">
        <f>TEXT(InputData[[#This Row],[DATE]],"mmm")</f>
        <v>Aug</v>
      </c>
      <c r="O423">
        <f>YEAR(InputData[[#This Row],[DATE]])</f>
        <v>2022</v>
      </c>
    </row>
    <row r="424" spans="1:15" x14ac:dyDescent="0.35">
      <c r="A424" s="3">
        <v>44788</v>
      </c>
      <c r="B424" s="4" t="s">
        <v>37</v>
      </c>
      <c r="C424" s="5">
        <v>7</v>
      </c>
      <c r="D424" s="5" t="s">
        <v>12</v>
      </c>
      <c r="E424" s="5" t="s">
        <v>8</v>
      </c>
      <c r="F424" s="6">
        <v>0</v>
      </c>
      <c r="G424" s="10" t="str">
        <f>VLOOKUP(InputData[[#This Row],[PRODUCT ID]],Table2[],2,0)</f>
        <v>Product15</v>
      </c>
      <c r="H424" t="str">
        <f>VLOOKUP(InputData[[#This Row],[PRODUCT ID]],Table2[],3,0)</f>
        <v>Grocery Store</v>
      </c>
      <c r="I424">
        <f>VLOOKUP(InputData[[#This Row],[PRODUCT ID]],Table2[],4,0)</f>
        <v>500</v>
      </c>
      <c r="J424">
        <f>VLOOKUP(InputData[[#This Row],[PRODUCT ID]],Table2[],5,0)</f>
        <v>514</v>
      </c>
      <c r="K424">
        <f>InputData[[#This Row],[ BUYING PRICE]]*InputData[[#This Row],[QUANTITY]]</f>
        <v>3500</v>
      </c>
      <c r="L424">
        <f>InputData[[#This Row],[SELLING PRICE]]*InputData[[#This Row],[QUANTITY]]</f>
        <v>3598</v>
      </c>
      <c r="M424">
        <f>DAY(InputData[[#This Row],[DATE]])</f>
        <v>15</v>
      </c>
      <c r="N424" t="str">
        <f>TEXT(InputData[[#This Row],[DATE]],"mmm")</f>
        <v>Aug</v>
      </c>
      <c r="O424">
        <f>YEAR(InputData[[#This Row],[DATE]])</f>
        <v>2022</v>
      </c>
    </row>
    <row r="425" spans="1:15" x14ac:dyDescent="0.35">
      <c r="A425" s="3">
        <v>44791</v>
      </c>
      <c r="B425" s="4" t="s">
        <v>29</v>
      </c>
      <c r="C425" s="5">
        <v>8</v>
      </c>
      <c r="D425" s="5" t="s">
        <v>8</v>
      </c>
      <c r="E425" s="5" t="s">
        <v>8</v>
      </c>
      <c r="F425" s="6">
        <v>0</v>
      </c>
      <c r="G425" s="10" t="str">
        <f>VLOOKUP(InputData[[#This Row],[PRODUCT ID]],Table2[],2,0)</f>
        <v>Product29</v>
      </c>
      <c r="H425" t="str">
        <f>VLOOKUP(InputData[[#This Row],[PRODUCT ID]],Table2[],3,0)</f>
        <v>Footwears</v>
      </c>
      <c r="I425">
        <f>VLOOKUP(InputData[[#This Row],[PRODUCT ID]],Table2[],4,0)</f>
        <v>712</v>
      </c>
      <c r="J425">
        <f>VLOOKUP(InputData[[#This Row],[PRODUCT ID]],Table2[],5,0)</f>
        <v>810.88</v>
      </c>
      <c r="K425">
        <f>InputData[[#This Row],[ BUYING PRICE]]*InputData[[#This Row],[QUANTITY]]</f>
        <v>5696</v>
      </c>
      <c r="L425">
        <f>InputData[[#This Row],[SELLING PRICE]]*InputData[[#This Row],[QUANTITY]]</f>
        <v>6487.04</v>
      </c>
      <c r="M425">
        <f>DAY(InputData[[#This Row],[DATE]])</f>
        <v>18</v>
      </c>
      <c r="N425" t="str">
        <f>TEXT(InputData[[#This Row],[DATE]],"mmm")</f>
        <v>Aug</v>
      </c>
      <c r="O425">
        <f>YEAR(InputData[[#This Row],[DATE]])</f>
        <v>2022</v>
      </c>
    </row>
    <row r="426" spans="1:15" x14ac:dyDescent="0.35">
      <c r="A426" s="3">
        <v>44791</v>
      </c>
      <c r="B426" s="4" t="s">
        <v>30</v>
      </c>
      <c r="C426" s="5">
        <v>2</v>
      </c>
      <c r="D426" s="5" t="s">
        <v>8</v>
      </c>
      <c r="E426" s="5" t="s">
        <v>10</v>
      </c>
      <c r="F426" s="6">
        <v>0</v>
      </c>
      <c r="G426" s="10" t="str">
        <f>VLOOKUP(InputData[[#This Row],[PRODUCT ID]],Table2[],2,0)</f>
        <v>Product10</v>
      </c>
      <c r="H426" t="str">
        <f>VLOOKUP(InputData[[#This Row],[PRODUCT ID]],Table2[],3,0)</f>
        <v>Clothings</v>
      </c>
      <c r="I426">
        <f>VLOOKUP(InputData[[#This Row],[PRODUCT ID]],Table2[],4,0)</f>
        <v>138</v>
      </c>
      <c r="J426">
        <f>VLOOKUP(InputData[[#This Row],[PRODUCT ID]],Table2[],5,0)</f>
        <v>509</v>
      </c>
      <c r="K426">
        <f>InputData[[#This Row],[ BUYING PRICE]]*InputData[[#This Row],[QUANTITY]]</f>
        <v>276</v>
      </c>
      <c r="L426">
        <f>InputData[[#This Row],[SELLING PRICE]]*InputData[[#This Row],[QUANTITY]]</f>
        <v>1018</v>
      </c>
      <c r="M426">
        <f>DAY(InputData[[#This Row],[DATE]])</f>
        <v>18</v>
      </c>
      <c r="N426" t="str">
        <f>TEXT(InputData[[#This Row],[DATE]],"mmm")</f>
        <v>Aug</v>
      </c>
      <c r="O426">
        <f>YEAR(InputData[[#This Row],[DATE]])</f>
        <v>2022</v>
      </c>
    </row>
    <row r="427" spans="1:15" x14ac:dyDescent="0.35">
      <c r="A427" s="3">
        <v>44792</v>
      </c>
      <c r="B427" s="4" t="s">
        <v>46</v>
      </c>
      <c r="C427" s="5">
        <v>3</v>
      </c>
      <c r="D427" s="5" t="s">
        <v>8</v>
      </c>
      <c r="E427" s="5" t="s">
        <v>8</v>
      </c>
      <c r="F427" s="6">
        <v>0</v>
      </c>
      <c r="G427" s="10" t="str">
        <f>VLOOKUP(InputData[[#This Row],[PRODUCT ID]],Table2[],2,0)</f>
        <v>Product07</v>
      </c>
      <c r="H427" t="str">
        <f>VLOOKUP(InputData[[#This Row],[PRODUCT ID]],Table2[],3,0)</f>
        <v>Furniture</v>
      </c>
      <c r="I427">
        <f>VLOOKUP(InputData[[#This Row],[PRODUCT ID]],Table2[],4,0)</f>
        <v>135</v>
      </c>
      <c r="J427">
        <f>VLOOKUP(InputData[[#This Row],[PRODUCT ID]],Table2[],5,0)</f>
        <v>506</v>
      </c>
      <c r="K427">
        <f>InputData[[#This Row],[ BUYING PRICE]]*InputData[[#This Row],[QUANTITY]]</f>
        <v>405</v>
      </c>
      <c r="L427">
        <f>InputData[[#This Row],[SELLING PRICE]]*InputData[[#This Row],[QUANTITY]]</f>
        <v>1518</v>
      </c>
      <c r="M427">
        <f>DAY(InputData[[#This Row],[DATE]])</f>
        <v>19</v>
      </c>
      <c r="N427" t="str">
        <f>TEXT(InputData[[#This Row],[DATE]],"mmm")</f>
        <v>Aug</v>
      </c>
      <c r="O427">
        <f>YEAR(InputData[[#This Row],[DATE]])</f>
        <v>2022</v>
      </c>
    </row>
    <row r="428" spans="1:15" x14ac:dyDescent="0.35">
      <c r="A428" s="3">
        <v>44793</v>
      </c>
      <c r="B428" s="4" t="s">
        <v>22</v>
      </c>
      <c r="C428" s="5">
        <v>13</v>
      </c>
      <c r="D428" s="5" t="s">
        <v>12</v>
      </c>
      <c r="E428" s="5" t="s">
        <v>8</v>
      </c>
      <c r="F428" s="6">
        <v>0</v>
      </c>
      <c r="G428" s="10" t="str">
        <f>VLOOKUP(InputData[[#This Row],[PRODUCT ID]],Table2[],2,0)</f>
        <v>Product23</v>
      </c>
      <c r="H428" t="str">
        <f>VLOOKUP(InputData[[#This Row],[PRODUCT ID]],Table2[],3,0)</f>
        <v>Jwellery</v>
      </c>
      <c r="I428">
        <f>VLOOKUP(InputData[[#This Row],[PRODUCT ID]],Table2[],4,0)</f>
        <v>706</v>
      </c>
      <c r="J428">
        <f>VLOOKUP(InputData[[#This Row],[PRODUCT ID]],Table2[],5,0)</f>
        <v>804.88</v>
      </c>
      <c r="K428">
        <f>InputData[[#This Row],[ BUYING PRICE]]*InputData[[#This Row],[QUANTITY]]</f>
        <v>9178</v>
      </c>
      <c r="L428">
        <f>InputData[[#This Row],[SELLING PRICE]]*InputData[[#This Row],[QUANTITY]]</f>
        <v>10463.44</v>
      </c>
      <c r="M428">
        <f>DAY(InputData[[#This Row],[DATE]])</f>
        <v>20</v>
      </c>
      <c r="N428" t="str">
        <f>TEXT(InputData[[#This Row],[DATE]],"mmm")</f>
        <v>Aug</v>
      </c>
      <c r="O428">
        <f>YEAR(InputData[[#This Row],[DATE]])</f>
        <v>2022</v>
      </c>
    </row>
    <row r="429" spans="1:15" x14ac:dyDescent="0.35">
      <c r="A429" s="3">
        <v>44793</v>
      </c>
      <c r="B429" s="4" t="s">
        <v>48</v>
      </c>
      <c r="C429" s="5">
        <v>14</v>
      </c>
      <c r="D429" s="5" t="s">
        <v>12</v>
      </c>
      <c r="E429" s="5" t="s">
        <v>8</v>
      </c>
      <c r="F429" s="6">
        <v>0</v>
      </c>
      <c r="G429" s="10" t="str">
        <f>VLOOKUP(InputData[[#This Row],[PRODUCT ID]],Table2[],2,0)</f>
        <v>Product33</v>
      </c>
      <c r="H429" t="str">
        <f>VLOOKUP(InputData[[#This Row],[PRODUCT ID]],Table2[],3,0)</f>
        <v>Grocery Store</v>
      </c>
      <c r="I429">
        <f>VLOOKUP(InputData[[#This Row],[PRODUCT ID]],Table2[],4,0)</f>
        <v>10</v>
      </c>
      <c r="J429">
        <f>VLOOKUP(InputData[[#This Row],[PRODUCT ID]],Table2[],5,0)</f>
        <v>70</v>
      </c>
      <c r="K429">
        <f>InputData[[#This Row],[ BUYING PRICE]]*InputData[[#This Row],[QUANTITY]]</f>
        <v>140</v>
      </c>
      <c r="L429">
        <f>InputData[[#This Row],[SELLING PRICE]]*InputData[[#This Row],[QUANTITY]]</f>
        <v>980</v>
      </c>
      <c r="M429">
        <f>DAY(InputData[[#This Row],[DATE]])</f>
        <v>20</v>
      </c>
      <c r="N429" t="str">
        <f>TEXT(InputData[[#This Row],[DATE]],"mmm")</f>
        <v>Aug</v>
      </c>
      <c r="O429">
        <f>YEAR(InputData[[#This Row],[DATE]])</f>
        <v>2022</v>
      </c>
    </row>
    <row r="430" spans="1:15" x14ac:dyDescent="0.35">
      <c r="A430" s="3">
        <v>44794</v>
      </c>
      <c r="B430" s="4" t="s">
        <v>31</v>
      </c>
      <c r="C430" s="5">
        <v>4</v>
      </c>
      <c r="D430" s="5" t="s">
        <v>12</v>
      </c>
      <c r="E430" s="5" t="s">
        <v>8</v>
      </c>
      <c r="F430" s="6">
        <v>0</v>
      </c>
      <c r="G430" s="10" t="str">
        <f>VLOOKUP(InputData[[#This Row],[PRODUCT ID]],Table2[],2,0)</f>
        <v>Product16</v>
      </c>
      <c r="H430" t="str">
        <f>VLOOKUP(InputData[[#This Row],[PRODUCT ID]],Table2[],3,0)</f>
        <v>Furniture</v>
      </c>
      <c r="I430">
        <f>VLOOKUP(InputData[[#This Row],[PRODUCT ID]],Table2[],4,0)</f>
        <v>200</v>
      </c>
      <c r="J430">
        <f>VLOOKUP(InputData[[#This Row],[PRODUCT ID]],Table2[],5,0)</f>
        <v>515</v>
      </c>
      <c r="K430">
        <f>InputData[[#This Row],[ BUYING PRICE]]*InputData[[#This Row],[QUANTITY]]</f>
        <v>800</v>
      </c>
      <c r="L430">
        <f>InputData[[#This Row],[SELLING PRICE]]*InputData[[#This Row],[QUANTITY]]</f>
        <v>2060</v>
      </c>
      <c r="M430">
        <f>DAY(InputData[[#This Row],[DATE]])</f>
        <v>21</v>
      </c>
      <c r="N430" t="str">
        <f>TEXT(InputData[[#This Row],[DATE]],"mmm")</f>
        <v>Aug</v>
      </c>
      <c r="O430">
        <f>YEAR(InputData[[#This Row],[DATE]])</f>
        <v>2022</v>
      </c>
    </row>
    <row r="431" spans="1:15" x14ac:dyDescent="0.35">
      <c r="A431" s="3">
        <v>44796</v>
      </c>
      <c r="B431" s="4" t="s">
        <v>21</v>
      </c>
      <c r="C431" s="5">
        <v>11</v>
      </c>
      <c r="D431" s="5" t="s">
        <v>8</v>
      </c>
      <c r="E431" s="5" t="s">
        <v>8</v>
      </c>
      <c r="F431" s="6">
        <v>0</v>
      </c>
      <c r="G431" s="10" t="str">
        <f>VLOOKUP(InputData[[#This Row],[PRODUCT ID]],Table2[],2,0)</f>
        <v>Product44</v>
      </c>
      <c r="H431" t="str">
        <f>VLOOKUP(InputData[[#This Row],[PRODUCT ID]],Table2[],3,0)</f>
        <v>Home appliance</v>
      </c>
      <c r="I431">
        <f>VLOOKUP(InputData[[#This Row],[PRODUCT ID]],Table2[],4,0)</f>
        <v>21</v>
      </c>
      <c r="J431">
        <f>VLOOKUP(InputData[[#This Row],[PRODUCT ID]],Table2[],5,0)</f>
        <v>81</v>
      </c>
      <c r="K431">
        <f>InputData[[#This Row],[ BUYING PRICE]]*InputData[[#This Row],[QUANTITY]]</f>
        <v>231</v>
      </c>
      <c r="L431">
        <f>InputData[[#This Row],[SELLING PRICE]]*InputData[[#This Row],[QUANTITY]]</f>
        <v>891</v>
      </c>
      <c r="M431">
        <f>DAY(InputData[[#This Row],[DATE]])</f>
        <v>23</v>
      </c>
      <c r="N431" t="str">
        <f>TEXT(InputData[[#This Row],[DATE]],"mmm")</f>
        <v>Aug</v>
      </c>
      <c r="O431">
        <f>YEAR(InputData[[#This Row],[DATE]])</f>
        <v>2022</v>
      </c>
    </row>
    <row r="432" spans="1:15" x14ac:dyDescent="0.35">
      <c r="A432" s="3">
        <v>44796</v>
      </c>
      <c r="B432" s="4" t="s">
        <v>29</v>
      </c>
      <c r="C432" s="5">
        <v>14</v>
      </c>
      <c r="D432" s="5" t="s">
        <v>12</v>
      </c>
      <c r="E432" s="5" t="s">
        <v>10</v>
      </c>
      <c r="F432" s="6">
        <v>0</v>
      </c>
      <c r="G432" s="10" t="str">
        <f>VLOOKUP(InputData[[#This Row],[PRODUCT ID]],Table2[],2,0)</f>
        <v>Product29</v>
      </c>
      <c r="H432" t="str">
        <f>VLOOKUP(InputData[[#This Row],[PRODUCT ID]],Table2[],3,0)</f>
        <v>Footwears</v>
      </c>
      <c r="I432">
        <f>VLOOKUP(InputData[[#This Row],[PRODUCT ID]],Table2[],4,0)</f>
        <v>712</v>
      </c>
      <c r="J432">
        <f>VLOOKUP(InputData[[#This Row],[PRODUCT ID]],Table2[],5,0)</f>
        <v>810.88</v>
      </c>
      <c r="K432">
        <f>InputData[[#This Row],[ BUYING PRICE]]*InputData[[#This Row],[QUANTITY]]</f>
        <v>9968</v>
      </c>
      <c r="L432">
        <f>InputData[[#This Row],[SELLING PRICE]]*InputData[[#This Row],[QUANTITY]]</f>
        <v>11352.32</v>
      </c>
      <c r="M432">
        <f>DAY(InputData[[#This Row],[DATE]])</f>
        <v>23</v>
      </c>
      <c r="N432" t="str">
        <f>TEXT(InputData[[#This Row],[DATE]],"mmm")</f>
        <v>Aug</v>
      </c>
      <c r="O432">
        <f>YEAR(InputData[[#This Row],[DATE]])</f>
        <v>2022</v>
      </c>
    </row>
    <row r="433" spans="1:15" x14ac:dyDescent="0.35">
      <c r="A433" s="3">
        <v>44797</v>
      </c>
      <c r="B433" s="4" t="s">
        <v>34</v>
      </c>
      <c r="C433" s="5">
        <v>5</v>
      </c>
      <c r="D433" s="5" t="s">
        <v>12</v>
      </c>
      <c r="E433" s="5" t="s">
        <v>10</v>
      </c>
      <c r="F433" s="6">
        <v>0</v>
      </c>
      <c r="G433" s="10" t="str">
        <f>VLOOKUP(InputData[[#This Row],[PRODUCT ID]],Table2[],2,0)</f>
        <v>Product05</v>
      </c>
      <c r="H433" t="str">
        <f>VLOOKUP(InputData[[#This Row],[PRODUCT ID]],Table2[],3,0)</f>
        <v>Jwellery</v>
      </c>
      <c r="I433">
        <f>VLOOKUP(InputData[[#This Row],[PRODUCT ID]],Table2[],4,0)</f>
        <v>133</v>
      </c>
      <c r="J433">
        <f>VLOOKUP(InputData[[#This Row],[PRODUCT ID]],Table2[],5,0)</f>
        <v>504</v>
      </c>
      <c r="K433">
        <f>InputData[[#This Row],[ BUYING PRICE]]*InputData[[#This Row],[QUANTITY]]</f>
        <v>665</v>
      </c>
      <c r="L433">
        <f>InputData[[#This Row],[SELLING PRICE]]*InputData[[#This Row],[QUANTITY]]</f>
        <v>2520</v>
      </c>
      <c r="M433">
        <f>DAY(InputData[[#This Row],[DATE]])</f>
        <v>24</v>
      </c>
      <c r="N433" t="str">
        <f>TEXT(InputData[[#This Row],[DATE]],"mmm")</f>
        <v>Aug</v>
      </c>
      <c r="O433">
        <f>YEAR(InputData[[#This Row],[DATE]])</f>
        <v>2022</v>
      </c>
    </row>
    <row r="434" spans="1:15" x14ac:dyDescent="0.35">
      <c r="A434" s="3">
        <v>44799</v>
      </c>
      <c r="B434" s="4" t="s">
        <v>50</v>
      </c>
      <c r="C434" s="5">
        <v>13</v>
      </c>
      <c r="D434" s="5" t="s">
        <v>7</v>
      </c>
      <c r="E434" s="5" t="s">
        <v>10</v>
      </c>
      <c r="F434" s="6">
        <v>0</v>
      </c>
      <c r="G434" s="10" t="str">
        <f>VLOOKUP(InputData[[#This Row],[PRODUCT ID]],Table2[],2,0)</f>
        <v>Product19</v>
      </c>
      <c r="H434" t="str">
        <f>VLOOKUP(InputData[[#This Row],[PRODUCT ID]],Table2[],3,0)</f>
        <v>Clothings</v>
      </c>
      <c r="I434">
        <f>VLOOKUP(InputData[[#This Row],[PRODUCT ID]],Table2[],4,0)</f>
        <v>702</v>
      </c>
      <c r="J434">
        <f>VLOOKUP(InputData[[#This Row],[PRODUCT ID]],Table2[],5,0)</f>
        <v>800.88</v>
      </c>
      <c r="K434">
        <f>InputData[[#This Row],[ BUYING PRICE]]*InputData[[#This Row],[QUANTITY]]</f>
        <v>9126</v>
      </c>
      <c r="L434">
        <f>InputData[[#This Row],[SELLING PRICE]]*InputData[[#This Row],[QUANTITY]]</f>
        <v>10411.44</v>
      </c>
      <c r="M434">
        <f>DAY(InputData[[#This Row],[DATE]])</f>
        <v>26</v>
      </c>
      <c r="N434" t="str">
        <f>TEXT(InputData[[#This Row],[DATE]],"mmm")</f>
        <v>Aug</v>
      </c>
      <c r="O434">
        <f>YEAR(InputData[[#This Row],[DATE]])</f>
        <v>2022</v>
      </c>
    </row>
    <row r="435" spans="1:15" x14ac:dyDescent="0.35">
      <c r="A435" s="3">
        <v>44799</v>
      </c>
      <c r="B435" s="4" t="s">
        <v>18</v>
      </c>
      <c r="C435" s="5">
        <v>8</v>
      </c>
      <c r="D435" s="5" t="s">
        <v>8</v>
      </c>
      <c r="E435" s="5" t="s">
        <v>8</v>
      </c>
      <c r="F435" s="6">
        <v>0</v>
      </c>
      <c r="G435" s="10" t="str">
        <f>VLOOKUP(InputData[[#This Row],[PRODUCT ID]],Table2[],2,0)</f>
        <v>Product37</v>
      </c>
      <c r="H435" t="str">
        <f>VLOOKUP(InputData[[#This Row],[PRODUCT ID]],Table2[],3,0)</f>
        <v>Clothings</v>
      </c>
      <c r="I435">
        <f>VLOOKUP(InputData[[#This Row],[PRODUCT ID]],Table2[],4,0)</f>
        <v>14</v>
      </c>
      <c r="J435">
        <f>VLOOKUP(InputData[[#This Row],[PRODUCT ID]],Table2[],5,0)</f>
        <v>74</v>
      </c>
      <c r="K435">
        <f>InputData[[#This Row],[ BUYING PRICE]]*InputData[[#This Row],[QUANTITY]]</f>
        <v>112</v>
      </c>
      <c r="L435">
        <f>InputData[[#This Row],[SELLING PRICE]]*InputData[[#This Row],[QUANTITY]]</f>
        <v>592</v>
      </c>
      <c r="M435">
        <f>DAY(InputData[[#This Row],[DATE]])</f>
        <v>26</v>
      </c>
      <c r="N435" t="str">
        <f>TEXT(InputData[[#This Row],[DATE]],"mmm")</f>
        <v>Aug</v>
      </c>
      <c r="O435">
        <f>YEAR(InputData[[#This Row],[DATE]])</f>
        <v>2022</v>
      </c>
    </row>
    <row r="436" spans="1:15" x14ac:dyDescent="0.35">
      <c r="A436" s="3">
        <v>44800</v>
      </c>
      <c r="B436" s="4" t="s">
        <v>44</v>
      </c>
      <c r="C436" s="5">
        <v>15</v>
      </c>
      <c r="D436" s="5" t="s">
        <v>7</v>
      </c>
      <c r="E436" s="5" t="s">
        <v>8</v>
      </c>
      <c r="F436" s="6">
        <v>0</v>
      </c>
      <c r="G436" s="10" t="str">
        <f>VLOOKUP(InputData[[#This Row],[PRODUCT ID]],Table2[],2,0)</f>
        <v>Product39</v>
      </c>
      <c r="H436" t="str">
        <f>VLOOKUP(InputData[[#This Row],[PRODUCT ID]],Table2[],3,0)</f>
        <v>Foods</v>
      </c>
      <c r="I436">
        <f>VLOOKUP(InputData[[#This Row],[PRODUCT ID]],Table2[],4,0)</f>
        <v>16</v>
      </c>
      <c r="J436">
        <f>VLOOKUP(InputData[[#This Row],[PRODUCT ID]],Table2[],5,0)</f>
        <v>76</v>
      </c>
      <c r="K436">
        <f>InputData[[#This Row],[ BUYING PRICE]]*InputData[[#This Row],[QUANTITY]]</f>
        <v>240</v>
      </c>
      <c r="L436">
        <f>InputData[[#This Row],[SELLING PRICE]]*InputData[[#This Row],[QUANTITY]]</f>
        <v>1140</v>
      </c>
      <c r="M436">
        <f>DAY(InputData[[#This Row],[DATE]])</f>
        <v>27</v>
      </c>
      <c r="N436" t="str">
        <f>TEXT(InputData[[#This Row],[DATE]],"mmm")</f>
        <v>Aug</v>
      </c>
      <c r="O436">
        <f>YEAR(InputData[[#This Row],[DATE]])</f>
        <v>2022</v>
      </c>
    </row>
    <row r="437" spans="1:15" x14ac:dyDescent="0.35">
      <c r="A437" s="3">
        <v>44801</v>
      </c>
      <c r="B437" s="4" t="s">
        <v>34</v>
      </c>
      <c r="C437" s="5">
        <v>9</v>
      </c>
      <c r="D437" s="5" t="s">
        <v>8</v>
      </c>
      <c r="E437" s="5" t="s">
        <v>8</v>
      </c>
      <c r="F437" s="6">
        <v>0</v>
      </c>
      <c r="G437" s="10" t="str">
        <f>VLOOKUP(InputData[[#This Row],[PRODUCT ID]],Table2[],2,0)</f>
        <v>Product05</v>
      </c>
      <c r="H437" t="str">
        <f>VLOOKUP(InputData[[#This Row],[PRODUCT ID]],Table2[],3,0)</f>
        <v>Jwellery</v>
      </c>
      <c r="I437">
        <f>VLOOKUP(InputData[[#This Row],[PRODUCT ID]],Table2[],4,0)</f>
        <v>133</v>
      </c>
      <c r="J437">
        <f>VLOOKUP(InputData[[#This Row],[PRODUCT ID]],Table2[],5,0)</f>
        <v>504</v>
      </c>
      <c r="K437">
        <f>InputData[[#This Row],[ BUYING PRICE]]*InputData[[#This Row],[QUANTITY]]</f>
        <v>1197</v>
      </c>
      <c r="L437">
        <f>InputData[[#This Row],[SELLING PRICE]]*InputData[[#This Row],[QUANTITY]]</f>
        <v>4536</v>
      </c>
      <c r="M437">
        <f>DAY(InputData[[#This Row],[DATE]])</f>
        <v>28</v>
      </c>
      <c r="N437" t="str">
        <f>TEXT(InputData[[#This Row],[DATE]],"mmm")</f>
        <v>Aug</v>
      </c>
      <c r="O437">
        <f>YEAR(InputData[[#This Row],[DATE]])</f>
        <v>2022</v>
      </c>
    </row>
    <row r="438" spans="1:15" x14ac:dyDescent="0.35">
      <c r="A438" s="3">
        <v>44801</v>
      </c>
      <c r="B438" s="4" t="s">
        <v>44</v>
      </c>
      <c r="C438" s="5">
        <v>5</v>
      </c>
      <c r="D438" s="5" t="s">
        <v>12</v>
      </c>
      <c r="E438" s="5" t="s">
        <v>8</v>
      </c>
      <c r="F438" s="6">
        <v>0</v>
      </c>
      <c r="G438" s="10" t="str">
        <f>VLOOKUP(InputData[[#This Row],[PRODUCT ID]],Table2[],2,0)</f>
        <v>Product39</v>
      </c>
      <c r="H438" t="str">
        <f>VLOOKUP(InputData[[#This Row],[PRODUCT ID]],Table2[],3,0)</f>
        <v>Foods</v>
      </c>
      <c r="I438">
        <f>VLOOKUP(InputData[[#This Row],[PRODUCT ID]],Table2[],4,0)</f>
        <v>16</v>
      </c>
      <c r="J438">
        <f>VLOOKUP(InputData[[#This Row],[PRODUCT ID]],Table2[],5,0)</f>
        <v>76</v>
      </c>
      <c r="K438">
        <f>InputData[[#This Row],[ BUYING PRICE]]*InputData[[#This Row],[QUANTITY]]</f>
        <v>80</v>
      </c>
      <c r="L438">
        <f>InputData[[#This Row],[SELLING PRICE]]*InputData[[#This Row],[QUANTITY]]</f>
        <v>380</v>
      </c>
      <c r="M438">
        <f>DAY(InputData[[#This Row],[DATE]])</f>
        <v>28</v>
      </c>
      <c r="N438" t="str">
        <f>TEXT(InputData[[#This Row],[DATE]],"mmm")</f>
        <v>Aug</v>
      </c>
      <c r="O438">
        <f>YEAR(InputData[[#This Row],[DATE]])</f>
        <v>2022</v>
      </c>
    </row>
    <row r="439" spans="1:15" x14ac:dyDescent="0.35">
      <c r="A439" s="3">
        <v>44803</v>
      </c>
      <c r="B439" s="4" t="s">
        <v>25</v>
      </c>
      <c r="C439" s="5">
        <v>6</v>
      </c>
      <c r="D439" s="5" t="s">
        <v>8</v>
      </c>
      <c r="E439" s="5" t="s">
        <v>10</v>
      </c>
      <c r="F439" s="6">
        <v>0</v>
      </c>
      <c r="G439" s="10" t="str">
        <f>VLOOKUP(InputData[[#This Row],[PRODUCT ID]],Table2[],2,0)</f>
        <v>Product06</v>
      </c>
      <c r="H439" t="str">
        <f>VLOOKUP(InputData[[#This Row],[PRODUCT ID]],Table2[],3,0)</f>
        <v>Grocery Store</v>
      </c>
      <c r="I439">
        <f>VLOOKUP(InputData[[#This Row],[PRODUCT ID]],Table2[],4,0)</f>
        <v>134</v>
      </c>
      <c r="J439">
        <f>VLOOKUP(InputData[[#This Row],[PRODUCT ID]],Table2[],5,0)</f>
        <v>505</v>
      </c>
      <c r="K439">
        <f>InputData[[#This Row],[ BUYING PRICE]]*InputData[[#This Row],[QUANTITY]]</f>
        <v>804</v>
      </c>
      <c r="L439">
        <f>InputData[[#This Row],[SELLING PRICE]]*InputData[[#This Row],[QUANTITY]]</f>
        <v>3030</v>
      </c>
      <c r="M439">
        <f>DAY(InputData[[#This Row],[DATE]])</f>
        <v>30</v>
      </c>
      <c r="N439" t="str">
        <f>TEXT(InputData[[#This Row],[DATE]],"mmm")</f>
        <v>Aug</v>
      </c>
      <c r="O439">
        <f>YEAR(InputData[[#This Row],[DATE]])</f>
        <v>2022</v>
      </c>
    </row>
    <row r="440" spans="1:15" x14ac:dyDescent="0.35">
      <c r="A440" s="3">
        <v>44803</v>
      </c>
      <c r="B440" s="4" t="s">
        <v>33</v>
      </c>
      <c r="C440" s="5">
        <v>6</v>
      </c>
      <c r="D440" s="5" t="s">
        <v>12</v>
      </c>
      <c r="E440" s="5" t="s">
        <v>10</v>
      </c>
      <c r="F440" s="6">
        <v>0</v>
      </c>
      <c r="G440" s="10" t="str">
        <f>VLOOKUP(InputData[[#This Row],[PRODUCT ID]],Table2[],2,0)</f>
        <v>Product43</v>
      </c>
      <c r="H440" t="str">
        <f>VLOOKUP(InputData[[#This Row],[PRODUCT ID]],Table2[],3,0)</f>
        <v>Furniture</v>
      </c>
      <c r="I440">
        <f>VLOOKUP(InputData[[#This Row],[PRODUCT ID]],Table2[],4,0)</f>
        <v>20</v>
      </c>
      <c r="J440">
        <f>VLOOKUP(InputData[[#This Row],[PRODUCT ID]],Table2[],5,0)</f>
        <v>80</v>
      </c>
      <c r="K440">
        <f>InputData[[#This Row],[ BUYING PRICE]]*InputData[[#This Row],[QUANTITY]]</f>
        <v>120</v>
      </c>
      <c r="L440">
        <f>InputData[[#This Row],[SELLING PRICE]]*InputData[[#This Row],[QUANTITY]]</f>
        <v>480</v>
      </c>
      <c r="M440">
        <f>DAY(InputData[[#This Row],[DATE]])</f>
        <v>30</v>
      </c>
      <c r="N440" t="str">
        <f>TEXT(InputData[[#This Row],[DATE]],"mmm")</f>
        <v>Aug</v>
      </c>
      <c r="O440">
        <f>YEAR(InputData[[#This Row],[DATE]])</f>
        <v>2022</v>
      </c>
    </row>
    <row r="441" spans="1:15" x14ac:dyDescent="0.35">
      <c r="A441" s="3">
        <v>44803</v>
      </c>
      <c r="B441" s="4" t="s">
        <v>17</v>
      </c>
      <c r="C441" s="5">
        <v>5</v>
      </c>
      <c r="D441" s="5" t="s">
        <v>12</v>
      </c>
      <c r="E441" s="5" t="s">
        <v>10</v>
      </c>
      <c r="F441" s="6">
        <v>0</v>
      </c>
      <c r="G441" s="10" t="str">
        <f>VLOOKUP(InputData[[#This Row],[PRODUCT ID]],Table2[],2,0)</f>
        <v>Product25</v>
      </c>
      <c r="H441" t="str">
        <f>VLOOKUP(InputData[[#This Row],[PRODUCT ID]],Table2[],3,0)</f>
        <v>Furniture</v>
      </c>
      <c r="I441">
        <f>VLOOKUP(InputData[[#This Row],[PRODUCT ID]],Table2[],4,0)</f>
        <v>708</v>
      </c>
      <c r="J441">
        <f>VLOOKUP(InputData[[#This Row],[PRODUCT ID]],Table2[],5,0)</f>
        <v>806.88</v>
      </c>
      <c r="K441">
        <f>InputData[[#This Row],[ BUYING PRICE]]*InputData[[#This Row],[QUANTITY]]</f>
        <v>3540</v>
      </c>
      <c r="L441">
        <f>InputData[[#This Row],[SELLING PRICE]]*InputData[[#This Row],[QUANTITY]]</f>
        <v>4034.4</v>
      </c>
      <c r="M441">
        <f>DAY(InputData[[#This Row],[DATE]])</f>
        <v>30</v>
      </c>
      <c r="N441" t="str">
        <f>TEXT(InputData[[#This Row],[DATE]],"mmm")</f>
        <v>Aug</v>
      </c>
      <c r="O441">
        <f>YEAR(InputData[[#This Row],[DATE]])</f>
        <v>2022</v>
      </c>
    </row>
    <row r="442" spans="1:15" x14ac:dyDescent="0.35">
      <c r="A442" s="3">
        <v>44804</v>
      </c>
      <c r="B442" s="4" t="s">
        <v>37</v>
      </c>
      <c r="C442" s="5">
        <v>13</v>
      </c>
      <c r="D442" s="5" t="s">
        <v>12</v>
      </c>
      <c r="E442" s="5" t="s">
        <v>10</v>
      </c>
      <c r="F442" s="6">
        <v>0</v>
      </c>
      <c r="G442" s="10" t="str">
        <f>VLOOKUP(InputData[[#This Row],[PRODUCT ID]],Table2[],2,0)</f>
        <v>Product15</v>
      </c>
      <c r="H442" t="str">
        <f>VLOOKUP(InputData[[#This Row],[PRODUCT ID]],Table2[],3,0)</f>
        <v>Grocery Store</v>
      </c>
      <c r="I442">
        <f>VLOOKUP(InputData[[#This Row],[PRODUCT ID]],Table2[],4,0)</f>
        <v>500</v>
      </c>
      <c r="J442">
        <f>VLOOKUP(InputData[[#This Row],[PRODUCT ID]],Table2[],5,0)</f>
        <v>514</v>
      </c>
      <c r="K442">
        <f>InputData[[#This Row],[ BUYING PRICE]]*InputData[[#This Row],[QUANTITY]]</f>
        <v>6500</v>
      </c>
      <c r="L442">
        <f>InputData[[#This Row],[SELLING PRICE]]*InputData[[#This Row],[QUANTITY]]</f>
        <v>6682</v>
      </c>
      <c r="M442">
        <f>DAY(InputData[[#This Row],[DATE]])</f>
        <v>31</v>
      </c>
      <c r="N442" t="str">
        <f>TEXT(InputData[[#This Row],[DATE]],"mmm")</f>
        <v>Aug</v>
      </c>
      <c r="O442">
        <f>YEAR(InputData[[#This Row],[DATE]])</f>
        <v>2022</v>
      </c>
    </row>
    <row r="443" spans="1:15" x14ac:dyDescent="0.35">
      <c r="A443" s="3">
        <v>44808</v>
      </c>
      <c r="B443" s="4" t="s">
        <v>39</v>
      </c>
      <c r="C443" s="5">
        <v>1</v>
      </c>
      <c r="D443" s="5" t="s">
        <v>12</v>
      </c>
      <c r="E443" s="5" t="s">
        <v>10</v>
      </c>
      <c r="F443" s="6">
        <v>0</v>
      </c>
      <c r="G443" s="10" t="str">
        <f>VLOOKUP(InputData[[#This Row],[PRODUCT ID]],Table2[],2,0)</f>
        <v>Product02</v>
      </c>
      <c r="H443" t="str">
        <f>VLOOKUP(InputData[[#This Row],[PRODUCT ID]],Table2[],3,0)</f>
        <v>Footwears</v>
      </c>
      <c r="I443">
        <f>VLOOKUP(InputData[[#This Row],[PRODUCT ID]],Table2[],4,0)</f>
        <v>105</v>
      </c>
      <c r="J443">
        <f>VLOOKUP(InputData[[#This Row],[PRODUCT ID]],Table2[],5,0)</f>
        <v>501.88</v>
      </c>
      <c r="K443">
        <f>InputData[[#This Row],[ BUYING PRICE]]*InputData[[#This Row],[QUANTITY]]</f>
        <v>105</v>
      </c>
      <c r="L443">
        <f>InputData[[#This Row],[SELLING PRICE]]*InputData[[#This Row],[QUANTITY]]</f>
        <v>501.88</v>
      </c>
      <c r="M443">
        <f>DAY(InputData[[#This Row],[DATE]])</f>
        <v>4</v>
      </c>
      <c r="N443" t="str">
        <f>TEXT(InputData[[#This Row],[DATE]],"mmm")</f>
        <v>Sep</v>
      </c>
      <c r="O443">
        <f>YEAR(InputData[[#This Row],[DATE]])</f>
        <v>2022</v>
      </c>
    </row>
    <row r="444" spans="1:15" x14ac:dyDescent="0.35">
      <c r="A444" s="3">
        <v>44810</v>
      </c>
      <c r="B444" s="4" t="s">
        <v>34</v>
      </c>
      <c r="C444" s="5">
        <v>12</v>
      </c>
      <c r="D444" s="5" t="s">
        <v>7</v>
      </c>
      <c r="E444" s="5" t="s">
        <v>8</v>
      </c>
      <c r="F444" s="6">
        <v>0</v>
      </c>
      <c r="G444" s="10" t="str">
        <f>VLOOKUP(InputData[[#This Row],[PRODUCT ID]],Table2[],2,0)</f>
        <v>Product05</v>
      </c>
      <c r="H444" t="str">
        <f>VLOOKUP(InputData[[#This Row],[PRODUCT ID]],Table2[],3,0)</f>
        <v>Jwellery</v>
      </c>
      <c r="I444">
        <f>VLOOKUP(InputData[[#This Row],[PRODUCT ID]],Table2[],4,0)</f>
        <v>133</v>
      </c>
      <c r="J444">
        <f>VLOOKUP(InputData[[#This Row],[PRODUCT ID]],Table2[],5,0)</f>
        <v>504</v>
      </c>
      <c r="K444">
        <f>InputData[[#This Row],[ BUYING PRICE]]*InputData[[#This Row],[QUANTITY]]</f>
        <v>1596</v>
      </c>
      <c r="L444">
        <f>InputData[[#This Row],[SELLING PRICE]]*InputData[[#This Row],[QUANTITY]]</f>
        <v>6048</v>
      </c>
      <c r="M444">
        <f>DAY(InputData[[#This Row],[DATE]])</f>
        <v>6</v>
      </c>
      <c r="N444" t="str">
        <f>TEXT(InputData[[#This Row],[DATE]],"mmm")</f>
        <v>Sep</v>
      </c>
      <c r="O444">
        <f>YEAR(InputData[[#This Row],[DATE]])</f>
        <v>2022</v>
      </c>
    </row>
    <row r="445" spans="1:15" x14ac:dyDescent="0.35">
      <c r="A445" s="3">
        <v>44813</v>
      </c>
      <c r="B445" s="4" t="s">
        <v>51</v>
      </c>
      <c r="C445" s="5">
        <v>9</v>
      </c>
      <c r="D445" s="5" t="s">
        <v>12</v>
      </c>
      <c r="E445" s="5" t="s">
        <v>8</v>
      </c>
      <c r="F445" s="6">
        <v>0</v>
      </c>
      <c r="G445" s="10" t="str">
        <f>VLOOKUP(InputData[[#This Row],[PRODUCT ID]],Table2[],2,0)</f>
        <v>Product41</v>
      </c>
      <c r="H445" t="str">
        <f>VLOOKUP(InputData[[#This Row],[PRODUCT ID]],Table2[],3,0)</f>
        <v>Jwellery</v>
      </c>
      <c r="I445">
        <f>VLOOKUP(InputData[[#This Row],[PRODUCT ID]],Table2[],4,0)</f>
        <v>18</v>
      </c>
      <c r="J445">
        <f>VLOOKUP(InputData[[#This Row],[PRODUCT ID]],Table2[],5,0)</f>
        <v>78</v>
      </c>
      <c r="K445">
        <f>InputData[[#This Row],[ BUYING PRICE]]*InputData[[#This Row],[QUANTITY]]</f>
        <v>162</v>
      </c>
      <c r="L445">
        <f>InputData[[#This Row],[SELLING PRICE]]*InputData[[#This Row],[QUANTITY]]</f>
        <v>702</v>
      </c>
      <c r="M445">
        <f>DAY(InputData[[#This Row],[DATE]])</f>
        <v>9</v>
      </c>
      <c r="N445" t="str">
        <f>TEXT(InputData[[#This Row],[DATE]],"mmm")</f>
        <v>Sep</v>
      </c>
      <c r="O445">
        <f>YEAR(InputData[[#This Row],[DATE]])</f>
        <v>2022</v>
      </c>
    </row>
    <row r="446" spans="1:15" x14ac:dyDescent="0.35">
      <c r="A446" s="3">
        <v>44813</v>
      </c>
      <c r="B446" s="4" t="s">
        <v>16</v>
      </c>
      <c r="C446" s="5">
        <v>3</v>
      </c>
      <c r="D446" s="5" t="s">
        <v>12</v>
      </c>
      <c r="E446" s="5" t="s">
        <v>8</v>
      </c>
      <c r="F446" s="6">
        <v>0</v>
      </c>
      <c r="G446" s="10" t="str">
        <f>VLOOKUP(InputData[[#This Row],[PRODUCT ID]],Table2[],2,0)</f>
        <v>Product03</v>
      </c>
      <c r="H446" t="str">
        <f>VLOOKUP(InputData[[#This Row],[PRODUCT ID]],Table2[],3,0)</f>
        <v>Foods</v>
      </c>
      <c r="I446">
        <f>VLOOKUP(InputData[[#This Row],[PRODUCT ID]],Table2[],4,0)</f>
        <v>71</v>
      </c>
      <c r="J446">
        <f>VLOOKUP(InputData[[#This Row],[PRODUCT ID]],Table2[],5,0)</f>
        <v>502</v>
      </c>
      <c r="K446">
        <f>InputData[[#This Row],[ BUYING PRICE]]*InputData[[#This Row],[QUANTITY]]</f>
        <v>213</v>
      </c>
      <c r="L446">
        <f>InputData[[#This Row],[SELLING PRICE]]*InputData[[#This Row],[QUANTITY]]</f>
        <v>1506</v>
      </c>
      <c r="M446">
        <f>DAY(InputData[[#This Row],[DATE]])</f>
        <v>9</v>
      </c>
      <c r="N446" t="str">
        <f>TEXT(InputData[[#This Row],[DATE]],"mmm")</f>
        <v>Sep</v>
      </c>
      <c r="O446">
        <f>YEAR(InputData[[#This Row],[DATE]])</f>
        <v>2022</v>
      </c>
    </row>
    <row r="447" spans="1:15" x14ac:dyDescent="0.35">
      <c r="A447" s="3">
        <v>44814</v>
      </c>
      <c r="B447" s="4" t="s">
        <v>14</v>
      </c>
      <c r="C447" s="5">
        <v>15</v>
      </c>
      <c r="D447" s="5" t="s">
        <v>8</v>
      </c>
      <c r="E447" s="5" t="s">
        <v>10</v>
      </c>
      <c r="F447" s="6">
        <v>0</v>
      </c>
      <c r="G447" s="10" t="str">
        <f>VLOOKUP(InputData[[#This Row],[PRODUCT ID]],Table2[],2,0)</f>
        <v>Product35</v>
      </c>
      <c r="H447" t="str">
        <f>VLOOKUP(InputData[[#This Row],[PRODUCT ID]],Table2[],3,0)</f>
        <v>Home appliance</v>
      </c>
      <c r="I447">
        <f>VLOOKUP(InputData[[#This Row],[PRODUCT ID]],Table2[],4,0)</f>
        <v>12</v>
      </c>
      <c r="J447">
        <f>VLOOKUP(InputData[[#This Row],[PRODUCT ID]],Table2[],5,0)</f>
        <v>72</v>
      </c>
      <c r="K447">
        <f>InputData[[#This Row],[ BUYING PRICE]]*InputData[[#This Row],[QUANTITY]]</f>
        <v>180</v>
      </c>
      <c r="L447">
        <f>InputData[[#This Row],[SELLING PRICE]]*InputData[[#This Row],[QUANTITY]]</f>
        <v>1080</v>
      </c>
      <c r="M447">
        <f>DAY(InputData[[#This Row],[DATE]])</f>
        <v>10</v>
      </c>
      <c r="N447" t="str">
        <f>TEXT(InputData[[#This Row],[DATE]],"mmm")</f>
        <v>Sep</v>
      </c>
      <c r="O447">
        <f>YEAR(InputData[[#This Row],[DATE]])</f>
        <v>2022</v>
      </c>
    </row>
    <row r="448" spans="1:15" x14ac:dyDescent="0.35">
      <c r="A448" s="3">
        <v>44814</v>
      </c>
      <c r="B448" s="4" t="s">
        <v>9</v>
      </c>
      <c r="C448" s="5">
        <v>4</v>
      </c>
      <c r="D448" s="5" t="s">
        <v>12</v>
      </c>
      <c r="E448" s="5" t="s">
        <v>10</v>
      </c>
      <c r="F448" s="6">
        <v>0</v>
      </c>
      <c r="G448" s="10" t="str">
        <f>VLOOKUP(InputData[[#This Row],[PRODUCT ID]],Table2[],2,0)</f>
        <v>Product38</v>
      </c>
      <c r="H448" t="str">
        <f>VLOOKUP(InputData[[#This Row],[PRODUCT ID]],Table2[],3,0)</f>
        <v>Footwears</v>
      </c>
      <c r="I448">
        <f>VLOOKUP(InputData[[#This Row],[PRODUCT ID]],Table2[],4,0)</f>
        <v>15</v>
      </c>
      <c r="J448">
        <f>VLOOKUP(InputData[[#This Row],[PRODUCT ID]],Table2[],5,0)</f>
        <v>75</v>
      </c>
      <c r="K448">
        <f>InputData[[#This Row],[ BUYING PRICE]]*InputData[[#This Row],[QUANTITY]]</f>
        <v>60</v>
      </c>
      <c r="L448">
        <f>InputData[[#This Row],[SELLING PRICE]]*InputData[[#This Row],[QUANTITY]]</f>
        <v>300</v>
      </c>
      <c r="M448">
        <f>DAY(InputData[[#This Row],[DATE]])</f>
        <v>10</v>
      </c>
      <c r="N448" t="str">
        <f>TEXT(InputData[[#This Row],[DATE]],"mmm")</f>
        <v>Sep</v>
      </c>
      <c r="O448">
        <f>YEAR(InputData[[#This Row],[DATE]])</f>
        <v>2022</v>
      </c>
    </row>
    <row r="449" spans="1:15" x14ac:dyDescent="0.35">
      <c r="A449" s="3">
        <v>44818</v>
      </c>
      <c r="B449" s="4" t="s">
        <v>29</v>
      </c>
      <c r="C449" s="5">
        <v>3</v>
      </c>
      <c r="D449" s="5" t="s">
        <v>12</v>
      </c>
      <c r="E449" s="5" t="s">
        <v>10</v>
      </c>
      <c r="F449" s="6">
        <v>0</v>
      </c>
      <c r="G449" s="10" t="str">
        <f>VLOOKUP(InputData[[#This Row],[PRODUCT ID]],Table2[],2,0)</f>
        <v>Product29</v>
      </c>
      <c r="H449" t="str">
        <f>VLOOKUP(InputData[[#This Row],[PRODUCT ID]],Table2[],3,0)</f>
        <v>Footwears</v>
      </c>
      <c r="I449">
        <f>VLOOKUP(InputData[[#This Row],[PRODUCT ID]],Table2[],4,0)</f>
        <v>712</v>
      </c>
      <c r="J449">
        <f>VLOOKUP(InputData[[#This Row],[PRODUCT ID]],Table2[],5,0)</f>
        <v>810.88</v>
      </c>
      <c r="K449">
        <f>InputData[[#This Row],[ BUYING PRICE]]*InputData[[#This Row],[QUANTITY]]</f>
        <v>2136</v>
      </c>
      <c r="L449">
        <f>InputData[[#This Row],[SELLING PRICE]]*InputData[[#This Row],[QUANTITY]]</f>
        <v>2432.64</v>
      </c>
      <c r="M449">
        <f>DAY(InputData[[#This Row],[DATE]])</f>
        <v>14</v>
      </c>
      <c r="N449" t="str">
        <f>TEXT(InputData[[#This Row],[DATE]],"mmm")</f>
        <v>Sep</v>
      </c>
      <c r="O449">
        <f>YEAR(InputData[[#This Row],[DATE]])</f>
        <v>2022</v>
      </c>
    </row>
    <row r="450" spans="1:15" x14ac:dyDescent="0.35">
      <c r="A450" s="3">
        <v>44819</v>
      </c>
      <c r="B450" s="4" t="s">
        <v>18</v>
      </c>
      <c r="C450" s="5">
        <v>15</v>
      </c>
      <c r="D450" s="5" t="s">
        <v>8</v>
      </c>
      <c r="E450" s="5" t="s">
        <v>8</v>
      </c>
      <c r="F450" s="6">
        <v>0</v>
      </c>
      <c r="G450" s="10" t="str">
        <f>VLOOKUP(InputData[[#This Row],[PRODUCT ID]],Table2[],2,0)</f>
        <v>Product37</v>
      </c>
      <c r="H450" t="str">
        <f>VLOOKUP(InputData[[#This Row],[PRODUCT ID]],Table2[],3,0)</f>
        <v>Clothings</v>
      </c>
      <c r="I450">
        <f>VLOOKUP(InputData[[#This Row],[PRODUCT ID]],Table2[],4,0)</f>
        <v>14</v>
      </c>
      <c r="J450">
        <f>VLOOKUP(InputData[[#This Row],[PRODUCT ID]],Table2[],5,0)</f>
        <v>74</v>
      </c>
      <c r="K450">
        <f>InputData[[#This Row],[ BUYING PRICE]]*InputData[[#This Row],[QUANTITY]]</f>
        <v>210</v>
      </c>
      <c r="L450">
        <f>InputData[[#This Row],[SELLING PRICE]]*InputData[[#This Row],[QUANTITY]]</f>
        <v>1110</v>
      </c>
      <c r="M450">
        <f>DAY(InputData[[#This Row],[DATE]])</f>
        <v>15</v>
      </c>
      <c r="N450" t="str">
        <f>TEXT(InputData[[#This Row],[DATE]],"mmm")</f>
        <v>Sep</v>
      </c>
      <c r="O450">
        <f>YEAR(InputData[[#This Row],[DATE]])</f>
        <v>2022</v>
      </c>
    </row>
    <row r="451" spans="1:15" x14ac:dyDescent="0.35">
      <c r="A451" s="3">
        <v>44822</v>
      </c>
      <c r="B451" s="4" t="s">
        <v>52</v>
      </c>
      <c r="C451" s="5">
        <v>14</v>
      </c>
      <c r="D451" s="5" t="s">
        <v>8</v>
      </c>
      <c r="E451" s="5" t="s">
        <v>10</v>
      </c>
      <c r="F451" s="6">
        <v>0</v>
      </c>
      <c r="G451" s="10" t="str">
        <f>VLOOKUP(InputData[[#This Row],[PRODUCT ID]],Table2[],2,0)</f>
        <v>Product26</v>
      </c>
      <c r="H451" t="str">
        <f>VLOOKUP(InputData[[#This Row],[PRODUCT ID]],Table2[],3,0)</f>
        <v>Home appliance</v>
      </c>
      <c r="I451">
        <f>VLOOKUP(InputData[[#This Row],[PRODUCT ID]],Table2[],4,0)</f>
        <v>709</v>
      </c>
      <c r="J451">
        <f>VLOOKUP(InputData[[#This Row],[PRODUCT ID]],Table2[],5,0)</f>
        <v>807.88</v>
      </c>
      <c r="K451">
        <f>InputData[[#This Row],[ BUYING PRICE]]*InputData[[#This Row],[QUANTITY]]</f>
        <v>9926</v>
      </c>
      <c r="L451">
        <f>InputData[[#This Row],[SELLING PRICE]]*InputData[[#This Row],[QUANTITY]]</f>
        <v>11310.32</v>
      </c>
      <c r="M451">
        <f>DAY(InputData[[#This Row],[DATE]])</f>
        <v>18</v>
      </c>
      <c r="N451" t="str">
        <f>TEXT(InputData[[#This Row],[DATE]],"mmm")</f>
        <v>Sep</v>
      </c>
      <c r="O451">
        <f>YEAR(InputData[[#This Row],[DATE]])</f>
        <v>2022</v>
      </c>
    </row>
    <row r="452" spans="1:15" x14ac:dyDescent="0.35">
      <c r="A452" s="3">
        <v>44823</v>
      </c>
      <c r="B452" s="4" t="s">
        <v>48</v>
      </c>
      <c r="C452" s="5">
        <v>8</v>
      </c>
      <c r="D452" s="5" t="s">
        <v>7</v>
      </c>
      <c r="E452" s="5" t="s">
        <v>10</v>
      </c>
      <c r="F452" s="6">
        <v>0</v>
      </c>
      <c r="G452" s="10" t="str">
        <f>VLOOKUP(InputData[[#This Row],[PRODUCT ID]],Table2[],2,0)</f>
        <v>Product33</v>
      </c>
      <c r="H452" t="str">
        <f>VLOOKUP(InputData[[#This Row],[PRODUCT ID]],Table2[],3,0)</f>
        <v>Grocery Store</v>
      </c>
      <c r="I452">
        <f>VLOOKUP(InputData[[#This Row],[PRODUCT ID]],Table2[],4,0)</f>
        <v>10</v>
      </c>
      <c r="J452">
        <f>VLOOKUP(InputData[[#This Row],[PRODUCT ID]],Table2[],5,0)</f>
        <v>70</v>
      </c>
      <c r="K452">
        <f>InputData[[#This Row],[ BUYING PRICE]]*InputData[[#This Row],[QUANTITY]]</f>
        <v>80</v>
      </c>
      <c r="L452">
        <f>InputData[[#This Row],[SELLING PRICE]]*InputData[[#This Row],[QUANTITY]]</f>
        <v>560</v>
      </c>
      <c r="M452">
        <f>DAY(InputData[[#This Row],[DATE]])</f>
        <v>19</v>
      </c>
      <c r="N452" t="str">
        <f>TEXT(InputData[[#This Row],[DATE]],"mmm")</f>
        <v>Sep</v>
      </c>
      <c r="O452">
        <f>YEAR(InputData[[#This Row],[DATE]])</f>
        <v>2022</v>
      </c>
    </row>
    <row r="453" spans="1:15" x14ac:dyDescent="0.35">
      <c r="A453" s="3">
        <v>44824</v>
      </c>
      <c r="B453" s="4" t="s">
        <v>48</v>
      </c>
      <c r="C453" s="5">
        <v>6</v>
      </c>
      <c r="D453" s="5" t="s">
        <v>12</v>
      </c>
      <c r="E453" s="5" t="s">
        <v>8</v>
      </c>
      <c r="F453" s="6">
        <v>0</v>
      </c>
      <c r="G453" s="10" t="str">
        <f>VLOOKUP(InputData[[#This Row],[PRODUCT ID]],Table2[],2,0)</f>
        <v>Product33</v>
      </c>
      <c r="H453" t="str">
        <f>VLOOKUP(InputData[[#This Row],[PRODUCT ID]],Table2[],3,0)</f>
        <v>Grocery Store</v>
      </c>
      <c r="I453">
        <f>VLOOKUP(InputData[[#This Row],[PRODUCT ID]],Table2[],4,0)</f>
        <v>10</v>
      </c>
      <c r="J453">
        <f>VLOOKUP(InputData[[#This Row],[PRODUCT ID]],Table2[],5,0)</f>
        <v>70</v>
      </c>
      <c r="K453">
        <f>InputData[[#This Row],[ BUYING PRICE]]*InputData[[#This Row],[QUANTITY]]</f>
        <v>60</v>
      </c>
      <c r="L453">
        <f>InputData[[#This Row],[SELLING PRICE]]*InputData[[#This Row],[QUANTITY]]</f>
        <v>420</v>
      </c>
      <c r="M453">
        <f>DAY(InputData[[#This Row],[DATE]])</f>
        <v>20</v>
      </c>
      <c r="N453" t="str">
        <f>TEXT(InputData[[#This Row],[DATE]],"mmm")</f>
        <v>Sep</v>
      </c>
      <c r="O453">
        <f>YEAR(InputData[[#This Row],[DATE]])</f>
        <v>2022</v>
      </c>
    </row>
    <row r="454" spans="1:15" x14ac:dyDescent="0.35">
      <c r="A454" s="3">
        <v>44824</v>
      </c>
      <c r="B454" s="4" t="s">
        <v>26</v>
      </c>
      <c r="C454" s="5">
        <v>10</v>
      </c>
      <c r="D454" s="5" t="s">
        <v>12</v>
      </c>
      <c r="E454" s="5" t="s">
        <v>8</v>
      </c>
      <c r="F454" s="6">
        <v>0</v>
      </c>
      <c r="G454" s="10" t="str">
        <f>VLOOKUP(InputData[[#This Row],[PRODUCT ID]],Table2[],2,0)</f>
        <v>Product01</v>
      </c>
      <c r="H454" t="str">
        <f>VLOOKUP(InputData[[#This Row],[PRODUCT ID]],Table2[],3,0)</f>
        <v>Clothings</v>
      </c>
      <c r="I454">
        <f>VLOOKUP(InputData[[#This Row],[PRODUCT ID]],Table2[],4,0)</f>
        <v>98</v>
      </c>
      <c r="J454">
        <f>VLOOKUP(InputData[[#This Row],[PRODUCT ID]],Table2[],5,0)</f>
        <v>500</v>
      </c>
      <c r="K454">
        <f>InputData[[#This Row],[ BUYING PRICE]]*InputData[[#This Row],[QUANTITY]]</f>
        <v>980</v>
      </c>
      <c r="L454">
        <f>InputData[[#This Row],[SELLING PRICE]]*InputData[[#This Row],[QUANTITY]]</f>
        <v>5000</v>
      </c>
      <c r="M454">
        <f>DAY(InputData[[#This Row],[DATE]])</f>
        <v>20</v>
      </c>
      <c r="N454" t="str">
        <f>TEXT(InputData[[#This Row],[DATE]],"mmm")</f>
        <v>Sep</v>
      </c>
      <c r="O454">
        <f>YEAR(InputData[[#This Row],[DATE]])</f>
        <v>2022</v>
      </c>
    </row>
    <row r="455" spans="1:15" x14ac:dyDescent="0.35">
      <c r="A455" s="3">
        <v>44825</v>
      </c>
      <c r="B455" s="4" t="s">
        <v>40</v>
      </c>
      <c r="C455" s="5">
        <v>14</v>
      </c>
      <c r="D455" s="5" t="s">
        <v>8</v>
      </c>
      <c r="E455" s="5" t="s">
        <v>8</v>
      </c>
      <c r="F455" s="6">
        <v>0</v>
      </c>
      <c r="G455" s="10" t="str">
        <f>VLOOKUP(InputData[[#This Row],[PRODUCT ID]],Table2[],2,0)</f>
        <v>Product18</v>
      </c>
      <c r="H455" t="str">
        <f>VLOOKUP(InputData[[#This Row],[PRODUCT ID]],Table2[],3,0)</f>
        <v>Toys&amp; games</v>
      </c>
      <c r="I455">
        <f>VLOOKUP(InputData[[#This Row],[PRODUCT ID]],Table2[],4,0)</f>
        <v>701</v>
      </c>
      <c r="J455">
        <f>VLOOKUP(InputData[[#This Row],[PRODUCT ID]],Table2[],5,0)</f>
        <v>900.55</v>
      </c>
      <c r="K455">
        <f>InputData[[#This Row],[ BUYING PRICE]]*InputData[[#This Row],[QUANTITY]]</f>
        <v>9814</v>
      </c>
      <c r="L455">
        <f>InputData[[#This Row],[SELLING PRICE]]*InputData[[#This Row],[QUANTITY]]</f>
        <v>12607.699999999999</v>
      </c>
      <c r="M455">
        <f>DAY(InputData[[#This Row],[DATE]])</f>
        <v>21</v>
      </c>
      <c r="N455" t="str">
        <f>TEXT(InputData[[#This Row],[DATE]],"mmm")</f>
        <v>Sep</v>
      </c>
      <c r="O455">
        <f>YEAR(InputData[[#This Row],[DATE]])</f>
        <v>2022</v>
      </c>
    </row>
    <row r="456" spans="1:15" x14ac:dyDescent="0.35">
      <c r="A456" s="3">
        <v>44825</v>
      </c>
      <c r="B456" s="4" t="s">
        <v>52</v>
      </c>
      <c r="C456" s="5">
        <v>5</v>
      </c>
      <c r="D456" s="5" t="s">
        <v>12</v>
      </c>
      <c r="E456" s="5" t="s">
        <v>10</v>
      </c>
      <c r="F456" s="6">
        <v>0</v>
      </c>
      <c r="G456" s="10" t="str">
        <f>VLOOKUP(InputData[[#This Row],[PRODUCT ID]],Table2[],2,0)</f>
        <v>Product26</v>
      </c>
      <c r="H456" t="str">
        <f>VLOOKUP(InputData[[#This Row],[PRODUCT ID]],Table2[],3,0)</f>
        <v>Home appliance</v>
      </c>
      <c r="I456">
        <f>VLOOKUP(InputData[[#This Row],[PRODUCT ID]],Table2[],4,0)</f>
        <v>709</v>
      </c>
      <c r="J456">
        <f>VLOOKUP(InputData[[#This Row],[PRODUCT ID]],Table2[],5,0)</f>
        <v>807.88</v>
      </c>
      <c r="K456">
        <f>InputData[[#This Row],[ BUYING PRICE]]*InputData[[#This Row],[QUANTITY]]</f>
        <v>3545</v>
      </c>
      <c r="L456">
        <f>InputData[[#This Row],[SELLING PRICE]]*InputData[[#This Row],[QUANTITY]]</f>
        <v>4039.4</v>
      </c>
      <c r="M456">
        <f>DAY(InputData[[#This Row],[DATE]])</f>
        <v>21</v>
      </c>
      <c r="N456" t="str">
        <f>TEXT(InputData[[#This Row],[DATE]],"mmm")</f>
        <v>Sep</v>
      </c>
      <c r="O456">
        <f>YEAR(InputData[[#This Row],[DATE]])</f>
        <v>2022</v>
      </c>
    </row>
    <row r="457" spans="1:15" x14ac:dyDescent="0.35">
      <c r="A457" s="3">
        <v>44826</v>
      </c>
      <c r="B457" s="4" t="s">
        <v>33</v>
      </c>
      <c r="C457" s="5">
        <v>12</v>
      </c>
      <c r="D457" s="5" t="s">
        <v>8</v>
      </c>
      <c r="E457" s="5" t="s">
        <v>8</v>
      </c>
      <c r="F457" s="6">
        <v>0</v>
      </c>
      <c r="G457" s="10" t="str">
        <f>VLOOKUP(InputData[[#This Row],[PRODUCT ID]],Table2[],2,0)</f>
        <v>Product43</v>
      </c>
      <c r="H457" t="str">
        <f>VLOOKUP(InputData[[#This Row],[PRODUCT ID]],Table2[],3,0)</f>
        <v>Furniture</v>
      </c>
      <c r="I457">
        <f>VLOOKUP(InputData[[#This Row],[PRODUCT ID]],Table2[],4,0)</f>
        <v>20</v>
      </c>
      <c r="J457">
        <f>VLOOKUP(InputData[[#This Row],[PRODUCT ID]],Table2[],5,0)</f>
        <v>80</v>
      </c>
      <c r="K457">
        <f>InputData[[#This Row],[ BUYING PRICE]]*InputData[[#This Row],[QUANTITY]]</f>
        <v>240</v>
      </c>
      <c r="L457">
        <f>InputData[[#This Row],[SELLING PRICE]]*InputData[[#This Row],[QUANTITY]]</f>
        <v>960</v>
      </c>
      <c r="M457">
        <f>DAY(InputData[[#This Row],[DATE]])</f>
        <v>22</v>
      </c>
      <c r="N457" t="str">
        <f>TEXT(InputData[[#This Row],[DATE]],"mmm")</f>
        <v>Sep</v>
      </c>
      <c r="O457">
        <f>YEAR(InputData[[#This Row],[DATE]])</f>
        <v>2022</v>
      </c>
    </row>
    <row r="458" spans="1:15" x14ac:dyDescent="0.35">
      <c r="A458" s="3">
        <v>44827</v>
      </c>
      <c r="B458" s="4" t="s">
        <v>45</v>
      </c>
      <c r="C458" s="5">
        <v>12</v>
      </c>
      <c r="D458" s="5" t="s">
        <v>12</v>
      </c>
      <c r="E458" s="5" t="s">
        <v>8</v>
      </c>
      <c r="F458" s="6">
        <v>0</v>
      </c>
      <c r="G458" s="10" t="str">
        <f>VLOOKUP(InputData[[#This Row],[PRODUCT ID]],Table2[],2,0)</f>
        <v>Product12</v>
      </c>
      <c r="H458" t="str">
        <f>VLOOKUP(InputData[[#This Row],[PRODUCT ID]],Table2[],3,0)</f>
        <v>Foods</v>
      </c>
      <c r="I458">
        <f>VLOOKUP(InputData[[#This Row],[PRODUCT ID]],Table2[],4,0)</f>
        <v>140</v>
      </c>
      <c r="J458">
        <f>VLOOKUP(InputData[[#This Row],[PRODUCT ID]],Table2[],5,0)</f>
        <v>511</v>
      </c>
      <c r="K458">
        <f>InputData[[#This Row],[ BUYING PRICE]]*InputData[[#This Row],[QUANTITY]]</f>
        <v>1680</v>
      </c>
      <c r="L458">
        <f>InputData[[#This Row],[SELLING PRICE]]*InputData[[#This Row],[QUANTITY]]</f>
        <v>6132</v>
      </c>
      <c r="M458">
        <f>DAY(InputData[[#This Row],[DATE]])</f>
        <v>23</v>
      </c>
      <c r="N458" t="str">
        <f>TEXT(InputData[[#This Row],[DATE]],"mmm")</f>
        <v>Sep</v>
      </c>
      <c r="O458">
        <f>YEAR(InputData[[#This Row],[DATE]])</f>
        <v>2022</v>
      </c>
    </row>
    <row r="459" spans="1:15" x14ac:dyDescent="0.35">
      <c r="A459" s="3">
        <v>44828</v>
      </c>
      <c r="B459" s="4" t="s">
        <v>28</v>
      </c>
      <c r="C459" s="5">
        <v>14</v>
      </c>
      <c r="D459" s="5" t="s">
        <v>12</v>
      </c>
      <c r="E459" s="5" t="s">
        <v>8</v>
      </c>
      <c r="F459" s="6">
        <v>0</v>
      </c>
      <c r="G459" s="10" t="str">
        <f>VLOOKUP(InputData[[#This Row],[PRODUCT ID]],Table2[],2,0)</f>
        <v>Product32</v>
      </c>
      <c r="H459" t="str">
        <f>VLOOKUP(InputData[[#This Row],[PRODUCT ID]],Table2[],3,0)</f>
        <v>Jwellery</v>
      </c>
      <c r="I459">
        <f>VLOOKUP(InputData[[#This Row],[PRODUCT ID]],Table2[],4,0)</f>
        <v>715</v>
      </c>
      <c r="J459">
        <f>VLOOKUP(InputData[[#This Row],[PRODUCT ID]],Table2[],5,0)</f>
        <v>813.88</v>
      </c>
      <c r="K459">
        <f>InputData[[#This Row],[ BUYING PRICE]]*InputData[[#This Row],[QUANTITY]]</f>
        <v>10010</v>
      </c>
      <c r="L459">
        <f>InputData[[#This Row],[SELLING PRICE]]*InputData[[#This Row],[QUANTITY]]</f>
        <v>11394.32</v>
      </c>
      <c r="M459">
        <f>DAY(InputData[[#This Row],[DATE]])</f>
        <v>24</v>
      </c>
      <c r="N459" t="str">
        <f>TEXT(InputData[[#This Row],[DATE]],"mmm")</f>
        <v>Sep</v>
      </c>
      <c r="O459">
        <f>YEAR(InputData[[#This Row],[DATE]])</f>
        <v>2022</v>
      </c>
    </row>
    <row r="460" spans="1:15" x14ac:dyDescent="0.35">
      <c r="A460" s="3">
        <v>44828</v>
      </c>
      <c r="B460" s="4" t="s">
        <v>28</v>
      </c>
      <c r="C460" s="5">
        <v>8</v>
      </c>
      <c r="D460" s="5" t="s">
        <v>12</v>
      </c>
      <c r="E460" s="5" t="s">
        <v>10</v>
      </c>
      <c r="F460" s="6">
        <v>0</v>
      </c>
      <c r="G460" s="10" t="str">
        <f>VLOOKUP(InputData[[#This Row],[PRODUCT ID]],Table2[],2,0)</f>
        <v>Product32</v>
      </c>
      <c r="H460" t="str">
        <f>VLOOKUP(InputData[[#This Row],[PRODUCT ID]],Table2[],3,0)</f>
        <v>Jwellery</v>
      </c>
      <c r="I460">
        <f>VLOOKUP(InputData[[#This Row],[PRODUCT ID]],Table2[],4,0)</f>
        <v>715</v>
      </c>
      <c r="J460">
        <f>VLOOKUP(InputData[[#This Row],[PRODUCT ID]],Table2[],5,0)</f>
        <v>813.88</v>
      </c>
      <c r="K460">
        <f>InputData[[#This Row],[ BUYING PRICE]]*InputData[[#This Row],[QUANTITY]]</f>
        <v>5720</v>
      </c>
      <c r="L460">
        <f>InputData[[#This Row],[SELLING PRICE]]*InputData[[#This Row],[QUANTITY]]</f>
        <v>6511.04</v>
      </c>
      <c r="M460">
        <f>DAY(InputData[[#This Row],[DATE]])</f>
        <v>24</v>
      </c>
      <c r="N460" t="str">
        <f>TEXT(InputData[[#This Row],[DATE]],"mmm")</f>
        <v>Sep</v>
      </c>
      <c r="O460">
        <f>YEAR(InputData[[#This Row],[DATE]])</f>
        <v>2022</v>
      </c>
    </row>
    <row r="461" spans="1:15" x14ac:dyDescent="0.35">
      <c r="A461" s="3">
        <v>44831</v>
      </c>
      <c r="B461" s="4" t="s">
        <v>53</v>
      </c>
      <c r="C461" s="5">
        <v>4</v>
      </c>
      <c r="D461" s="5" t="s">
        <v>12</v>
      </c>
      <c r="E461" s="5" t="s">
        <v>10</v>
      </c>
      <c r="F461" s="6">
        <v>0</v>
      </c>
      <c r="G461" s="10" t="str">
        <f>VLOOKUP(InputData[[#This Row],[PRODUCT ID]],Table2[],2,0)</f>
        <v>Product36</v>
      </c>
      <c r="H461" t="str">
        <f>VLOOKUP(InputData[[#This Row],[PRODUCT ID]],Table2[],3,0)</f>
        <v>Toys&amp; games</v>
      </c>
      <c r="I461">
        <f>VLOOKUP(InputData[[#This Row],[PRODUCT ID]],Table2[],4,0)</f>
        <v>13</v>
      </c>
      <c r="J461">
        <f>VLOOKUP(InputData[[#This Row],[PRODUCT ID]],Table2[],5,0)</f>
        <v>73</v>
      </c>
      <c r="K461">
        <f>InputData[[#This Row],[ BUYING PRICE]]*InputData[[#This Row],[QUANTITY]]</f>
        <v>52</v>
      </c>
      <c r="L461">
        <f>InputData[[#This Row],[SELLING PRICE]]*InputData[[#This Row],[QUANTITY]]</f>
        <v>292</v>
      </c>
      <c r="M461">
        <f>DAY(InputData[[#This Row],[DATE]])</f>
        <v>27</v>
      </c>
      <c r="N461" t="str">
        <f>TEXT(InputData[[#This Row],[DATE]],"mmm")</f>
        <v>Sep</v>
      </c>
      <c r="O461">
        <f>YEAR(InputData[[#This Row],[DATE]])</f>
        <v>2022</v>
      </c>
    </row>
    <row r="462" spans="1:15" x14ac:dyDescent="0.35">
      <c r="A462" s="3">
        <v>44831</v>
      </c>
      <c r="B462" s="4" t="s">
        <v>21</v>
      </c>
      <c r="C462" s="5">
        <v>9</v>
      </c>
      <c r="D462" s="5" t="s">
        <v>12</v>
      </c>
      <c r="E462" s="5" t="s">
        <v>10</v>
      </c>
      <c r="F462" s="6">
        <v>0</v>
      </c>
      <c r="G462" s="10" t="str">
        <f>VLOOKUP(InputData[[#This Row],[PRODUCT ID]],Table2[],2,0)</f>
        <v>Product44</v>
      </c>
      <c r="H462" t="str">
        <f>VLOOKUP(InputData[[#This Row],[PRODUCT ID]],Table2[],3,0)</f>
        <v>Home appliance</v>
      </c>
      <c r="I462">
        <f>VLOOKUP(InputData[[#This Row],[PRODUCT ID]],Table2[],4,0)</f>
        <v>21</v>
      </c>
      <c r="J462">
        <f>VLOOKUP(InputData[[#This Row],[PRODUCT ID]],Table2[],5,0)</f>
        <v>81</v>
      </c>
      <c r="K462">
        <f>InputData[[#This Row],[ BUYING PRICE]]*InputData[[#This Row],[QUANTITY]]</f>
        <v>189</v>
      </c>
      <c r="L462">
        <f>InputData[[#This Row],[SELLING PRICE]]*InputData[[#This Row],[QUANTITY]]</f>
        <v>729</v>
      </c>
      <c r="M462">
        <f>DAY(InputData[[#This Row],[DATE]])</f>
        <v>27</v>
      </c>
      <c r="N462" t="str">
        <f>TEXT(InputData[[#This Row],[DATE]],"mmm")</f>
        <v>Sep</v>
      </c>
      <c r="O462">
        <f>YEAR(InputData[[#This Row],[DATE]])</f>
        <v>2022</v>
      </c>
    </row>
    <row r="463" spans="1:15" x14ac:dyDescent="0.35">
      <c r="A463" s="3">
        <v>44831</v>
      </c>
      <c r="B463" s="4" t="s">
        <v>9</v>
      </c>
      <c r="C463" s="5">
        <v>3</v>
      </c>
      <c r="D463" s="5" t="s">
        <v>7</v>
      </c>
      <c r="E463" s="5" t="s">
        <v>10</v>
      </c>
      <c r="F463" s="6">
        <v>0</v>
      </c>
      <c r="G463" s="10" t="str">
        <f>VLOOKUP(InputData[[#This Row],[PRODUCT ID]],Table2[],2,0)</f>
        <v>Product38</v>
      </c>
      <c r="H463" t="str">
        <f>VLOOKUP(InputData[[#This Row],[PRODUCT ID]],Table2[],3,0)</f>
        <v>Footwears</v>
      </c>
      <c r="I463">
        <f>VLOOKUP(InputData[[#This Row],[PRODUCT ID]],Table2[],4,0)</f>
        <v>15</v>
      </c>
      <c r="J463">
        <f>VLOOKUP(InputData[[#This Row],[PRODUCT ID]],Table2[],5,0)</f>
        <v>75</v>
      </c>
      <c r="K463">
        <f>InputData[[#This Row],[ BUYING PRICE]]*InputData[[#This Row],[QUANTITY]]</f>
        <v>45</v>
      </c>
      <c r="L463">
        <f>InputData[[#This Row],[SELLING PRICE]]*InputData[[#This Row],[QUANTITY]]</f>
        <v>225</v>
      </c>
      <c r="M463">
        <f>DAY(InputData[[#This Row],[DATE]])</f>
        <v>27</v>
      </c>
      <c r="N463" t="str">
        <f>TEXT(InputData[[#This Row],[DATE]],"mmm")</f>
        <v>Sep</v>
      </c>
      <c r="O463">
        <f>YEAR(InputData[[#This Row],[DATE]])</f>
        <v>2022</v>
      </c>
    </row>
    <row r="464" spans="1:15" x14ac:dyDescent="0.35">
      <c r="A464" s="3">
        <v>44833</v>
      </c>
      <c r="B464" s="4" t="s">
        <v>23</v>
      </c>
      <c r="C464" s="5">
        <v>13</v>
      </c>
      <c r="D464" s="5" t="s">
        <v>12</v>
      </c>
      <c r="E464" s="5" t="s">
        <v>8</v>
      </c>
      <c r="F464" s="6">
        <v>0</v>
      </c>
      <c r="G464" s="10" t="str">
        <f>VLOOKUP(InputData[[#This Row],[PRODUCT ID]],Table2[],2,0)</f>
        <v>Product34</v>
      </c>
      <c r="H464" t="str">
        <f>VLOOKUP(InputData[[#This Row],[PRODUCT ID]],Table2[],3,0)</f>
        <v>Furniture</v>
      </c>
      <c r="I464">
        <f>VLOOKUP(InputData[[#This Row],[PRODUCT ID]],Table2[],4,0)</f>
        <v>11</v>
      </c>
      <c r="J464">
        <f>VLOOKUP(InputData[[#This Row],[PRODUCT ID]],Table2[],5,0)</f>
        <v>71</v>
      </c>
      <c r="K464">
        <f>InputData[[#This Row],[ BUYING PRICE]]*InputData[[#This Row],[QUANTITY]]</f>
        <v>143</v>
      </c>
      <c r="L464">
        <f>InputData[[#This Row],[SELLING PRICE]]*InputData[[#This Row],[QUANTITY]]</f>
        <v>923</v>
      </c>
      <c r="M464">
        <f>DAY(InputData[[#This Row],[DATE]])</f>
        <v>29</v>
      </c>
      <c r="N464" t="str">
        <f>TEXT(InputData[[#This Row],[DATE]],"mmm")</f>
        <v>Sep</v>
      </c>
      <c r="O464">
        <f>YEAR(InputData[[#This Row],[DATE]])</f>
        <v>2022</v>
      </c>
    </row>
    <row r="465" spans="1:15" x14ac:dyDescent="0.35">
      <c r="A465" s="3">
        <v>44837</v>
      </c>
      <c r="B465" s="4" t="s">
        <v>41</v>
      </c>
      <c r="C465" s="5">
        <v>5</v>
      </c>
      <c r="D465" s="5" t="s">
        <v>12</v>
      </c>
      <c r="E465" s="5" t="s">
        <v>10</v>
      </c>
      <c r="F465" s="6">
        <v>0</v>
      </c>
      <c r="G465" s="10" t="str">
        <f>VLOOKUP(InputData[[#This Row],[PRODUCT ID]],Table2[],2,0)</f>
        <v>Product11</v>
      </c>
      <c r="H465" t="str">
        <f>VLOOKUP(InputData[[#This Row],[PRODUCT ID]],Table2[],3,0)</f>
        <v>Footwears</v>
      </c>
      <c r="I465">
        <f>VLOOKUP(InputData[[#This Row],[PRODUCT ID]],Table2[],4,0)</f>
        <v>139</v>
      </c>
      <c r="J465">
        <f>VLOOKUP(InputData[[#This Row],[PRODUCT ID]],Table2[],5,0)</f>
        <v>510</v>
      </c>
      <c r="K465">
        <f>InputData[[#This Row],[ BUYING PRICE]]*InputData[[#This Row],[QUANTITY]]</f>
        <v>695</v>
      </c>
      <c r="L465">
        <f>InputData[[#This Row],[SELLING PRICE]]*InputData[[#This Row],[QUANTITY]]</f>
        <v>2550</v>
      </c>
      <c r="M465">
        <f>DAY(InputData[[#This Row],[DATE]])</f>
        <v>3</v>
      </c>
      <c r="N465" t="str">
        <f>TEXT(InputData[[#This Row],[DATE]],"mmm")</f>
        <v>Oct</v>
      </c>
      <c r="O465">
        <f>YEAR(InputData[[#This Row],[DATE]])</f>
        <v>2022</v>
      </c>
    </row>
    <row r="466" spans="1:15" x14ac:dyDescent="0.35">
      <c r="A466" s="3">
        <v>44838</v>
      </c>
      <c r="B466" s="4" t="s">
        <v>46</v>
      </c>
      <c r="C466" s="5">
        <v>15</v>
      </c>
      <c r="D466" s="5" t="s">
        <v>12</v>
      </c>
      <c r="E466" s="5" t="s">
        <v>8</v>
      </c>
      <c r="F466" s="6">
        <v>0</v>
      </c>
      <c r="G466" s="10" t="str">
        <f>VLOOKUP(InputData[[#This Row],[PRODUCT ID]],Table2[],2,0)</f>
        <v>Product07</v>
      </c>
      <c r="H466" t="str">
        <f>VLOOKUP(InputData[[#This Row],[PRODUCT ID]],Table2[],3,0)</f>
        <v>Furniture</v>
      </c>
      <c r="I466">
        <f>VLOOKUP(InputData[[#This Row],[PRODUCT ID]],Table2[],4,0)</f>
        <v>135</v>
      </c>
      <c r="J466">
        <f>VLOOKUP(InputData[[#This Row],[PRODUCT ID]],Table2[],5,0)</f>
        <v>506</v>
      </c>
      <c r="K466">
        <f>InputData[[#This Row],[ BUYING PRICE]]*InputData[[#This Row],[QUANTITY]]</f>
        <v>2025</v>
      </c>
      <c r="L466">
        <f>InputData[[#This Row],[SELLING PRICE]]*InputData[[#This Row],[QUANTITY]]</f>
        <v>7590</v>
      </c>
      <c r="M466">
        <f>DAY(InputData[[#This Row],[DATE]])</f>
        <v>4</v>
      </c>
      <c r="N466" t="str">
        <f>TEXT(InputData[[#This Row],[DATE]],"mmm")</f>
        <v>Oct</v>
      </c>
      <c r="O466">
        <f>YEAR(InputData[[#This Row],[DATE]])</f>
        <v>2022</v>
      </c>
    </row>
    <row r="467" spans="1:15" x14ac:dyDescent="0.35">
      <c r="A467" s="3">
        <v>44840</v>
      </c>
      <c r="B467" s="4" t="s">
        <v>14</v>
      </c>
      <c r="C467" s="5">
        <v>1</v>
      </c>
      <c r="D467" s="5" t="s">
        <v>12</v>
      </c>
      <c r="E467" s="5" t="s">
        <v>8</v>
      </c>
      <c r="F467" s="6">
        <v>0</v>
      </c>
      <c r="G467" s="10" t="str">
        <f>VLOOKUP(InputData[[#This Row],[PRODUCT ID]],Table2[],2,0)</f>
        <v>Product35</v>
      </c>
      <c r="H467" t="str">
        <f>VLOOKUP(InputData[[#This Row],[PRODUCT ID]],Table2[],3,0)</f>
        <v>Home appliance</v>
      </c>
      <c r="I467">
        <f>VLOOKUP(InputData[[#This Row],[PRODUCT ID]],Table2[],4,0)</f>
        <v>12</v>
      </c>
      <c r="J467">
        <f>VLOOKUP(InputData[[#This Row],[PRODUCT ID]],Table2[],5,0)</f>
        <v>72</v>
      </c>
      <c r="K467">
        <f>InputData[[#This Row],[ BUYING PRICE]]*InputData[[#This Row],[QUANTITY]]</f>
        <v>12</v>
      </c>
      <c r="L467">
        <f>InputData[[#This Row],[SELLING PRICE]]*InputData[[#This Row],[QUANTITY]]</f>
        <v>72</v>
      </c>
      <c r="M467">
        <f>DAY(InputData[[#This Row],[DATE]])</f>
        <v>6</v>
      </c>
      <c r="N467" t="str">
        <f>TEXT(InputData[[#This Row],[DATE]],"mmm")</f>
        <v>Oct</v>
      </c>
      <c r="O467">
        <f>YEAR(InputData[[#This Row],[DATE]])</f>
        <v>2022</v>
      </c>
    </row>
    <row r="468" spans="1:15" x14ac:dyDescent="0.35">
      <c r="A468" s="3">
        <v>44843</v>
      </c>
      <c r="B468" s="4" t="s">
        <v>9</v>
      </c>
      <c r="C468" s="5">
        <v>14</v>
      </c>
      <c r="D468" s="5" t="s">
        <v>8</v>
      </c>
      <c r="E468" s="5" t="s">
        <v>8</v>
      </c>
      <c r="F468" s="6">
        <v>0</v>
      </c>
      <c r="G468" s="10" t="str">
        <f>VLOOKUP(InputData[[#This Row],[PRODUCT ID]],Table2[],2,0)</f>
        <v>Product38</v>
      </c>
      <c r="H468" t="str">
        <f>VLOOKUP(InputData[[#This Row],[PRODUCT ID]],Table2[],3,0)</f>
        <v>Footwears</v>
      </c>
      <c r="I468">
        <f>VLOOKUP(InputData[[#This Row],[PRODUCT ID]],Table2[],4,0)</f>
        <v>15</v>
      </c>
      <c r="J468">
        <f>VLOOKUP(InputData[[#This Row],[PRODUCT ID]],Table2[],5,0)</f>
        <v>75</v>
      </c>
      <c r="K468">
        <f>InputData[[#This Row],[ BUYING PRICE]]*InputData[[#This Row],[QUANTITY]]</f>
        <v>210</v>
      </c>
      <c r="L468">
        <f>InputData[[#This Row],[SELLING PRICE]]*InputData[[#This Row],[QUANTITY]]</f>
        <v>1050</v>
      </c>
      <c r="M468">
        <f>DAY(InputData[[#This Row],[DATE]])</f>
        <v>9</v>
      </c>
      <c r="N468" t="str">
        <f>TEXT(InputData[[#This Row],[DATE]],"mmm")</f>
        <v>Oct</v>
      </c>
      <c r="O468">
        <f>YEAR(InputData[[#This Row],[DATE]])</f>
        <v>2022</v>
      </c>
    </row>
    <row r="469" spans="1:15" x14ac:dyDescent="0.35">
      <c r="A469" s="3">
        <v>44844</v>
      </c>
      <c r="B469" s="4" t="s">
        <v>50</v>
      </c>
      <c r="C469" s="5">
        <v>9</v>
      </c>
      <c r="D469" s="5" t="s">
        <v>12</v>
      </c>
      <c r="E469" s="5" t="s">
        <v>8</v>
      </c>
      <c r="F469" s="6">
        <v>0</v>
      </c>
      <c r="G469" s="10" t="str">
        <f>VLOOKUP(InputData[[#This Row],[PRODUCT ID]],Table2[],2,0)</f>
        <v>Product19</v>
      </c>
      <c r="H469" t="str">
        <f>VLOOKUP(InputData[[#This Row],[PRODUCT ID]],Table2[],3,0)</f>
        <v>Clothings</v>
      </c>
      <c r="I469">
        <f>VLOOKUP(InputData[[#This Row],[PRODUCT ID]],Table2[],4,0)</f>
        <v>702</v>
      </c>
      <c r="J469">
        <f>VLOOKUP(InputData[[#This Row],[PRODUCT ID]],Table2[],5,0)</f>
        <v>800.88</v>
      </c>
      <c r="K469">
        <f>InputData[[#This Row],[ BUYING PRICE]]*InputData[[#This Row],[QUANTITY]]</f>
        <v>6318</v>
      </c>
      <c r="L469">
        <f>InputData[[#This Row],[SELLING PRICE]]*InputData[[#This Row],[QUANTITY]]</f>
        <v>7207.92</v>
      </c>
      <c r="M469">
        <f>DAY(InputData[[#This Row],[DATE]])</f>
        <v>10</v>
      </c>
      <c r="N469" t="str">
        <f>TEXT(InputData[[#This Row],[DATE]],"mmm")</f>
        <v>Oct</v>
      </c>
      <c r="O469">
        <f>YEAR(InputData[[#This Row],[DATE]])</f>
        <v>2022</v>
      </c>
    </row>
    <row r="470" spans="1:15" x14ac:dyDescent="0.35">
      <c r="A470" s="3">
        <v>44844</v>
      </c>
      <c r="B470" s="4" t="s">
        <v>21</v>
      </c>
      <c r="C470" s="5">
        <v>12</v>
      </c>
      <c r="D470" s="5" t="s">
        <v>8</v>
      </c>
      <c r="E470" s="5" t="s">
        <v>8</v>
      </c>
      <c r="F470" s="6">
        <v>0</v>
      </c>
      <c r="G470" s="10" t="str">
        <f>VLOOKUP(InputData[[#This Row],[PRODUCT ID]],Table2[],2,0)</f>
        <v>Product44</v>
      </c>
      <c r="H470" t="str">
        <f>VLOOKUP(InputData[[#This Row],[PRODUCT ID]],Table2[],3,0)</f>
        <v>Home appliance</v>
      </c>
      <c r="I470">
        <f>VLOOKUP(InputData[[#This Row],[PRODUCT ID]],Table2[],4,0)</f>
        <v>21</v>
      </c>
      <c r="J470">
        <f>VLOOKUP(InputData[[#This Row],[PRODUCT ID]],Table2[],5,0)</f>
        <v>81</v>
      </c>
      <c r="K470">
        <f>InputData[[#This Row],[ BUYING PRICE]]*InputData[[#This Row],[QUANTITY]]</f>
        <v>252</v>
      </c>
      <c r="L470">
        <f>InputData[[#This Row],[SELLING PRICE]]*InputData[[#This Row],[QUANTITY]]</f>
        <v>972</v>
      </c>
      <c r="M470">
        <f>DAY(InputData[[#This Row],[DATE]])</f>
        <v>10</v>
      </c>
      <c r="N470" t="str">
        <f>TEXT(InputData[[#This Row],[DATE]],"mmm")</f>
        <v>Oct</v>
      </c>
      <c r="O470">
        <f>YEAR(InputData[[#This Row],[DATE]])</f>
        <v>2022</v>
      </c>
    </row>
    <row r="471" spans="1:15" x14ac:dyDescent="0.35">
      <c r="A471" s="3">
        <v>44845</v>
      </c>
      <c r="B471" s="4" t="s">
        <v>35</v>
      </c>
      <c r="C471" s="5">
        <v>10</v>
      </c>
      <c r="D471" s="5" t="s">
        <v>12</v>
      </c>
      <c r="E471" s="5" t="s">
        <v>8</v>
      </c>
      <c r="F471" s="6">
        <v>0</v>
      </c>
      <c r="G471" s="10" t="str">
        <f>VLOOKUP(InputData[[#This Row],[PRODUCT ID]],Table2[],2,0)</f>
        <v>Product08</v>
      </c>
      <c r="H471" t="str">
        <f>VLOOKUP(InputData[[#This Row],[PRODUCT ID]],Table2[],3,0)</f>
        <v>Home appliance</v>
      </c>
      <c r="I471">
        <f>VLOOKUP(InputData[[#This Row],[PRODUCT ID]],Table2[],4,0)</f>
        <v>136</v>
      </c>
      <c r="J471">
        <f>VLOOKUP(InputData[[#This Row],[PRODUCT ID]],Table2[],5,0)</f>
        <v>190.68</v>
      </c>
      <c r="K471">
        <f>InputData[[#This Row],[ BUYING PRICE]]*InputData[[#This Row],[QUANTITY]]</f>
        <v>1360</v>
      </c>
      <c r="L471">
        <f>InputData[[#This Row],[SELLING PRICE]]*InputData[[#This Row],[QUANTITY]]</f>
        <v>1906.8000000000002</v>
      </c>
      <c r="M471">
        <f>DAY(InputData[[#This Row],[DATE]])</f>
        <v>11</v>
      </c>
      <c r="N471" t="str">
        <f>TEXT(InputData[[#This Row],[DATE]],"mmm")</f>
        <v>Oct</v>
      </c>
      <c r="O471">
        <f>YEAR(InputData[[#This Row],[DATE]])</f>
        <v>2022</v>
      </c>
    </row>
    <row r="472" spans="1:15" x14ac:dyDescent="0.35">
      <c r="A472" s="3">
        <v>44847</v>
      </c>
      <c r="B472" s="4" t="s">
        <v>39</v>
      </c>
      <c r="C472" s="5">
        <v>15</v>
      </c>
      <c r="D472" s="5" t="s">
        <v>8</v>
      </c>
      <c r="E472" s="5" t="s">
        <v>8</v>
      </c>
      <c r="F472" s="6">
        <v>0</v>
      </c>
      <c r="G472" s="10" t="str">
        <f>VLOOKUP(InputData[[#This Row],[PRODUCT ID]],Table2[],2,0)</f>
        <v>Product02</v>
      </c>
      <c r="H472" t="str">
        <f>VLOOKUP(InputData[[#This Row],[PRODUCT ID]],Table2[],3,0)</f>
        <v>Footwears</v>
      </c>
      <c r="I472">
        <f>VLOOKUP(InputData[[#This Row],[PRODUCT ID]],Table2[],4,0)</f>
        <v>105</v>
      </c>
      <c r="J472">
        <f>VLOOKUP(InputData[[#This Row],[PRODUCT ID]],Table2[],5,0)</f>
        <v>501.88</v>
      </c>
      <c r="K472">
        <f>InputData[[#This Row],[ BUYING PRICE]]*InputData[[#This Row],[QUANTITY]]</f>
        <v>1575</v>
      </c>
      <c r="L472">
        <f>InputData[[#This Row],[SELLING PRICE]]*InputData[[#This Row],[QUANTITY]]</f>
        <v>7528.2</v>
      </c>
      <c r="M472">
        <f>DAY(InputData[[#This Row],[DATE]])</f>
        <v>13</v>
      </c>
      <c r="N472" t="str">
        <f>TEXT(InputData[[#This Row],[DATE]],"mmm")</f>
        <v>Oct</v>
      </c>
      <c r="O472">
        <f>YEAR(InputData[[#This Row],[DATE]])</f>
        <v>2022</v>
      </c>
    </row>
    <row r="473" spans="1:15" x14ac:dyDescent="0.35">
      <c r="A473" s="3">
        <v>44848</v>
      </c>
      <c r="B473" s="4" t="s">
        <v>21</v>
      </c>
      <c r="C473" s="5">
        <v>15</v>
      </c>
      <c r="D473" s="5" t="s">
        <v>7</v>
      </c>
      <c r="E473" s="5" t="s">
        <v>8</v>
      </c>
      <c r="F473" s="6">
        <v>0</v>
      </c>
      <c r="G473" s="10" t="str">
        <f>VLOOKUP(InputData[[#This Row],[PRODUCT ID]],Table2[],2,0)</f>
        <v>Product44</v>
      </c>
      <c r="H473" t="str">
        <f>VLOOKUP(InputData[[#This Row],[PRODUCT ID]],Table2[],3,0)</f>
        <v>Home appliance</v>
      </c>
      <c r="I473">
        <f>VLOOKUP(InputData[[#This Row],[PRODUCT ID]],Table2[],4,0)</f>
        <v>21</v>
      </c>
      <c r="J473">
        <f>VLOOKUP(InputData[[#This Row],[PRODUCT ID]],Table2[],5,0)</f>
        <v>81</v>
      </c>
      <c r="K473">
        <f>InputData[[#This Row],[ BUYING PRICE]]*InputData[[#This Row],[QUANTITY]]</f>
        <v>315</v>
      </c>
      <c r="L473">
        <f>InputData[[#This Row],[SELLING PRICE]]*InputData[[#This Row],[QUANTITY]]</f>
        <v>1215</v>
      </c>
      <c r="M473">
        <f>DAY(InputData[[#This Row],[DATE]])</f>
        <v>14</v>
      </c>
      <c r="N473" t="str">
        <f>TEXT(InputData[[#This Row],[DATE]],"mmm")</f>
        <v>Oct</v>
      </c>
      <c r="O473">
        <f>YEAR(InputData[[#This Row],[DATE]])</f>
        <v>2022</v>
      </c>
    </row>
    <row r="474" spans="1:15" x14ac:dyDescent="0.35">
      <c r="A474" s="3">
        <v>44849</v>
      </c>
      <c r="B474" s="4" t="s">
        <v>37</v>
      </c>
      <c r="C474" s="5">
        <v>10</v>
      </c>
      <c r="D474" s="5" t="s">
        <v>12</v>
      </c>
      <c r="E474" s="5" t="s">
        <v>10</v>
      </c>
      <c r="F474" s="6">
        <v>0</v>
      </c>
      <c r="G474" s="10" t="str">
        <f>VLOOKUP(InputData[[#This Row],[PRODUCT ID]],Table2[],2,0)</f>
        <v>Product15</v>
      </c>
      <c r="H474" t="str">
        <f>VLOOKUP(InputData[[#This Row],[PRODUCT ID]],Table2[],3,0)</f>
        <v>Grocery Store</v>
      </c>
      <c r="I474">
        <f>VLOOKUP(InputData[[#This Row],[PRODUCT ID]],Table2[],4,0)</f>
        <v>500</v>
      </c>
      <c r="J474">
        <f>VLOOKUP(InputData[[#This Row],[PRODUCT ID]],Table2[],5,0)</f>
        <v>514</v>
      </c>
      <c r="K474">
        <f>InputData[[#This Row],[ BUYING PRICE]]*InputData[[#This Row],[QUANTITY]]</f>
        <v>5000</v>
      </c>
      <c r="L474">
        <f>InputData[[#This Row],[SELLING PRICE]]*InputData[[#This Row],[QUANTITY]]</f>
        <v>5140</v>
      </c>
      <c r="M474">
        <f>DAY(InputData[[#This Row],[DATE]])</f>
        <v>15</v>
      </c>
      <c r="N474" t="str">
        <f>TEXT(InputData[[#This Row],[DATE]],"mmm")</f>
        <v>Oct</v>
      </c>
      <c r="O474">
        <f>YEAR(InputData[[#This Row],[DATE]])</f>
        <v>2022</v>
      </c>
    </row>
    <row r="475" spans="1:15" x14ac:dyDescent="0.35">
      <c r="A475" s="3">
        <v>44850</v>
      </c>
      <c r="B475" s="4" t="s">
        <v>53</v>
      </c>
      <c r="C475" s="5">
        <v>3</v>
      </c>
      <c r="D475" s="5" t="s">
        <v>8</v>
      </c>
      <c r="E475" s="5" t="s">
        <v>8</v>
      </c>
      <c r="F475" s="6">
        <v>0</v>
      </c>
      <c r="G475" s="10" t="str">
        <f>VLOOKUP(InputData[[#This Row],[PRODUCT ID]],Table2[],2,0)</f>
        <v>Product36</v>
      </c>
      <c r="H475" t="str">
        <f>VLOOKUP(InputData[[#This Row],[PRODUCT ID]],Table2[],3,0)</f>
        <v>Toys&amp; games</v>
      </c>
      <c r="I475">
        <f>VLOOKUP(InputData[[#This Row],[PRODUCT ID]],Table2[],4,0)</f>
        <v>13</v>
      </c>
      <c r="J475">
        <f>VLOOKUP(InputData[[#This Row],[PRODUCT ID]],Table2[],5,0)</f>
        <v>73</v>
      </c>
      <c r="K475">
        <f>InputData[[#This Row],[ BUYING PRICE]]*InputData[[#This Row],[QUANTITY]]</f>
        <v>39</v>
      </c>
      <c r="L475">
        <f>InputData[[#This Row],[SELLING PRICE]]*InputData[[#This Row],[QUANTITY]]</f>
        <v>219</v>
      </c>
      <c r="M475">
        <f>DAY(InputData[[#This Row],[DATE]])</f>
        <v>16</v>
      </c>
      <c r="N475" t="str">
        <f>TEXT(InputData[[#This Row],[DATE]],"mmm")</f>
        <v>Oct</v>
      </c>
      <c r="O475">
        <f>YEAR(InputData[[#This Row],[DATE]])</f>
        <v>2022</v>
      </c>
    </row>
    <row r="476" spans="1:15" x14ac:dyDescent="0.35">
      <c r="A476" s="3">
        <v>44857</v>
      </c>
      <c r="B476" s="4" t="s">
        <v>6</v>
      </c>
      <c r="C476" s="5">
        <v>14</v>
      </c>
      <c r="D476" s="5" t="s">
        <v>8</v>
      </c>
      <c r="E476" s="5" t="s">
        <v>10</v>
      </c>
      <c r="F476" s="6">
        <v>0</v>
      </c>
      <c r="G476" s="10" t="str">
        <f>VLOOKUP(InputData[[#This Row],[PRODUCT ID]],Table2[],2,0)</f>
        <v>Product24</v>
      </c>
      <c r="H476" t="str">
        <f>VLOOKUP(InputData[[#This Row],[PRODUCT ID]],Table2[],3,0)</f>
        <v>Grocery Store</v>
      </c>
      <c r="I476">
        <f>VLOOKUP(InputData[[#This Row],[PRODUCT ID]],Table2[],4,0)</f>
        <v>707</v>
      </c>
      <c r="J476">
        <f>VLOOKUP(InputData[[#This Row],[PRODUCT ID]],Table2[],5,0)</f>
        <v>805.88</v>
      </c>
      <c r="K476">
        <f>InputData[[#This Row],[ BUYING PRICE]]*InputData[[#This Row],[QUANTITY]]</f>
        <v>9898</v>
      </c>
      <c r="L476">
        <f>InputData[[#This Row],[SELLING PRICE]]*InputData[[#This Row],[QUANTITY]]</f>
        <v>11282.32</v>
      </c>
      <c r="M476">
        <f>DAY(InputData[[#This Row],[DATE]])</f>
        <v>23</v>
      </c>
      <c r="N476" t="str">
        <f>TEXT(InputData[[#This Row],[DATE]],"mmm")</f>
        <v>Oct</v>
      </c>
      <c r="O476">
        <f>YEAR(InputData[[#This Row],[DATE]])</f>
        <v>2022</v>
      </c>
    </row>
    <row r="477" spans="1:15" x14ac:dyDescent="0.35">
      <c r="A477" s="3">
        <v>44864</v>
      </c>
      <c r="B477" s="4" t="s">
        <v>20</v>
      </c>
      <c r="C477" s="5">
        <v>3</v>
      </c>
      <c r="D477" s="5" t="s">
        <v>12</v>
      </c>
      <c r="E477" s="5" t="s">
        <v>10</v>
      </c>
      <c r="F477" s="6">
        <v>0</v>
      </c>
      <c r="G477" s="10" t="str">
        <f>VLOOKUP(InputData[[#This Row],[PRODUCT ID]],Table2[],2,0)</f>
        <v>Product42</v>
      </c>
      <c r="H477" t="str">
        <f>VLOOKUP(InputData[[#This Row],[PRODUCT ID]],Table2[],3,0)</f>
        <v>Grocery Store</v>
      </c>
      <c r="I477">
        <f>VLOOKUP(InputData[[#This Row],[PRODUCT ID]],Table2[],4,0)</f>
        <v>19</v>
      </c>
      <c r="J477">
        <f>VLOOKUP(InputData[[#This Row],[PRODUCT ID]],Table2[],5,0)</f>
        <v>79</v>
      </c>
      <c r="K477">
        <f>InputData[[#This Row],[ BUYING PRICE]]*InputData[[#This Row],[QUANTITY]]</f>
        <v>57</v>
      </c>
      <c r="L477">
        <f>InputData[[#This Row],[SELLING PRICE]]*InputData[[#This Row],[QUANTITY]]</f>
        <v>237</v>
      </c>
      <c r="M477">
        <f>DAY(InputData[[#This Row],[DATE]])</f>
        <v>30</v>
      </c>
      <c r="N477" t="str">
        <f>TEXT(InputData[[#This Row],[DATE]],"mmm")</f>
        <v>Oct</v>
      </c>
      <c r="O477">
        <f>YEAR(InputData[[#This Row],[DATE]])</f>
        <v>2022</v>
      </c>
    </row>
    <row r="478" spans="1:15" x14ac:dyDescent="0.35">
      <c r="A478" s="3">
        <v>44865</v>
      </c>
      <c r="B478" s="4" t="s">
        <v>9</v>
      </c>
      <c r="C478" s="5">
        <v>8</v>
      </c>
      <c r="D478" s="5" t="s">
        <v>12</v>
      </c>
      <c r="E478" s="5" t="s">
        <v>8</v>
      </c>
      <c r="F478" s="6">
        <v>0</v>
      </c>
      <c r="G478" s="10" t="str">
        <f>VLOOKUP(InputData[[#This Row],[PRODUCT ID]],Table2[],2,0)</f>
        <v>Product38</v>
      </c>
      <c r="H478" t="str">
        <f>VLOOKUP(InputData[[#This Row],[PRODUCT ID]],Table2[],3,0)</f>
        <v>Footwears</v>
      </c>
      <c r="I478">
        <f>VLOOKUP(InputData[[#This Row],[PRODUCT ID]],Table2[],4,0)</f>
        <v>15</v>
      </c>
      <c r="J478">
        <f>VLOOKUP(InputData[[#This Row],[PRODUCT ID]],Table2[],5,0)</f>
        <v>75</v>
      </c>
      <c r="K478">
        <f>InputData[[#This Row],[ BUYING PRICE]]*InputData[[#This Row],[QUANTITY]]</f>
        <v>120</v>
      </c>
      <c r="L478">
        <f>InputData[[#This Row],[SELLING PRICE]]*InputData[[#This Row],[QUANTITY]]</f>
        <v>600</v>
      </c>
      <c r="M478">
        <f>DAY(InputData[[#This Row],[DATE]])</f>
        <v>31</v>
      </c>
      <c r="N478" t="str">
        <f>TEXT(InputData[[#This Row],[DATE]],"mmm")</f>
        <v>Oct</v>
      </c>
      <c r="O478">
        <f>YEAR(InputData[[#This Row],[DATE]])</f>
        <v>2022</v>
      </c>
    </row>
    <row r="479" spans="1:15" x14ac:dyDescent="0.35">
      <c r="A479" s="3">
        <v>44866</v>
      </c>
      <c r="B479" s="4" t="s">
        <v>45</v>
      </c>
      <c r="C479" s="5">
        <v>15</v>
      </c>
      <c r="D479" s="5" t="s">
        <v>7</v>
      </c>
      <c r="E479" s="5" t="s">
        <v>8</v>
      </c>
      <c r="F479" s="6">
        <v>0</v>
      </c>
      <c r="G479" s="10" t="str">
        <f>VLOOKUP(InputData[[#This Row],[PRODUCT ID]],Table2[],2,0)</f>
        <v>Product12</v>
      </c>
      <c r="H479" t="str">
        <f>VLOOKUP(InputData[[#This Row],[PRODUCT ID]],Table2[],3,0)</f>
        <v>Foods</v>
      </c>
      <c r="I479">
        <f>VLOOKUP(InputData[[#This Row],[PRODUCT ID]],Table2[],4,0)</f>
        <v>140</v>
      </c>
      <c r="J479">
        <f>VLOOKUP(InputData[[#This Row],[PRODUCT ID]],Table2[],5,0)</f>
        <v>511</v>
      </c>
      <c r="K479">
        <f>InputData[[#This Row],[ BUYING PRICE]]*InputData[[#This Row],[QUANTITY]]</f>
        <v>2100</v>
      </c>
      <c r="L479">
        <f>InputData[[#This Row],[SELLING PRICE]]*InputData[[#This Row],[QUANTITY]]</f>
        <v>7665</v>
      </c>
      <c r="M479">
        <f>DAY(InputData[[#This Row],[DATE]])</f>
        <v>1</v>
      </c>
      <c r="N479" t="str">
        <f>TEXT(InputData[[#This Row],[DATE]],"mmm")</f>
        <v>Nov</v>
      </c>
      <c r="O479">
        <f>YEAR(InputData[[#This Row],[DATE]])</f>
        <v>2022</v>
      </c>
    </row>
    <row r="480" spans="1:15" x14ac:dyDescent="0.35">
      <c r="A480" s="3">
        <v>44867</v>
      </c>
      <c r="B480" s="4" t="s">
        <v>37</v>
      </c>
      <c r="C480" s="5">
        <v>15</v>
      </c>
      <c r="D480" s="5" t="s">
        <v>7</v>
      </c>
      <c r="E480" s="5" t="s">
        <v>10</v>
      </c>
      <c r="F480" s="6">
        <v>0</v>
      </c>
      <c r="G480" s="10" t="str">
        <f>VLOOKUP(InputData[[#This Row],[PRODUCT ID]],Table2[],2,0)</f>
        <v>Product15</v>
      </c>
      <c r="H480" t="str">
        <f>VLOOKUP(InputData[[#This Row],[PRODUCT ID]],Table2[],3,0)</f>
        <v>Grocery Store</v>
      </c>
      <c r="I480">
        <f>VLOOKUP(InputData[[#This Row],[PRODUCT ID]],Table2[],4,0)</f>
        <v>500</v>
      </c>
      <c r="J480">
        <f>VLOOKUP(InputData[[#This Row],[PRODUCT ID]],Table2[],5,0)</f>
        <v>514</v>
      </c>
      <c r="K480">
        <f>InputData[[#This Row],[ BUYING PRICE]]*InputData[[#This Row],[QUANTITY]]</f>
        <v>7500</v>
      </c>
      <c r="L480">
        <f>InputData[[#This Row],[SELLING PRICE]]*InputData[[#This Row],[QUANTITY]]</f>
        <v>7710</v>
      </c>
      <c r="M480">
        <f>DAY(InputData[[#This Row],[DATE]])</f>
        <v>2</v>
      </c>
      <c r="N480" t="str">
        <f>TEXT(InputData[[#This Row],[DATE]],"mmm")</f>
        <v>Nov</v>
      </c>
      <c r="O480">
        <f>YEAR(InputData[[#This Row],[DATE]])</f>
        <v>2022</v>
      </c>
    </row>
    <row r="481" spans="1:15" x14ac:dyDescent="0.35">
      <c r="A481" s="3">
        <v>44867</v>
      </c>
      <c r="B481" s="4" t="s">
        <v>38</v>
      </c>
      <c r="C481" s="5">
        <v>15</v>
      </c>
      <c r="D481" s="5" t="s">
        <v>12</v>
      </c>
      <c r="E481" s="5" t="s">
        <v>10</v>
      </c>
      <c r="F481" s="6">
        <v>0</v>
      </c>
      <c r="G481" s="10" t="str">
        <f>VLOOKUP(InputData[[#This Row],[PRODUCT ID]],Table2[],2,0)</f>
        <v>Product30</v>
      </c>
      <c r="H481" t="str">
        <f>VLOOKUP(InputData[[#This Row],[PRODUCT ID]],Table2[],3,0)</f>
        <v>Foods</v>
      </c>
      <c r="I481">
        <f>VLOOKUP(InputData[[#This Row],[PRODUCT ID]],Table2[],4,0)</f>
        <v>713</v>
      </c>
      <c r="J481">
        <f>VLOOKUP(InputData[[#This Row],[PRODUCT ID]],Table2[],5,0)</f>
        <v>811.88</v>
      </c>
      <c r="K481">
        <f>InputData[[#This Row],[ BUYING PRICE]]*InputData[[#This Row],[QUANTITY]]</f>
        <v>10695</v>
      </c>
      <c r="L481">
        <f>InputData[[#This Row],[SELLING PRICE]]*InputData[[#This Row],[QUANTITY]]</f>
        <v>12178.2</v>
      </c>
      <c r="M481">
        <f>DAY(InputData[[#This Row],[DATE]])</f>
        <v>2</v>
      </c>
      <c r="N481" t="str">
        <f>TEXT(InputData[[#This Row],[DATE]],"mmm")</f>
        <v>Nov</v>
      </c>
      <c r="O481">
        <f>YEAR(InputData[[#This Row],[DATE]])</f>
        <v>2022</v>
      </c>
    </row>
    <row r="482" spans="1:15" x14ac:dyDescent="0.35">
      <c r="A482" s="3">
        <v>44867</v>
      </c>
      <c r="B482" s="4" t="s">
        <v>14</v>
      </c>
      <c r="C482" s="5">
        <v>5</v>
      </c>
      <c r="D482" s="5" t="s">
        <v>12</v>
      </c>
      <c r="E482" s="5" t="s">
        <v>10</v>
      </c>
      <c r="F482" s="6">
        <v>0</v>
      </c>
      <c r="G482" s="10" t="str">
        <f>VLOOKUP(InputData[[#This Row],[PRODUCT ID]],Table2[],2,0)</f>
        <v>Product35</v>
      </c>
      <c r="H482" t="str">
        <f>VLOOKUP(InputData[[#This Row],[PRODUCT ID]],Table2[],3,0)</f>
        <v>Home appliance</v>
      </c>
      <c r="I482">
        <f>VLOOKUP(InputData[[#This Row],[PRODUCT ID]],Table2[],4,0)</f>
        <v>12</v>
      </c>
      <c r="J482">
        <f>VLOOKUP(InputData[[#This Row],[PRODUCT ID]],Table2[],5,0)</f>
        <v>72</v>
      </c>
      <c r="K482">
        <f>InputData[[#This Row],[ BUYING PRICE]]*InputData[[#This Row],[QUANTITY]]</f>
        <v>60</v>
      </c>
      <c r="L482">
        <f>InputData[[#This Row],[SELLING PRICE]]*InputData[[#This Row],[QUANTITY]]</f>
        <v>360</v>
      </c>
      <c r="M482">
        <f>DAY(InputData[[#This Row],[DATE]])</f>
        <v>2</v>
      </c>
      <c r="N482" t="str">
        <f>TEXT(InputData[[#This Row],[DATE]],"mmm")</f>
        <v>Nov</v>
      </c>
      <c r="O482">
        <f>YEAR(InputData[[#This Row],[DATE]])</f>
        <v>2022</v>
      </c>
    </row>
    <row r="483" spans="1:15" x14ac:dyDescent="0.35">
      <c r="A483" s="3">
        <v>44868</v>
      </c>
      <c r="B483" s="4" t="s">
        <v>24</v>
      </c>
      <c r="C483" s="5">
        <v>11</v>
      </c>
      <c r="D483" s="5" t="s">
        <v>8</v>
      </c>
      <c r="E483" s="5" t="s">
        <v>8</v>
      </c>
      <c r="F483" s="6">
        <v>0</v>
      </c>
      <c r="G483" s="10" t="str">
        <f>VLOOKUP(InputData[[#This Row],[PRODUCT ID]],Table2[],2,0)</f>
        <v>Product20</v>
      </c>
      <c r="H483" t="str">
        <f>VLOOKUP(InputData[[#This Row],[PRODUCT ID]],Table2[],3,0)</f>
        <v>Footwears</v>
      </c>
      <c r="I483">
        <f>VLOOKUP(InputData[[#This Row],[PRODUCT ID]],Table2[],4,0)</f>
        <v>703</v>
      </c>
      <c r="J483">
        <f>VLOOKUP(InputData[[#This Row],[PRODUCT ID]],Table2[],5,0)</f>
        <v>801.88</v>
      </c>
      <c r="K483">
        <f>InputData[[#This Row],[ BUYING PRICE]]*InputData[[#This Row],[QUANTITY]]</f>
        <v>7733</v>
      </c>
      <c r="L483">
        <f>InputData[[#This Row],[SELLING PRICE]]*InputData[[#This Row],[QUANTITY]]</f>
        <v>8820.68</v>
      </c>
      <c r="M483">
        <f>DAY(InputData[[#This Row],[DATE]])</f>
        <v>3</v>
      </c>
      <c r="N483" t="str">
        <f>TEXT(InputData[[#This Row],[DATE]],"mmm")</f>
        <v>Nov</v>
      </c>
      <c r="O483">
        <f>YEAR(InputData[[#This Row],[DATE]])</f>
        <v>2022</v>
      </c>
    </row>
    <row r="484" spans="1:15" x14ac:dyDescent="0.35">
      <c r="A484" s="3">
        <v>44869</v>
      </c>
      <c r="B484" s="4" t="s">
        <v>35</v>
      </c>
      <c r="C484" s="5">
        <v>10</v>
      </c>
      <c r="D484" s="5" t="s">
        <v>12</v>
      </c>
      <c r="E484" s="5" t="s">
        <v>8</v>
      </c>
      <c r="F484" s="6">
        <v>0</v>
      </c>
      <c r="G484" s="10" t="str">
        <f>VLOOKUP(InputData[[#This Row],[PRODUCT ID]],Table2[],2,0)</f>
        <v>Product08</v>
      </c>
      <c r="H484" t="str">
        <f>VLOOKUP(InputData[[#This Row],[PRODUCT ID]],Table2[],3,0)</f>
        <v>Home appliance</v>
      </c>
      <c r="I484">
        <f>VLOOKUP(InputData[[#This Row],[PRODUCT ID]],Table2[],4,0)</f>
        <v>136</v>
      </c>
      <c r="J484">
        <f>VLOOKUP(InputData[[#This Row],[PRODUCT ID]],Table2[],5,0)</f>
        <v>190.68</v>
      </c>
      <c r="K484">
        <f>InputData[[#This Row],[ BUYING PRICE]]*InputData[[#This Row],[QUANTITY]]</f>
        <v>1360</v>
      </c>
      <c r="L484">
        <f>InputData[[#This Row],[SELLING PRICE]]*InputData[[#This Row],[QUANTITY]]</f>
        <v>1906.8000000000002</v>
      </c>
      <c r="M484">
        <f>DAY(InputData[[#This Row],[DATE]])</f>
        <v>4</v>
      </c>
      <c r="N484" t="str">
        <f>TEXT(InputData[[#This Row],[DATE]],"mmm")</f>
        <v>Nov</v>
      </c>
      <c r="O484">
        <f>YEAR(InputData[[#This Row],[DATE]])</f>
        <v>2022</v>
      </c>
    </row>
    <row r="485" spans="1:15" x14ac:dyDescent="0.35">
      <c r="A485" s="3">
        <v>44870</v>
      </c>
      <c r="B485" s="4" t="s">
        <v>50</v>
      </c>
      <c r="C485" s="5">
        <v>15</v>
      </c>
      <c r="D485" s="5" t="s">
        <v>12</v>
      </c>
      <c r="E485" s="5" t="s">
        <v>10</v>
      </c>
      <c r="F485" s="6">
        <v>0</v>
      </c>
      <c r="G485" s="10" t="str">
        <f>VLOOKUP(InputData[[#This Row],[PRODUCT ID]],Table2[],2,0)</f>
        <v>Product19</v>
      </c>
      <c r="H485" t="str">
        <f>VLOOKUP(InputData[[#This Row],[PRODUCT ID]],Table2[],3,0)</f>
        <v>Clothings</v>
      </c>
      <c r="I485">
        <f>VLOOKUP(InputData[[#This Row],[PRODUCT ID]],Table2[],4,0)</f>
        <v>702</v>
      </c>
      <c r="J485">
        <f>VLOOKUP(InputData[[#This Row],[PRODUCT ID]],Table2[],5,0)</f>
        <v>800.88</v>
      </c>
      <c r="K485">
        <f>InputData[[#This Row],[ BUYING PRICE]]*InputData[[#This Row],[QUANTITY]]</f>
        <v>10530</v>
      </c>
      <c r="L485">
        <f>InputData[[#This Row],[SELLING PRICE]]*InputData[[#This Row],[QUANTITY]]</f>
        <v>12013.2</v>
      </c>
      <c r="M485">
        <f>DAY(InputData[[#This Row],[DATE]])</f>
        <v>5</v>
      </c>
      <c r="N485" t="str">
        <f>TEXT(InputData[[#This Row],[DATE]],"mmm")</f>
        <v>Nov</v>
      </c>
      <c r="O485">
        <f>YEAR(InputData[[#This Row],[DATE]])</f>
        <v>2022</v>
      </c>
    </row>
    <row r="486" spans="1:15" x14ac:dyDescent="0.35">
      <c r="A486" s="3">
        <v>44871</v>
      </c>
      <c r="B486" s="4" t="s">
        <v>33</v>
      </c>
      <c r="C486" s="5">
        <v>13</v>
      </c>
      <c r="D486" s="5" t="s">
        <v>12</v>
      </c>
      <c r="E486" s="5" t="s">
        <v>10</v>
      </c>
      <c r="F486" s="6">
        <v>0</v>
      </c>
      <c r="G486" s="10" t="str">
        <f>VLOOKUP(InputData[[#This Row],[PRODUCT ID]],Table2[],2,0)</f>
        <v>Product43</v>
      </c>
      <c r="H486" t="str">
        <f>VLOOKUP(InputData[[#This Row],[PRODUCT ID]],Table2[],3,0)</f>
        <v>Furniture</v>
      </c>
      <c r="I486">
        <f>VLOOKUP(InputData[[#This Row],[PRODUCT ID]],Table2[],4,0)</f>
        <v>20</v>
      </c>
      <c r="J486">
        <f>VLOOKUP(InputData[[#This Row],[PRODUCT ID]],Table2[],5,0)</f>
        <v>80</v>
      </c>
      <c r="K486">
        <f>InputData[[#This Row],[ BUYING PRICE]]*InputData[[#This Row],[QUANTITY]]</f>
        <v>260</v>
      </c>
      <c r="L486">
        <f>InputData[[#This Row],[SELLING PRICE]]*InputData[[#This Row],[QUANTITY]]</f>
        <v>1040</v>
      </c>
      <c r="M486">
        <f>DAY(InputData[[#This Row],[DATE]])</f>
        <v>6</v>
      </c>
      <c r="N486" t="str">
        <f>TEXT(InputData[[#This Row],[DATE]],"mmm")</f>
        <v>Nov</v>
      </c>
      <c r="O486">
        <f>YEAR(InputData[[#This Row],[DATE]])</f>
        <v>2022</v>
      </c>
    </row>
    <row r="487" spans="1:15" x14ac:dyDescent="0.35">
      <c r="A487" s="3">
        <v>44871</v>
      </c>
      <c r="B487" s="4" t="s">
        <v>37</v>
      </c>
      <c r="C487" s="5">
        <v>13</v>
      </c>
      <c r="D487" s="5" t="s">
        <v>8</v>
      </c>
      <c r="E487" s="5" t="s">
        <v>8</v>
      </c>
      <c r="F487" s="6">
        <v>0</v>
      </c>
      <c r="G487" s="10" t="str">
        <f>VLOOKUP(InputData[[#This Row],[PRODUCT ID]],Table2[],2,0)</f>
        <v>Product15</v>
      </c>
      <c r="H487" t="str">
        <f>VLOOKUP(InputData[[#This Row],[PRODUCT ID]],Table2[],3,0)</f>
        <v>Grocery Store</v>
      </c>
      <c r="I487">
        <f>VLOOKUP(InputData[[#This Row],[PRODUCT ID]],Table2[],4,0)</f>
        <v>500</v>
      </c>
      <c r="J487">
        <f>VLOOKUP(InputData[[#This Row],[PRODUCT ID]],Table2[],5,0)</f>
        <v>514</v>
      </c>
      <c r="K487">
        <f>InputData[[#This Row],[ BUYING PRICE]]*InputData[[#This Row],[QUANTITY]]</f>
        <v>6500</v>
      </c>
      <c r="L487">
        <f>InputData[[#This Row],[SELLING PRICE]]*InputData[[#This Row],[QUANTITY]]</f>
        <v>6682</v>
      </c>
      <c r="M487">
        <f>DAY(InputData[[#This Row],[DATE]])</f>
        <v>6</v>
      </c>
      <c r="N487" t="str">
        <f>TEXT(InputData[[#This Row],[DATE]],"mmm")</f>
        <v>Nov</v>
      </c>
      <c r="O487">
        <f>YEAR(InputData[[#This Row],[DATE]])</f>
        <v>2022</v>
      </c>
    </row>
    <row r="488" spans="1:15" x14ac:dyDescent="0.35">
      <c r="A488" s="3">
        <v>44871</v>
      </c>
      <c r="B488" s="4" t="s">
        <v>20</v>
      </c>
      <c r="C488" s="5">
        <v>13</v>
      </c>
      <c r="D488" s="5" t="s">
        <v>12</v>
      </c>
      <c r="E488" s="5" t="s">
        <v>10</v>
      </c>
      <c r="F488" s="6">
        <v>0</v>
      </c>
      <c r="G488" s="10" t="str">
        <f>VLOOKUP(InputData[[#This Row],[PRODUCT ID]],Table2[],2,0)</f>
        <v>Product42</v>
      </c>
      <c r="H488" t="str">
        <f>VLOOKUP(InputData[[#This Row],[PRODUCT ID]],Table2[],3,0)</f>
        <v>Grocery Store</v>
      </c>
      <c r="I488">
        <f>VLOOKUP(InputData[[#This Row],[PRODUCT ID]],Table2[],4,0)</f>
        <v>19</v>
      </c>
      <c r="J488">
        <f>VLOOKUP(InputData[[#This Row],[PRODUCT ID]],Table2[],5,0)</f>
        <v>79</v>
      </c>
      <c r="K488">
        <f>InputData[[#This Row],[ BUYING PRICE]]*InputData[[#This Row],[QUANTITY]]</f>
        <v>247</v>
      </c>
      <c r="L488">
        <f>InputData[[#This Row],[SELLING PRICE]]*InputData[[#This Row],[QUANTITY]]</f>
        <v>1027</v>
      </c>
      <c r="M488">
        <f>DAY(InputData[[#This Row],[DATE]])</f>
        <v>6</v>
      </c>
      <c r="N488" t="str">
        <f>TEXT(InputData[[#This Row],[DATE]],"mmm")</f>
        <v>Nov</v>
      </c>
      <c r="O488">
        <f>YEAR(InputData[[#This Row],[DATE]])</f>
        <v>2022</v>
      </c>
    </row>
    <row r="489" spans="1:15" x14ac:dyDescent="0.35">
      <c r="A489" s="3">
        <v>44872</v>
      </c>
      <c r="B489" s="4" t="s">
        <v>27</v>
      </c>
      <c r="C489" s="5">
        <v>13</v>
      </c>
      <c r="D489" s="5" t="s">
        <v>8</v>
      </c>
      <c r="E489" s="5" t="s">
        <v>10</v>
      </c>
      <c r="F489" s="6">
        <v>0</v>
      </c>
      <c r="G489" s="10" t="str">
        <f>VLOOKUP(InputData[[#This Row],[PRODUCT ID]],Table2[],2,0)</f>
        <v>Product40</v>
      </c>
      <c r="H489" t="str">
        <f>VLOOKUP(InputData[[#This Row],[PRODUCT ID]],Table2[],3,0)</f>
        <v>Drinks</v>
      </c>
      <c r="I489">
        <f>VLOOKUP(InputData[[#This Row],[PRODUCT ID]],Table2[],4,0)</f>
        <v>17</v>
      </c>
      <c r="J489">
        <f>VLOOKUP(InputData[[#This Row],[PRODUCT ID]],Table2[],5,0)</f>
        <v>77</v>
      </c>
      <c r="K489">
        <f>InputData[[#This Row],[ BUYING PRICE]]*InputData[[#This Row],[QUANTITY]]</f>
        <v>221</v>
      </c>
      <c r="L489">
        <f>InputData[[#This Row],[SELLING PRICE]]*InputData[[#This Row],[QUANTITY]]</f>
        <v>1001</v>
      </c>
      <c r="M489">
        <f>DAY(InputData[[#This Row],[DATE]])</f>
        <v>7</v>
      </c>
      <c r="N489" t="str">
        <f>TEXT(InputData[[#This Row],[DATE]],"mmm")</f>
        <v>Nov</v>
      </c>
      <c r="O489">
        <f>YEAR(InputData[[#This Row],[DATE]])</f>
        <v>2022</v>
      </c>
    </row>
    <row r="490" spans="1:15" x14ac:dyDescent="0.35">
      <c r="A490" s="3">
        <v>44873</v>
      </c>
      <c r="B490" s="4" t="s">
        <v>53</v>
      </c>
      <c r="C490" s="5">
        <v>11</v>
      </c>
      <c r="D490" s="5" t="s">
        <v>7</v>
      </c>
      <c r="E490" s="5" t="s">
        <v>10</v>
      </c>
      <c r="F490" s="6">
        <v>0</v>
      </c>
      <c r="G490" s="10" t="str">
        <f>VLOOKUP(InputData[[#This Row],[PRODUCT ID]],Table2[],2,0)</f>
        <v>Product36</v>
      </c>
      <c r="H490" t="str">
        <f>VLOOKUP(InputData[[#This Row],[PRODUCT ID]],Table2[],3,0)</f>
        <v>Toys&amp; games</v>
      </c>
      <c r="I490">
        <f>VLOOKUP(InputData[[#This Row],[PRODUCT ID]],Table2[],4,0)</f>
        <v>13</v>
      </c>
      <c r="J490">
        <f>VLOOKUP(InputData[[#This Row],[PRODUCT ID]],Table2[],5,0)</f>
        <v>73</v>
      </c>
      <c r="K490">
        <f>InputData[[#This Row],[ BUYING PRICE]]*InputData[[#This Row],[QUANTITY]]</f>
        <v>143</v>
      </c>
      <c r="L490">
        <f>InputData[[#This Row],[SELLING PRICE]]*InputData[[#This Row],[QUANTITY]]</f>
        <v>803</v>
      </c>
      <c r="M490">
        <f>DAY(InputData[[#This Row],[DATE]])</f>
        <v>8</v>
      </c>
      <c r="N490" t="str">
        <f>TEXT(InputData[[#This Row],[DATE]],"mmm")</f>
        <v>Nov</v>
      </c>
      <c r="O490">
        <f>YEAR(InputData[[#This Row],[DATE]])</f>
        <v>2022</v>
      </c>
    </row>
    <row r="491" spans="1:15" x14ac:dyDescent="0.35">
      <c r="A491" s="3">
        <v>44873</v>
      </c>
      <c r="B491" s="4" t="s">
        <v>50</v>
      </c>
      <c r="C491" s="5">
        <v>10</v>
      </c>
      <c r="D491" s="5" t="s">
        <v>7</v>
      </c>
      <c r="E491" s="5" t="s">
        <v>8</v>
      </c>
      <c r="F491" s="6">
        <v>0</v>
      </c>
      <c r="G491" s="10" t="str">
        <f>VLOOKUP(InputData[[#This Row],[PRODUCT ID]],Table2[],2,0)</f>
        <v>Product19</v>
      </c>
      <c r="H491" t="str">
        <f>VLOOKUP(InputData[[#This Row],[PRODUCT ID]],Table2[],3,0)</f>
        <v>Clothings</v>
      </c>
      <c r="I491">
        <f>VLOOKUP(InputData[[#This Row],[PRODUCT ID]],Table2[],4,0)</f>
        <v>702</v>
      </c>
      <c r="J491">
        <f>VLOOKUP(InputData[[#This Row],[PRODUCT ID]],Table2[],5,0)</f>
        <v>800.88</v>
      </c>
      <c r="K491">
        <f>InputData[[#This Row],[ BUYING PRICE]]*InputData[[#This Row],[QUANTITY]]</f>
        <v>7020</v>
      </c>
      <c r="L491">
        <f>InputData[[#This Row],[SELLING PRICE]]*InputData[[#This Row],[QUANTITY]]</f>
        <v>8008.8</v>
      </c>
      <c r="M491">
        <f>DAY(InputData[[#This Row],[DATE]])</f>
        <v>8</v>
      </c>
      <c r="N491" t="str">
        <f>TEXT(InputData[[#This Row],[DATE]],"mmm")</f>
        <v>Nov</v>
      </c>
      <c r="O491">
        <f>YEAR(InputData[[#This Row],[DATE]])</f>
        <v>2022</v>
      </c>
    </row>
    <row r="492" spans="1:15" x14ac:dyDescent="0.35">
      <c r="A492" s="3">
        <v>44874</v>
      </c>
      <c r="B492" s="4" t="s">
        <v>36</v>
      </c>
      <c r="C492" s="5">
        <v>8</v>
      </c>
      <c r="D492" s="5" t="s">
        <v>8</v>
      </c>
      <c r="E492" s="5" t="s">
        <v>10</v>
      </c>
      <c r="F492" s="6">
        <v>0</v>
      </c>
      <c r="G492" s="10" t="str">
        <f>VLOOKUP(InputData[[#This Row],[PRODUCT ID]],Table2[],2,0)</f>
        <v>Product27</v>
      </c>
      <c r="H492" t="str">
        <f>VLOOKUP(InputData[[#This Row],[PRODUCT ID]],Table2[],3,0)</f>
        <v>Toys&amp; games</v>
      </c>
      <c r="I492">
        <f>VLOOKUP(InputData[[#This Row],[PRODUCT ID]],Table2[],4,0)</f>
        <v>710</v>
      </c>
      <c r="J492">
        <f>VLOOKUP(InputData[[#This Row],[PRODUCT ID]],Table2[],5,0)</f>
        <v>808.88</v>
      </c>
      <c r="K492">
        <f>InputData[[#This Row],[ BUYING PRICE]]*InputData[[#This Row],[QUANTITY]]</f>
        <v>5680</v>
      </c>
      <c r="L492">
        <f>InputData[[#This Row],[SELLING PRICE]]*InputData[[#This Row],[QUANTITY]]</f>
        <v>6471.04</v>
      </c>
      <c r="M492">
        <f>DAY(InputData[[#This Row],[DATE]])</f>
        <v>9</v>
      </c>
      <c r="N492" t="str">
        <f>TEXT(InputData[[#This Row],[DATE]],"mmm")</f>
        <v>Nov</v>
      </c>
      <c r="O492">
        <f>YEAR(InputData[[#This Row],[DATE]])</f>
        <v>2022</v>
      </c>
    </row>
    <row r="493" spans="1:15" x14ac:dyDescent="0.35">
      <c r="A493" s="3">
        <v>44875</v>
      </c>
      <c r="B493" s="4" t="s">
        <v>40</v>
      </c>
      <c r="C493" s="5">
        <v>7</v>
      </c>
      <c r="D493" s="5" t="s">
        <v>12</v>
      </c>
      <c r="E493" s="5" t="s">
        <v>8</v>
      </c>
      <c r="F493" s="6">
        <v>0</v>
      </c>
      <c r="G493" s="10" t="str">
        <f>VLOOKUP(InputData[[#This Row],[PRODUCT ID]],Table2[],2,0)</f>
        <v>Product18</v>
      </c>
      <c r="H493" t="str">
        <f>VLOOKUP(InputData[[#This Row],[PRODUCT ID]],Table2[],3,0)</f>
        <v>Toys&amp; games</v>
      </c>
      <c r="I493">
        <f>VLOOKUP(InputData[[#This Row],[PRODUCT ID]],Table2[],4,0)</f>
        <v>701</v>
      </c>
      <c r="J493">
        <f>VLOOKUP(InputData[[#This Row],[PRODUCT ID]],Table2[],5,0)</f>
        <v>900.55</v>
      </c>
      <c r="K493">
        <f>InputData[[#This Row],[ BUYING PRICE]]*InputData[[#This Row],[QUANTITY]]</f>
        <v>4907</v>
      </c>
      <c r="L493">
        <f>InputData[[#This Row],[SELLING PRICE]]*InputData[[#This Row],[QUANTITY]]</f>
        <v>6303.8499999999995</v>
      </c>
      <c r="M493">
        <f>DAY(InputData[[#This Row],[DATE]])</f>
        <v>10</v>
      </c>
      <c r="N493" t="str">
        <f>TEXT(InputData[[#This Row],[DATE]],"mmm")</f>
        <v>Nov</v>
      </c>
      <c r="O493">
        <f>YEAR(InputData[[#This Row],[DATE]])</f>
        <v>2022</v>
      </c>
    </row>
    <row r="494" spans="1:15" x14ac:dyDescent="0.35">
      <c r="A494" s="3">
        <v>44878</v>
      </c>
      <c r="B494" s="4" t="s">
        <v>36</v>
      </c>
      <c r="C494" s="5">
        <v>10</v>
      </c>
      <c r="D494" s="5" t="s">
        <v>7</v>
      </c>
      <c r="E494" s="5" t="s">
        <v>10</v>
      </c>
      <c r="F494" s="6">
        <v>0</v>
      </c>
      <c r="G494" s="10" t="str">
        <f>VLOOKUP(InputData[[#This Row],[PRODUCT ID]],Table2[],2,0)</f>
        <v>Product27</v>
      </c>
      <c r="H494" t="str">
        <f>VLOOKUP(InputData[[#This Row],[PRODUCT ID]],Table2[],3,0)</f>
        <v>Toys&amp; games</v>
      </c>
      <c r="I494">
        <f>VLOOKUP(InputData[[#This Row],[PRODUCT ID]],Table2[],4,0)</f>
        <v>710</v>
      </c>
      <c r="J494">
        <f>VLOOKUP(InputData[[#This Row],[PRODUCT ID]],Table2[],5,0)</f>
        <v>808.88</v>
      </c>
      <c r="K494">
        <f>InputData[[#This Row],[ BUYING PRICE]]*InputData[[#This Row],[QUANTITY]]</f>
        <v>7100</v>
      </c>
      <c r="L494">
        <f>InputData[[#This Row],[SELLING PRICE]]*InputData[[#This Row],[QUANTITY]]</f>
        <v>8088.8</v>
      </c>
      <c r="M494">
        <f>DAY(InputData[[#This Row],[DATE]])</f>
        <v>13</v>
      </c>
      <c r="N494" t="str">
        <f>TEXT(InputData[[#This Row],[DATE]],"mmm")</f>
        <v>Nov</v>
      </c>
      <c r="O494">
        <f>YEAR(InputData[[#This Row],[DATE]])</f>
        <v>2022</v>
      </c>
    </row>
    <row r="495" spans="1:15" x14ac:dyDescent="0.35">
      <c r="A495" s="3">
        <v>44879</v>
      </c>
      <c r="B495" s="4" t="s">
        <v>39</v>
      </c>
      <c r="C495" s="5">
        <v>1</v>
      </c>
      <c r="D495" s="5" t="s">
        <v>12</v>
      </c>
      <c r="E495" s="5" t="s">
        <v>10</v>
      </c>
      <c r="F495" s="6">
        <v>0</v>
      </c>
      <c r="G495" s="10" t="str">
        <f>VLOOKUP(InputData[[#This Row],[PRODUCT ID]],Table2[],2,0)</f>
        <v>Product02</v>
      </c>
      <c r="H495" t="str">
        <f>VLOOKUP(InputData[[#This Row],[PRODUCT ID]],Table2[],3,0)</f>
        <v>Footwears</v>
      </c>
      <c r="I495">
        <f>VLOOKUP(InputData[[#This Row],[PRODUCT ID]],Table2[],4,0)</f>
        <v>105</v>
      </c>
      <c r="J495">
        <f>VLOOKUP(InputData[[#This Row],[PRODUCT ID]],Table2[],5,0)</f>
        <v>501.88</v>
      </c>
      <c r="K495">
        <f>InputData[[#This Row],[ BUYING PRICE]]*InputData[[#This Row],[QUANTITY]]</f>
        <v>105</v>
      </c>
      <c r="L495">
        <f>InputData[[#This Row],[SELLING PRICE]]*InputData[[#This Row],[QUANTITY]]</f>
        <v>501.88</v>
      </c>
      <c r="M495">
        <f>DAY(InputData[[#This Row],[DATE]])</f>
        <v>14</v>
      </c>
      <c r="N495" t="str">
        <f>TEXT(InputData[[#This Row],[DATE]],"mmm")</f>
        <v>Nov</v>
      </c>
      <c r="O495">
        <f>YEAR(InputData[[#This Row],[DATE]])</f>
        <v>2022</v>
      </c>
    </row>
    <row r="496" spans="1:15" x14ac:dyDescent="0.35">
      <c r="A496" s="3">
        <v>44880</v>
      </c>
      <c r="B496" s="4" t="s">
        <v>45</v>
      </c>
      <c r="C496" s="5">
        <v>14</v>
      </c>
      <c r="D496" s="5" t="s">
        <v>12</v>
      </c>
      <c r="E496" s="5" t="s">
        <v>10</v>
      </c>
      <c r="F496" s="6">
        <v>0</v>
      </c>
      <c r="G496" s="10" t="str">
        <f>VLOOKUP(InputData[[#This Row],[PRODUCT ID]],Table2[],2,0)</f>
        <v>Product12</v>
      </c>
      <c r="H496" t="str">
        <f>VLOOKUP(InputData[[#This Row],[PRODUCT ID]],Table2[],3,0)</f>
        <v>Foods</v>
      </c>
      <c r="I496">
        <f>VLOOKUP(InputData[[#This Row],[PRODUCT ID]],Table2[],4,0)</f>
        <v>140</v>
      </c>
      <c r="J496">
        <f>VLOOKUP(InputData[[#This Row],[PRODUCT ID]],Table2[],5,0)</f>
        <v>511</v>
      </c>
      <c r="K496">
        <f>InputData[[#This Row],[ BUYING PRICE]]*InputData[[#This Row],[QUANTITY]]</f>
        <v>1960</v>
      </c>
      <c r="L496">
        <f>InputData[[#This Row],[SELLING PRICE]]*InputData[[#This Row],[QUANTITY]]</f>
        <v>7154</v>
      </c>
      <c r="M496">
        <f>DAY(InputData[[#This Row],[DATE]])</f>
        <v>15</v>
      </c>
      <c r="N496" t="str">
        <f>TEXT(InputData[[#This Row],[DATE]],"mmm")</f>
        <v>Nov</v>
      </c>
      <c r="O496">
        <f>YEAR(InputData[[#This Row],[DATE]])</f>
        <v>2022</v>
      </c>
    </row>
    <row r="497" spans="1:15" x14ac:dyDescent="0.35">
      <c r="A497" s="3">
        <v>44881</v>
      </c>
      <c r="B497" s="4" t="s">
        <v>49</v>
      </c>
      <c r="C497" s="5">
        <v>8</v>
      </c>
      <c r="D497" s="5" t="s">
        <v>8</v>
      </c>
      <c r="E497" s="5" t="s">
        <v>8</v>
      </c>
      <c r="F497" s="6">
        <v>0</v>
      </c>
      <c r="G497" s="10" t="str">
        <f>VLOOKUP(InputData[[#This Row],[PRODUCT ID]],Table2[],2,0)</f>
        <v>Product17</v>
      </c>
      <c r="H497" t="str">
        <f>VLOOKUP(InputData[[#This Row],[PRODUCT ID]],Table2[],3,0)</f>
        <v>Home appliance</v>
      </c>
      <c r="I497">
        <f>VLOOKUP(InputData[[#This Row],[PRODUCT ID]],Table2[],4,0)</f>
        <v>700</v>
      </c>
      <c r="J497">
        <f>VLOOKUP(InputData[[#This Row],[PRODUCT ID]],Table2[],5,0)</f>
        <v>720.9</v>
      </c>
      <c r="K497">
        <f>InputData[[#This Row],[ BUYING PRICE]]*InputData[[#This Row],[QUANTITY]]</f>
        <v>5600</v>
      </c>
      <c r="L497">
        <f>InputData[[#This Row],[SELLING PRICE]]*InputData[[#This Row],[QUANTITY]]</f>
        <v>5767.2</v>
      </c>
      <c r="M497">
        <f>DAY(InputData[[#This Row],[DATE]])</f>
        <v>16</v>
      </c>
      <c r="N497" t="str">
        <f>TEXT(InputData[[#This Row],[DATE]],"mmm")</f>
        <v>Nov</v>
      </c>
      <c r="O497">
        <f>YEAR(InputData[[#This Row],[DATE]])</f>
        <v>2022</v>
      </c>
    </row>
    <row r="498" spans="1:15" x14ac:dyDescent="0.35">
      <c r="A498" s="3">
        <v>44883</v>
      </c>
      <c r="B498" s="4" t="s">
        <v>23</v>
      </c>
      <c r="C498" s="5">
        <v>8</v>
      </c>
      <c r="D498" s="5" t="s">
        <v>12</v>
      </c>
      <c r="E498" s="5" t="s">
        <v>10</v>
      </c>
      <c r="F498" s="6">
        <v>0</v>
      </c>
      <c r="G498" s="10" t="str">
        <f>VLOOKUP(InputData[[#This Row],[PRODUCT ID]],Table2[],2,0)</f>
        <v>Product34</v>
      </c>
      <c r="H498" t="str">
        <f>VLOOKUP(InputData[[#This Row],[PRODUCT ID]],Table2[],3,0)</f>
        <v>Furniture</v>
      </c>
      <c r="I498">
        <f>VLOOKUP(InputData[[#This Row],[PRODUCT ID]],Table2[],4,0)</f>
        <v>11</v>
      </c>
      <c r="J498">
        <f>VLOOKUP(InputData[[#This Row],[PRODUCT ID]],Table2[],5,0)</f>
        <v>71</v>
      </c>
      <c r="K498">
        <f>InputData[[#This Row],[ BUYING PRICE]]*InputData[[#This Row],[QUANTITY]]</f>
        <v>88</v>
      </c>
      <c r="L498">
        <f>InputData[[#This Row],[SELLING PRICE]]*InputData[[#This Row],[QUANTITY]]</f>
        <v>568</v>
      </c>
      <c r="M498">
        <f>DAY(InputData[[#This Row],[DATE]])</f>
        <v>18</v>
      </c>
      <c r="N498" t="str">
        <f>TEXT(InputData[[#This Row],[DATE]],"mmm")</f>
        <v>Nov</v>
      </c>
      <c r="O498">
        <f>YEAR(InputData[[#This Row],[DATE]])</f>
        <v>2022</v>
      </c>
    </row>
    <row r="499" spans="1:15" x14ac:dyDescent="0.35">
      <c r="A499" s="3">
        <v>44886</v>
      </c>
      <c r="B499" s="4" t="s">
        <v>24</v>
      </c>
      <c r="C499" s="5">
        <v>6</v>
      </c>
      <c r="D499" s="5" t="s">
        <v>12</v>
      </c>
      <c r="E499" s="5" t="s">
        <v>10</v>
      </c>
      <c r="F499" s="6">
        <v>0</v>
      </c>
      <c r="G499" s="10" t="str">
        <f>VLOOKUP(InputData[[#This Row],[PRODUCT ID]],Table2[],2,0)</f>
        <v>Product20</v>
      </c>
      <c r="H499" t="str">
        <f>VLOOKUP(InputData[[#This Row],[PRODUCT ID]],Table2[],3,0)</f>
        <v>Footwears</v>
      </c>
      <c r="I499">
        <f>VLOOKUP(InputData[[#This Row],[PRODUCT ID]],Table2[],4,0)</f>
        <v>703</v>
      </c>
      <c r="J499">
        <f>VLOOKUP(InputData[[#This Row],[PRODUCT ID]],Table2[],5,0)</f>
        <v>801.88</v>
      </c>
      <c r="K499">
        <f>InputData[[#This Row],[ BUYING PRICE]]*InputData[[#This Row],[QUANTITY]]</f>
        <v>4218</v>
      </c>
      <c r="L499">
        <f>InputData[[#This Row],[SELLING PRICE]]*InputData[[#This Row],[QUANTITY]]</f>
        <v>4811.28</v>
      </c>
      <c r="M499">
        <f>DAY(InputData[[#This Row],[DATE]])</f>
        <v>21</v>
      </c>
      <c r="N499" t="str">
        <f>TEXT(InputData[[#This Row],[DATE]],"mmm")</f>
        <v>Nov</v>
      </c>
      <c r="O499">
        <f>YEAR(InputData[[#This Row],[DATE]])</f>
        <v>2022</v>
      </c>
    </row>
    <row r="500" spans="1:15" x14ac:dyDescent="0.35">
      <c r="A500" s="3">
        <v>44888</v>
      </c>
      <c r="B500" s="4" t="s">
        <v>53</v>
      </c>
      <c r="C500" s="5">
        <v>12</v>
      </c>
      <c r="D500" s="5" t="s">
        <v>8</v>
      </c>
      <c r="E500" s="5" t="s">
        <v>8</v>
      </c>
      <c r="F500" s="6">
        <v>0</v>
      </c>
      <c r="G500" s="10" t="str">
        <f>VLOOKUP(InputData[[#This Row],[PRODUCT ID]],Table2[],2,0)</f>
        <v>Product36</v>
      </c>
      <c r="H500" t="str">
        <f>VLOOKUP(InputData[[#This Row],[PRODUCT ID]],Table2[],3,0)</f>
        <v>Toys&amp; games</v>
      </c>
      <c r="I500">
        <f>VLOOKUP(InputData[[#This Row],[PRODUCT ID]],Table2[],4,0)</f>
        <v>13</v>
      </c>
      <c r="J500">
        <f>VLOOKUP(InputData[[#This Row],[PRODUCT ID]],Table2[],5,0)</f>
        <v>73</v>
      </c>
      <c r="K500">
        <f>InputData[[#This Row],[ BUYING PRICE]]*InputData[[#This Row],[QUANTITY]]</f>
        <v>156</v>
      </c>
      <c r="L500">
        <f>InputData[[#This Row],[SELLING PRICE]]*InputData[[#This Row],[QUANTITY]]</f>
        <v>876</v>
      </c>
      <c r="M500">
        <f>DAY(InputData[[#This Row],[DATE]])</f>
        <v>23</v>
      </c>
      <c r="N500" t="str">
        <f>TEXT(InputData[[#This Row],[DATE]],"mmm")</f>
        <v>Nov</v>
      </c>
      <c r="O500">
        <f>YEAR(InputData[[#This Row],[DATE]])</f>
        <v>2022</v>
      </c>
    </row>
    <row r="501" spans="1:15" x14ac:dyDescent="0.35">
      <c r="A501" s="3">
        <v>44890</v>
      </c>
      <c r="B501" s="4" t="s">
        <v>13</v>
      </c>
      <c r="C501" s="5">
        <v>5</v>
      </c>
      <c r="D501" s="5" t="s">
        <v>12</v>
      </c>
      <c r="E501" s="5" t="s">
        <v>10</v>
      </c>
      <c r="F501" s="6">
        <v>0</v>
      </c>
      <c r="G501" s="10" t="str">
        <f>VLOOKUP(InputData[[#This Row],[PRODUCT ID]],Table2[],2,0)</f>
        <v>Product04</v>
      </c>
      <c r="H501" t="str">
        <f>VLOOKUP(InputData[[#This Row],[PRODUCT ID]],Table2[],3,0)</f>
        <v>Drinks</v>
      </c>
      <c r="I501">
        <f>VLOOKUP(InputData[[#This Row],[PRODUCT ID]],Table2[],4,0)</f>
        <v>44</v>
      </c>
      <c r="J501">
        <f>VLOOKUP(InputData[[#This Row],[PRODUCT ID]],Table2[],5,0)</f>
        <v>503</v>
      </c>
      <c r="K501">
        <f>InputData[[#This Row],[ BUYING PRICE]]*InputData[[#This Row],[QUANTITY]]</f>
        <v>220</v>
      </c>
      <c r="L501">
        <f>InputData[[#This Row],[SELLING PRICE]]*InputData[[#This Row],[QUANTITY]]</f>
        <v>2515</v>
      </c>
      <c r="M501">
        <f>DAY(InputData[[#This Row],[DATE]])</f>
        <v>25</v>
      </c>
      <c r="N501" t="str">
        <f>TEXT(InputData[[#This Row],[DATE]],"mmm")</f>
        <v>Nov</v>
      </c>
      <c r="O501">
        <f>YEAR(InputData[[#This Row],[DATE]])</f>
        <v>2022</v>
      </c>
    </row>
    <row r="502" spans="1:15" x14ac:dyDescent="0.35">
      <c r="A502" s="3">
        <v>44891</v>
      </c>
      <c r="B502" s="4" t="s">
        <v>28</v>
      </c>
      <c r="C502" s="5">
        <v>5</v>
      </c>
      <c r="D502" s="5" t="s">
        <v>12</v>
      </c>
      <c r="E502" s="5" t="s">
        <v>8</v>
      </c>
      <c r="F502" s="6">
        <v>0</v>
      </c>
      <c r="G502" s="10" t="str">
        <f>VLOOKUP(InputData[[#This Row],[PRODUCT ID]],Table2[],2,0)</f>
        <v>Product32</v>
      </c>
      <c r="H502" t="str">
        <f>VLOOKUP(InputData[[#This Row],[PRODUCT ID]],Table2[],3,0)</f>
        <v>Jwellery</v>
      </c>
      <c r="I502">
        <f>VLOOKUP(InputData[[#This Row],[PRODUCT ID]],Table2[],4,0)</f>
        <v>715</v>
      </c>
      <c r="J502">
        <f>VLOOKUP(InputData[[#This Row],[PRODUCT ID]],Table2[],5,0)</f>
        <v>813.88</v>
      </c>
      <c r="K502">
        <f>InputData[[#This Row],[ BUYING PRICE]]*InputData[[#This Row],[QUANTITY]]</f>
        <v>3575</v>
      </c>
      <c r="L502">
        <f>InputData[[#This Row],[SELLING PRICE]]*InputData[[#This Row],[QUANTITY]]</f>
        <v>4069.4</v>
      </c>
      <c r="M502">
        <f>DAY(InputData[[#This Row],[DATE]])</f>
        <v>26</v>
      </c>
      <c r="N502" t="str">
        <f>TEXT(InputData[[#This Row],[DATE]],"mmm")</f>
        <v>Nov</v>
      </c>
      <c r="O502">
        <f>YEAR(InputData[[#This Row],[DATE]])</f>
        <v>2022</v>
      </c>
    </row>
    <row r="503" spans="1:15" x14ac:dyDescent="0.35">
      <c r="A503" s="3">
        <v>44892</v>
      </c>
      <c r="B503" s="4" t="s">
        <v>23</v>
      </c>
      <c r="C503" s="5">
        <v>15</v>
      </c>
      <c r="D503" s="5" t="s">
        <v>12</v>
      </c>
      <c r="E503" s="5" t="s">
        <v>8</v>
      </c>
      <c r="F503" s="6">
        <v>0</v>
      </c>
      <c r="G503" s="10" t="str">
        <f>VLOOKUP(InputData[[#This Row],[PRODUCT ID]],Table2[],2,0)</f>
        <v>Product34</v>
      </c>
      <c r="H503" t="str">
        <f>VLOOKUP(InputData[[#This Row],[PRODUCT ID]],Table2[],3,0)</f>
        <v>Furniture</v>
      </c>
      <c r="I503">
        <f>VLOOKUP(InputData[[#This Row],[PRODUCT ID]],Table2[],4,0)</f>
        <v>11</v>
      </c>
      <c r="J503">
        <f>VLOOKUP(InputData[[#This Row],[PRODUCT ID]],Table2[],5,0)</f>
        <v>71</v>
      </c>
      <c r="K503">
        <f>InputData[[#This Row],[ BUYING PRICE]]*InputData[[#This Row],[QUANTITY]]</f>
        <v>165</v>
      </c>
      <c r="L503">
        <f>InputData[[#This Row],[SELLING PRICE]]*InputData[[#This Row],[QUANTITY]]</f>
        <v>1065</v>
      </c>
      <c r="M503">
        <f>DAY(InputData[[#This Row],[DATE]])</f>
        <v>27</v>
      </c>
      <c r="N503" t="str">
        <f>TEXT(InputData[[#This Row],[DATE]],"mmm")</f>
        <v>Nov</v>
      </c>
      <c r="O503">
        <f>YEAR(InputData[[#This Row],[DATE]])</f>
        <v>2022</v>
      </c>
    </row>
    <row r="504" spans="1:15" x14ac:dyDescent="0.35">
      <c r="A504" s="3">
        <v>44893</v>
      </c>
      <c r="B504" s="4" t="s">
        <v>15</v>
      </c>
      <c r="C504" s="5">
        <v>8</v>
      </c>
      <c r="D504" s="5" t="s">
        <v>12</v>
      </c>
      <c r="E504" s="5" t="s">
        <v>10</v>
      </c>
      <c r="F504" s="6">
        <v>0</v>
      </c>
      <c r="G504" s="10" t="str">
        <f>VLOOKUP(InputData[[#This Row],[PRODUCT ID]],Table2[],2,0)</f>
        <v>Product31</v>
      </c>
      <c r="H504" t="str">
        <f>VLOOKUP(InputData[[#This Row],[PRODUCT ID]],Table2[],3,0)</f>
        <v>Drinks</v>
      </c>
      <c r="I504">
        <f>VLOOKUP(InputData[[#This Row],[PRODUCT ID]],Table2[],4,0)</f>
        <v>714</v>
      </c>
      <c r="J504">
        <f>VLOOKUP(InputData[[#This Row],[PRODUCT ID]],Table2[],5,0)</f>
        <v>812.88</v>
      </c>
      <c r="K504">
        <f>InputData[[#This Row],[ BUYING PRICE]]*InputData[[#This Row],[QUANTITY]]</f>
        <v>5712</v>
      </c>
      <c r="L504">
        <f>InputData[[#This Row],[SELLING PRICE]]*InputData[[#This Row],[QUANTITY]]</f>
        <v>6503.04</v>
      </c>
      <c r="M504">
        <f>DAY(InputData[[#This Row],[DATE]])</f>
        <v>28</v>
      </c>
      <c r="N504" t="str">
        <f>TEXT(InputData[[#This Row],[DATE]],"mmm")</f>
        <v>Nov</v>
      </c>
      <c r="O504">
        <f>YEAR(InputData[[#This Row],[DATE]])</f>
        <v>2022</v>
      </c>
    </row>
    <row r="505" spans="1:15" x14ac:dyDescent="0.35">
      <c r="A505" s="3">
        <v>44895</v>
      </c>
      <c r="B505" s="4" t="s">
        <v>37</v>
      </c>
      <c r="C505" s="5">
        <v>2</v>
      </c>
      <c r="D505" s="5" t="s">
        <v>12</v>
      </c>
      <c r="E505" s="5" t="s">
        <v>8</v>
      </c>
      <c r="F505" s="6">
        <v>0</v>
      </c>
      <c r="G505" s="10" t="str">
        <f>VLOOKUP(InputData[[#This Row],[PRODUCT ID]],Table2[],2,0)</f>
        <v>Product15</v>
      </c>
      <c r="H505" t="str">
        <f>VLOOKUP(InputData[[#This Row],[PRODUCT ID]],Table2[],3,0)</f>
        <v>Grocery Store</v>
      </c>
      <c r="I505">
        <f>VLOOKUP(InputData[[#This Row],[PRODUCT ID]],Table2[],4,0)</f>
        <v>500</v>
      </c>
      <c r="J505">
        <f>VLOOKUP(InputData[[#This Row],[PRODUCT ID]],Table2[],5,0)</f>
        <v>514</v>
      </c>
      <c r="K505">
        <f>InputData[[#This Row],[ BUYING PRICE]]*InputData[[#This Row],[QUANTITY]]</f>
        <v>1000</v>
      </c>
      <c r="L505">
        <f>InputData[[#This Row],[SELLING PRICE]]*InputData[[#This Row],[QUANTITY]]</f>
        <v>1028</v>
      </c>
      <c r="M505">
        <f>DAY(InputData[[#This Row],[DATE]])</f>
        <v>30</v>
      </c>
      <c r="N505" t="str">
        <f>TEXT(InputData[[#This Row],[DATE]],"mmm")</f>
        <v>Nov</v>
      </c>
      <c r="O505">
        <f>YEAR(InputData[[#This Row],[DATE]])</f>
        <v>2022</v>
      </c>
    </row>
    <row r="506" spans="1:15" x14ac:dyDescent="0.35">
      <c r="A506" s="3">
        <v>44898</v>
      </c>
      <c r="B506" s="4" t="s">
        <v>43</v>
      </c>
      <c r="C506" s="5">
        <v>5</v>
      </c>
      <c r="D506" s="5" t="s">
        <v>7</v>
      </c>
      <c r="E506" s="5" t="s">
        <v>10</v>
      </c>
      <c r="F506" s="6">
        <v>0</v>
      </c>
      <c r="G506" s="10" t="str">
        <f>VLOOKUP(InputData[[#This Row],[PRODUCT ID]],Table2[],2,0)</f>
        <v>Product28</v>
      </c>
      <c r="H506" t="str">
        <f>VLOOKUP(InputData[[#This Row],[PRODUCT ID]],Table2[],3,0)</f>
        <v>Clothings</v>
      </c>
      <c r="I506">
        <f>VLOOKUP(InputData[[#This Row],[PRODUCT ID]],Table2[],4,0)</f>
        <v>711</v>
      </c>
      <c r="J506">
        <f>VLOOKUP(InputData[[#This Row],[PRODUCT ID]],Table2[],5,0)</f>
        <v>809.88</v>
      </c>
      <c r="K506">
        <f>InputData[[#This Row],[ BUYING PRICE]]*InputData[[#This Row],[QUANTITY]]</f>
        <v>3555</v>
      </c>
      <c r="L506">
        <f>InputData[[#This Row],[SELLING PRICE]]*InputData[[#This Row],[QUANTITY]]</f>
        <v>4049.4</v>
      </c>
      <c r="M506">
        <f>DAY(InputData[[#This Row],[DATE]])</f>
        <v>3</v>
      </c>
      <c r="N506" t="str">
        <f>TEXT(InputData[[#This Row],[DATE]],"mmm")</f>
        <v>Dec</v>
      </c>
      <c r="O506">
        <f>YEAR(InputData[[#This Row],[DATE]])</f>
        <v>2022</v>
      </c>
    </row>
    <row r="507" spans="1:15" x14ac:dyDescent="0.35">
      <c r="A507" s="3">
        <v>44899</v>
      </c>
      <c r="B507" s="4" t="s">
        <v>52</v>
      </c>
      <c r="C507" s="5">
        <v>10</v>
      </c>
      <c r="D507" s="5" t="s">
        <v>12</v>
      </c>
      <c r="E507" s="5" t="s">
        <v>10</v>
      </c>
      <c r="F507" s="6">
        <v>0</v>
      </c>
      <c r="G507" s="10" t="str">
        <f>VLOOKUP(InputData[[#This Row],[PRODUCT ID]],Table2[],2,0)</f>
        <v>Product26</v>
      </c>
      <c r="H507" t="str">
        <f>VLOOKUP(InputData[[#This Row],[PRODUCT ID]],Table2[],3,0)</f>
        <v>Home appliance</v>
      </c>
      <c r="I507">
        <f>VLOOKUP(InputData[[#This Row],[PRODUCT ID]],Table2[],4,0)</f>
        <v>709</v>
      </c>
      <c r="J507">
        <f>VLOOKUP(InputData[[#This Row],[PRODUCT ID]],Table2[],5,0)</f>
        <v>807.88</v>
      </c>
      <c r="K507">
        <f>InputData[[#This Row],[ BUYING PRICE]]*InputData[[#This Row],[QUANTITY]]</f>
        <v>7090</v>
      </c>
      <c r="L507">
        <f>InputData[[#This Row],[SELLING PRICE]]*InputData[[#This Row],[QUANTITY]]</f>
        <v>8078.8</v>
      </c>
      <c r="M507">
        <f>DAY(InputData[[#This Row],[DATE]])</f>
        <v>4</v>
      </c>
      <c r="N507" t="str">
        <f>TEXT(InputData[[#This Row],[DATE]],"mmm")</f>
        <v>Dec</v>
      </c>
      <c r="O507">
        <f>YEAR(InputData[[#This Row],[DATE]])</f>
        <v>2022</v>
      </c>
    </row>
    <row r="508" spans="1:15" x14ac:dyDescent="0.35">
      <c r="A508" s="3">
        <v>44899</v>
      </c>
      <c r="B508" s="4" t="s">
        <v>21</v>
      </c>
      <c r="C508" s="5">
        <v>15</v>
      </c>
      <c r="D508" s="5" t="s">
        <v>12</v>
      </c>
      <c r="E508" s="5" t="s">
        <v>10</v>
      </c>
      <c r="F508" s="6">
        <v>0</v>
      </c>
      <c r="G508" s="10" t="str">
        <f>VLOOKUP(InputData[[#This Row],[PRODUCT ID]],Table2[],2,0)</f>
        <v>Product44</v>
      </c>
      <c r="H508" t="str">
        <f>VLOOKUP(InputData[[#This Row],[PRODUCT ID]],Table2[],3,0)</f>
        <v>Home appliance</v>
      </c>
      <c r="I508">
        <f>VLOOKUP(InputData[[#This Row],[PRODUCT ID]],Table2[],4,0)</f>
        <v>21</v>
      </c>
      <c r="J508">
        <f>VLOOKUP(InputData[[#This Row],[PRODUCT ID]],Table2[],5,0)</f>
        <v>81</v>
      </c>
      <c r="K508">
        <f>InputData[[#This Row],[ BUYING PRICE]]*InputData[[#This Row],[QUANTITY]]</f>
        <v>315</v>
      </c>
      <c r="L508">
        <f>InputData[[#This Row],[SELLING PRICE]]*InputData[[#This Row],[QUANTITY]]</f>
        <v>1215</v>
      </c>
      <c r="M508">
        <f>DAY(InputData[[#This Row],[DATE]])</f>
        <v>4</v>
      </c>
      <c r="N508" t="str">
        <f>TEXT(InputData[[#This Row],[DATE]],"mmm")</f>
        <v>Dec</v>
      </c>
      <c r="O508">
        <f>YEAR(InputData[[#This Row],[DATE]])</f>
        <v>2022</v>
      </c>
    </row>
    <row r="509" spans="1:15" x14ac:dyDescent="0.35">
      <c r="A509" s="3">
        <v>44902</v>
      </c>
      <c r="B509" s="4" t="s">
        <v>9</v>
      </c>
      <c r="C509" s="5">
        <v>12</v>
      </c>
      <c r="D509" s="5" t="s">
        <v>12</v>
      </c>
      <c r="E509" s="5" t="s">
        <v>10</v>
      </c>
      <c r="F509" s="6">
        <v>0</v>
      </c>
      <c r="G509" s="10" t="str">
        <f>VLOOKUP(InputData[[#This Row],[PRODUCT ID]],Table2[],2,0)</f>
        <v>Product38</v>
      </c>
      <c r="H509" t="str">
        <f>VLOOKUP(InputData[[#This Row],[PRODUCT ID]],Table2[],3,0)</f>
        <v>Footwears</v>
      </c>
      <c r="I509">
        <f>VLOOKUP(InputData[[#This Row],[PRODUCT ID]],Table2[],4,0)</f>
        <v>15</v>
      </c>
      <c r="J509">
        <f>VLOOKUP(InputData[[#This Row],[PRODUCT ID]],Table2[],5,0)</f>
        <v>75</v>
      </c>
      <c r="K509">
        <f>InputData[[#This Row],[ BUYING PRICE]]*InputData[[#This Row],[QUANTITY]]</f>
        <v>180</v>
      </c>
      <c r="L509">
        <f>InputData[[#This Row],[SELLING PRICE]]*InputData[[#This Row],[QUANTITY]]</f>
        <v>900</v>
      </c>
      <c r="M509">
        <f>DAY(InputData[[#This Row],[DATE]])</f>
        <v>7</v>
      </c>
      <c r="N509" t="str">
        <f>TEXT(InputData[[#This Row],[DATE]],"mmm")</f>
        <v>Dec</v>
      </c>
      <c r="O509">
        <f>YEAR(InputData[[#This Row],[DATE]])</f>
        <v>2022</v>
      </c>
    </row>
    <row r="510" spans="1:15" x14ac:dyDescent="0.35">
      <c r="A510" s="3">
        <v>44902</v>
      </c>
      <c r="B510" s="4" t="s">
        <v>31</v>
      </c>
      <c r="C510" s="5">
        <v>13</v>
      </c>
      <c r="D510" s="5" t="s">
        <v>12</v>
      </c>
      <c r="E510" s="5" t="s">
        <v>8</v>
      </c>
      <c r="F510" s="6">
        <v>0</v>
      </c>
      <c r="G510" s="10" t="str">
        <f>VLOOKUP(InputData[[#This Row],[PRODUCT ID]],Table2[],2,0)</f>
        <v>Product16</v>
      </c>
      <c r="H510" t="str">
        <f>VLOOKUP(InputData[[#This Row],[PRODUCT ID]],Table2[],3,0)</f>
        <v>Furniture</v>
      </c>
      <c r="I510">
        <f>VLOOKUP(InputData[[#This Row],[PRODUCT ID]],Table2[],4,0)</f>
        <v>200</v>
      </c>
      <c r="J510">
        <f>VLOOKUP(InputData[[#This Row],[PRODUCT ID]],Table2[],5,0)</f>
        <v>515</v>
      </c>
      <c r="K510">
        <f>InputData[[#This Row],[ BUYING PRICE]]*InputData[[#This Row],[QUANTITY]]</f>
        <v>2600</v>
      </c>
      <c r="L510">
        <f>InputData[[#This Row],[SELLING PRICE]]*InputData[[#This Row],[QUANTITY]]</f>
        <v>6695</v>
      </c>
      <c r="M510">
        <f>DAY(InputData[[#This Row],[DATE]])</f>
        <v>7</v>
      </c>
      <c r="N510" t="str">
        <f>TEXT(InputData[[#This Row],[DATE]],"mmm")</f>
        <v>Dec</v>
      </c>
      <c r="O510">
        <f>YEAR(InputData[[#This Row],[DATE]])</f>
        <v>2022</v>
      </c>
    </row>
    <row r="511" spans="1:15" x14ac:dyDescent="0.35">
      <c r="A511" s="3">
        <v>44902</v>
      </c>
      <c r="B511" s="4" t="s">
        <v>9</v>
      </c>
      <c r="C511" s="5">
        <v>5</v>
      </c>
      <c r="D511" s="5" t="s">
        <v>12</v>
      </c>
      <c r="E511" s="5" t="s">
        <v>10</v>
      </c>
      <c r="F511" s="6">
        <v>0</v>
      </c>
      <c r="G511" s="10" t="str">
        <f>VLOOKUP(InputData[[#This Row],[PRODUCT ID]],Table2[],2,0)</f>
        <v>Product38</v>
      </c>
      <c r="H511" t="str">
        <f>VLOOKUP(InputData[[#This Row],[PRODUCT ID]],Table2[],3,0)</f>
        <v>Footwears</v>
      </c>
      <c r="I511">
        <f>VLOOKUP(InputData[[#This Row],[PRODUCT ID]],Table2[],4,0)</f>
        <v>15</v>
      </c>
      <c r="J511">
        <f>VLOOKUP(InputData[[#This Row],[PRODUCT ID]],Table2[],5,0)</f>
        <v>75</v>
      </c>
      <c r="K511">
        <f>InputData[[#This Row],[ BUYING PRICE]]*InputData[[#This Row],[QUANTITY]]</f>
        <v>75</v>
      </c>
      <c r="L511">
        <f>InputData[[#This Row],[SELLING PRICE]]*InputData[[#This Row],[QUANTITY]]</f>
        <v>375</v>
      </c>
      <c r="M511">
        <f>DAY(InputData[[#This Row],[DATE]])</f>
        <v>7</v>
      </c>
      <c r="N511" t="str">
        <f>TEXT(InputData[[#This Row],[DATE]],"mmm")</f>
        <v>Dec</v>
      </c>
      <c r="O511">
        <f>YEAR(InputData[[#This Row],[DATE]])</f>
        <v>2022</v>
      </c>
    </row>
    <row r="512" spans="1:15" x14ac:dyDescent="0.35">
      <c r="A512" s="3">
        <v>44906</v>
      </c>
      <c r="B512" s="4" t="s">
        <v>36</v>
      </c>
      <c r="C512" s="5">
        <v>5</v>
      </c>
      <c r="D512" s="5" t="s">
        <v>12</v>
      </c>
      <c r="E512" s="5" t="s">
        <v>8</v>
      </c>
      <c r="F512" s="6">
        <v>0</v>
      </c>
      <c r="G512" s="10" t="str">
        <f>VLOOKUP(InputData[[#This Row],[PRODUCT ID]],Table2[],2,0)</f>
        <v>Product27</v>
      </c>
      <c r="H512" t="str">
        <f>VLOOKUP(InputData[[#This Row],[PRODUCT ID]],Table2[],3,0)</f>
        <v>Toys&amp; games</v>
      </c>
      <c r="I512">
        <f>VLOOKUP(InputData[[#This Row],[PRODUCT ID]],Table2[],4,0)</f>
        <v>710</v>
      </c>
      <c r="J512">
        <f>VLOOKUP(InputData[[#This Row],[PRODUCT ID]],Table2[],5,0)</f>
        <v>808.88</v>
      </c>
      <c r="K512">
        <f>InputData[[#This Row],[ BUYING PRICE]]*InputData[[#This Row],[QUANTITY]]</f>
        <v>3550</v>
      </c>
      <c r="L512">
        <f>InputData[[#This Row],[SELLING PRICE]]*InputData[[#This Row],[QUANTITY]]</f>
        <v>4044.4</v>
      </c>
      <c r="M512">
        <f>DAY(InputData[[#This Row],[DATE]])</f>
        <v>11</v>
      </c>
      <c r="N512" t="str">
        <f>TEXT(InputData[[#This Row],[DATE]],"mmm")</f>
        <v>Dec</v>
      </c>
      <c r="O512">
        <f>YEAR(InputData[[#This Row],[DATE]])</f>
        <v>2022</v>
      </c>
    </row>
    <row r="513" spans="1:15" x14ac:dyDescent="0.35">
      <c r="A513" s="3">
        <v>44906</v>
      </c>
      <c r="B513" s="4" t="s">
        <v>11</v>
      </c>
      <c r="C513" s="5">
        <v>9</v>
      </c>
      <c r="D513" s="5" t="s">
        <v>7</v>
      </c>
      <c r="E513" s="5" t="s">
        <v>8</v>
      </c>
      <c r="F513" s="6">
        <v>0</v>
      </c>
      <c r="G513" s="10" t="str">
        <f>VLOOKUP(InputData[[#This Row],[PRODUCT ID]],Table2[],2,0)</f>
        <v>Product13</v>
      </c>
      <c r="H513" t="str">
        <f>VLOOKUP(InputData[[#This Row],[PRODUCT ID]],Table2[],3,0)</f>
        <v>Drinks</v>
      </c>
      <c r="I513">
        <f>VLOOKUP(InputData[[#This Row],[PRODUCT ID]],Table2[],4,0)</f>
        <v>141</v>
      </c>
      <c r="J513">
        <f>VLOOKUP(InputData[[#This Row],[PRODUCT ID]],Table2[],5,0)</f>
        <v>512</v>
      </c>
      <c r="K513">
        <f>InputData[[#This Row],[ BUYING PRICE]]*InputData[[#This Row],[QUANTITY]]</f>
        <v>1269</v>
      </c>
      <c r="L513">
        <f>InputData[[#This Row],[SELLING PRICE]]*InputData[[#This Row],[QUANTITY]]</f>
        <v>4608</v>
      </c>
      <c r="M513">
        <f>DAY(InputData[[#This Row],[DATE]])</f>
        <v>11</v>
      </c>
      <c r="N513" t="str">
        <f>TEXT(InputData[[#This Row],[DATE]],"mmm")</f>
        <v>Dec</v>
      </c>
      <c r="O513">
        <f>YEAR(InputData[[#This Row],[DATE]])</f>
        <v>2022</v>
      </c>
    </row>
    <row r="514" spans="1:15" x14ac:dyDescent="0.35">
      <c r="A514" s="3">
        <v>44906</v>
      </c>
      <c r="B514" s="4" t="s">
        <v>19</v>
      </c>
      <c r="C514" s="5">
        <v>10</v>
      </c>
      <c r="D514" s="5" t="s">
        <v>8</v>
      </c>
      <c r="E514" s="5" t="s">
        <v>10</v>
      </c>
      <c r="F514" s="6">
        <v>0</v>
      </c>
      <c r="G514" s="10" t="str">
        <f>VLOOKUP(InputData[[#This Row],[PRODUCT ID]],Table2[],2,0)</f>
        <v>Product14</v>
      </c>
      <c r="H514" t="str">
        <f>VLOOKUP(InputData[[#This Row],[PRODUCT ID]],Table2[],3,0)</f>
        <v>Jwellery</v>
      </c>
      <c r="I514">
        <f>VLOOKUP(InputData[[#This Row],[PRODUCT ID]],Table2[],4,0)</f>
        <v>142</v>
      </c>
      <c r="J514">
        <f>VLOOKUP(InputData[[#This Row],[PRODUCT ID]],Table2[],5,0)</f>
        <v>513</v>
      </c>
      <c r="K514">
        <f>InputData[[#This Row],[ BUYING PRICE]]*InputData[[#This Row],[QUANTITY]]</f>
        <v>1420</v>
      </c>
      <c r="L514">
        <f>InputData[[#This Row],[SELLING PRICE]]*InputData[[#This Row],[QUANTITY]]</f>
        <v>5130</v>
      </c>
      <c r="M514">
        <f>DAY(InputData[[#This Row],[DATE]])</f>
        <v>11</v>
      </c>
      <c r="N514" t="str">
        <f>TEXT(InputData[[#This Row],[DATE]],"mmm")</f>
        <v>Dec</v>
      </c>
      <c r="O514">
        <f>YEAR(InputData[[#This Row],[DATE]])</f>
        <v>2022</v>
      </c>
    </row>
    <row r="515" spans="1:15" x14ac:dyDescent="0.35">
      <c r="A515" s="3">
        <v>44907</v>
      </c>
      <c r="B515" s="4" t="s">
        <v>38</v>
      </c>
      <c r="C515" s="5">
        <v>9</v>
      </c>
      <c r="D515" s="5" t="s">
        <v>7</v>
      </c>
      <c r="E515" s="5" t="s">
        <v>10</v>
      </c>
      <c r="F515" s="6">
        <v>0</v>
      </c>
      <c r="G515" s="10" t="str">
        <f>VLOOKUP(InputData[[#This Row],[PRODUCT ID]],Table2[],2,0)</f>
        <v>Product30</v>
      </c>
      <c r="H515" t="str">
        <f>VLOOKUP(InputData[[#This Row],[PRODUCT ID]],Table2[],3,0)</f>
        <v>Foods</v>
      </c>
      <c r="I515">
        <f>VLOOKUP(InputData[[#This Row],[PRODUCT ID]],Table2[],4,0)</f>
        <v>713</v>
      </c>
      <c r="J515">
        <f>VLOOKUP(InputData[[#This Row],[PRODUCT ID]],Table2[],5,0)</f>
        <v>811.88</v>
      </c>
      <c r="K515">
        <f>InputData[[#This Row],[ BUYING PRICE]]*InputData[[#This Row],[QUANTITY]]</f>
        <v>6417</v>
      </c>
      <c r="L515">
        <f>InputData[[#This Row],[SELLING PRICE]]*InputData[[#This Row],[QUANTITY]]</f>
        <v>7306.92</v>
      </c>
      <c r="M515">
        <f>DAY(InputData[[#This Row],[DATE]])</f>
        <v>12</v>
      </c>
      <c r="N515" t="str">
        <f>TEXT(InputData[[#This Row],[DATE]],"mmm")</f>
        <v>Dec</v>
      </c>
      <c r="O515">
        <f>YEAR(InputData[[#This Row],[DATE]])</f>
        <v>2022</v>
      </c>
    </row>
    <row r="516" spans="1:15" x14ac:dyDescent="0.35">
      <c r="A516" s="3">
        <v>44907</v>
      </c>
      <c r="B516" s="4" t="s">
        <v>51</v>
      </c>
      <c r="C516" s="5">
        <v>10</v>
      </c>
      <c r="D516" s="5" t="s">
        <v>7</v>
      </c>
      <c r="E516" s="5" t="s">
        <v>8</v>
      </c>
      <c r="F516" s="6">
        <v>0</v>
      </c>
      <c r="G516" s="10" t="str">
        <f>VLOOKUP(InputData[[#This Row],[PRODUCT ID]],Table2[],2,0)</f>
        <v>Product41</v>
      </c>
      <c r="H516" t="str">
        <f>VLOOKUP(InputData[[#This Row],[PRODUCT ID]],Table2[],3,0)</f>
        <v>Jwellery</v>
      </c>
      <c r="I516">
        <f>VLOOKUP(InputData[[#This Row],[PRODUCT ID]],Table2[],4,0)</f>
        <v>18</v>
      </c>
      <c r="J516">
        <f>VLOOKUP(InputData[[#This Row],[PRODUCT ID]],Table2[],5,0)</f>
        <v>78</v>
      </c>
      <c r="K516">
        <f>InputData[[#This Row],[ BUYING PRICE]]*InputData[[#This Row],[QUANTITY]]</f>
        <v>180</v>
      </c>
      <c r="L516">
        <f>InputData[[#This Row],[SELLING PRICE]]*InputData[[#This Row],[QUANTITY]]</f>
        <v>780</v>
      </c>
      <c r="M516">
        <f>DAY(InputData[[#This Row],[DATE]])</f>
        <v>12</v>
      </c>
      <c r="N516" t="str">
        <f>TEXT(InputData[[#This Row],[DATE]],"mmm")</f>
        <v>Dec</v>
      </c>
      <c r="O516">
        <f>YEAR(InputData[[#This Row],[DATE]])</f>
        <v>2022</v>
      </c>
    </row>
    <row r="517" spans="1:15" x14ac:dyDescent="0.35">
      <c r="A517" s="3">
        <v>44909</v>
      </c>
      <c r="B517" s="4" t="s">
        <v>34</v>
      </c>
      <c r="C517" s="5">
        <v>4</v>
      </c>
      <c r="D517" s="5" t="s">
        <v>12</v>
      </c>
      <c r="E517" s="5" t="s">
        <v>10</v>
      </c>
      <c r="F517" s="6">
        <v>0</v>
      </c>
      <c r="G517" s="10" t="str">
        <f>VLOOKUP(InputData[[#This Row],[PRODUCT ID]],Table2[],2,0)</f>
        <v>Product05</v>
      </c>
      <c r="H517" t="str">
        <f>VLOOKUP(InputData[[#This Row],[PRODUCT ID]],Table2[],3,0)</f>
        <v>Jwellery</v>
      </c>
      <c r="I517">
        <f>VLOOKUP(InputData[[#This Row],[PRODUCT ID]],Table2[],4,0)</f>
        <v>133</v>
      </c>
      <c r="J517">
        <f>VLOOKUP(InputData[[#This Row],[PRODUCT ID]],Table2[],5,0)</f>
        <v>504</v>
      </c>
      <c r="K517">
        <f>InputData[[#This Row],[ BUYING PRICE]]*InputData[[#This Row],[QUANTITY]]</f>
        <v>532</v>
      </c>
      <c r="L517">
        <f>InputData[[#This Row],[SELLING PRICE]]*InputData[[#This Row],[QUANTITY]]</f>
        <v>2016</v>
      </c>
      <c r="M517">
        <f>DAY(InputData[[#This Row],[DATE]])</f>
        <v>14</v>
      </c>
      <c r="N517" t="str">
        <f>TEXT(InputData[[#This Row],[DATE]],"mmm")</f>
        <v>Dec</v>
      </c>
      <c r="O517">
        <f>YEAR(InputData[[#This Row],[DATE]])</f>
        <v>2022</v>
      </c>
    </row>
    <row r="518" spans="1:15" x14ac:dyDescent="0.35">
      <c r="A518" s="3">
        <v>44910</v>
      </c>
      <c r="B518" s="4" t="s">
        <v>47</v>
      </c>
      <c r="C518" s="5">
        <v>13</v>
      </c>
      <c r="D518" s="5" t="s">
        <v>12</v>
      </c>
      <c r="E518" s="5" t="s">
        <v>8</v>
      </c>
      <c r="F518" s="6">
        <v>0</v>
      </c>
      <c r="G518" s="10" t="str">
        <f>VLOOKUP(InputData[[#This Row],[PRODUCT ID]],Table2[],2,0)</f>
        <v>Product09</v>
      </c>
      <c r="H518" t="str">
        <f>VLOOKUP(InputData[[#This Row],[PRODUCT ID]],Table2[],3,0)</f>
        <v>Toys&amp; games</v>
      </c>
      <c r="I518">
        <f>VLOOKUP(InputData[[#This Row],[PRODUCT ID]],Table2[],4,0)</f>
        <v>137</v>
      </c>
      <c r="J518">
        <f>VLOOKUP(InputData[[#This Row],[PRODUCT ID]],Table2[],5,0)</f>
        <v>508</v>
      </c>
      <c r="K518">
        <f>InputData[[#This Row],[ BUYING PRICE]]*InputData[[#This Row],[QUANTITY]]</f>
        <v>1781</v>
      </c>
      <c r="L518">
        <f>InputData[[#This Row],[SELLING PRICE]]*InputData[[#This Row],[QUANTITY]]</f>
        <v>6604</v>
      </c>
      <c r="M518">
        <f>DAY(InputData[[#This Row],[DATE]])</f>
        <v>15</v>
      </c>
      <c r="N518" t="str">
        <f>TEXT(InputData[[#This Row],[DATE]],"mmm")</f>
        <v>Dec</v>
      </c>
      <c r="O518">
        <f>YEAR(InputData[[#This Row],[DATE]])</f>
        <v>2022</v>
      </c>
    </row>
    <row r="519" spans="1:15" x14ac:dyDescent="0.35">
      <c r="A519" s="3">
        <v>44914</v>
      </c>
      <c r="B519" s="4" t="s">
        <v>21</v>
      </c>
      <c r="C519" s="5">
        <v>7</v>
      </c>
      <c r="D519" s="5" t="s">
        <v>12</v>
      </c>
      <c r="E519" s="5" t="s">
        <v>8</v>
      </c>
      <c r="F519" s="6">
        <v>0</v>
      </c>
      <c r="G519" s="10" t="str">
        <f>VLOOKUP(InputData[[#This Row],[PRODUCT ID]],Table2[],2,0)</f>
        <v>Product44</v>
      </c>
      <c r="H519" t="str">
        <f>VLOOKUP(InputData[[#This Row],[PRODUCT ID]],Table2[],3,0)</f>
        <v>Home appliance</v>
      </c>
      <c r="I519">
        <f>VLOOKUP(InputData[[#This Row],[PRODUCT ID]],Table2[],4,0)</f>
        <v>21</v>
      </c>
      <c r="J519">
        <f>VLOOKUP(InputData[[#This Row],[PRODUCT ID]],Table2[],5,0)</f>
        <v>81</v>
      </c>
      <c r="K519">
        <f>InputData[[#This Row],[ BUYING PRICE]]*InputData[[#This Row],[QUANTITY]]</f>
        <v>147</v>
      </c>
      <c r="L519">
        <f>InputData[[#This Row],[SELLING PRICE]]*InputData[[#This Row],[QUANTITY]]</f>
        <v>567</v>
      </c>
      <c r="M519">
        <f>DAY(InputData[[#This Row],[DATE]])</f>
        <v>19</v>
      </c>
      <c r="N519" t="str">
        <f>TEXT(InputData[[#This Row],[DATE]],"mmm")</f>
        <v>Dec</v>
      </c>
      <c r="O519">
        <f>YEAR(InputData[[#This Row],[DATE]])</f>
        <v>2022</v>
      </c>
    </row>
    <row r="520" spans="1:15" x14ac:dyDescent="0.35">
      <c r="A520" s="3">
        <v>44914</v>
      </c>
      <c r="B520" s="4" t="s">
        <v>41</v>
      </c>
      <c r="C520" s="5">
        <v>14</v>
      </c>
      <c r="D520" s="5" t="s">
        <v>12</v>
      </c>
      <c r="E520" s="5" t="s">
        <v>10</v>
      </c>
      <c r="F520" s="6">
        <v>0</v>
      </c>
      <c r="G520" s="10" t="str">
        <f>VLOOKUP(InputData[[#This Row],[PRODUCT ID]],Table2[],2,0)</f>
        <v>Product11</v>
      </c>
      <c r="H520" t="str">
        <f>VLOOKUP(InputData[[#This Row],[PRODUCT ID]],Table2[],3,0)</f>
        <v>Footwears</v>
      </c>
      <c r="I520">
        <f>VLOOKUP(InputData[[#This Row],[PRODUCT ID]],Table2[],4,0)</f>
        <v>139</v>
      </c>
      <c r="J520">
        <f>VLOOKUP(InputData[[#This Row],[PRODUCT ID]],Table2[],5,0)</f>
        <v>510</v>
      </c>
      <c r="K520">
        <f>InputData[[#This Row],[ BUYING PRICE]]*InputData[[#This Row],[QUANTITY]]</f>
        <v>1946</v>
      </c>
      <c r="L520">
        <f>InputData[[#This Row],[SELLING PRICE]]*InputData[[#This Row],[QUANTITY]]</f>
        <v>7140</v>
      </c>
      <c r="M520">
        <f>DAY(InputData[[#This Row],[DATE]])</f>
        <v>19</v>
      </c>
      <c r="N520" t="str">
        <f>TEXT(InputData[[#This Row],[DATE]],"mmm")</f>
        <v>Dec</v>
      </c>
      <c r="O520">
        <f>YEAR(InputData[[#This Row],[DATE]])</f>
        <v>2022</v>
      </c>
    </row>
    <row r="521" spans="1:15" x14ac:dyDescent="0.35">
      <c r="A521" s="3">
        <v>44914</v>
      </c>
      <c r="B521" s="4" t="s">
        <v>47</v>
      </c>
      <c r="C521" s="5">
        <v>11</v>
      </c>
      <c r="D521" s="5" t="s">
        <v>8</v>
      </c>
      <c r="E521" s="5" t="s">
        <v>8</v>
      </c>
      <c r="F521" s="6">
        <v>0</v>
      </c>
      <c r="G521" s="10" t="str">
        <f>VLOOKUP(InputData[[#This Row],[PRODUCT ID]],Table2[],2,0)</f>
        <v>Product09</v>
      </c>
      <c r="H521" t="str">
        <f>VLOOKUP(InputData[[#This Row],[PRODUCT ID]],Table2[],3,0)</f>
        <v>Toys&amp; games</v>
      </c>
      <c r="I521">
        <f>VLOOKUP(InputData[[#This Row],[PRODUCT ID]],Table2[],4,0)</f>
        <v>137</v>
      </c>
      <c r="J521">
        <f>VLOOKUP(InputData[[#This Row],[PRODUCT ID]],Table2[],5,0)</f>
        <v>508</v>
      </c>
      <c r="K521">
        <f>InputData[[#This Row],[ BUYING PRICE]]*InputData[[#This Row],[QUANTITY]]</f>
        <v>1507</v>
      </c>
      <c r="L521">
        <f>InputData[[#This Row],[SELLING PRICE]]*InputData[[#This Row],[QUANTITY]]</f>
        <v>5588</v>
      </c>
      <c r="M521">
        <f>DAY(InputData[[#This Row],[DATE]])</f>
        <v>19</v>
      </c>
      <c r="N521" t="str">
        <f>TEXT(InputData[[#This Row],[DATE]],"mmm")</f>
        <v>Dec</v>
      </c>
      <c r="O521">
        <f>YEAR(InputData[[#This Row],[DATE]])</f>
        <v>2022</v>
      </c>
    </row>
    <row r="522" spans="1:15" x14ac:dyDescent="0.35">
      <c r="A522" s="3">
        <v>44916</v>
      </c>
      <c r="B522" s="4" t="s">
        <v>25</v>
      </c>
      <c r="C522" s="5">
        <v>10</v>
      </c>
      <c r="D522" s="5" t="s">
        <v>12</v>
      </c>
      <c r="E522" s="5" t="s">
        <v>8</v>
      </c>
      <c r="F522" s="6">
        <v>0</v>
      </c>
      <c r="G522" s="10" t="str">
        <f>VLOOKUP(InputData[[#This Row],[PRODUCT ID]],Table2[],2,0)</f>
        <v>Product06</v>
      </c>
      <c r="H522" t="str">
        <f>VLOOKUP(InputData[[#This Row],[PRODUCT ID]],Table2[],3,0)</f>
        <v>Grocery Store</v>
      </c>
      <c r="I522">
        <f>VLOOKUP(InputData[[#This Row],[PRODUCT ID]],Table2[],4,0)</f>
        <v>134</v>
      </c>
      <c r="J522">
        <f>VLOOKUP(InputData[[#This Row],[PRODUCT ID]],Table2[],5,0)</f>
        <v>505</v>
      </c>
      <c r="K522">
        <f>InputData[[#This Row],[ BUYING PRICE]]*InputData[[#This Row],[QUANTITY]]</f>
        <v>1340</v>
      </c>
      <c r="L522">
        <f>InputData[[#This Row],[SELLING PRICE]]*InputData[[#This Row],[QUANTITY]]</f>
        <v>5050</v>
      </c>
      <c r="M522">
        <f>DAY(InputData[[#This Row],[DATE]])</f>
        <v>21</v>
      </c>
      <c r="N522" t="str">
        <f>TEXT(InputData[[#This Row],[DATE]],"mmm")</f>
        <v>Dec</v>
      </c>
      <c r="O522">
        <f>YEAR(InputData[[#This Row],[DATE]])</f>
        <v>2022</v>
      </c>
    </row>
    <row r="523" spans="1:15" x14ac:dyDescent="0.35">
      <c r="A523" s="3">
        <v>44924</v>
      </c>
      <c r="B523" s="4" t="s">
        <v>35</v>
      </c>
      <c r="C523" s="5">
        <v>15</v>
      </c>
      <c r="D523" s="5" t="s">
        <v>12</v>
      </c>
      <c r="E523" s="5" t="s">
        <v>8</v>
      </c>
      <c r="F523" s="6">
        <v>0</v>
      </c>
      <c r="G523" s="10" t="str">
        <f>VLOOKUP(InputData[[#This Row],[PRODUCT ID]],Table2[],2,0)</f>
        <v>Product08</v>
      </c>
      <c r="H523" t="str">
        <f>VLOOKUP(InputData[[#This Row],[PRODUCT ID]],Table2[],3,0)</f>
        <v>Home appliance</v>
      </c>
      <c r="I523">
        <f>VLOOKUP(InputData[[#This Row],[PRODUCT ID]],Table2[],4,0)</f>
        <v>136</v>
      </c>
      <c r="J523">
        <f>VLOOKUP(InputData[[#This Row],[PRODUCT ID]],Table2[],5,0)</f>
        <v>190.68</v>
      </c>
      <c r="K523">
        <f>InputData[[#This Row],[ BUYING PRICE]]*InputData[[#This Row],[QUANTITY]]</f>
        <v>2040</v>
      </c>
      <c r="L523">
        <f>InputData[[#This Row],[SELLING PRICE]]*InputData[[#This Row],[QUANTITY]]</f>
        <v>2860.2000000000003</v>
      </c>
      <c r="M523">
        <f>DAY(InputData[[#This Row],[DATE]])</f>
        <v>29</v>
      </c>
      <c r="N523" t="str">
        <f>TEXT(InputData[[#This Row],[DATE]],"mmm")</f>
        <v>Dec</v>
      </c>
      <c r="O523">
        <f>YEAR(InputData[[#This Row],[DATE]])</f>
        <v>2022</v>
      </c>
    </row>
    <row r="524" spans="1:15" x14ac:dyDescent="0.35">
      <c r="A524" s="3">
        <v>44924</v>
      </c>
      <c r="B524" s="4" t="s">
        <v>20</v>
      </c>
      <c r="C524" s="5">
        <v>1</v>
      </c>
      <c r="D524" s="5" t="s">
        <v>7</v>
      </c>
      <c r="E524" s="5" t="s">
        <v>10</v>
      </c>
      <c r="F524" s="6">
        <v>0</v>
      </c>
      <c r="G524" s="10" t="str">
        <f>VLOOKUP(InputData[[#This Row],[PRODUCT ID]],Table2[],2,0)</f>
        <v>Product42</v>
      </c>
      <c r="H524" t="str">
        <f>VLOOKUP(InputData[[#This Row],[PRODUCT ID]],Table2[],3,0)</f>
        <v>Grocery Store</v>
      </c>
      <c r="I524">
        <f>VLOOKUP(InputData[[#This Row],[PRODUCT ID]],Table2[],4,0)</f>
        <v>19</v>
      </c>
      <c r="J524">
        <f>VLOOKUP(InputData[[#This Row],[PRODUCT ID]],Table2[],5,0)</f>
        <v>79</v>
      </c>
      <c r="K524">
        <f>InputData[[#This Row],[ BUYING PRICE]]*InputData[[#This Row],[QUANTITY]]</f>
        <v>19</v>
      </c>
      <c r="L524">
        <f>InputData[[#This Row],[SELLING PRICE]]*InputData[[#This Row],[QUANTITY]]</f>
        <v>79</v>
      </c>
      <c r="M524">
        <f>DAY(InputData[[#This Row],[DATE]])</f>
        <v>29</v>
      </c>
      <c r="N524" t="str">
        <f>TEXT(InputData[[#This Row],[DATE]],"mmm")</f>
        <v>Dec</v>
      </c>
      <c r="O524">
        <f>YEAR(InputData[[#This Row],[DATE]])</f>
        <v>2022</v>
      </c>
    </row>
    <row r="525" spans="1:15" x14ac:dyDescent="0.35">
      <c r="A525" s="3">
        <v>44925</v>
      </c>
      <c r="B525" s="4" t="s">
        <v>51</v>
      </c>
      <c r="C525" s="5">
        <v>14</v>
      </c>
      <c r="D525" s="5" t="s">
        <v>12</v>
      </c>
      <c r="E525" s="5" t="s">
        <v>8</v>
      </c>
      <c r="F525" s="6">
        <v>0</v>
      </c>
      <c r="G525" s="10" t="str">
        <f>VLOOKUP(InputData[[#This Row],[PRODUCT ID]],Table2[],2,0)</f>
        <v>Product41</v>
      </c>
      <c r="H525" t="str">
        <f>VLOOKUP(InputData[[#This Row],[PRODUCT ID]],Table2[],3,0)</f>
        <v>Jwellery</v>
      </c>
      <c r="I525">
        <f>VLOOKUP(InputData[[#This Row],[PRODUCT ID]],Table2[],4,0)</f>
        <v>18</v>
      </c>
      <c r="J525">
        <f>VLOOKUP(InputData[[#This Row],[PRODUCT ID]],Table2[],5,0)</f>
        <v>78</v>
      </c>
      <c r="K525">
        <f>InputData[[#This Row],[ BUYING PRICE]]*InputData[[#This Row],[QUANTITY]]</f>
        <v>252</v>
      </c>
      <c r="L525">
        <f>InputData[[#This Row],[SELLING PRICE]]*InputData[[#This Row],[QUANTITY]]</f>
        <v>1092</v>
      </c>
      <c r="M525">
        <f>DAY(InputData[[#This Row],[DATE]])</f>
        <v>30</v>
      </c>
      <c r="N525" t="str">
        <f>TEXT(InputData[[#This Row],[DATE]],"mmm")</f>
        <v>Dec</v>
      </c>
      <c r="O525">
        <f>YEAR(InputData[[#This Row],[DATE]])</f>
        <v>2022</v>
      </c>
    </row>
    <row r="526" spans="1:15" x14ac:dyDescent="0.35">
      <c r="A526" s="3">
        <v>44926</v>
      </c>
      <c r="B526" s="4" t="s">
        <v>48</v>
      </c>
      <c r="C526" s="5">
        <v>12</v>
      </c>
      <c r="D526" s="5" t="s">
        <v>8</v>
      </c>
      <c r="E526" s="5" t="s">
        <v>8</v>
      </c>
      <c r="F526" s="6">
        <v>0</v>
      </c>
      <c r="G526" s="10" t="str">
        <f>VLOOKUP(InputData[[#This Row],[PRODUCT ID]],Table2[],2,0)</f>
        <v>Product33</v>
      </c>
      <c r="H526" t="str">
        <f>VLOOKUP(InputData[[#This Row],[PRODUCT ID]],Table2[],3,0)</f>
        <v>Grocery Store</v>
      </c>
      <c r="I526">
        <f>VLOOKUP(InputData[[#This Row],[PRODUCT ID]],Table2[],4,0)</f>
        <v>10</v>
      </c>
      <c r="J526">
        <f>VLOOKUP(InputData[[#This Row],[PRODUCT ID]],Table2[],5,0)</f>
        <v>70</v>
      </c>
      <c r="K526">
        <f>InputData[[#This Row],[ BUYING PRICE]]*InputData[[#This Row],[QUANTITY]]</f>
        <v>120</v>
      </c>
      <c r="L526">
        <f>InputData[[#This Row],[SELLING PRICE]]*InputData[[#This Row],[QUANTITY]]</f>
        <v>840</v>
      </c>
      <c r="M526">
        <f>DAY(InputData[[#This Row],[DATE]])</f>
        <v>31</v>
      </c>
      <c r="N526" t="str">
        <f>TEXT(InputData[[#This Row],[DATE]],"mmm")</f>
        <v>Dec</v>
      </c>
      <c r="O526">
        <f>YEAR(InputData[[#This Row],[DATE]])</f>
        <v>2022</v>
      </c>
    </row>
    <row r="527" spans="1:15" x14ac:dyDescent="0.35">
      <c r="A527" s="3">
        <v>44926</v>
      </c>
      <c r="B527" s="4" t="s">
        <v>41</v>
      </c>
      <c r="C527" s="5">
        <v>6</v>
      </c>
      <c r="D527" s="5" t="s">
        <v>8</v>
      </c>
      <c r="E527" s="5" t="s">
        <v>8</v>
      </c>
      <c r="F527" s="6">
        <v>0</v>
      </c>
      <c r="G527" s="10" t="str">
        <f>VLOOKUP(InputData[[#This Row],[PRODUCT ID]],Table2[],2,0)</f>
        <v>Product11</v>
      </c>
      <c r="H527" t="str">
        <f>VLOOKUP(InputData[[#This Row],[PRODUCT ID]],Table2[],3,0)</f>
        <v>Footwears</v>
      </c>
      <c r="I527">
        <f>VLOOKUP(InputData[[#This Row],[PRODUCT ID]],Table2[],4,0)</f>
        <v>139</v>
      </c>
      <c r="J527">
        <f>VLOOKUP(InputData[[#This Row],[PRODUCT ID]],Table2[],5,0)</f>
        <v>510</v>
      </c>
      <c r="K527">
        <f>InputData[[#This Row],[ BUYING PRICE]]*InputData[[#This Row],[QUANTITY]]</f>
        <v>834</v>
      </c>
      <c r="L527">
        <f>InputData[[#This Row],[SELLING PRICE]]*InputData[[#This Row],[QUANTITY]]</f>
        <v>3060</v>
      </c>
      <c r="M527">
        <f>DAY(InputData[[#This Row],[DATE]])</f>
        <v>31</v>
      </c>
      <c r="N527" t="str">
        <f>TEXT(InputData[[#This Row],[DATE]],"mmm")</f>
        <v>Dec</v>
      </c>
      <c r="O527">
        <f>YEAR(InputData[[#This Row],[DATE]])</f>
        <v>2022</v>
      </c>
    </row>
    <row r="528" spans="1:15" x14ac:dyDescent="0.35">
      <c r="A528" s="3">
        <v>44926</v>
      </c>
      <c r="B528" s="4" t="s">
        <v>41</v>
      </c>
      <c r="C528" s="5">
        <v>3</v>
      </c>
      <c r="D528" s="5" t="s">
        <v>7</v>
      </c>
      <c r="E528" s="5" t="s">
        <v>10</v>
      </c>
      <c r="F528" s="6">
        <v>0</v>
      </c>
      <c r="G528" s="10" t="str">
        <f>VLOOKUP(InputData[[#This Row],[PRODUCT ID]],Table2[],2,0)</f>
        <v>Product11</v>
      </c>
      <c r="H528" t="str">
        <f>VLOOKUP(InputData[[#This Row],[PRODUCT ID]],Table2[],3,0)</f>
        <v>Footwears</v>
      </c>
      <c r="I528">
        <f>VLOOKUP(InputData[[#This Row],[PRODUCT ID]],Table2[],4,0)</f>
        <v>139</v>
      </c>
      <c r="J528">
        <f>VLOOKUP(InputData[[#This Row],[PRODUCT ID]],Table2[],5,0)</f>
        <v>510</v>
      </c>
      <c r="K528">
        <f>InputData[[#This Row],[ BUYING PRICE]]*InputData[[#This Row],[QUANTITY]]</f>
        <v>417</v>
      </c>
      <c r="L528">
        <f>InputData[[#This Row],[SELLING PRICE]]*InputData[[#This Row],[QUANTITY]]</f>
        <v>1530</v>
      </c>
      <c r="M528">
        <f>DAY(InputData[[#This Row],[DATE]])</f>
        <v>31</v>
      </c>
      <c r="N528" t="str">
        <f>TEXT(InputData[[#This Row],[DATE]],"mmm")</f>
        <v>Dec</v>
      </c>
      <c r="O528">
        <f>YEAR(InputData[[#This Row],[DATE]])</f>
        <v>2022</v>
      </c>
    </row>
  </sheetData>
  <dataValidations count="3">
    <dataValidation type="list" allowBlank="1" showInputMessage="1" sqref="D2:D528" xr:uid="{671A1562-D1D5-49CD-A3F8-8697E7861DD3}">
      <formula1>"Online,Wholesaler,Direct Sales"</formula1>
    </dataValidation>
    <dataValidation type="whole" allowBlank="1" showInputMessage="1" showErrorMessage="1" sqref="C2:C528" xr:uid="{79FE2CD3-C909-4EBB-9488-7A9503713A52}">
      <formula1>1</formula1>
      <formula2>1000</formula2>
    </dataValidation>
    <dataValidation type="list" allowBlank="1" showInputMessage="1" showErrorMessage="1" sqref="E2:E528" xr:uid="{9DCF0D0C-3FF6-41B0-8F38-1F27C2EA0AE7}">
      <formula1>"Online,Cash"</formula1>
    </dataValidation>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EE939-4E32-4C5B-9A0D-2EB1E33DDF32}">
  <sheetPr>
    <tabColor rgb="FFC00000"/>
  </sheetPr>
  <dimension ref="A1:E528"/>
  <sheetViews>
    <sheetView workbookViewId="0">
      <selection activeCell="A2" sqref="A2"/>
    </sheetView>
  </sheetViews>
  <sheetFormatPr defaultRowHeight="17.25" x14ac:dyDescent="0.35"/>
  <cols>
    <col min="1" max="1" width="17.75" customWidth="1"/>
    <col min="2" max="2" width="17.25" customWidth="1"/>
    <col min="3" max="3" width="17.875" customWidth="1"/>
    <col min="4" max="4" width="17.625" customWidth="1"/>
    <col min="5" max="5" width="16.5" customWidth="1"/>
  </cols>
  <sheetData>
    <row r="1" spans="1:5" ht="18" thickBot="1" x14ac:dyDescent="0.4">
      <c r="A1" s="8" t="s">
        <v>1</v>
      </c>
      <c r="B1" s="8" t="s">
        <v>54</v>
      </c>
      <c r="C1" s="8" t="s">
        <v>55</v>
      </c>
      <c r="D1" s="8" t="s">
        <v>56</v>
      </c>
      <c r="E1" s="8" t="s">
        <v>57</v>
      </c>
    </row>
    <row r="2" spans="1:5" ht="18" thickBot="1" x14ac:dyDescent="0.4">
      <c r="A2" s="7" t="s">
        <v>26</v>
      </c>
      <c r="B2" s="1" t="s">
        <v>58</v>
      </c>
      <c r="C2" s="1" t="s">
        <v>59</v>
      </c>
      <c r="D2" s="1">
        <v>98</v>
      </c>
      <c r="E2" s="1">
        <v>500</v>
      </c>
    </row>
    <row r="3" spans="1:5" ht="18" thickBot="1" x14ac:dyDescent="0.4">
      <c r="A3" s="7" t="s">
        <v>39</v>
      </c>
      <c r="B3" s="1" t="s">
        <v>60</v>
      </c>
      <c r="C3" s="1" t="s">
        <v>61</v>
      </c>
      <c r="D3" s="1">
        <v>105</v>
      </c>
      <c r="E3" s="1">
        <v>501.88</v>
      </c>
    </row>
    <row r="4" spans="1:5" ht="18" thickBot="1" x14ac:dyDescent="0.4">
      <c r="A4" s="7" t="s">
        <v>16</v>
      </c>
      <c r="B4" s="1" t="s">
        <v>62</v>
      </c>
      <c r="C4" s="1" t="s">
        <v>63</v>
      </c>
      <c r="D4" s="1">
        <v>71</v>
      </c>
      <c r="E4" s="1">
        <v>502</v>
      </c>
    </row>
    <row r="5" spans="1:5" ht="18" thickBot="1" x14ac:dyDescent="0.4">
      <c r="A5" s="7" t="s">
        <v>13</v>
      </c>
      <c r="B5" s="1" t="s">
        <v>64</v>
      </c>
      <c r="C5" s="1" t="s">
        <v>65</v>
      </c>
      <c r="D5" s="1">
        <v>44</v>
      </c>
      <c r="E5" s="1">
        <v>503</v>
      </c>
    </row>
    <row r="6" spans="1:5" ht="18" thickBot="1" x14ac:dyDescent="0.4">
      <c r="A6" s="7" t="s">
        <v>34</v>
      </c>
      <c r="B6" s="1" t="s">
        <v>66</v>
      </c>
      <c r="C6" s="1" t="s">
        <v>67</v>
      </c>
      <c r="D6" s="1">
        <v>133</v>
      </c>
      <c r="E6" s="1">
        <v>504</v>
      </c>
    </row>
    <row r="7" spans="1:5" ht="18" thickBot="1" x14ac:dyDescent="0.4">
      <c r="A7" s="7" t="s">
        <v>25</v>
      </c>
      <c r="B7" s="1" t="s">
        <v>68</v>
      </c>
      <c r="C7" s="1" t="s">
        <v>69</v>
      </c>
      <c r="D7" s="1">
        <v>134</v>
      </c>
      <c r="E7" s="1">
        <v>505</v>
      </c>
    </row>
    <row r="8" spans="1:5" ht="18" thickBot="1" x14ac:dyDescent="0.4">
      <c r="A8" s="7" t="s">
        <v>46</v>
      </c>
      <c r="B8" s="1" t="s">
        <v>70</v>
      </c>
      <c r="C8" s="1" t="s">
        <v>71</v>
      </c>
      <c r="D8" s="1">
        <v>135</v>
      </c>
      <c r="E8" s="1">
        <v>506</v>
      </c>
    </row>
    <row r="9" spans="1:5" ht="18" thickBot="1" x14ac:dyDescent="0.4">
      <c r="A9" s="7" t="s">
        <v>35</v>
      </c>
      <c r="B9" s="1" t="s">
        <v>72</v>
      </c>
      <c r="C9" s="1" t="s">
        <v>73</v>
      </c>
      <c r="D9" s="1">
        <v>136</v>
      </c>
      <c r="E9" s="1">
        <v>190.68</v>
      </c>
    </row>
    <row r="10" spans="1:5" ht="18" thickBot="1" x14ac:dyDescent="0.4">
      <c r="A10" s="7" t="s">
        <v>47</v>
      </c>
      <c r="B10" s="1" t="s">
        <v>74</v>
      </c>
      <c r="C10" s="1" t="s">
        <v>75</v>
      </c>
      <c r="D10" s="1">
        <v>137</v>
      </c>
      <c r="E10" s="1">
        <v>508</v>
      </c>
    </row>
    <row r="11" spans="1:5" ht="18" thickBot="1" x14ac:dyDescent="0.4">
      <c r="A11" s="7" t="s">
        <v>30</v>
      </c>
      <c r="B11" s="1" t="s">
        <v>76</v>
      </c>
      <c r="C11" s="1" t="s">
        <v>59</v>
      </c>
      <c r="D11" s="1">
        <v>138</v>
      </c>
      <c r="E11" s="1">
        <v>509</v>
      </c>
    </row>
    <row r="12" spans="1:5" ht="18" thickBot="1" x14ac:dyDescent="0.4">
      <c r="A12" s="7" t="s">
        <v>41</v>
      </c>
      <c r="B12" s="1" t="s">
        <v>77</v>
      </c>
      <c r="C12" s="1" t="s">
        <v>61</v>
      </c>
      <c r="D12" s="1">
        <v>139</v>
      </c>
      <c r="E12" s="1">
        <v>510</v>
      </c>
    </row>
    <row r="13" spans="1:5" ht="18" thickBot="1" x14ac:dyDescent="0.4">
      <c r="A13" s="7" t="s">
        <v>45</v>
      </c>
      <c r="B13" s="1" t="s">
        <v>78</v>
      </c>
      <c r="C13" s="1" t="s">
        <v>63</v>
      </c>
      <c r="D13" s="1">
        <v>140</v>
      </c>
      <c r="E13" s="1">
        <v>511</v>
      </c>
    </row>
    <row r="14" spans="1:5" ht="18" thickBot="1" x14ac:dyDescent="0.4">
      <c r="A14" s="7" t="s">
        <v>11</v>
      </c>
      <c r="B14" s="1" t="s">
        <v>79</v>
      </c>
      <c r="C14" s="1" t="s">
        <v>65</v>
      </c>
      <c r="D14" s="1">
        <v>141</v>
      </c>
      <c r="E14" s="1">
        <v>512</v>
      </c>
    </row>
    <row r="15" spans="1:5" ht="18" thickBot="1" x14ac:dyDescent="0.4">
      <c r="A15" s="7" t="s">
        <v>19</v>
      </c>
      <c r="B15" s="1" t="s">
        <v>80</v>
      </c>
      <c r="C15" s="1" t="s">
        <v>67</v>
      </c>
      <c r="D15" s="1">
        <v>142</v>
      </c>
      <c r="E15" s="1">
        <v>513</v>
      </c>
    </row>
    <row r="16" spans="1:5" ht="18" thickBot="1" x14ac:dyDescent="0.4">
      <c r="A16" s="7" t="s">
        <v>37</v>
      </c>
      <c r="B16" s="1" t="s">
        <v>81</v>
      </c>
      <c r="C16" s="1" t="s">
        <v>69</v>
      </c>
      <c r="D16" s="1">
        <v>500</v>
      </c>
      <c r="E16" s="1">
        <v>514</v>
      </c>
    </row>
    <row r="17" spans="1:5" ht="18" thickBot="1" x14ac:dyDescent="0.4">
      <c r="A17" s="7" t="s">
        <v>31</v>
      </c>
      <c r="B17" s="1" t="s">
        <v>82</v>
      </c>
      <c r="C17" s="1" t="s">
        <v>71</v>
      </c>
      <c r="D17" s="1">
        <v>200</v>
      </c>
      <c r="E17" s="1">
        <v>515</v>
      </c>
    </row>
    <row r="18" spans="1:5" ht="18" thickBot="1" x14ac:dyDescent="0.4">
      <c r="A18" s="7" t="s">
        <v>49</v>
      </c>
      <c r="B18" s="1" t="s">
        <v>83</v>
      </c>
      <c r="C18" s="1" t="s">
        <v>73</v>
      </c>
      <c r="D18" s="1">
        <v>700</v>
      </c>
      <c r="E18" s="1">
        <v>720.9</v>
      </c>
    </row>
    <row r="19" spans="1:5" ht="18" thickBot="1" x14ac:dyDescent="0.4">
      <c r="A19" s="7" t="s">
        <v>40</v>
      </c>
      <c r="B19" s="1" t="s">
        <v>84</v>
      </c>
      <c r="C19" s="1" t="s">
        <v>75</v>
      </c>
      <c r="D19" s="1">
        <v>701</v>
      </c>
      <c r="E19" s="1">
        <v>900.55</v>
      </c>
    </row>
    <row r="20" spans="1:5" ht="18" thickBot="1" x14ac:dyDescent="0.4">
      <c r="A20" s="7" t="s">
        <v>50</v>
      </c>
      <c r="B20" s="1" t="s">
        <v>85</v>
      </c>
      <c r="C20" s="1" t="s">
        <v>59</v>
      </c>
      <c r="D20" s="1">
        <v>702</v>
      </c>
      <c r="E20" s="1">
        <v>800.88</v>
      </c>
    </row>
    <row r="21" spans="1:5" ht="18" thickBot="1" x14ac:dyDescent="0.4">
      <c r="A21" s="7" t="s">
        <v>24</v>
      </c>
      <c r="B21" s="1" t="s">
        <v>86</v>
      </c>
      <c r="C21" s="1" t="s">
        <v>61</v>
      </c>
      <c r="D21" s="1">
        <v>703</v>
      </c>
      <c r="E21" s="1">
        <v>801.88</v>
      </c>
    </row>
    <row r="22" spans="1:5" ht="18" thickBot="1" x14ac:dyDescent="0.4">
      <c r="A22" s="7" t="s">
        <v>42</v>
      </c>
      <c r="B22" s="1" t="s">
        <v>87</v>
      </c>
      <c r="C22" s="1" t="s">
        <v>63</v>
      </c>
      <c r="D22" s="1">
        <v>704</v>
      </c>
      <c r="E22" s="1">
        <v>802.88</v>
      </c>
    </row>
    <row r="23" spans="1:5" ht="18" thickBot="1" x14ac:dyDescent="0.4">
      <c r="A23" s="7" t="s">
        <v>32</v>
      </c>
      <c r="B23" s="1" t="s">
        <v>88</v>
      </c>
      <c r="C23" s="1" t="s">
        <v>65</v>
      </c>
      <c r="D23" s="1">
        <v>705</v>
      </c>
      <c r="E23" s="1">
        <v>803.88</v>
      </c>
    </row>
    <row r="24" spans="1:5" ht="18" thickBot="1" x14ac:dyDescent="0.4">
      <c r="A24" s="7" t="s">
        <v>22</v>
      </c>
      <c r="B24" s="1" t="s">
        <v>89</v>
      </c>
      <c r="C24" s="1" t="s">
        <v>67</v>
      </c>
      <c r="D24" s="1">
        <v>706</v>
      </c>
      <c r="E24" s="1">
        <v>804.88</v>
      </c>
    </row>
    <row r="25" spans="1:5" ht="18" thickBot="1" x14ac:dyDescent="0.4">
      <c r="A25" s="7" t="s">
        <v>6</v>
      </c>
      <c r="B25" s="1" t="s">
        <v>90</v>
      </c>
      <c r="C25" s="1" t="s">
        <v>69</v>
      </c>
      <c r="D25" s="1">
        <v>707</v>
      </c>
      <c r="E25" s="1">
        <v>805.88</v>
      </c>
    </row>
    <row r="26" spans="1:5" ht="18" thickBot="1" x14ac:dyDescent="0.4">
      <c r="A26" s="7" t="s">
        <v>17</v>
      </c>
      <c r="B26" s="1" t="s">
        <v>91</v>
      </c>
      <c r="C26" s="1" t="s">
        <v>71</v>
      </c>
      <c r="D26" s="1">
        <v>708</v>
      </c>
      <c r="E26" s="1">
        <v>806.88</v>
      </c>
    </row>
    <row r="27" spans="1:5" ht="18" thickBot="1" x14ac:dyDescent="0.4">
      <c r="A27" s="7" t="s">
        <v>52</v>
      </c>
      <c r="B27" s="1" t="s">
        <v>92</v>
      </c>
      <c r="C27" s="1" t="s">
        <v>73</v>
      </c>
      <c r="D27" s="1">
        <v>709</v>
      </c>
      <c r="E27" s="1">
        <v>807.88</v>
      </c>
    </row>
    <row r="28" spans="1:5" ht="18" thickBot="1" x14ac:dyDescent="0.4">
      <c r="A28" s="7" t="s">
        <v>36</v>
      </c>
      <c r="B28" s="1" t="s">
        <v>93</v>
      </c>
      <c r="C28" s="1" t="s">
        <v>75</v>
      </c>
      <c r="D28" s="1">
        <v>710</v>
      </c>
      <c r="E28" s="1">
        <v>808.88</v>
      </c>
    </row>
    <row r="29" spans="1:5" ht="18" thickBot="1" x14ac:dyDescent="0.4">
      <c r="A29" s="7" t="s">
        <v>43</v>
      </c>
      <c r="B29" s="1" t="s">
        <v>94</v>
      </c>
      <c r="C29" s="1" t="s">
        <v>59</v>
      </c>
      <c r="D29" s="1">
        <v>711</v>
      </c>
      <c r="E29" s="1">
        <v>809.88</v>
      </c>
    </row>
    <row r="30" spans="1:5" ht="18" thickBot="1" x14ac:dyDescent="0.4">
      <c r="A30" s="7" t="s">
        <v>29</v>
      </c>
      <c r="B30" s="1" t="s">
        <v>95</v>
      </c>
      <c r="C30" s="1" t="s">
        <v>61</v>
      </c>
      <c r="D30" s="1">
        <v>712</v>
      </c>
      <c r="E30" s="1">
        <v>810.88</v>
      </c>
    </row>
    <row r="31" spans="1:5" ht="18" thickBot="1" x14ac:dyDescent="0.4">
      <c r="A31" s="7" t="s">
        <v>38</v>
      </c>
      <c r="B31" s="1" t="s">
        <v>96</v>
      </c>
      <c r="C31" s="1" t="s">
        <v>63</v>
      </c>
      <c r="D31" s="1">
        <v>713</v>
      </c>
      <c r="E31" s="1">
        <v>811.88</v>
      </c>
    </row>
    <row r="32" spans="1:5" ht="18" thickBot="1" x14ac:dyDescent="0.4">
      <c r="A32" s="7" t="s">
        <v>15</v>
      </c>
      <c r="B32" s="1" t="s">
        <v>97</v>
      </c>
      <c r="C32" s="1" t="s">
        <v>65</v>
      </c>
      <c r="D32" s="1">
        <v>714</v>
      </c>
      <c r="E32" s="1">
        <v>812.88</v>
      </c>
    </row>
    <row r="33" spans="1:5" ht="18" thickBot="1" x14ac:dyDescent="0.4">
      <c r="A33" s="7" t="s">
        <v>28</v>
      </c>
      <c r="B33" s="1" t="s">
        <v>98</v>
      </c>
      <c r="C33" s="1" t="s">
        <v>67</v>
      </c>
      <c r="D33" s="1">
        <v>715</v>
      </c>
      <c r="E33" s="1">
        <v>813.88</v>
      </c>
    </row>
    <row r="34" spans="1:5" ht="18" thickBot="1" x14ac:dyDescent="0.4">
      <c r="A34" s="7" t="s">
        <v>48</v>
      </c>
      <c r="B34" s="1" t="s">
        <v>99</v>
      </c>
      <c r="C34" s="1" t="s">
        <v>69</v>
      </c>
      <c r="D34" s="1">
        <v>10</v>
      </c>
      <c r="E34" s="1">
        <v>70</v>
      </c>
    </row>
    <row r="35" spans="1:5" ht="18" thickBot="1" x14ac:dyDescent="0.4">
      <c r="A35" s="7" t="s">
        <v>23</v>
      </c>
      <c r="B35" s="1" t="s">
        <v>100</v>
      </c>
      <c r="C35" s="1" t="s">
        <v>71</v>
      </c>
      <c r="D35" s="1">
        <v>11</v>
      </c>
      <c r="E35" s="1">
        <v>71</v>
      </c>
    </row>
    <row r="36" spans="1:5" ht="18" thickBot="1" x14ac:dyDescent="0.4">
      <c r="A36" s="7" t="s">
        <v>14</v>
      </c>
      <c r="B36" s="1" t="s">
        <v>101</v>
      </c>
      <c r="C36" s="1" t="s">
        <v>73</v>
      </c>
      <c r="D36" s="1">
        <v>12</v>
      </c>
      <c r="E36" s="1">
        <v>72</v>
      </c>
    </row>
    <row r="37" spans="1:5" ht="18" thickBot="1" x14ac:dyDescent="0.4">
      <c r="A37" s="7" t="s">
        <v>53</v>
      </c>
      <c r="B37" s="1" t="s">
        <v>102</v>
      </c>
      <c r="C37" s="1" t="s">
        <v>75</v>
      </c>
      <c r="D37" s="1">
        <v>13</v>
      </c>
      <c r="E37" s="1">
        <v>73</v>
      </c>
    </row>
    <row r="38" spans="1:5" ht="18" thickBot="1" x14ac:dyDescent="0.4">
      <c r="A38" s="7" t="s">
        <v>18</v>
      </c>
      <c r="B38" s="1" t="s">
        <v>103</v>
      </c>
      <c r="C38" s="1" t="s">
        <v>59</v>
      </c>
      <c r="D38" s="1">
        <v>14</v>
      </c>
      <c r="E38" s="1">
        <v>74</v>
      </c>
    </row>
    <row r="39" spans="1:5" ht="18" thickBot="1" x14ac:dyDescent="0.4">
      <c r="A39" s="7" t="s">
        <v>9</v>
      </c>
      <c r="B39" s="1" t="s">
        <v>104</v>
      </c>
      <c r="C39" s="1" t="s">
        <v>61</v>
      </c>
      <c r="D39" s="1">
        <v>15</v>
      </c>
      <c r="E39" s="1">
        <v>75</v>
      </c>
    </row>
    <row r="40" spans="1:5" ht="18" thickBot="1" x14ac:dyDescent="0.4">
      <c r="A40" s="7" t="s">
        <v>44</v>
      </c>
      <c r="B40" s="1" t="s">
        <v>105</v>
      </c>
      <c r="C40" s="1" t="s">
        <v>63</v>
      </c>
      <c r="D40" s="1">
        <v>16</v>
      </c>
      <c r="E40" s="1">
        <v>76</v>
      </c>
    </row>
    <row r="41" spans="1:5" ht="18" thickBot="1" x14ac:dyDescent="0.4">
      <c r="A41" s="7" t="s">
        <v>27</v>
      </c>
      <c r="B41" s="1" t="s">
        <v>106</v>
      </c>
      <c r="C41" s="1" t="s">
        <v>65</v>
      </c>
      <c r="D41" s="1">
        <v>17</v>
      </c>
      <c r="E41" s="1">
        <v>77</v>
      </c>
    </row>
    <row r="42" spans="1:5" ht="18" thickBot="1" x14ac:dyDescent="0.4">
      <c r="A42" s="7" t="s">
        <v>51</v>
      </c>
      <c r="B42" s="1" t="s">
        <v>107</v>
      </c>
      <c r="C42" s="1" t="s">
        <v>67</v>
      </c>
      <c r="D42" s="1">
        <v>18</v>
      </c>
      <c r="E42" s="1">
        <v>78</v>
      </c>
    </row>
    <row r="43" spans="1:5" ht="18" thickBot="1" x14ac:dyDescent="0.4">
      <c r="A43" s="7" t="s">
        <v>20</v>
      </c>
      <c r="B43" s="1" t="s">
        <v>108</v>
      </c>
      <c r="C43" s="1" t="s">
        <v>69</v>
      </c>
      <c r="D43" s="1">
        <v>19</v>
      </c>
      <c r="E43" s="1">
        <v>79</v>
      </c>
    </row>
    <row r="44" spans="1:5" ht="18" thickBot="1" x14ac:dyDescent="0.4">
      <c r="A44" s="7" t="s">
        <v>33</v>
      </c>
      <c r="B44" s="1" t="s">
        <v>109</v>
      </c>
      <c r="C44" s="1" t="s">
        <v>71</v>
      </c>
      <c r="D44" s="1">
        <v>20</v>
      </c>
      <c r="E44" s="1">
        <v>80</v>
      </c>
    </row>
    <row r="45" spans="1:5" ht="18" thickBot="1" x14ac:dyDescent="0.4">
      <c r="A45" s="7" t="s">
        <v>21</v>
      </c>
      <c r="B45" s="1" t="s">
        <v>110</v>
      </c>
      <c r="C45" s="1" t="s">
        <v>73</v>
      </c>
      <c r="D45" s="1">
        <v>21</v>
      </c>
      <c r="E45" s="1">
        <v>81</v>
      </c>
    </row>
    <row r="46" spans="1:5" ht="18" thickBot="1" x14ac:dyDescent="0.4">
      <c r="A46" s="7" t="s">
        <v>111</v>
      </c>
      <c r="B46" s="1" t="s">
        <v>112</v>
      </c>
      <c r="C46" s="1" t="s">
        <v>75</v>
      </c>
      <c r="D46" s="1">
        <v>22</v>
      </c>
      <c r="E46" s="1">
        <v>82</v>
      </c>
    </row>
    <row r="47" spans="1:5" ht="18" thickBot="1" x14ac:dyDescent="0.4">
      <c r="A47" s="7" t="s">
        <v>113</v>
      </c>
      <c r="B47" s="1" t="s">
        <v>114</v>
      </c>
      <c r="C47" s="1" t="s">
        <v>59</v>
      </c>
      <c r="D47" s="1">
        <v>23</v>
      </c>
      <c r="E47" s="1">
        <v>83</v>
      </c>
    </row>
    <row r="48" spans="1:5" ht="18" thickBot="1" x14ac:dyDescent="0.4">
      <c r="A48" s="7" t="s">
        <v>115</v>
      </c>
      <c r="B48" s="1" t="s">
        <v>116</v>
      </c>
      <c r="C48" s="1" t="s">
        <v>61</v>
      </c>
      <c r="D48" s="1">
        <v>24</v>
      </c>
      <c r="E48" s="1">
        <v>84</v>
      </c>
    </row>
    <row r="49" spans="1:5" ht="18" thickBot="1" x14ac:dyDescent="0.4">
      <c r="A49" s="7" t="s">
        <v>117</v>
      </c>
      <c r="B49" s="1" t="s">
        <v>118</v>
      </c>
      <c r="C49" s="1" t="s">
        <v>63</v>
      </c>
      <c r="D49" s="1">
        <v>25</v>
      </c>
      <c r="E49" s="1">
        <v>85</v>
      </c>
    </row>
    <row r="50" spans="1:5" ht="18" thickBot="1" x14ac:dyDescent="0.4">
      <c r="A50" s="7" t="s">
        <v>119</v>
      </c>
      <c r="B50" s="1" t="s">
        <v>120</v>
      </c>
      <c r="C50" s="1" t="s">
        <v>65</v>
      </c>
      <c r="D50" s="1">
        <v>26</v>
      </c>
      <c r="E50" s="1">
        <v>86</v>
      </c>
    </row>
    <row r="51" spans="1:5" ht="18" thickBot="1" x14ac:dyDescent="0.4">
      <c r="A51" s="7" t="s">
        <v>121</v>
      </c>
      <c r="B51" s="1" t="s">
        <v>122</v>
      </c>
      <c r="C51" s="1" t="s">
        <v>67</v>
      </c>
      <c r="D51" s="1">
        <v>27</v>
      </c>
      <c r="E51" s="1">
        <v>87</v>
      </c>
    </row>
    <row r="52" spans="1:5" ht="18" thickBot="1" x14ac:dyDescent="0.4">
      <c r="A52" s="7" t="s">
        <v>123</v>
      </c>
      <c r="B52" s="1" t="s">
        <v>124</v>
      </c>
      <c r="C52" s="1" t="s">
        <v>69</v>
      </c>
      <c r="D52" s="1">
        <v>28</v>
      </c>
      <c r="E52" s="1">
        <v>88</v>
      </c>
    </row>
    <row r="53" spans="1:5" ht="18" thickBot="1" x14ac:dyDescent="0.4">
      <c r="A53" s="7" t="s">
        <v>125</v>
      </c>
      <c r="B53" s="1" t="s">
        <v>126</v>
      </c>
      <c r="C53" s="1" t="s">
        <v>71</v>
      </c>
      <c r="D53" s="1">
        <v>29</v>
      </c>
      <c r="E53" s="1">
        <v>89</v>
      </c>
    </row>
    <row r="54" spans="1:5" ht="18" thickBot="1" x14ac:dyDescent="0.4">
      <c r="A54" s="7" t="s">
        <v>127</v>
      </c>
      <c r="B54" s="1" t="s">
        <v>128</v>
      </c>
      <c r="C54" s="1" t="s">
        <v>73</v>
      </c>
      <c r="D54" s="1">
        <v>30</v>
      </c>
      <c r="E54" s="1">
        <v>90</v>
      </c>
    </row>
    <row r="55" spans="1:5" ht="18" thickBot="1" x14ac:dyDescent="0.4">
      <c r="A55" s="7" t="s">
        <v>129</v>
      </c>
      <c r="B55" s="1" t="s">
        <v>130</v>
      </c>
      <c r="C55" s="1" t="s">
        <v>75</v>
      </c>
      <c r="D55" s="1">
        <v>31</v>
      </c>
      <c r="E55" s="1">
        <v>91</v>
      </c>
    </row>
    <row r="56" spans="1:5" ht="18" thickBot="1" x14ac:dyDescent="0.4">
      <c r="A56" s="7" t="s">
        <v>131</v>
      </c>
      <c r="B56" s="1" t="s">
        <v>132</v>
      </c>
      <c r="C56" s="1" t="s">
        <v>59</v>
      </c>
      <c r="D56" s="1">
        <v>32</v>
      </c>
      <c r="E56" s="1">
        <v>92</v>
      </c>
    </row>
    <row r="57" spans="1:5" ht="18" thickBot="1" x14ac:dyDescent="0.4">
      <c r="A57" s="7" t="s">
        <v>133</v>
      </c>
      <c r="B57" s="1" t="s">
        <v>134</v>
      </c>
      <c r="C57" s="1" t="s">
        <v>61</v>
      </c>
      <c r="D57" s="1">
        <v>33</v>
      </c>
      <c r="E57" s="1">
        <v>93</v>
      </c>
    </row>
    <row r="58" spans="1:5" ht="18" thickBot="1" x14ac:dyDescent="0.4">
      <c r="A58" s="7" t="s">
        <v>135</v>
      </c>
      <c r="B58" s="1" t="s">
        <v>136</v>
      </c>
      <c r="C58" s="1" t="s">
        <v>63</v>
      </c>
      <c r="D58" s="1">
        <v>34</v>
      </c>
      <c r="E58" s="1">
        <v>94</v>
      </c>
    </row>
    <row r="59" spans="1:5" ht="18" thickBot="1" x14ac:dyDescent="0.4">
      <c r="A59" s="7" t="s">
        <v>137</v>
      </c>
      <c r="B59" s="1" t="s">
        <v>138</v>
      </c>
      <c r="C59" s="1" t="s">
        <v>65</v>
      </c>
      <c r="D59" s="1">
        <v>35</v>
      </c>
      <c r="E59" s="1">
        <v>95</v>
      </c>
    </row>
    <row r="60" spans="1:5" ht="18" thickBot="1" x14ac:dyDescent="0.4">
      <c r="A60" s="7" t="s">
        <v>139</v>
      </c>
      <c r="B60" s="1" t="s">
        <v>140</v>
      </c>
      <c r="C60" s="1" t="s">
        <v>67</v>
      </c>
      <c r="D60" s="1">
        <v>36</v>
      </c>
      <c r="E60" s="1">
        <v>96</v>
      </c>
    </row>
    <row r="61" spans="1:5" ht="18" thickBot="1" x14ac:dyDescent="0.4">
      <c r="A61" s="7" t="s">
        <v>141</v>
      </c>
      <c r="B61" s="1" t="s">
        <v>142</v>
      </c>
      <c r="C61" s="1" t="s">
        <v>69</v>
      </c>
      <c r="D61" s="1">
        <v>37</v>
      </c>
      <c r="E61" s="1">
        <v>97</v>
      </c>
    </row>
    <row r="62" spans="1:5" ht="18" thickBot="1" x14ac:dyDescent="0.4">
      <c r="A62" s="7" t="s">
        <v>143</v>
      </c>
      <c r="B62" s="1" t="s">
        <v>144</v>
      </c>
      <c r="C62" s="1" t="s">
        <v>71</v>
      </c>
      <c r="D62" s="1">
        <v>38</v>
      </c>
      <c r="E62" s="1">
        <v>98</v>
      </c>
    </row>
    <row r="63" spans="1:5" ht="18" thickBot="1" x14ac:dyDescent="0.4">
      <c r="A63" s="7" t="s">
        <v>145</v>
      </c>
      <c r="B63" s="1" t="s">
        <v>146</v>
      </c>
      <c r="C63" s="1" t="s">
        <v>73</v>
      </c>
      <c r="D63" s="1">
        <v>39</v>
      </c>
      <c r="E63" s="1">
        <v>99</v>
      </c>
    </row>
    <row r="64" spans="1:5" ht="18" thickBot="1" x14ac:dyDescent="0.4">
      <c r="A64" s="7" t="s">
        <v>147</v>
      </c>
      <c r="B64" s="1" t="s">
        <v>148</v>
      </c>
      <c r="C64" s="1" t="s">
        <v>75</v>
      </c>
      <c r="D64" s="1">
        <v>40</v>
      </c>
      <c r="E64" s="1">
        <v>100</v>
      </c>
    </row>
    <row r="65" spans="1:5" ht="18" thickBot="1" x14ac:dyDescent="0.4">
      <c r="A65" s="7" t="s">
        <v>149</v>
      </c>
      <c r="B65" s="1" t="s">
        <v>150</v>
      </c>
      <c r="C65" s="1" t="s">
        <v>59</v>
      </c>
      <c r="D65" s="1">
        <v>41</v>
      </c>
      <c r="E65" s="1">
        <v>101</v>
      </c>
    </row>
    <row r="66" spans="1:5" ht="18" thickBot="1" x14ac:dyDescent="0.4">
      <c r="A66" s="7" t="s">
        <v>151</v>
      </c>
      <c r="B66" s="1" t="s">
        <v>152</v>
      </c>
      <c r="C66" s="1" t="s">
        <v>61</v>
      </c>
      <c r="D66" s="1">
        <v>42</v>
      </c>
      <c r="E66" s="1">
        <v>102</v>
      </c>
    </row>
    <row r="67" spans="1:5" ht="18" thickBot="1" x14ac:dyDescent="0.4">
      <c r="A67" s="7" t="s">
        <v>153</v>
      </c>
      <c r="B67" s="1" t="s">
        <v>154</v>
      </c>
      <c r="C67" s="1" t="s">
        <v>63</v>
      </c>
      <c r="D67" s="1">
        <v>43</v>
      </c>
      <c r="E67" s="1">
        <v>103</v>
      </c>
    </row>
    <row r="68" spans="1:5" ht="18" thickBot="1" x14ac:dyDescent="0.4">
      <c r="A68" s="7" t="s">
        <v>155</v>
      </c>
      <c r="B68" s="1" t="s">
        <v>156</v>
      </c>
      <c r="C68" s="1" t="s">
        <v>65</v>
      </c>
      <c r="D68" s="1">
        <v>44</v>
      </c>
      <c r="E68" s="1">
        <v>104</v>
      </c>
    </row>
    <row r="69" spans="1:5" ht="18" thickBot="1" x14ac:dyDescent="0.4">
      <c r="A69" s="7" t="s">
        <v>157</v>
      </c>
      <c r="B69" s="1" t="s">
        <v>158</v>
      </c>
      <c r="C69" s="1" t="s">
        <v>67</v>
      </c>
      <c r="D69" s="1">
        <v>45</v>
      </c>
      <c r="E69" s="1">
        <v>105</v>
      </c>
    </row>
    <row r="70" spans="1:5" ht="18" thickBot="1" x14ac:dyDescent="0.4">
      <c r="A70" s="7" t="s">
        <v>159</v>
      </c>
      <c r="B70" s="1" t="s">
        <v>160</v>
      </c>
      <c r="C70" s="1" t="s">
        <v>69</v>
      </c>
      <c r="D70" s="1">
        <v>46</v>
      </c>
      <c r="E70" s="1">
        <v>106</v>
      </c>
    </row>
    <row r="71" spans="1:5" ht="18" thickBot="1" x14ac:dyDescent="0.4">
      <c r="A71" s="7" t="s">
        <v>161</v>
      </c>
      <c r="B71" s="1" t="s">
        <v>162</v>
      </c>
      <c r="C71" s="1" t="s">
        <v>71</v>
      </c>
      <c r="D71" s="1">
        <v>47</v>
      </c>
      <c r="E71" s="1">
        <v>107</v>
      </c>
    </row>
    <row r="72" spans="1:5" ht="18" thickBot="1" x14ac:dyDescent="0.4">
      <c r="A72" s="7" t="s">
        <v>163</v>
      </c>
      <c r="B72" s="1" t="s">
        <v>164</v>
      </c>
      <c r="C72" s="1" t="s">
        <v>73</v>
      </c>
      <c r="D72" s="1">
        <v>48</v>
      </c>
      <c r="E72" s="1">
        <v>108</v>
      </c>
    </row>
    <row r="73" spans="1:5" ht="18" thickBot="1" x14ac:dyDescent="0.4">
      <c r="A73" s="7" t="s">
        <v>165</v>
      </c>
      <c r="B73" s="1" t="s">
        <v>166</v>
      </c>
      <c r="C73" s="1" t="s">
        <v>75</v>
      </c>
      <c r="D73" s="1">
        <v>49</v>
      </c>
      <c r="E73" s="1">
        <v>109</v>
      </c>
    </row>
    <row r="74" spans="1:5" ht="18" thickBot="1" x14ac:dyDescent="0.4">
      <c r="A74" s="7" t="s">
        <v>167</v>
      </c>
      <c r="B74" s="1" t="s">
        <v>168</v>
      </c>
      <c r="C74" s="1" t="s">
        <v>59</v>
      </c>
      <c r="D74" s="1">
        <v>50</v>
      </c>
      <c r="E74" s="1">
        <v>110</v>
      </c>
    </row>
    <row r="75" spans="1:5" ht="18" thickBot="1" x14ac:dyDescent="0.4">
      <c r="A75" s="7" t="s">
        <v>169</v>
      </c>
      <c r="B75" s="1" t="s">
        <v>170</v>
      </c>
      <c r="C75" s="1" t="s">
        <v>61</v>
      </c>
      <c r="D75" s="1">
        <v>51</v>
      </c>
      <c r="E75" s="1">
        <v>111</v>
      </c>
    </row>
    <row r="76" spans="1:5" ht="18" thickBot="1" x14ac:dyDescent="0.4">
      <c r="A76" s="7" t="s">
        <v>171</v>
      </c>
      <c r="B76" s="1" t="s">
        <v>172</v>
      </c>
      <c r="C76" s="1" t="s">
        <v>63</v>
      </c>
      <c r="D76" s="1">
        <v>52</v>
      </c>
      <c r="E76" s="1">
        <v>112</v>
      </c>
    </row>
    <row r="77" spans="1:5" ht="18" thickBot="1" x14ac:dyDescent="0.4">
      <c r="A77" s="7" t="s">
        <v>173</v>
      </c>
      <c r="B77" s="1" t="s">
        <v>174</v>
      </c>
      <c r="C77" s="1" t="s">
        <v>65</v>
      </c>
      <c r="D77" s="1">
        <v>53</v>
      </c>
      <c r="E77" s="1">
        <v>113</v>
      </c>
    </row>
    <row r="78" spans="1:5" ht="18" thickBot="1" x14ac:dyDescent="0.4">
      <c r="A78" s="7" t="s">
        <v>175</v>
      </c>
      <c r="B78" s="1" t="s">
        <v>176</v>
      </c>
      <c r="C78" s="1" t="s">
        <v>67</v>
      </c>
      <c r="D78" s="1">
        <v>54</v>
      </c>
      <c r="E78" s="1">
        <v>114</v>
      </c>
    </row>
    <row r="79" spans="1:5" ht="18" thickBot="1" x14ac:dyDescent="0.4">
      <c r="A79" s="7" t="s">
        <v>177</v>
      </c>
      <c r="B79" s="1" t="s">
        <v>178</v>
      </c>
      <c r="C79" s="1" t="s">
        <v>69</v>
      </c>
      <c r="D79" s="1">
        <v>55</v>
      </c>
      <c r="E79" s="1">
        <v>115</v>
      </c>
    </row>
    <row r="80" spans="1:5" ht="18" thickBot="1" x14ac:dyDescent="0.4">
      <c r="A80" s="7" t="s">
        <v>179</v>
      </c>
      <c r="B80" s="1" t="s">
        <v>180</v>
      </c>
      <c r="C80" s="1" t="s">
        <v>71</v>
      </c>
      <c r="D80" s="1">
        <v>56</v>
      </c>
      <c r="E80" s="1">
        <v>116</v>
      </c>
    </row>
    <row r="81" spans="1:5" ht="18" thickBot="1" x14ac:dyDescent="0.4">
      <c r="A81" s="7" t="s">
        <v>181</v>
      </c>
      <c r="B81" s="1" t="s">
        <v>182</v>
      </c>
      <c r="C81" s="1" t="s">
        <v>73</v>
      </c>
      <c r="D81" s="1">
        <v>57</v>
      </c>
      <c r="E81" s="1">
        <v>117</v>
      </c>
    </row>
    <row r="82" spans="1:5" ht="18" thickBot="1" x14ac:dyDescent="0.4">
      <c r="A82" s="7" t="s">
        <v>183</v>
      </c>
      <c r="B82" s="1" t="s">
        <v>184</v>
      </c>
      <c r="C82" s="1" t="s">
        <v>75</v>
      </c>
      <c r="D82" s="1">
        <v>58</v>
      </c>
      <c r="E82" s="1">
        <v>118</v>
      </c>
    </row>
    <row r="83" spans="1:5" ht="18" thickBot="1" x14ac:dyDescent="0.4">
      <c r="A83" s="7" t="s">
        <v>185</v>
      </c>
      <c r="B83" s="1" t="s">
        <v>186</v>
      </c>
      <c r="C83" s="1" t="s">
        <v>59</v>
      </c>
      <c r="D83" s="1">
        <v>59</v>
      </c>
      <c r="E83" s="1">
        <v>119</v>
      </c>
    </row>
    <row r="84" spans="1:5" ht="18" thickBot="1" x14ac:dyDescent="0.4">
      <c r="A84" s="7" t="s">
        <v>187</v>
      </c>
      <c r="B84" s="1" t="s">
        <v>188</v>
      </c>
      <c r="C84" s="1" t="s">
        <v>61</v>
      </c>
      <c r="D84" s="1">
        <v>60</v>
      </c>
      <c r="E84" s="1">
        <v>120</v>
      </c>
    </row>
    <row r="85" spans="1:5" ht="18" thickBot="1" x14ac:dyDescent="0.4">
      <c r="A85" s="7" t="s">
        <v>189</v>
      </c>
      <c r="B85" s="1" t="s">
        <v>190</v>
      </c>
      <c r="C85" s="1" t="s">
        <v>63</v>
      </c>
      <c r="D85" s="1">
        <v>61</v>
      </c>
      <c r="E85" s="1">
        <v>121</v>
      </c>
    </row>
    <row r="86" spans="1:5" ht="18" thickBot="1" x14ac:dyDescent="0.4">
      <c r="A86" s="7" t="s">
        <v>191</v>
      </c>
      <c r="B86" s="1" t="s">
        <v>192</v>
      </c>
      <c r="C86" s="1" t="s">
        <v>65</v>
      </c>
      <c r="D86" s="1">
        <v>62</v>
      </c>
      <c r="E86" s="1">
        <v>122</v>
      </c>
    </row>
    <row r="87" spans="1:5" ht="18" thickBot="1" x14ac:dyDescent="0.4">
      <c r="A87" s="7" t="s">
        <v>193</v>
      </c>
      <c r="B87" s="1" t="s">
        <v>194</v>
      </c>
      <c r="C87" s="1" t="s">
        <v>67</v>
      </c>
      <c r="D87" s="1">
        <v>63</v>
      </c>
      <c r="E87" s="1">
        <v>123</v>
      </c>
    </row>
    <row r="88" spans="1:5" ht="18" thickBot="1" x14ac:dyDescent="0.4">
      <c r="A88" s="7" t="s">
        <v>195</v>
      </c>
      <c r="B88" s="1" t="s">
        <v>196</v>
      </c>
      <c r="C88" s="1" t="s">
        <v>69</v>
      </c>
      <c r="D88" s="1">
        <v>64</v>
      </c>
      <c r="E88" s="1">
        <v>124</v>
      </c>
    </row>
    <row r="89" spans="1:5" ht="18" thickBot="1" x14ac:dyDescent="0.4">
      <c r="A89" s="7" t="s">
        <v>197</v>
      </c>
      <c r="B89" s="1" t="s">
        <v>198</v>
      </c>
      <c r="C89" s="1" t="s">
        <v>71</v>
      </c>
      <c r="D89" s="1">
        <v>65</v>
      </c>
      <c r="E89" s="1">
        <v>125</v>
      </c>
    </row>
    <row r="90" spans="1:5" ht="18" thickBot="1" x14ac:dyDescent="0.4">
      <c r="A90" s="7" t="s">
        <v>199</v>
      </c>
      <c r="B90" s="1" t="s">
        <v>200</v>
      </c>
      <c r="C90" s="1" t="s">
        <v>73</v>
      </c>
      <c r="D90" s="1">
        <v>66</v>
      </c>
      <c r="E90" s="1">
        <v>126</v>
      </c>
    </row>
    <row r="91" spans="1:5" ht="18" thickBot="1" x14ac:dyDescent="0.4">
      <c r="A91" s="7" t="s">
        <v>201</v>
      </c>
      <c r="B91" s="1" t="s">
        <v>202</v>
      </c>
      <c r="C91" s="1" t="s">
        <v>75</v>
      </c>
      <c r="D91" s="1">
        <v>67</v>
      </c>
      <c r="E91" s="1">
        <v>127</v>
      </c>
    </row>
    <row r="92" spans="1:5" ht="18" thickBot="1" x14ac:dyDescent="0.4">
      <c r="A92" s="7" t="s">
        <v>203</v>
      </c>
      <c r="B92" s="1" t="s">
        <v>204</v>
      </c>
      <c r="C92" s="1" t="s">
        <v>59</v>
      </c>
      <c r="D92" s="1">
        <v>68</v>
      </c>
      <c r="E92" s="1">
        <v>128</v>
      </c>
    </row>
    <row r="93" spans="1:5" ht="18" thickBot="1" x14ac:dyDescent="0.4">
      <c r="A93" s="7" t="s">
        <v>205</v>
      </c>
      <c r="B93" s="1" t="s">
        <v>206</v>
      </c>
      <c r="C93" s="1" t="s">
        <v>61</v>
      </c>
      <c r="D93" s="1">
        <v>69</v>
      </c>
      <c r="E93" s="1">
        <v>129</v>
      </c>
    </row>
    <row r="94" spans="1:5" ht="18" thickBot="1" x14ac:dyDescent="0.4">
      <c r="A94" s="7" t="s">
        <v>207</v>
      </c>
      <c r="B94" s="1" t="s">
        <v>208</v>
      </c>
      <c r="C94" s="1" t="s">
        <v>63</v>
      </c>
      <c r="D94" s="1">
        <v>70</v>
      </c>
      <c r="E94" s="1">
        <v>130</v>
      </c>
    </row>
    <row r="95" spans="1:5" ht="18" thickBot="1" x14ac:dyDescent="0.4">
      <c r="A95" s="7" t="s">
        <v>209</v>
      </c>
      <c r="B95" s="1" t="s">
        <v>210</v>
      </c>
      <c r="C95" s="1" t="s">
        <v>65</v>
      </c>
      <c r="D95" s="1">
        <v>71</v>
      </c>
      <c r="E95" s="1">
        <v>131</v>
      </c>
    </row>
    <row r="96" spans="1:5" ht="18" thickBot="1" x14ac:dyDescent="0.4">
      <c r="A96" s="7" t="s">
        <v>211</v>
      </c>
      <c r="B96" s="1" t="s">
        <v>212</v>
      </c>
      <c r="C96" s="1" t="s">
        <v>67</v>
      </c>
      <c r="D96" s="1">
        <v>72</v>
      </c>
      <c r="E96" s="1">
        <v>132</v>
      </c>
    </row>
    <row r="97" spans="1:5" ht="18" thickBot="1" x14ac:dyDescent="0.4">
      <c r="A97" s="7" t="s">
        <v>213</v>
      </c>
      <c r="B97" s="1" t="s">
        <v>214</v>
      </c>
      <c r="C97" s="1" t="s">
        <v>69</v>
      </c>
      <c r="D97" s="1">
        <v>73</v>
      </c>
      <c r="E97" s="1">
        <v>133</v>
      </c>
    </row>
    <row r="98" spans="1:5" ht="18" thickBot="1" x14ac:dyDescent="0.4">
      <c r="A98" s="7" t="s">
        <v>215</v>
      </c>
      <c r="B98" s="1" t="s">
        <v>216</v>
      </c>
      <c r="C98" s="1" t="s">
        <v>71</v>
      </c>
      <c r="D98" s="1">
        <v>74</v>
      </c>
      <c r="E98" s="1">
        <v>134</v>
      </c>
    </row>
    <row r="99" spans="1:5" ht="18" thickBot="1" x14ac:dyDescent="0.4">
      <c r="A99" s="7" t="s">
        <v>217</v>
      </c>
      <c r="B99" s="1" t="s">
        <v>218</v>
      </c>
      <c r="C99" s="1" t="s">
        <v>73</v>
      </c>
      <c r="D99" s="1">
        <v>75</v>
      </c>
      <c r="E99" s="1">
        <v>135</v>
      </c>
    </row>
    <row r="100" spans="1:5" ht="18" thickBot="1" x14ac:dyDescent="0.4">
      <c r="A100" s="7" t="s">
        <v>219</v>
      </c>
      <c r="B100" s="1" t="s">
        <v>220</v>
      </c>
      <c r="C100" s="1" t="s">
        <v>75</v>
      </c>
      <c r="D100" s="1">
        <v>76</v>
      </c>
      <c r="E100" s="1">
        <v>136</v>
      </c>
    </row>
    <row r="101" spans="1:5" ht="18" thickBot="1" x14ac:dyDescent="0.4">
      <c r="A101" s="7" t="s">
        <v>221</v>
      </c>
      <c r="B101" s="1" t="s">
        <v>222</v>
      </c>
      <c r="C101" s="1" t="s">
        <v>59</v>
      </c>
      <c r="D101" s="1">
        <v>77</v>
      </c>
      <c r="E101" s="1">
        <v>137</v>
      </c>
    </row>
    <row r="102" spans="1:5" ht="18" thickBot="1" x14ac:dyDescent="0.4">
      <c r="A102" s="7" t="s">
        <v>223</v>
      </c>
      <c r="B102" s="1" t="s">
        <v>224</v>
      </c>
      <c r="C102" s="1" t="s">
        <v>61</v>
      </c>
      <c r="D102" s="1">
        <v>78</v>
      </c>
      <c r="E102" s="1">
        <v>138</v>
      </c>
    </row>
    <row r="103" spans="1:5" ht="18" thickBot="1" x14ac:dyDescent="0.4">
      <c r="A103" s="7" t="s">
        <v>225</v>
      </c>
      <c r="B103" s="1" t="s">
        <v>226</v>
      </c>
      <c r="C103" s="1" t="s">
        <v>63</v>
      </c>
      <c r="D103" s="1">
        <v>79</v>
      </c>
      <c r="E103" s="1">
        <v>139</v>
      </c>
    </row>
    <row r="104" spans="1:5" ht="18" thickBot="1" x14ac:dyDescent="0.4">
      <c r="A104" s="7" t="s">
        <v>227</v>
      </c>
      <c r="B104" s="1" t="s">
        <v>228</v>
      </c>
      <c r="C104" s="1" t="s">
        <v>65</v>
      </c>
      <c r="D104" s="1">
        <v>80</v>
      </c>
      <c r="E104" s="1">
        <v>140</v>
      </c>
    </row>
    <row r="105" spans="1:5" ht="18" thickBot="1" x14ac:dyDescent="0.4">
      <c r="A105" s="7" t="s">
        <v>229</v>
      </c>
      <c r="B105" s="1" t="s">
        <v>230</v>
      </c>
      <c r="C105" s="1" t="s">
        <v>67</v>
      </c>
      <c r="D105" s="1">
        <v>81</v>
      </c>
      <c r="E105" s="1">
        <v>141</v>
      </c>
    </row>
    <row r="106" spans="1:5" ht="18" thickBot="1" x14ac:dyDescent="0.4">
      <c r="A106" s="7" t="s">
        <v>231</v>
      </c>
      <c r="B106" s="1" t="s">
        <v>232</v>
      </c>
      <c r="C106" s="1" t="s">
        <v>69</v>
      </c>
      <c r="D106" s="1">
        <v>82</v>
      </c>
      <c r="E106" s="1">
        <v>142</v>
      </c>
    </row>
    <row r="107" spans="1:5" ht="18" thickBot="1" x14ac:dyDescent="0.4">
      <c r="A107" s="7" t="s">
        <v>233</v>
      </c>
      <c r="B107" s="1" t="s">
        <v>234</v>
      </c>
      <c r="C107" s="1" t="s">
        <v>71</v>
      </c>
      <c r="D107" s="1">
        <v>83</v>
      </c>
      <c r="E107" s="1">
        <v>143</v>
      </c>
    </row>
    <row r="108" spans="1:5" ht="18" thickBot="1" x14ac:dyDescent="0.4">
      <c r="A108" s="7" t="s">
        <v>235</v>
      </c>
      <c r="B108" s="1" t="s">
        <v>236</v>
      </c>
      <c r="C108" s="1" t="s">
        <v>73</v>
      </c>
      <c r="D108" s="1">
        <v>84</v>
      </c>
      <c r="E108" s="1">
        <v>144</v>
      </c>
    </row>
    <row r="109" spans="1:5" ht="18" thickBot="1" x14ac:dyDescent="0.4">
      <c r="A109" s="7" t="s">
        <v>237</v>
      </c>
      <c r="B109" s="1" t="s">
        <v>238</v>
      </c>
      <c r="C109" s="1" t="s">
        <v>75</v>
      </c>
      <c r="D109" s="1">
        <v>85</v>
      </c>
      <c r="E109" s="1">
        <v>145</v>
      </c>
    </row>
    <row r="110" spans="1:5" ht="18" thickBot="1" x14ac:dyDescent="0.4">
      <c r="A110" s="7" t="s">
        <v>239</v>
      </c>
      <c r="B110" s="1" t="s">
        <v>240</v>
      </c>
      <c r="C110" s="1" t="s">
        <v>59</v>
      </c>
      <c r="D110" s="1">
        <v>86</v>
      </c>
      <c r="E110" s="1">
        <v>146</v>
      </c>
    </row>
    <row r="111" spans="1:5" ht="18" thickBot="1" x14ac:dyDescent="0.4">
      <c r="A111" s="7" t="s">
        <v>241</v>
      </c>
      <c r="B111" s="1" t="s">
        <v>242</v>
      </c>
      <c r="C111" s="1" t="s">
        <v>61</v>
      </c>
      <c r="D111" s="1">
        <v>87</v>
      </c>
      <c r="E111" s="1">
        <v>147</v>
      </c>
    </row>
    <row r="112" spans="1:5" ht="18" thickBot="1" x14ac:dyDescent="0.4">
      <c r="A112" s="7" t="s">
        <v>243</v>
      </c>
      <c r="B112" s="1" t="s">
        <v>244</v>
      </c>
      <c r="C112" s="1" t="s">
        <v>63</v>
      </c>
      <c r="D112" s="1">
        <v>88</v>
      </c>
      <c r="E112" s="1">
        <v>148</v>
      </c>
    </row>
    <row r="113" spans="1:5" ht="18" thickBot="1" x14ac:dyDescent="0.4">
      <c r="A113" s="7" t="s">
        <v>245</v>
      </c>
      <c r="B113" s="1" t="s">
        <v>246</v>
      </c>
      <c r="C113" s="1" t="s">
        <v>65</v>
      </c>
      <c r="D113" s="1">
        <v>89</v>
      </c>
      <c r="E113" s="1">
        <v>149</v>
      </c>
    </row>
    <row r="114" spans="1:5" ht="18" thickBot="1" x14ac:dyDescent="0.4">
      <c r="A114" s="7" t="s">
        <v>247</v>
      </c>
      <c r="B114" s="1" t="s">
        <v>248</v>
      </c>
      <c r="C114" s="1" t="s">
        <v>67</v>
      </c>
      <c r="D114" s="1">
        <v>90</v>
      </c>
      <c r="E114" s="1">
        <v>150</v>
      </c>
    </row>
    <row r="115" spans="1:5" ht="18" thickBot="1" x14ac:dyDescent="0.4">
      <c r="A115" s="7" t="s">
        <v>249</v>
      </c>
      <c r="B115" s="1" t="s">
        <v>250</v>
      </c>
      <c r="C115" s="1" t="s">
        <v>69</v>
      </c>
      <c r="D115" s="1">
        <v>91</v>
      </c>
      <c r="E115" s="1">
        <v>151</v>
      </c>
    </row>
    <row r="116" spans="1:5" ht="18" thickBot="1" x14ac:dyDescent="0.4">
      <c r="A116" s="7" t="s">
        <v>251</v>
      </c>
      <c r="B116" s="1" t="s">
        <v>252</v>
      </c>
      <c r="C116" s="1" t="s">
        <v>71</v>
      </c>
      <c r="D116" s="1">
        <v>92</v>
      </c>
      <c r="E116" s="1">
        <v>152</v>
      </c>
    </row>
    <row r="117" spans="1:5" ht="18" thickBot="1" x14ac:dyDescent="0.4">
      <c r="A117" s="7" t="s">
        <v>253</v>
      </c>
      <c r="B117" s="1" t="s">
        <v>254</v>
      </c>
      <c r="C117" s="1" t="s">
        <v>73</v>
      </c>
      <c r="D117" s="1">
        <v>93</v>
      </c>
      <c r="E117" s="1">
        <v>153</v>
      </c>
    </row>
    <row r="118" spans="1:5" ht="18" thickBot="1" x14ac:dyDescent="0.4">
      <c r="A118" s="7" t="s">
        <v>255</v>
      </c>
      <c r="B118" s="1" t="s">
        <v>256</v>
      </c>
      <c r="C118" s="1" t="s">
        <v>75</v>
      </c>
      <c r="D118" s="1">
        <v>94</v>
      </c>
      <c r="E118" s="1">
        <v>154</v>
      </c>
    </row>
    <row r="119" spans="1:5" ht="18" thickBot="1" x14ac:dyDescent="0.4">
      <c r="A119" s="7" t="s">
        <v>257</v>
      </c>
      <c r="B119" s="1" t="s">
        <v>258</v>
      </c>
      <c r="C119" s="1" t="s">
        <v>59</v>
      </c>
      <c r="D119" s="1">
        <v>95</v>
      </c>
      <c r="E119" s="1">
        <v>155</v>
      </c>
    </row>
    <row r="120" spans="1:5" ht="18" thickBot="1" x14ac:dyDescent="0.4">
      <c r="A120" s="7" t="s">
        <v>259</v>
      </c>
      <c r="B120" s="1" t="s">
        <v>260</v>
      </c>
      <c r="C120" s="1" t="s">
        <v>61</v>
      </c>
      <c r="D120" s="1">
        <v>96</v>
      </c>
      <c r="E120" s="1">
        <v>156</v>
      </c>
    </row>
    <row r="121" spans="1:5" ht="18" thickBot="1" x14ac:dyDescent="0.4">
      <c r="A121" s="7" t="s">
        <v>261</v>
      </c>
      <c r="B121" s="1" t="s">
        <v>262</v>
      </c>
      <c r="C121" s="1" t="s">
        <v>63</v>
      </c>
      <c r="D121" s="1">
        <v>97</v>
      </c>
      <c r="E121" s="1">
        <v>157</v>
      </c>
    </row>
    <row r="122" spans="1:5" ht="18" thickBot="1" x14ac:dyDescent="0.4">
      <c r="A122" s="7" t="s">
        <v>263</v>
      </c>
      <c r="B122" s="1" t="s">
        <v>264</v>
      </c>
      <c r="C122" s="1" t="s">
        <v>65</v>
      </c>
      <c r="D122" s="1">
        <v>98</v>
      </c>
      <c r="E122" s="1">
        <v>158</v>
      </c>
    </row>
    <row r="123" spans="1:5" ht="18" thickBot="1" x14ac:dyDescent="0.4">
      <c r="A123" s="7" t="s">
        <v>265</v>
      </c>
      <c r="B123" s="1" t="s">
        <v>266</v>
      </c>
      <c r="C123" s="1" t="s">
        <v>67</v>
      </c>
      <c r="D123" s="1">
        <v>99</v>
      </c>
      <c r="E123" s="1">
        <v>159</v>
      </c>
    </row>
    <row r="124" spans="1:5" ht="18" thickBot="1" x14ac:dyDescent="0.4">
      <c r="A124" s="7" t="s">
        <v>267</v>
      </c>
      <c r="B124" s="1" t="s">
        <v>268</v>
      </c>
      <c r="C124" s="1" t="s">
        <v>69</v>
      </c>
      <c r="D124" s="1">
        <v>100</v>
      </c>
      <c r="E124" s="1">
        <v>160</v>
      </c>
    </row>
    <row r="125" spans="1:5" ht="18" thickBot="1" x14ac:dyDescent="0.4">
      <c r="A125" s="7" t="s">
        <v>269</v>
      </c>
      <c r="B125" s="1" t="s">
        <v>270</v>
      </c>
      <c r="C125" s="1" t="s">
        <v>71</v>
      </c>
      <c r="D125" s="1">
        <v>101</v>
      </c>
      <c r="E125" s="1">
        <v>120.23</v>
      </c>
    </row>
    <row r="126" spans="1:5" ht="18" thickBot="1" x14ac:dyDescent="0.4">
      <c r="A126" s="7" t="s">
        <v>271</v>
      </c>
      <c r="B126" s="1" t="s">
        <v>272</v>
      </c>
      <c r="C126" s="1" t="s">
        <v>73</v>
      </c>
      <c r="D126" s="1">
        <v>102</v>
      </c>
      <c r="E126" s="1">
        <v>121.23</v>
      </c>
    </row>
    <row r="127" spans="1:5" ht="18" thickBot="1" x14ac:dyDescent="0.4">
      <c r="A127" s="7" t="s">
        <v>273</v>
      </c>
      <c r="B127" s="1" t="s">
        <v>274</v>
      </c>
      <c r="C127" s="1" t="s">
        <v>75</v>
      </c>
      <c r="D127" s="1">
        <v>103</v>
      </c>
      <c r="E127" s="1">
        <v>122.23</v>
      </c>
    </row>
    <row r="128" spans="1:5" ht="18" thickBot="1" x14ac:dyDescent="0.4">
      <c r="A128" s="7" t="s">
        <v>275</v>
      </c>
      <c r="B128" s="1" t="s">
        <v>276</v>
      </c>
      <c r="C128" s="1" t="s">
        <v>59</v>
      </c>
      <c r="D128" s="1">
        <v>104</v>
      </c>
      <c r="E128" s="1">
        <v>123.23</v>
      </c>
    </row>
    <row r="129" spans="1:5" ht="18" thickBot="1" x14ac:dyDescent="0.4">
      <c r="A129" s="7" t="s">
        <v>277</v>
      </c>
      <c r="B129" s="1" t="s">
        <v>278</v>
      </c>
      <c r="C129" s="1" t="s">
        <v>61</v>
      </c>
      <c r="D129" s="1">
        <v>105</v>
      </c>
      <c r="E129" s="1">
        <v>124.23</v>
      </c>
    </row>
    <row r="130" spans="1:5" ht="18" thickBot="1" x14ac:dyDescent="0.4">
      <c r="A130" s="7" t="s">
        <v>279</v>
      </c>
      <c r="B130" s="1" t="s">
        <v>280</v>
      </c>
      <c r="C130" s="1" t="s">
        <v>63</v>
      </c>
      <c r="D130" s="1">
        <v>106</v>
      </c>
      <c r="E130" s="1">
        <v>125.23</v>
      </c>
    </row>
    <row r="131" spans="1:5" ht="18" thickBot="1" x14ac:dyDescent="0.4">
      <c r="A131" s="7" t="s">
        <v>281</v>
      </c>
      <c r="B131" s="1" t="s">
        <v>282</v>
      </c>
      <c r="C131" s="1" t="s">
        <v>65</v>
      </c>
      <c r="D131" s="1">
        <v>107</v>
      </c>
      <c r="E131" s="1">
        <v>126.23</v>
      </c>
    </row>
    <row r="132" spans="1:5" ht="18" thickBot="1" x14ac:dyDescent="0.4">
      <c r="A132" s="7" t="s">
        <v>283</v>
      </c>
      <c r="B132" s="1" t="s">
        <v>284</v>
      </c>
      <c r="C132" s="1" t="s">
        <v>67</v>
      </c>
      <c r="D132" s="1">
        <v>108</v>
      </c>
      <c r="E132" s="1">
        <v>127.23</v>
      </c>
    </row>
    <row r="133" spans="1:5" ht="18" thickBot="1" x14ac:dyDescent="0.4">
      <c r="A133" s="7" t="s">
        <v>285</v>
      </c>
      <c r="B133" s="1" t="s">
        <v>286</v>
      </c>
      <c r="C133" s="1" t="s">
        <v>69</v>
      </c>
      <c r="D133" s="1">
        <v>109</v>
      </c>
      <c r="E133" s="1">
        <v>128.22999999999999</v>
      </c>
    </row>
    <row r="134" spans="1:5" ht="18" thickBot="1" x14ac:dyDescent="0.4">
      <c r="A134" s="7" t="s">
        <v>287</v>
      </c>
      <c r="B134" s="1" t="s">
        <v>288</v>
      </c>
      <c r="C134" s="1" t="s">
        <v>71</v>
      </c>
      <c r="D134" s="1">
        <v>110</v>
      </c>
      <c r="E134" s="1">
        <v>129.22999999999999</v>
      </c>
    </row>
    <row r="135" spans="1:5" ht="18" thickBot="1" x14ac:dyDescent="0.4">
      <c r="A135" s="7" t="s">
        <v>289</v>
      </c>
      <c r="B135" s="1" t="s">
        <v>290</v>
      </c>
      <c r="C135" s="1" t="s">
        <v>73</v>
      </c>
      <c r="D135" s="1">
        <v>111</v>
      </c>
      <c r="E135" s="1">
        <v>130.22999999999999</v>
      </c>
    </row>
    <row r="136" spans="1:5" ht="18" thickBot="1" x14ac:dyDescent="0.4">
      <c r="A136" s="7" t="s">
        <v>291</v>
      </c>
      <c r="B136" s="1" t="s">
        <v>292</v>
      </c>
      <c r="C136" s="1" t="s">
        <v>75</v>
      </c>
      <c r="D136" s="1">
        <v>112</v>
      </c>
      <c r="E136" s="1">
        <v>131.22999999999999</v>
      </c>
    </row>
    <row r="137" spans="1:5" ht="18" thickBot="1" x14ac:dyDescent="0.4">
      <c r="A137" s="7" t="s">
        <v>293</v>
      </c>
      <c r="B137" s="1" t="s">
        <v>294</v>
      </c>
      <c r="C137" s="1" t="s">
        <v>59</v>
      </c>
      <c r="D137" s="1">
        <v>113</v>
      </c>
      <c r="E137" s="1">
        <v>132.22999999999999</v>
      </c>
    </row>
    <row r="138" spans="1:5" ht="18" thickBot="1" x14ac:dyDescent="0.4">
      <c r="A138" s="7" t="s">
        <v>295</v>
      </c>
      <c r="B138" s="1" t="s">
        <v>296</v>
      </c>
      <c r="C138" s="1" t="s">
        <v>61</v>
      </c>
      <c r="D138" s="1">
        <v>114</v>
      </c>
      <c r="E138" s="1">
        <v>133.22999999999999</v>
      </c>
    </row>
    <row r="139" spans="1:5" ht="18" thickBot="1" x14ac:dyDescent="0.4">
      <c r="A139" s="7" t="s">
        <v>297</v>
      </c>
      <c r="B139" s="1" t="s">
        <v>298</v>
      </c>
      <c r="C139" s="1" t="s">
        <v>63</v>
      </c>
      <c r="D139" s="1">
        <v>115</v>
      </c>
      <c r="E139" s="1">
        <v>134.22999999999999</v>
      </c>
    </row>
    <row r="140" spans="1:5" ht="18" thickBot="1" x14ac:dyDescent="0.4">
      <c r="A140" s="7" t="s">
        <v>299</v>
      </c>
      <c r="B140" s="1" t="s">
        <v>300</v>
      </c>
      <c r="C140" s="1" t="s">
        <v>65</v>
      </c>
      <c r="D140" s="1">
        <v>116</v>
      </c>
      <c r="E140" s="1">
        <v>135.22999999999999</v>
      </c>
    </row>
    <row r="141" spans="1:5" ht="18" thickBot="1" x14ac:dyDescent="0.4">
      <c r="A141" s="7" t="s">
        <v>301</v>
      </c>
      <c r="B141" s="1" t="s">
        <v>302</v>
      </c>
      <c r="C141" s="1" t="s">
        <v>67</v>
      </c>
      <c r="D141" s="1">
        <v>117</v>
      </c>
      <c r="E141" s="1">
        <v>136.22999999999999</v>
      </c>
    </row>
    <row r="142" spans="1:5" ht="18" thickBot="1" x14ac:dyDescent="0.4">
      <c r="A142" s="7" t="s">
        <v>303</v>
      </c>
      <c r="B142" s="1" t="s">
        <v>304</v>
      </c>
      <c r="C142" s="1" t="s">
        <v>69</v>
      </c>
      <c r="D142" s="1">
        <v>118</v>
      </c>
      <c r="E142" s="1">
        <v>137.22999999999999</v>
      </c>
    </row>
    <row r="143" spans="1:5" ht="18" thickBot="1" x14ac:dyDescent="0.4">
      <c r="A143" s="7" t="s">
        <v>305</v>
      </c>
      <c r="B143" s="1" t="s">
        <v>306</v>
      </c>
      <c r="C143" s="1" t="s">
        <v>71</v>
      </c>
      <c r="D143" s="1">
        <v>119</v>
      </c>
      <c r="E143" s="1">
        <v>138.22999999999999</v>
      </c>
    </row>
    <row r="144" spans="1:5" ht="18" thickBot="1" x14ac:dyDescent="0.4">
      <c r="A144" s="7" t="s">
        <v>307</v>
      </c>
      <c r="B144" s="1" t="s">
        <v>308</v>
      </c>
      <c r="C144" s="1" t="s">
        <v>73</v>
      </c>
      <c r="D144" s="1">
        <v>120</v>
      </c>
      <c r="E144" s="1">
        <v>139.22999999999999</v>
      </c>
    </row>
    <row r="145" spans="1:5" ht="18" thickBot="1" x14ac:dyDescent="0.4">
      <c r="A145" s="7" t="s">
        <v>309</v>
      </c>
      <c r="B145" s="1" t="s">
        <v>310</v>
      </c>
      <c r="C145" s="1" t="s">
        <v>75</v>
      </c>
      <c r="D145" s="1">
        <v>121</v>
      </c>
      <c r="E145" s="1">
        <v>140.22999999999999</v>
      </c>
    </row>
    <row r="146" spans="1:5" ht="18" thickBot="1" x14ac:dyDescent="0.4">
      <c r="A146" s="7" t="s">
        <v>311</v>
      </c>
      <c r="B146" s="1" t="s">
        <v>312</v>
      </c>
      <c r="C146" s="1" t="s">
        <v>59</v>
      </c>
      <c r="D146" s="1">
        <v>122</v>
      </c>
      <c r="E146" s="1">
        <v>141.22999999999999</v>
      </c>
    </row>
    <row r="147" spans="1:5" ht="18" thickBot="1" x14ac:dyDescent="0.4">
      <c r="A147" s="7" t="s">
        <v>313</v>
      </c>
      <c r="B147" s="1" t="s">
        <v>314</v>
      </c>
      <c r="C147" s="1" t="s">
        <v>61</v>
      </c>
      <c r="D147" s="1">
        <v>123</v>
      </c>
      <c r="E147" s="1">
        <v>142.22999999999999</v>
      </c>
    </row>
    <row r="148" spans="1:5" ht="18" thickBot="1" x14ac:dyDescent="0.4">
      <c r="A148" s="7" t="s">
        <v>315</v>
      </c>
      <c r="B148" s="1" t="s">
        <v>316</v>
      </c>
      <c r="C148" s="1" t="s">
        <v>63</v>
      </c>
      <c r="D148" s="1">
        <v>124</v>
      </c>
      <c r="E148" s="1">
        <v>143.22999999999999</v>
      </c>
    </row>
    <row r="149" spans="1:5" ht="18" thickBot="1" x14ac:dyDescent="0.4">
      <c r="A149" s="7" t="s">
        <v>317</v>
      </c>
      <c r="B149" s="1" t="s">
        <v>318</v>
      </c>
      <c r="C149" s="1" t="s">
        <v>65</v>
      </c>
      <c r="D149" s="1">
        <v>125</v>
      </c>
      <c r="E149" s="1">
        <v>144.22999999999999</v>
      </c>
    </row>
    <row r="150" spans="1:5" ht="18" thickBot="1" x14ac:dyDescent="0.4">
      <c r="A150" s="7" t="s">
        <v>319</v>
      </c>
      <c r="B150" s="1" t="s">
        <v>320</v>
      </c>
      <c r="C150" s="1" t="s">
        <v>67</v>
      </c>
      <c r="D150" s="1">
        <v>126</v>
      </c>
      <c r="E150" s="1">
        <v>145.22999999999999</v>
      </c>
    </row>
    <row r="151" spans="1:5" ht="18" thickBot="1" x14ac:dyDescent="0.4">
      <c r="A151" s="7" t="s">
        <v>321</v>
      </c>
      <c r="B151" s="1" t="s">
        <v>322</v>
      </c>
      <c r="C151" s="1" t="s">
        <v>69</v>
      </c>
      <c r="D151" s="1">
        <v>127</v>
      </c>
      <c r="E151" s="1">
        <v>146.22999999999999</v>
      </c>
    </row>
    <row r="152" spans="1:5" ht="18" thickBot="1" x14ac:dyDescent="0.4">
      <c r="A152" s="7" t="s">
        <v>323</v>
      </c>
      <c r="B152" s="1" t="s">
        <v>324</v>
      </c>
      <c r="C152" s="1" t="s">
        <v>71</v>
      </c>
      <c r="D152" s="1">
        <v>128</v>
      </c>
      <c r="E152" s="1">
        <v>147.22999999999999</v>
      </c>
    </row>
    <row r="153" spans="1:5" ht="18" thickBot="1" x14ac:dyDescent="0.4">
      <c r="A153" s="7" t="s">
        <v>325</v>
      </c>
      <c r="B153" s="1" t="s">
        <v>326</v>
      </c>
      <c r="C153" s="1" t="s">
        <v>73</v>
      </c>
      <c r="D153" s="1">
        <v>129</v>
      </c>
      <c r="E153" s="1">
        <v>148.22999999999999</v>
      </c>
    </row>
    <row r="154" spans="1:5" ht="18" thickBot="1" x14ac:dyDescent="0.4">
      <c r="A154" s="7" t="s">
        <v>327</v>
      </c>
      <c r="B154" s="1" t="s">
        <v>328</v>
      </c>
      <c r="C154" s="1" t="s">
        <v>75</v>
      </c>
      <c r="D154" s="1">
        <v>130</v>
      </c>
      <c r="E154" s="1">
        <v>149.22999999999999</v>
      </c>
    </row>
    <row r="155" spans="1:5" ht="18" thickBot="1" x14ac:dyDescent="0.4">
      <c r="A155" s="7" t="s">
        <v>329</v>
      </c>
      <c r="B155" s="1" t="s">
        <v>330</v>
      </c>
      <c r="C155" s="1" t="s">
        <v>59</v>
      </c>
      <c r="D155" s="1">
        <v>131</v>
      </c>
      <c r="E155" s="1">
        <v>150.22999999999999</v>
      </c>
    </row>
    <row r="156" spans="1:5" ht="18" thickBot="1" x14ac:dyDescent="0.4">
      <c r="A156" s="7" t="s">
        <v>331</v>
      </c>
      <c r="B156" s="1" t="s">
        <v>332</v>
      </c>
      <c r="C156" s="1" t="s">
        <v>61</v>
      </c>
      <c r="D156" s="1">
        <v>132</v>
      </c>
      <c r="E156" s="1">
        <v>151.22999999999999</v>
      </c>
    </row>
    <row r="157" spans="1:5" ht="18" thickBot="1" x14ac:dyDescent="0.4">
      <c r="A157" s="7" t="s">
        <v>333</v>
      </c>
      <c r="B157" s="1" t="s">
        <v>334</v>
      </c>
      <c r="C157" s="1" t="s">
        <v>63</v>
      </c>
      <c r="D157" s="1">
        <v>133</v>
      </c>
      <c r="E157" s="1">
        <v>152.22999999999999</v>
      </c>
    </row>
    <row r="158" spans="1:5" ht="18" thickBot="1" x14ac:dyDescent="0.4">
      <c r="A158" s="7" t="s">
        <v>335</v>
      </c>
      <c r="B158" s="1" t="s">
        <v>336</v>
      </c>
      <c r="C158" s="1" t="s">
        <v>65</v>
      </c>
      <c r="D158" s="1">
        <v>30</v>
      </c>
      <c r="E158" s="1">
        <v>153.22999999999999</v>
      </c>
    </row>
    <row r="159" spans="1:5" ht="18" thickBot="1" x14ac:dyDescent="0.4">
      <c r="A159" s="7" t="s">
        <v>337</v>
      </c>
      <c r="B159" s="1" t="s">
        <v>338</v>
      </c>
      <c r="C159" s="1" t="s">
        <v>67</v>
      </c>
      <c r="D159" s="1">
        <v>31</v>
      </c>
      <c r="E159" s="1">
        <v>154.22999999999999</v>
      </c>
    </row>
    <row r="160" spans="1:5" ht="18" thickBot="1" x14ac:dyDescent="0.4">
      <c r="A160" s="7" t="s">
        <v>339</v>
      </c>
      <c r="B160" s="1" t="s">
        <v>340</v>
      </c>
      <c r="C160" s="1" t="s">
        <v>69</v>
      </c>
      <c r="D160" s="1">
        <v>32</v>
      </c>
      <c r="E160" s="1">
        <v>155.22999999999999</v>
      </c>
    </row>
    <row r="161" spans="1:5" ht="18" thickBot="1" x14ac:dyDescent="0.4">
      <c r="A161" s="7" t="s">
        <v>341</v>
      </c>
      <c r="B161" s="1" t="s">
        <v>342</v>
      </c>
      <c r="C161" s="1" t="s">
        <v>71</v>
      </c>
      <c r="D161" s="1">
        <v>33</v>
      </c>
      <c r="E161" s="1">
        <v>156.22999999999999</v>
      </c>
    </row>
    <row r="162" spans="1:5" ht="18" thickBot="1" x14ac:dyDescent="0.4">
      <c r="A162" s="7" t="s">
        <v>343</v>
      </c>
      <c r="B162" s="1" t="s">
        <v>344</v>
      </c>
      <c r="C162" s="1" t="s">
        <v>73</v>
      </c>
      <c r="D162" s="1">
        <v>34</v>
      </c>
      <c r="E162" s="1">
        <v>157.22999999999999</v>
      </c>
    </row>
    <row r="163" spans="1:5" ht="18" thickBot="1" x14ac:dyDescent="0.4">
      <c r="A163" s="7" t="s">
        <v>345</v>
      </c>
      <c r="B163" s="1" t="s">
        <v>346</v>
      </c>
      <c r="C163" s="1" t="s">
        <v>75</v>
      </c>
      <c r="D163" s="1">
        <v>35</v>
      </c>
      <c r="E163" s="1">
        <v>158.22999999999999</v>
      </c>
    </row>
    <row r="164" spans="1:5" ht="18" thickBot="1" x14ac:dyDescent="0.4">
      <c r="A164" s="7" t="s">
        <v>347</v>
      </c>
      <c r="B164" s="1" t="s">
        <v>348</v>
      </c>
      <c r="C164" s="1" t="s">
        <v>59</v>
      </c>
      <c r="D164" s="1">
        <v>36</v>
      </c>
      <c r="E164" s="1">
        <v>159.22999999999999</v>
      </c>
    </row>
    <row r="165" spans="1:5" ht="18" thickBot="1" x14ac:dyDescent="0.4">
      <c r="A165" s="7" t="s">
        <v>349</v>
      </c>
      <c r="B165" s="1" t="s">
        <v>350</v>
      </c>
      <c r="C165" s="1" t="s">
        <v>61</v>
      </c>
      <c r="D165" s="1">
        <v>37</v>
      </c>
      <c r="E165" s="1">
        <v>160.22999999999999</v>
      </c>
    </row>
    <row r="166" spans="1:5" ht="18" thickBot="1" x14ac:dyDescent="0.4">
      <c r="A166" s="7" t="s">
        <v>351</v>
      </c>
      <c r="B166" s="1" t="s">
        <v>352</v>
      </c>
      <c r="C166" s="1" t="s">
        <v>63</v>
      </c>
      <c r="D166" s="1">
        <v>38</v>
      </c>
      <c r="E166" s="1">
        <v>161.22999999999999</v>
      </c>
    </row>
    <row r="167" spans="1:5" ht="18" thickBot="1" x14ac:dyDescent="0.4">
      <c r="A167" s="7" t="s">
        <v>353</v>
      </c>
      <c r="B167" s="1" t="s">
        <v>354</v>
      </c>
      <c r="C167" s="1" t="s">
        <v>65</v>
      </c>
      <c r="D167" s="1">
        <v>39</v>
      </c>
      <c r="E167" s="1">
        <v>162.22999999999999</v>
      </c>
    </row>
    <row r="168" spans="1:5" ht="18" thickBot="1" x14ac:dyDescent="0.4">
      <c r="A168" s="7" t="s">
        <v>355</v>
      </c>
      <c r="B168" s="1" t="s">
        <v>356</v>
      </c>
      <c r="C168" s="1" t="s">
        <v>67</v>
      </c>
      <c r="D168" s="1">
        <v>40</v>
      </c>
      <c r="E168" s="1">
        <v>163.22999999999999</v>
      </c>
    </row>
    <row r="169" spans="1:5" ht="18" thickBot="1" x14ac:dyDescent="0.4">
      <c r="A169" s="7" t="s">
        <v>357</v>
      </c>
      <c r="B169" s="1" t="s">
        <v>358</v>
      </c>
      <c r="C169" s="1" t="s">
        <v>69</v>
      </c>
      <c r="D169" s="1">
        <v>41</v>
      </c>
      <c r="E169" s="1">
        <v>164.23</v>
      </c>
    </row>
    <row r="170" spans="1:5" ht="18" thickBot="1" x14ac:dyDescent="0.4">
      <c r="A170" s="7" t="s">
        <v>359</v>
      </c>
      <c r="B170" s="1" t="s">
        <v>360</v>
      </c>
      <c r="C170" s="1" t="s">
        <v>71</v>
      </c>
      <c r="D170" s="1">
        <v>42</v>
      </c>
      <c r="E170" s="1">
        <v>165.23</v>
      </c>
    </row>
    <row r="171" spans="1:5" ht="18" thickBot="1" x14ac:dyDescent="0.4">
      <c r="A171" s="7" t="s">
        <v>361</v>
      </c>
      <c r="B171" s="1" t="s">
        <v>362</v>
      </c>
      <c r="C171" s="1" t="s">
        <v>73</v>
      </c>
      <c r="D171" s="1">
        <v>43</v>
      </c>
      <c r="E171" s="1">
        <v>166.23</v>
      </c>
    </row>
    <row r="172" spans="1:5" ht="18" thickBot="1" x14ac:dyDescent="0.4">
      <c r="A172" s="7" t="s">
        <v>363</v>
      </c>
      <c r="B172" s="1" t="s">
        <v>364</v>
      </c>
      <c r="C172" s="1" t="s">
        <v>75</v>
      </c>
      <c r="D172" s="1">
        <v>44</v>
      </c>
      <c r="E172" s="1">
        <v>167.23</v>
      </c>
    </row>
    <row r="173" spans="1:5" ht="18" thickBot="1" x14ac:dyDescent="0.4">
      <c r="A173" s="7" t="s">
        <v>365</v>
      </c>
      <c r="B173" s="1" t="s">
        <v>366</v>
      </c>
      <c r="C173" s="1" t="s">
        <v>59</v>
      </c>
      <c r="D173" s="1">
        <v>45</v>
      </c>
      <c r="E173" s="1">
        <v>168.23</v>
      </c>
    </row>
    <row r="174" spans="1:5" ht="18" thickBot="1" x14ac:dyDescent="0.4">
      <c r="A174" s="7" t="s">
        <v>367</v>
      </c>
      <c r="B174" s="1" t="s">
        <v>368</v>
      </c>
      <c r="C174" s="1" t="s">
        <v>61</v>
      </c>
      <c r="D174" s="1">
        <v>46</v>
      </c>
      <c r="E174" s="1">
        <v>169.23</v>
      </c>
    </row>
    <row r="175" spans="1:5" ht="18" thickBot="1" x14ac:dyDescent="0.4">
      <c r="A175" s="7" t="s">
        <v>369</v>
      </c>
      <c r="B175" s="1" t="s">
        <v>370</v>
      </c>
      <c r="C175" s="1" t="s">
        <v>63</v>
      </c>
      <c r="D175" s="1">
        <v>47</v>
      </c>
      <c r="E175" s="1">
        <v>170.23</v>
      </c>
    </row>
    <row r="176" spans="1:5" ht="18" thickBot="1" x14ac:dyDescent="0.4">
      <c r="A176" s="7" t="s">
        <v>371</v>
      </c>
      <c r="B176" s="1" t="s">
        <v>372</v>
      </c>
      <c r="C176" s="1" t="s">
        <v>65</v>
      </c>
      <c r="D176" s="1">
        <v>48</v>
      </c>
      <c r="E176" s="1">
        <v>171.23</v>
      </c>
    </row>
    <row r="177" spans="1:5" ht="18" thickBot="1" x14ac:dyDescent="0.4">
      <c r="A177" s="7" t="s">
        <v>373</v>
      </c>
      <c r="B177" s="1" t="s">
        <v>374</v>
      </c>
      <c r="C177" s="1" t="s">
        <v>67</v>
      </c>
      <c r="D177" s="1">
        <v>49</v>
      </c>
      <c r="E177" s="1">
        <v>172.23</v>
      </c>
    </row>
    <row r="178" spans="1:5" ht="18" thickBot="1" x14ac:dyDescent="0.4">
      <c r="A178" s="7" t="s">
        <v>375</v>
      </c>
      <c r="B178" s="1" t="s">
        <v>376</v>
      </c>
      <c r="C178" s="1" t="s">
        <v>69</v>
      </c>
      <c r="D178" s="1">
        <v>50</v>
      </c>
      <c r="E178" s="1">
        <v>173.23</v>
      </c>
    </row>
    <row r="179" spans="1:5" ht="18" thickBot="1" x14ac:dyDescent="0.4">
      <c r="A179" s="7" t="s">
        <v>377</v>
      </c>
      <c r="B179" s="1" t="s">
        <v>378</v>
      </c>
      <c r="C179" s="1" t="s">
        <v>71</v>
      </c>
      <c r="D179" s="1">
        <v>51</v>
      </c>
      <c r="E179" s="1">
        <v>174.23</v>
      </c>
    </row>
    <row r="180" spans="1:5" ht="18" thickBot="1" x14ac:dyDescent="0.4">
      <c r="A180" s="7" t="s">
        <v>379</v>
      </c>
      <c r="B180" s="1" t="s">
        <v>380</v>
      </c>
      <c r="C180" s="1" t="s">
        <v>73</v>
      </c>
      <c r="D180" s="1">
        <v>52</v>
      </c>
      <c r="E180" s="1">
        <v>175.23</v>
      </c>
    </row>
    <row r="181" spans="1:5" ht="18" thickBot="1" x14ac:dyDescent="0.4">
      <c r="A181" s="7" t="s">
        <v>381</v>
      </c>
      <c r="B181" s="1" t="s">
        <v>382</v>
      </c>
      <c r="C181" s="1" t="s">
        <v>75</v>
      </c>
      <c r="D181" s="1">
        <v>53</v>
      </c>
      <c r="E181" s="1">
        <v>176.23</v>
      </c>
    </row>
    <row r="182" spans="1:5" ht="18" thickBot="1" x14ac:dyDescent="0.4">
      <c r="A182" s="7" t="s">
        <v>383</v>
      </c>
      <c r="B182" s="1" t="s">
        <v>384</v>
      </c>
      <c r="C182" s="1" t="s">
        <v>59</v>
      </c>
      <c r="D182" s="1">
        <v>54</v>
      </c>
      <c r="E182" s="1">
        <v>177.23</v>
      </c>
    </row>
    <row r="183" spans="1:5" ht="18" thickBot="1" x14ac:dyDescent="0.4">
      <c r="A183" s="7" t="s">
        <v>385</v>
      </c>
      <c r="B183" s="1" t="s">
        <v>386</v>
      </c>
      <c r="C183" s="1" t="s">
        <v>61</v>
      </c>
      <c r="D183" s="1">
        <v>55</v>
      </c>
      <c r="E183" s="1">
        <v>178.23</v>
      </c>
    </row>
    <row r="184" spans="1:5" ht="18" thickBot="1" x14ac:dyDescent="0.4">
      <c r="A184" s="7" t="s">
        <v>387</v>
      </c>
      <c r="B184" s="1" t="s">
        <v>388</v>
      </c>
      <c r="C184" s="1" t="s">
        <v>63</v>
      </c>
      <c r="D184" s="1">
        <v>56</v>
      </c>
      <c r="E184" s="1">
        <v>179.23</v>
      </c>
    </row>
    <row r="185" spans="1:5" ht="18" thickBot="1" x14ac:dyDescent="0.4">
      <c r="A185" s="7" t="s">
        <v>389</v>
      </c>
      <c r="B185" s="1" t="s">
        <v>390</v>
      </c>
      <c r="C185" s="1" t="s">
        <v>65</v>
      </c>
      <c r="D185" s="1">
        <v>57</v>
      </c>
      <c r="E185" s="1">
        <v>180.23</v>
      </c>
    </row>
    <row r="186" spans="1:5" ht="18" thickBot="1" x14ac:dyDescent="0.4">
      <c r="A186" s="7" t="s">
        <v>391</v>
      </c>
      <c r="B186" s="1" t="s">
        <v>392</v>
      </c>
      <c r="C186" s="1" t="s">
        <v>67</v>
      </c>
      <c r="D186" s="1">
        <v>58</v>
      </c>
      <c r="E186" s="1">
        <v>181.23</v>
      </c>
    </row>
    <row r="187" spans="1:5" ht="18" thickBot="1" x14ac:dyDescent="0.4">
      <c r="A187" s="7" t="s">
        <v>393</v>
      </c>
      <c r="B187" s="1" t="s">
        <v>394</v>
      </c>
      <c r="C187" s="1" t="s">
        <v>69</v>
      </c>
      <c r="D187" s="1">
        <v>59</v>
      </c>
      <c r="E187" s="1">
        <v>182.23</v>
      </c>
    </row>
    <row r="188" spans="1:5" ht="18" thickBot="1" x14ac:dyDescent="0.4">
      <c r="A188" s="7" t="s">
        <v>395</v>
      </c>
      <c r="B188" s="1" t="s">
        <v>396</v>
      </c>
      <c r="C188" s="1" t="s">
        <v>71</v>
      </c>
      <c r="D188" s="1">
        <v>60</v>
      </c>
      <c r="E188" s="1">
        <v>183.23</v>
      </c>
    </row>
    <row r="189" spans="1:5" ht="18" thickBot="1" x14ac:dyDescent="0.4">
      <c r="A189" s="7" t="s">
        <v>397</v>
      </c>
      <c r="B189" s="1" t="s">
        <v>398</v>
      </c>
      <c r="C189" s="1" t="s">
        <v>73</v>
      </c>
      <c r="D189" s="1">
        <v>61</v>
      </c>
      <c r="E189" s="1">
        <v>184.23</v>
      </c>
    </row>
    <row r="190" spans="1:5" ht="18" thickBot="1" x14ac:dyDescent="0.4">
      <c r="A190" s="7" t="s">
        <v>399</v>
      </c>
      <c r="B190" s="1" t="s">
        <v>400</v>
      </c>
      <c r="C190" s="1" t="s">
        <v>75</v>
      </c>
      <c r="D190" s="1">
        <v>62</v>
      </c>
      <c r="E190" s="1">
        <v>185.23</v>
      </c>
    </row>
    <row r="191" spans="1:5" ht="18" thickBot="1" x14ac:dyDescent="0.4">
      <c r="A191" s="7" t="s">
        <v>401</v>
      </c>
      <c r="B191" s="1" t="s">
        <v>402</v>
      </c>
      <c r="C191" s="1" t="s">
        <v>59</v>
      </c>
      <c r="D191" s="1">
        <v>63</v>
      </c>
      <c r="E191" s="1">
        <v>186.23</v>
      </c>
    </row>
    <row r="192" spans="1:5" ht="18" thickBot="1" x14ac:dyDescent="0.4">
      <c r="A192" s="7" t="s">
        <v>403</v>
      </c>
      <c r="B192" s="1" t="s">
        <v>404</v>
      </c>
      <c r="C192" s="1" t="s">
        <v>61</v>
      </c>
      <c r="D192" s="1">
        <v>64</v>
      </c>
      <c r="E192" s="1">
        <v>187.23</v>
      </c>
    </row>
    <row r="193" spans="1:5" ht="18" thickBot="1" x14ac:dyDescent="0.4">
      <c r="A193" s="7" t="s">
        <v>405</v>
      </c>
      <c r="B193" s="1" t="s">
        <v>406</v>
      </c>
      <c r="C193" s="1" t="s">
        <v>63</v>
      </c>
      <c r="D193" s="1">
        <v>65</v>
      </c>
      <c r="E193" s="1">
        <v>188.23</v>
      </c>
    </row>
    <row r="194" spans="1:5" ht="18" thickBot="1" x14ac:dyDescent="0.4">
      <c r="A194" s="7" t="s">
        <v>407</v>
      </c>
      <c r="B194" s="1" t="s">
        <v>408</v>
      </c>
      <c r="C194" s="1" t="s">
        <v>65</v>
      </c>
      <c r="D194" s="1">
        <v>66</v>
      </c>
      <c r="E194" s="1">
        <v>189.23</v>
      </c>
    </row>
    <row r="195" spans="1:5" ht="18" thickBot="1" x14ac:dyDescent="0.4">
      <c r="A195" s="7" t="s">
        <v>409</v>
      </c>
      <c r="B195" s="1" t="s">
        <v>410</v>
      </c>
      <c r="C195" s="1" t="s">
        <v>67</v>
      </c>
      <c r="D195" s="1">
        <v>67</v>
      </c>
      <c r="E195" s="1">
        <v>190.23</v>
      </c>
    </row>
    <row r="196" spans="1:5" ht="18" thickBot="1" x14ac:dyDescent="0.4">
      <c r="A196" s="7" t="s">
        <v>411</v>
      </c>
      <c r="B196" s="1" t="s">
        <v>412</v>
      </c>
      <c r="C196" s="1" t="s">
        <v>69</v>
      </c>
      <c r="D196" s="1">
        <v>68</v>
      </c>
      <c r="E196" s="1">
        <v>191.23</v>
      </c>
    </row>
    <row r="197" spans="1:5" ht="18" thickBot="1" x14ac:dyDescent="0.4">
      <c r="A197" s="7" t="s">
        <v>413</v>
      </c>
      <c r="B197" s="1" t="s">
        <v>414</v>
      </c>
      <c r="C197" s="1" t="s">
        <v>71</v>
      </c>
      <c r="D197" s="1">
        <v>69</v>
      </c>
      <c r="E197" s="1">
        <v>192.23</v>
      </c>
    </row>
    <row r="198" spans="1:5" ht="18" thickBot="1" x14ac:dyDescent="0.4">
      <c r="A198" s="7" t="s">
        <v>415</v>
      </c>
      <c r="B198" s="1" t="s">
        <v>416</v>
      </c>
      <c r="C198" s="1" t="s">
        <v>73</v>
      </c>
      <c r="D198" s="1">
        <v>70</v>
      </c>
      <c r="E198" s="1">
        <v>193.23</v>
      </c>
    </row>
    <row r="199" spans="1:5" ht="18" thickBot="1" x14ac:dyDescent="0.4">
      <c r="A199" s="7" t="s">
        <v>417</v>
      </c>
      <c r="B199" s="1" t="s">
        <v>418</v>
      </c>
      <c r="C199" s="1" t="s">
        <v>75</v>
      </c>
      <c r="D199" s="1">
        <v>71</v>
      </c>
      <c r="E199" s="1">
        <v>194.23</v>
      </c>
    </row>
    <row r="200" spans="1:5" ht="18" thickBot="1" x14ac:dyDescent="0.4">
      <c r="A200" s="7" t="s">
        <v>419</v>
      </c>
      <c r="B200" s="1" t="s">
        <v>420</v>
      </c>
      <c r="C200" s="1" t="s">
        <v>59</v>
      </c>
      <c r="D200" s="1">
        <v>72</v>
      </c>
      <c r="E200" s="1">
        <v>195.23</v>
      </c>
    </row>
    <row r="201" spans="1:5" ht="18" thickBot="1" x14ac:dyDescent="0.4">
      <c r="A201" s="7" t="s">
        <v>421</v>
      </c>
      <c r="B201" s="1" t="s">
        <v>422</v>
      </c>
      <c r="C201" s="1" t="s">
        <v>61</v>
      </c>
      <c r="D201" s="1">
        <v>73</v>
      </c>
      <c r="E201" s="1">
        <v>196.23</v>
      </c>
    </row>
    <row r="202" spans="1:5" ht="18" thickBot="1" x14ac:dyDescent="0.4">
      <c r="A202" s="7" t="s">
        <v>423</v>
      </c>
      <c r="B202" s="1" t="s">
        <v>424</v>
      </c>
      <c r="C202" s="1" t="s">
        <v>63</v>
      </c>
      <c r="D202" s="1">
        <v>74</v>
      </c>
      <c r="E202" s="1">
        <v>197.23</v>
      </c>
    </row>
    <row r="203" spans="1:5" ht="18" thickBot="1" x14ac:dyDescent="0.4">
      <c r="A203" s="7" t="s">
        <v>425</v>
      </c>
      <c r="B203" s="1" t="s">
        <v>426</v>
      </c>
      <c r="C203" s="1" t="s">
        <v>65</v>
      </c>
      <c r="D203" s="1">
        <v>75</v>
      </c>
      <c r="E203" s="1">
        <v>198.23</v>
      </c>
    </row>
    <row r="204" spans="1:5" ht="18" thickBot="1" x14ac:dyDescent="0.4">
      <c r="A204" s="7" t="s">
        <v>427</v>
      </c>
      <c r="B204" s="1" t="s">
        <v>428</v>
      </c>
      <c r="C204" s="1" t="s">
        <v>67</v>
      </c>
      <c r="D204" s="1">
        <v>76</v>
      </c>
      <c r="E204" s="1">
        <v>199.23</v>
      </c>
    </row>
    <row r="205" spans="1:5" ht="18" thickBot="1" x14ac:dyDescent="0.4">
      <c r="A205" s="7" t="s">
        <v>429</v>
      </c>
      <c r="B205" s="1" t="s">
        <v>430</v>
      </c>
      <c r="C205" s="1" t="s">
        <v>69</v>
      </c>
      <c r="D205" s="1">
        <v>77</v>
      </c>
      <c r="E205" s="1">
        <v>200.23</v>
      </c>
    </row>
    <row r="206" spans="1:5" ht="18" thickBot="1" x14ac:dyDescent="0.4">
      <c r="A206" s="7" t="s">
        <v>431</v>
      </c>
      <c r="B206" s="1" t="s">
        <v>432</v>
      </c>
      <c r="C206" s="1" t="s">
        <v>71</v>
      </c>
      <c r="D206" s="1">
        <v>78</v>
      </c>
      <c r="E206" s="1">
        <v>201.23</v>
      </c>
    </row>
    <row r="207" spans="1:5" ht="18" thickBot="1" x14ac:dyDescent="0.4">
      <c r="A207" s="7" t="s">
        <v>433</v>
      </c>
      <c r="B207" s="1" t="s">
        <v>434</v>
      </c>
      <c r="C207" s="1" t="s">
        <v>73</v>
      </c>
      <c r="D207" s="1">
        <v>79</v>
      </c>
      <c r="E207" s="1">
        <v>202.23</v>
      </c>
    </row>
    <row r="208" spans="1:5" ht="18" thickBot="1" x14ac:dyDescent="0.4">
      <c r="A208" s="7" t="s">
        <v>435</v>
      </c>
      <c r="B208" s="1" t="s">
        <v>436</v>
      </c>
      <c r="C208" s="1" t="s">
        <v>75</v>
      </c>
      <c r="D208" s="1">
        <v>80</v>
      </c>
      <c r="E208" s="1">
        <v>203.23</v>
      </c>
    </row>
    <row r="209" spans="1:5" ht="18" thickBot="1" x14ac:dyDescent="0.4">
      <c r="A209" s="7" t="s">
        <v>437</v>
      </c>
      <c r="B209" s="1" t="s">
        <v>438</v>
      </c>
      <c r="C209" s="1" t="s">
        <v>59</v>
      </c>
      <c r="D209" s="1">
        <v>81</v>
      </c>
      <c r="E209" s="1">
        <v>204.23</v>
      </c>
    </row>
    <row r="210" spans="1:5" ht="18" thickBot="1" x14ac:dyDescent="0.4">
      <c r="A210" s="7" t="s">
        <v>439</v>
      </c>
      <c r="B210" s="1" t="s">
        <v>440</v>
      </c>
      <c r="C210" s="1" t="s">
        <v>61</v>
      </c>
      <c r="D210" s="1">
        <v>82</v>
      </c>
      <c r="E210" s="1">
        <v>205.23</v>
      </c>
    </row>
    <row r="211" spans="1:5" ht="18" thickBot="1" x14ac:dyDescent="0.4">
      <c r="A211" s="7" t="s">
        <v>441</v>
      </c>
      <c r="B211" s="1" t="s">
        <v>442</v>
      </c>
      <c r="C211" s="1" t="s">
        <v>63</v>
      </c>
      <c r="D211" s="1">
        <v>83</v>
      </c>
      <c r="E211" s="1">
        <v>206.23</v>
      </c>
    </row>
    <row r="212" spans="1:5" ht="18" thickBot="1" x14ac:dyDescent="0.4">
      <c r="A212" s="7" t="s">
        <v>443</v>
      </c>
      <c r="B212" s="1" t="s">
        <v>444</v>
      </c>
      <c r="C212" s="1" t="s">
        <v>65</v>
      </c>
      <c r="D212" s="1">
        <v>84</v>
      </c>
      <c r="E212" s="1">
        <v>207.23</v>
      </c>
    </row>
    <row r="213" spans="1:5" ht="18" thickBot="1" x14ac:dyDescent="0.4">
      <c r="A213" s="7" t="s">
        <v>445</v>
      </c>
      <c r="B213" s="1" t="s">
        <v>446</v>
      </c>
      <c r="C213" s="1" t="s">
        <v>67</v>
      </c>
      <c r="D213" s="1">
        <v>85</v>
      </c>
      <c r="E213" s="1">
        <v>208.23</v>
      </c>
    </row>
    <row r="214" spans="1:5" ht="18" thickBot="1" x14ac:dyDescent="0.4">
      <c r="A214" s="7" t="s">
        <v>447</v>
      </c>
      <c r="B214" s="1" t="s">
        <v>448</v>
      </c>
      <c r="C214" s="1" t="s">
        <v>69</v>
      </c>
      <c r="D214" s="1">
        <v>86</v>
      </c>
      <c r="E214" s="1">
        <v>209.23</v>
      </c>
    </row>
    <row r="215" spans="1:5" ht="18" thickBot="1" x14ac:dyDescent="0.4">
      <c r="A215" s="7" t="s">
        <v>449</v>
      </c>
      <c r="B215" s="1" t="s">
        <v>450</v>
      </c>
      <c r="C215" s="1" t="s">
        <v>71</v>
      </c>
      <c r="D215" s="1">
        <v>87</v>
      </c>
      <c r="E215" s="1">
        <v>210.23</v>
      </c>
    </row>
    <row r="216" spans="1:5" ht="18" thickBot="1" x14ac:dyDescent="0.4">
      <c r="A216" s="7" t="s">
        <v>451</v>
      </c>
      <c r="B216" s="1" t="s">
        <v>452</v>
      </c>
      <c r="C216" s="1" t="s">
        <v>73</v>
      </c>
      <c r="D216" s="1">
        <v>88</v>
      </c>
      <c r="E216" s="1">
        <v>211.23</v>
      </c>
    </row>
    <row r="217" spans="1:5" ht="18" thickBot="1" x14ac:dyDescent="0.4">
      <c r="A217" s="7" t="s">
        <v>453</v>
      </c>
      <c r="B217" s="1" t="s">
        <v>454</v>
      </c>
      <c r="C217" s="1" t="s">
        <v>75</v>
      </c>
      <c r="D217" s="1">
        <v>89</v>
      </c>
      <c r="E217" s="1">
        <v>212.23</v>
      </c>
    </row>
    <row r="218" spans="1:5" ht="18" thickBot="1" x14ac:dyDescent="0.4">
      <c r="A218" s="7" t="s">
        <v>455</v>
      </c>
      <c r="B218" s="1" t="s">
        <v>456</v>
      </c>
      <c r="C218" s="1" t="s">
        <v>59</v>
      </c>
      <c r="D218" s="1">
        <v>90</v>
      </c>
      <c r="E218" s="1">
        <v>213.23</v>
      </c>
    </row>
    <row r="219" spans="1:5" ht="18" thickBot="1" x14ac:dyDescent="0.4">
      <c r="A219" s="7" t="s">
        <v>457</v>
      </c>
      <c r="B219" s="1" t="s">
        <v>458</v>
      </c>
      <c r="C219" s="1" t="s">
        <v>61</v>
      </c>
      <c r="D219" s="1">
        <v>91</v>
      </c>
      <c r="E219" s="1">
        <v>214.23</v>
      </c>
    </row>
    <row r="220" spans="1:5" ht="18" thickBot="1" x14ac:dyDescent="0.4">
      <c r="A220" s="7" t="s">
        <v>459</v>
      </c>
      <c r="B220" s="1" t="s">
        <v>460</v>
      </c>
      <c r="C220" s="1" t="s">
        <v>63</v>
      </c>
      <c r="D220" s="1">
        <v>92</v>
      </c>
      <c r="E220" s="1">
        <v>215.23</v>
      </c>
    </row>
    <row r="221" spans="1:5" ht="18" thickBot="1" x14ac:dyDescent="0.4">
      <c r="A221" s="7" t="s">
        <v>461</v>
      </c>
      <c r="B221" s="1" t="s">
        <v>462</v>
      </c>
      <c r="C221" s="1" t="s">
        <v>65</v>
      </c>
      <c r="D221" s="1">
        <v>93</v>
      </c>
      <c r="E221" s="1">
        <v>216.23</v>
      </c>
    </row>
    <row r="222" spans="1:5" ht="18" thickBot="1" x14ac:dyDescent="0.4">
      <c r="A222" s="7" t="s">
        <v>463</v>
      </c>
      <c r="B222" s="1" t="s">
        <v>464</v>
      </c>
      <c r="C222" s="1" t="s">
        <v>67</v>
      </c>
      <c r="D222" s="1">
        <v>94</v>
      </c>
      <c r="E222" s="1">
        <v>217.23</v>
      </c>
    </row>
    <row r="223" spans="1:5" ht="18" thickBot="1" x14ac:dyDescent="0.4">
      <c r="A223" s="7" t="s">
        <v>465</v>
      </c>
      <c r="B223" s="1" t="s">
        <v>466</v>
      </c>
      <c r="C223" s="1" t="s">
        <v>69</v>
      </c>
      <c r="D223" s="1">
        <v>95</v>
      </c>
      <c r="E223" s="1">
        <v>218.23</v>
      </c>
    </row>
    <row r="224" spans="1:5" ht="18" thickBot="1" x14ac:dyDescent="0.4">
      <c r="A224" s="7" t="s">
        <v>467</v>
      </c>
      <c r="B224" s="1" t="s">
        <v>468</v>
      </c>
      <c r="C224" s="1" t="s">
        <v>71</v>
      </c>
      <c r="D224" s="1">
        <v>96</v>
      </c>
      <c r="E224" s="1">
        <v>219.23</v>
      </c>
    </row>
    <row r="225" spans="1:5" ht="18" thickBot="1" x14ac:dyDescent="0.4">
      <c r="A225" s="7" t="s">
        <v>469</v>
      </c>
      <c r="B225" s="1" t="s">
        <v>470</v>
      </c>
      <c r="C225" s="1" t="s">
        <v>73</v>
      </c>
      <c r="D225" s="1">
        <v>97</v>
      </c>
      <c r="E225" s="1">
        <v>220.23</v>
      </c>
    </row>
    <row r="226" spans="1:5" ht="18" thickBot="1" x14ac:dyDescent="0.4">
      <c r="A226" s="7" t="s">
        <v>471</v>
      </c>
      <c r="B226" s="1" t="s">
        <v>472</v>
      </c>
      <c r="C226" s="1" t="s">
        <v>75</v>
      </c>
      <c r="D226" s="1">
        <v>98</v>
      </c>
      <c r="E226" s="1">
        <v>221.23</v>
      </c>
    </row>
    <row r="227" spans="1:5" ht="18" thickBot="1" x14ac:dyDescent="0.4">
      <c r="A227" s="7" t="s">
        <v>473</v>
      </c>
      <c r="B227" s="1" t="s">
        <v>474</v>
      </c>
      <c r="C227" s="1" t="s">
        <v>59</v>
      </c>
      <c r="D227" s="1">
        <v>99</v>
      </c>
      <c r="E227" s="1">
        <v>222.23</v>
      </c>
    </row>
    <row r="228" spans="1:5" ht="18" thickBot="1" x14ac:dyDescent="0.4">
      <c r="A228" s="7" t="s">
        <v>475</v>
      </c>
      <c r="B228" s="1" t="s">
        <v>476</v>
      </c>
      <c r="C228" s="1" t="s">
        <v>61</v>
      </c>
      <c r="D228" s="1">
        <v>100</v>
      </c>
      <c r="E228" s="1">
        <v>223.23</v>
      </c>
    </row>
    <row r="229" spans="1:5" ht="18" thickBot="1" x14ac:dyDescent="0.4">
      <c r="A229" s="7" t="s">
        <v>477</v>
      </c>
      <c r="B229" s="1" t="s">
        <v>478</v>
      </c>
      <c r="C229" s="1" t="s">
        <v>63</v>
      </c>
      <c r="D229" s="1">
        <v>101</v>
      </c>
      <c r="E229" s="1">
        <v>224.23</v>
      </c>
    </row>
    <row r="230" spans="1:5" ht="18" thickBot="1" x14ac:dyDescent="0.4">
      <c r="A230" s="7" t="s">
        <v>479</v>
      </c>
      <c r="B230" s="1" t="s">
        <v>480</v>
      </c>
      <c r="C230" s="1" t="s">
        <v>65</v>
      </c>
      <c r="D230" s="1">
        <v>102</v>
      </c>
      <c r="E230" s="1">
        <v>225.23</v>
      </c>
    </row>
    <row r="231" spans="1:5" ht="18" thickBot="1" x14ac:dyDescent="0.4">
      <c r="A231" s="7" t="s">
        <v>481</v>
      </c>
      <c r="B231" s="1" t="s">
        <v>482</v>
      </c>
      <c r="C231" s="1" t="s">
        <v>67</v>
      </c>
      <c r="D231" s="1">
        <v>103</v>
      </c>
      <c r="E231" s="1">
        <v>226.23</v>
      </c>
    </row>
    <row r="232" spans="1:5" ht="18" thickBot="1" x14ac:dyDescent="0.4">
      <c r="A232" s="7" t="s">
        <v>483</v>
      </c>
      <c r="B232" s="1" t="s">
        <v>484</v>
      </c>
      <c r="C232" s="1" t="s">
        <v>69</v>
      </c>
      <c r="D232" s="1">
        <v>104</v>
      </c>
      <c r="E232" s="1">
        <v>227.23</v>
      </c>
    </row>
    <row r="233" spans="1:5" ht="18" thickBot="1" x14ac:dyDescent="0.4">
      <c r="A233" s="7" t="s">
        <v>485</v>
      </c>
      <c r="B233" s="1" t="s">
        <v>486</v>
      </c>
      <c r="C233" s="1" t="s">
        <v>71</v>
      </c>
      <c r="D233" s="1">
        <v>105</v>
      </c>
      <c r="E233" s="1">
        <v>228.23</v>
      </c>
    </row>
    <row r="234" spans="1:5" ht="18" thickBot="1" x14ac:dyDescent="0.4">
      <c r="A234" s="7" t="s">
        <v>487</v>
      </c>
      <c r="B234" s="1" t="s">
        <v>488</v>
      </c>
      <c r="C234" s="1" t="s">
        <v>73</v>
      </c>
      <c r="D234" s="1">
        <v>106</v>
      </c>
      <c r="E234" s="1">
        <v>229.23</v>
      </c>
    </row>
    <row r="235" spans="1:5" ht="18" thickBot="1" x14ac:dyDescent="0.4">
      <c r="A235" s="7" t="s">
        <v>489</v>
      </c>
      <c r="B235" s="1" t="s">
        <v>490</v>
      </c>
      <c r="C235" s="1" t="s">
        <v>75</v>
      </c>
      <c r="D235" s="1">
        <v>107</v>
      </c>
      <c r="E235" s="1">
        <v>230.23</v>
      </c>
    </row>
    <row r="236" spans="1:5" ht="18" thickBot="1" x14ac:dyDescent="0.4">
      <c r="A236" s="7" t="s">
        <v>491</v>
      </c>
      <c r="B236" s="1" t="s">
        <v>492</v>
      </c>
      <c r="C236" s="1" t="s">
        <v>59</v>
      </c>
      <c r="D236" s="1">
        <v>108</v>
      </c>
      <c r="E236" s="1">
        <v>231.23</v>
      </c>
    </row>
    <row r="237" spans="1:5" ht="18" thickBot="1" x14ac:dyDescent="0.4">
      <c r="A237" s="7" t="s">
        <v>493</v>
      </c>
      <c r="B237" s="1" t="s">
        <v>494</v>
      </c>
      <c r="C237" s="1" t="s">
        <v>61</v>
      </c>
      <c r="D237" s="1">
        <v>109</v>
      </c>
      <c r="E237" s="1">
        <v>232.23</v>
      </c>
    </row>
    <row r="238" spans="1:5" ht="18" thickBot="1" x14ac:dyDescent="0.4">
      <c r="A238" s="7" t="s">
        <v>495</v>
      </c>
      <c r="B238" s="1" t="s">
        <v>496</v>
      </c>
      <c r="C238" s="1" t="s">
        <v>63</v>
      </c>
      <c r="D238" s="1">
        <v>110</v>
      </c>
      <c r="E238" s="1">
        <v>233.23</v>
      </c>
    </row>
    <row r="239" spans="1:5" ht="18" thickBot="1" x14ac:dyDescent="0.4">
      <c r="A239" s="7" t="s">
        <v>497</v>
      </c>
      <c r="B239" s="1" t="s">
        <v>498</v>
      </c>
      <c r="C239" s="1" t="s">
        <v>65</v>
      </c>
      <c r="D239" s="1">
        <v>111</v>
      </c>
      <c r="E239" s="1">
        <v>234.23</v>
      </c>
    </row>
    <row r="240" spans="1:5" ht="18" thickBot="1" x14ac:dyDescent="0.4">
      <c r="A240" s="7" t="s">
        <v>499</v>
      </c>
      <c r="B240" s="1" t="s">
        <v>500</v>
      </c>
      <c r="C240" s="1" t="s">
        <v>67</v>
      </c>
      <c r="D240" s="1">
        <v>112</v>
      </c>
      <c r="E240" s="1">
        <v>235.23</v>
      </c>
    </row>
    <row r="241" spans="1:5" ht="18" thickBot="1" x14ac:dyDescent="0.4">
      <c r="A241" s="7" t="s">
        <v>501</v>
      </c>
      <c r="B241" s="1" t="s">
        <v>502</v>
      </c>
      <c r="C241" s="1" t="s">
        <v>69</v>
      </c>
      <c r="D241" s="1">
        <v>113</v>
      </c>
      <c r="E241" s="1">
        <v>236.23</v>
      </c>
    </row>
    <row r="242" spans="1:5" ht="18" thickBot="1" x14ac:dyDescent="0.4">
      <c r="A242" s="7" t="s">
        <v>503</v>
      </c>
      <c r="B242" s="1" t="s">
        <v>504</v>
      </c>
      <c r="C242" s="1" t="s">
        <v>71</v>
      </c>
      <c r="D242" s="1">
        <v>114</v>
      </c>
      <c r="E242" s="1">
        <v>237.23</v>
      </c>
    </row>
    <row r="243" spans="1:5" ht="18" thickBot="1" x14ac:dyDescent="0.4">
      <c r="A243" s="7" t="s">
        <v>505</v>
      </c>
      <c r="B243" s="1" t="s">
        <v>506</v>
      </c>
      <c r="C243" s="1" t="s">
        <v>73</v>
      </c>
      <c r="D243" s="1">
        <v>115</v>
      </c>
      <c r="E243" s="1">
        <v>238.23</v>
      </c>
    </row>
    <row r="244" spans="1:5" ht="18" thickBot="1" x14ac:dyDescent="0.4">
      <c r="A244" s="7" t="s">
        <v>507</v>
      </c>
      <c r="B244" s="1" t="s">
        <v>508</v>
      </c>
      <c r="C244" s="1" t="s">
        <v>75</v>
      </c>
      <c r="D244" s="1">
        <v>116</v>
      </c>
      <c r="E244" s="1">
        <v>239.23</v>
      </c>
    </row>
    <row r="245" spans="1:5" ht="18" thickBot="1" x14ac:dyDescent="0.4">
      <c r="A245" s="7" t="s">
        <v>509</v>
      </c>
      <c r="B245" s="1" t="s">
        <v>510</v>
      </c>
      <c r="C245" s="1" t="s">
        <v>59</v>
      </c>
      <c r="D245" s="1">
        <v>117</v>
      </c>
      <c r="E245" s="1">
        <v>240.23</v>
      </c>
    </row>
    <row r="246" spans="1:5" ht="18" thickBot="1" x14ac:dyDescent="0.4">
      <c r="A246" s="7" t="s">
        <v>511</v>
      </c>
      <c r="B246" s="1" t="s">
        <v>512</v>
      </c>
      <c r="C246" s="1" t="s">
        <v>61</v>
      </c>
      <c r="D246" s="1">
        <v>118</v>
      </c>
      <c r="E246" s="1">
        <v>241.23</v>
      </c>
    </row>
    <row r="247" spans="1:5" ht="18" thickBot="1" x14ac:dyDescent="0.4">
      <c r="A247" s="7" t="s">
        <v>513</v>
      </c>
      <c r="B247" s="1" t="s">
        <v>514</v>
      </c>
      <c r="C247" s="1" t="s">
        <v>63</v>
      </c>
      <c r="D247" s="1">
        <v>119</v>
      </c>
      <c r="E247" s="1">
        <v>242.23</v>
      </c>
    </row>
    <row r="248" spans="1:5" ht="18" thickBot="1" x14ac:dyDescent="0.4">
      <c r="A248" s="7" t="s">
        <v>515</v>
      </c>
      <c r="B248" s="1" t="s">
        <v>516</v>
      </c>
      <c r="C248" s="1" t="s">
        <v>65</v>
      </c>
      <c r="D248" s="1">
        <v>120</v>
      </c>
      <c r="E248" s="1">
        <v>243.23</v>
      </c>
    </row>
    <row r="249" spans="1:5" ht="18" thickBot="1" x14ac:dyDescent="0.4">
      <c r="A249" s="7" t="s">
        <v>517</v>
      </c>
      <c r="B249" s="1" t="s">
        <v>518</v>
      </c>
      <c r="C249" s="1" t="s">
        <v>67</v>
      </c>
      <c r="D249" s="1">
        <v>121</v>
      </c>
      <c r="E249" s="1">
        <v>244.23</v>
      </c>
    </row>
    <row r="250" spans="1:5" ht="18" thickBot="1" x14ac:dyDescent="0.4">
      <c r="A250" s="7" t="s">
        <v>519</v>
      </c>
      <c r="B250" s="1" t="s">
        <v>520</v>
      </c>
      <c r="C250" s="1" t="s">
        <v>69</v>
      </c>
      <c r="D250" s="1">
        <v>122</v>
      </c>
      <c r="E250" s="1">
        <v>245.23</v>
      </c>
    </row>
    <row r="251" spans="1:5" ht="18" thickBot="1" x14ac:dyDescent="0.4">
      <c r="A251" s="7" t="s">
        <v>521</v>
      </c>
      <c r="B251" s="1" t="s">
        <v>522</v>
      </c>
      <c r="C251" s="1" t="s">
        <v>71</v>
      </c>
      <c r="D251" s="1">
        <v>123</v>
      </c>
      <c r="E251" s="1">
        <v>246.23</v>
      </c>
    </row>
    <row r="252" spans="1:5" ht="18" thickBot="1" x14ac:dyDescent="0.4">
      <c r="A252" s="7" t="s">
        <v>523</v>
      </c>
      <c r="B252" s="1" t="s">
        <v>524</v>
      </c>
      <c r="C252" s="1" t="s">
        <v>73</v>
      </c>
      <c r="D252" s="1">
        <v>124</v>
      </c>
      <c r="E252" s="1">
        <v>247.23</v>
      </c>
    </row>
    <row r="253" spans="1:5" ht="18" thickBot="1" x14ac:dyDescent="0.4">
      <c r="A253" s="7" t="s">
        <v>525</v>
      </c>
      <c r="B253" s="1" t="s">
        <v>526</v>
      </c>
      <c r="C253" s="1" t="s">
        <v>75</v>
      </c>
      <c r="D253" s="1">
        <v>125</v>
      </c>
      <c r="E253" s="1">
        <v>248.23</v>
      </c>
    </row>
    <row r="254" spans="1:5" ht="18" thickBot="1" x14ac:dyDescent="0.4">
      <c r="A254" s="7" t="s">
        <v>527</v>
      </c>
      <c r="B254" s="1" t="s">
        <v>528</v>
      </c>
      <c r="C254" s="1" t="s">
        <v>59</v>
      </c>
      <c r="D254" s="1">
        <v>126</v>
      </c>
      <c r="E254" s="1">
        <v>249.23</v>
      </c>
    </row>
    <row r="255" spans="1:5" ht="18" thickBot="1" x14ac:dyDescent="0.4">
      <c r="A255" s="7" t="s">
        <v>529</v>
      </c>
      <c r="B255" s="1" t="s">
        <v>530</v>
      </c>
      <c r="C255" s="1" t="s">
        <v>61</v>
      </c>
      <c r="D255" s="1">
        <v>127</v>
      </c>
      <c r="E255" s="1">
        <v>250.23</v>
      </c>
    </row>
    <row r="256" spans="1:5" ht="18" thickBot="1" x14ac:dyDescent="0.4">
      <c r="A256" s="7" t="s">
        <v>531</v>
      </c>
      <c r="B256" s="1" t="s">
        <v>532</v>
      </c>
      <c r="C256" s="1" t="s">
        <v>63</v>
      </c>
      <c r="D256" s="1">
        <v>128</v>
      </c>
      <c r="E256" s="1">
        <v>251.23</v>
      </c>
    </row>
    <row r="257" spans="1:5" ht="18" thickBot="1" x14ac:dyDescent="0.4">
      <c r="A257" s="7" t="s">
        <v>533</v>
      </c>
      <c r="B257" s="1" t="s">
        <v>534</v>
      </c>
      <c r="C257" s="1" t="s">
        <v>65</v>
      </c>
      <c r="D257" s="1">
        <v>129</v>
      </c>
      <c r="E257" s="1">
        <v>252.23</v>
      </c>
    </row>
    <row r="258" spans="1:5" ht="18" thickBot="1" x14ac:dyDescent="0.4">
      <c r="A258" s="7" t="s">
        <v>535</v>
      </c>
      <c r="B258" s="1" t="s">
        <v>536</v>
      </c>
      <c r="C258" s="1" t="s">
        <v>67</v>
      </c>
      <c r="D258" s="1">
        <v>130</v>
      </c>
      <c r="E258" s="1">
        <v>253.23</v>
      </c>
    </row>
    <row r="259" spans="1:5" ht="18" thickBot="1" x14ac:dyDescent="0.4">
      <c r="A259" s="7" t="s">
        <v>537</v>
      </c>
      <c r="B259" s="1" t="s">
        <v>538</v>
      </c>
      <c r="C259" s="1" t="s">
        <v>69</v>
      </c>
      <c r="D259" s="1">
        <v>131</v>
      </c>
      <c r="E259" s="1">
        <v>254.23</v>
      </c>
    </row>
    <row r="260" spans="1:5" ht="18" thickBot="1" x14ac:dyDescent="0.4">
      <c r="A260" s="7" t="s">
        <v>539</v>
      </c>
      <c r="B260" s="1" t="s">
        <v>540</v>
      </c>
      <c r="C260" s="1" t="s">
        <v>71</v>
      </c>
      <c r="D260" s="1">
        <v>132</v>
      </c>
      <c r="E260" s="1">
        <v>255.23</v>
      </c>
    </row>
    <row r="261" spans="1:5" ht="18" thickBot="1" x14ac:dyDescent="0.4">
      <c r="A261" s="7" t="s">
        <v>541</v>
      </c>
      <c r="B261" s="1" t="s">
        <v>542</v>
      </c>
      <c r="C261" s="1" t="s">
        <v>73</v>
      </c>
      <c r="D261" s="1">
        <v>133</v>
      </c>
      <c r="E261" s="1">
        <v>256.23</v>
      </c>
    </row>
    <row r="262" spans="1:5" ht="18" thickBot="1" x14ac:dyDescent="0.4">
      <c r="A262" s="7" t="s">
        <v>543</v>
      </c>
      <c r="B262" s="1" t="s">
        <v>544</v>
      </c>
      <c r="C262" s="1" t="s">
        <v>75</v>
      </c>
      <c r="D262" s="1">
        <v>134</v>
      </c>
      <c r="E262" s="1">
        <v>257.23</v>
      </c>
    </row>
    <row r="263" spans="1:5" ht="18" thickBot="1" x14ac:dyDescent="0.4">
      <c r="A263" s="7" t="s">
        <v>545</v>
      </c>
      <c r="B263" s="1" t="s">
        <v>546</v>
      </c>
      <c r="C263" s="1" t="s">
        <v>59</v>
      </c>
      <c r="D263" s="1">
        <v>135</v>
      </c>
      <c r="E263" s="1">
        <v>258.23</v>
      </c>
    </row>
    <row r="264" spans="1:5" ht="18" thickBot="1" x14ac:dyDescent="0.4">
      <c r="A264" s="7" t="s">
        <v>547</v>
      </c>
      <c r="B264" s="1" t="s">
        <v>548</v>
      </c>
      <c r="C264" s="1" t="s">
        <v>61</v>
      </c>
      <c r="D264" s="1">
        <v>136</v>
      </c>
      <c r="E264" s="1">
        <v>259.23</v>
      </c>
    </row>
    <row r="265" spans="1:5" ht="18" thickBot="1" x14ac:dyDescent="0.4">
      <c r="A265" s="7" t="s">
        <v>549</v>
      </c>
      <c r="B265" s="1" t="s">
        <v>550</v>
      </c>
      <c r="C265" s="1" t="s">
        <v>63</v>
      </c>
      <c r="D265" s="1">
        <v>137</v>
      </c>
      <c r="E265" s="1">
        <v>260.23</v>
      </c>
    </row>
    <row r="266" spans="1:5" ht="18" thickBot="1" x14ac:dyDescent="0.4">
      <c r="A266" s="7" t="s">
        <v>551</v>
      </c>
      <c r="B266" s="1" t="s">
        <v>552</v>
      </c>
      <c r="C266" s="1" t="s">
        <v>65</v>
      </c>
      <c r="D266" s="1">
        <v>138</v>
      </c>
      <c r="E266" s="1">
        <v>261.23</v>
      </c>
    </row>
    <row r="267" spans="1:5" ht="18" thickBot="1" x14ac:dyDescent="0.4">
      <c r="A267" s="7" t="s">
        <v>553</v>
      </c>
      <c r="B267" s="1" t="s">
        <v>554</v>
      </c>
      <c r="C267" s="1" t="s">
        <v>67</v>
      </c>
      <c r="D267" s="1">
        <v>139</v>
      </c>
      <c r="E267" s="1">
        <v>262.23</v>
      </c>
    </row>
    <row r="268" spans="1:5" ht="18" thickBot="1" x14ac:dyDescent="0.4">
      <c r="A268" s="7" t="s">
        <v>555</v>
      </c>
      <c r="B268" s="1" t="s">
        <v>556</v>
      </c>
      <c r="C268" s="1" t="s">
        <v>69</v>
      </c>
      <c r="D268" s="1">
        <v>140</v>
      </c>
      <c r="E268" s="1">
        <v>263.23</v>
      </c>
    </row>
    <row r="269" spans="1:5" ht="18" thickBot="1" x14ac:dyDescent="0.4">
      <c r="A269" s="7" t="s">
        <v>557</v>
      </c>
      <c r="B269" s="1" t="s">
        <v>558</v>
      </c>
      <c r="C269" s="1" t="s">
        <v>71</v>
      </c>
      <c r="D269" s="1">
        <v>141</v>
      </c>
      <c r="E269" s="1">
        <v>264.23</v>
      </c>
    </row>
    <row r="270" spans="1:5" ht="18" thickBot="1" x14ac:dyDescent="0.4">
      <c r="A270" s="7" t="s">
        <v>559</v>
      </c>
      <c r="B270" s="1" t="s">
        <v>560</v>
      </c>
      <c r="C270" s="1" t="s">
        <v>73</v>
      </c>
      <c r="D270" s="1">
        <v>142</v>
      </c>
      <c r="E270" s="1">
        <v>265.23</v>
      </c>
    </row>
    <row r="271" spans="1:5" ht="18" thickBot="1" x14ac:dyDescent="0.4">
      <c r="A271" s="7" t="s">
        <v>561</v>
      </c>
      <c r="B271" s="1" t="s">
        <v>562</v>
      </c>
      <c r="C271" s="1" t="s">
        <v>75</v>
      </c>
      <c r="D271" s="1">
        <v>143</v>
      </c>
      <c r="E271" s="1">
        <v>266.23</v>
      </c>
    </row>
    <row r="272" spans="1:5" ht="18" thickBot="1" x14ac:dyDescent="0.4">
      <c r="A272" s="7" t="s">
        <v>563</v>
      </c>
      <c r="B272" s="1" t="s">
        <v>564</v>
      </c>
      <c r="C272" s="1" t="s">
        <v>59</v>
      </c>
      <c r="D272" s="1">
        <v>144</v>
      </c>
      <c r="E272" s="1">
        <v>267.23</v>
      </c>
    </row>
    <row r="273" spans="1:5" ht="18" thickBot="1" x14ac:dyDescent="0.4">
      <c r="A273" s="7" t="s">
        <v>565</v>
      </c>
      <c r="B273" s="1" t="s">
        <v>566</v>
      </c>
      <c r="C273" s="1" t="s">
        <v>61</v>
      </c>
      <c r="D273" s="1">
        <v>145</v>
      </c>
      <c r="E273" s="1">
        <v>268.23</v>
      </c>
    </row>
    <row r="274" spans="1:5" ht="18" thickBot="1" x14ac:dyDescent="0.4">
      <c r="A274" s="7" t="s">
        <v>567</v>
      </c>
      <c r="B274" s="1" t="s">
        <v>568</v>
      </c>
      <c r="C274" s="1" t="s">
        <v>63</v>
      </c>
      <c r="D274" s="1">
        <v>146</v>
      </c>
      <c r="E274" s="1">
        <v>269.23</v>
      </c>
    </row>
    <row r="275" spans="1:5" ht="18" thickBot="1" x14ac:dyDescent="0.4">
      <c r="A275" s="7" t="s">
        <v>569</v>
      </c>
      <c r="B275" s="1" t="s">
        <v>570</v>
      </c>
      <c r="C275" s="1" t="s">
        <v>65</v>
      </c>
      <c r="D275" s="1">
        <v>147</v>
      </c>
      <c r="E275" s="1">
        <v>270.23</v>
      </c>
    </row>
    <row r="276" spans="1:5" ht="18" thickBot="1" x14ac:dyDescent="0.4">
      <c r="A276" s="7" t="s">
        <v>571</v>
      </c>
      <c r="B276" s="1" t="s">
        <v>572</v>
      </c>
      <c r="C276" s="1" t="s">
        <v>67</v>
      </c>
      <c r="D276" s="1">
        <v>148</v>
      </c>
      <c r="E276" s="1">
        <v>271.23</v>
      </c>
    </row>
    <row r="277" spans="1:5" ht="18" thickBot="1" x14ac:dyDescent="0.4">
      <c r="A277" s="7" t="s">
        <v>573</v>
      </c>
      <c r="B277" s="1" t="s">
        <v>574</v>
      </c>
      <c r="C277" s="1" t="s">
        <v>69</v>
      </c>
      <c r="D277" s="1">
        <v>149</v>
      </c>
      <c r="E277" s="1">
        <v>272.23</v>
      </c>
    </row>
    <row r="278" spans="1:5" ht="18" thickBot="1" x14ac:dyDescent="0.4">
      <c r="A278" s="7" t="s">
        <v>575</v>
      </c>
      <c r="B278" s="1" t="s">
        <v>576</v>
      </c>
      <c r="C278" s="1" t="s">
        <v>71</v>
      </c>
      <c r="D278" s="1">
        <v>150</v>
      </c>
      <c r="E278" s="1">
        <v>273.23</v>
      </c>
    </row>
    <row r="279" spans="1:5" ht="18" thickBot="1" x14ac:dyDescent="0.4">
      <c r="A279" s="7" t="s">
        <v>577</v>
      </c>
      <c r="B279" s="1" t="s">
        <v>578</v>
      </c>
      <c r="C279" s="1" t="s">
        <v>73</v>
      </c>
      <c r="D279" s="1">
        <v>151</v>
      </c>
      <c r="E279" s="1">
        <v>274.23</v>
      </c>
    </row>
    <row r="280" spans="1:5" ht="18" thickBot="1" x14ac:dyDescent="0.4">
      <c r="A280" s="7" t="s">
        <v>579</v>
      </c>
      <c r="B280" s="1" t="s">
        <v>580</v>
      </c>
      <c r="C280" s="1" t="s">
        <v>75</v>
      </c>
      <c r="D280" s="1">
        <v>152</v>
      </c>
      <c r="E280" s="1">
        <v>275.23</v>
      </c>
    </row>
    <row r="281" spans="1:5" ht="18" thickBot="1" x14ac:dyDescent="0.4">
      <c r="A281" s="7" t="s">
        <v>581</v>
      </c>
      <c r="B281" s="1" t="s">
        <v>582</v>
      </c>
      <c r="C281" s="1" t="s">
        <v>59</v>
      </c>
      <c r="D281" s="1">
        <v>153</v>
      </c>
      <c r="E281" s="1">
        <v>276.23</v>
      </c>
    </row>
    <row r="282" spans="1:5" ht="18" thickBot="1" x14ac:dyDescent="0.4">
      <c r="A282" s="7" t="s">
        <v>583</v>
      </c>
      <c r="B282" s="1" t="s">
        <v>584</v>
      </c>
      <c r="C282" s="1" t="s">
        <v>61</v>
      </c>
      <c r="D282" s="1">
        <v>154</v>
      </c>
      <c r="E282" s="1">
        <v>277.23</v>
      </c>
    </row>
    <row r="283" spans="1:5" ht="18" thickBot="1" x14ac:dyDescent="0.4">
      <c r="A283" s="7" t="s">
        <v>585</v>
      </c>
      <c r="B283" s="1" t="s">
        <v>586</v>
      </c>
      <c r="C283" s="1" t="s">
        <v>63</v>
      </c>
      <c r="D283" s="1">
        <v>155</v>
      </c>
      <c r="E283" s="1">
        <v>278.23</v>
      </c>
    </row>
    <row r="284" spans="1:5" ht="18" thickBot="1" x14ac:dyDescent="0.4">
      <c r="A284" s="7" t="s">
        <v>587</v>
      </c>
      <c r="B284" s="1" t="s">
        <v>588</v>
      </c>
      <c r="C284" s="1" t="s">
        <v>65</v>
      </c>
      <c r="D284" s="1">
        <v>156</v>
      </c>
      <c r="E284" s="1">
        <v>279.23</v>
      </c>
    </row>
    <row r="285" spans="1:5" ht="18" thickBot="1" x14ac:dyDescent="0.4">
      <c r="A285" s="7" t="s">
        <v>589</v>
      </c>
      <c r="B285" s="1" t="s">
        <v>590</v>
      </c>
      <c r="C285" s="1" t="s">
        <v>67</v>
      </c>
      <c r="D285" s="1">
        <v>157</v>
      </c>
      <c r="E285" s="1">
        <v>280.23</v>
      </c>
    </row>
    <row r="286" spans="1:5" ht="18" thickBot="1" x14ac:dyDescent="0.4">
      <c r="A286" s="7" t="s">
        <v>591</v>
      </c>
      <c r="B286" s="1" t="s">
        <v>592</v>
      </c>
      <c r="C286" s="1" t="s">
        <v>69</v>
      </c>
      <c r="D286" s="1">
        <v>158</v>
      </c>
      <c r="E286" s="1">
        <v>281.23</v>
      </c>
    </row>
    <row r="287" spans="1:5" ht="18" thickBot="1" x14ac:dyDescent="0.4">
      <c r="A287" s="7" t="s">
        <v>593</v>
      </c>
      <c r="B287" s="1" t="s">
        <v>594</v>
      </c>
      <c r="C287" s="1" t="s">
        <v>71</v>
      </c>
      <c r="D287" s="1">
        <v>159</v>
      </c>
      <c r="E287" s="1">
        <v>282.23</v>
      </c>
    </row>
    <row r="288" spans="1:5" ht="18" thickBot="1" x14ac:dyDescent="0.4">
      <c r="A288" s="7" t="s">
        <v>595</v>
      </c>
      <c r="B288" s="1" t="s">
        <v>596</v>
      </c>
      <c r="C288" s="1" t="s">
        <v>73</v>
      </c>
      <c r="D288" s="1">
        <v>160</v>
      </c>
      <c r="E288" s="1">
        <v>283.23</v>
      </c>
    </row>
    <row r="289" spans="1:5" ht="18" thickBot="1" x14ac:dyDescent="0.4">
      <c r="A289" s="7" t="s">
        <v>597</v>
      </c>
      <c r="B289" s="1" t="s">
        <v>598</v>
      </c>
      <c r="C289" s="1" t="s">
        <v>75</v>
      </c>
      <c r="D289" s="1">
        <v>161</v>
      </c>
      <c r="E289" s="1">
        <v>284.23</v>
      </c>
    </row>
    <row r="290" spans="1:5" ht="18" thickBot="1" x14ac:dyDescent="0.4">
      <c r="A290" s="7" t="s">
        <v>599</v>
      </c>
      <c r="B290" s="1" t="s">
        <v>600</v>
      </c>
      <c r="C290" s="1" t="s">
        <v>59</v>
      </c>
      <c r="D290" s="1">
        <v>162</v>
      </c>
      <c r="E290" s="1">
        <v>285.23</v>
      </c>
    </row>
    <row r="291" spans="1:5" ht="18" thickBot="1" x14ac:dyDescent="0.4">
      <c r="A291" s="7" t="s">
        <v>601</v>
      </c>
      <c r="B291" s="1" t="s">
        <v>602</v>
      </c>
      <c r="C291" s="1" t="s">
        <v>61</v>
      </c>
      <c r="D291" s="1">
        <v>163</v>
      </c>
      <c r="E291" s="1">
        <v>286.23</v>
      </c>
    </row>
    <row r="292" spans="1:5" ht="18" thickBot="1" x14ac:dyDescent="0.4">
      <c r="A292" s="7" t="s">
        <v>603</v>
      </c>
      <c r="B292" s="1" t="s">
        <v>604</v>
      </c>
      <c r="C292" s="1" t="s">
        <v>63</v>
      </c>
      <c r="D292" s="1">
        <v>164</v>
      </c>
      <c r="E292" s="1">
        <v>287.23</v>
      </c>
    </row>
    <row r="293" spans="1:5" ht="18" thickBot="1" x14ac:dyDescent="0.4">
      <c r="A293" s="7" t="s">
        <v>605</v>
      </c>
      <c r="B293" s="1" t="s">
        <v>606</v>
      </c>
      <c r="C293" s="1" t="s">
        <v>65</v>
      </c>
      <c r="D293" s="1">
        <v>165</v>
      </c>
      <c r="E293" s="1">
        <v>288.23</v>
      </c>
    </row>
    <row r="294" spans="1:5" ht="18" thickBot="1" x14ac:dyDescent="0.4">
      <c r="A294" s="7" t="s">
        <v>607</v>
      </c>
      <c r="B294" s="1" t="s">
        <v>608</v>
      </c>
      <c r="C294" s="1" t="s">
        <v>67</v>
      </c>
      <c r="D294" s="1">
        <v>166</v>
      </c>
      <c r="E294" s="1">
        <v>289.23</v>
      </c>
    </row>
    <row r="295" spans="1:5" ht="18" thickBot="1" x14ac:dyDescent="0.4">
      <c r="A295" s="7" t="s">
        <v>609</v>
      </c>
      <c r="B295" s="1" t="s">
        <v>610</v>
      </c>
      <c r="C295" s="1" t="s">
        <v>69</v>
      </c>
      <c r="D295" s="1">
        <v>167</v>
      </c>
      <c r="E295" s="1">
        <v>290.23</v>
      </c>
    </row>
    <row r="296" spans="1:5" ht="18" thickBot="1" x14ac:dyDescent="0.4">
      <c r="A296" s="7" t="s">
        <v>611</v>
      </c>
      <c r="B296" s="1" t="s">
        <v>612</v>
      </c>
      <c r="C296" s="1" t="s">
        <v>71</v>
      </c>
      <c r="D296" s="1">
        <v>168</v>
      </c>
      <c r="E296" s="1">
        <v>291.23</v>
      </c>
    </row>
    <row r="297" spans="1:5" ht="18" thickBot="1" x14ac:dyDescent="0.4">
      <c r="A297" s="7" t="s">
        <v>613</v>
      </c>
      <c r="B297" s="1" t="s">
        <v>614</v>
      </c>
      <c r="C297" s="1" t="s">
        <v>73</v>
      </c>
      <c r="D297" s="1">
        <v>169</v>
      </c>
      <c r="E297" s="1">
        <v>292.23</v>
      </c>
    </row>
    <row r="298" spans="1:5" ht="18" thickBot="1" x14ac:dyDescent="0.4">
      <c r="A298" s="7" t="s">
        <v>615</v>
      </c>
      <c r="B298" s="1" t="s">
        <v>616</v>
      </c>
      <c r="C298" s="1" t="s">
        <v>75</v>
      </c>
      <c r="D298" s="1">
        <v>170</v>
      </c>
      <c r="E298" s="1">
        <v>293.23</v>
      </c>
    </row>
    <row r="299" spans="1:5" ht="18" thickBot="1" x14ac:dyDescent="0.4">
      <c r="A299" s="7" t="s">
        <v>617</v>
      </c>
      <c r="B299" s="1" t="s">
        <v>618</v>
      </c>
      <c r="C299" s="1" t="s">
        <v>59</v>
      </c>
      <c r="D299" s="1">
        <v>171</v>
      </c>
      <c r="E299" s="1">
        <v>294.23</v>
      </c>
    </row>
    <row r="300" spans="1:5" ht="18" thickBot="1" x14ac:dyDescent="0.4">
      <c r="A300" s="7" t="s">
        <v>619</v>
      </c>
      <c r="B300" s="1" t="s">
        <v>620</v>
      </c>
      <c r="C300" s="1" t="s">
        <v>61</v>
      </c>
      <c r="D300" s="1">
        <v>172</v>
      </c>
      <c r="E300" s="1">
        <v>295.23</v>
      </c>
    </row>
    <row r="301" spans="1:5" ht="18" thickBot="1" x14ac:dyDescent="0.4">
      <c r="A301" s="7" t="s">
        <v>621</v>
      </c>
      <c r="B301" s="1" t="s">
        <v>622</v>
      </c>
      <c r="C301" s="1" t="s">
        <v>63</v>
      </c>
      <c r="D301" s="1">
        <v>173</v>
      </c>
      <c r="E301" s="1">
        <v>296.23</v>
      </c>
    </row>
    <row r="302" spans="1:5" ht="18" thickBot="1" x14ac:dyDescent="0.4">
      <c r="A302" s="7" t="s">
        <v>623</v>
      </c>
      <c r="B302" s="1" t="s">
        <v>624</v>
      </c>
      <c r="C302" s="1" t="s">
        <v>65</v>
      </c>
      <c r="D302" s="1">
        <v>174</v>
      </c>
      <c r="E302" s="1">
        <v>297.23</v>
      </c>
    </row>
    <row r="303" spans="1:5" ht="18" thickBot="1" x14ac:dyDescent="0.4">
      <c r="A303" s="7" t="s">
        <v>625</v>
      </c>
      <c r="B303" s="1" t="s">
        <v>626</v>
      </c>
      <c r="C303" s="1" t="s">
        <v>67</v>
      </c>
      <c r="D303" s="1">
        <v>175</v>
      </c>
      <c r="E303" s="1">
        <v>298.23</v>
      </c>
    </row>
    <row r="304" spans="1:5" ht="18" thickBot="1" x14ac:dyDescent="0.4">
      <c r="A304" s="7" t="s">
        <v>627</v>
      </c>
      <c r="B304" s="1" t="s">
        <v>628</v>
      </c>
      <c r="C304" s="1" t="s">
        <v>69</v>
      </c>
      <c r="D304" s="1">
        <v>176</v>
      </c>
      <c r="E304" s="1">
        <v>299.23</v>
      </c>
    </row>
    <row r="305" spans="1:5" ht="18" thickBot="1" x14ac:dyDescent="0.4">
      <c r="A305" s="7" t="s">
        <v>629</v>
      </c>
      <c r="B305" s="1" t="s">
        <v>630</v>
      </c>
      <c r="C305" s="1" t="s">
        <v>71</v>
      </c>
      <c r="D305" s="1">
        <v>177</v>
      </c>
      <c r="E305" s="1">
        <v>300.23</v>
      </c>
    </row>
    <row r="306" spans="1:5" ht="18" thickBot="1" x14ac:dyDescent="0.4">
      <c r="A306" s="7" t="s">
        <v>631</v>
      </c>
      <c r="B306" s="1" t="s">
        <v>632</v>
      </c>
      <c r="C306" s="1" t="s">
        <v>73</v>
      </c>
      <c r="D306" s="1">
        <v>178</v>
      </c>
      <c r="E306" s="1">
        <v>301.23</v>
      </c>
    </row>
    <row r="307" spans="1:5" ht="18" thickBot="1" x14ac:dyDescent="0.4">
      <c r="A307" s="7" t="s">
        <v>633</v>
      </c>
      <c r="B307" s="1" t="s">
        <v>634</v>
      </c>
      <c r="C307" s="1" t="s">
        <v>75</v>
      </c>
      <c r="D307" s="1">
        <v>179</v>
      </c>
      <c r="E307" s="1">
        <v>302.23</v>
      </c>
    </row>
    <row r="308" spans="1:5" ht="18" thickBot="1" x14ac:dyDescent="0.4">
      <c r="A308" s="7" t="s">
        <v>635</v>
      </c>
      <c r="B308" s="1" t="s">
        <v>636</v>
      </c>
      <c r="C308" s="1" t="s">
        <v>59</v>
      </c>
      <c r="D308" s="1">
        <v>180</v>
      </c>
      <c r="E308" s="1">
        <v>303.23</v>
      </c>
    </row>
    <row r="309" spans="1:5" ht="18" thickBot="1" x14ac:dyDescent="0.4">
      <c r="A309" s="7" t="s">
        <v>637</v>
      </c>
      <c r="B309" s="1" t="s">
        <v>638</v>
      </c>
      <c r="C309" s="1" t="s">
        <v>61</v>
      </c>
      <c r="D309" s="1">
        <v>181</v>
      </c>
      <c r="E309" s="1">
        <v>304.23</v>
      </c>
    </row>
    <row r="310" spans="1:5" ht="18" thickBot="1" x14ac:dyDescent="0.4">
      <c r="A310" s="7" t="s">
        <v>639</v>
      </c>
      <c r="B310" s="1" t="s">
        <v>640</v>
      </c>
      <c r="C310" s="1" t="s">
        <v>63</v>
      </c>
      <c r="D310" s="1">
        <v>182</v>
      </c>
      <c r="E310" s="1">
        <v>305.23</v>
      </c>
    </row>
    <row r="311" spans="1:5" ht="18" thickBot="1" x14ac:dyDescent="0.4">
      <c r="A311" s="7" t="s">
        <v>641</v>
      </c>
      <c r="B311" s="1" t="s">
        <v>642</v>
      </c>
      <c r="C311" s="1" t="s">
        <v>65</v>
      </c>
      <c r="D311" s="1">
        <v>183</v>
      </c>
      <c r="E311" s="1">
        <v>306.23</v>
      </c>
    </row>
    <row r="312" spans="1:5" ht="18" thickBot="1" x14ac:dyDescent="0.4">
      <c r="A312" s="7" t="s">
        <v>643</v>
      </c>
      <c r="B312" s="1" t="s">
        <v>644</v>
      </c>
      <c r="C312" s="1" t="s">
        <v>67</v>
      </c>
      <c r="D312" s="1">
        <v>184</v>
      </c>
      <c r="E312" s="1">
        <v>307.23</v>
      </c>
    </row>
    <row r="313" spans="1:5" ht="18" thickBot="1" x14ac:dyDescent="0.4">
      <c r="A313" s="7" t="s">
        <v>645</v>
      </c>
      <c r="B313" s="1" t="s">
        <v>646</v>
      </c>
      <c r="C313" s="1" t="s">
        <v>69</v>
      </c>
      <c r="D313" s="1">
        <v>185</v>
      </c>
      <c r="E313" s="1">
        <v>308.23</v>
      </c>
    </row>
    <row r="314" spans="1:5" ht="18" thickBot="1" x14ac:dyDescent="0.4">
      <c r="A314" s="7" t="s">
        <v>647</v>
      </c>
      <c r="B314" s="1" t="s">
        <v>648</v>
      </c>
      <c r="C314" s="1" t="s">
        <v>71</v>
      </c>
      <c r="D314" s="1">
        <v>186</v>
      </c>
      <c r="E314" s="1">
        <v>309.23</v>
      </c>
    </row>
    <row r="315" spans="1:5" ht="18" thickBot="1" x14ac:dyDescent="0.4">
      <c r="A315" s="7" t="s">
        <v>649</v>
      </c>
      <c r="B315" s="1" t="s">
        <v>650</v>
      </c>
      <c r="C315" s="1" t="s">
        <v>73</v>
      </c>
      <c r="D315" s="1">
        <v>187</v>
      </c>
      <c r="E315" s="1">
        <v>310.23</v>
      </c>
    </row>
    <row r="316" spans="1:5" ht="18" thickBot="1" x14ac:dyDescent="0.4">
      <c r="A316" s="7" t="s">
        <v>651</v>
      </c>
      <c r="B316" s="1" t="s">
        <v>652</v>
      </c>
      <c r="C316" s="1" t="s">
        <v>75</v>
      </c>
      <c r="D316" s="1">
        <v>188</v>
      </c>
      <c r="E316" s="1">
        <v>311.23</v>
      </c>
    </row>
    <row r="317" spans="1:5" ht="18" thickBot="1" x14ac:dyDescent="0.4">
      <c r="A317" s="7" t="s">
        <v>653</v>
      </c>
      <c r="B317" s="1" t="s">
        <v>654</v>
      </c>
      <c r="C317" s="1" t="s">
        <v>59</v>
      </c>
      <c r="D317" s="1">
        <v>189</v>
      </c>
      <c r="E317" s="1">
        <v>312.23</v>
      </c>
    </row>
    <row r="318" spans="1:5" ht="18" thickBot="1" x14ac:dyDescent="0.4">
      <c r="A318" s="7" t="s">
        <v>655</v>
      </c>
      <c r="B318" s="1" t="s">
        <v>656</v>
      </c>
      <c r="C318" s="1" t="s">
        <v>61</v>
      </c>
      <c r="D318" s="1">
        <v>190</v>
      </c>
      <c r="E318" s="1">
        <v>313.23</v>
      </c>
    </row>
    <row r="319" spans="1:5" ht="18" thickBot="1" x14ac:dyDescent="0.4">
      <c r="A319" s="7" t="s">
        <v>657</v>
      </c>
      <c r="B319" s="1" t="s">
        <v>658</v>
      </c>
      <c r="C319" s="1" t="s">
        <v>63</v>
      </c>
      <c r="D319" s="1">
        <v>191</v>
      </c>
      <c r="E319" s="1">
        <v>314.23</v>
      </c>
    </row>
    <row r="320" spans="1:5" ht="18" thickBot="1" x14ac:dyDescent="0.4">
      <c r="A320" s="7" t="s">
        <v>659</v>
      </c>
      <c r="B320" s="1" t="s">
        <v>660</v>
      </c>
      <c r="C320" s="1" t="s">
        <v>65</v>
      </c>
      <c r="D320" s="1">
        <v>192</v>
      </c>
      <c r="E320" s="1">
        <v>315.23</v>
      </c>
    </row>
    <row r="321" spans="1:5" ht="18" thickBot="1" x14ac:dyDescent="0.4">
      <c r="A321" s="7" t="s">
        <v>661</v>
      </c>
      <c r="B321" s="1" t="s">
        <v>662</v>
      </c>
      <c r="C321" s="1" t="s">
        <v>67</v>
      </c>
      <c r="D321" s="1">
        <v>193</v>
      </c>
      <c r="E321" s="1">
        <v>316.23</v>
      </c>
    </row>
    <row r="322" spans="1:5" ht="18" thickBot="1" x14ac:dyDescent="0.4">
      <c r="A322" s="7" t="s">
        <v>663</v>
      </c>
      <c r="B322" s="1" t="s">
        <v>664</v>
      </c>
      <c r="C322" s="1" t="s">
        <v>69</v>
      </c>
      <c r="D322" s="1">
        <v>194</v>
      </c>
      <c r="E322" s="1">
        <v>317.23</v>
      </c>
    </row>
    <row r="323" spans="1:5" ht="18" thickBot="1" x14ac:dyDescent="0.4">
      <c r="A323" s="7" t="s">
        <v>665</v>
      </c>
      <c r="B323" s="1" t="s">
        <v>666</v>
      </c>
      <c r="C323" s="1" t="s">
        <v>71</v>
      </c>
      <c r="D323" s="1">
        <v>195</v>
      </c>
      <c r="E323" s="1">
        <v>318.23</v>
      </c>
    </row>
    <row r="324" spans="1:5" ht="18" thickBot="1" x14ac:dyDescent="0.4">
      <c r="A324" s="7" t="s">
        <v>667</v>
      </c>
      <c r="B324" s="1" t="s">
        <v>668</v>
      </c>
      <c r="C324" s="1" t="s">
        <v>73</v>
      </c>
      <c r="D324" s="1">
        <v>196</v>
      </c>
      <c r="E324" s="1">
        <v>319.23</v>
      </c>
    </row>
    <row r="325" spans="1:5" ht="18" thickBot="1" x14ac:dyDescent="0.4">
      <c r="A325" s="7" t="s">
        <v>669</v>
      </c>
      <c r="B325" s="1" t="s">
        <v>670</v>
      </c>
      <c r="C325" s="1" t="s">
        <v>75</v>
      </c>
      <c r="D325" s="1">
        <v>197</v>
      </c>
      <c r="E325" s="1">
        <v>320.23</v>
      </c>
    </row>
    <row r="326" spans="1:5" ht="18" thickBot="1" x14ac:dyDescent="0.4">
      <c r="A326" s="7" t="s">
        <v>671</v>
      </c>
      <c r="B326" s="1" t="s">
        <v>672</v>
      </c>
      <c r="C326" s="1" t="s">
        <v>59</v>
      </c>
      <c r="D326" s="1">
        <v>198</v>
      </c>
      <c r="E326" s="1">
        <v>321.23</v>
      </c>
    </row>
    <row r="327" spans="1:5" ht="18" thickBot="1" x14ac:dyDescent="0.4">
      <c r="A327" s="7" t="s">
        <v>673</v>
      </c>
      <c r="B327" s="1" t="s">
        <v>674</v>
      </c>
      <c r="C327" s="1" t="s">
        <v>61</v>
      </c>
      <c r="D327" s="1">
        <v>199</v>
      </c>
      <c r="E327" s="1">
        <v>322.23</v>
      </c>
    </row>
    <row r="328" spans="1:5" ht="18" thickBot="1" x14ac:dyDescent="0.4">
      <c r="A328" s="7" t="s">
        <v>675</v>
      </c>
      <c r="B328" s="1" t="s">
        <v>676</v>
      </c>
      <c r="C328" s="1" t="s">
        <v>63</v>
      </c>
      <c r="D328" s="1">
        <v>200</v>
      </c>
      <c r="E328" s="1">
        <v>323.23</v>
      </c>
    </row>
    <row r="329" spans="1:5" ht="18" thickBot="1" x14ac:dyDescent="0.4">
      <c r="A329" s="7" t="s">
        <v>677</v>
      </c>
      <c r="B329" s="1" t="s">
        <v>678</v>
      </c>
      <c r="C329" s="1" t="s">
        <v>65</v>
      </c>
      <c r="D329" s="1">
        <v>201</v>
      </c>
      <c r="E329" s="1">
        <v>324.23</v>
      </c>
    </row>
    <row r="330" spans="1:5" ht="18" thickBot="1" x14ac:dyDescent="0.4">
      <c r="A330" s="7" t="s">
        <v>679</v>
      </c>
      <c r="B330" s="1" t="s">
        <v>680</v>
      </c>
      <c r="C330" s="1" t="s">
        <v>67</v>
      </c>
      <c r="D330" s="1">
        <v>202</v>
      </c>
      <c r="E330" s="1">
        <v>325.23</v>
      </c>
    </row>
    <row r="331" spans="1:5" ht="18" thickBot="1" x14ac:dyDescent="0.4">
      <c r="A331" s="7" t="s">
        <v>681</v>
      </c>
      <c r="B331" s="1" t="s">
        <v>682</v>
      </c>
      <c r="C331" s="1" t="s">
        <v>69</v>
      </c>
      <c r="D331" s="1">
        <v>203</v>
      </c>
      <c r="E331" s="1">
        <v>326.23</v>
      </c>
    </row>
    <row r="332" spans="1:5" ht="18" thickBot="1" x14ac:dyDescent="0.4">
      <c r="A332" s="7" t="s">
        <v>683</v>
      </c>
      <c r="B332" s="1" t="s">
        <v>684</v>
      </c>
      <c r="C332" s="1" t="s">
        <v>71</v>
      </c>
      <c r="D332" s="1">
        <v>204</v>
      </c>
      <c r="E332" s="1">
        <v>327.23</v>
      </c>
    </row>
    <row r="333" spans="1:5" ht="18" thickBot="1" x14ac:dyDescent="0.4">
      <c r="A333" s="7" t="s">
        <v>685</v>
      </c>
      <c r="B333" s="1" t="s">
        <v>686</v>
      </c>
      <c r="C333" s="1" t="s">
        <v>73</v>
      </c>
      <c r="D333" s="1">
        <v>205</v>
      </c>
      <c r="E333" s="1">
        <v>328.23</v>
      </c>
    </row>
    <row r="334" spans="1:5" ht="18" thickBot="1" x14ac:dyDescent="0.4">
      <c r="A334" s="7" t="s">
        <v>687</v>
      </c>
      <c r="B334" s="1" t="s">
        <v>688</v>
      </c>
      <c r="C334" s="1" t="s">
        <v>75</v>
      </c>
      <c r="D334" s="1">
        <v>206</v>
      </c>
      <c r="E334" s="1">
        <v>329.23</v>
      </c>
    </row>
    <row r="335" spans="1:5" ht="18" thickBot="1" x14ac:dyDescent="0.4">
      <c r="A335" s="7" t="s">
        <v>689</v>
      </c>
      <c r="B335" s="1" t="s">
        <v>690</v>
      </c>
      <c r="C335" s="1" t="s">
        <v>59</v>
      </c>
      <c r="D335" s="1">
        <v>207</v>
      </c>
      <c r="E335" s="1">
        <v>330.23</v>
      </c>
    </row>
    <row r="336" spans="1:5" ht="18" thickBot="1" x14ac:dyDescent="0.4">
      <c r="A336" s="7" t="s">
        <v>691</v>
      </c>
      <c r="B336" s="1" t="s">
        <v>692</v>
      </c>
      <c r="C336" s="1" t="s">
        <v>61</v>
      </c>
      <c r="D336" s="1">
        <v>208</v>
      </c>
      <c r="E336" s="1">
        <v>331.23</v>
      </c>
    </row>
    <row r="337" spans="1:5" ht="18" thickBot="1" x14ac:dyDescent="0.4">
      <c r="A337" s="7" t="s">
        <v>693</v>
      </c>
      <c r="B337" s="1" t="s">
        <v>694</v>
      </c>
      <c r="C337" s="1" t="s">
        <v>63</v>
      </c>
      <c r="D337" s="1">
        <v>209</v>
      </c>
      <c r="E337" s="1">
        <v>332.23</v>
      </c>
    </row>
    <row r="338" spans="1:5" ht="18" thickBot="1" x14ac:dyDescent="0.4">
      <c r="A338" s="7" t="s">
        <v>695</v>
      </c>
      <c r="B338" s="1" t="s">
        <v>696</v>
      </c>
      <c r="C338" s="1" t="s">
        <v>65</v>
      </c>
      <c r="D338" s="1">
        <v>210</v>
      </c>
      <c r="E338" s="1">
        <v>333.23</v>
      </c>
    </row>
    <row r="339" spans="1:5" ht="18" thickBot="1" x14ac:dyDescent="0.4">
      <c r="A339" s="7" t="s">
        <v>697</v>
      </c>
      <c r="B339" s="1" t="s">
        <v>698</v>
      </c>
      <c r="C339" s="1" t="s">
        <v>67</v>
      </c>
      <c r="D339" s="1">
        <v>211</v>
      </c>
      <c r="E339" s="1">
        <v>334.23</v>
      </c>
    </row>
    <row r="340" spans="1:5" ht="18" thickBot="1" x14ac:dyDescent="0.4">
      <c r="A340" s="7" t="s">
        <v>699</v>
      </c>
      <c r="B340" s="1" t="s">
        <v>700</v>
      </c>
      <c r="C340" s="1" t="s">
        <v>69</v>
      </c>
      <c r="D340" s="1">
        <v>212</v>
      </c>
      <c r="E340" s="1">
        <v>335.23</v>
      </c>
    </row>
    <row r="341" spans="1:5" ht="18" thickBot="1" x14ac:dyDescent="0.4">
      <c r="A341" s="7" t="s">
        <v>701</v>
      </c>
      <c r="B341" s="1" t="s">
        <v>702</v>
      </c>
      <c r="C341" s="1" t="s">
        <v>71</v>
      </c>
      <c r="D341" s="1">
        <v>213</v>
      </c>
      <c r="E341" s="1">
        <v>336.23</v>
      </c>
    </row>
    <row r="342" spans="1:5" ht="18" thickBot="1" x14ac:dyDescent="0.4">
      <c r="A342" s="7" t="s">
        <v>703</v>
      </c>
      <c r="B342" s="1" t="s">
        <v>704</v>
      </c>
      <c r="C342" s="1" t="s">
        <v>73</v>
      </c>
      <c r="D342" s="1">
        <v>214</v>
      </c>
      <c r="E342" s="1">
        <v>337.23</v>
      </c>
    </row>
    <row r="343" spans="1:5" ht="18" thickBot="1" x14ac:dyDescent="0.4">
      <c r="A343" s="7" t="s">
        <v>705</v>
      </c>
      <c r="B343" s="1" t="s">
        <v>706</v>
      </c>
      <c r="C343" s="1" t="s">
        <v>75</v>
      </c>
      <c r="D343" s="1">
        <v>215</v>
      </c>
      <c r="E343" s="1">
        <v>338.23</v>
      </c>
    </row>
    <row r="344" spans="1:5" ht="18" thickBot="1" x14ac:dyDescent="0.4">
      <c r="A344" s="7" t="s">
        <v>707</v>
      </c>
      <c r="B344" s="1" t="s">
        <v>708</v>
      </c>
      <c r="C344" s="1" t="s">
        <v>59</v>
      </c>
      <c r="D344" s="1">
        <v>216</v>
      </c>
      <c r="E344" s="1">
        <v>339.23</v>
      </c>
    </row>
    <row r="345" spans="1:5" ht="18" thickBot="1" x14ac:dyDescent="0.4">
      <c r="A345" s="7" t="s">
        <v>709</v>
      </c>
      <c r="B345" s="1" t="s">
        <v>710</v>
      </c>
      <c r="C345" s="1" t="s">
        <v>61</v>
      </c>
      <c r="D345" s="1">
        <v>217</v>
      </c>
      <c r="E345" s="1">
        <v>340.23</v>
      </c>
    </row>
    <row r="346" spans="1:5" ht="18" thickBot="1" x14ac:dyDescent="0.4">
      <c r="A346" s="7" t="s">
        <v>711</v>
      </c>
      <c r="B346" s="1" t="s">
        <v>712</v>
      </c>
      <c r="C346" s="1" t="s">
        <v>63</v>
      </c>
      <c r="D346" s="1">
        <v>218</v>
      </c>
      <c r="E346" s="1">
        <v>341.23</v>
      </c>
    </row>
    <row r="347" spans="1:5" ht="18" thickBot="1" x14ac:dyDescent="0.4">
      <c r="A347" s="7" t="s">
        <v>713</v>
      </c>
      <c r="B347" s="1" t="s">
        <v>714</v>
      </c>
      <c r="C347" s="1" t="s">
        <v>65</v>
      </c>
      <c r="D347" s="1">
        <v>219</v>
      </c>
      <c r="E347" s="1">
        <v>342.23</v>
      </c>
    </row>
    <row r="348" spans="1:5" ht="18" thickBot="1" x14ac:dyDescent="0.4">
      <c r="A348" s="7" t="s">
        <v>715</v>
      </c>
      <c r="B348" s="1" t="s">
        <v>716</v>
      </c>
      <c r="C348" s="1" t="s">
        <v>67</v>
      </c>
      <c r="D348" s="1">
        <v>220</v>
      </c>
      <c r="E348" s="1">
        <v>343.23</v>
      </c>
    </row>
    <row r="349" spans="1:5" ht="18" thickBot="1" x14ac:dyDescent="0.4">
      <c r="A349" s="7" t="s">
        <v>717</v>
      </c>
      <c r="B349" s="1" t="s">
        <v>718</v>
      </c>
      <c r="C349" s="1" t="s">
        <v>69</v>
      </c>
      <c r="D349" s="1">
        <v>221</v>
      </c>
      <c r="E349" s="1">
        <v>344.23</v>
      </c>
    </row>
    <row r="350" spans="1:5" ht="18" thickBot="1" x14ac:dyDescent="0.4">
      <c r="A350" s="7" t="s">
        <v>719</v>
      </c>
      <c r="B350" s="1" t="s">
        <v>720</v>
      </c>
      <c r="C350" s="1" t="s">
        <v>71</v>
      </c>
      <c r="D350" s="1">
        <v>222</v>
      </c>
      <c r="E350" s="1">
        <v>345.23</v>
      </c>
    </row>
    <row r="351" spans="1:5" ht="18" thickBot="1" x14ac:dyDescent="0.4">
      <c r="A351" s="7" t="s">
        <v>721</v>
      </c>
      <c r="B351" s="1" t="s">
        <v>722</v>
      </c>
      <c r="C351" s="1" t="s">
        <v>73</v>
      </c>
      <c r="D351" s="1">
        <v>223</v>
      </c>
      <c r="E351" s="1">
        <v>346.23</v>
      </c>
    </row>
    <row r="352" spans="1:5" ht="18" thickBot="1" x14ac:dyDescent="0.4">
      <c r="A352" s="7" t="s">
        <v>723</v>
      </c>
      <c r="B352" s="1" t="s">
        <v>724</v>
      </c>
      <c r="C352" s="1" t="s">
        <v>75</v>
      </c>
      <c r="D352" s="1">
        <v>224</v>
      </c>
      <c r="E352" s="1">
        <v>347.23</v>
      </c>
    </row>
    <row r="353" spans="1:5" ht="18" thickBot="1" x14ac:dyDescent="0.4">
      <c r="A353" s="7" t="s">
        <v>725</v>
      </c>
      <c r="B353" s="1" t="s">
        <v>726</v>
      </c>
      <c r="C353" s="1" t="s">
        <v>59</v>
      </c>
      <c r="D353" s="1">
        <v>225</v>
      </c>
      <c r="E353" s="1">
        <v>348.23</v>
      </c>
    </row>
    <row r="354" spans="1:5" ht="18" thickBot="1" x14ac:dyDescent="0.4">
      <c r="A354" s="7" t="s">
        <v>727</v>
      </c>
      <c r="B354" s="1" t="s">
        <v>728</v>
      </c>
      <c r="C354" s="1" t="s">
        <v>61</v>
      </c>
      <c r="D354" s="1">
        <v>226</v>
      </c>
      <c r="E354" s="1">
        <v>349.23</v>
      </c>
    </row>
    <row r="355" spans="1:5" ht="18" thickBot="1" x14ac:dyDescent="0.4">
      <c r="A355" s="7" t="s">
        <v>729</v>
      </c>
      <c r="B355" s="1" t="s">
        <v>730</v>
      </c>
      <c r="C355" s="1" t="s">
        <v>63</v>
      </c>
      <c r="D355" s="1">
        <v>227</v>
      </c>
      <c r="E355" s="1">
        <v>350.23</v>
      </c>
    </row>
    <row r="356" spans="1:5" ht="18" thickBot="1" x14ac:dyDescent="0.4">
      <c r="A356" s="7" t="s">
        <v>731</v>
      </c>
      <c r="B356" s="1" t="s">
        <v>732</v>
      </c>
      <c r="C356" s="1" t="s">
        <v>65</v>
      </c>
      <c r="D356" s="1">
        <v>228</v>
      </c>
      <c r="E356" s="1">
        <v>351.23</v>
      </c>
    </row>
    <row r="357" spans="1:5" ht="18" thickBot="1" x14ac:dyDescent="0.4">
      <c r="A357" s="7" t="s">
        <v>733</v>
      </c>
      <c r="B357" s="1" t="s">
        <v>734</v>
      </c>
      <c r="C357" s="1" t="s">
        <v>67</v>
      </c>
      <c r="D357" s="1">
        <v>229</v>
      </c>
      <c r="E357" s="1">
        <v>352.23</v>
      </c>
    </row>
    <row r="358" spans="1:5" ht="18" thickBot="1" x14ac:dyDescent="0.4">
      <c r="A358" s="7" t="s">
        <v>735</v>
      </c>
      <c r="B358" s="1" t="s">
        <v>736</v>
      </c>
      <c r="C358" s="1" t="s">
        <v>69</v>
      </c>
      <c r="D358" s="1">
        <v>230</v>
      </c>
      <c r="E358" s="1">
        <v>353.23</v>
      </c>
    </row>
    <row r="359" spans="1:5" ht="18" thickBot="1" x14ac:dyDescent="0.4">
      <c r="A359" s="7" t="s">
        <v>737</v>
      </c>
      <c r="B359" s="1" t="s">
        <v>738</v>
      </c>
      <c r="C359" s="1" t="s">
        <v>71</v>
      </c>
      <c r="D359" s="1">
        <v>231</v>
      </c>
      <c r="E359" s="1">
        <v>354.23</v>
      </c>
    </row>
    <row r="360" spans="1:5" ht="18" thickBot="1" x14ac:dyDescent="0.4">
      <c r="A360" s="7" t="s">
        <v>739</v>
      </c>
      <c r="B360" s="1" t="s">
        <v>740</v>
      </c>
      <c r="C360" s="1" t="s">
        <v>73</v>
      </c>
      <c r="D360" s="1">
        <v>232</v>
      </c>
      <c r="E360" s="1">
        <v>355.23</v>
      </c>
    </row>
    <row r="361" spans="1:5" ht="18" thickBot="1" x14ac:dyDescent="0.4">
      <c r="A361" s="7" t="s">
        <v>741</v>
      </c>
      <c r="B361" s="1" t="s">
        <v>742</v>
      </c>
      <c r="C361" s="1" t="s">
        <v>75</v>
      </c>
      <c r="D361" s="1">
        <v>233</v>
      </c>
      <c r="E361" s="1">
        <v>356.23</v>
      </c>
    </row>
    <row r="362" spans="1:5" ht="18" thickBot="1" x14ac:dyDescent="0.4">
      <c r="A362" s="7" t="s">
        <v>743</v>
      </c>
      <c r="B362" s="1" t="s">
        <v>744</v>
      </c>
      <c r="C362" s="1" t="s">
        <v>59</v>
      </c>
      <c r="D362" s="1">
        <v>234</v>
      </c>
      <c r="E362" s="1">
        <v>357.23</v>
      </c>
    </row>
    <row r="363" spans="1:5" ht="18" thickBot="1" x14ac:dyDescent="0.4">
      <c r="A363" s="7" t="s">
        <v>745</v>
      </c>
      <c r="B363" s="1" t="s">
        <v>746</v>
      </c>
      <c r="C363" s="1" t="s">
        <v>61</v>
      </c>
      <c r="D363" s="1">
        <v>235</v>
      </c>
      <c r="E363" s="1">
        <v>358.23</v>
      </c>
    </row>
    <row r="364" spans="1:5" ht="18" thickBot="1" x14ac:dyDescent="0.4">
      <c r="A364" s="7" t="s">
        <v>747</v>
      </c>
      <c r="B364" s="1" t="s">
        <v>748</v>
      </c>
      <c r="C364" s="1" t="s">
        <v>63</v>
      </c>
      <c r="D364" s="1">
        <v>236</v>
      </c>
      <c r="E364" s="1">
        <v>359.23</v>
      </c>
    </row>
    <row r="365" spans="1:5" ht="18" thickBot="1" x14ac:dyDescent="0.4">
      <c r="A365" s="7" t="s">
        <v>749</v>
      </c>
      <c r="B365" s="1" t="s">
        <v>750</v>
      </c>
      <c r="C365" s="1" t="s">
        <v>65</v>
      </c>
      <c r="D365" s="1">
        <v>237</v>
      </c>
      <c r="E365" s="1">
        <v>360.23</v>
      </c>
    </row>
    <row r="366" spans="1:5" ht="18" thickBot="1" x14ac:dyDescent="0.4">
      <c r="A366" s="7" t="s">
        <v>751</v>
      </c>
      <c r="B366" s="1" t="s">
        <v>752</v>
      </c>
      <c r="C366" s="1" t="s">
        <v>67</v>
      </c>
      <c r="D366" s="1">
        <v>238</v>
      </c>
      <c r="E366" s="1">
        <v>361.23</v>
      </c>
    </row>
    <row r="367" spans="1:5" ht="18" thickBot="1" x14ac:dyDescent="0.4">
      <c r="A367" s="7" t="s">
        <v>753</v>
      </c>
      <c r="B367" s="1" t="s">
        <v>754</v>
      </c>
      <c r="C367" s="1" t="s">
        <v>69</v>
      </c>
      <c r="D367" s="1">
        <v>239</v>
      </c>
      <c r="E367" s="1">
        <v>362.23</v>
      </c>
    </row>
    <row r="368" spans="1:5" ht="18" thickBot="1" x14ac:dyDescent="0.4">
      <c r="A368" s="7" t="s">
        <v>755</v>
      </c>
      <c r="B368" s="1" t="s">
        <v>756</v>
      </c>
      <c r="C368" s="1" t="s">
        <v>71</v>
      </c>
      <c r="D368" s="1">
        <v>240</v>
      </c>
      <c r="E368" s="1">
        <v>363.23</v>
      </c>
    </row>
    <row r="369" spans="1:5" ht="18" thickBot="1" x14ac:dyDescent="0.4">
      <c r="A369" s="7" t="s">
        <v>757</v>
      </c>
      <c r="B369" s="1" t="s">
        <v>758</v>
      </c>
      <c r="C369" s="1" t="s">
        <v>73</v>
      </c>
      <c r="D369" s="1">
        <v>241</v>
      </c>
      <c r="E369" s="1">
        <v>364.23</v>
      </c>
    </row>
    <row r="370" spans="1:5" ht="18" thickBot="1" x14ac:dyDescent="0.4">
      <c r="A370" s="7" t="s">
        <v>759</v>
      </c>
      <c r="B370" s="1" t="s">
        <v>760</v>
      </c>
      <c r="C370" s="1" t="s">
        <v>75</v>
      </c>
      <c r="D370" s="1">
        <v>242</v>
      </c>
      <c r="E370" s="1">
        <v>365.23</v>
      </c>
    </row>
    <row r="371" spans="1:5" ht="18" thickBot="1" x14ac:dyDescent="0.4">
      <c r="A371" s="7" t="s">
        <v>761</v>
      </c>
      <c r="B371" s="1" t="s">
        <v>762</v>
      </c>
      <c r="C371" s="1" t="s">
        <v>59</v>
      </c>
      <c r="D371" s="1">
        <v>243</v>
      </c>
      <c r="E371" s="1">
        <v>366.23</v>
      </c>
    </row>
    <row r="372" spans="1:5" ht="18" thickBot="1" x14ac:dyDescent="0.4">
      <c r="A372" s="7" t="s">
        <v>763</v>
      </c>
      <c r="B372" s="1" t="s">
        <v>764</v>
      </c>
      <c r="C372" s="1" t="s">
        <v>61</v>
      </c>
      <c r="D372" s="1">
        <v>244</v>
      </c>
      <c r="E372" s="1">
        <v>367.23</v>
      </c>
    </row>
    <row r="373" spans="1:5" ht="18" thickBot="1" x14ac:dyDescent="0.4">
      <c r="A373" s="7" t="s">
        <v>765</v>
      </c>
      <c r="B373" s="1" t="s">
        <v>766</v>
      </c>
      <c r="C373" s="1" t="s">
        <v>63</v>
      </c>
      <c r="D373" s="1">
        <v>245</v>
      </c>
      <c r="E373" s="1">
        <v>368.23</v>
      </c>
    </row>
    <row r="374" spans="1:5" ht="18" thickBot="1" x14ac:dyDescent="0.4">
      <c r="A374" s="7" t="s">
        <v>767</v>
      </c>
      <c r="B374" s="1" t="s">
        <v>768</v>
      </c>
      <c r="C374" s="1" t="s">
        <v>65</v>
      </c>
      <c r="D374" s="1">
        <v>246</v>
      </c>
      <c r="E374" s="1">
        <v>369.23</v>
      </c>
    </row>
    <row r="375" spans="1:5" ht="18" thickBot="1" x14ac:dyDescent="0.4">
      <c r="A375" s="7" t="s">
        <v>769</v>
      </c>
      <c r="B375" s="1" t="s">
        <v>770</v>
      </c>
      <c r="C375" s="1" t="s">
        <v>67</v>
      </c>
      <c r="D375" s="1">
        <v>247</v>
      </c>
      <c r="E375" s="1">
        <v>370.23</v>
      </c>
    </row>
    <row r="376" spans="1:5" ht="18" thickBot="1" x14ac:dyDescent="0.4">
      <c r="A376" s="7" t="s">
        <v>771</v>
      </c>
      <c r="B376" s="1" t="s">
        <v>772</v>
      </c>
      <c r="C376" s="1" t="s">
        <v>69</v>
      </c>
      <c r="D376" s="1">
        <v>248</v>
      </c>
      <c r="E376" s="1">
        <v>371.23</v>
      </c>
    </row>
    <row r="377" spans="1:5" ht="18" thickBot="1" x14ac:dyDescent="0.4">
      <c r="A377" s="7" t="s">
        <v>773</v>
      </c>
      <c r="B377" s="1" t="s">
        <v>774</v>
      </c>
      <c r="C377" s="1" t="s">
        <v>71</v>
      </c>
      <c r="D377" s="1">
        <v>249</v>
      </c>
      <c r="E377" s="1">
        <v>372.23</v>
      </c>
    </row>
    <row r="378" spans="1:5" ht="18" thickBot="1" x14ac:dyDescent="0.4">
      <c r="A378" s="7" t="s">
        <v>775</v>
      </c>
      <c r="B378" s="1" t="s">
        <v>776</v>
      </c>
      <c r="C378" s="1" t="s">
        <v>73</v>
      </c>
      <c r="D378" s="1">
        <v>250</v>
      </c>
      <c r="E378" s="1">
        <v>373.23</v>
      </c>
    </row>
    <row r="379" spans="1:5" ht="18" thickBot="1" x14ac:dyDescent="0.4">
      <c r="A379" s="7" t="s">
        <v>777</v>
      </c>
      <c r="B379" s="1" t="s">
        <v>778</v>
      </c>
      <c r="C379" s="1" t="s">
        <v>75</v>
      </c>
      <c r="D379" s="1">
        <v>251</v>
      </c>
      <c r="E379" s="1">
        <v>374.23</v>
      </c>
    </row>
    <row r="380" spans="1:5" ht="18" thickBot="1" x14ac:dyDescent="0.4">
      <c r="A380" s="7" t="s">
        <v>779</v>
      </c>
      <c r="B380" s="1" t="s">
        <v>780</v>
      </c>
      <c r="C380" s="1" t="s">
        <v>59</v>
      </c>
      <c r="D380" s="1">
        <v>252</v>
      </c>
      <c r="E380" s="1">
        <v>375.23</v>
      </c>
    </row>
    <row r="381" spans="1:5" ht="18" thickBot="1" x14ac:dyDescent="0.4">
      <c r="A381" s="7" t="s">
        <v>781</v>
      </c>
      <c r="B381" s="1" t="s">
        <v>782</v>
      </c>
      <c r="C381" s="1" t="s">
        <v>61</v>
      </c>
      <c r="D381" s="1">
        <v>253</v>
      </c>
      <c r="E381" s="1">
        <v>376.23</v>
      </c>
    </row>
    <row r="382" spans="1:5" ht="18" thickBot="1" x14ac:dyDescent="0.4">
      <c r="A382" s="7" t="s">
        <v>783</v>
      </c>
      <c r="B382" s="1" t="s">
        <v>784</v>
      </c>
      <c r="C382" s="1" t="s">
        <v>63</v>
      </c>
      <c r="D382" s="1">
        <v>254</v>
      </c>
      <c r="E382" s="1">
        <v>377.23</v>
      </c>
    </row>
    <row r="383" spans="1:5" ht="18" thickBot="1" x14ac:dyDescent="0.4">
      <c r="A383" s="7" t="s">
        <v>785</v>
      </c>
      <c r="B383" s="1" t="s">
        <v>786</v>
      </c>
      <c r="C383" s="1" t="s">
        <v>65</v>
      </c>
      <c r="D383" s="1">
        <v>255</v>
      </c>
      <c r="E383" s="1">
        <v>378.23</v>
      </c>
    </row>
    <row r="384" spans="1:5" ht="18" thickBot="1" x14ac:dyDescent="0.4">
      <c r="A384" s="7" t="s">
        <v>787</v>
      </c>
      <c r="B384" s="1" t="s">
        <v>788</v>
      </c>
      <c r="C384" s="1" t="s">
        <v>67</v>
      </c>
      <c r="D384" s="1">
        <v>256</v>
      </c>
      <c r="E384" s="1">
        <v>379.23</v>
      </c>
    </row>
    <row r="385" spans="1:5" ht="18" thickBot="1" x14ac:dyDescent="0.4">
      <c r="A385" s="7" t="s">
        <v>789</v>
      </c>
      <c r="B385" s="1" t="s">
        <v>790</v>
      </c>
      <c r="C385" s="1" t="s">
        <v>69</v>
      </c>
      <c r="D385" s="1">
        <v>257</v>
      </c>
      <c r="E385" s="1">
        <v>380.23</v>
      </c>
    </row>
    <row r="386" spans="1:5" ht="18" thickBot="1" x14ac:dyDescent="0.4">
      <c r="A386" s="7" t="s">
        <v>791</v>
      </c>
      <c r="B386" s="1" t="s">
        <v>792</v>
      </c>
      <c r="C386" s="1" t="s">
        <v>71</v>
      </c>
      <c r="D386" s="1">
        <v>258</v>
      </c>
      <c r="E386" s="1">
        <v>381.23</v>
      </c>
    </row>
    <row r="387" spans="1:5" ht="18" thickBot="1" x14ac:dyDescent="0.4">
      <c r="A387" s="7" t="s">
        <v>793</v>
      </c>
      <c r="B387" s="1" t="s">
        <v>794</v>
      </c>
      <c r="C387" s="1" t="s">
        <v>73</v>
      </c>
      <c r="D387" s="1">
        <v>259</v>
      </c>
      <c r="E387" s="1">
        <v>382.23</v>
      </c>
    </row>
    <row r="388" spans="1:5" ht="18" thickBot="1" x14ac:dyDescent="0.4">
      <c r="A388" s="7" t="s">
        <v>795</v>
      </c>
      <c r="B388" s="1" t="s">
        <v>796</v>
      </c>
      <c r="C388" s="1" t="s">
        <v>75</v>
      </c>
      <c r="D388" s="1">
        <v>260</v>
      </c>
      <c r="E388" s="1">
        <v>383.23</v>
      </c>
    </row>
    <row r="389" spans="1:5" ht="18" thickBot="1" x14ac:dyDescent="0.4">
      <c r="A389" s="7" t="s">
        <v>797</v>
      </c>
      <c r="B389" s="1" t="s">
        <v>798</v>
      </c>
      <c r="C389" s="1" t="s">
        <v>59</v>
      </c>
      <c r="D389" s="1">
        <v>261</v>
      </c>
      <c r="E389" s="1">
        <v>384.23</v>
      </c>
    </row>
    <row r="390" spans="1:5" ht="18" thickBot="1" x14ac:dyDescent="0.4">
      <c r="A390" s="7" t="s">
        <v>799</v>
      </c>
      <c r="B390" s="1" t="s">
        <v>800</v>
      </c>
      <c r="C390" s="1" t="s">
        <v>61</v>
      </c>
      <c r="D390" s="1">
        <v>262</v>
      </c>
      <c r="E390" s="1">
        <v>385.23</v>
      </c>
    </row>
    <row r="391" spans="1:5" ht="18" thickBot="1" x14ac:dyDescent="0.4">
      <c r="A391" s="7" t="s">
        <v>801</v>
      </c>
      <c r="B391" s="1" t="s">
        <v>802</v>
      </c>
      <c r="C391" s="1" t="s">
        <v>63</v>
      </c>
      <c r="D391" s="1">
        <v>263</v>
      </c>
      <c r="E391" s="1">
        <v>386.23</v>
      </c>
    </row>
    <row r="392" spans="1:5" ht="18" thickBot="1" x14ac:dyDescent="0.4">
      <c r="A392" s="7" t="s">
        <v>803</v>
      </c>
      <c r="B392" s="1" t="s">
        <v>804</v>
      </c>
      <c r="C392" s="1" t="s">
        <v>65</v>
      </c>
      <c r="D392" s="1">
        <v>264</v>
      </c>
      <c r="E392" s="1">
        <v>387.23</v>
      </c>
    </row>
    <row r="393" spans="1:5" ht="18" thickBot="1" x14ac:dyDescent="0.4">
      <c r="A393" s="7" t="s">
        <v>805</v>
      </c>
      <c r="B393" s="1" t="s">
        <v>806</v>
      </c>
      <c r="C393" s="1" t="s">
        <v>67</v>
      </c>
      <c r="D393" s="1">
        <v>265</v>
      </c>
      <c r="E393" s="1">
        <v>388.23</v>
      </c>
    </row>
    <row r="394" spans="1:5" ht="18" thickBot="1" x14ac:dyDescent="0.4">
      <c r="A394" s="7" t="s">
        <v>807</v>
      </c>
      <c r="B394" s="1" t="s">
        <v>808</v>
      </c>
      <c r="C394" s="1" t="s">
        <v>69</v>
      </c>
      <c r="D394" s="1">
        <v>266</v>
      </c>
      <c r="E394" s="1">
        <v>389.23</v>
      </c>
    </row>
    <row r="395" spans="1:5" ht="18" thickBot="1" x14ac:dyDescent="0.4">
      <c r="A395" s="7" t="s">
        <v>809</v>
      </c>
      <c r="B395" s="1" t="s">
        <v>810</v>
      </c>
      <c r="C395" s="1" t="s">
        <v>71</v>
      </c>
      <c r="D395" s="1">
        <v>267</v>
      </c>
      <c r="E395" s="1">
        <v>390.23</v>
      </c>
    </row>
    <row r="396" spans="1:5" ht="18" thickBot="1" x14ac:dyDescent="0.4">
      <c r="A396" s="7" t="s">
        <v>811</v>
      </c>
      <c r="B396" s="1" t="s">
        <v>812</v>
      </c>
      <c r="C396" s="1" t="s">
        <v>73</v>
      </c>
      <c r="D396" s="1">
        <v>268</v>
      </c>
      <c r="E396" s="1">
        <v>391.23</v>
      </c>
    </row>
    <row r="397" spans="1:5" ht="18" thickBot="1" x14ac:dyDescent="0.4">
      <c r="A397" s="7" t="s">
        <v>813</v>
      </c>
      <c r="B397" s="1" t="s">
        <v>814</v>
      </c>
      <c r="C397" s="1" t="s">
        <v>75</v>
      </c>
      <c r="D397" s="1">
        <v>269</v>
      </c>
      <c r="E397" s="1">
        <v>392.23</v>
      </c>
    </row>
    <row r="398" spans="1:5" ht="18" thickBot="1" x14ac:dyDescent="0.4">
      <c r="A398" s="7" t="s">
        <v>815</v>
      </c>
      <c r="B398" s="1" t="s">
        <v>816</v>
      </c>
      <c r="C398" s="1" t="s">
        <v>59</v>
      </c>
      <c r="D398" s="1">
        <v>270</v>
      </c>
      <c r="E398" s="1">
        <v>393.23</v>
      </c>
    </row>
    <row r="399" spans="1:5" ht="18" thickBot="1" x14ac:dyDescent="0.4">
      <c r="A399" s="7" t="s">
        <v>817</v>
      </c>
      <c r="B399" s="1" t="s">
        <v>818</v>
      </c>
      <c r="C399" s="1" t="s">
        <v>61</v>
      </c>
      <c r="D399" s="1">
        <v>271</v>
      </c>
      <c r="E399" s="1">
        <v>394.23</v>
      </c>
    </row>
    <row r="400" spans="1:5" ht="18" thickBot="1" x14ac:dyDescent="0.4">
      <c r="A400" s="7" t="s">
        <v>819</v>
      </c>
      <c r="B400" s="1" t="s">
        <v>820</v>
      </c>
      <c r="C400" s="1" t="s">
        <v>63</v>
      </c>
      <c r="D400" s="1">
        <v>272</v>
      </c>
      <c r="E400" s="1">
        <v>395.23</v>
      </c>
    </row>
    <row r="401" spans="1:5" ht="18" thickBot="1" x14ac:dyDescent="0.4">
      <c r="A401" s="7" t="s">
        <v>821</v>
      </c>
      <c r="B401" s="1" t="s">
        <v>822</v>
      </c>
      <c r="C401" s="1" t="s">
        <v>65</v>
      </c>
      <c r="D401" s="1">
        <v>273</v>
      </c>
      <c r="E401" s="1">
        <v>396.23</v>
      </c>
    </row>
    <row r="402" spans="1:5" ht="18" thickBot="1" x14ac:dyDescent="0.4">
      <c r="A402" s="7" t="s">
        <v>823</v>
      </c>
      <c r="B402" s="1" t="s">
        <v>824</v>
      </c>
      <c r="C402" s="1" t="s">
        <v>67</v>
      </c>
      <c r="D402" s="1">
        <v>274</v>
      </c>
      <c r="E402" s="1">
        <v>397.23</v>
      </c>
    </row>
    <row r="403" spans="1:5" ht="18" thickBot="1" x14ac:dyDescent="0.4">
      <c r="A403" s="7" t="s">
        <v>825</v>
      </c>
      <c r="B403" s="1" t="s">
        <v>826</v>
      </c>
      <c r="C403" s="1" t="s">
        <v>69</v>
      </c>
      <c r="D403" s="1">
        <v>275</v>
      </c>
      <c r="E403" s="1">
        <v>398.23</v>
      </c>
    </row>
    <row r="404" spans="1:5" ht="18" thickBot="1" x14ac:dyDescent="0.4">
      <c r="A404" s="7" t="s">
        <v>827</v>
      </c>
      <c r="B404" s="1" t="s">
        <v>828</v>
      </c>
      <c r="C404" s="1" t="s">
        <v>71</v>
      </c>
      <c r="D404" s="1">
        <v>276</v>
      </c>
      <c r="E404" s="1">
        <v>399.23</v>
      </c>
    </row>
    <row r="405" spans="1:5" ht="18" thickBot="1" x14ac:dyDescent="0.4">
      <c r="A405" s="7" t="s">
        <v>829</v>
      </c>
      <c r="B405" s="1" t="s">
        <v>830</v>
      </c>
      <c r="C405" s="1" t="s">
        <v>73</v>
      </c>
      <c r="D405" s="1">
        <v>277</v>
      </c>
      <c r="E405" s="1">
        <v>400.23</v>
      </c>
    </row>
    <row r="406" spans="1:5" ht="18" thickBot="1" x14ac:dyDescent="0.4">
      <c r="A406" s="7" t="s">
        <v>831</v>
      </c>
      <c r="B406" s="1" t="s">
        <v>832</v>
      </c>
      <c r="C406" s="1" t="s">
        <v>75</v>
      </c>
      <c r="D406" s="1">
        <v>278</v>
      </c>
      <c r="E406" s="1">
        <v>401.23</v>
      </c>
    </row>
    <row r="407" spans="1:5" ht="18" thickBot="1" x14ac:dyDescent="0.4">
      <c r="A407" s="7" t="s">
        <v>833</v>
      </c>
      <c r="B407" s="1" t="s">
        <v>834</v>
      </c>
      <c r="C407" s="1" t="s">
        <v>59</v>
      </c>
      <c r="D407" s="1">
        <v>279</v>
      </c>
      <c r="E407" s="1">
        <v>402.23</v>
      </c>
    </row>
    <row r="408" spans="1:5" ht="18" thickBot="1" x14ac:dyDescent="0.4">
      <c r="A408" s="7" t="s">
        <v>835</v>
      </c>
      <c r="B408" s="1" t="s">
        <v>836</v>
      </c>
      <c r="C408" s="1" t="s">
        <v>61</v>
      </c>
      <c r="D408" s="1">
        <v>280</v>
      </c>
      <c r="E408" s="1">
        <v>403.23</v>
      </c>
    </row>
    <row r="409" spans="1:5" ht="18" thickBot="1" x14ac:dyDescent="0.4">
      <c r="A409" s="7" t="s">
        <v>837</v>
      </c>
      <c r="B409" s="1" t="s">
        <v>838</v>
      </c>
      <c r="C409" s="1" t="s">
        <v>63</v>
      </c>
      <c r="D409" s="1">
        <v>281</v>
      </c>
      <c r="E409" s="1">
        <v>404.23</v>
      </c>
    </row>
    <row r="410" spans="1:5" ht="18" thickBot="1" x14ac:dyDescent="0.4">
      <c r="A410" s="7" t="s">
        <v>839</v>
      </c>
      <c r="B410" s="1" t="s">
        <v>840</v>
      </c>
      <c r="C410" s="1" t="s">
        <v>65</v>
      </c>
      <c r="D410" s="1">
        <v>282</v>
      </c>
      <c r="E410" s="1">
        <v>405.23</v>
      </c>
    </row>
    <row r="411" spans="1:5" ht="18" thickBot="1" x14ac:dyDescent="0.4">
      <c r="A411" s="7" t="s">
        <v>841</v>
      </c>
      <c r="B411" s="1" t="s">
        <v>842</v>
      </c>
      <c r="C411" s="1" t="s">
        <v>67</v>
      </c>
      <c r="D411" s="1">
        <v>101</v>
      </c>
      <c r="E411" s="1">
        <v>406.23</v>
      </c>
    </row>
    <row r="412" spans="1:5" ht="18" thickBot="1" x14ac:dyDescent="0.4">
      <c r="A412" s="7" t="s">
        <v>843</v>
      </c>
      <c r="B412" s="1" t="s">
        <v>844</v>
      </c>
      <c r="C412" s="1" t="s">
        <v>69</v>
      </c>
      <c r="D412" s="1">
        <v>102</v>
      </c>
      <c r="E412" s="1">
        <v>407.23</v>
      </c>
    </row>
    <row r="413" spans="1:5" ht="18" thickBot="1" x14ac:dyDescent="0.4">
      <c r="A413" s="7" t="s">
        <v>845</v>
      </c>
      <c r="B413" s="1" t="s">
        <v>846</v>
      </c>
      <c r="C413" s="1" t="s">
        <v>71</v>
      </c>
      <c r="D413" s="1">
        <v>103</v>
      </c>
      <c r="E413" s="1">
        <v>408.23</v>
      </c>
    </row>
    <row r="414" spans="1:5" ht="18" thickBot="1" x14ac:dyDescent="0.4">
      <c r="A414" s="7" t="s">
        <v>847</v>
      </c>
      <c r="B414" s="1" t="s">
        <v>848</v>
      </c>
      <c r="C414" s="1" t="s">
        <v>73</v>
      </c>
      <c r="D414" s="1">
        <v>104</v>
      </c>
      <c r="E414" s="1">
        <v>409.23</v>
      </c>
    </row>
    <row r="415" spans="1:5" ht="18" thickBot="1" x14ac:dyDescent="0.4">
      <c r="A415" s="7" t="s">
        <v>849</v>
      </c>
      <c r="B415" s="1" t="s">
        <v>850</v>
      </c>
      <c r="C415" s="1" t="s">
        <v>75</v>
      </c>
      <c r="D415" s="1">
        <v>105</v>
      </c>
      <c r="E415" s="1">
        <v>410.23</v>
      </c>
    </row>
    <row r="416" spans="1:5" ht="18" thickBot="1" x14ac:dyDescent="0.4">
      <c r="A416" s="7" t="s">
        <v>851</v>
      </c>
      <c r="B416" s="1" t="s">
        <v>852</v>
      </c>
      <c r="C416" s="1" t="s">
        <v>59</v>
      </c>
      <c r="D416" s="1">
        <v>106</v>
      </c>
      <c r="E416" s="1">
        <v>411.23</v>
      </c>
    </row>
    <row r="417" spans="1:5" ht="18" thickBot="1" x14ac:dyDescent="0.4">
      <c r="A417" s="7" t="s">
        <v>853</v>
      </c>
      <c r="B417" s="1" t="s">
        <v>854</v>
      </c>
      <c r="C417" s="1" t="s">
        <v>61</v>
      </c>
      <c r="D417" s="1">
        <v>107</v>
      </c>
      <c r="E417" s="1">
        <v>412.23</v>
      </c>
    </row>
    <row r="418" spans="1:5" ht="18" thickBot="1" x14ac:dyDescent="0.4">
      <c r="A418" s="7" t="s">
        <v>855</v>
      </c>
      <c r="B418" s="1" t="s">
        <v>856</v>
      </c>
      <c r="C418" s="1" t="s">
        <v>63</v>
      </c>
      <c r="D418" s="1">
        <v>108</v>
      </c>
      <c r="E418" s="1">
        <v>413.23</v>
      </c>
    </row>
    <row r="419" spans="1:5" ht="18" thickBot="1" x14ac:dyDescent="0.4">
      <c r="A419" s="7" t="s">
        <v>857</v>
      </c>
      <c r="B419" s="1" t="s">
        <v>858</v>
      </c>
      <c r="C419" s="1" t="s">
        <v>65</v>
      </c>
      <c r="D419" s="1">
        <v>109</v>
      </c>
      <c r="E419" s="1">
        <v>414.23</v>
      </c>
    </row>
    <row r="420" spans="1:5" ht="18" thickBot="1" x14ac:dyDescent="0.4">
      <c r="A420" s="7" t="s">
        <v>859</v>
      </c>
      <c r="B420" s="1" t="s">
        <v>860</v>
      </c>
      <c r="C420" s="1" t="s">
        <v>67</v>
      </c>
      <c r="D420" s="1">
        <v>110</v>
      </c>
      <c r="E420" s="1">
        <v>415.23</v>
      </c>
    </row>
    <row r="421" spans="1:5" ht="18" thickBot="1" x14ac:dyDescent="0.4">
      <c r="A421" s="7" t="s">
        <v>861</v>
      </c>
      <c r="B421" s="1" t="s">
        <v>862</v>
      </c>
      <c r="C421" s="1" t="s">
        <v>69</v>
      </c>
      <c r="D421" s="1">
        <v>111</v>
      </c>
      <c r="E421" s="1">
        <v>416.23</v>
      </c>
    </row>
    <row r="422" spans="1:5" ht="18" thickBot="1" x14ac:dyDescent="0.4">
      <c r="A422" s="7" t="s">
        <v>863</v>
      </c>
      <c r="B422" s="1" t="s">
        <v>864</v>
      </c>
      <c r="C422" s="1" t="s">
        <v>71</v>
      </c>
      <c r="D422" s="1">
        <v>112</v>
      </c>
      <c r="E422" s="1">
        <v>417.23</v>
      </c>
    </row>
    <row r="423" spans="1:5" ht="18" thickBot="1" x14ac:dyDescent="0.4">
      <c r="A423" s="7" t="s">
        <v>865</v>
      </c>
      <c r="B423" s="1" t="s">
        <v>866</v>
      </c>
      <c r="C423" s="1" t="s">
        <v>73</v>
      </c>
      <c r="D423" s="1">
        <v>113</v>
      </c>
      <c r="E423" s="1">
        <v>418.23</v>
      </c>
    </row>
    <row r="424" spans="1:5" ht="18" thickBot="1" x14ac:dyDescent="0.4">
      <c r="A424" s="7" t="s">
        <v>867</v>
      </c>
      <c r="B424" s="1" t="s">
        <v>868</v>
      </c>
      <c r="C424" s="1" t="s">
        <v>75</v>
      </c>
      <c r="D424" s="1">
        <v>114</v>
      </c>
      <c r="E424" s="1">
        <v>419.23</v>
      </c>
    </row>
    <row r="425" spans="1:5" ht="18" thickBot="1" x14ac:dyDescent="0.4">
      <c r="A425" s="7" t="s">
        <v>869</v>
      </c>
      <c r="B425" s="1" t="s">
        <v>870</v>
      </c>
      <c r="C425" s="1" t="s">
        <v>59</v>
      </c>
      <c r="D425" s="1">
        <v>115</v>
      </c>
      <c r="E425" s="1">
        <v>420.23</v>
      </c>
    </row>
    <row r="426" spans="1:5" ht="18" thickBot="1" x14ac:dyDescent="0.4">
      <c r="A426" s="7" t="s">
        <v>871</v>
      </c>
      <c r="B426" s="1" t="s">
        <v>872</v>
      </c>
      <c r="C426" s="1" t="s">
        <v>61</v>
      </c>
      <c r="D426" s="1">
        <v>116</v>
      </c>
      <c r="E426" s="1">
        <v>421.23</v>
      </c>
    </row>
    <row r="427" spans="1:5" ht="18" thickBot="1" x14ac:dyDescent="0.4">
      <c r="A427" s="7" t="s">
        <v>873</v>
      </c>
      <c r="B427" s="1" t="s">
        <v>874</v>
      </c>
      <c r="C427" s="1" t="s">
        <v>63</v>
      </c>
      <c r="D427" s="1">
        <v>117</v>
      </c>
      <c r="E427" s="1">
        <v>422.23</v>
      </c>
    </row>
    <row r="428" spans="1:5" ht="18" thickBot="1" x14ac:dyDescent="0.4">
      <c r="A428" s="7" t="s">
        <v>875</v>
      </c>
      <c r="B428" s="1" t="s">
        <v>876</v>
      </c>
      <c r="C428" s="1" t="s">
        <v>65</v>
      </c>
      <c r="D428" s="1">
        <v>118</v>
      </c>
      <c r="E428" s="1">
        <v>423.23</v>
      </c>
    </row>
    <row r="429" spans="1:5" ht="18" thickBot="1" x14ac:dyDescent="0.4">
      <c r="A429" s="7" t="s">
        <v>877</v>
      </c>
      <c r="B429" s="1" t="s">
        <v>878</v>
      </c>
      <c r="C429" s="1" t="s">
        <v>67</v>
      </c>
      <c r="D429" s="1">
        <v>119</v>
      </c>
      <c r="E429" s="1">
        <v>424.23</v>
      </c>
    </row>
    <row r="430" spans="1:5" ht="18" thickBot="1" x14ac:dyDescent="0.4">
      <c r="A430" s="7" t="s">
        <v>879</v>
      </c>
      <c r="B430" s="1" t="s">
        <v>880</v>
      </c>
      <c r="C430" s="1" t="s">
        <v>69</v>
      </c>
      <c r="D430" s="1">
        <v>120</v>
      </c>
      <c r="E430" s="1">
        <v>425.23</v>
      </c>
    </row>
    <row r="431" spans="1:5" ht="18" thickBot="1" x14ac:dyDescent="0.4">
      <c r="A431" s="7" t="s">
        <v>881</v>
      </c>
      <c r="B431" s="1" t="s">
        <v>882</v>
      </c>
      <c r="C431" s="1" t="s">
        <v>71</v>
      </c>
      <c r="D431" s="1">
        <v>121</v>
      </c>
      <c r="E431" s="1">
        <v>426.23</v>
      </c>
    </row>
    <row r="432" spans="1:5" ht="18" thickBot="1" x14ac:dyDescent="0.4">
      <c r="A432" s="7" t="s">
        <v>883</v>
      </c>
      <c r="B432" s="1" t="s">
        <v>884</v>
      </c>
      <c r="C432" s="1" t="s">
        <v>73</v>
      </c>
      <c r="D432" s="1">
        <v>122</v>
      </c>
      <c r="E432" s="1">
        <v>427.23</v>
      </c>
    </row>
    <row r="433" spans="1:5" ht="18" thickBot="1" x14ac:dyDescent="0.4">
      <c r="A433" s="7" t="s">
        <v>885</v>
      </c>
      <c r="B433" s="1" t="s">
        <v>886</v>
      </c>
      <c r="C433" s="1" t="s">
        <v>75</v>
      </c>
      <c r="D433" s="1">
        <v>123</v>
      </c>
      <c r="E433" s="1">
        <v>428.23</v>
      </c>
    </row>
    <row r="434" spans="1:5" ht="18" thickBot="1" x14ac:dyDescent="0.4">
      <c r="A434" s="7" t="s">
        <v>887</v>
      </c>
      <c r="B434" s="1" t="s">
        <v>888</v>
      </c>
      <c r="C434" s="1" t="s">
        <v>59</v>
      </c>
      <c r="D434" s="1">
        <v>124</v>
      </c>
      <c r="E434" s="1">
        <v>429.23</v>
      </c>
    </row>
    <row r="435" spans="1:5" ht="18" thickBot="1" x14ac:dyDescent="0.4">
      <c r="A435" s="7" t="s">
        <v>889</v>
      </c>
      <c r="B435" s="1" t="s">
        <v>890</v>
      </c>
      <c r="C435" s="1" t="s">
        <v>61</v>
      </c>
      <c r="D435" s="1">
        <v>125</v>
      </c>
      <c r="E435" s="1">
        <v>430.23</v>
      </c>
    </row>
    <row r="436" spans="1:5" ht="18" thickBot="1" x14ac:dyDescent="0.4">
      <c r="A436" s="7" t="s">
        <v>891</v>
      </c>
      <c r="B436" s="1" t="s">
        <v>892</v>
      </c>
      <c r="C436" s="1" t="s">
        <v>63</v>
      </c>
      <c r="D436" s="1">
        <v>126</v>
      </c>
      <c r="E436" s="1">
        <v>431.23</v>
      </c>
    </row>
    <row r="437" spans="1:5" ht="18" thickBot="1" x14ac:dyDescent="0.4">
      <c r="A437" s="7" t="s">
        <v>893</v>
      </c>
      <c r="B437" s="1" t="s">
        <v>894</v>
      </c>
      <c r="C437" s="1" t="s">
        <v>65</v>
      </c>
      <c r="D437" s="1">
        <v>127</v>
      </c>
      <c r="E437" s="1">
        <v>432.23</v>
      </c>
    </row>
    <row r="438" spans="1:5" ht="18" thickBot="1" x14ac:dyDescent="0.4">
      <c r="A438" s="7" t="s">
        <v>895</v>
      </c>
      <c r="B438" s="1" t="s">
        <v>896</v>
      </c>
      <c r="C438" s="1" t="s">
        <v>67</v>
      </c>
      <c r="D438" s="1">
        <v>128</v>
      </c>
      <c r="E438" s="1">
        <v>433.23</v>
      </c>
    </row>
    <row r="439" spans="1:5" ht="18" thickBot="1" x14ac:dyDescent="0.4">
      <c r="A439" s="7" t="s">
        <v>897</v>
      </c>
      <c r="B439" s="1" t="s">
        <v>898</v>
      </c>
      <c r="C439" s="1" t="s">
        <v>69</v>
      </c>
      <c r="D439" s="1">
        <v>129</v>
      </c>
      <c r="E439" s="1">
        <v>434.23</v>
      </c>
    </row>
    <row r="440" spans="1:5" ht="18" thickBot="1" x14ac:dyDescent="0.4">
      <c r="A440" s="7" t="s">
        <v>899</v>
      </c>
      <c r="B440" s="1" t="s">
        <v>900</v>
      </c>
      <c r="C440" s="1" t="s">
        <v>71</v>
      </c>
      <c r="D440" s="1">
        <v>130</v>
      </c>
      <c r="E440" s="1">
        <v>435.23</v>
      </c>
    </row>
    <row r="441" spans="1:5" ht="18" thickBot="1" x14ac:dyDescent="0.4">
      <c r="A441" s="7" t="s">
        <v>901</v>
      </c>
      <c r="B441" s="1" t="s">
        <v>902</v>
      </c>
      <c r="C441" s="1" t="s">
        <v>73</v>
      </c>
      <c r="D441" s="1">
        <v>131</v>
      </c>
      <c r="E441" s="1">
        <v>436.23</v>
      </c>
    </row>
    <row r="442" spans="1:5" ht="18" thickBot="1" x14ac:dyDescent="0.4">
      <c r="A442" s="7" t="s">
        <v>903</v>
      </c>
      <c r="B442" s="1" t="s">
        <v>904</v>
      </c>
      <c r="C442" s="1" t="s">
        <v>75</v>
      </c>
      <c r="D442" s="1">
        <v>132</v>
      </c>
      <c r="E442" s="1">
        <v>437.23</v>
      </c>
    </row>
    <row r="443" spans="1:5" ht="18" thickBot="1" x14ac:dyDescent="0.4">
      <c r="A443" s="7" t="s">
        <v>905</v>
      </c>
      <c r="B443" s="1" t="s">
        <v>906</v>
      </c>
      <c r="C443" s="1" t="s">
        <v>59</v>
      </c>
      <c r="D443" s="1">
        <v>133</v>
      </c>
      <c r="E443" s="1">
        <v>438.23</v>
      </c>
    </row>
    <row r="444" spans="1:5" ht="18" thickBot="1" x14ac:dyDescent="0.4">
      <c r="A444" s="7" t="s">
        <v>907</v>
      </c>
      <c r="B444" s="1" t="s">
        <v>908</v>
      </c>
      <c r="C444" s="1" t="s">
        <v>61</v>
      </c>
      <c r="D444" s="1">
        <v>134</v>
      </c>
      <c r="E444" s="1">
        <v>439.23</v>
      </c>
    </row>
    <row r="445" spans="1:5" ht="18" thickBot="1" x14ac:dyDescent="0.4">
      <c r="A445" s="7" t="s">
        <v>909</v>
      </c>
      <c r="B445" s="1" t="s">
        <v>910</v>
      </c>
      <c r="C445" s="1" t="s">
        <v>63</v>
      </c>
      <c r="D445" s="1">
        <v>135</v>
      </c>
      <c r="E445" s="1">
        <v>440.23</v>
      </c>
    </row>
    <row r="446" spans="1:5" ht="18" thickBot="1" x14ac:dyDescent="0.4">
      <c r="A446" s="7" t="s">
        <v>911</v>
      </c>
      <c r="B446" s="1" t="s">
        <v>912</v>
      </c>
      <c r="C446" s="1" t="s">
        <v>65</v>
      </c>
      <c r="D446" s="1">
        <v>136</v>
      </c>
      <c r="E446" s="1">
        <v>441.23</v>
      </c>
    </row>
    <row r="447" spans="1:5" ht="18" thickBot="1" x14ac:dyDescent="0.4">
      <c r="A447" s="7" t="s">
        <v>913</v>
      </c>
      <c r="B447" s="1" t="s">
        <v>914</v>
      </c>
      <c r="C447" s="1" t="s">
        <v>67</v>
      </c>
      <c r="D447" s="1">
        <v>137</v>
      </c>
      <c r="E447" s="1">
        <v>442.23</v>
      </c>
    </row>
    <row r="448" spans="1:5" ht="18" thickBot="1" x14ac:dyDescent="0.4">
      <c r="A448" s="7" t="s">
        <v>915</v>
      </c>
      <c r="B448" s="1" t="s">
        <v>916</v>
      </c>
      <c r="C448" s="1" t="s">
        <v>69</v>
      </c>
      <c r="D448" s="1">
        <v>138</v>
      </c>
      <c r="E448" s="1">
        <v>443.23</v>
      </c>
    </row>
    <row r="449" spans="1:5" ht="18" thickBot="1" x14ac:dyDescent="0.4">
      <c r="A449" s="7" t="s">
        <v>917</v>
      </c>
      <c r="B449" s="1" t="s">
        <v>918</v>
      </c>
      <c r="C449" s="1" t="s">
        <v>71</v>
      </c>
      <c r="D449" s="1">
        <v>139</v>
      </c>
      <c r="E449" s="1">
        <v>444.23</v>
      </c>
    </row>
    <row r="450" spans="1:5" ht="18" thickBot="1" x14ac:dyDescent="0.4">
      <c r="A450" s="7" t="s">
        <v>919</v>
      </c>
      <c r="B450" s="1" t="s">
        <v>920</v>
      </c>
      <c r="C450" s="1" t="s">
        <v>73</v>
      </c>
      <c r="D450" s="1">
        <v>140</v>
      </c>
      <c r="E450" s="1">
        <v>445.23</v>
      </c>
    </row>
    <row r="451" spans="1:5" ht="18" thickBot="1" x14ac:dyDescent="0.4">
      <c r="A451" s="7" t="s">
        <v>921</v>
      </c>
      <c r="B451" s="1" t="s">
        <v>922</v>
      </c>
      <c r="C451" s="1" t="s">
        <v>75</v>
      </c>
      <c r="D451" s="1">
        <v>141</v>
      </c>
      <c r="E451" s="1">
        <v>446.23</v>
      </c>
    </row>
    <row r="452" spans="1:5" ht="18" thickBot="1" x14ac:dyDescent="0.4">
      <c r="A452" s="7" t="s">
        <v>923</v>
      </c>
      <c r="B452" s="1" t="s">
        <v>924</v>
      </c>
      <c r="C452" s="1" t="s">
        <v>59</v>
      </c>
      <c r="D452" s="1">
        <v>142</v>
      </c>
      <c r="E452" s="1">
        <v>447.23</v>
      </c>
    </row>
    <row r="453" spans="1:5" ht="18" thickBot="1" x14ac:dyDescent="0.4">
      <c r="A453" s="7" t="s">
        <v>925</v>
      </c>
      <c r="B453" s="1" t="s">
        <v>926</v>
      </c>
      <c r="C453" s="1" t="s">
        <v>61</v>
      </c>
      <c r="D453" s="1">
        <v>143</v>
      </c>
      <c r="E453" s="1">
        <v>200</v>
      </c>
    </row>
    <row r="454" spans="1:5" ht="18" thickBot="1" x14ac:dyDescent="0.4">
      <c r="A454" s="7" t="s">
        <v>927</v>
      </c>
      <c r="B454" s="1" t="s">
        <v>928</v>
      </c>
      <c r="C454" s="1" t="s">
        <v>63</v>
      </c>
      <c r="D454" s="1">
        <v>144</v>
      </c>
      <c r="E454" s="1">
        <v>201</v>
      </c>
    </row>
    <row r="455" spans="1:5" ht="18" thickBot="1" x14ac:dyDescent="0.4">
      <c r="A455" s="7" t="s">
        <v>929</v>
      </c>
      <c r="B455" s="1" t="s">
        <v>930</v>
      </c>
      <c r="C455" s="1" t="s">
        <v>65</v>
      </c>
      <c r="D455" s="1">
        <v>145</v>
      </c>
      <c r="E455" s="1">
        <v>202</v>
      </c>
    </row>
    <row r="456" spans="1:5" ht="18" thickBot="1" x14ac:dyDescent="0.4">
      <c r="A456" s="7" t="s">
        <v>931</v>
      </c>
      <c r="B456" s="1" t="s">
        <v>932</v>
      </c>
      <c r="C456" s="1" t="s">
        <v>67</v>
      </c>
      <c r="D456" s="1">
        <v>146</v>
      </c>
      <c r="E456" s="1">
        <v>203</v>
      </c>
    </row>
    <row r="457" spans="1:5" ht="18" thickBot="1" x14ac:dyDescent="0.4">
      <c r="A457" s="7" t="s">
        <v>933</v>
      </c>
      <c r="B457" s="1" t="s">
        <v>934</v>
      </c>
      <c r="C457" s="1" t="s">
        <v>69</v>
      </c>
      <c r="D457" s="1">
        <v>147</v>
      </c>
      <c r="E457" s="1">
        <v>204</v>
      </c>
    </row>
    <row r="458" spans="1:5" ht="18" thickBot="1" x14ac:dyDescent="0.4">
      <c r="A458" s="7" t="s">
        <v>935</v>
      </c>
      <c r="B458" s="1" t="s">
        <v>936</v>
      </c>
      <c r="C458" s="1" t="s">
        <v>71</v>
      </c>
      <c r="D458" s="1">
        <v>148</v>
      </c>
      <c r="E458" s="1">
        <v>205</v>
      </c>
    </row>
    <row r="459" spans="1:5" ht="18" thickBot="1" x14ac:dyDescent="0.4">
      <c r="A459" s="7" t="s">
        <v>937</v>
      </c>
      <c r="B459" s="1" t="s">
        <v>938</v>
      </c>
      <c r="C459" s="1" t="s">
        <v>73</v>
      </c>
      <c r="D459" s="1">
        <v>149</v>
      </c>
      <c r="E459" s="1">
        <v>206</v>
      </c>
    </row>
    <row r="460" spans="1:5" ht="18" thickBot="1" x14ac:dyDescent="0.4">
      <c r="A460" s="7" t="s">
        <v>939</v>
      </c>
      <c r="B460" s="1" t="s">
        <v>940</v>
      </c>
      <c r="C460" s="1" t="s">
        <v>75</v>
      </c>
      <c r="D460" s="1">
        <v>150</v>
      </c>
      <c r="E460" s="1">
        <v>207</v>
      </c>
    </row>
    <row r="461" spans="1:5" ht="18" thickBot="1" x14ac:dyDescent="0.4">
      <c r="A461" s="7" t="s">
        <v>941</v>
      </c>
      <c r="B461" s="1" t="s">
        <v>942</v>
      </c>
      <c r="C461" s="1" t="s">
        <v>59</v>
      </c>
      <c r="D461" s="1">
        <v>151</v>
      </c>
      <c r="E461" s="1">
        <v>208</v>
      </c>
    </row>
    <row r="462" spans="1:5" ht="18" thickBot="1" x14ac:dyDescent="0.4">
      <c r="A462" s="7" t="s">
        <v>943</v>
      </c>
      <c r="B462" s="1" t="s">
        <v>944</v>
      </c>
      <c r="C462" s="1" t="s">
        <v>61</v>
      </c>
      <c r="D462" s="1">
        <v>152</v>
      </c>
      <c r="E462" s="1">
        <v>209</v>
      </c>
    </row>
    <row r="463" spans="1:5" ht="18" thickBot="1" x14ac:dyDescent="0.4">
      <c r="A463" s="7" t="s">
        <v>945</v>
      </c>
      <c r="B463" s="1" t="s">
        <v>946</v>
      </c>
      <c r="C463" s="1" t="s">
        <v>63</v>
      </c>
      <c r="D463" s="1">
        <v>153</v>
      </c>
      <c r="E463" s="1">
        <v>210</v>
      </c>
    </row>
    <row r="464" spans="1:5" ht="18" thickBot="1" x14ac:dyDescent="0.4">
      <c r="A464" s="7" t="s">
        <v>947</v>
      </c>
      <c r="B464" s="1" t="s">
        <v>948</v>
      </c>
      <c r="C464" s="1" t="s">
        <v>65</v>
      </c>
      <c r="D464" s="1">
        <v>154</v>
      </c>
      <c r="E464" s="1">
        <v>211</v>
      </c>
    </row>
    <row r="465" spans="1:5" ht="18" thickBot="1" x14ac:dyDescent="0.4">
      <c r="A465" s="7" t="s">
        <v>949</v>
      </c>
      <c r="B465" s="1" t="s">
        <v>950</v>
      </c>
      <c r="C465" s="1" t="s">
        <v>67</v>
      </c>
      <c r="D465" s="1">
        <v>155</v>
      </c>
      <c r="E465" s="1">
        <v>212</v>
      </c>
    </row>
    <row r="466" spans="1:5" ht="18" thickBot="1" x14ac:dyDescent="0.4">
      <c r="A466" s="7" t="s">
        <v>951</v>
      </c>
      <c r="B466" s="1" t="s">
        <v>952</v>
      </c>
      <c r="C466" s="1" t="s">
        <v>69</v>
      </c>
      <c r="D466" s="1">
        <v>156</v>
      </c>
      <c r="E466" s="1">
        <v>213</v>
      </c>
    </row>
    <row r="467" spans="1:5" ht="18" thickBot="1" x14ac:dyDescent="0.4">
      <c r="A467" s="7" t="s">
        <v>953</v>
      </c>
      <c r="B467" s="1" t="s">
        <v>954</v>
      </c>
      <c r="C467" s="1" t="s">
        <v>71</v>
      </c>
      <c r="D467" s="1">
        <v>157</v>
      </c>
      <c r="E467" s="1">
        <v>214</v>
      </c>
    </row>
    <row r="468" spans="1:5" ht="18" thickBot="1" x14ac:dyDescent="0.4">
      <c r="A468" s="7" t="s">
        <v>955</v>
      </c>
      <c r="B468" s="1" t="s">
        <v>956</v>
      </c>
      <c r="C468" s="1" t="s">
        <v>73</v>
      </c>
      <c r="D468" s="1">
        <v>158</v>
      </c>
      <c r="E468" s="1">
        <v>215</v>
      </c>
    </row>
    <row r="469" spans="1:5" ht="18" thickBot="1" x14ac:dyDescent="0.4">
      <c r="A469" s="7" t="s">
        <v>957</v>
      </c>
      <c r="B469" s="1" t="s">
        <v>958</v>
      </c>
      <c r="C469" s="1" t="s">
        <v>75</v>
      </c>
      <c r="D469" s="1">
        <v>159</v>
      </c>
      <c r="E469" s="1">
        <v>216</v>
      </c>
    </row>
    <row r="470" spans="1:5" ht="18" thickBot="1" x14ac:dyDescent="0.4">
      <c r="A470" s="7" t="s">
        <v>959</v>
      </c>
      <c r="B470" s="1" t="s">
        <v>960</v>
      </c>
      <c r="C470" s="1" t="s">
        <v>59</v>
      </c>
      <c r="D470" s="1">
        <v>160</v>
      </c>
      <c r="E470" s="1">
        <v>217</v>
      </c>
    </row>
    <row r="471" spans="1:5" ht="18" thickBot="1" x14ac:dyDescent="0.4">
      <c r="A471" s="7" t="s">
        <v>961</v>
      </c>
      <c r="B471" s="1" t="s">
        <v>962</v>
      </c>
      <c r="C471" s="1" t="s">
        <v>61</v>
      </c>
      <c r="D471" s="1">
        <v>161</v>
      </c>
      <c r="E471" s="1">
        <v>218</v>
      </c>
    </row>
    <row r="472" spans="1:5" ht="18" thickBot="1" x14ac:dyDescent="0.4">
      <c r="A472" s="7" t="s">
        <v>963</v>
      </c>
      <c r="B472" s="1" t="s">
        <v>964</v>
      </c>
      <c r="C472" s="1" t="s">
        <v>63</v>
      </c>
      <c r="D472" s="1">
        <v>162</v>
      </c>
      <c r="E472" s="1">
        <v>219</v>
      </c>
    </row>
    <row r="473" spans="1:5" ht="18" thickBot="1" x14ac:dyDescent="0.4">
      <c r="A473" s="7" t="s">
        <v>965</v>
      </c>
      <c r="B473" s="1" t="s">
        <v>966</v>
      </c>
      <c r="C473" s="1" t="s">
        <v>65</v>
      </c>
      <c r="D473" s="1">
        <v>163</v>
      </c>
      <c r="E473" s="1">
        <v>220</v>
      </c>
    </row>
    <row r="474" spans="1:5" ht="18" thickBot="1" x14ac:dyDescent="0.4">
      <c r="A474" s="7" t="s">
        <v>967</v>
      </c>
      <c r="B474" s="1" t="s">
        <v>968</v>
      </c>
      <c r="C474" s="1" t="s">
        <v>67</v>
      </c>
      <c r="D474" s="1">
        <v>164</v>
      </c>
      <c r="E474" s="1">
        <v>221</v>
      </c>
    </row>
    <row r="475" spans="1:5" ht="18" thickBot="1" x14ac:dyDescent="0.4">
      <c r="A475" s="7" t="s">
        <v>969</v>
      </c>
      <c r="B475" s="1" t="s">
        <v>970</v>
      </c>
      <c r="C475" s="1" t="s">
        <v>69</v>
      </c>
      <c r="D475" s="1">
        <v>165</v>
      </c>
      <c r="E475" s="1">
        <v>222</v>
      </c>
    </row>
    <row r="476" spans="1:5" ht="18" thickBot="1" x14ac:dyDescent="0.4">
      <c r="A476" s="7" t="s">
        <v>971</v>
      </c>
      <c r="B476" s="1" t="s">
        <v>972</v>
      </c>
      <c r="C476" s="1" t="s">
        <v>71</v>
      </c>
      <c r="D476" s="1">
        <v>166</v>
      </c>
      <c r="E476" s="1">
        <v>223</v>
      </c>
    </row>
    <row r="477" spans="1:5" ht="18" thickBot="1" x14ac:dyDescent="0.4">
      <c r="A477" s="7" t="s">
        <v>973</v>
      </c>
      <c r="B477" s="1" t="s">
        <v>974</v>
      </c>
      <c r="C477" s="1" t="s">
        <v>73</v>
      </c>
      <c r="D477" s="1">
        <v>167</v>
      </c>
      <c r="E477" s="1">
        <v>224</v>
      </c>
    </row>
    <row r="478" spans="1:5" ht="18" thickBot="1" x14ac:dyDescent="0.4">
      <c r="A478" s="7" t="s">
        <v>975</v>
      </c>
      <c r="B478" s="1" t="s">
        <v>976</v>
      </c>
      <c r="C478" s="1" t="s">
        <v>75</v>
      </c>
      <c r="D478" s="1">
        <v>168</v>
      </c>
      <c r="E478" s="1">
        <v>225</v>
      </c>
    </row>
    <row r="479" spans="1:5" ht="18" thickBot="1" x14ac:dyDescent="0.4">
      <c r="A479" s="7" t="s">
        <v>977</v>
      </c>
      <c r="B479" s="1" t="s">
        <v>978</v>
      </c>
      <c r="C479" s="1" t="s">
        <v>59</v>
      </c>
      <c r="D479" s="1">
        <v>169</v>
      </c>
      <c r="E479" s="1">
        <v>226</v>
      </c>
    </row>
    <row r="480" spans="1:5" ht="18" thickBot="1" x14ac:dyDescent="0.4">
      <c r="A480" s="7" t="s">
        <v>979</v>
      </c>
      <c r="B480" s="1" t="s">
        <v>980</v>
      </c>
      <c r="C480" s="1" t="s">
        <v>61</v>
      </c>
      <c r="D480" s="1">
        <v>170</v>
      </c>
      <c r="E480" s="1">
        <v>227</v>
      </c>
    </row>
    <row r="481" spans="1:5" ht="18" thickBot="1" x14ac:dyDescent="0.4">
      <c r="A481" s="7" t="s">
        <v>981</v>
      </c>
      <c r="B481" s="1" t="s">
        <v>982</v>
      </c>
      <c r="C481" s="1" t="s">
        <v>63</v>
      </c>
      <c r="D481" s="1">
        <v>171</v>
      </c>
      <c r="E481" s="1">
        <v>228</v>
      </c>
    </row>
    <row r="482" spans="1:5" ht="18" thickBot="1" x14ac:dyDescent="0.4">
      <c r="A482" s="7" t="s">
        <v>983</v>
      </c>
      <c r="B482" s="1" t="s">
        <v>984</v>
      </c>
      <c r="C482" s="1" t="s">
        <v>65</v>
      </c>
      <c r="D482" s="1">
        <v>172</v>
      </c>
      <c r="E482" s="1">
        <v>229</v>
      </c>
    </row>
    <row r="483" spans="1:5" ht="18" thickBot="1" x14ac:dyDescent="0.4">
      <c r="A483" s="7" t="s">
        <v>985</v>
      </c>
      <c r="B483" s="1" t="s">
        <v>986</v>
      </c>
      <c r="C483" s="1" t="s">
        <v>67</v>
      </c>
      <c r="D483" s="1">
        <v>173</v>
      </c>
      <c r="E483" s="1">
        <v>230</v>
      </c>
    </row>
    <row r="484" spans="1:5" ht="18" thickBot="1" x14ac:dyDescent="0.4">
      <c r="A484" s="7" t="s">
        <v>987</v>
      </c>
      <c r="B484" s="1" t="s">
        <v>988</v>
      </c>
      <c r="C484" s="1" t="s">
        <v>69</v>
      </c>
      <c r="D484" s="1">
        <v>174</v>
      </c>
      <c r="E484" s="1">
        <v>231</v>
      </c>
    </row>
    <row r="485" spans="1:5" ht="18" thickBot="1" x14ac:dyDescent="0.4">
      <c r="A485" s="7" t="s">
        <v>989</v>
      </c>
      <c r="B485" s="1" t="s">
        <v>990</v>
      </c>
      <c r="C485" s="1" t="s">
        <v>71</v>
      </c>
      <c r="D485" s="1">
        <v>175</v>
      </c>
      <c r="E485" s="1">
        <v>232</v>
      </c>
    </row>
    <row r="486" spans="1:5" ht="18" thickBot="1" x14ac:dyDescent="0.4">
      <c r="A486" s="7" t="s">
        <v>991</v>
      </c>
      <c r="B486" s="1" t="s">
        <v>992</v>
      </c>
      <c r="C486" s="1" t="s">
        <v>73</v>
      </c>
      <c r="D486" s="1">
        <v>176</v>
      </c>
      <c r="E486" s="1">
        <v>233</v>
      </c>
    </row>
    <row r="487" spans="1:5" ht="18" thickBot="1" x14ac:dyDescent="0.4">
      <c r="A487" s="7" t="s">
        <v>993</v>
      </c>
      <c r="B487" s="1" t="s">
        <v>994</v>
      </c>
      <c r="C487" s="1" t="s">
        <v>75</v>
      </c>
      <c r="D487" s="1">
        <v>177</v>
      </c>
      <c r="E487" s="1">
        <v>234</v>
      </c>
    </row>
    <row r="488" spans="1:5" ht="18" thickBot="1" x14ac:dyDescent="0.4">
      <c r="A488" s="7" t="s">
        <v>995</v>
      </c>
      <c r="B488" s="1" t="s">
        <v>996</v>
      </c>
      <c r="C488" s="1" t="s">
        <v>59</v>
      </c>
      <c r="D488" s="1">
        <v>178</v>
      </c>
      <c r="E488" s="1">
        <v>235</v>
      </c>
    </row>
    <row r="489" spans="1:5" ht="18" thickBot="1" x14ac:dyDescent="0.4">
      <c r="A489" s="7" t="s">
        <v>997</v>
      </c>
      <c r="B489" s="1" t="s">
        <v>998</v>
      </c>
      <c r="C489" s="1" t="s">
        <v>61</v>
      </c>
      <c r="D489" s="1">
        <v>179</v>
      </c>
      <c r="E489" s="1">
        <v>236</v>
      </c>
    </row>
    <row r="490" spans="1:5" ht="18" thickBot="1" x14ac:dyDescent="0.4">
      <c r="A490" s="7" t="s">
        <v>999</v>
      </c>
      <c r="B490" s="1" t="s">
        <v>1000</v>
      </c>
      <c r="C490" s="1" t="s">
        <v>63</v>
      </c>
      <c r="D490" s="1">
        <v>180</v>
      </c>
      <c r="E490" s="1">
        <v>237</v>
      </c>
    </row>
    <row r="491" spans="1:5" ht="18" thickBot="1" x14ac:dyDescent="0.4">
      <c r="A491" s="7" t="s">
        <v>1001</v>
      </c>
      <c r="B491" s="1" t="s">
        <v>1002</v>
      </c>
      <c r="C491" s="1" t="s">
        <v>65</v>
      </c>
      <c r="D491" s="1">
        <v>181</v>
      </c>
      <c r="E491" s="1">
        <v>238</v>
      </c>
    </row>
    <row r="492" spans="1:5" ht="18" thickBot="1" x14ac:dyDescent="0.4">
      <c r="A492" s="7" t="s">
        <v>1003</v>
      </c>
      <c r="B492" s="1" t="s">
        <v>1004</v>
      </c>
      <c r="C492" s="1" t="s">
        <v>67</v>
      </c>
      <c r="D492" s="1">
        <v>182</v>
      </c>
      <c r="E492" s="1">
        <v>239</v>
      </c>
    </row>
    <row r="493" spans="1:5" ht="18" thickBot="1" x14ac:dyDescent="0.4">
      <c r="A493" s="7" t="s">
        <v>1005</v>
      </c>
      <c r="B493" s="1" t="s">
        <v>1006</v>
      </c>
      <c r="C493" s="1" t="s">
        <v>69</v>
      </c>
      <c r="D493" s="1">
        <v>183</v>
      </c>
      <c r="E493" s="1">
        <v>240</v>
      </c>
    </row>
    <row r="494" spans="1:5" ht="18" thickBot="1" x14ac:dyDescent="0.4">
      <c r="A494" s="7" t="s">
        <v>1007</v>
      </c>
      <c r="B494" s="1" t="s">
        <v>1008</v>
      </c>
      <c r="C494" s="1" t="s">
        <v>71</v>
      </c>
      <c r="D494" s="1">
        <v>184</v>
      </c>
      <c r="E494" s="1">
        <v>241</v>
      </c>
    </row>
    <row r="495" spans="1:5" ht="18" thickBot="1" x14ac:dyDescent="0.4">
      <c r="A495" s="7" t="s">
        <v>1009</v>
      </c>
      <c r="B495" s="1" t="s">
        <v>1010</v>
      </c>
      <c r="C495" s="1" t="s">
        <v>73</v>
      </c>
      <c r="D495" s="1">
        <v>185</v>
      </c>
      <c r="E495" s="1">
        <v>242</v>
      </c>
    </row>
    <row r="496" spans="1:5" ht="18" thickBot="1" x14ac:dyDescent="0.4">
      <c r="A496" s="7" t="s">
        <v>1011</v>
      </c>
      <c r="B496" s="1" t="s">
        <v>1012</v>
      </c>
      <c r="C496" s="1" t="s">
        <v>75</v>
      </c>
      <c r="D496" s="1">
        <v>186</v>
      </c>
      <c r="E496" s="1">
        <v>243</v>
      </c>
    </row>
    <row r="497" spans="1:5" ht="18" thickBot="1" x14ac:dyDescent="0.4">
      <c r="A497" s="7" t="s">
        <v>1013</v>
      </c>
      <c r="B497" s="1" t="s">
        <v>1014</v>
      </c>
      <c r="C497" s="1" t="s">
        <v>59</v>
      </c>
      <c r="D497" s="1">
        <v>187</v>
      </c>
      <c r="E497" s="1">
        <v>244</v>
      </c>
    </row>
    <row r="498" spans="1:5" ht="18" thickBot="1" x14ac:dyDescent="0.4">
      <c r="A498" s="7" t="s">
        <v>1015</v>
      </c>
      <c r="B498" s="1" t="s">
        <v>1016</v>
      </c>
      <c r="C498" s="1" t="s">
        <v>61</v>
      </c>
      <c r="D498" s="1">
        <v>188</v>
      </c>
      <c r="E498" s="1">
        <v>245</v>
      </c>
    </row>
    <row r="499" spans="1:5" ht="18" thickBot="1" x14ac:dyDescent="0.4">
      <c r="A499" s="7" t="s">
        <v>1017</v>
      </c>
      <c r="B499" s="1" t="s">
        <v>1018</v>
      </c>
      <c r="C499" s="1" t="s">
        <v>63</v>
      </c>
      <c r="D499" s="1">
        <v>189</v>
      </c>
      <c r="E499" s="1">
        <v>246</v>
      </c>
    </row>
    <row r="500" spans="1:5" ht="18" thickBot="1" x14ac:dyDescent="0.4">
      <c r="A500" s="7" t="s">
        <v>1019</v>
      </c>
      <c r="B500" s="1" t="s">
        <v>1020</v>
      </c>
      <c r="C500" s="1" t="s">
        <v>65</v>
      </c>
      <c r="D500" s="1">
        <v>190</v>
      </c>
      <c r="E500" s="1">
        <v>247</v>
      </c>
    </row>
    <row r="501" spans="1:5" ht="18" thickBot="1" x14ac:dyDescent="0.4">
      <c r="A501" s="7" t="s">
        <v>1021</v>
      </c>
      <c r="B501" s="1" t="s">
        <v>1022</v>
      </c>
      <c r="C501" s="1" t="s">
        <v>67</v>
      </c>
      <c r="D501" s="1">
        <v>191</v>
      </c>
      <c r="E501" s="1">
        <v>248</v>
      </c>
    </row>
    <row r="502" spans="1:5" ht="18" thickBot="1" x14ac:dyDescent="0.4">
      <c r="A502" s="7" t="s">
        <v>1023</v>
      </c>
      <c r="B502" s="1" t="s">
        <v>1024</v>
      </c>
      <c r="C502" s="1" t="s">
        <v>69</v>
      </c>
      <c r="D502" s="1">
        <v>192</v>
      </c>
      <c r="E502" s="1">
        <v>249</v>
      </c>
    </row>
    <row r="503" spans="1:5" ht="18" thickBot="1" x14ac:dyDescent="0.4">
      <c r="A503" s="7" t="s">
        <v>1025</v>
      </c>
      <c r="B503" s="1" t="s">
        <v>1026</v>
      </c>
      <c r="C503" s="1" t="s">
        <v>71</v>
      </c>
      <c r="D503" s="1">
        <v>193</v>
      </c>
      <c r="E503" s="1">
        <v>250</v>
      </c>
    </row>
    <row r="504" spans="1:5" ht="18" thickBot="1" x14ac:dyDescent="0.4">
      <c r="A504" s="7" t="s">
        <v>1027</v>
      </c>
      <c r="B504" s="1" t="s">
        <v>1028</v>
      </c>
      <c r="C504" s="1" t="s">
        <v>73</v>
      </c>
      <c r="D504" s="1">
        <v>194</v>
      </c>
      <c r="E504" s="1">
        <v>251</v>
      </c>
    </row>
    <row r="505" spans="1:5" ht="18" thickBot="1" x14ac:dyDescent="0.4">
      <c r="A505" s="7" t="s">
        <v>1029</v>
      </c>
      <c r="B505" s="1" t="s">
        <v>1030</v>
      </c>
      <c r="C505" s="1" t="s">
        <v>75</v>
      </c>
      <c r="D505" s="1">
        <v>195</v>
      </c>
      <c r="E505" s="1">
        <v>252</v>
      </c>
    </row>
    <row r="506" spans="1:5" ht="18" thickBot="1" x14ac:dyDescent="0.4">
      <c r="A506" s="7" t="s">
        <v>1031</v>
      </c>
      <c r="B506" s="1" t="s">
        <v>1032</v>
      </c>
      <c r="C506" s="1" t="s">
        <v>59</v>
      </c>
      <c r="D506" s="1">
        <v>196</v>
      </c>
      <c r="E506" s="1">
        <v>253</v>
      </c>
    </row>
    <row r="507" spans="1:5" ht="18" thickBot="1" x14ac:dyDescent="0.4">
      <c r="A507" s="7" t="s">
        <v>1033</v>
      </c>
      <c r="B507" s="1" t="s">
        <v>1034</v>
      </c>
      <c r="C507" s="1" t="s">
        <v>61</v>
      </c>
      <c r="D507" s="1">
        <v>197</v>
      </c>
      <c r="E507" s="1">
        <v>254</v>
      </c>
    </row>
    <row r="508" spans="1:5" ht="18" thickBot="1" x14ac:dyDescent="0.4">
      <c r="A508" s="7" t="s">
        <v>1035</v>
      </c>
      <c r="B508" s="1" t="s">
        <v>1036</v>
      </c>
      <c r="C508" s="1" t="s">
        <v>63</v>
      </c>
      <c r="D508" s="1">
        <v>198</v>
      </c>
      <c r="E508" s="1">
        <v>255</v>
      </c>
    </row>
    <row r="509" spans="1:5" ht="18" thickBot="1" x14ac:dyDescent="0.4">
      <c r="A509" s="7" t="s">
        <v>1037</v>
      </c>
      <c r="B509" s="1" t="s">
        <v>1038</v>
      </c>
      <c r="C509" s="1" t="s">
        <v>65</v>
      </c>
      <c r="D509" s="1">
        <v>199</v>
      </c>
      <c r="E509" s="1">
        <v>256</v>
      </c>
    </row>
    <row r="510" spans="1:5" ht="18" thickBot="1" x14ac:dyDescent="0.4">
      <c r="A510" s="7" t="s">
        <v>1039</v>
      </c>
      <c r="B510" s="1" t="s">
        <v>1040</v>
      </c>
      <c r="C510" s="1" t="s">
        <v>67</v>
      </c>
      <c r="D510" s="1">
        <v>200</v>
      </c>
      <c r="E510" s="1">
        <v>257</v>
      </c>
    </row>
    <row r="511" spans="1:5" ht="18" thickBot="1" x14ac:dyDescent="0.4">
      <c r="A511" s="7" t="s">
        <v>1041</v>
      </c>
      <c r="B511" s="1" t="s">
        <v>1042</v>
      </c>
      <c r="C511" s="1" t="s">
        <v>69</v>
      </c>
      <c r="D511" s="1">
        <v>201</v>
      </c>
      <c r="E511" s="1">
        <v>258</v>
      </c>
    </row>
    <row r="512" spans="1:5" ht="18" thickBot="1" x14ac:dyDescent="0.4">
      <c r="A512" s="7" t="s">
        <v>1043</v>
      </c>
      <c r="B512" s="1" t="s">
        <v>1044</v>
      </c>
      <c r="C512" s="1" t="s">
        <v>71</v>
      </c>
      <c r="D512" s="1">
        <v>202</v>
      </c>
      <c r="E512" s="1">
        <v>259</v>
      </c>
    </row>
    <row r="513" spans="1:5" ht="18" thickBot="1" x14ac:dyDescent="0.4">
      <c r="A513" s="7" t="s">
        <v>1045</v>
      </c>
      <c r="B513" s="1" t="s">
        <v>1046</v>
      </c>
      <c r="C513" s="1" t="s">
        <v>73</v>
      </c>
      <c r="D513" s="1">
        <v>203</v>
      </c>
      <c r="E513" s="1">
        <v>260</v>
      </c>
    </row>
    <row r="514" spans="1:5" ht="18" thickBot="1" x14ac:dyDescent="0.4">
      <c r="A514" s="7" t="s">
        <v>1047</v>
      </c>
      <c r="B514" s="1" t="s">
        <v>1048</v>
      </c>
      <c r="C514" s="1" t="s">
        <v>75</v>
      </c>
      <c r="D514" s="1">
        <v>204</v>
      </c>
      <c r="E514" s="1">
        <v>261</v>
      </c>
    </row>
    <row r="515" spans="1:5" ht="18" thickBot="1" x14ac:dyDescent="0.4">
      <c r="A515" s="7" t="s">
        <v>1049</v>
      </c>
      <c r="B515" s="1" t="s">
        <v>1050</v>
      </c>
      <c r="C515" s="1" t="s">
        <v>59</v>
      </c>
      <c r="D515" s="1">
        <v>205</v>
      </c>
      <c r="E515" s="1">
        <v>262</v>
      </c>
    </row>
    <row r="516" spans="1:5" ht="18" thickBot="1" x14ac:dyDescent="0.4">
      <c r="A516" s="7" t="s">
        <v>1051</v>
      </c>
      <c r="B516" s="1" t="s">
        <v>1052</v>
      </c>
      <c r="C516" s="1" t="s">
        <v>61</v>
      </c>
      <c r="D516" s="1">
        <v>206</v>
      </c>
      <c r="E516" s="1">
        <v>263</v>
      </c>
    </row>
    <row r="517" spans="1:5" ht="18" thickBot="1" x14ac:dyDescent="0.4">
      <c r="A517" s="7" t="s">
        <v>1053</v>
      </c>
      <c r="B517" s="1" t="s">
        <v>1054</v>
      </c>
      <c r="C517" s="1" t="s">
        <v>63</v>
      </c>
      <c r="D517" s="1">
        <v>207</v>
      </c>
      <c r="E517" s="1">
        <v>264</v>
      </c>
    </row>
    <row r="518" spans="1:5" ht="18" thickBot="1" x14ac:dyDescent="0.4">
      <c r="A518" s="7" t="s">
        <v>1055</v>
      </c>
      <c r="B518" s="1" t="s">
        <v>1056</v>
      </c>
      <c r="C518" s="1" t="s">
        <v>65</v>
      </c>
      <c r="D518" s="1">
        <v>208</v>
      </c>
      <c r="E518" s="1">
        <v>265</v>
      </c>
    </row>
    <row r="519" spans="1:5" ht="18" thickBot="1" x14ac:dyDescent="0.4">
      <c r="A519" s="7" t="s">
        <v>1057</v>
      </c>
      <c r="B519" s="1" t="s">
        <v>1058</v>
      </c>
      <c r="C519" s="1" t="s">
        <v>67</v>
      </c>
      <c r="D519" s="1">
        <v>209</v>
      </c>
      <c r="E519" s="1">
        <v>266</v>
      </c>
    </row>
    <row r="520" spans="1:5" ht="18" thickBot="1" x14ac:dyDescent="0.4">
      <c r="A520" s="7" t="s">
        <v>1059</v>
      </c>
      <c r="B520" s="1" t="s">
        <v>1060</v>
      </c>
      <c r="C520" s="1" t="s">
        <v>69</v>
      </c>
      <c r="D520" s="1">
        <v>210</v>
      </c>
      <c r="E520" s="1">
        <v>267</v>
      </c>
    </row>
    <row r="521" spans="1:5" ht="18" thickBot="1" x14ac:dyDescent="0.4">
      <c r="A521" s="7" t="s">
        <v>1061</v>
      </c>
      <c r="B521" s="1" t="s">
        <v>1062</v>
      </c>
      <c r="C521" s="1" t="s">
        <v>71</v>
      </c>
      <c r="D521" s="1">
        <v>211</v>
      </c>
      <c r="E521" s="1">
        <v>268</v>
      </c>
    </row>
    <row r="522" spans="1:5" ht="18" thickBot="1" x14ac:dyDescent="0.4">
      <c r="A522" s="7" t="s">
        <v>1063</v>
      </c>
      <c r="B522" s="1" t="s">
        <v>1064</v>
      </c>
      <c r="C522" s="1" t="s">
        <v>73</v>
      </c>
      <c r="D522" s="1">
        <v>212</v>
      </c>
      <c r="E522" s="1">
        <v>269</v>
      </c>
    </row>
    <row r="523" spans="1:5" ht="18" thickBot="1" x14ac:dyDescent="0.4">
      <c r="A523" s="7" t="s">
        <v>1065</v>
      </c>
      <c r="B523" s="1" t="s">
        <v>1066</v>
      </c>
      <c r="C523" s="1" t="s">
        <v>75</v>
      </c>
      <c r="D523" s="1">
        <v>213</v>
      </c>
      <c r="E523" s="1">
        <v>270</v>
      </c>
    </row>
    <row r="524" spans="1:5" ht="18" thickBot="1" x14ac:dyDescent="0.4">
      <c r="A524" s="7" t="s">
        <v>1067</v>
      </c>
      <c r="B524" s="1" t="s">
        <v>1068</v>
      </c>
      <c r="C524" s="1" t="s">
        <v>59</v>
      </c>
      <c r="D524" s="1">
        <v>214</v>
      </c>
      <c r="E524" s="1">
        <v>271</v>
      </c>
    </row>
    <row r="525" spans="1:5" ht="18" thickBot="1" x14ac:dyDescent="0.4">
      <c r="A525" s="7" t="s">
        <v>1069</v>
      </c>
      <c r="B525" s="1" t="s">
        <v>1070</v>
      </c>
      <c r="C525" s="1" t="s">
        <v>61</v>
      </c>
      <c r="D525" s="1">
        <v>215</v>
      </c>
      <c r="E525" s="1">
        <v>272</v>
      </c>
    </row>
    <row r="526" spans="1:5" ht="18" thickBot="1" x14ac:dyDescent="0.4">
      <c r="A526" s="7" t="s">
        <v>1071</v>
      </c>
      <c r="B526" s="1" t="s">
        <v>1072</v>
      </c>
      <c r="C526" s="1" t="s">
        <v>63</v>
      </c>
      <c r="D526" s="1">
        <v>216</v>
      </c>
      <c r="E526" s="1">
        <v>273</v>
      </c>
    </row>
    <row r="527" spans="1:5" ht="18" thickBot="1" x14ac:dyDescent="0.4">
      <c r="A527" s="7" t="s">
        <v>1073</v>
      </c>
      <c r="B527" s="1" t="s">
        <v>1074</v>
      </c>
      <c r="C527" s="1" t="s">
        <v>65</v>
      </c>
      <c r="D527" s="1">
        <v>217</v>
      </c>
      <c r="E527" s="1">
        <v>274</v>
      </c>
    </row>
    <row r="528" spans="1:5" x14ac:dyDescent="0.35">
      <c r="A528" s="7" t="s">
        <v>1075</v>
      </c>
      <c r="B528" s="1" t="s">
        <v>1076</v>
      </c>
      <c r="C528" s="1" t="s">
        <v>67</v>
      </c>
      <c r="D528" s="1">
        <v>218</v>
      </c>
      <c r="E528" s="1">
        <v>275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7D219-B1CE-4959-9705-DA4D63715630}">
  <sheetPr codeName="Sheet1">
    <tabColor rgb="FF92D050"/>
  </sheetPr>
  <dimension ref="A1:AS45"/>
  <sheetViews>
    <sheetView topLeftCell="AE1" zoomScale="54" zoomScaleNormal="148" workbookViewId="0">
      <selection activeCell="AQ24" sqref="AQ24"/>
    </sheetView>
  </sheetViews>
  <sheetFormatPr defaultRowHeight="17.25" x14ac:dyDescent="0.35"/>
  <cols>
    <col min="1" max="1" width="9.625" bestFit="1" customWidth="1"/>
    <col min="2" max="2" width="36.875" style="15" bestFit="1" customWidth="1"/>
    <col min="4" max="4" width="35.25" bestFit="1" customWidth="1"/>
    <col min="5" max="5" width="35.75" bestFit="1" customWidth="1"/>
    <col min="6" max="6" width="16.625" customWidth="1"/>
    <col min="7" max="7" width="13.75" bestFit="1" customWidth="1"/>
    <col min="8" max="8" width="36.875" style="16" bestFit="1" customWidth="1"/>
    <col min="9" max="9" width="37.375" style="15" bestFit="1" customWidth="1"/>
    <col min="10" max="11" width="9.875" style="15" customWidth="1"/>
    <col min="12" max="12" width="15" style="18" customWidth="1"/>
    <col min="13" max="13" width="12.25" style="18" customWidth="1"/>
    <col min="14" max="14" width="11.625" style="15" customWidth="1"/>
    <col min="16" max="16" width="16.5" bestFit="1" customWidth="1"/>
    <col min="17" max="17" width="36.875" style="15" bestFit="1" customWidth="1"/>
    <col min="18" max="18" width="21.875" bestFit="1" customWidth="1"/>
    <col min="19" max="19" width="9" customWidth="1"/>
    <col min="20" max="20" width="11.25" customWidth="1"/>
    <col min="21" max="21" width="13.75" style="10" customWidth="1"/>
    <col min="22" max="22" width="14.5" style="10" customWidth="1"/>
    <col min="23" max="28" width="15" style="10" customWidth="1"/>
    <col min="29" max="29" width="9.875" customWidth="1"/>
    <col min="30" max="30" width="18.125" bestFit="1" customWidth="1"/>
    <col min="31" max="31" width="36.875" style="15" bestFit="1" customWidth="1"/>
    <col min="32" max="32" width="11.875" style="15" customWidth="1"/>
    <col min="33" max="33" width="13.625" style="15" customWidth="1"/>
    <col min="34" max="34" width="17.375" style="15" customWidth="1"/>
    <col min="35" max="35" width="15.25" style="15" customWidth="1"/>
    <col min="36" max="39" width="13.25" style="15" customWidth="1"/>
    <col min="40" max="40" width="10.375" customWidth="1"/>
    <col min="41" max="41" width="17.75" bestFit="1" customWidth="1"/>
    <col min="42" max="42" width="36.875" style="15" bestFit="1" customWidth="1"/>
    <col min="44" max="44" width="24.625" bestFit="1" customWidth="1"/>
    <col min="45" max="45" width="36.875" style="15" bestFit="1" customWidth="1"/>
  </cols>
  <sheetData>
    <row r="1" spans="1:45" x14ac:dyDescent="0.35">
      <c r="A1" s="11" t="s">
        <v>1085</v>
      </c>
      <c r="B1" s="15" t="s">
        <v>1083</v>
      </c>
      <c r="D1" t="s">
        <v>1083</v>
      </c>
      <c r="E1" t="s">
        <v>1084</v>
      </c>
      <c r="G1" s="11" t="s">
        <v>1081</v>
      </c>
      <c r="H1" s="15" t="s">
        <v>1083</v>
      </c>
      <c r="I1" s="15" t="s">
        <v>1084</v>
      </c>
      <c r="L1" s="18" t="b">
        <v>1</v>
      </c>
      <c r="M1" s="18" t="b">
        <v>1</v>
      </c>
      <c r="N1" s="15" t="b">
        <v>0</v>
      </c>
      <c r="P1" s="11" t="s">
        <v>54</v>
      </c>
      <c r="Q1" s="15" t="s">
        <v>1083</v>
      </c>
      <c r="R1" t="s">
        <v>1086</v>
      </c>
      <c r="U1" s="10" t="str">
        <f ca="1">VLOOKUP(1,T:W,2,0)</f>
        <v>Product28</v>
      </c>
      <c r="V1" s="10">
        <f ca="1">VLOOKUP(1,T:W,3,0)</f>
        <v>21866.760000000002</v>
      </c>
      <c r="W1" s="10">
        <f ca="1">VLOOKUP(1,T:W,4,0)</f>
        <v>27</v>
      </c>
      <c r="Y1" s="10">
        <v>1</v>
      </c>
      <c r="Z1" s="10">
        <f>COUNT(R:R)-9</f>
        <v>3</v>
      </c>
      <c r="AA1" s="10">
        <f>MIN(Y1:Z1)</f>
        <v>1</v>
      </c>
      <c r="AD1" s="11" t="s">
        <v>55</v>
      </c>
      <c r="AE1" s="15" t="s">
        <v>1083</v>
      </c>
      <c r="AH1" s="15" t="str">
        <f ca="1">VLOOKUP(1,$AG:$AI,2,0)</f>
        <v>Clothings</v>
      </c>
      <c r="AI1" s="15">
        <f ca="1">VLOOKUP(1,$AG:$AI,3,0)</f>
        <v>28366.760000000002</v>
      </c>
      <c r="AO1" s="11" t="s">
        <v>3</v>
      </c>
      <c r="AP1" s="15" t="s">
        <v>1083</v>
      </c>
      <c r="AR1" s="11" t="s">
        <v>4</v>
      </c>
      <c r="AS1" s="15" t="s">
        <v>1083</v>
      </c>
    </row>
    <row r="2" spans="1:45" x14ac:dyDescent="0.35">
      <c r="A2" s="12">
        <v>2</v>
      </c>
      <c r="B2" s="15">
        <v>2414.64</v>
      </c>
      <c r="D2" s="30">
        <v>82878.239999999991</v>
      </c>
      <c r="E2" s="30">
        <v>57662</v>
      </c>
      <c r="G2" s="12" t="s">
        <v>1087</v>
      </c>
      <c r="H2" s="15">
        <v>38082.000000000007</v>
      </c>
      <c r="I2" s="15">
        <v>20822</v>
      </c>
      <c r="K2" s="21" t="s">
        <v>1102</v>
      </c>
      <c r="L2" s="22" t="s">
        <v>1104</v>
      </c>
      <c r="M2" s="22" t="s">
        <v>1103</v>
      </c>
      <c r="N2" s="21" t="s">
        <v>1105</v>
      </c>
      <c r="P2" s="12" t="s">
        <v>58</v>
      </c>
      <c r="Q2" s="15">
        <v>6500</v>
      </c>
      <c r="R2" s="30">
        <v>13</v>
      </c>
      <c r="AD2" s="12" t="s">
        <v>59</v>
      </c>
      <c r="AE2" s="15">
        <v>28366.760000000002</v>
      </c>
      <c r="AO2" s="12" t="s">
        <v>12</v>
      </c>
      <c r="AP2" s="15">
        <v>82878.239999999991</v>
      </c>
      <c r="AR2" s="12" t="s">
        <v>10</v>
      </c>
      <c r="AS2" s="15">
        <v>495310.21</v>
      </c>
    </row>
    <row r="3" spans="1:45" x14ac:dyDescent="0.35">
      <c r="A3" s="12">
        <v>11</v>
      </c>
      <c r="B3" s="15">
        <v>3219.52</v>
      </c>
      <c r="G3" s="12" t="s">
        <v>1088</v>
      </c>
      <c r="H3" s="15">
        <v>18607.679999999997</v>
      </c>
      <c r="I3" s="15">
        <v>10687</v>
      </c>
      <c r="K3" s="10" t="s">
        <v>1087</v>
      </c>
      <c r="L3" s="19">
        <f>IF($L$1=TRUE,VLOOKUP(K3,G:I,2,0),NA())</f>
        <v>38082.000000000007</v>
      </c>
      <c r="M3" s="19">
        <f>IF($M$1=TRUE,VLOOKUP(K3,G:I,2,0)-VLOOKUP(K3,G:I,3,0),NA())</f>
        <v>17260.000000000007</v>
      </c>
      <c r="N3" s="20" t="str">
        <f>IF($N$1=TRUE,M3/VLOOKUP(K3,G:I,3,0),"")</f>
        <v/>
      </c>
      <c r="P3" s="12" t="s">
        <v>68</v>
      </c>
      <c r="Q3" s="15">
        <v>3030</v>
      </c>
      <c r="R3" s="30">
        <v>6</v>
      </c>
      <c r="T3" cm="1">
        <f t="array" aca="1" ref="T3:T14" ca="1">RANK(_xlfn.ANCHORARRAY(V3),_xlfn.ANCHORARRAY(V3))</f>
        <v>7</v>
      </c>
      <c r="U3" s="10" t="str" cm="1">
        <f t="array" aca="1" ref="U3:U14" ca="1">OFFSET($P$1,1,0,COUNT($Q:$Q))</f>
        <v>Product01</v>
      </c>
      <c r="V3" s="10" cm="1">
        <f t="array" aca="1" ref="V3:V14" ca="1">OFFSET($P$1,1,1,COUNT($Q:$Q))</f>
        <v>6500</v>
      </c>
      <c r="W3" s="10" cm="1">
        <f t="array" aca="1" ref="W3:W14" ca="1">OFFSET($P$1,1,2,COUNT($Q:$Q))</f>
        <v>13</v>
      </c>
      <c r="Y3" s="10" t="str" cm="1">
        <f t="array" aca="1" ref="Y3:Y12" ca="1">OFFSET($P$1,$AA$1,0,10)</f>
        <v>Product01</v>
      </c>
      <c r="Z3" s="10" cm="1">
        <f t="array" aca="1" ref="Z3:Z12" ca="1">OFFSET($P$1,$AA$1,1,10)</f>
        <v>6500</v>
      </c>
      <c r="AD3" s="12" t="s">
        <v>61</v>
      </c>
      <c r="AE3" s="15">
        <v>18658.2</v>
      </c>
      <c r="AG3" s="23" cm="1">
        <f t="array" aca="1" ref="AG3:AG11" ca="1">RANK(_xlfn.ANCHORARRAY(AI3),_xlfn.ANCHORARRAY(AI3))</f>
        <v>1</v>
      </c>
      <c r="AH3" s="15" t="str" cm="1">
        <f t="array" aca="1" ref="AH3:AH11" ca="1">OFFSET($AD$1,1,0,COUNT($AE:$AE))</f>
        <v>Clothings</v>
      </c>
      <c r="AI3" s="15" cm="1">
        <f t="array" aca="1" ref="AI3:AI11" ca="1">OFFSET($AD$1,1,1,COUNT($AE:$AE))</f>
        <v>28366.760000000002</v>
      </c>
      <c r="AO3" s="12" t="s">
        <v>8</v>
      </c>
      <c r="AP3" s="15">
        <v>13618.44</v>
      </c>
      <c r="AR3" s="12" t="s">
        <v>8</v>
      </c>
      <c r="AS3" s="15">
        <v>485685.87000000005</v>
      </c>
    </row>
    <row r="4" spans="1:45" x14ac:dyDescent="0.35">
      <c r="A4" s="12">
        <v>13</v>
      </c>
      <c r="B4" s="15">
        <v>13909.92</v>
      </c>
      <c r="D4" s="13" t="s">
        <v>1099</v>
      </c>
      <c r="E4" s="17">
        <f>GETPIVOTDATA("Sum of TOTAL SELLING PRICE",$D$1)</f>
        <v>82878.239999999991</v>
      </c>
      <c r="G4" s="12" t="s">
        <v>1089</v>
      </c>
      <c r="H4" s="15">
        <v>42287.28</v>
      </c>
      <c r="I4" s="15">
        <v>26446</v>
      </c>
      <c r="K4" s="10" t="s">
        <v>1088</v>
      </c>
      <c r="L4" s="19">
        <f t="shared" ref="L4:L14" si="0">IF($L$1=TRUE,VLOOKUP(K4,G:I,2,0),NA())</f>
        <v>18607.679999999997</v>
      </c>
      <c r="M4" s="19">
        <f t="shared" ref="M4:M14" si="1">IF($M$1=TRUE,VLOOKUP(K4,G:I,2,0)-VLOOKUP(K4,G:I,3,0),NA())</f>
        <v>7920.6799999999967</v>
      </c>
      <c r="N4" s="20" t="str">
        <f t="shared" ref="N4:N14" si="2">IF($N$1=TRUE,M4/VLOOKUP(K4,G:I,3,0),"")</f>
        <v/>
      </c>
      <c r="P4" s="12" t="s">
        <v>77</v>
      </c>
      <c r="Q4" s="15">
        <v>6630</v>
      </c>
      <c r="R4" s="30">
        <v>13</v>
      </c>
      <c r="T4">
        <f ca="1"/>
        <v>10</v>
      </c>
      <c r="U4" s="10" t="str">
        <f ca="1"/>
        <v>Product06</v>
      </c>
      <c r="V4" s="10">
        <f ca="1"/>
        <v>3030</v>
      </c>
      <c r="W4" s="10">
        <f ca="1"/>
        <v>6</v>
      </c>
      <c r="Y4" s="10" t="str">
        <f ca="1"/>
        <v>Product06</v>
      </c>
      <c r="Z4" s="10">
        <f ca="1"/>
        <v>3030</v>
      </c>
      <c r="AD4" s="12" t="s">
        <v>63</v>
      </c>
      <c r="AE4" s="15">
        <v>304</v>
      </c>
      <c r="AG4" s="23">
        <f ca="1"/>
        <v>2</v>
      </c>
      <c r="AH4" s="15" t="str">
        <f ca="1"/>
        <v>Footwears</v>
      </c>
      <c r="AI4" s="15">
        <f ca="1"/>
        <v>18658.2</v>
      </c>
      <c r="AO4" s="12" t="s">
        <v>7</v>
      </c>
      <c r="AP4" s="15">
        <v>2942</v>
      </c>
    </row>
    <row r="5" spans="1:45" x14ac:dyDescent="0.35">
      <c r="A5" s="12">
        <v>18</v>
      </c>
      <c r="B5" s="15">
        <v>4841.28</v>
      </c>
      <c r="D5" s="13" t="s">
        <v>1100</v>
      </c>
      <c r="E5" s="17">
        <f>GETPIVOTDATA("Sum of TOTAL SELLING PRICE",$D$1)-GETPIVOTDATA("Sum of  TOTAL BUYING PRICE",$D$1)</f>
        <v>25216.239999999991</v>
      </c>
      <c r="G5" s="12" t="s">
        <v>1090</v>
      </c>
      <c r="H5" s="15">
        <v>64588.990000000013</v>
      </c>
      <c r="I5" s="15">
        <v>54058</v>
      </c>
      <c r="K5" s="10" t="s">
        <v>1089</v>
      </c>
      <c r="L5" s="19">
        <f t="shared" si="0"/>
        <v>42287.28</v>
      </c>
      <c r="M5" s="19">
        <f t="shared" si="1"/>
        <v>15841.279999999999</v>
      </c>
      <c r="N5" s="20" t="str">
        <f t="shared" si="2"/>
        <v/>
      </c>
      <c r="P5" s="12" t="s">
        <v>79</v>
      </c>
      <c r="Q5" s="15">
        <v>6656</v>
      </c>
      <c r="R5" s="30">
        <v>13</v>
      </c>
      <c r="T5">
        <f ca="1"/>
        <v>6</v>
      </c>
      <c r="U5" s="10" t="str">
        <f ca="1"/>
        <v>Product11</v>
      </c>
      <c r="V5" s="10">
        <f ca="1"/>
        <v>6630</v>
      </c>
      <c r="W5" s="10">
        <f ca="1"/>
        <v>13</v>
      </c>
      <c r="Y5" s="10" t="str">
        <f ca="1"/>
        <v>Product11</v>
      </c>
      <c r="Z5" s="10">
        <f ca="1"/>
        <v>6630</v>
      </c>
      <c r="AD5" s="12" t="s">
        <v>65</v>
      </c>
      <c r="AE5" s="15">
        <v>13971.92</v>
      </c>
      <c r="AG5" s="23">
        <f ca="1"/>
        <v>9</v>
      </c>
      <c r="AH5" s="15" t="str">
        <f ca="1"/>
        <v>Foods</v>
      </c>
      <c r="AI5" s="15">
        <f ca="1"/>
        <v>304</v>
      </c>
    </row>
    <row r="6" spans="1:45" x14ac:dyDescent="0.35">
      <c r="A6" s="12">
        <v>20</v>
      </c>
      <c r="B6" s="15">
        <v>17844.36</v>
      </c>
      <c r="D6" s="13" t="s">
        <v>1101</v>
      </c>
      <c r="E6" s="14">
        <f>E5/GETPIVOTDATA("Sum of TOTAL SELLING PRICE",$D$1)</f>
        <v>0.30425646104453946</v>
      </c>
      <c r="G6" s="12" t="s">
        <v>1091</v>
      </c>
      <c r="H6" s="15">
        <v>25611.31</v>
      </c>
      <c r="I6" s="15">
        <v>14593</v>
      </c>
      <c r="K6" s="10" t="s">
        <v>1090</v>
      </c>
      <c r="L6" s="19">
        <f t="shared" si="0"/>
        <v>64588.990000000013</v>
      </c>
      <c r="M6" s="19">
        <f t="shared" si="1"/>
        <v>10530.990000000013</v>
      </c>
      <c r="N6" s="20" t="str">
        <f t="shared" si="2"/>
        <v/>
      </c>
      <c r="P6" s="12" t="s">
        <v>86</v>
      </c>
      <c r="Q6" s="15">
        <v>12028.2</v>
      </c>
      <c r="R6" s="30">
        <v>15</v>
      </c>
      <c r="T6">
        <f ca="1"/>
        <v>5</v>
      </c>
      <c r="U6" s="10" t="str">
        <f ca="1"/>
        <v>Product13</v>
      </c>
      <c r="V6" s="10">
        <f ca="1"/>
        <v>6656</v>
      </c>
      <c r="W6" s="10">
        <f ca="1"/>
        <v>13</v>
      </c>
      <c r="Y6" s="10" t="str">
        <f ca="1"/>
        <v>Product13</v>
      </c>
      <c r="Z6" s="10">
        <f ca="1"/>
        <v>6656</v>
      </c>
      <c r="AD6" s="12" t="s">
        <v>67</v>
      </c>
      <c r="AE6" s="15">
        <v>5634.16</v>
      </c>
      <c r="AG6" s="23">
        <f ca="1"/>
        <v>3</v>
      </c>
      <c r="AH6" s="15" t="str">
        <f ca="1"/>
        <v>Drinks</v>
      </c>
      <c r="AI6" s="15">
        <f ca="1"/>
        <v>13971.92</v>
      </c>
    </row>
    <row r="7" spans="1:45" x14ac:dyDescent="0.35">
      <c r="A7" s="12">
        <v>26</v>
      </c>
      <c r="B7" s="15">
        <v>304</v>
      </c>
      <c r="G7" s="12" t="s">
        <v>1092</v>
      </c>
      <c r="H7" s="15">
        <v>50046.92</v>
      </c>
      <c r="I7" s="15">
        <v>29943</v>
      </c>
      <c r="K7" s="10" t="s">
        <v>1091</v>
      </c>
      <c r="L7" s="19">
        <f t="shared" si="0"/>
        <v>25611.31</v>
      </c>
      <c r="M7" s="19">
        <f t="shared" si="1"/>
        <v>11018.310000000001</v>
      </c>
      <c r="N7" s="20" t="str">
        <f t="shared" si="2"/>
        <v/>
      </c>
      <c r="P7" s="12" t="s">
        <v>89</v>
      </c>
      <c r="Q7" s="15">
        <v>5634.16</v>
      </c>
      <c r="R7" s="30">
        <v>7</v>
      </c>
      <c r="T7">
        <f ca="1"/>
        <v>2</v>
      </c>
      <c r="U7" s="10" t="str">
        <f ca="1"/>
        <v>Product20</v>
      </c>
      <c r="V7" s="10">
        <f ca="1"/>
        <v>12028.2</v>
      </c>
      <c r="W7" s="10">
        <f ca="1"/>
        <v>15</v>
      </c>
      <c r="Y7" s="10" t="str">
        <f ca="1"/>
        <v>Product20</v>
      </c>
      <c r="Z7" s="10">
        <f ca="1"/>
        <v>12028.2</v>
      </c>
      <c r="AD7" s="12" t="s">
        <v>69</v>
      </c>
      <c r="AE7" s="15">
        <v>3030</v>
      </c>
      <c r="AG7" s="23">
        <f ca="1"/>
        <v>5</v>
      </c>
      <c r="AH7" s="15" t="str">
        <f ca="1"/>
        <v>Jwellery</v>
      </c>
      <c r="AI7" s="15">
        <f ca="1"/>
        <v>5634.16</v>
      </c>
    </row>
    <row r="8" spans="1:45" x14ac:dyDescent="0.35">
      <c r="A8" s="12">
        <v>30</v>
      </c>
      <c r="B8" s="15">
        <v>6656</v>
      </c>
      <c r="G8" s="12" t="s">
        <v>1093</v>
      </c>
      <c r="H8" s="15">
        <v>35314.120000000003</v>
      </c>
      <c r="I8" s="15">
        <v>16125</v>
      </c>
      <c r="K8" s="10" t="s">
        <v>1092</v>
      </c>
      <c r="L8" s="19">
        <f t="shared" si="0"/>
        <v>50046.92</v>
      </c>
      <c r="M8" s="19">
        <f t="shared" si="1"/>
        <v>20103.919999999998</v>
      </c>
      <c r="N8" s="20" t="str">
        <f t="shared" si="2"/>
        <v/>
      </c>
      <c r="P8" s="12" t="s">
        <v>91</v>
      </c>
      <c r="Q8" s="15">
        <v>4841.28</v>
      </c>
      <c r="R8" s="30">
        <v>6</v>
      </c>
      <c r="T8">
        <f ca="1"/>
        <v>8</v>
      </c>
      <c r="U8" s="10" t="str">
        <f ca="1"/>
        <v>Product23</v>
      </c>
      <c r="V8" s="10">
        <f ca="1"/>
        <v>5634.16</v>
      </c>
      <c r="W8" s="10">
        <f ca="1"/>
        <v>7</v>
      </c>
      <c r="Y8" s="10" t="str">
        <f ca="1"/>
        <v>Product23</v>
      </c>
      <c r="Z8" s="10">
        <f ca="1"/>
        <v>5634.16</v>
      </c>
      <c r="AD8" s="12" t="s">
        <v>71</v>
      </c>
      <c r="AE8" s="15">
        <v>4841.28</v>
      </c>
      <c r="AG8" s="23">
        <f ca="1"/>
        <v>7</v>
      </c>
      <c r="AH8" s="15" t="str">
        <f ca="1"/>
        <v>Grocery Store</v>
      </c>
      <c r="AI8" s="15">
        <f ca="1"/>
        <v>3030</v>
      </c>
    </row>
    <row r="9" spans="1:45" x14ac:dyDescent="0.35">
      <c r="A9" s="12">
        <v>31</v>
      </c>
      <c r="B9" s="15">
        <v>1792</v>
      </c>
      <c r="G9" s="12" t="s">
        <v>1094</v>
      </c>
      <c r="H9" s="15">
        <v>82878.239999999991</v>
      </c>
      <c r="I9" s="15">
        <v>57662</v>
      </c>
      <c r="K9" s="10" t="s">
        <v>1093</v>
      </c>
      <c r="L9" s="19">
        <f t="shared" si="0"/>
        <v>35314.120000000003</v>
      </c>
      <c r="M9" s="19">
        <f t="shared" si="1"/>
        <v>19189.120000000003</v>
      </c>
      <c r="N9" s="20" t="str">
        <f t="shared" si="2"/>
        <v/>
      </c>
      <c r="P9" s="12" t="s">
        <v>93</v>
      </c>
      <c r="Q9" s="15">
        <v>7279.92</v>
      </c>
      <c r="R9" s="30">
        <v>9</v>
      </c>
      <c r="T9">
        <f ca="1"/>
        <v>9</v>
      </c>
      <c r="U9" s="10" t="str">
        <f ca="1"/>
        <v>Product25</v>
      </c>
      <c r="V9" s="10">
        <f ca="1"/>
        <v>4841.28</v>
      </c>
      <c r="W9" s="10">
        <f ca="1"/>
        <v>6</v>
      </c>
      <c r="Y9" s="10" t="str">
        <f ca="1"/>
        <v>Product25</v>
      </c>
      <c r="Z9" s="10">
        <f ca="1"/>
        <v>4841.28</v>
      </c>
      <c r="AD9" s="12" t="s">
        <v>73</v>
      </c>
      <c r="AE9" s="15">
        <v>792</v>
      </c>
      <c r="AG9" s="23">
        <f ca="1"/>
        <v>6</v>
      </c>
      <c r="AH9" s="15" t="str">
        <f ca="1"/>
        <v>Furniture</v>
      </c>
      <c r="AI9" s="15">
        <f ca="1"/>
        <v>4841.28</v>
      </c>
    </row>
    <row r="10" spans="1:45" x14ac:dyDescent="0.35">
      <c r="B10"/>
      <c r="G10" s="12" t="s">
        <v>1095</v>
      </c>
      <c r="H10" s="15">
        <v>45006.8</v>
      </c>
      <c r="I10" s="15">
        <v>35065</v>
      </c>
      <c r="K10" s="10" t="s">
        <v>1094</v>
      </c>
      <c r="L10" s="19">
        <f t="shared" si="0"/>
        <v>82878.239999999991</v>
      </c>
      <c r="M10" s="19">
        <f t="shared" si="1"/>
        <v>25216.239999999991</v>
      </c>
      <c r="N10" s="20" t="str">
        <f t="shared" si="2"/>
        <v/>
      </c>
      <c r="P10" s="12" t="s">
        <v>94</v>
      </c>
      <c r="Q10" s="15">
        <v>21866.760000000002</v>
      </c>
      <c r="R10" s="30">
        <v>27</v>
      </c>
      <c r="T10">
        <f ca="1"/>
        <v>4</v>
      </c>
      <c r="U10" s="10" t="str">
        <f ca="1"/>
        <v>Product27</v>
      </c>
      <c r="V10" s="10">
        <f ca="1"/>
        <v>7279.92</v>
      </c>
      <c r="W10" s="10">
        <f ca="1"/>
        <v>9</v>
      </c>
      <c r="Y10" s="10" t="str">
        <f ca="1"/>
        <v>Product27</v>
      </c>
      <c r="Z10" s="10">
        <f ca="1"/>
        <v>7279.92</v>
      </c>
      <c r="AD10" s="12" t="s">
        <v>75</v>
      </c>
      <c r="AE10" s="15">
        <v>7279.92</v>
      </c>
      <c r="AG10" s="23">
        <f ca="1"/>
        <v>8</v>
      </c>
      <c r="AH10" s="15" t="str">
        <f ca="1"/>
        <v>Home appliance</v>
      </c>
      <c r="AI10" s="15">
        <f ca="1"/>
        <v>792</v>
      </c>
    </row>
    <row r="11" spans="1:45" x14ac:dyDescent="0.35">
      <c r="B11"/>
      <c r="G11" s="12" t="s">
        <v>1096</v>
      </c>
      <c r="H11" s="15">
        <v>39623.879999999997</v>
      </c>
      <c r="I11" s="15">
        <v>17562</v>
      </c>
      <c r="K11" s="10" t="s">
        <v>1095</v>
      </c>
      <c r="L11" s="19">
        <f t="shared" si="0"/>
        <v>45006.8</v>
      </c>
      <c r="M11" s="19">
        <f t="shared" si="1"/>
        <v>9941.8000000000029</v>
      </c>
      <c r="N11" s="20" t="str">
        <f t="shared" si="2"/>
        <v/>
      </c>
      <c r="P11" s="12" t="s">
        <v>97</v>
      </c>
      <c r="Q11" s="15">
        <v>7315.92</v>
      </c>
      <c r="R11" s="30">
        <v>9</v>
      </c>
      <c r="T11">
        <f ca="1"/>
        <v>1</v>
      </c>
      <c r="U11" s="10" t="str">
        <f ca="1"/>
        <v>Product28</v>
      </c>
      <c r="V11" s="10">
        <f ca="1"/>
        <v>21866.760000000002</v>
      </c>
      <c r="W11" s="10">
        <f ca="1"/>
        <v>27</v>
      </c>
      <c r="Y11" s="10" t="str">
        <f ca="1"/>
        <v>Product28</v>
      </c>
      <c r="Z11" s="10">
        <f ca="1"/>
        <v>21866.760000000002</v>
      </c>
      <c r="AG11" s="23">
        <f ca="1"/>
        <v>4</v>
      </c>
      <c r="AH11" s="15" t="str">
        <f ca="1"/>
        <v>Toys&amp; games</v>
      </c>
      <c r="AI11" s="15">
        <f ca="1"/>
        <v>7279.92</v>
      </c>
    </row>
    <row r="12" spans="1:45" x14ac:dyDescent="0.35">
      <c r="B12"/>
      <c r="G12" s="12" t="s">
        <v>1097</v>
      </c>
      <c r="H12" s="15">
        <v>15758</v>
      </c>
      <c r="I12" s="15">
        <v>4121</v>
      </c>
      <c r="K12" s="10" t="s">
        <v>1096</v>
      </c>
      <c r="L12" s="19">
        <f t="shared" si="0"/>
        <v>39623.879999999997</v>
      </c>
      <c r="M12" s="19">
        <f t="shared" si="1"/>
        <v>22061.879999999997</v>
      </c>
      <c r="N12" s="20" t="str">
        <f t="shared" si="2"/>
        <v/>
      </c>
      <c r="P12" s="12" t="s">
        <v>101</v>
      </c>
      <c r="Q12" s="15">
        <v>792</v>
      </c>
      <c r="R12" s="30">
        <v>11</v>
      </c>
      <c r="T12">
        <f ca="1"/>
        <v>3</v>
      </c>
      <c r="U12" s="10" t="str">
        <f ca="1"/>
        <v>Product31</v>
      </c>
      <c r="V12" s="10">
        <f ca="1"/>
        <v>7315.92</v>
      </c>
      <c r="W12" s="10">
        <f ca="1"/>
        <v>9</v>
      </c>
      <c r="Y12" s="10" t="str">
        <f ca="1"/>
        <v>Product31</v>
      </c>
      <c r="Z12" s="10">
        <f ca="1"/>
        <v>7315.92</v>
      </c>
    </row>
    <row r="13" spans="1:45" x14ac:dyDescent="0.35">
      <c r="B13"/>
      <c r="G13" s="12" t="s">
        <v>1098</v>
      </c>
      <c r="H13" s="15">
        <v>52784.159999999996</v>
      </c>
      <c r="I13" s="15">
        <v>29110</v>
      </c>
      <c r="K13" s="10" t="s">
        <v>1097</v>
      </c>
      <c r="L13" s="19">
        <f t="shared" si="0"/>
        <v>15758</v>
      </c>
      <c r="M13" s="19">
        <f t="shared" si="1"/>
        <v>11637</v>
      </c>
      <c r="N13" s="20" t="str">
        <f t="shared" si="2"/>
        <v/>
      </c>
      <c r="P13" s="12" t="s">
        <v>105</v>
      </c>
      <c r="Q13" s="15">
        <v>304</v>
      </c>
      <c r="R13" s="30">
        <v>4</v>
      </c>
      <c r="T13">
        <f ca="1"/>
        <v>11</v>
      </c>
      <c r="U13" s="10" t="str">
        <f ca="1"/>
        <v>Product35</v>
      </c>
      <c r="V13" s="10">
        <f ca="1"/>
        <v>792</v>
      </c>
      <c r="W13" s="10">
        <f ca="1"/>
        <v>11</v>
      </c>
    </row>
    <row r="14" spans="1:45" x14ac:dyDescent="0.35">
      <c r="B14"/>
      <c r="K14" s="10" t="s">
        <v>1098</v>
      </c>
      <c r="L14" s="19">
        <f t="shared" si="0"/>
        <v>52784.159999999996</v>
      </c>
      <c r="M14" s="19">
        <f t="shared" si="1"/>
        <v>23674.159999999996</v>
      </c>
      <c r="N14" s="20" t="str">
        <f t="shared" si="2"/>
        <v/>
      </c>
      <c r="Q14"/>
      <c r="T14">
        <f ca="1"/>
        <v>12</v>
      </c>
      <c r="U14" s="10" t="str">
        <f ca="1"/>
        <v>Product39</v>
      </c>
      <c r="V14" s="10">
        <f ca="1"/>
        <v>304</v>
      </c>
      <c r="W14" s="10">
        <f ca="1"/>
        <v>4</v>
      </c>
    </row>
    <row r="15" spans="1:45" x14ac:dyDescent="0.35">
      <c r="B15"/>
      <c r="Q15"/>
    </row>
    <row r="16" spans="1:45" x14ac:dyDescent="0.35">
      <c r="B16"/>
      <c r="Q16"/>
    </row>
    <row r="17" spans="2:17" x14ac:dyDescent="0.35">
      <c r="B17"/>
      <c r="Q17"/>
    </row>
    <row r="18" spans="2:17" x14ac:dyDescent="0.35">
      <c r="B18"/>
      <c r="Q18"/>
    </row>
    <row r="19" spans="2:17" x14ac:dyDescent="0.35">
      <c r="B19"/>
      <c r="Q19"/>
    </row>
    <row r="20" spans="2:17" x14ac:dyDescent="0.35">
      <c r="B20"/>
      <c r="Q20"/>
    </row>
    <row r="21" spans="2:17" x14ac:dyDescent="0.35">
      <c r="B21"/>
      <c r="Q21"/>
    </row>
    <row r="22" spans="2:17" x14ac:dyDescent="0.35">
      <c r="B22"/>
      <c r="Q22"/>
    </row>
    <row r="23" spans="2:17" x14ac:dyDescent="0.35">
      <c r="B23"/>
      <c r="Q23"/>
    </row>
    <row r="24" spans="2:17" x14ac:dyDescent="0.35">
      <c r="B24"/>
      <c r="Q24"/>
    </row>
    <row r="25" spans="2:17" x14ac:dyDescent="0.35">
      <c r="B25"/>
      <c r="Q25"/>
    </row>
    <row r="26" spans="2:17" x14ac:dyDescent="0.35">
      <c r="B26"/>
      <c r="Q26"/>
    </row>
    <row r="27" spans="2:17" x14ac:dyDescent="0.35">
      <c r="B27"/>
      <c r="Q27"/>
    </row>
    <row r="28" spans="2:17" x14ac:dyDescent="0.35">
      <c r="B28"/>
      <c r="Q28"/>
    </row>
    <row r="29" spans="2:17" x14ac:dyDescent="0.35">
      <c r="B29"/>
      <c r="Q29"/>
    </row>
    <row r="30" spans="2:17" x14ac:dyDescent="0.35">
      <c r="B30"/>
      <c r="Q30"/>
    </row>
    <row r="31" spans="2:17" x14ac:dyDescent="0.35">
      <c r="B31"/>
      <c r="Q31"/>
    </row>
    <row r="32" spans="2:17" x14ac:dyDescent="0.35">
      <c r="B32"/>
      <c r="Q32"/>
    </row>
    <row r="33" spans="17:17" x14ac:dyDescent="0.35">
      <c r="Q33"/>
    </row>
    <row r="34" spans="17:17" x14ac:dyDescent="0.35">
      <c r="Q34"/>
    </row>
    <row r="35" spans="17:17" x14ac:dyDescent="0.35">
      <c r="Q35"/>
    </row>
    <row r="36" spans="17:17" x14ac:dyDescent="0.35">
      <c r="Q36"/>
    </row>
    <row r="37" spans="17:17" x14ac:dyDescent="0.35">
      <c r="Q37"/>
    </row>
    <row r="38" spans="17:17" x14ac:dyDescent="0.35">
      <c r="Q38"/>
    </row>
    <row r="39" spans="17:17" x14ac:dyDescent="0.35">
      <c r="Q39"/>
    </row>
    <row r="40" spans="17:17" x14ac:dyDescent="0.35">
      <c r="Q40"/>
    </row>
    <row r="41" spans="17:17" x14ac:dyDescent="0.35">
      <c r="Q41"/>
    </row>
    <row r="42" spans="17:17" x14ac:dyDescent="0.35">
      <c r="Q42"/>
    </row>
    <row r="43" spans="17:17" x14ac:dyDescent="0.35">
      <c r="Q43"/>
    </row>
    <row r="44" spans="17:17" x14ac:dyDescent="0.35">
      <c r="Q44"/>
    </row>
    <row r="45" spans="17:17" x14ac:dyDescent="0.35">
      <c r="Q45"/>
    </row>
  </sheetData>
  <pageMargins left="0.7" right="0.7" top="0.75" bottom="0.75" header="0.3" footer="0.3"/>
  <pageSetup paperSize="9" orientation="portrait" r:id="rId8"/>
  <drawing r:id="rId9"/>
  <legacyDrawing r:id="rId10"/>
  <mc:AlternateContent xmlns:mc="http://schemas.openxmlformats.org/markup-compatibility/2006">
    <mc:Choice Requires="x14">
      <controls>
        <mc:AlternateContent xmlns:mc="http://schemas.openxmlformats.org/markup-compatibility/2006">
          <mc:Choice Requires="x14">
            <control shapeId="3073" r:id="rId11" name="Check Box 1">
              <controlPr defaultSize="0" autoFill="0" autoLine="0" autoPict="0">
                <anchor moveWithCells="1">
                  <from>
                    <xdr:col>7</xdr:col>
                    <xdr:colOff>1285875</xdr:colOff>
                    <xdr:row>15</xdr:row>
                    <xdr:rowOff>66675</xdr:rowOff>
                  </from>
                  <to>
                    <xdr:col>7</xdr:col>
                    <xdr:colOff>2085975</xdr:colOff>
                    <xdr:row>16</xdr:row>
                    <xdr:rowOff>57150</xdr:rowOff>
                  </to>
                </anchor>
              </controlPr>
            </control>
          </mc:Choice>
        </mc:AlternateContent>
        <mc:AlternateContent xmlns:mc="http://schemas.openxmlformats.org/markup-compatibility/2006">
          <mc:Choice Requires="x14">
            <control shapeId="3074" r:id="rId12" name="Check Box 2">
              <controlPr defaultSize="0" autoFill="0" autoLine="0" autoPict="0">
                <anchor moveWithCells="1">
                  <from>
                    <xdr:col>8</xdr:col>
                    <xdr:colOff>76200</xdr:colOff>
                    <xdr:row>19</xdr:row>
                    <xdr:rowOff>104775</xdr:rowOff>
                  </from>
                  <to>
                    <xdr:col>8</xdr:col>
                    <xdr:colOff>876300</xdr:colOff>
                    <xdr:row>20</xdr:row>
                    <xdr:rowOff>95250</xdr:rowOff>
                  </to>
                </anchor>
              </controlPr>
            </control>
          </mc:Choice>
        </mc:AlternateContent>
        <mc:AlternateContent xmlns:mc="http://schemas.openxmlformats.org/markup-compatibility/2006">
          <mc:Choice Requires="x14">
            <control shapeId="3075" r:id="rId13" name="Check Box 3">
              <controlPr defaultSize="0" autoFill="0" autoLine="0" autoPict="0">
                <anchor moveWithCells="1">
                  <from>
                    <xdr:col>8</xdr:col>
                    <xdr:colOff>552450</xdr:colOff>
                    <xdr:row>23</xdr:row>
                    <xdr:rowOff>57150</xdr:rowOff>
                  </from>
                  <to>
                    <xdr:col>8</xdr:col>
                    <xdr:colOff>1352550</xdr:colOff>
                    <xdr:row>24</xdr:row>
                    <xdr:rowOff>47625</xdr:rowOff>
                  </to>
                </anchor>
              </controlPr>
            </control>
          </mc:Choice>
        </mc:AlternateContent>
        <mc:AlternateContent xmlns:mc="http://schemas.openxmlformats.org/markup-compatibility/2006">
          <mc:Choice Requires="x14">
            <control shapeId="3085" r:id="rId14" name="Scroll Bar 13">
              <controlPr defaultSize="0" autoPict="0">
                <anchor moveWithCells="1">
                  <from>
                    <xdr:col>23</xdr:col>
                    <xdr:colOff>847725</xdr:colOff>
                    <xdr:row>14</xdr:row>
                    <xdr:rowOff>190500</xdr:rowOff>
                  </from>
                  <to>
                    <xdr:col>24</xdr:col>
                    <xdr:colOff>133350</xdr:colOff>
                    <xdr:row>24</xdr:row>
                    <xdr:rowOff>161925</xdr:rowOff>
                  </to>
                </anchor>
              </controlPr>
            </control>
          </mc:Choice>
        </mc:AlternateContent>
      </controls>
    </mc:Choice>
  </mc:AlternateContent>
  <extLst>
    <ext xmlns:x14="http://schemas.microsoft.com/office/spreadsheetml/2009/9/main" uri="{A8765BA9-456A-4dab-B4F3-ACF838C121DE}">
      <x14:slicerList>
        <x14:slicer r:id="rId15"/>
      </x14:slicerList>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948D0-5899-4DD1-AD63-4D06C801D6F3}">
  <sheetPr>
    <tabColor rgb="FF0070C0"/>
  </sheetPr>
  <dimension ref="I12:BA64"/>
  <sheetViews>
    <sheetView tabSelected="1" topLeftCell="E1" zoomScale="38" zoomScaleNormal="71" workbookViewId="0">
      <selection activeCell="J23" sqref="J23"/>
    </sheetView>
  </sheetViews>
  <sheetFormatPr defaultRowHeight="17.25" x14ac:dyDescent="0.35"/>
  <cols>
    <col min="6" max="6" width="28" customWidth="1"/>
    <col min="7" max="8" width="8"/>
    <col min="11" max="11" width="13.875" customWidth="1"/>
    <col min="18" max="26" width="8"/>
    <col min="27" max="27" width="8.25" customWidth="1"/>
    <col min="28" max="43" width="8"/>
    <col min="44" max="44" width="8" customWidth="1"/>
  </cols>
  <sheetData>
    <row r="12" spans="10:16" x14ac:dyDescent="0.35">
      <c r="P12" s="24" t="s">
        <v>1106</v>
      </c>
    </row>
    <row r="14" spans="10:16" x14ac:dyDescent="0.35">
      <c r="J14" t="s">
        <v>1108</v>
      </c>
    </row>
    <row r="17" spans="9:53" x14ac:dyDescent="0.35">
      <c r="BA17" s="24"/>
    </row>
    <row r="20" spans="9:53" x14ac:dyDescent="0.35">
      <c r="I20" t="s">
        <v>1107</v>
      </c>
    </row>
    <row r="22" spans="9:53" x14ac:dyDescent="0.35">
      <c r="K22" s="25"/>
    </row>
    <row r="31" spans="9:53" s="10" customFormat="1" x14ac:dyDescent="0.35">
      <c r="V31"/>
    </row>
    <row r="35" spans="47:52" x14ac:dyDescent="0.35">
      <c r="AU35" s="24"/>
      <c r="AZ35" s="24"/>
    </row>
    <row r="62" spans="18:39" x14ac:dyDescent="0.35">
      <c r="AG62" s="26"/>
      <c r="AH62" s="26"/>
    </row>
    <row r="63" spans="18:39" x14ac:dyDescent="0.35">
      <c r="AG63" s="26"/>
      <c r="AH63" s="26"/>
    </row>
    <row r="64" spans="18:39" x14ac:dyDescent="0.35">
      <c r="R64" s="29"/>
      <c r="AI64" s="27"/>
      <c r="AJ64" s="28"/>
      <c r="AK64" s="27"/>
      <c r="AL64" s="27"/>
      <c r="AM64" s="27"/>
    </row>
  </sheetData>
  <pageMargins left="0.7" right="0.7" top="0.75" bottom="0.75" header="0.3" footer="0.3"/>
  <pageSetup paperSize="9" scale="25"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4100" r:id="rId4" name="Scroll Bar 4">
              <controlPr defaultSize="0" autoPict="0">
                <anchor moveWithCells="1">
                  <from>
                    <xdr:col>21</xdr:col>
                    <xdr:colOff>552450</xdr:colOff>
                    <xdr:row>19</xdr:row>
                    <xdr:rowOff>38100</xdr:rowOff>
                  </from>
                  <to>
                    <xdr:col>22</xdr:col>
                    <xdr:colOff>171450</xdr:colOff>
                    <xdr:row>28</xdr:row>
                    <xdr:rowOff>190500</xdr:rowOff>
                  </to>
                </anchor>
              </controlPr>
            </control>
          </mc:Choice>
        </mc:AlternateContent>
        <mc:AlternateContent xmlns:mc="http://schemas.openxmlformats.org/markup-compatibility/2006">
          <mc:Choice Requires="x14">
            <control shapeId="4105" r:id="rId5" name="Check Box 9">
              <controlPr defaultSize="0" autoFill="0" autoLine="0" autoPict="0" altText="">
                <anchor moveWithCells="1">
                  <from>
                    <xdr:col>18</xdr:col>
                    <xdr:colOff>285750</xdr:colOff>
                    <xdr:row>16</xdr:row>
                    <xdr:rowOff>9525</xdr:rowOff>
                  </from>
                  <to>
                    <xdr:col>19</xdr:col>
                    <xdr:colOff>9525</xdr:colOff>
                    <xdr:row>17</xdr:row>
                    <xdr:rowOff>47625</xdr:rowOff>
                  </to>
                </anchor>
              </controlPr>
            </control>
          </mc:Choice>
        </mc:AlternateContent>
        <mc:AlternateContent xmlns:mc="http://schemas.openxmlformats.org/markup-compatibility/2006">
          <mc:Choice Requires="x14">
            <control shapeId="4106" r:id="rId6" name="Check Box 10">
              <controlPr defaultSize="0" autoFill="0" autoLine="0" autoPict="0">
                <anchor moveWithCells="1">
                  <from>
                    <xdr:col>19</xdr:col>
                    <xdr:colOff>47625</xdr:colOff>
                    <xdr:row>16</xdr:row>
                    <xdr:rowOff>57150</xdr:rowOff>
                  </from>
                  <to>
                    <xdr:col>20</xdr:col>
                    <xdr:colOff>142875</xdr:colOff>
                    <xdr:row>17</xdr:row>
                    <xdr:rowOff>28575</xdr:rowOff>
                  </to>
                </anchor>
              </controlPr>
            </control>
          </mc:Choice>
        </mc:AlternateContent>
        <mc:AlternateContent xmlns:mc="http://schemas.openxmlformats.org/markup-compatibility/2006">
          <mc:Choice Requires="x14">
            <control shapeId="4107" r:id="rId7" name="Check Box 11">
              <controlPr defaultSize="0" autoFill="0" autoLine="0" autoPict="0">
                <anchor moveWithCells="1">
                  <from>
                    <xdr:col>19</xdr:col>
                    <xdr:colOff>400050</xdr:colOff>
                    <xdr:row>16</xdr:row>
                    <xdr:rowOff>57150</xdr:rowOff>
                  </from>
                  <to>
                    <xdr:col>20</xdr:col>
                    <xdr:colOff>314325</xdr:colOff>
                    <xdr:row>17</xdr:row>
                    <xdr:rowOff>38100</xdr:rowOff>
                  </to>
                </anchor>
              </controlPr>
            </control>
          </mc:Choice>
        </mc:AlternateContent>
        <mc:AlternateContent xmlns:mc="http://schemas.openxmlformats.org/markup-compatibility/2006">
          <mc:Choice Requires="x14">
            <control shapeId="4108" r:id="rId8" name="Scroll Bar 12">
              <controlPr defaultSize="0" autoPict="0">
                <anchor moveWithCells="1">
                  <from>
                    <xdr:col>78</xdr:col>
                    <xdr:colOff>57150</xdr:colOff>
                    <xdr:row>69</xdr:row>
                    <xdr:rowOff>133350</xdr:rowOff>
                  </from>
                  <to>
                    <xdr:col>78</xdr:col>
                    <xdr:colOff>485775</xdr:colOff>
                    <xdr:row>78</xdr:row>
                    <xdr:rowOff>219075</xdr:rowOff>
                  </to>
                </anchor>
              </controlPr>
            </control>
          </mc:Choice>
        </mc:AlternateContent>
      </controls>
    </mc:Choice>
  </mc:AlternateContent>
  <extLst>
    <ext xmlns:x14="http://schemas.microsoft.com/office/spreadsheetml/2009/9/main" uri="{A8765BA9-456A-4dab-B4F3-ACF838C121DE}">
      <x14:slicerList>
        <x14:slicer r:id="rId9"/>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03B5F33F6029A47BED0E95195CF781B" ma:contentTypeVersion="5" ma:contentTypeDescription="Create a new document." ma:contentTypeScope="" ma:versionID="8768ac061ef6a942620ca77defd36247">
  <xsd:schema xmlns:xsd="http://www.w3.org/2001/XMLSchema" xmlns:xs="http://www.w3.org/2001/XMLSchema" xmlns:p="http://schemas.microsoft.com/office/2006/metadata/properties" xmlns:ns3="77100d53-85c9-461c-aede-6937674dde4f" targetNamespace="http://schemas.microsoft.com/office/2006/metadata/properties" ma:root="true" ma:fieldsID="f987a30fb2dcc9f4641a5139e3f38297" ns3:_="">
    <xsd:import namespace="77100d53-85c9-461c-aede-6937674dde4f"/>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7100d53-85c9-461c-aede-6937674dde4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C551300-159A-4161-A642-38398217211D}">
  <ds:schemaRefs>
    <ds:schemaRef ds:uri="http://schemas.microsoft.com/sharepoint/v3/contenttype/forms"/>
  </ds:schemaRefs>
</ds:datastoreItem>
</file>

<file path=customXml/itemProps2.xml><?xml version="1.0" encoding="utf-8"?>
<ds:datastoreItem xmlns:ds="http://schemas.openxmlformats.org/officeDocument/2006/customXml" ds:itemID="{EAFC412E-11C1-4CB0-89AA-00B56EE84E9A}">
  <ds:schemaRefs>
    <ds:schemaRef ds:uri="http://www.w3.org/XML/1998/namespace"/>
    <ds:schemaRef ds:uri="http://schemas.microsoft.com/office/2006/metadata/properties"/>
    <ds:schemaRef ds:uri="http://purl.org/dc/terms/"/>
    <ds:schemaRef ds:uri="http://purl.org/dc/elements/1.1/"/>
    <ds:schemaRef ds:uri="77100d53-85c9-461c-aede-6937674dde4f"/>
    <ds:schemaRef ds:uri="http://schemas.microsoft.com/office/2006/documentManagement/types"/>
    <ds:schemaRef ds:uri="http://schemas.microsoft.com/office/infopath/2007/PartnerControls"/>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CDC46E55-7E2C-4E8E-9897-5809156771E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7100d53-85c9-461c-aede-6937674dde4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InputData</vt:lpstr>
      <vt:lpstr>MasterData</vt:lpstr>
      <vt:lpstr>Analysis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Aarya Kumari</dc:creator>
  <cp:lastModifiedBy>aarya a@</cp:lastModifiedBy>
  <dcterms:created xsi:type="dcterms:W3CDTF">2023-10-24T11:41:38Z</dcterms:created>
  <dcterms:modified xsi:type="dcterms:W3CDTF">2024-04-24T14:26:22Z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0x010100603B5F33F6029A47BED0E95195CF781B</vt:lpwstr>
  </property>
</Properties>
</file>