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Documents\Project-Documentation\Contextually Self-Organising Maps for Driving Risk Avoidance\dataset\purchase-order-records\"/>
    </mc:Choice>
  </mc:AlternateContent>
  <xr:revisionPtr revIDLastSave="0" documentId="13_ncr:40009_{F21976B7-963D-40E7-B257-108DFF40C1C5}" xr6:coauthVersionLast="45" xr6:coauthVersionMax="45" xr10:uidLastSave="{00000000-0000-0000-0000-000000000000}"/>
  <bookViews>
    <workbookView xWindow="-108" yWindow="-108" windowWidth="23256" windowHeight="12576" tabRatio="410"/>
  </bookViews>
  <sheets>
    <sheet name="pendle_borough" sheetId="1" r:id="rId1"/>
    <sheet name="cpv-code" sheetId="2" r:id="rId2"/>
    <sheet name="cpv-code-data" sheetId="3" r:id="rId3"/>
  </sheets>
  <definedNames>
    <definedName name="_xlnm._FilterDatabase" localSheetId="2" hidden="1">'cpv-code-data'!$A$1:$E$46</definedName>
    <definedName name="_xlnm._FilterDatabase" localSheetId="0" hidden="1">pendle_borough!$A$1:$AX$61</definedName>
  </definedNames>
  <calcPr calcId="0"/>
</workbook>
</file>

<file path=xl/calcChain.xml><?xml version="1.0" encoding="utf-8"?>
<calcChain xmlns="http://schemas.openxmlformats.org/spreadsheetml/2006/main">
  <c r="H3" i="1" l="1"/>
  <c r="F3" i="1" s="1"/>
  <c r="H2" i="1"/>
  <c r="G2" i="1" s="1"/>
  <c r="H6" i="1"/>
  <c r="G6" i="1" s="1"/>
  <c r="H5" i="1"/>
  <c r="F5" i="1" s="1"/>
  <c r="F8" i="1"/>
  <c r="G8" i="1"/>
  <c r="H8" i="1"/>
  <c r="H7" i="1"/>
  <c r="F7" i="1" s="1"/>
  <c r="C30" i="3"/>
  <c r="B30" i="3" s="1"/>
  <c r="C37" i="3"/>
  <c r="B37" i="3" s="1"/>
  <c r="C42" i="3"/>
  <c r="B42" i="3" s="1"/>
  <c r="C18" i="3"/>
  <c r="B18" i="3" s="1"/>
  <c r="C13" i="3"/>
  <c r="B13" i="3" s="1"/>
  <c r="C7" i="3"/>
  <c r="B7" i="3" s="1"/>
  <c r="C5" i="3"/>
  <c r="B5" i="3" s="1"/>
  <c r="C41" i="3"/>
  <c r="B41" i="3" s="1"/>
  <c r="C2" i="3"/>
  <c r="B2" i="3" s="1"/>
  <c r="C39" i="3"/>
  <c r="B39" i="3" s="1"/>
  <c r="C22" i="3"/>
  <c r="B22" i="3" s="1"/>
  <c r="C6" i="3"/>
  <c r="B6" i="3" s="1"/>
  <c r="C36" i="3"/>
  <c r="B36" i="3" s="1"/>
  <c r="C15" i="3"/>
  <c r="B15" i="3" s="1"/>
  <c r="C34" i="3"/>
  <c r="B34" i="3" s="1"/>
  <c r="C32" i="3"/>
  <c r="B32" i="3"/>
  <c r="C44" i="3"/>
  <c r="B44" i="3" s="1"/>
  <c r="C46" i="3"/>
  <c r="B46" i="3" s="1"/>
  <c r="C19" i="3"/>
  <c r="B19" i="3" s="1"/>
  <c r="C21" i="3"/>
  <c r="B21" i="3" s="1"/>
  <c r="C38" i="3"/>
  <c r="B38" i="3" s="1"/>
  <c r="C43" i="3"/>
  <c r="B43" i="3" s="1"/>
  <c r="C12" i="3"/>
  <c r="B12" i="3" s="1"/>
  <c r="C11" i="3"/>
  <c r="B11" i="3" s="1"/>
  <c r="C25" i="3"/>
  <c r="B25" i="3" s="1"/>
  <c r="C20" i="3"/>
  <c r="B20" i="3" s="1"/>
  <c r="C10" i="3"/>
  <c r="B10" i="3" s="1"/>
  <c r="C17" i="3"/>
  <c r="B17" i="3" s="1"/>
  <c r="C23" i="3"/>
  <c r="B23" i="3" s="1"/>
  <c r="C28" i="3"/>
  <c r="B28" i="3" s="1"/>
  <c r="C40" i="3"/>
  <c r="B40" i="3" s="1"/>
  <c r="C45" i="3"/>
  <c r="B45" i="3"/>
  <c r="C26" i="3"/>
  <c r="B26" i="3" s="1"/>
  <c r="C35" i="3"/>
  <c r="B35" i="3" s="1"/>
  <c r="C14" i="3"/>
  <c r="B14" i="3" s="1"/>
  <c r="C29" i="3"/>
  <c r="B29" i="3" s="1"/>
  <c r="C8" i="3"/>
  <c r="B8" i="3" s="1"/>
  <c r="C33" i="3"/>
  <c r="B33" i="3" s="1"/>
  <c r="C24" i="3"/>
  <c r="B24" i="3" s="1"/>
  <c r="C9" i="3"/>
  <c r="B9" i="3" s="1"/>
  <c r="C3" i="3"/>
  <c r="B3" i="3" s="1"/>
  <c r="C16" i="3"/>
  <c r="B16" i="3" s="1"/>
  <c r="C27" i="3"/>
  <c r="B27" i="3" s="1"/>
  <c r="C31" i="3"/>
  <c r="B31" i="3" s="1"/>
  <c r="C4" i="3"/>
  <c r="B4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2" i="2"/>
  <c r="I3" i="1"/>
  <c r="I4" i="1"/>
  <c r="H4" i="1" s="1"/>
  <c r="I5" i="1"/>
  <c r="I6" i="1"/>
  <c r="I7" i="1"/>
  <c r="I8" i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F59" i="1" l="1"/>
  <c r="G59" i="1"/>
  <c r="F55" i="1"/>
  <c r="G55" i="1"/>
  <c r="F51" i="1"/>
  <c r="G51" i="1"/>
  <c r="F47" i="1"/>
  <c r="G47" i="1"/>
  <c r="F43" i="1"/>
  <c r="G43" i="1"/>
  <c r="F39" i="1"/>
  <c r="G39" i="1"/>
  <c r="F35" i="1"/>
  <c r="G35" i="1"/>
  <c r="F31" i="1"/>
  <c r="G31" i="1"/>
  <c r="F27" i="1"/>
  <c r="G27" i="1"/>
  <c r="F23" i="1"/>
  <c r="G23" i="1"/>
  <c r="F19" i="1"/>
  <c r="G19" i="1"/>
  <c r="F15" i="1"/>
  <c r="G15" i="1"/>
  <c r="F11" i="1"/>
  <c r="G11" i="1"/>
  <c r="F58" i="1"/>
  <c r="G58" i="1"/>
  <c r="F54" i="1"/>
  <c r="G54" i="1"/>
  <c r="F50" i="1"/>
  <c r="G50" i="1"/>
  <c r="F46" i="1"/>
  <c r="G46" i="1"/>
  <c r="F42" i="1"/>
  <c r="G42" i="1"/>
  <c r="F38" i="1"/>
  <c r="G38" i="1"/>
  <c r="F34" i="1"/>
  <c r="G34" i="1"/>
  <c r="F30" i="1"/>
  <c r="G30" i="1"/>
  <c r="F26" i="1"/>
  <c r="G26" i="1"/>
  <c r="F22" i="1"/>
  <c r="G22" i="1"/>
  <c r="F18" i="1"/>
  <c r="G18" i="1"/>
  <c r="F14" i="1"/>
  <c r="G14" i="1"/>
  <c r="F10" i="1"/>
  <c r="G10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F17" i="1"/>
  <c r="G17" i="1"/>
  <c r="F13" i="1"/>
  <c r="G13" i="1"/>
  <c r="F9" i="1"/>
  <c r="G9" i="1"/>
  <c r="F60" i="1"/>
  <c r="G60" i="1"/>
  <c r="F56" i="1"/>
  <c r="G56" i="1"/>
  <c r="F52" i="1"/>
  <c r="G52" i="1"/>
  <c r="F48" i="1"/>
  <c r="G48" i="1"/>
  <c r="F44" i="1"/>
  <c r="G44" i="1"/>
  <c r="F40" i="1"/>
  <c r="G40" i="1"/>
  <c r="F36" i="1"/>
  <c r="G36" i="1"/>
  <c r="F32" i="1"/>
  <c r="G32" i="1"/>
  <c r="F28" i="1"/>
  <c r="G28" i="1"/>
  <c r="F24" i="1"/>
  <c r="G24" i="1"/>
  <c r="F20" i="1"/>
  <c r="G20" i="1"/>
  <c r="F16" i="1"/>
  <c r="G16" i="1"/>
  <c r="F12" i="1"/>
  <c r="G12" i="1"/>
  <c r="F4" i="1"/>
  <c r="G4" i="1"/>
  <c r="G7" i="1"/>
  <c r="F6" i="1"/>
  <c r="G3" i="1"/>
  <c r="F2" i="1"/>
  <c r="G5" i="1"/>
</calcChain>
</file>

<file path=xl/sharedStrings.xml><?xml version="1.0" encoding="utf-8"?>
<sst xmlns="http://schemas.openxmlformats.org/spreadsheetml/2006/main" count="420" uniqueCount="163">
  <si>
    <t>supplier_name</t>
  </si>
  <si>
    <t>value</t>
  </si>
  <si>
    <t>department</t>
  </si>
  <si>
    <t>service_description</t>
  </si>
  <si>
    <t>cpv_code2</t>
  </si>
  <si>
    <t>British Telecommunications Plc</t>
  </si>
  <si>
    <t>Financial Services</t>
  </si>
  <si>
    <t>Telephones : Central</t>
  </si>
  <si>
    <t>BROXAP LIMITED</t>
  </si>
  <si>
    <t>Parks &amp; Recreation Services</t>
  </si>
  <si>
    <t>Grounds : R &amp; M : Day to Day : Routine</t>
  </si>
  <si>
    <t>BUSINESS IN THE COMMUNITY</t>
  </si>
  <si>
    <t>Economic Development &amp; Tourism</t>
  </si>
  <si>
    <t>Miscellaneous</t>
  </si>
  <si>
    <t>Civica Uk Limited</t>
  </si>
  <si>
    <t>Capital</t>
  </si>
  <si>
    <t>Civica UK Limited</t>
  </si>
  <si>
    <t>Information Services</t>
  </si>
  <si>
    <t>CIVICA UK LIMITED</t>
  </si>
  <si>
    <t>Computer Charges</t>
  </si>
  <si>
    <t>Civica UK Ltd</t>
  </si>
  <si>
    <t>CRAEMER UK LIMITED</t>
  </si>
  <si>
    <t>Operational Services</t>
  </si>
  <si>
    <t>Craemer UK Limited</t>
  </si>
  <si>
    <t>Gibsons Garden Machinery Ltd</t>
  </si>
  <si>
    <t>Go Plant Fleet Services Limited</t>
  </si>
  <si>
    <t>Tprt : Annual Hire Charge</t>
  </si>
  <si>
    <t>Landscape Engineering Ltd</t>
  </si>
  <si>
    <t>Property Services</t>
  </si>
  <si>
    <t>Bldgs : R &amp; M : Day To Day</t>
  </si>
  <si>
    <t>LINK TREASURY SERVICES LIMITED</t>
  </si>
  <si>
    <t>Seminars etc All Costs</t>
  </si>
  <si>
    <t>Local Government Association</t>
  </si>
  <si>
    <t>Subscriptions &amp; Donations</t>
  </si>
  <si>
    <t>Locata Housing Services Limited</t>
  </si>
  <si>
    <t>Housing Regeneration Services</t>
  </si>
  <si>
    <t>MGB Plastics Limited</t>
  </si>
  <si>
    <t>Other Expenses</t>
  </si>
  <si>
    <t>NORTHGATE PUBLIC SERVICES (UK) LIMITED</t>
  </si>
  <si>
    <t>Northgate Public Services (UK) Ltd</t>
  </si>
  <si>
    <t>Northgate Public Services UK Ltd</t>
  </si>
  <si>
    <t>Softcat</t>
  </si>
  <si>
    <t>Computers</t>
  </si>
  <si>
    <t>STORM TECHNOLOGIES LIMITED</t>
  </si>
  <si>
    <t>Xpress Software Solutions Ltd</t>
  </si>
  <si>
    <t>PRIVILEGE</t>
  </si>
  <si>
    <t>TRADE CAT</t>
  </si>
  <si>
    <t>CODE</t>
  </si>
  <si>
    <t>EN</t>
  </si>
  <si>
    <t>Agricultural, farming, fishing, forestry and related products</t>
  </si>
  <si>
    <t>Farm</t>
  </si>
  <si>
    <t>Petroleum products, fuel, electricity and other sources of energy</t>
  </si>
  <si>
    <t>Oil</t>
  </si>
  <si>
    <t>Mining, basic metals and related products</t>
  </si>
  <si>
    <t>Material</t>
  </si>
  <si>
    <t>Food, beverages, tobacco and related products</t>
  </si>
  <si>
    <t>Food</t>
  </si>
  <si>
    <t>Agricultural machinery</t>
  </si>
  <si>
    <t>Equipment</t>
  </si>
  <si>
    <t>Clothing, footwear, luggage articles and accessories</t>
  </si>
  <si>
    <t>Consumer Products</t>
  </si>
  <si>
    <t>Leather and textile fabrics, plastic and rubber materials</t>
  </si>
  <si>
    <t>Textile</t>
  </si>
  <si>
    <t>Printed matter and related products</t>
  </si>
  <si>
    <t>Paper</t>
  </si>
  <si>
    <t>Chemical products</t>
  </si>
  <si>
    <t>Products</t>
  </si>
  <si>
    <t>Office and computing machinery, equipment and supplies except furniture and software packages</t>
  </si>
  <si>
    <t>Data</t>
  </si>
  <si>
    <t>Electrical machinery, apparatus, equipment and consumables; lighting</t>
  </si>
  <si>
    <t>Radio, television, communication, telecommunication and related equipment</t>
  </si>
  <si>
    <t>Media</t>
  </si>
  <si>
    <t>Medical equipments, pharmaceuticals and personal care products</t>
  </si>
  <si>
    <t>Medical</t>
  </si>
  <si>
    <t>Transport equipment and auxiliary products to transportation</t>
  </si>
  <si>
    <t>Transport</t>
  </si>
  <si>
    <t>Security, fire-fighting, police and defence equipment</t>
  </si>
  <si>
    <t>State</t>
  </si>
  <si>
    <t>Musical instruments, sport goods, games, toys, handicraft, art materials and accessories</t>
  </si>
  <si>
    <t>Entertainment</t>
  </si>
  <si>
    <t>Laboratory, optical and precision equipments (excl. glasses)</t>
  </si>
  <si>
    <t>Furniture (incl. office furniture), furnishings, domestic appliances (excl. lighting) and cleaning products</t>
  </si>
  <si>
    <t>Collected and purified water</t>
  </si>
  <si>
    <t>Industrial machinery</t>
  </si>
  <si>
    <t>Machinery for mining, quarrying, construction equipment</t>
  </si>
  <si>
    <t>Material Handling</t>
  </si>
  <si>
    <t>Construction structures and materials; auxiliary products to construction (except electric apparatus)</t>
  </si>
  <si>
    <t>Construction work</t>
  </si>
  <si>
    <t>Software package and information systems</t>
  </si>
  <si>
    <t>Repair and maintenance services</t>
  </si>
  <si>
    <t>Installation services (except software)</t>
  </si>
  <si>
    <t>Hotel, restaurant and retail trade services</t>
  </si>
  <si>
    <t>Transport services (excl. Waste transport)</t>
  </si>
  <si>
    <t>Supporting and auxiliary transport services; travel agencies services</t>
  </si>
  <si>
    <t>Postal and telecommunications services</t>
  </si>
  <si>
    <t>Utility</t>
  </si>
  <si>
    <t>Public utilities</t>
  </si>
  <si>
    <t>Financial and insurance services</t>
  </si>
  <si>
    <t>Insurance</t>
  </si>
  <si>
    <t>Real estate services</t>
  </si>
  <si>
    <t>Buildings</t>
  </si>
  <si>
    <t>Architectural, construction, engineering and inspection services</t>
  </si>
  <si>
    <t>IT services: consulting, software development, Internet and support</t>
  </si>
  <si>
    <t>Research and development services and related consultancy services</t>
  </si>
  <si>
    <t>Development</t>
  </si>
  <si>
    <t>Administration, defence and social security services</t>
  </si>
  <si>
    <t>Administration</t>
  </si>
  <si>
    <t>Services related to the oil and gas industry</t>
  </si>
  <si>
    <t>Agricultural, forestry, horticultural, aquacultural and apicultural services</t>
  </si>
  <si>
    <t>Business services: law, marketing, consulting, recruitment, printing and security</t>
  </si>
  <si>
    <t>Legal</t>
  </si>
  <si>
    <t>Education and training services</t>
  </si>
  <si>
    <t>Education</t>
  </si>
  <si>
    <t>Health and social work services</t>
  </si>
  <si>
    <t>Health</t>
  </si>
  <si>
    <t>Sewage, refuse, cleaning and environmental services</t>
  </si>
  <si>
    <t>Environment</t>
  </si>
  <si>
    <t>Recreational, cultural and sporting services</t>
  </si>
  <si>
    <t>Other community, social and personal services</t>
  </si>
  <si>
    <t>Social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</si>
  <si>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</si>
  <si>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</si>
  <si>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</si>
  <si>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</si>
  <si>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</si>
  <si>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</si>
  <si>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</si>
  <si>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</si>
  <si>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</si>
  <si>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</si>
  <si>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</si>
  <si>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</si>
  <si>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</si>
  <si>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</si>
  <si>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</si>
  <si>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</si>
  <si>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</si>
  <si>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</si>
  <si>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</si>
  <si>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</si>
  <si>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</si>
  <si>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</si>
  <si>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</si>
  <si>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c25</t>
  </si>
  <si>
    <t>c26</t>
  </si>
  <si>
    <t>c27</t>
  </si>
  <si>
    <t>c28</t>
  </si>
  <si>
    <t>c29</t>
  </si>
  <si>
    <t>c30</t>
  </si>
  <si>
    <t>c31</t>
  </si>
  <si>
    <t>c32</t>
  </si>
  <si>
    <t>c34</t>
  </si>
  <si>
    <t>c35</t>
  </si>
  <si>
    <t>c36</t>
  </si>
  <si>
    <t>c37</t>
  </si>
  <si>
    <t>c38</t>
  </si>
  <si>
    <t>c39</t>
  </si>
  <si>
    <t>c40</t>
  </si>
  <si>
    <t>c41</t>
  </si>
  <si>
    <t>c0</t>
  </si>
  <si>
    <t>SHORT</t>
  </si>
  <si>
    <t>Yes / No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</si>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</sst>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"/>
  <sheetViews>
    <sheetView tabSelected="1" workbookViewId="0">
      <selection activeCell="G2" sqref="G2:G61"/>
    </sheetView>
  </sheetViews>
  <sheetFormatPr defaultRowHeight="14.4" x14ac:dyDescent="0.3"/>
  <cols>
    <col min="1" max="1" width="37.88671875" bestFit="1" customWidth="1"/>
    <col min="2" max="2" width="8" bestFit="1" customWidth="1"/>
    <col min="3" max="3" width="29.6640625" bestFit="1" customWidth="1"/>
    <col min="4" max="4" width="32.88671875" bestFit="1" customWidth="1"/>
    <col min="5" max="5" width="10.21875" bestFit="1" customWidth="1"/>
    <col min="6" max="6" width="15.5546875" customWidth="1"/>
    <col min="7" max="7" width="16.88671875" bestFit="1" customWidth="1"/>
    <col min="8" max="8" width="10.33203125" customWidth="1"/>
    <col min="9" max="9" width="9" bestFit="1" customWidth="1"/>
    <col min="10" max="10" width="9" hidden="1" customWidth="1"/>
    <col min="11" max="30" width="9" bestFit="1" customWidth="1"/>
    <col min="31" max="31" width="12" bestFit="1" customWidth="1"/>
    <col min="32" max="50" width="9" bestFit="1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s="2" t="s">
        <v>161</v>
      </c>
      <c r="F1" s="2" t="s">
        <v>46</v>
      </c>
      <c r="G1" s="2" t="s">
        <v>45</v>
      </c>
      <c r="H1" s="2" t="s">
        <v>162</v>
      </c>
      <c r="I1" s="2" t="s">
        <v>159</v>
      </c>
      <c r="J1" s="2" t="s">
        <v>159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  <c r="R1" s="2" t="s">
        <v>127</v>
      </c>
      <c r="S1" s="2" t="s">
        <v>128</v>
      </c>
      <c r="T1" s="2" t="s">
        <v>129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136</v>
      </c>
      <c r="AB1" s="2" t="s">
        <v>137</v>
      </c>
      <c r="AC1" s="2" t="s">
        <v>138</v>
      </c>
      <c r="AD1" s="2" t="s">
        <v>139</v>
      </c>
      <c r="AE1" t="s">
        <v>4</v>
      </c>
      <c r="AF1" s="2" t="s">
        <v>140</v>
      </c>
      <c r="AG1" s="2" t="s">
        <v>141</v>
      </c>
      <c r="AH1" s="2" t="s">
        <v>142</v>
      </c>
      <c r="AI1" s="2" t="s">
        <v>151</v>
      </c>
      <c r="AJ1" s="2" t="s">
        <v>143</v>
      </c>
      <c r="AK1" s="2" t="s">
        <v>144</v>
      </c>
      <c r="AL1" s="2" t="s">
        <v>145</v>
      </c>
      <c r="AM1" s="2" t="s">
        <v>146</v>
      </c>
      <c r="AN1" s="2" t="s">
        <v>147</v>
      </c>
      <c r="AO1" s="2" t="s">
        <v>148</v>
      </c>
      <c r="AP1" s="2" t="s">
        <v>149</v>
      </c>
      <c r="AQ1" s="2" t="s">
        <v>150</v>
      </c>
      <c r="AR1" s="2" t="s">
        <v>152</v>
      </c>
      <c r="AS1" s="2" t="s">
        <v>153</v>
      </c>
      <c r="AT1" s="2" t="s">
        <v>154</v>
      </c>
      <c r="AU1" s="2" t="s">
        <v>155</v>
      </c>
      <c r="AV1" s="2" t="s">
        <v>156</v>
      </c>
      <c r="AW1" s="2" t="s">
        <v>157</v>
      </c>
      <c r="AX1" s="2" t="s">
        <v>158</v>
      </c>
    </row>
    <row r="2" spans="1:50" x14ac:dyDescent="0.3">
      <c r="A2" t="s">
        <v>5</v>
      </c>
      <c r="B2">
        <v>9000</v>
      </c>
      <c r="C2" t="s">
        <v>6</v>
      </c>
      <c r="D2" t="s">
        <v>7</v>
      </c>
      <c r="E2">
        <v>1</v>
      </c>
      <c r="F2" s="5" t="str">
        <f>VLOOKUP(MID(H2,1,2),'cpv-code'!$A$2:$E$46,4,FALSE)</f>
        <v>Postal and telecommunications services</v>
      </c>
      <c r="G2" t="str">
        <f>VLOOKUP(MID(H2,1,2),'cpv-code'!$A$2:$E$46,5,FALSE)</f>
        <v>Utility</v>
      </c>
      <c r="H2">
        <f>Q2</f>
        <v>64200000</v>
      </c>
      <c r="I2">
        <f>IF(LEN(J2) = 8, J2, CONCATENATE("0", J2))</f>
        <v>30200000</v>
      </c>
      <c r="J2">
        <v>30200000</v>
      </c>
      <c r="K2">
        <v>32000000</v>
      </c>
      <c r="L2">
        <v>32400000</v>
      </c>
      <c r="M2">
        <v>32412100</v>
      </c>
      <c r="N2">
        <v>32420000</v>
      </c>
      <c r="O2">
        <v>32582000</v>
      </c>
      <c r="P2">
        <v>48000000</v>
      </c>
      <c r="Q2">
        <v>64200000</v>
      </c>
      <c r="R2">
        <v>71356300</v>
      </c>
      <c r="S2">
        <v>72000000</v>
      </c>
      <c r="T2">
        <v>72212200</v>
      </c>
      <c r="U2">
        <v>72222300</v>
      </c>
      <c r="V2">
        <v>72500000</v>
      </c>
      <c r="W2">
        <v>72720000</v>
      </c>
      <c r="AF2">
        <v>32583000</v>
      </c>
      <c r="AG2">
        <v>51300000</v>
      </c>
      <c r="AN2">
        <v>64200000</v>
      </c>
      <c r="AR2">
        <v>71316000</v>
      </c>
      <c r="AV2">
        <v>72000000</v>
      </c>
      <c r="AX2">
        <v>79340000</v>
      </c>
    </row>
    <row r="3" spans="1:50" x14ac:dyDescent="0.3">
      <c r="A3" t="s">
        <v>8</v>
      </c>
      <c r="B3">
        <v>5424.52</v>
      </c>
      <c r="C3" t="s">
        <v>9</v>
      </c>
      <c r="D3" t="s">
        <v>10</v>
      </c>
      <c r="E3">
        <v>1</v>
      </c>
      <c r="F3" s="5" t="str">
        <f>VLOOKUP(MID(H3,1,2),'cpv-code'!$A$2:$E$46,4,FALSE)</f>
        <v>Construction work</v>
      </c>
      <c r="G3" t="str">
        <f>VLOOKUP(MID(H3,1,2),'cpv-code'!$A$2:$E$46,5,FALSE)</f>
        <v>Material Handling</v>
      </c>
      <c r="H3">
        <f>L3</f>
        <v>45233293</v>
      </c>
      <c r="I3">
        <f t="shared" ref="I3:I61" si="0">IF(LEN(J3) = 8, J3, CONCATENATE("0", J3))</f>
        <v>34928480</v>
      </c>
      <c r="J3">
        <v>34928480</v>
      </c>
      <c r="K3">
        <v>39100000</v>
      </c>
      <c r="L3">
        <v>45233293</v>
      </c>
    </row>
    <row r="4" spans="1:50" x14ac:dyDescent="0.3">
      <c r="A4" t="s">
        <v>11</v>
      </c>
      <c r="B4">
        <v>5000</v>
      </c>
      <c r="C4" t="s">
        <v>12</v>
      </c>
      <c r="D4" t="s">
        <v>13</v>
      </c>
      <c r="E4">
        <v>1</v>
      </c>
      <c r="F4" s="5" t="str">
        <f>VLOOKUP(MID(H4,1,2),'cpv-code'!$A$2:$E$46,4,FALSE)</f>
        <v>Education and training services</v>
      </c>
      <c r="G4" t="str">
        <f>VLOOKUP(MID(H4,1,2),'cpv-code'!$A$2:$E$46,5,FALSE)</f>
        <v>Education</v>
      </c>
      <c r="H4">
        <f t="shared" ref="H4:H61" si="1">I4</f>
        <v>80000000</v>
      </c>
      <c r="I4">
        <f t="shared" si="0"/>
        <v>80000000</v>
      </c>
      <c r="J4">
        <v>80000000</v>
      </c>
    </row>
    <row r="5" spans="1:50" x14ac:dyDescent="0.3">
      <c r="A5" t="s">
        <v>14</v>
      </c>
      <c r="B5">
        <v>15300</v>
      </c>
      <c r="C5" t="s">
        <v>6</v>
      </c>
      <c r="D5" t="s">
        <v>15</v>
      </c>
      <c r="E5">
        <v>1</v>
      </c>
      <c r="F5" s="5" t="str">
        <f>VLOOKUP(MID(H5,1,2),'cpv-code'!$A$2:$E$46,4,FALSE)</f>
        <v>IT services: consulting, software development, Internet and support</v>
      </c>
      <c r="G5" t="str">
        <f>VLOOKUP(MID(H5,1,2),'cpv-code'!$A$2:$E$46,5,FALSE)</f>
        <v>Data</v>
      </c>
      <c r="H5">
        <f>X5</f>
        <v>72000000</v>
      </c>
      <c r="I5">
        <f t="shared" si="0"/>
        <v>39310000</v>
      </c>
      <c r="J5">
        <v>39310000</v>
      </c>
      <c r="K5">
        <v>48000000</v>
      </c>
      <c r="L5">
        <v>48100000</v>
      </c>
      <c r="M5">
        <v>48170000</v>
      </c>
      <c r="N5">
        <v>48217000</v>
      </c>
      <c r="O5">
        <v>48311100</v>
      </c>
      <c r="P5">
        <v>48422000</v>
      </c>
      <c r="Q5">
        <v>48442000</v>
      </c>
      <c r="R5">
        <v>48517000</v>
      </c>
      <c r="S5">
        <v>48600000</v>
      </c>
      <c r="T5">
        <v>48610000</v>
      </c>
      <c r="U5">
        <v>48612000</v>
      </c>
      <c r="V5">
        <v>48825000</v>
      </c>
      <c r="W5">
        <v>70333000</v>
      </c>
      <c r="X5">
        <v>72000000</v>
      </c>
      <c r="Y5">
        <v>72212600</v>
      </c>
      <c r="Z5">
        <v>72227000</v>
      </c>
      <c r="AA5">
        <v>72260000</v>
      </c>
      <c r="AB5">
        <v>72261000</v>
      </c>
      <c r="AC5">
        <v>72262000</v>
      </c>
      <c r="AD5">
        <v>72590000</v>
      </c>
      <c r="AF5">
        <v>48100000</v>
      </c>
      <c r="AG5">
        <v>48517000</v>
      </c>
      <c r="AH5">
        <v>50111000</v>
      </c>
      <c r="AI5">
        <v>60000000</v>
      </c>
      <c r="AJ5">
        <v>71317200</v>
      </c>
      <c r="AK5">
        <v>72000000</v>
      </c>
      <c r="AL5">
        <v>72261000</v>
      </c>
      <c r="AM5">
        <v>72610000</v>
      </c>
      <c r="AN5">
        <v>72227000</v>
      </c>
      <c r="AO5">
        <v>72266000</v>
      </c>
      <c r="AR5">
        <v>72266000</v>
      </c>
    </row>
    <row r="6" spans="1:50" x14ac:dyDescent="0.3">
      <c r="A6" t="s">
        <v>16</v>
      </c>
      <c r="B6">
        <v>15510</v>
      </c>
      <c r="C6" t="s">
        <v>6</v>
      </c>
      <c r="D6" t="s">
        <v>15</v>
      </c>
      <c r="E6">
        <v>1</v>
      </c>
      <c r="F6" s="5" t="str">
        <f>VLOOKUP(MID(H6,1,2),'cpv-code'!$A$2:$E$46,4,FALSE)</f>
        <v>IT services: consulting, software development, Internet and support</v>
      </c>
      <c r="G6" t="str">
        <f>VLOOKUP(MID(H6,1,2),'cpv-code'!$A$2:$E$46,5,FALSE)</f>
        <v>Data</v>
      </c>
      <c r="H6">
        <f>X6</f>
        <v>72000000</v>
      </c>
      <c r="I6">
        <f t="shared" si="0"/>
        <v>39310000</v>
      </c>
      <c r="J6">
        <v>39310000</v>
      </c>
      <c r="K6">
        <v>48000000</v>
      </c>
      <c r="L6">
        <v>48100000</v>
      </c>
      <c r="M6">
        <v>48170000</v>
      </c>
      <c r="N6">
        <v>48217000</v>
      </c>
      <c r="O6">
        <v>48311100</v>
      </c>
      <c r="P6">
        <v>48422000</v>
      </c>
      <c r="Q6">
        <v>48442000</v>
      </c>
      <c r="R6">
        <v>48517000</v>
      </c>
      <c r="S6">
        <v>48600000</v>
      </c>
      <c r="T6">
        <v>48610000</v>
      </c>
      <c r="U6">
        <v>48612000</v>
      </c>
      <c r="V6">
        <v>48825000</v>
      </c>
      <c r="W6">
        <v>70333000</v>
      </c>
      <c r="X6">
        <v>72000000</v>
      </c>
      <c r="Y6">
        <v>72212600</v>
      </c>
      <c r="Z6">
        <v>72227000</v>
      </c>
      <c r="AA6">
        <v>72260000</v>
      </c>
      <c r="AB6">
        <v>72261000</v>
      </c>
      <c r="AC6">
        <v>72262000</v>
      </c>
      <c r="AD6">
        <v>72590000</v>
      </c>
      <c r="AF6">
        <v>48100000</v>
      </c>
      <c r="AG6">
        <v>48517000</v>
      </c>
      <c r="AH6">
        <v>50111000</v>
      </c>
      <c r="AI6">
        <v>60000000</v>
      </c>
      <c r="AJ6">
        <v>71317200</v>
      </c>
      <c r="AK6">
        <v>72000000</v>
      </c>
      <c r="AL6">
        <v>72261000</v>
      </c>
      <c r="AM6">
        <v>72610000</v>
      </c>
      <c r="AN6">
        <v>72227000</v>
      </c>
      <c r="AO6">
        <v>72266000</v>
      </c>
      <c r="AR6">
        <v>72266000</v>
      </c>
    </row>
    <row r="7" spans="1:50" x14ac:dyDescent="0.3">
      <c r="A7" t="s">
        <v>16</v>
      </c>
      <c r="B7">
        <v>21600</v>
      </c>
      <c r="C7" t="s">
        <v>17</v>
      </c>
      <c r="D7" t="s">
        <v>15</v>
      </c>
      <c r="E7">
        <v>1</v>
      </c>
      <c r="F7" s="5" t="str">
        <f>VLOOKUP(MID(H7,1,2),'cpv-code'!$A$2:$E$46,4,FALSE)</f>
        <v>Software package and information systems</v>
      </c>
      <c r="G7" t="str">
        <f>VLOOKUP(MID(H7,1,2),'cpv-code'!$A$2:$E$46,5,FALSE)</f>
        <v>Data</v>
      </c>
      <c r="H7">
        <f>K7</f>
        <v>48000000</v>
      </c>
      <c r="I7">
        <f t="shared" si="0"/>
        <v>39310000</v>
      </c>
      <c r="J7">
        <v>39310000</v>
      </c>
      <c r="K7">
        <v>48000000</v>
      </c>
      <c r="L7">
        <v>48100000</v>
      </c>
      <c r="M7">
        <v>48170000</v>
      </c>
      <c r="N7">
        <v>48217000</v>
      </c>
      <c r="O7">
        <v>48311100</v>
      </c>
      <c r="P7">
        <v>48422000</v>
      </c>
      <c r="Q7">
        <v>48442000</v>
      </c>
      <c r="R7">
        <v>48517000</v>
      </c>
      <c r="S7">
        <v>48600000</v>
      </c>
      <c r="T7">
        <v>48610000</v>
      </c>
      <c r="U7">
        <v>48612000</v>
      </c>
      <c r="V7">
        <v>48825000</v>
      </c>
      <c r="W7">
        <v>70333000</v>
      </c>
      <c r="X7">
        <v>72000000</v>
      </c>
      <c r="Y7">
        <v>72212600</v>
      </c>
      <c r="Z7">
        <v>72227000</v>
      </c>
      <c r="AA7">
        <v>72260000</v>
      </c>
      <c r="AB7">
        <v>72261000</v>
      </c>
      <c r="AC7">
        <v>72262000</v>
      </c>
      <c r="AD7">
        <v>72590000</v>
      </c>
      <c r="AF7">
        <v>48100000</v>
      </c>
      <c r="AG7">
        <v>48517000</v>
      </c>
      <c r="AH7">
        <v>50111000</v>
      </c>
      <c r="AI7">
        <v>60000000</v>
      </c>
      <c r="AJ7">
        <v>71317200</v>
      </c>
      <c r="AK7">
        <v>72000000</v>
      </c>
      <c r="AL7">
        <v>72261000</v>
      </c>
      <c r="AM7">
        <v>72610000</v>
      </c>
      <c r="AN7">
        <v>72227000</v>
      </c>
      <c r="AO7">
        <v>72266000</v>
      </c>
      <c r="AR7">
        <v>72266000</v>
      </c>
    </row>
    <row r="8" spans="1:50" x14ac:dyDescent="0.3">
      <c r="A8" t="s">
        <v>18</v>
      </c>
      <c r="B8">
        <v>5760</v>
      </c>
      <c r="C8" t="s">
        <v>17</v>
      </c>
      <c r="D8" t="s">
        <v>19</v>
      </c>
      <c r="E8">
        <v>1</v>
      </c>
      <c r="F8" s="5" t="str">
        <f>VLOOKUP(MID(H8,1,2),'cpv-code'!$A$2:$E$46,4,FALSE)</f>
        <v>Software package and information systems</v>
      </c>
      <c r="G8" t="str">
        <f>VLOOKUP(MID(H8,1,2),'cpv-code'!$A$2:$E$46,5,FALSE)</f>
        <v>Data</v>
      </c>
      <c r="H8">
        <f>K8</f>
        <v>48000000</v>
      </c>
      <c r="I8">
        <f t="shared" si="0"/>
        <v>39310000</v>
      </c>
      <c r="J8">
        <v>39310000</v>
      </c>
      <c r="K8">
        <v>48000000</v>
      </c>
      <c r="L8">
        <v>48100000</v>
      </c>
      <c r="M8">
        <v>48170000</v>
      </c>
      <c r="N8">
        <v>48217000</v>
      </c>
      <c r="O8">
        <v>48311100</v>
      </c>
      <c r="P8">
        <v>48422000</v>
      </c>
      <c r="Q8">
        <v>48442000</v>
      </c>
      <c r="R8">
        <v>48517000</v>
      </c>
      <c r="S8">
        <v>48600000</v>
      </c>
      <c r="T8">
        <v>48610000</v>
      </c>
      <c r="U8">
        <v>48612000</v>
      </c>
      <c r="V8">
        <v>48825000</v>
      </c>
      <c r="W8">
        <v>70333000</v>
      </c>
      <c r="X8">
        <v>72000000</v>
      </c>
      <c r="Y8">
        <v>72212600</v>
      </c>
      <c r="Z8">
        <v>72227000</v>
      </c>
      <c r="AA8">
        <v>72260000</v>
      </c>
      <c r="AB8">
        <v>72261000</v>
      </c>
      <c r="AC8">
        <v>72262000</v>
      </c>
      <c r="AD8">
        <v>72590000</v>
      </c>
      <c r="AF8">
        <v>48100000</v>
      </c>
      <c r="AG8">
        <v>48517000</v>
      </c>
      <c r="AH8">
        <v>50111000</v>
      </c>
      <c r="AI8">
        <v>60000000</v>
      </c>
      <c r="AJ8">
        <v>71317200</v>
      </c>
      <c r="AK8">
        <v>72000000</v>
      </c>
      <c r="AL8">
        <v>72261000</v>
      </c>
      <c r="AM8">
        <v>72610000</v>
      </c>
      <c r="AN8">
        <v>72227000</v>
      </c>
      <c r="AO8">
        <v>72266000</v>
      </c>
      <c r="AR8">
        <v>72266000</v>
      </c>
    </row>
    <row r="9" spans="1:50" x14ac:dyDescent="0.3">
      <c r="A9" t="s">
        <v>20</v>
      </c>
      <c r="B9">
        <v>9300</v>
      </c>
      <c r="C9" t="s">
        <v>17</v>
      </c>
      <c r="D9" t="s">
        <v>19</v>
      </c>
      <c r="E9">
        <v>1</v>
      </c>
      <c r="F9" s="5" t="str">
        <f>VLOOKUP(MID(H9,1,2),'cpv-code'!$A$2:$E$46,4,FALSE)</f>
        <v>Software package and information systems</v>
      </c>
      <c r="G9" t="str">
        <f>VLOOKUP(MID(H9,1,2),'cpv-code'!$A$2:$E$46,5,FALSE)</f>
        <v>Data</v>
      </c>
      <c r="H9">
        <f t="shared" si="1"/>
        <v>48000000</v>
      </c>
      <c r="I9">
        <f t="shared" si="0"/>
        <v>48000000</v>
      </c>
      <c r="J9">
        <v>48000000</v>
      </c>
      <c r="K9">
        <v>48100000</v>
      </c>
      <c r="L9">
        <v>48217000</v>
      </c>
      <c r="M9">
        <v>48300000</v>
      </c>
      <c r="N9">
        <v>48517000</v>
      </c>
      <c r="O9">
        <v>48612000</v>
      </c>
      <c r="P9">
        <v>48812000</v>
      </c>
      <c r="Q9">
        <v>66110000</v>
      </c>
      <c r="R9">
        <v>70333000</v>
      </c>
      <c r="S9">
        <v>71600000</v>
      </c>
      <c r="T9">
        <v>72000000</v>
      </c>
      <c r="U9">
        <v>72250000</v>
      </c>
      <c r="V9">
        <v>72400000</v>
      </c>
      <c r="W9">
        <v>75100000</v>
      </c>
    </row>
    <row r="10" spans="1:50" x14ac:dyDescent="0.3">
      <c r="A10" t="s">
        <v>20</v>
      </c>
      <c r="B10">
        <v>12960</v>
      </c>
      <c r="C10" t="s">
        <v>17</v>
      </c>
      <c r="D10" t="s">
        <v>19</v>
      </c>
      <c r="E10">
        <v>1</v>
      </c>
      <c r="F10" s="5" t="str">
        <f>VLOOKUP(MID(H10,1,2),'cpv-code'!$A$2:$E$46,4,FALSE)</f>
        <v>Software package and information systems</v>
      </c>
      <c r="G10" t="str">
        <f>VLOOKUP(MID(H10,1,2),'cpv-code'!$A$2:$E$46,5,FALSE)</f>
        <v>Data</v>
      </c>
      <c r="H10">
        <f t="shared" si="1"/>
        <v>48000000</v>
      </c>
      <c r="I10">
        <f t="shared" si="0"/>
        <v>48000000</v>
      </c>
      <c r="J10">
        <v>48000000</v>
      </c>
      <c r="K10">
        <v>48100000</v>
      </c>
      <c r="L10">
        <v>48217000</v>
      </c>
      <c r="M10">
        <v>48300000</v>
      </c>
      <c r="N10">
        <v>48517000</v>
      </c>
      <c r="O10">
        <v>48612000</v>
      </c>
      <c r="P10">
        <v>48812000</v>
      </c>
      <c r="Q10">
        <v>66110000</v>
      </c>
      <c r="R10">
        <v>70333000</v>
      </c>
      <c r="S10">
        <v>71600000</v>
      </c>
      <c r="T10">
        <v>72000000</v>
      </c>
      <c r="U10">
        <v>72250000</v>
      </c>
      <c r="V10">
        <v>72400000</v>
      </c>
      <c r="W10">
        <v>75100000</v>
      </c>
    </row>
    <row r="11" spans="1:50" x14ac:dyDescent="0.3">
      <c r="A11" t="s">
        <v>21</v>
      </c>
      <c r="B11">
        <v>6080</v>
      </c>
      <c r="C11" t="s">
        <v>22</v>
      </c>
      <c r="D11" t="s">
        <v>15</v>
      </c>
      <c r="E11">
        <v>1</v>
      </c>
      <c r="F11" s="5" t="str">
        <f>VLOOKUP(MID(H11,1,2),'cpv-code'!$A$2:$E$46,4,FALSE)</f>
        <v>Transport equipment and auxiliary products to transportation</v>
      </c>
      <c r="G11" t="str">
        <f>VLOOKUP(MID(H11,1,2),'cpv-code'!$A$2:$E$46,5,FALSE)</f>
        <v>Transport</v>
      </c>
      <c r="H11">
        <f t="shared" si="1"/>
        <v>34928480</v>
      </c>
      <c r="I11">
        <f t="shared" si="0"/>
        <v>34928480</v>
      </c>
      <c r="J11">
        <v>34928480</v>
      </c>
      <c r="K11">
        <v>39224340</v>
      </c>
      <c r="L11">
        <v>44613600</v>
      </c>
      <c r="M11">
        <v>90500000</v>
      </c>
      <c r="AF11">
        <v>39224340</v>
      </c>
    </row>
    <row r="12" spans="1:50" x14ac:dyDescent="0.3">
      <c r="A12" t="s">
        <v>21</v>
      </c>
      <c r="B12">
        <v>6080</v>
      </c>
      <c r="C12" t="s">
        <v>22</v>
      </c>
      <c r="D12" t="s">
        <v>15</v>
      </c>
      <c r="E12">
        <v>1</v>
      </c>
      <c r="F12" s="5" t="str">
        <f>VLOOKUP(MID(H12,1,2),'cpv-code'!$A$2:$E$46,4,FALSE)</f>
        <v>Transport equipment and auxiliary products to transportation</v>
      </c>
      <c r="G12" t="str">
        <f>VLOOKUP(MID(H12,1,2),'cpv-code'!$A$2:$E$46,5,FALSE)</f>
        <v>Transport</v>
      </c>
      <c r="H12">
        <f t="shared" si="1"/>
        <v>34928480</v>
      </c>
      <c r="I12">
        <f t="shared" si="0"/>
        <v>34928480</v>
      </c>
      <c r="J12">
        <v>34928480</v>
      </c>
      <c r="K12">
        <v>39224340</v>
      </c>
      <c r="L12">
        <v>44613600</v>
      </c>
      <c r="M12">
        <v>90500000</v>
      </c>
      <c r="AF12">
        <v>39224340</v>
      </c>
    </row>
    <row r="13" spans="1:50" x14ac:dyDescent="0.3">
      <c r="A13" t="s">
        <v>21</v>
      </c>
      <c r="B13">
        <v>37500</v>
      </c>
      <c r="C13" t="s">
        <v>22</v>
      </c>
      <c r="D13" t="s">
        <v>15</v>
      </c>
      <c r="E13">
        <v>1</v>
      </c>
      <c r="F13" s="5" t="str">
        <f>VLOOKUP(MID(H13,1,2),'cpv-code'!$A$2:$E$46,4,FALSE)</f>
        <v>Transport equipment and auxiliary products to transportation</v>
      </c>
      <c r="G13" t="str">
        <f>VLOOKUP(MID(H13,1,2),'cpv-code'!$A$2:$E$46,5,FALSE)</f>
        <v>Transport</v>
      </c>
      <c r="H13">
        <f t="shared" si="1"/>
        <v>34928480</v>
      </c>
      <c r="I13">
        <f t="shared" si="0"/>
        <v>34928480</v>
      </c>
      <c r="J13">
        <v>34928480</v>
      </c>
      <c r="K13">
        <v>39224340</v>
      </c>
      <c r="L13">
        <v>44613600</v>
      </c>
      <c r="M13">
        <v>90500000</v>
      </c>
      <c r="AF13">
        <v>39224340</v>
      </c>
    </row>
    <row r="14" spans="1:50" x14ac:dyDescent="0.3">
      <c r="A14" t="s">
        <v>21</v>
      </c>
      <c r="B14">
        <v>31000</v>
      </c>
      <c r="C14" t="s">
        <v>22</v>
      </c>
      <c r="D14" t="s">
        <v>15</v>
      </c>
      <c r="E14">
        <v>1</v>
      </c>
      <c r="F14" s="5" t="str">
        <f>VLOOKUP(MID(H14,1,2),'cpv-code'!$A$2:$E$46,4,FALSE)</f>
        <v>Transport equipment and auxiliary products to transportation</v>
      </c>
      <c r="G14" t="str">
        <f>VLOOKUP(MID(H14,1,2),'cpv-code'!$A$2:$E$46,5,FALSE)</f>
        <v>Transport</v>
      </c>
      <c r="H14">
        <f t="shared" si="1"/>
        <v>34928480</v>
      </c>
      <c r="I14">
        <f t="shared" si="0"/>
        <v>34928480</v>
      </c>
      <c r="J14">
        <v>34928480</v>
      </c>
      <c r="K14">
        <v>39224340</v>
      </c>
      <c r="L14">
        <v>44613600</v>
      </c>
      <c r="M14">
        <v>90500000</v>
      </c>
      <c r="AF14">
        <v>39224340</v>
      </c>
    </row>
    <row r="15" spans="1:50" x14ac:dyDescent="0.3">
      <c r="A15" t="s">
        <v>23</v>
      </c>
      <c r="B15">
        <v>9120</v>
      </c>
      <c r="C15" t="s">
        <v>22</v>
      </c>
      <c r="D15" t="s">
        <v>15</v>
      </c>
      <c r="E15">
        <v>1</v>
      </c>
      <c r="F15" s="5" t="str">
        <f>VLOOKUP(MID(H15,1,2),'cpv-code'!$A$2:$E$46,4,FALSE)</f>
        <v>Transport equipment and auxiliary products to transportation</v>
      </c>
      <c r="G15" t="str">
        <f>VLOOKUP(MID(H15,1,2),'cpv-code'!$A$2:$E$46,5,FALSE)</f>
        <v>Transport</v>
      </c>
      <c r="H15">
        <f t="shared" si="1"/>
        <v>34928480</v>
      </c>
      <c r="I15">
        <f t="shared" si="0"/>
        <v>34928480</v>
      </c>
      <c r="J15">
        <v>34928480</v>
      </c>
      <c r="K15">
        <v>39224340</v>
      </c>
      <c r="L15">
        <v>44613600</v>
      </c>
      <c r="M15">
        <v>90500000</v>
      </c>
      <c r="AF15">
        <v>39224340</v>
      </c>
    </row>
    <row r="16" spans="1:50" x14ac:dyDescent="0.3">
      <c r="A16" t="s">
        <v>21</v>
      </c>
      <c r="B16">
        <v>5950</v>
      </c>
      <c r="C16" t="s">
        <v>22</v>
      </c>
      <c r="D16" t="s">
        <v>15</v>
      </c>
      <c r="E16">
        <v>1</v>
      </c>
      <c r="F16" s="5" t="str">
        <f>VLOOKUP(MID(H16,1,2),'cpv-code'!$A$2:$E$46,4,FALSE)</f>
        <v>Transport equipment and auxiliary products to transportation</v>
      </c>
      <c r="G16" t="str">
        <f>VLOOKUP(MID(H16,1,2),'cpv-code'!$A$2:$E$46,5,FALSE)</f>
        <v>Transport</v>
      </c>
      <c r="H16">
        <f t="shared" si="1"/>
        <v>34928480</v>
      </c>
      <c r="I16">
        <f t="shared" si="0"/>
        <v>34928480</v>
      </c>
      <c r="J16">
        <v>34928480</v>
      </c>
      <c r="K16">
        <v>39224340</v>
      </c>
      <c r="L16">
        <v>44613600</v>
      </c>
      <c r="M16">
        <v>90500000</v>
      </c>
      <c r="AF16">
        <v>39224340</v>
      </c>
    </row>
    <row r="17" spans="1:32" x14ac:dyDescent="0.3">
      <c r="A17" t="s">
        <v>21</v>
      </c>
      <c r="B17">
        <v>11934</v>
      </c>
      <c r="C17" t="s">
        <v>22</v>
      </c>
      <c r="D17" t="s">
        <v>15</v>
      </c>
      <c r="E17">
        <v>1</v>
      </c>
      <c r="F17" s="5" t="str">
        <f>VLOOKUP(MID(H17,1,2),'cpv-code'!$A$2:$E$46,4,FALSE)</f>
        <v>Transport equipment and auxiliary products to transportation</v>
      </c>
      <c r="G17" t="str">
        <f>VLOOKUP(MID(H17,1,2),'cpv-code'!$A$2:$E$46,5,FALSE)</f>
        <v>Transport</v>
      </c>
      <c r="H17">
        <f t="shared" si="1"/>
        <v>34928480</v>
      </c>
      <c r="I17">
        <f t="shared" si="0"/>
        <v>34928480</v>
      </c>
      <c r="J17">
        <v>34928480</v>
      </c>
      <c r="K17">
        <v>39224340</v>
      </c>
      <c r="L17">
        <v>44613600</v>
      </c>
      <c r="M17">
        <v>90500000</v>
      </c>
      <c r="AF17">
        <v>39224340</v>
      </c>
    </row>
    <row r="18" spans="1:32" x14ac:dyDescent="0.3">
      <c r="A18" t="s">
        <v>21</v>
      </c>
      <c r="B18">
        <v>9180</v>
      </c>
      <c r="C18" t="s">
        <v>22</v>
      </c>
      <c r="D18" t="s">
        <v>15</v>
      </c>
      <c r="E18">
        <v>1</v>
      </c>
      <c r="F18" s="5" t="str">
        <f>VLOOKUP(MID(H18,1,2),'cpv-code'!$A$2:$E$46,4,FALSE)</f>
        <v>Transport equipment and auxiliary products to transportation</v>
      </c>
      <c r="G18" t="str">
        <f>VLOOKUP(MID(H18,1,2),'cpv-code'!$A$2:$E$46,5,FALSE)</f>
        <v>Transport</v>
      </c>
      <c r="H18">
        <f t="shared" si="1"/>
        <v>34928480</v>
      </c>
      <c r="I18">
        <f t="shared" si="0"/>
        <v>34928480</v>
      </c>
      <c r="J18">
        <v>34928480</v>
      </c>
      <c r="K18">
        <v>39224340</v>
      </c>
      <c r="L18">
        <v>44613600</v>
      </c>
      <c r="M18">
        <v>90500000</v>
      </c>
      <c r="AF18">
        <v>39224340</v>
      </c>
    </row>
    <row r="19" spans="1:32" x14ac:dyDescent="0.3">
      <c r="A19" t="s">
        <v>21</v>
      </c>
      <c r="B19">
        <v>11400</v>
      </c>
      <c r="C19" t="s">
        <v>22</v>
      </c>
      <c r="D19" t="s">
        <v>15</v>
      </c>
      <c r="E19">
        <v>1</v>
      </c>
      <c r="F19" s="5" t="str">
        <f>VLOOKUP(MID(H19,1,2),'cpv-code'!$A$2:$E$46,4,FALSE)</f>
        <v>Transport equipment and auxiliary products to transportation</v>
      </c>
      <c r="G19" t="str">
        <f>VLOOKUP(MID(H19,1,2),'cpv-code'!$A$2:$E$46,5,FALSE)</f>
        <v>Transport</v>
      </c>
      <c r="H19">
        <f t="shared" si="1"/>
        <v>34928480</v>
      </c>
      <c r="I19">
        <f t="shared" si="0"/>
        <v>34928480</v>
      </c>
      <c r="J19">
        <v>34928480</v>
      </c>
      <c r="K19">
        <v>39224340</v>
      </c>
      <c r="L19">
        <v>44613600</v>
      </c>
      <c r="M19">
        <v>90500000</v>
      </c>
      <c r="AF19">
        <v>39224340</v>
      </c>
    </row>
    <row r="20" spans="1:32" x14ac:dyDescent="0.3">
      <c r="A20" t="s">
        <v>21</v>
      </c>
      <c r="B20">
        <v>7750</v>
      </c>
      <c r="C20" t="s">
        <v>22</v>
      </c>
      <c r="D20" t="s">
        <v>15</v>
      </c>
      <c r="E20">
        <v>1</v>
      </c>
      <c r="F20" s="5" t="str">
        <f>VLOOKUP(MID(H20,1,2),'cpv-code'!$A$2:$E$46,4,FALSE)</f>
        <v>Transport equipment and auxiliary products to transportation</v>
      </c>
      <c r="G20" t="str">
        <f>VLOOKUP(MID(H20,1,2),'cpv-code'!$A$2:$E$46,5,FALSE)</f>
        <v>Transport</v>
      </c>
      <c r="H20">
        <f t="shared" si="1"/>
        <v>34928480</v>
      </c>
      <c r="I20">
        <f t="shared" si="0"/>
        <v>34928480</v>
      </c>
      <c r="J20">
        <v>34928480</v>
      </c>
      <c r="K20">
        <v>39224340</v>
      </c>
      <c r="L20">
        <v>44613600</v>
      </c>
      <c r="M20">
        <v>90500000</v>
      </c>
      <c r="AF20">
        <v>39224340</v>
      </c>
    </row>
    <row r="21" spans="1:32" x14ac:dyDescent="0.3">
      <c r="A21" t="s">
        <v>23</v>
      </c>
      <c r="B21">
        <v>10850</v>
      </c>
      <c r="C21" t="s">
        <v>22</v>
      </c>
      <c r="D21" t="s">
        <v>15</v>
      </c>
      <c r="E21">
        <v>1</v>
      </c>
      <c r="F21" s="5" t="str">
        <f>VLOOKUP(MID(H21,1,2),'cpv-code'!$A$2:$E$46,4,FALSE)</f>
        <v>Transport equipment and auxiliary products to transportation</v>
      </c>
      <c r="G21" t="str">
        <f>VLOOKUP(MID(H21,1,2),'cpv-code'!$A$2:$E$46,5,FALSE)</f>
        <v>Transport</v>
      </c>
      <c r="H21">
        <f t="shared" si="1"/>
        <v>34928480</v>
      </c>
      <c r="I21">
        <f t="shared" si="0"/>
        <v>34928480</v>
      </c>
      <c r="J21">
        <v>34928480</v>
      </c>
      <c r="K21">
        <v>39224340</v>
      </c>
      <c r="L21">
        <v>44613600</v>
      </c>
      <c r="M21">
        <v>90500000</v>
      </c>
      <c r="AF21">
        <v>39224340</v>
      </c>
    </row>
    <row r="22" spans="1:32" x14ac:dyDescent="0.3">
      <c r="A22" t="s">
        <v>21</v>
      </c>
      <c r="B22">
        <v>9960</v>
      </c>
      <c r="C22" t="s">
        <v>22</v>
      </c>
      <c r="D22" t="s">
        <v>15</v>
      </c>
      <c r="E22">
        <v>1</v>
      </c>
      <c r="F22" s="5" t="str">
        <f>VLOOKUP(MID(H22,1,2),'cpv-code'!$A$2:$E$46,4,FALSE)</f>
        <v>Transport equipment and auxiliary products to transportation</v>
      </c>
      <c r="G22" t="str">
        <f>VLOOKUP(MID(H22,1,2),'cpv-code'!$A$2:$E$46,5,FALSE)</f>
        <v>Transport</v>
      </c>
      <c r="H22">
        <f t="shared" si="1"/>
        <v>34928480</v>
      </c>
      <c r="I22">
        <f t="shared" si="0"/>
        <v>34928480</v>
      </c>
      <c r="J22">
        <v>34928480</v>
      </c>
      <c r="K22">
        <v>39224340</v>
      </c>
      <c r="L22">
        <v>44613600</v>
      </c>
      <c r="M22">
        <v>90500000</v>
      </c>
      <c r="AF22">
        <v>39224340</v>
      </c>
    </row>
    <row r="23" spans="1:32" x14ac:dyDescent="0.3">
      <c r="A23" t="s">
        <v>21</v>
      </c>
      <c r="B23">
        <v>6642</v>
      </c>
      <c r="C23" t="s">
        <v>22</v>
      </c>
      <c r="D23" t="s">
        <v>15</v>
      </c>
      <c r="E23">
        <v>1</v>
      </c>
      <c r="F23" s="5" t="str">
        <f>VLOOKUP(MID(H23,1,2),'cpv-code'!$A$2:$E$46,4,FALSE)</f>
        <v>Transport equipment and auxiliary products to transportation</v>
      </c>
      <c r="G23" t="str">
        <f>VLOOKUP(MID(H23,1,2),'cpv-code'!$A$2:$E$46,5,FALSE)</f>
        <v>Transport</v>
      </c>
      <c r="H23">
        <f t="shared" si="1"/>
        <v>34928480</v>
      </c>
      <c r="I23">
        <f t="shared" si="0"/>
        <v>34928480</v>
      </c>
      <c r="J23">
        <v>34928480</v>
      </c>
      <c r="K23">
        <v>39224340</v>
      </c>
      <c r="L23">
        <v>44613600</v>
      </c>
      <c r="M23">
        <v>90500000</v>
      </c>
      <c r="AF23">
        <v>39224340</v>
      </c>
    </row>
    <row r="24" spans="1:32" x14ac:dyDescent="0.3">
      <c r="A24" t="s">
        <v>24</v>
      </c>
      <c r="B24">
        <v>28654</v>
      </c>
      <c r="C24" t="s">
        <v>9</v>
      </c>
      <c r="D24" t="s">
        <v>15</v>
      </c>
      <c r="E24">
        <v>1</v>
      </c>
      <c r="F24" s="5" t="str">
        <f>VLOOKUP(MID(H24,1,2),'cpv-code'!$A$2:$E$46,4,FALSE)</f>
        <v>Transport equipment and auxiliary products to transportation</v>
      </c>
      <c r="G24" t="str">
        <f>VLOOKUP(MID(H24,1,2),'cpv-code'!$A$2:$E$46,5,FALSE)</f>
        <v>Transport</v>
      </c>
      <c r="H24">
        <f t="shared" si="1"/>
        <v>34113000</v>
      </c>
      <c r="I24">
        <f t="shared" si="0"/>
        <v>34113000</v>
      </c>
      <c r="J24">
        <v>34113000</v>
      </c>
    </row>
    <row r="25" spans="1:32" x14ac:dyDescent="0.3">
      <c r="A25" t="s">
        <v>24</v>
      </c>
      <c r="B25">
        <v>17805</v>
      </c>
      <c r="C25" t="s">
        <v>9</v>
      </c>
      <c r="D25" t="s">
        <v>15</v>
      </c>
      <c r="E25">
        <v>1</v>
      </c>
      <c r="F25" s="5" t="str">
        <f>VLOOKUP(MID(H25,1,2),'cpv-code'!$A$2:$E$46,4,FALSE)</f>
        <v>Transport equipment and auxiliary products to transportation</v>
      </c>
      <c r="G25" t="str">
        <f>VLOOKUP(MID(H25,1,2),'cpv-code'!$A$2:$E$46,5,FALSE)</f>
        <v>Transport</v>
      </c>
      <c r="H25">
        <f t="shared" si="1"/>
        <v>34113000</v>
      </c>
      <c r="I25">
        <f t="shared" si="0"/>
        <v>34113000</v>
      </c>
      <c r="J25">
        <v>34113000</v>
      </c>
    </row>
    <row r="26" spans="1:32" x14ac:dyDescent="0.3">
      <c r="A26" t="s">
        <v>25</v>
      </c>
      <c r="B26">
        <v>9840</v>
      </c>
      <c r="C26" t="s">
        <v>22</v>
      </c>
      <c r="D26" t="s">
        <v>26</v>
      </c>
      <c r="E26">
        <v>1</v>
      </c>
      <c r="F26" s="5" t="str">
        <f>VLOOKUP(MID(H26,1,2),'cpv-code'!$A$2:$E$46,4,FALSE)</f>
        <v>Repair and maintenance services</v>
      </c>
      <c r="G26" t="str">
        <f>VLOOKUP(MID(H26,1,2),'cpv-code'!$A$2:$E$46,5,FALSE)</f>
        <v>Equipment</v>
      </c>
      <c r="H26">
        <f t="shared" si="1"/>
        <v>50100000</v>
      </c>
      <c r="I26">
        <f t="shared" si="0"/>
        <v>50100000</v>
      </c>
      <c r="J26">
        <v>50100000</v>
      </c>
      <c r="AE26">
        <v>34350000</v>
      </c>
    </row>
    <row r="27" spans="1:32" x14ac:dyDescent="0.3">
      <c r="A27" t="s">
        <v>27</v>
      </c>
      <c r="B27">
        <v>11465.3</v>
      </c>
      <c r="C27" t="s">
        <v>28</v>
      </c>
      <c r="D27" t="s">
        <v>15</v>
      </c>
      <c r="E27">
        <v>1</v>
      </c>
      <c r="F27" s="5" t="str">
        <f>VLOOKUP(MID(H27,1,2),'cpv-code'!$A$2:$E$46,4,FALSE)</f>
        <v>Construction work</v>
      </c>
      <c r="G27" t="str">
        <f>VLOOKUP(MID(H27,1,2),'cpv-code'!$A$2:$E$46,5,FALSE)</f>
        <v>Material Handling</v>
      </c>
      <c r="H27">
        <f t="shared" si="1"/>
        <v>45000000</v>
      </c>
      <c r="I27">
        <f t="shared" si="0"/>
        <v>45000000</v>
      </c>
      <c r="J27">
        <v>45000000</v>
      </c>
    </row>
    <row r="28" spans="1:32" x14ac:dyDescent="0.3">
      <c r="A28" t="s">
        <v>27</v>
      </c>
      <c r="B28">
        <v>6855</v>
      </c>
      <c r="C28" t="s">
        <v>28</v>
      </c>
      <c r="D28" t="s">
        <v>29</v>
      </c>
      <c r="E28">
        <v>1</v>
      </c>
      <c r="F28" s="5" t="str">
        <f>VLOOKUP(MID(H28,1,2),'cpv-code'!$A$2:$E$46,4,FALSE)</f>
        <v>Construction work</v>
      </c>
      <c r="G28" t="str">
        <f>VLOOKUP(MID(H28,1,2),'cpv-code'!$A$2:$E$46,5,FALSE)</f>
        <v>Material Handling</v>
      </c>
      <c r="H28">
        <f t="shared" si="1"/>
        <v>45000000</v>
      </c>
      <c r="I28">
        <f t="shared" si="0"/>
        <v>45000000</v>
      </c>
      <c r="J28">
        <v>45000000</v>
      </c>
    </row>
    <row r="29" spans="1:32" x14ac:dyDescent="0.3">
      <c r="A29" t="s">
        <v>27</v>
      </c>
      <c r="B29">
        <v>14900</v>
      </c>
      <c r="C29" t="s">
        <v>9</v>
      </c>
      <c r="D29" t="s">
        <v>10</v>
      </c>
      <c r="E29">
        <v>1</v>
      </c>
      <c r="F29" s="5" t="str">
        <f>VLOOKUP(MID(H29,1,2),'cpv-code'!$A$2:$E$46,4,FALSE)</f>
        <v>Construction work</v>
      </c>
      <c r="G29" t="str">
        <f>VLOOKUP(MID(H29,1,2),'cpv-code'!$A$2:$E$46,5,FALSE)</f>
        <v>Material Handling</v>
      </c>
      <c r="H29">
        <f t="shared" si="1"/>
        <v>45000000</v>
      </c>
      <c r="I29">
        <f t="shared" si="0"/>
        <v>45000000</v>
      </c>
      <c r="J29">
        <v>45000000</v>
      </c>
    </row>
    <row r="30" spans="1:32" x14ac:dyDescent="0.3">
      <c r="A30" t="s">
        <v>27</v>
      </c>
      <c r="B30">
        <v>14900</v>
      </c>
      <c r="C30" t="s">
        <v>9</v>
      </c>
      <c r="D30" t="s">
        <v>10</v>
      </c>
      <c r="E30">
        <v>1</v>
      </c>
      <c r="F30" s="5" t="str">
        <f>VLOOKUP(MID(H30,1,2),'cpv-code'!$A$2:$E$46,4,FALSE)</f>
        <v>Construction work</v>
      </c>
      <c r="G30" t="str">
        <f>VLOOKUP(MID(H30,1,2),'cpv-code'!$A$2:$E$46,5,FALSE)</f>
        <v>Material Handling</v>
      </c>
      <c r="H30">
        <f t="shared" si="1"/>
        <v>45000000</v>
      </c>
      <c r="I30">
        <f t="shared" si="0"/>
        <v>45000000</v>
      </c>
      <c r="J30">
        <v>45000000</v>
      </c>
    </row>
    <row r="31" spans="1:32" x14ac:dyDescent="0.3">
      <c r="A31" t="s">
        <v>30</v>
      </c>
      <c r="B31">
        <v>5850</v>
      </c>
      <c r="C31" t="s">
        <v>6</v>
      </c>
      <c r="D31" t="s">
        <v>31</v>
      </c>
      <c r="E31">
        <v>1</v>
      </c>
      <c r="F31" s="5" t="str">
        <f>VLOOKUP(MID(H31,1,2),'cpv-code'!$A$2:$E$46,4,FALSE)</f>
        <v>Financial and insurance services</v>
      </c>
      <c r="G31" t="str">
        <f>VLOOKUP(MID(H31,1,2),'cpv-code'!$A$2:$E$46,5,FALSE)</f>
        <v>Insurance</v>
      </c>
      <c r="H31">
        <f t="shared" si="1"/>
        <v>66000000</v>
      </c>
      <c r="I31">
        <f t="shared" si="0"/>
        <v>66000000</v>
      </c>
      <c r="J31">
        <v>66000000</v>
      </c>
      <c r="K31">
        <v>66114000</v>
      </c>
      <c r="L31">
        <v>66170000</v>
      </c>
      <c r="M31">
        <v>66600000</v>
      </c>
      <c r="AF31">
        <v>66600000</v>
      </c>
    </row>
    <row r="32" spans="1:32" x14ac:dyDescent="0.3">
      <c r="A32" t="s">
        <v>32</v>
      </c>
      <c r="B32">
        <v>8904</v>
      </c>
      <c r="C32" t="s">
        <v>6</v>
      </c>
      <c r="D32" t="s">
        <v>33</v>
      </c>
      <c r="E32">
        <v>1</v>
      </c>
      <c r="F32" s="5" t="str">
        <f>VLOOKUP(MID(H32,1,2),'cpv-code'!$A$2:$E$46,4,FALSE)</f>
        <v>Administration, defence and social security services</v>
      </c>
      <c r="G32" t="str">
        <f>VLOOKUP(MID(H32,1,2),'cpv-code'!$A$2:$E$46,5,FALSE)</f>
        <v>Administration</v>
      </c>
      <c r="H32">
        <f t="shared" si="1"/>
        <v>75131000</v>
      </c>
      <c r="I32">
        <f t="shared" si="0"/>
        <v>75131000</v>
      </c>
      <c r="J32">
        <v>75131000</v>
      </c>
    </row>
    <row r="33" spans="1:50" x14ac:dyDescent="0.3">
      <c r="A33" t="s">
        <v>34</v>
      </c>
      <c r="B33">
        <v>5000</v>
      </c>
      <c r="C33" t="s">
        <v>35</v>
      </c>
      <c r="D33" t="s">
        <v>19</v>
      </c>
      <c r="E33">
        <v>1</v>
      </c>
      <c r="F33" s="5" t="str">
        <f>VLOOKUP(MID(H33,1,2),'cpv-code'!$A$2:$E$46,4,FALSE)</f>
        <v>Software package and information systems</v>
      </c>
      <c r="G33" t="str">
        <f>VLOOKUP(MID(H33,1,2),'cpv-code'!$A$2:$E$46,5,FALSE)</f>
        <v>Data</v>
      </c>
      <c r="H33">
        <f t="shared" si="1"/>
        <v>48517000</v>
      </c>
      <c r="I33">
        <f t="shared" si="0"/>
        <v>48517000</v>
      </c>
      <c r="J33">
        <v>48517000</v>
      </c>
    </row>
    <row r="34" spans="1:50" x14ac:dyDescent="0.3">
      <c r="A34" t="s">
        <v>36</v>
      </c>
      <c r="B34">
        <v>6000</v>
      </c>
      <c r="C34" t="s">
        <v>22</v>
      </c>
      <c r="D34" t="s">
        <v>15</v>
      </c>
      <c r="E34">
        <v>1</v>
      </c>
      <c r="F34" s="5" t="str">
        <f>VLOOKUP(MID(H34,1,2),'cpv-code'!$A$2:$E$46,4,FALSE)</f>
        <v>Transport equipment and auxiliary products to transportation</v>
      </c>
      <c r="G34" t="str">
        <f>VLOOKUP(MID(H34,1,2),'cpv-code'!$A$2:$E$46,5,FALSE)</f>
        <v>Transport</v>
      </c>
      <c r="H34">
        <f t="shared" si="1"/>
        <v>34928480</v>
      </c>
      <c r="I34">
        <f t="shared" si="0"/>
        <v>34928480</v>
      </c>
      <c r="J34">
        <v>34928480</v>
      </c>
    </row>
    <row r="35" spans="1:50" x14ac:dyDescent="0.3">
      <c r="A35" t="s">
        <v>36</v>
      </c>
      <c r="B35">
        <v>32100</v>
      </c>
      <c r="C35" t="s">
        <v>22</v>
      </c>
      <c r="D35" t="s">
        <v>15</v>
      </c>
      <c r="E35">
        <v>1</v>
      </c>
      <c r="F35" s="5" t="str">
        <f>VLOOKUP(MID(H35,1,2),'cpv-code'!$A$2:$E$46,4,FALSE)</f>
        <v>Transport equipment and auxiliary products to transportation</v>
      </c>
      <c r="G35" t="str">
        <f>VLOOKUP(MID(H35,1,2),'cpv-code'!$A$2:$E$46,5,FALSE)</f>
        <v>Transport</v>
      </c>
      <c r="H35">
        <f t="shared" si="1"/>
        <v>34928480</v>
      </c>
      <c r="I35">
        <f t="shared" si="0"/>
        <v>34928480</v>
      </c>
      <c r="J35">
        <v>34928480</v>
      </c>
    </row>
    <row r="36" spans="1:50" x14ac:dyDescent="0.3">
      <c r="A36" t="s">
        <v>36</v>
      </c>
      <c r="B36">
        <v>249900</v>
      </c>
      <c r="C36" t="s">
        <v>22</v>
      </c>
      <c r="D36" t="s">
        <v>15</v>
      </c>
      <c r="E36">
        <v>1</v>
      </c>
      <c r="F36" s="5" t="str">
        <f>VLOOKUP(MID(H36,1,2),'cpv-code'!$A$2:$E$46,4,FALSE)</f>
        <v>Transport equipment and auxiliary products to transportation</v>
      </c>
      <c r="G36" t="str">
        <f>VLOOKUP(MID(H36,1,2),'cpv-code'!$A$2:$E$46,5,FALSE)</f>
        <v>Transport</v>
      </c>
      <c r="H36">
        <f t="shared" si="1"/>
        <v>34928480</v>
      </c>
      <c r="I36">
        <f t="shared" si="0"/>
        <v>34928480</v>
      </c>
      <c r="J36">
        <v>34928480</v>
      </c>
    </row>
    <row r="37" spans="1:50" x14ac:dyDescent="0.3">
      <c r="A37" t="s">
        <v>36</v>
      </c>
      <c r="B37">
        <v>29400</v>
      </c>
      <c r="C37" t="s">
        <v>22</v>
      </c>
      <c r="D37" t="s">
        <v>37</v>
      </c>
      <c r="E37">
        <v>1</v>
      </c>
      <c r="F37" s="5" t="str">
        <f>VLOOKUP(MID(H37,1,2),'cpv-code'!$A$2:$E$46,4,FALSE)</f>
        <v>Transport equipment and auxiliary products to transportation</v>
      </c>
      <c r="G37" t="str">
        <f>VLOOKUP(MID(H37,1,2),'cpv-code'!$A$2:$E$46,5,FALSE)</f>
        <v>Transport</v>
      </c>
      <c r="H37">
        <f t="shared" si="1"/>
        <v>34928480</v>
      </c>
      <c r="I37">
        <f t="shared" si="0"/>
        <v>34928480</v>
      </c>
      <c r="J37">
        <v>34928480</v>
      </c>
    </row>
    <row r="38" spans="1:50" x14ac:dyDescent="0.3">
      <c r="A38" t="s">
        <v>36</v>
      </c>
      <c r="B38">
        <v>8940</v>
      </c>
      <c r="C38" t="s">
        <v>22</v>
      </c>
      <c r="D38" t="s">
        <v>15</v>
      </c>
      <c r="E38">
        <v>1</v>
      </c>
      <c r="F38" s="5" t="str">
        <f>VLOOKUP(MID(H38,1,2),'cpv-code'!$A$2:$E$46,4,FALSE)</f>
        <v>Transport equipment and auxiliary products to transportation</v>
      </c>
      <c r="G38" t="str">
        <f>VLOOKUP(MID(H38,1,2),'cpv-code'!$A$2:$E$46,5,FALSE)</f>
        <v>Transport</v>
      </c>
      <c r="H38">
        <f t="shared" si="1"/>
        <v>34928480</v>
      </c>
      <c r="I38">
        <f t="shared" si="0"/>
        <v>34928480</v>
      </c>
      <c r="J38">
        <v>34928480</v>
      </c>
    </row>
    <row r="39" spans="1:50" x14ac:dyDescent="0.3">
      <c r="A39" t="s">
        <v>36</v>
      </c>
      <c r="B39">
        <v>6240</v>
      </c>
      <c r="C39" t="s">
        <v>9</v>
      </c>
      <c r="D39" t="s">
        <v>15</v>
      </c>
      <c r="E39">
        <v>1</v>
      </c>
      <c r="F39" s="5" t="str">
        <f>VLOOKUP(MID(H39,1,2),'cpv-code'!$A$2:$E$46,4,FALSE)</f>
        <v>Transport equipment and auxiliary products to transportation</v>
      </c>
      <c r="G39" t="str">
        <f>VLOOKUP(MID(H39,1,2),'cpv-code'!$A$2:$E$46,5,FALSE)</f>
        <v>Transport</v>
      </c>
      <c r="H39">
        <f t="shared" si="1"/>
        <v>34928480</v>
      </c>
      <c r="I39">
        <f t="shared" si="0"/>
        <v>34928480</v>
      </c>
      <c r="J39">
        <v>34928480</v>
      </c>
    </row>
    <row r="40" spans="1:50" x14ac:dyDescent="0.3">
      <c r="A40" t="s">
        <v>36</v>
      </c>
      <c r="B40">
        <v>16400</v>
      </c>
      <c r="C40" t="s">
        <v>22</v>
      </c>
      <c r="D40" t="s">
        <v>15</v>
      </c>
      <c r="E40">
        <v>1</v>
      </c>
      <c r="F40" s="5" t="str">
        <f>VLOOKUP(MID(H40,1,2),'cpv-code'!$A$2:$E$46,4,FALSE)</f>
        <v>Transport equipment and auxiliary products to transportation</v>
      </c>
      <c r="G40" t="str">
        <f>VLOOKUP(MID(H40,1,2),'cpv-code'!$A$2:$E$46,5,FALSE)</f>
        <v>Transport</v>
      </c>
      <c r="H40">
        <f t="shared" si="1"/>
        <v>34928480</v>
      </c>
      <c r="I40">
        <f t="shared" si="0"/>
        <v>34928480</v>
      </c>
      <c r="J40">
        <v>34928480</v>
      </c>
    </row>
    <row r="41" spans="1:50" x14ac:dyDescent="0.3">
      <c r="A41" t="s">
        <v>36</v>
      </c>
      <c r="B41">
        <v>6720</v>
      </c>
      <c r="C41" t="s">
        <v>22</v>
      </c>
      <c r="D41" t="s">
        <v>15</v>
      </c>
      <c r="E41">
        <v>1</v>
      </c>
      <c r="F41" s="5" t="str">
        <f>VLOOKUP(MID(H41,1,2),'cpv-code'!$A$2:$E$46,4,FALSE)</f>
        <v>Transport equipment and auxiliary products to transportation</v>
      </c>
      <c r="G41" t="str">
        <f>VLOOKUP(MID(H41,1,2),'cpv-code'!$A$2:$E$46,5,FALSE)</f>
        <v>Transport</v>
      </c>
      <c r="H41">
        <f t="shared" si="1"/>
        <v>34928480</v>
      </c>
      <c r="I41">
        <f t="shared" si="0"/>
        <v>34928480</v>
      </c>
      <c r="J41">
        <v>34928480</v>
      </c>
    </row>
    <row r="42" spans="1:50" x14ac:dyDescent="0.3">
      <c r="A42" t="s">
        <v>38</v>
      </c>
      <c r="B42">
        <v>7231.8</v>
      </c>
      <c r="C42" t="s">
        <v>17</v>
      </c>
      <c r="D42" t="s">
        <v>19</v>
      </c>
      <c r="E42">
        <v>1</v>
      </c>
      <c r="F42" s="5" t="str">
        <f>VLOOKUP(MID(H42,1,2),'cpv-code'!$A$2:$E$46,4,FALSE)</f>
        <v>Office and computing machinery, equipment and supplies except furniture and software packages</v>
      </c>
      <c r="G42" t="str">
        <f>VLOOKUP(MID(H42,1,2),'cpv-code'!$A$2:$E$46,5,FALSE)</f>
        <v>Data</v>
      </c>
      <c r="H42">
        <f t="shared" si="1"/>
        <v>30238000</v>
      </c>
      <c r="I42">
        <f t="shared" si="0"/>
        <v>30238000</v>
      </c>
      <c r="J42">
        <v>30238000</v>
      </c>
      <c r="K42">
        <v>48000000</v>
      </c>
      <c r="L42">
        <v>48100000</v>
      </c>
      <c r="M42">
        <v>48311000</v>
      </c>
      <c r="N42">
        <v>48500000</v>
      </c>
      <c r="O42">
        <v>48600000</v>
      </c>
      <c r="P42">
        <v>60000000</v>
      </c>
      <c r="Q42">
        <v>72000000</v>
      </c>
      <c r="R42">
        <v>72212222</v>
      </c>
      <c r="S42">
        <v>72267100</v>
      </c>
      <c r="T42">
        <v>72322000</v>
      </c>
      <c r="U42">
        <v>72590000</v>
      </c>
      <c r="V42">
        <v>72610000</v>
      </c>
      <c r="W42">
        <v>75000000</v>
      </c>
      <c r="X42">
        <v>75310000</v>
      </c>
      <c r="AF42">
        <v>63121100</v>
      </c>
      <c r="AG42">
        <v>72000000</v>
      </c>
      <c r="AH42">
        <v>72512000</v>
      </c>
      <c r="AI42">
        <v>79000000</v>
      </c>
      <c r="AN42">
        <v>72317000</v>
      </c>
      <c r="AO42">
        <v>72512000</v>
      </c>
      <c r="AP42">
        <v>75310000</v>
      </c>
      <c r="AQ42">
        <v>79221000</v>
      </c>
      <c r="AR42">
        <v>66000000</v>
      </c>
      <c r="AS42">
        <v>79996000</v>
      </c>
      <c r="AT42">
        <v>79996100</v>
      </c>
      <c r="AU42">
        <v>85321000</v>
      </c>
      <c r="AV42">
        <v>48000000</v>
      </c>
      <c r="AW42">
        <v>79999100</v>
      </c>
      <c r="AX42">
        <v>92512100</v>
      </c>
    </row>
    <row r="43" spans="1:50" x14ac:dyDescent="0.3">
      <c r="A43" t="s">
        <v>39</v>
      </c>
      <c r="B43">
        <v>47359.3</v>
      </c>
      <c r="C43" t="s">
        <v>17</v>
      </c>
      <c r="D43" t="s">
        <v>37</v>
      </c>
      <c r="E43">
        <v>1</v>
      </c>
      <c r="F43" s="5" t="str">
        <f>VLOOKUP(MID(H43,1,2),'cpv-code'!$A$2:$E$46,4,FALSE)</f>
        <v>Software package and information systems</v>
      </c>
      <c r="G43" t="str">
        <f>VLOOKUP(MID(H43,1,2),'cpv-code'!$A$2:$E$46,5,FALSE)</f>
        <v>Data</v>
      </c>
      <c r="H43">
        <f t="shared" si="1"/>
        <v>48000000</v>
      </c>
      <c r="I43">
        <f t="shared" si="0"/>
        <v>48000000</v>
      </c>
      <c r="J43">
        <v>48000000</v>
      </c>
      <c r="K43">
        <v>72267000</v>
      </c>
    </row>
    <row r="44" spans="1:50" x14ac:dyDescent="0.3">
      <c r="A44" t="s">
        <v>39</v>
      </c>
      <c r="B44">
        <v>6275.55</v>
      </c>
      <c r="C44" t="s">
        <v>17</v>
      </c>
      <c r="D44" t="s">
        <v>19</v>
      </c>
      <c r="E44">
        <v>1</v>
      </c>
      <c r="F44" s="5" t="str">
        <f>VLOOKUP(MID(H44,1,2),'cpv-code'!$A$2:$E$46,4,FALSE)</f>
        <v>Software package and information systems</v>
      </c>
      <c r="G44" t="str">
        <f>VLOOKUP(MID(H44,1,2),'cpv-code'!$A$2:$E$46,5,FALSE)</f>
        <v>Data</v>
      </c>
      <c r="H44">
        <f t="shared" si="1"/>
        <v>48000000</v>
      </c>
      <c r="I44">
        <f t="shared" si="0"/>
        <v>48000000</v>
      </c>
      <c r="J44">
        <v>48000000</v>
      </c>
      <c r="K44">
        <v>72267000</v>
      </c>
    </row>
    <row r="45" spans="1:50" x14ac:dyDescent="0.3">
      <c r="A45" t="s">
        <v>40</v>
      </c>
      <c r="B45">
        <v>47359.3</v>
      </c>
      <c r="C45" t="s">
        <v>17</v>
      </c>
      <c r="D45" t="s">
        <v>37</v>
      </c>
      <c r="E45">
        <v>1</v>
      </c>
      <c r="F45" s="5" t="str">
        <f>VLOOKUP(MID(H45,1,2),'cpv-code'!$A$2:$E$46,4,FALSE)</f>
        <v>Software package and information systems</v>
      </c>
      <c r="G45" t="str">
        <f>VLOOKUP(MID(H45,1,2),'cpv-code'!$A$2:$E$46,5,FALSE)</f>
        <v>Data</v>
      </c>
      <c r="H45">
        <f t="shared" si="1"/>
        <v>48000000</v>
      </c>
      <c r="I45">
        <f t="shared" si="0"/>
        <v>48000000</v>
      </c>
      <c r="J45">
        <v>48000000</v>
      </c>
    </row>
    <row r="46" spans="1:50" x14ac:dyDescent="0.3">
      <c r="A46" t="s">
        <v>40</v>
      </c>
      <c r="B46">
        <v>6275.55</v>
      </c>
      <c r="C46" t="s">
        <v>17</v>
      </c>
      <c r="D46" t="s">
        <v>19</v>
      </c>
      <c r="E46">
        <v>1</v>
      </c>
      <c r="F46" s="5" t="str">
        <f>VLOOKUP(MID(H46,1,2),'cpv-code'!$A$2:$E$46,4,FALSE)</f>
        <v>Software package and information systems</v>
      </c>
      <c r="G46" t="str">
        <f>VLOOKUP(MID(H46,1,2),'cpv-code'!$A$2:$E$46,5,FALSE)</f>
        <v>Data</v>
      </c>
      <c r="H46">
        <f t="shared" si="1"/>
        <v>48000000</v>
      </c>
      <c r="I46">
        <f t="shared" si="0"/>
        <v>48000000</v>
      </c>
      <c r="J46">
        <v>48000000</v>
      </c>
    </row>
    <row r="47" spans="1:50" x14ac:dyDescent="0.3">
      <c r="A47" t="s">
        <v>41</v>
      </c>
      <c r="B47">
        <v>6599.4</v>
      </c>
      <c r="C47" t="s">
        <v>17</v>
      </c>
      <c r="D47" t="s">
        <v>42</v>
      </c>
      <c r="E47">
        <v>1</v>
      </c>
      <c r="F47" s="5" t="str">
        <f>VLOOKUP(MID(H47,1,2),'cpv-code'!$A$2:$E$46,4,FALSE)</f>
        <v>Office and computing machinery, equipment and supplies except furniture and software packages</v>
      </c>
      <c r="G47" t="str">
        <f>VLOOKUP(MID(H47,1,2),'cpv-code'!$A$2:$E$46,5,FALSE)</f>
        <v>Data</v>
      </c>
      <c r="H47">
        <f t="shared" si="1"/>
        <v>30000000</v>
      </c>
      <c r="I47">
        <f t="shared" si="0"/>
        <v>30000000</v>
      </c>
      <c r="J47">
        <v>30000000</v>
      </c>
      <c r="K47">
        <v>48000000</v>
      </c>
      <c r="L47">
        <v>48218000</v>
      </c>
      <c r="M47">
        <v>48220000</v>
      </c>
      <c r="N47">
        <v>48422000</v>
      </c>
      <c r="O47">
        <v>48611000</v>
      </c>
      <c r="P47">
        <v>48822000</v>
      </c>
      <c r="Q47">
        <v>72250000</v>
      </c>
      <c r="AF47">
        <v>48732000</v>
      </c>
      <c r="AG47">
        <v>72260000</v>
      </c>
      <c r="AN47">
        <v>72212610</v>
      </c>
    </row>
    <row r="48" spans="1:50" x14ac:dyDescent="0.3">
      <c r="A48" t="s">
        <v>41</v>
      </c>
      <c r="B48">
        <v>23771.4</v>
      </c>
      <c r="C48" t="s">
        <v>17</v>
      </c>
      <c r="D48" t="s">
        <v>19</v>
      </c>
      <c r="E48">
        <v>1</v>
      </c>
      <c r="F48" s="5" t="str">
        <f>VLOOKUP(MID(H48,1,2),'cpv-code'!$A$2:$E$46,4,FALSE)</f>
        <v>Office and computing machinery, equipment and supplies except furniture and software packages</v>
      </c>
      <c r="G48" t="str">
        <f>VLOOKUP(MID(H48,1,2),'cpv-code'!$A$2:$E$46,5,FALSE)</f>
        <v>Data</v>
      </c>
      <c r="H48">
        <f t="shared" si="1"/>
        <v>30000000</v>
      </c>
      <c r="I48">
        <f t="shared" si="0"/>
        <v>30000000</v>
      </c>
      <c r="J48">
        <v>30000000</v>
      </c>
      <c r="K48">
        <v>48000000</v>
      </c>
      <c r="L48">
        <v>48218000</v>
      </c>
      <c r="M48">
        <v>48220000</v>
      </c>
      <c r="N48">
        <v>48422000</v>
      </c>
      <c r="O48">
        <v>48611000</v>
      </c>
      <c r="P48">
        <v>48822000</v>
      </c>
      <c r="Q48">
        <v>72250000</v>
      </c>
      <c r="AF48">
        <v>48732000</v>
      </c>
      <c r="AG48">
        <v>72260000</v>
      </c>
      <c r="AN48">
        <v>72212610</v>
      </c>
    </row>
    <row r="49" spans="1:40" x14ac:dyDescent="0.3">
      <c r="A49" t="s">
        <v>41</v>
      </c>
      <c r="B49">
        <v>8376.4599999999991</v>
      </c>
      <c r="C49" t="s">
        <v>17</v>
      </c>
      <c r="D49" t="s">
        <v>15</v>
      </c>
      <c r="E49">
        <v>1</v>
      </c>
      <c r="F49" s="5" t="str">
        <f>VLOOKUP(MID(H49,1,2),'cpv-code'!$A$2:$E$46,4,FALSE)</f>
        <v>Office and computing machinery, equipment and supplies except furniture and software packages</v>
      </c>
      <c r="G49" t="str">
        <f>VLOOKUP(MID(H49,1,2),'cpv-code'!$A$2:$E$46,5,FALSE)</f>
        <v>Data</v>
      </c>
      <c r="H49">
        <f t="shared" si="1"/>
        <v>30000000</v>
      </c>
      <c r="I49">
        <f t="shared" si="0"/>
        <v>30000000</v>
      </c>
      <c r="J49">
        <v>30000000</v>
      </c>
      <c r="K49">
        <v>48000000</v>
      </c>
      <c r="L49">
        <v>48218000</v>
      </c>
      <c r="M49">
        <v>48220000</v>
      </c>
      <c r="N49">
        <v>48422000</v>
      </c>
      <c r="O49">
        <v>48611000</v>
      </c>
      <c r="P49">
        <v>48822000</v>
      </c>
      <c r="Q49">
        <v>72250000</v>
      </c>
      <c r="AF49">
        <v>48732000</v>
      </c>
      <c r="AG49">
        <v>72260000</v>
      </c>
      <c r="AN49">
        <v>72212610</v>
      </c>
    </row>
    <row r="50" spans="1:40" x14ac:dyDescent="0.3">
      <c r="A50" t="s">
        <v>41</v>
      </c>
      <c r="B50">
        <v>6123.06</v>
      </c>
      <c r="C50" t="s">
        <v>17</v>
      </c>
      <c r="D50" t="s">
        <v>15</v>
      </c>
      <c r="E50">
        <v>1</v>
      </c>
      <c r="F50" s="5" t="str">
        <f>VLOOKUP(MID(H50,1,2),'cpv-code'!$A$2:$E$46,4,FALSE)</f>
        <v>Office and computing machinery, equipment and supplies except furniture and software packages</v>
      </c>
      <c r="G50" t="str">
        <f>VLOOKUP(MID(H50,1,2),'cpv-code'!$A$2:$E$46,5,FALSE)</f>
        <v>Data</v>
      </c>
      <c r="H50">
        <f t="shared" si="1"/>
        <v>30000000</v>
      </c>
      <c r="I50">
        <f t="shared" si="0"/>
        <v>30000000</v>
      </c>
      <c r="J50">
        <v>30000000</v>
      </c>
      <c r="K50">
        <v>48000000</v>
      </c>
      <c r="L50">
        <v>48218000</v>
      </c>
      <c r="M50">
        <v>48220000</v>
      </c>
      <c r="N50">
        <v>48422000</v>
      </c>
      <c r="O50">
        <v>48611000</v>
      </c>
      <c r="P50">
        <v>48822000</v>
      </c>
      <c r="Q50">
        <v>72250000</v>
      </c>
      <c r="AF50">
        <v>48732000</v>
      </c>
      <c r="AG50">
        <v>72260000</v>
      </c>
      <c r="AN50">
        <v>72212610</v>
      </c>
    </row>
    <row r="51" spans="1:40" x14ac:dyDescent="0.3">
      <c r="A51" t="s">
        <v>41</v>
      </c>
      <c r="B51">
        <v>8376.4599999999991</v>
      </c>
      <c r="C51" t="s">
        <v>17</v>
      </c>
      <c r="D51" t="s">
        <v>15</v>
      </c>
      <c r="E51">
        <v>1</v>
      </c>
      <c r="F51" s="5" t="str">
        <f>VLOOKUP(MID(H51,1,2),'cpv-code'!$A$2:$E$46,4,FALSE)</f>
        <v>Office and computing machinery, equipment and supplies except furniture and software packages</v>
      </c>
      <c r="G51" t="str">
        <f>VLOOKUP(MID(H51,1,2),'cpv-code'!$A$2:$E$46,5,FALSE)</f>
        <v>Data</v>
      </c>
      <c r="H51">
        <f t="shared" si="1"/>
        <v>30000000</v>
      </c>
      <c r="I51">
        <f t="shared" si="0"/>
        <v>30000000</v>
      </c>
      <c r="J51">
        <v>30000000</v>
      </c>
      <c r="K51">
        <v>48000000</v>
      </c>
      <c r="L51">
        <v>48218000</v>
      </c>
      <c r="M51">
        <v>48220000</v>
      </c>
      <c r="N51">
        <v>48422000</v>
      </c>
      <c r="O51">
        <v>48611000</v>
      </c>
      <c r="P51">
        <v>48822000</v>
      </c>
      <c r="Q51">
        <v>72250000</v>
      </c>
      <c r="AF51">
        <v>48732000</v>
      </c>
      <c r="AG51">
        <v>72260000</v>
      </c>
      <c r="AN51">
        <v>72212610</v>
      </c>
    </row>
    <row r="52" spans="1:40" x14ac:dyDescent="0.3">
      <c r="A52" t="s">
        <v>41</v>
      </c>
      <c r="B52">
        <v>5649</v>
      </c>
      <c r="C52" t="s">
        <v>17</v>
      </c>
      <c r="D52" t="s">
        <v>19</v>
      </c>
      <c r="E52">
        <v>1</v>
      </c>
      <c r="F52" s="5" t="str">
        <f>VLOOKUP(MID(H52,1,2),'cpv-code'!$A$2:$E$46,4,FALSE)</f>
        <v>Office and computing machinery, equipment and supplies except furniture and software packages</v>
      </c>
      <c r="G52" t="str">
        <f>VLOOKUP(MID(H52,1,2),'cpv-code'!$A$2:$E$46,5,FALSE)</f>
        <v>Data</v>
      </c>
      <c r="H52">
        <f t="shared" si="1"/>
        <v>30000000</v>
      </c>
      <c r="I52">
        <f t="shared" si="0"/>
        <v>30000000</v>
      </c>
      <c r="J52">
        <v>30000000</v>
      </c>
      <c r="K52">
        <v>48000000</v>
      </c>
      <c r="L52">
        <v>48218000</v>
      </c>
      <c r="M52">
        <v>48220000</v>
      </c>
      <c r="N52">
        <v>48422000</v>
      </c>
      <c r="O52">
        <v>48611000</v>
      </c>
      <c r="P52">
        <v>48822000</v>
      </c>
      <c r="Q52">
        <v>72250000</v>
      </c>
      <c r="AF52">
        <v>48732000</v>
      </c>
      <c r="AG52">
        <v>72260000</v>
      </c>
      <c r="AN52">
        <v>72212610</v>
      </c>
    </row>
    <row r="53" spans="1:40" x14ac:dyDescent="0.3">
      <c r="A53" t="s">
        <v>41</v>
      </c>
      <c r="B53">
        <v>5847.92</v>
      </c>
      <c r="C53" t="s">
        <v>17</v>
      </c>
      <c r="D53" t="s">
        <v>19</v>
      </c>
      <c r="E53">
        <v>1</v>
      </c>
      <c r="F53" s="5" t="str">
        <f>VLOOKUP(MID(H53,1,2),'cpv-code'!$A$2:$E$46,4,FALSE)</f>
        <v>Office and computing machinery, equipment and supplies except furniture and software packages</v>
      </c>
      <c r="G53" t="str">
        <f>VLOOKUP(MID(H53,1,2),'cpv-code'!$A$2:$E$46,5,FALSE)</f>
        <v>Data</v>
      </c>
      <c r="H53">
        <f t="shared" si="1"/>
        <v>30000000</v>
      </c>
      <c r="I53">
        <f t="shared" si="0"/>
        <v>30000000</v>
      </c>
      <c r="J53">
        <v>30000000</v>
      </c>
      <c r="K53">
        <v>48000000</v>
      </c>
      <c r="L53">
        <v>48218000</v>
      </c>
      <c r="M53">
        <v>48220000</v>
      </c>
      <c r="N53">
        <v>48422000</v>
      </c>
      <c r="O53">
        <v>48611000</v>
      </c>
      <c r="P53">
        <v>48822000</v>
      </c>
      <c r="Q53">
        <v>72250000</v>
      </c>
      <c r="AF53">
        <v>48732000</v>
      </c>
      <c r="AG53">
        <v>72260000</v>
      </c>
      <c r="AN53">
        <v>72212610</v>
      </c>
    </row>
    <row r="54" spans="1:40" x14ac:dyDescent="0.3">
      <c r="A54" t="s">
        <v>43</v>
      </c>
      <c r="B54">
        <v>5525.52</v>
      </c>
      <c r="C54" t="s">
        <v>17</v>
      </c>
      <c r="D54" t="s">
        <v>15</v>
      </c>
      <c r="E54">
        <v>1</v>
      </c>
      <c r="F54" s="5" t="str">
        <f>VLOOKUP(MID(H54,1,2),'cpv-code'!$A$2:$E$46,4,FALSE)</f>
        <v>Office and computing machinery, equipment and supplies except furniture and software packages</v>
      </c>
      <c r="G54" t="str">
        <f>VLOOKUP(MID(H54,1,2),'cpv-code'!$A$2:$E$46,5,FALSE)</f>
        <v>Data</v>
      </c>
      <c r="H54">
        <f t="shared" si="1"/>
        <v>30000000</v>
      </c>
      <c r="I54">
        <f t="shared" si="0"/>
        <v>30000000</v>
      </c>
      <c r="J54">
        <v>30000000</v>
      </c>
      <c r="K54">
        <v>72222300</v>
      </c>
    </row>
    <row r="55" spans="1:40" x14ac:dyDescent="0.3">
      <c r="A55" t="s">
        <v>43</v>
      </c>
      <c r="B55">
        <v>6576.6</v>
      </c>
      <c r="C55" t="s">
        <v>17</v>
      </c>
      <c r="D55" t="s">
        <v>15</v>
      </c>
      <c r="E55">
        <v>1</v>
      </c>
      <c r="F55" s="5" t="str">
        <f>VLOOKUP(MID(H55,1,2),'cpv-code'!$A$2:$E$46,4,FALSE)</f>
        <v>Office and computing machinery, equipment and supplies except furniture and software packages</v>
      </c>
      <c r="G55" t="str">
        <f>VLOOKUP(MID(H55,1,2),'cpv-code'!$A$2:$E$46,5,FALSE)</f>
        <v>Data</v>
      </c>
      <c r="H55">
        <f t="shared" si="1"/>
        <v>30000000</v>
      </c>
      <c r="I55">
        <f t="shared" si="0"/>
        <v>30000000</v>
      </c>
      <c r="J55">
        <v>30000000</v>
      </c>
      <c r="K55">
        <v>72222300</v>
      </c>
    </row>
    <row r="56" spans="1:40" x14ac:dyDescent="0.3">
      <c r="A56" t="s">
        <v>43</v>
      </c>
      <c r="B56">
        <v>6999.9</v>
      </c>
      <c r="C56" t="s">
        <v>17</v>
      </c>
      <c r="D56" t="s">
        <v>19</v>
      </c>
      <c r="E56">
        <v>1</v>
      </c>
      <c r="F56" s="5" t="str">
        <f>VLOOKUP(MID(H56,1,2),'cpv-code'!$A$2:$E$46,4,FALSE)</f>
        <v>Office and computing machinery, equipment and supplies except furniture and software packages</v>
      </c>
      <c r="G56" t="str">
        <f>VLOOKUP(MID(H56,1,2),'cpv-code'!$A$2:$E$46,5,FALSE)</f>
        <v>Data</v>
      </c>
      <c r="H56">
        <f t="shared" si="1"/>
        <v>30000000</v>
      </c>
      <c r="I56">
        <f t="shared" si="0"/>
        <v>30000000</v>
      </c>
      <c r="J56">
        <v>30000000</v>
      </c>
      <c r="K56">
        <v>72222300</v>
      </c>
    </row>
    <row r="57" spans="1:40" x14ac:dyDescent="0.3">
      <c r="A57" t="s">
        <v>43</v>
      </c>
      <c r="B57">
        <v>13999.8</v>
      </c>
      <c r="C57" t="s">
        <v>17</v>
      </c>
      <c r="D57" t="s">
        <v>19</v>
      </c>
      <c r="E57">
        <v>1</v>
      </c>
      <c r="F57" s="5" t="str">
        <f>VLOOKUP(MID(H57,1,2),'cpv-code'!$A$2:$E$46,4,FALSE)</f>
        <v>Office and computing machinery, equipment and supplies except furniture and software packages</v>
      </c>
      <c r="G57" t="str">
        <f>VLOOKUP(MID(H57,1,2),'cpv-code'!$A$2:$E$46,5,FALSE)</f>
        <v>Data</v>
      </c>
      <c r="H57">
        <f t="shared" si="1"/>
        <v>30000000</v>
      </c>
      <c r="I57">
        <f t="shared" si="0"/>
        <v>30000000</v>
      </c>
      <c r="J57">
        <v>30000000</v>
      </c>
      <c r="K57">
        <v>72222300</v>
      </c>
    </row>
    <row r="58" spans="1:40" x14ac:dyDescent="0.3">
      <c r="A58" t="s">
        <v>43</v>
      </c>
      <c r="B58">
        <v>6199.9</v>
      </c>
      <c r="C58" t="s">
        <v>17</v>
      </c>
      <c r="D58" t="s">
        <v>19</v>
      </c>
      <c r="E58">
        <v>1</v>
      </c>
      <c r="F58" s="5" t="str">
        <f>VLOOKUP(MID(H58,1,2),'cpv-code'!$A$2:$E$46,4,FALSE)</f>
        <v>Office and computing machinery, equipment and supplies except furniture and software packages</v>
      </c>
      <c r="G58" t="str">
        <f>VLOOKUP(MID(H58,1,2),'cpv-code'!$A$2:$E$46,5,FALSE)</f>
        <v>Data</v>
      </c>
      <c r="H58">
        <f t="shared" si="1"/>
        <v>30000000</v>
      </c>
      <c r="I58">
        <f t="shared" si="0"/>
        <v>30000000</v>
      </c>
      <c r="J58">
        <v>30000000</v>
      </c>
      <c r="K58">
        <v>72222300</v>
      </c>
    </row>
    <row r="59" spans="1:40" x14ac:dyDescent="0.3">
      <c r="A59" t="s">
        <v>43</v>
      </c>
      <c r="B59">
        <v>20999.7</v>
      </c>
      <c r="C59" t="s">
        <v>17</v>
      </c>
      <c r="D59" t="s">
        <v>19</v>
      </c>
      <c r="E59">
        <v>1</v>
      </c>
      <c r="F59" s="5" t="str">
        <f>VLOOKUP(MID(H59,1,2),'cpv-code'!$A$2:$E$46,4,FALSE)</f>
        <v>Office and computing machinery, equipment and supplies except furniture and software packages</v>
      </c>
      <c r="G59" t="str">
        <f>VLOOKUP(MID(H59,1,2),'cpv-code'!$A$2:$E$46,5,FALSE)</f>
        <v>Data</v>
      </c>
      <c r="H59">
        <f t="shared" si="1"/>
        <v>30000000</v>
      </c>
      <c r="I59">
        <f t="shared" si="0"/>
        <v>30000000</v>
      </c>
      <c r="J59">
        <v>30000000</v>
      </c>
      <c r="K59">
        <v>72222300</v>
      </c>
    </row>
    <row r="60" spans="1:40" x14ac:dyDescent="0.3">
      <c r="A60" t="s">
        <v>44</v>
      </c>
      <c r="B60">
        <v>8490.16</v>
      </c>
      <c r="C60" t="s">
        <v>17</v>
      </c>
      <c r="D60" t="s">
        <v>19</v>
      </c>
      <c r="E60">
        <v>1</v>
      </c>
      <c r="F60" s="5" t="str">
        <f>VLOOKUP(MID(H60,1,2),'cpv-code'!$A$2:$E$46,4,FALSE)</f>
        <v>Software package and information systems</v>
      </c>
      <c r="G60" t="str">
        <f>VLOOKUP(MID(H60,1,2),'cpv-code'!$A$2:$E$46,5,FALSE)</f>
        <v>Data</v>
      </c>
      <c r="H60">
        <f t="shared" si="1"/>
        <v>48000000</v>
      </c>
      <c r="I60">
        <f t="shared" si="0"/>
        <v>48000000</v>
      </c>
      <c r="J60">
        <v>48000000</v>
      </c>
      <c r="AF60">
        <v>48311000</v>
      </c>
    </row>
    <row r="61" spans="1:40" x14ac:dyDescent="0.3">
      <c r="A61" t="s">
        <v>44</v>
      </c>
      <c r="B61">
        <v>8490.16</v>
      </c>
      <c r="C61" t="s">
        <v>17</v>
      </c>
      <c r="D61" t="s">
        <v>19</v>
      </c>
      <c r="E61">
        <v>1</v>
      </c>
      <c r="F61" s="5" t="str">
        <f>VLOOKUP(MID(H61,1,2),'cpv-code'!$A$2:$E$46,4,FALSE)</f>
        <v>Software package and information systems</v>
      </c>
      <c r="G61" t="str">
        <f>VLOOKUP(MID(H61,1,2),'cpv-code'!$A$2:$E$46,5,FALSE)</f>
        <v>Data</v>
      </c>
      <c r="H61">
        <f t="shared" si="1"/>
        <v>48000000</v>
      </c>
      <c r="I61">
        <f t="shared" si="0"/>
        <v>48000000</v>
      </c>
      <c r="J61">
        <v>48000000</v>
      </c>
      <c r="AF61">
        <v>48311000</v>
      </c>
    </row>
  </sheetData>
  <autoFilter ref="A1:AX6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10" sqref="D10"/>
    </sheetView>
  </sheetViews>
  <sheetFormatPr defaultRowHeight="14.4" x14ac:dyDescent="0.3"/>
  <cols>
    <col min="1" max="1" width="6.6640625" bestFit="1" customWidth="1"/>
    <col min="2" max="2" width="9.21875" customWidth="1"/>
    <col min="3" max="3" width="9" hidden="1" customWidth="1"/>
    <col min="4" max="4" width="85.77734375" bestFit="1" customWidth="1"/>
    <col min="5" max="5" width="16.88671875" bestFit="1" customWidth="1"/>
  </cols>
  <sheetData>
    <row r="1" spans="1:5" x14ac:dyDescent="0.3">
      <c r="A1" s="2" t="s">
        <v>160</v>
      </c>
      <c r="B1" s="3" t="s">
        <v>47</v>
      </c>
      <c r="C1" s="3" t="s">
        <v>47</v>
      </c>
      <c r="D1" s="3" t="s">
        <v>48</v>
      </c>
      <c r="E1" s="1" t="s">
        <v>45</v>
      </c>
    </row>
    <row r="2" spans="1:5" x14ac:dyDescent="0.3">
      <c r="A2" t="str">
        <f>MID(B2,1,2)</f>
        <v>03</v>
      </c>
      <c r="B2" s="4" t="str">
        <f>IF(LEN(C2)=8,C2,CONCATENATE("0",C2))</f>
        <v>03000000</v>
      </c>
      <c r="C2" s="4">
        <v>3000000</v>
      </c>
      <c r="D2" s="4" t="s">
        <v>49</v>
      </c>
      <c r="E2" t="s">
        <v>50</v>
      </c>
    </row>
    <row r="3" spans="1:5" x14ac:dyDescent="0.3">
      <c r="A3" t="str">
        <f t="shared" ref="A3:A46" si="0">MID(B3,1,2)</f>
        <v>09</v>
      </c>
      <c r="B3" s="4" t="str">
        <f t="shared" ref="B3:B46" si="1">IF(LEN(C3)=8,C3,CONCATENATE("0",C3))</f>
        <v>09000000</v>
      </c>
      <c r="C3" s="4">
        <v>9000000</v>
      </c>
      <c r="D3" s="4" t="s">
        <v>51</v>
      </c>
      <c r="E3" t="s">
        <v>52</v>
      </c>
    </row>
    <row r="4" spans="1:5" x14ac:dyDescent="0.3">
      <c r="A4" t="str">
        <f t="shared" si="0"/>
        <v>14</v>
      </c>
      <c r="B4" s="4">
        <f t="shared" si="1"/>
        <v>14000000</v>
      </c>
      <c r="C4" s="4">
        <v>14000000</v>
      </c>
      <c r="D4" s="4" t="s">
        <v>53</v>
      </c>
      <c r="E4" t="s">
        <v>54</v>
      </c>
    </row>
    <row r="5" spans="1:5" x14ac:dyDescent="0.3">
      <c r="A5" t="str">
        <f t="shared" si="0"/>
        <v>15</v>
      </c>
      <c r="B5" s="4">
        <f t="shared" si="1"/>
        <v>15000000</v>
      </c>
      <c r="C5" s="4">
        <v>15000000</v>
      </c>
      <c r="D5" s="4" t="s">
        <v>55</v>
      </c>
      <c r="E5" t="s">
        <v>56</v>
      </c>
    </row>
    <row r="6" spans="1:5" x14ac:dyDescent="0.3">
      <c r="A6" t="str">
        <f t="shared" si="0"/>
        <v>16</v>
      </c>
      <c r="B6" s="4">
        <f t="shared" si="1"/>
        <v>16000000</v>
      </c>
      <c r="C6" s="4">
        <v>16000000</v>
      </c>
      <c r="D6" s="4" t="s">
        <v>57</v>
      </c>
      <c r="E6" t="s">
        <v>58</v>
      </c>
    </row>
    <row r="7" spans="1:5" x14ac:dyDescent="0.3">
      <c r="A7" t="str">
        <f t="shared" si="0"/>
        <v>18</v>
      </c>
      <c r="B7" s="4">
        <f t="shared" si="1"/>
        <v>18000000</v>
      </c>
      <c r="C7" s="4">
        <v>18000000</v>
      </c>
      <c r="D7" s="4" t="s">
        <v>59</v>
      </c>
      <c r="E7" t="s">
        <v>60</v>
      </c>
    </row>
    <row r="8" spans="1:5" x14ac:dyDescent="0.3">
      <c r="A8" t="str">
        <f t="shared" si="0"/>
        <v>19</v>
      </c>
      <c r="B8" s="4">
        <f t="shared" si="1"/>
        <v>19000000</v>
      </c>
      <c r="C8" s="4">
        <v>19000000</v>
      </c>
      <c r="D8" s="4" t="s">
        <v>61</v>
      </c>
      <c r="E8" t="s">
        <v>62</v>
      </c>
    </row>
    <row r="9" spans="1:5" x14ac:dyDescent="0.3">
      <c r="A9" t="str">
        <f t="shared" si="0"/>
        <v>22</v>
      </c>
      <c r="B9" s="4">
        <f t="shared" si="1"/>
        <v>22000000</v>
      </c>
      <c r="C9" s="4">
        <v>22000000</v>
      </c>
      <c r="D9" s="4" t="s">
        <v>63</v>
      </c>
      <c r="E9" t="s">
        <v>64</v>
      </c>
    </row>
    <row r="10" spans="1:5" x14ac:dyDescent="0.3">
      <c r="A10" t="str">
        <f t="shared" si="0"/>
        <v>24</v>
      </c>
      <c r="B10" s="4">
        <f t="shared" si="1"/>
        <v>24000000</v>
      </c>
      <c r="C10" s="4">
        <v>24000000</v>
      </c>
      <c r="D10" s="4" t="s">
        <v>65</v>
      </c>
      <c r="E10" t="s">
        <v>66</v>
      </c>
    </row>
    <row r="11" spans="1:5" x14ac:dyDescent="0.3">
      <c r="A11" t="str">
        <f t="shared" si="0"/>
        <v>30</v>
      </c>
      <c r="B11" s="4">
        <f t="shared" si="1"/>
        <v>30000000</v>
      </c>
      <c r="C11" s="4">
        <v>30000000</v>
      </c>
      <c r="D11" s="4" t="s">
        <v>67</v>
      </c>
      <c r="E11" t="s">
        <v>68</v>
      </c>
    </row>
    <row r="12" spans="1:5" x14ac:dyDescent="0.3">
      <c r="A12" t="str">
        <f t="shared" si="0"/>
        <v>31</v>
      </c>
      <c r="B12" s="4">
        <f t="shared" si="1"/>
        <v>31000000</v>
      </c>
      <c r="C12" s="4">
        <v>31000000</v>
      </c>
      <c r="D12" s="4" t="s">
        <v>69</v>
      </c>
      <c r="E12" t="s">
        <v>60</v>
      </c>
    </row>
    <row r="13" spans="1:5" x14ac:dyDescent="0.3">
      <c r="A13" t="str">
        <f t="shared" si="0"/>
        <v>32</v>
      </c>
      <c r="B13" s="4">
        <f t="shared" si="1"/>
        <v>32000000</v>
      </c>
      <c r="C13" s="4">
        <v>32000000</v>
      </c>
      <c r="D13" s="4" t="s">
        <v>70</v>
      </c>
      <c r="E13" t="s">
        <v>71</v>
      </c>
    </row>
    <row r="14" spans="1:5" x14ac:dyDescent="0.3">
      <c r="A14" t="str">
        <f t="shared" si="0"/>
        <v>33</v>
      </c>
      <c r="B14" s="4">
        <f t="shared" si="1"/>
        <v>33000000</v>
      </c>
      <c r="C14" s="4">
        <v>33000000</v>
      </c>
      <c r="D14" s="4" t="s">
        <v>72</v>
      </c>
      <c r="E14" t="s">
        <v>73</v>
      </c>
    </row>
    <row r="15" spans="1:5" x14ac:dyDescent="0.3">
      <c r="A15" t="str">
        <f t="shared" si="0"/>
        <v>34</v>
      </c>
      <c r="B15" s="4">
        <f t="shared" si="1"/>
        <v>34000000</v>
      </c>
      <c r="C15" s="4">
        <v>34000000</v>
      </c>
      <c r="D15" s="4" t="s">
        <v>74</v>
      </c>
      <c r="E15" t="s">
        <v>75</v>
      </c>
    </row>
    <row r="16" spans="1:5" x14ac:dyDescent="0.3">
      <c r="A16" t="str">
        <f t="shared" si="0"/>
        <v>35</v>
      </c>
      <c r="B16" s="4">
        <f t="shared" si="1"/>
        <v>35000000</v>
      </c>
      <c r="C16" s="4">
        <v>35000000</v>
      </c>
      <c r="D16" s="4" t="s">
        <v>76</v>
      </c>
      <c r="E16" t="s">
        <v>77</v>
      </c>
    </row>
    <row r="17" spans="1:5" x14ac:dyDescent="0.3">
      <c r="A17" t="str">
        <f t="shared" si="0"/>
        <v>37</v>
      </c>
      <c r="B17" s="4">
        <f t="shared" si="1"/>
        <v>37000000</v>
      </c>
      <c r="C17" s="4">
        <v>37000000</v>
      </c>
      <c r="D17" s="4" t="s">
        <v>78</v>
      </c>
      <c r="E17" t="s">
        <v>79</v>
      </c>
    </row>
    <row r="18" spans="1:5" x14ac:dyDescent="0.3">
      <c r="A18" t="str">
        <f t="shared" si="0"/>
        <v>38</v>
      </c>
      <c r="B18" s="4">
        <f t="shared" si="1"/>
        <v>38000000</v>
      </c>
      <c r="C18" s="4">
        <v>38000000</v>
      </c>
      <c r="D18" s="4" t="s">
        <v>80</v>
      </c>
      <c r="E18" t="s">
        <v>58</v>
      </c>
    </row>
    <row r="19" spans="1:5" x14ac:dyDescent="0.3">
      <c r="A19" t="str">
        <f t="shared" si="0"/>
        <v>39</v>
      </c>
      <c r="B19" s="4">
        <f t="shared" si="1"/>
        <v>39000000</v>
      </c>
      <c r="C19" s="4">
        <v>39000000</v>
      </c>
      <c r="D19" s="4" t="s">
        <v>81</v>
      </c>
      <c r="E19" t="s">
        <v>60</v>
      </c>
    </row>
    <row r="20" spans="1:5" x14ac:dyDescent="0.3">
      <c r="A20" t="str">
        <f t="shared" si="0"/>
        <v>41</v>
      </c>
      <c r="B20" s="4">
        <f t="shared" si="1"/>
        <v>41000000</v>
      </c>
      <c r="C20" s="4">
        <v>41000000</v>
      </c>
      <c r="D20" s="4" t="s">
        <v>82</v>
      </c>
      <c r="E20" t="s">
        <v>54</v>
      </c>
    </row>
    <row r="21" spans="1:5" x14ac:dyDescent="0.3">
      <c r="A21" t="str">
        <f t="shared" si="0"/>
        <v>42</v>
      </c>
      <c r="B21" s="4">
        <f t="shared" si="1"/>
        <v>42000000</v>
      </c>
      <c r="C21" s="4">
        <v>42000000</v>
      </c>
      <c r="D21" s="4" t="s">
        <v>83</v>
      </c>
      <c r="E21" t="s">
        <v>54</v>
      </c>
    </row>
    <row r="22" spans="1:5" x14ac:dyDescent="0.3">
      <c r="A22" t="str">
        <f t="shared" si="0"/>
        <v>43</v>
      </c>
      <c r="B22" s="4">
        <f t="shared" si="1"/>
        <v>43000000</v>
      </c>
      <c r="C22" s="4">
        <v>43000000</v>
      </c>
      <c r="D22" s="4" t="s">
        <v>84</v>
      </c>
      <c r="E22" t="s">
        <v>85</v>
      </c>
    </row>
    <row r="23" spans="1:5" x14ac:dyDescent="0.3">
      <c r="A23" t="str">
        <f t="shared" si="0"/>
        <v>44</v>
      </c>
      <c r="B23" s="4">
        <f t="shared" si="1"/>
        <v>44000000</v>
      </c>
      <c r="C23" s="4">
        <v>44000000</v>
      </c>
      <c r="D23" s="4" t="s">
        <v>86</v>
      </c>
      <c r="E23" t="s">
        <v>54</v>
      </c>
    </row>
    <row r="24" spans="1:5" x14ac:dyDescent="0.3">
      <c r="A24" t="str">
        <f t="shared" si="0"/>
        <v>45</v>
      </c>
      <c r="B24" s="4">
        <f t="shared" si="1"/>
        <v>45000000</v>
      </c>
      <c r="C24" s="4">
        <v>45000000</v>
      </c>
      <c r="D24" s="4" t="s">
        <v>87</v>
      </c>
      <c r="E24" t="s">
        <v>85</v>
      </c>
    </row>
    <row r="25" spans="1:5" x14ac:dyDescent="0.3">
      <c r="A25" t="str">
        <f t="shared" si="0"/>
        <v>48</v>
      </c>
      <c r="B25" s="4">
        <f t="shared" si="1"/>
        <v>48000000</v>
      </c>
      <c r="C25" s="4">
        <v>48000000</v>
      </c>
      <c r="D25" s="4" t="s">
        <v>88</v>
      </c>
      <c r="E25" t="s">
        <v>68</v>
      </c>
    </row>
    <row r="26" spans="1:5" x14ac:dyDescent="0.3">
      <c r="A26" t="str">
        <f t="shared" si="0"/>
        <v>50</v>
      </c>
      <c r="B26" s="4">
        <f t="shared" si="1"/>
        <v>50000000</v>
      </c>
      <c r="C26" s="4">
        <v>50000000</v>
      </c>
      <c r="D26" s="4" t="s">
        <v>89</v>
      </c>
      <c r="E26" t="s">
        <v>58</v>
      </c>
    </row>
    <row r="27" spans="1:5" x14ac:dyDescent="0.3">
      <c r="A27" t="str">
        <f t="shared" si="0"/>
        <v>51</v>
      </c>
      <c r="B27" s="4">
        <f t="shared" si="1"/>
        <v>51000000</v>
      </c>
      <c r="C27" s="4">
        <v>51000000</v>
      </c>
      <c r="D27" s="4" t="s">
        <v>90</v>
      </c>
      <c r="E27" t="s">
        <v>58</v>
      </c>
    </row>
    <row r="28" spans="1:5" x14ac:dyDescent="0.3">
      <c r="A28" t="str">
        <f t="shared" si="0"/>
        <v>55</v>
      </c>
      <c r="B28" s="4">
        <f t="shared" si="1"/>
        <v>55000000</v>
      </c>
      <c r="C28" s="4">
        <v>55000000</v>
      </c>
      <c r="D28" s="4" t="s">
        <v>91</v>
      </c>
      <c r="E28" t="s">
        <v>56</v>
      </c>
    </row>
    <row r="29" spans="1:5" x14ac:dyDescent="0.3">
      <c r="A29" t="str">
        <f t="shared" si="0"/>
        <v>60</v>
      </c>
      <c r="B29" s="4">
        <f t="shared" si="1"/>
        <v>60000000</v>
      </c>
      <c r="C29" s="4">
        <v>60000000</v>
      </c>
      <c r="D29" s="4" t="s">
        <v>92</v>
      </c>
      <c r="E29" t="s">
        <v>75</v>
      </c>
    </row>
    <row r="30" spans="1:5" x14ac:dyDescent="0.3">
      <c r="A30" t="str">
        <f t="shared" si="0"/>
        <v>63</v>
      </c>
      <c r="B30" s="4">
        <f t="shared" si="1"/>
        <v>63000000</v>
      </c>
      <c r="C30" s="4">
        <v>63000000</v>
      </c>
      <c r="D30" s="4" t="s">
        <v>93</v>
      </c>
      <c r="E30" t="s">
        <v>75</v>
      </c>
    </row>
    <row r="31" spans="1:5" x14ac:dyDescent="0.3">
      <c r="A31" t="str">
        <f t="shared" si="0"/>
        <v>64</v>
      </c>
      <c r="B31" s="4">
        <f t="shared" si="1"/>
        <v>64000000</v>
      </c>
      <c r="C31" s="4">
        <v>64000000</v>
      </c>
      <c r="D31" s="4" t="s">
        <v>94</v>
      </c>
      <c r="E31" t="s">
        <v>95</v>
      </c>
    </row>
    <row r="32" spans="1:5" x14ac:dyDescent="0.3">
      <c r="A32" t="str">
        <f t="shared" si="0"/>
        <v>65</v>
      </c>
      <c r="B32" s="4">
        <f t="shared" si="1"/>
        <v>65000000</v>
      </c>
      <c r="C32" s="4">
        <v>65000000</v>
      </c>
      <c r="D32" s="4" t="s">
        <v>96</v>
      </c>
      <c r="E32" t="s">
        <v>95</v>
      </c>
    </row>
    <row r="33" spans="1:5" x14ac:dyDescent="0.3">
      <c r="A33" t="str">
        <f t="shared" si="0"/>
        <v>66</v>
      </c>
      <c r="B33" s="4">
        <f t="shared" si="1"/>
        <v>66000000</v>
      </c>
      <c r="C33" s="4">
        <v>66000000</v>
      </c>
      <c r="D33" s="4" t="s">
        <v>97</v>
      </c>
      <c r="E33" t="s">
        <v>98</v>
      </c>
    </row>
    <row r="34" spans="1:5" x14ac:dyDescent="0.3">
      <c r="A34" t="str">
        <f t="shared" si="0"/>
        <v>70</v>
      </c>
      <c r="B34" s="4">
        <f t="shared" si="1"/>
        <v>70000000</v>
      </c>
      <c r="C34" s="4">
        <v>70000000</v>
      </c>
      <c r="D34" s="4" t="s">
        <v>99</v>
      </c>
      <c r="E34" t="s">
        <v>100</v>
      </c>
    </row>
    <row r="35" spans="1:5" x14ac:dyDescent="0.3">
      <c r="A35" t="str">
        <f t="shared" si="0"/>
        <v>71</v>
      </c>
      <c r="B35" s="4">
        <f t="shared" si="1"/>
        <v>71000000</v>
      </c>
      <c r="C35" s="4">
        <v>71000000</v>
      </c>
      <c r="D35" s="4" t="s">
        <v>101</v>
      </c>
      <c r="E35" t="s">
        <v>100</v>
      </c>
    </row>
    <row r="36" spans="1:5" x14ac:dyDescent="0.3">
      <c r="A36" t="str">
        <f t="shared" si="0"/>
        <v>72</v>
      </c>
      <c r="B36" s="4">
        <f t="shared" si="1"/>
        <v>72000000</v>
      </c>
      <c r="C36" s="4">
        <v>72000000</v>
      </c>
      <c r="D36" s="4" t="s">
        <v>102</v>
      </c>
      <c r="E36" t="s">
        <v>68</v>
      </c>
    </row>
    <row r="37" spans="1:5" x14ac:dyDescent="0.3">
      <c r="A37" t="str">
        <f t="shared" si="0"/>
        <v>73</v>
      </c>
      <c r="B37" s="4">
        <f t="shared" si="1"/>
        <v>73000000</v>
      </c>
      <c r="C37" s="4">
        <v>73000000</v>
      </c>
      <c r="D37" s="4" t="s">
        <v>103</v>
      </c>
      <c r="E37" t="s">
        <v>104</v>
      </c>
    </row>
    <row r="38" spans="1:5" x14ac:dyDescent="0.3">
      <c r="A38" t="str">
        <f t="shared" si="0"/>
        <v>75</v>
      </c>
      <c r="B38" s="4">
        <f t="shared" si="1"/>
        <v>75000000</v>
      </c>
      <c r="C38" s="4">
        <v>75000000</v>
      </c>
      <c r="D38" s="4" t="s">
        <v>105</v>
      </c>
      <c r="E38" t="s">
        <v>106</v>
      </c>
    </row>
    <row r="39" spans="1:5" x14ac:dyDescent="0.3">
      <c r="A39" t="str">
        <f t="shared" si="0"/>
        <v>76</v>
      </c>
      <c r="B39" s="4">
        <f t="shared" si="1"/>
        <v>76000000</v>
      </c>
      <c r="C39" s="4">
        <v>76000000</v>
      </c>
      <c r="D39" s="4" t="s">
        <v>107</v>
      </c>
      <c r="E39" t="s">
        <v>52</v>
      </c>
    </row>
    <row r="40" spans="1:5" x14ac:dyDescent="0.3">
      <c r="A40" t="str">
        <f t="shared" si="0"/>
        <v>77</v>
      </c>
      <c r="B40" s="4">
        <f t="shared" si="1"/>
        <v>77000000</v>
      </c>
      <c r="C40" s="4">
        <v>77000000</v>
      </c>
      <c r="D40" s="4" t="s">
        <v>108</v>
      </c>
      <c r="E40" t="s">
        <v>50</v>
      </c>
    </row>
    <row r="41" spans="1:5" x14ac:dyDescent="0.3">
      <c r="A41" t="str">
        <f t="shared" si="0"/>
        <v>79</v>
      </c>
      <c r="B41" s="4">
        <f t="shared" si="1"/>
        <v>79000000</v>
      </c>
      <c r="C41" s="4">
        <v>79000000</v>
      </c>
      <c r="D41" s="4" t="s">
        <v>109</v>
      </c>
      <c r="E41" t="s">
        <v>110</v>
      </c>
    </row>
    <row r="42" spans="1:5" x14ac:dyDescent="0.3">
      <c r="A42" t="str">
        <f t="shared" si="0"/>
        <v>80</v>
      </c>
      <c r="B42" s="4">
        <f t="shared" si="1"/>
        <v>80000000</v>
      </c>
      <c r="C42" s="4">
        <v>80000000</v>
      </c>
      <c r="D42" s="4" t="s">
        <v>111</v>
      </c>
      <c r="E42" t="s">
        <v>112</v>
      </c>
    </row>
    <row r="43" spans="1:5" x14ac:dyDescent="0.3">
      <c r="A43" t="str">
        <f t="shared" si="0"/>
        <v>85</v>
      </c>
      <c r="B43" s="4">
        <f t="shared" si="1"/>
        <v>85000000</v>
      </c>
      <c r="C43" s="4">
        <v>85000000</v>
      </c>
      <c r="D43" s="4" t="s">
        <v>113</v>
      </c>
      <c r="E43" t="s">
        <v>114</v>
      </c>
    </row>
    <row r="44" spans="1:5" x14ac:dyDescent="0.3">
      <c r="A44" t="str">
        <f t="shared" si="0"/>
        <v>90</v>
      </c>
      <c r="B44" s="4">
        <f t="shared" si="1"/>
        <v>90000000</v>
      </c>
      <c r="C44" s="4">
        <v>90000000</v>
      </c>
      <c r="D44" s="4" t="s">
        <v>115</v>
      </c>
      <c r="E44" t="s">
        <v>116</v>
      </c>
    </row>
    <row r="45" spans="1:5" x14ac:dyDescent="0.3">
      <c r="A45" t="str">
        <f t="shared" si="0"/>
        <v>92</v>
      </c>
      <c r="B45" s="4">
        <f t="shared" si="1"/>
        <v>92000000</v>
      </c>
      <c r="C45" s="4">
        <v>92000000</v>
      </c>
      <c r="D45" s="4" t="s">
        <v>117</v>
      </c>
      <c r="E45" t="s">
        <v>79</v>
      </c>
    </row>
    <row r="46" spans="1:5" x14ac:dyDescent="0.3">
      <c r="A46" t="str">
        <f t="shared" si="0"/>
        <v>98</v>
      </c>
      <c r="B46" s="4">
        <f t="shared" si="1"/>
        <v>98000000</v>
      </c>
      <c r="C46" s="4">
        <v>98000000</v>
      </c>
      <c r="D46" s="4" t="s">
        <v>118</v>
      </c>
      <c r="E46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C30" sqref="C30"/>
    </sheetView>
  </sheetViews>
  <sheetFormatPr defaultRowHeight="14.4" x14ac:dyDescent="0.3"/>
  <cols>
    <col min="1" max="1" width="16.88671875" bestFit="1" customWidth="1"/>
    <col min="2" max="2" width="6.6640625" bestFit="1" customWidth="1"/>
    <col min="3" max="3" width="9.21875" customWidth="1"/>
    <col min="4" max="4" width="9" hidden="1" customWidth="1"/>
    <col min="5" max="5" width="85.77734375" bestFit="1" customWidth="1"/>
  </cols>
  <sheetData>
    <row r="1" spans="1:5" x14ac:dyDescent="0.3">
      <c r="A1" s="1" t="s">
        <v>45</v>
      </c>
      <c r="B1" s="2" t="s">
        <v>160</v>
      </c>
      <c r="C1" s="3" t="s">
        <v>47</v>
      </c>
      <c r="D1" s="3" t="s">
        <v>47</v>
      </c>
      <c r="E1" s="3" t="s">
        <v>48</v>
      </c>
    </row>
    <row r="2" spans="1:5" x14ac:dyDescent="0.3">
      <c r="A2" t="s">
        <v>106</v>
      </c>
      <c r="B2" t="str">
        <f>MID(C2,1,2)</f>
        <v>75</v>
      </c>
      <c r="C2" s="4">
        <f>IF(LEN(D2)=8,D2,CONCATENATE("0",D2))</f>
        <v>75000000</v>
      </c>
      <c r="D2" s="4">
        <v>75000000</v>
      </c>
      <c r="E2" s="4" t="s">
        <v>105</v>
      </c>
    </row>
    <row r="3" spans="1:5" x14ac:dyDescent="0.3">
      <c r="A3" t="s">
        <v>58</v>
      </c>
      <c r="B3" t="str">
        <f>MID(C3,1,2)</f>
        <v>16</v>
      </c>
      <c r="C3" s="4">
        <f>IF(LEN(D3)=8,D3,CONCATENATE("0",D3))</f>
        <v>16000000</v>
      </c>
      <c r="D3" s="4">
        <v>16000000</v>
      </c>
      <c r="E3" s="4" t="s">
        <v>57</v>
      </c>
    </row>
    <row r="4" spans="1:5" x14ac:dyDescent="0.3">
      <c r="A4" t="s">
        <v>50</v>
      </c>
      <c r="B4" t="str">
        <f>MID(C4,1,2)</f>
        <v>03</v>
      </c>
      <c r="C4" s="4" t="str">
        <f>IF(LEN(D4)=8,D4,CONCATENATE("0",D4))</f>
        <v>03000000</v>
      </c>
      <c r="D4" s="4">
        <v>3000000</v>
      </c>
      <c r="E4" s="4" t="s">
        <v>49</v>
      </c>
    </row>
    <row r="5" spans="1:5" x14ac:dyDescent="0.3">
      <c r="A5" t="s">
        <v>50</v>
      </c>
      <c r="B5" t="str">
        <f>MID(C5,1,2)</f>
        <v>77</v>
      </c>
      <c r="C5" s="4">
        <f>IF(LEN(D5)=8,D5,CONCATENATE("0",D5))</f>
        <v>77000000</v>
      </c>
      <c r="D5" s="4">
        <v>77000000</v>
      </c>
      <c r="E5" s="4" t="s">
        <v>108</v>
      </c>
    </row>
    <row r="6" spans="1:5" x14ac:dyDescent="0.3">
      <c r="A6" t="s">
        <v>100</v>
      </c>
      <c r="B6" t="str">
        <f>MID(C6,1,2)</f>
        <v>71</v>
      </c>
      <c r="C6" s="4">
        <f>IF(LEN(D6)=8,D6,CONCATENATE("0",D6))</f>
        <v>71000000</v>
      </c>
      <c r="D6" s="4">
        <v>71000000</v>
      </c>
      <c r="E6" s="4" t="s">
        <v>101</v>
      </c>
    </row>
    <row r="7" spans="1:5" x14ac:dyDescent="0.3">
      <c r="A7" t="s">
        <v>110</v>
      </c>
      <c r="B7" t="str">
        <f>MID(C7,1,2)</f>
        <v>79</v>
      </c>
      <c r="C7" s="4">
        <f>IF(LEN(D7)=8,D7,CONCATENATE("0",D7))</f>
        <v>79000000</v>
      </c>
      <c r="D7" s="4">
        <v>79000000</v>
      </c>
      <c r="E7" s="4" t="s">
        <v>109</v>
      </c>
    </row>
    <row r="8" spans="1:5" x14ac:dyDescent="0.3">
      <c r="A8" t="s">
        <v>66</v>
      </c>
      <c r="B8" t="str">
        <f>MID(C8,1,2)</f>
        <v>24</v>
      </c>
      <c r="C8" s="4">
        <f>IF(LEN(D8)=8,D8,CONCATENATE("0",D8))</f>
        <v>24000000</v>
      </c>
      <c r="D8" s="4">
        <v>24000000</v>
      </c>
      <c r="E8" s="4" t="s">
        <v>65</v>
      </c>
    </row>
    <row r="9" spans="1:5" x14ac:dyDescent="0.3">
      <c r="A9" t="s">
        <v>60</v>
      </c>
      <c r="B9" t="str">
        <f>MID(C9,1,2)</f>
        <v>18</v>
      </c>
      <c r="C9" s="4">
        <f>IF(LEN(D9)=8,D9,CONCATENATE("0",D9))</f>
        <v>18000000</v>
      </c>
      <c r="D9" s="4">
        <v>18000000</v>
      </c>
      <c r="E9" s="4" t="s">
        <v>59</v>
      </c>
    </row>
    <row r="10" spans="1:5" x14ac:dyDescent="0.3">
      <c r="A10" t="s">
        <v>54</v>
      </c>
      <c r="B10" t="str">
        <f>MID(C10,1,2)</f>
        <v>41</v>
      </c>
      <c r="C10" s="4">
        <f>IF(LEN(D10)=8,D10,CONCATENATE("0",D10))</f>
        <v>41000000</v>
      </c>
      <c r="D10" s="4">
        <v>41000000</v>
      </c>
      <c r="E10" s="4" t="s">
        <v>82</v>
      </c>
    </row>
    <row r="11" spans="1:5" x14ac:dyDescent="0.3">
      <c r="A11" t="s">
        <v>54</v>
      </c>
      <c r="B11" t="str">
        <f>MID(C11,1,2)</f>
        <v>44</v>
      </c>
      <c r="C11" s="4">
        <f>IF(LEN(D11)=8,D11,CONCATENATE("0",D11))</f>
        <v>44000000</v>
      </c>
      <c r="D11" s="4">
        <v>44000000</v>
      </c>
      <c r="E11" s="4" t="s">
        <v>86</v>
      </c>
    </row>
    <row r="12" spans="1:5" x14ac:dyDescent="0.3">
      <c r="A12" t="s">
        <v>85</v>
      </c>
      <c r="B12" t="str">
        <f>MID(C12,1,2)</f>
        <v>45</v>
      </c>
      <c r="C12" s="4">
        <f>IF(LEN(D12)=8,D12,CONCATENATE("0",D12))</f>
        <v>45000000</v>
      </c>
      <c r="D12" s="4">
        <v>45000000</v>
      </c>
      <c r="E12" s="4" t="s">
        <v>87</v>
      </c>
    </row>
    <row r="13" spans="1:5" x14ac:dyDescent="0.3">
      <c r="A13" t="s">
        <v>112</v>
      </c>
      <c r="B13" t="str">
        <f>MID(C13,1,2)</f>
        <v>80</v>
      </c>
      <c r="C13" s="4">
        <f>IF(LEN(D13)=8,D13,CONCATENATE("0",D13))</f>
        <v>80000000</v>
      </c>
      <c r="D13" s="4">
        <v>80000000</v>
      </c>
      <c r="E13" s="4" t="s">
        <v>111</v>
      </c>
    </row>
    <row r="14" spans="1:5" x14ac:dyDescent="0.3">
      <c r="A14" t="s">
        <v>60</v>
      </c>
      <c r="B14" t="str">
        <f>MID(C14,1,2)</f>
        <v>31</v>
      </c>
      <c r="C14" s="4">
        <f>IF(LEN(D14)=8,D14,CONCATENATE("0",D14))</f>
        <v>31000000</v>
      </c>
      <c r="D14" s="4">
        <v>31000000</v>
      </c>
      <c r="E14" s="4" t="s">
        <v>69</v>
      </c>
    </row>
    <row r="15" spans="1:5" x14ac:dyDescent="0.3">
      <c r="A15" t="s">
        <v>98</v>
      </c>
      <c r="B15" t="str">
        <f>MID(C15,1,2)</f>
        <v>66</v>
      </c>
      <c r="C15" s="4">
        <f>IF(LEN(D15)=8,D15,CONCATENATE("0",D15))</f>
        <v>66000000</v>
      </c>
      <c r="D15" s="4">
        <v>66000000</v>
      </c>
      <c r="E15" s="4" t="s">
        <v>97</v>
      </c>
    </row>
    <row r="16" spans="1:5" x14ac:dyDescent="0.3">
      <c r="A16" t="s">
        <v>56</v>
      </c>
      <c r="B16" t="str">
        <f>MID(C16,1,2)</f>
        <v>15</v>
      </c>
      <c r="C16" s="4">
        <f>IF(LEN(D16)=8,D16,CONCATENATE("0",D16))</f>
        <v>15000000</v>
      </c>
      <c r="D16" s="4">
        <v>15000000</v>
      </c>
      <c r="E16" s="4" t="s">
        <v>55</v>
      </c>
    </row>
    <row r="17" spans="1:5" x14ac:dyDescent="0.3">
      <c r="A17" t="s">
        <v>60</v>
      </c>
      <c r="B17" t="str">
        <f>MID(C17,1,2)</f>
        <v>39</v>
      </c>
      <c r="C17" s="4">
        <f>IF(LEN(D17)=8,D17,CONCATENATE("0",D17))</f>
        <v>39000000</v>
      </c>
      <c r="D17" s="4">
        <v>39000000</v>
      </c>
      <c r="E17" s="4" t="s">
        <v>81</v>
      </c>
    </row>
    <row r="18" spans="1:5" x14ac:dyDescent="0.3">
      <c r="A18" t="s">
        <v>114</v>
      </c>
      <c r="B18" t="str">
        <f>MID(C18,1,2)</f>
        <v>85</v>
      </c>
      <c r="C18" s="4">
        <f>IF(LEN(D18)=8,D18,CONCATENATE("0",D18))</f>
        <v>85000000</v>
      </c>
      <c r="D18" s="4">
        <v>85000000</v>
      </c>
      <c r="E18" s="4" t="s">
        <v>113</v>
      </c>
    </row>
    <row r="19" spans="1:5" x14ac:dyDescent="0.3">
      <c r="A19" t="s">
        <v>56</v>
      </c>
      <c r="B19" t="str">
        <f>MID(C19,1,2)</f>
        <v>55</v>
      </c>
      <c r="C19" s="4">
        <f>IF(LEN(D19)=8,D19,CONCATENATE("0",D19))</f>
        <v>55000000</v>
      </c>
      <c r="D19" s="4">
        <v>55000000</v>
      </c>
      <c r="E19" s="4" t="s">
        <v>91</v>
      </c>
    </row>
    <row r="20" spans="1:5" x14ac:dyDescent="0.3">
      <c r="A20" t="s">
        <v>54</v>
      </c>
      <c r="B20" t="str">
        <f>MID(C20,1,2)</f>
        <v>42</v>
      </c>
      <c r="C20" s="4">
        <f>IF(LEN(D20)=8,D20,CONCATENATE("0",D20))</f>
        <v>42000000</v>
      </c>
      <c r="D20" s="4">
        <v>42000000</v>
      </c>
      <c r="E20" s="4" t="s">
        <v>83</v>
      </c>
    </row>
    <row r="21" spans="1:5" x14ac:dyDescent="0.3">
      <c r="A21" t="s">
        <v>58</v>
      </c>
      <c r="B21" t="str">
        <f>MID(C21,1,2)</f>
        <v>51</v>
      </c>
      <c r="C21" s="4">
        <f>IF(LEN(D21)=8,D21,CONCATENATE("0",D21))</f>
        <v>51000000</v>
      </c>
      <c r="D21" s="4">
        <v>51000000</v>
      </c>
      <c r="E21" s="4" t="s">
        <v>90</v>
      </c>
    </row>
    <row r="22" spans="1:5" x14ac:dyDescent="0.3">
      <c r="A22" t="s">
        <v>68</v>
      </c>
      <c r="B22" t="str">
        <f>MID(C22,1,2)</f>
        <v>72</v>
      </c>
      <c r="C22" s="4">
        <f>IF(LEN(D22)=8,D22,CONCATENATE("0",D22))</f>
        <v>72000000</v>
      </c>
      <c r="D22" s="4">
        <v>72000000</v>
      </c>
      <c r="E22" s="4" t="s">
        <v>102</v>
      </c>
    </row>
    <row r="23" spans="1:5" x14ac:dyDescent="0.3">
      <c r="A23" t="s">
        <v>58</v>
      </c>
      <c r="B23" t="str">
        <f>MID(C23,1,2)</f>
        <v>38</v>
      </c>
      <c r="C23" s="4">
        <f>IF(LEN(D23)=8,D23,CONCATENATE("0",D23))</f>
        <v>38000000</v>
      </c>
      <c r="D23" s="4">
        <v>38000000</v>
      </c>
      <c r="E23" s="4" t="s">
        <v>80</v>
      </c>
    </row>
    <row r="24" spans="1:5" x14ac:dyDescent="0.3">
      <c r="A24" t="s">
        <v>62</v>
      </c>
      <c r="B24" t="str">
        <f>MID(C24,1,2)</f>
        <v>19</v>
      </c>
      <c r="C24" s="4">
        <f>IF(LEN(D24)=8,D24,CONCATENATE("0",D24))</f>
        <v>19000000</v>
      </c>
      <c r="D24" s="4">
        <v>19000000</v>
      </c>
      <c r="E24" s="4" t="s">
        <v>61</v>
      </c>
    </row>
    <row r="25" spans="1:5" x14ac:dyDescent="0.3">
      <c r="A25" t="s">
        <v>85</v>
      </c>
      <c r="B25" t="str">
        <f>MID(C25,1,2)</f>
        <v>43</v>
      </c>
      <c r="C25" s="4">
        <f>IF(LEN(D25)=8,D25,CONCATENATE("0",D25))</f>
        <v>43000000</v>
      </c>
      <c r="D25" s="4">
        <v>43000000</v>
      </c>
      <c r="E25" s="4" t="s">
        <v>84</v>
      </c>
    </row>
    <row r="26" spans="1:5" x14ac:dyDescent="0.3">
      <c r="A26" t="s">
        <v>73</v>
      </c>
      <c r="B26" t="str">
        <f>MID(C26,1,2)</f>
        <v>33</v>
      </c>
      <c r="C26" s="4">
        <f>IF(LEN(D26)=8,D26,CONCATENATE("0",D26))</f>
        <v>33000000</v>
      </c>
      <c r="D26" s="4">
        <v>33000000</v>
      </c>
      <c r="E26" s="4" t="s">
        <v>72</v>
      </c>
    </row>
    <row r="27" spans="1:5" x14ac:dyDescent="0.3">
      <c r="A27" t="s">
        <v>54</v>
      </c>
      <c r="B27" t="str">
        <f>MID(C27,1,2)</f>
        <v>14</v>
      </c>
      <c r="C27" s="4">
        <f>IF(LEN(D27)=8,D27,CONCATENATE("0",D27))</f>
        <v>14000000</v>
      </c>
      <c r="D27" s="4">
        <v>14000000</v>
      </c>
      <c r="E27" s="4" t="s">
        <v>53</v>
      </c>
    </row>
    <row r="28" spans="1:5" x14ac:dyDescent="0.3">
      <c r="A28" t="s">
        <v>79</v>
      </c>
      <c r="B28" t="str">
        <f>MID(C28,1,2)</f>
        <v>37</v>
      </c>
      <c r="C28" s="4">
        <f>IF(LEN(D28)=8,D28,CONCATENATE("0",D28))</f>
        <v>37000000</v>
      </c>
      <c r="D28" s="4">
        <v>37000000</v>
      </c>
      <c r="E28" s="4" t="s">
        <v>78</v>
      </c>
    </row>
    <row r="29" spans="1:5" x14ac:dyDescent="0.3">
      <c r="A29" t="s">
        <v>68</v>
      </c>
      <c r="B29" t="str">
        <f>MID(C29,1,2)</f>
        <v>30</v>
      </c>
      <c r="C29" s="4">
        <f>IF(LEN(D29)=8,D29,CONCATENATE("0",D29))</f>
        <v>30000000</v>
      </c>
      <c r="D29" s="4">
        <v>30000000</v>
      </c>
      <c r="E29" s="4" t="s">
        <v>67</v>
      </c>
    </row>
    <row r="30" spans="1:5" x14ac:dyDescent="0.3">
      <c r="A30" t="s">
        <v>119</v>
      </c>
      <c r="B30" t="str">
        <f>MID(C30,1,2)</f>
        <v>98</v>
      </c>
      <c r="C30" s="4">
        <f>IF(LEN(D30)=8,D30,CONCATENATE("0",D30))</f>
        <v>98000000</v>
      </c>
      <c r="D30" s="4">
        <v>98000000</v>
      </c>
      <c r="E30" s="4" t="s">
        <v>118</v>
      </c>
    </row>
    <row r="31" spans="1:5" x14ac:dyDescent="0.3">
      <c r="A31" t="s">
        <v>52</v>
      </c>
      <c r="B31" t="str">
        <f>MID(C31,1,2)</f>
        <v>09</v>
      </c>
      <c r="C31" s="4" t="str">
        <f>IF(LEN(D31)=8,D31,CONCATENATE("0",D31))</f>
        <v>09000000</v>
      </c>
      <c r="D31" s="4">
        <v>9000000</v>
      </c>
      <c r="E31" s="4" t="s">
        <v>51</v>
      </c>
    </row>
    <row r="32" spans="1:5" x14ac:dyDescent="0.3">
      <c r="A32" t="s">
        <v>95</v>
      </c>
      <c r="B32" t="str">
        <f>MID(C32,1,2)</f>
        <v>64</v>
      </c>
      <c r="C32" s="4">
        <f>IF(LEN(D32)=8,D32,CONCATENATE("0",D32))</f>
        <v>64000000</v>
      </c>
      <c r="D32" s="4">
        <v>64000000</v>
      </c>
      <c r="E32" s="4" t="s">
        <v>94</v>
      </c>
    </row>
    <row r="33" spans="1:5" x14ac:dyDescent="0.3">
      <c r="A33" t="s">
        <v>64</v>
      </c>
      <c r="B33" t="str">
        <f>MID(C33,1,2)</f>
        <v>22</v>
      </c>
      <c r="C33" s="4">
        <f>IF(LEN(D33)=8,D33,CONCATENATE("0",D33))</f>
        <v>22000000</v>
      </c>
      <c r="D33" s="4">
        <v>22000000</v>
      </c>
      <c r="E33" s="4" t="s">
        <v>63</v>
      </c>
    </row>
    <row r="34" spans="1:5" x14ac:dyDescent="0.3">
      <c r="A34" t="s">
        <v>95</v>
      </c>
      <c r="B34" t="str">
        <f>MID(C34,1,2)</f>
        <v>65</v>
      </c>
      <c r="C34" s="4">
        <f>IF(LEN(D34)=8,D34,CONCATENATE("0",D34))</f>
        <v>65000000</v>
      </c>
      <c r="D34" s="4">
        <v>65000000</v>
      </c>
      <c r="E34" s="4" t="s">
        <v>96</v>
      </c>
    </row>
    <row r="35" spans="1:5" x14ac:dyDescent="0.3">
      <c r="A35" t="s">
        <v>71</v>
      </c>
      <c r="B35" t="str">
        <f>MID(C35,1,2)</f>
        <v>32</v>
      </c>
      <c r="C35" s="4">
        <f>IF(LEN(D35)=8,D35,CONCATENATE("0",D35))</f>
        <v>32000000</v>
      </c>
      <c r="D35" s="4">
        <v>32000000</v>
      </c>
      <c r="E35" s="4" t="s">
        <v>70</v>
      </c>
    </row>
    <row r="36" spans="1:5" x14ac:dyDescent="0.3">
      <c r="A36" t="s">
        <v>100</v>
      </c>
      <c r="B36" t="str">
        <f>MID(C36,1,2)</f>
        <v>70</v>
      </c>
      <c r="C36" s="4">
        <f>IF(LEN(D36)=8,D36,CONCATENATE("0",D36))</f>
        <v>70000000</v>
      </c>
      <c r="D36" s="4">
        <v>70000000</v>
      </c>
      <c r="E36" s="4" t="s">
        <v>99</v>
      </c>
    </row>
    <row r="37" spans="1:5" x14ac:dyDescent="0.3">
      <c r="A37" t="s">
        <v>79</v>
      </c>
      <c r="B37" t="str">
        <f>MID(C37,1,2)</f>
        <v>92</v>
      </c>
      <c r="C37" s="4">
        <f>IF(LEN(D37)=8,D37,CONCATENATE("0",D37))</f>
        <v>92000000</v>
      </c>
      <c r="D37" s="4">
        <v>92000000</v>
      </c>
      <c r="E37" s="4" t="s">
        <v>117</v>
      </c>
    </row>
    <row r="38" spans="1:5" x14ac:dyDescent="0.3">
      <c r="A38" t="s">
        <v>58</v>
      </c>
      <c r="B38" t="str">
        <f>MID(C38,1,2)</f>
        <v>50</v>
      </c>
      <c r="C38" s="4">
        <f>IF(LEN(D38)=8,D38,CONCATENATE("0",D38))</f>
        <v>50000000</v>
      </c>
      <c r="D38" s="4">
        <v>50000000</v>
      </c>
      <c r="E38" s="4" t="s">
        <v>89</v>
      </c>
    </row>
    <row r="39" spans="1:5" x14ac:dyDescent="0.3">
      <c r="A39" t="s">
        <v>104</v>
      </c>
      <c r="B39" t="str">
        <f>MID(C39,1,2)</f>
        <v>73</v>
      </c>
      <c r="C39" s="4">
        <f>IF(LEN(D39)=8,D39,CONCATENATE("0",D39))</f>
        <v>73000000</v>
      </c>
      <c r="D39" s="4">
        <v>73000000</v>
      </c>
      <c r="E39" s="4" t="s">
        <v>103</v>
      </c>
    </row>
    <row r="40" spans="1:5" x14ac:dyDescent="0.3">
      <c r="A40" t="s">
        <v>77</v>
      </c>
      <c r="B40" t="str">
        <f>MID(C40,1,2)</f>
        <v>35</v>
      </c>
      <c r="C40" s="4">
        <f>IF(LEN(D40)=8,D40,CONCATENATE("0",D40))</f>
        <v>35000000</v>
      </c>
      <c r="D40" s="4">
        <v>35000000</v>
      </c>
      <c r="E40" s="4" t="s">
        <v>76</v>
      </c>
    </row>
    <row r="41" spans="1:5" x14ac:dyDescent="0.3">
      <c r="A41" t="s">
        <v>52</v>
      </c>
      <c r="B41" t="str">
        <f>MID(C41,1,2)</f>
        <v>76</v>
      </c>
      <c r="C41" s="4">
        <f>IF(LEN(D41)=8,D41,CONCATENATE("0",D41))</f>
        <v>76000000</v>
      </c>
      <c r="D41" s="4">
        <v>76000000</v>
      </c>
      <c r="E41" s="4" t="s">
        <v>107</v>
      </c>
    </row>
    <row r="42" spans="1:5" x14ac:dyDescent="0.3">
      <c r="A42" t="s">
        <v>116</v>
      </c>
      <c r="B42" t="str">
        <f>MID(C42,1,2)</f>
        <v>90</v>
      </c>
      <c r="C42" s="4">
        <f>IF(LEN(D42)=8,D42,CONCATENATE("0",D42))</f>
        <v>90000000</v>
      </c>
      <c r="D42" s="4">
        <v>90000000</v>
      </c>
      <c r="E42" s="4" t="s">
        <v>115</v>
      </c>
    </row>
    <row r="43" spans="1:5" x14ac:dyDescent="0.3">
      <c r="A43" t="s">
        <v>68</v>
      </c>
      <c r="B43" t="str">
        <f>MID(C43,1,2)</f>
        <v>48</v>
      </c>
      <c r="C43" s="4">
        <f>IF(LEN(D43)=8,D43,CONCATENATE("0",D43))</f>
        <v>48000000</v>
      </c>
      <c r="D43" s="4">
        <v>48000000</v>
      </c>
      <c r="E43" s="4" t="s">
        <v>88</v>
      </c>
    </row>
    <row r="44" spans="1:5" x14ac:dyDescent="0.3">
      <c r="A44" t="s">
        <v>75</v>
      </c>
      <c r="B44" t="str">
        <f>MID(C44,1,2)</f>
        <v>63</v>
      </c>
      <c r="C44" s="4">
        <f>IF(LEN(D44)=8,D44,CONCATENATE("0",D44))</f>
        <v>63000000</v>
      </c>
      <c r="D44" s="4">
        <v>63000000</v>
      </c>
      <c r="E44" s="4" t="s">
        <v>93</v>
      </c>
    </row>
    <row r="45" spans="1:5" x14ac:dyDescent="0.3">
      <c r="A45" t="s">
        <v>75</v>
      </c>
      <c r="B45" t="str">
        <f>MID(C45,1,2)</f>
        <v>34</v>
      </c>
      <c r="C45" s="4">
        <f>IF(LEN(D45)=8,D45,CONCATENATE("0",D45))</f>
        <v>34000000</v>
      </c>
      <c r="D45" s="4">
        <v>34000000</v>
      </c>
      <c r="E45" s="4" t="s">
        <v>74</v>
      </c>
    </row>
    <row r="46" spans="1:5" x14ac:dyDescent="0.3">
      <c r="A46" t="s">
        <v>75</v>
      </c>
      <c r="B46" t="str">
        <f>MID(C46,1,2)</f>
        <v>60</v>
      </c>
      <c r="C46" s="4">
        <f>IF(LEN(D46)=8,D46,CONCATENATE("0",D46))</f>
        <v>60000000</v>
      </c>
      <c r="D46" s="4">
        <v>60000000</v>
      </c>
      <c r="E46" s="4" t="s">
        <v>92</v>
      </c>
    </row>
  </sheetData>
  <autoFilter ref="A1:E46">
    <sortState xmlns:xlrd2="http://schemas.microsoft.com/office/spreadsheetml/2017/richdata2" ref="A2:E46">
      <sortCondition ref="E1:E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pendle_borough</vt:lpstr>
      <vt:lpstr>cpv-code</vt:lpstr>
      <vt:lpstr>cpv-code-data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Vijayakumar</dc:creator>
  <cp:lastModifiedBy>Aswin Vijayakumar</cp:lastModifiedBy>
  <dcterms:created xsi:type="dcterms:W3CDTF">2020-11-10T10:45:40Z</dcterms:created>
  <dcterms:modified xsi:type="dcterms:W3CDTF">2020-11-10T13:26:13Z</dcterms:modified>
</cp:coreProperties>
</file>