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anudip\"/>
    </mc:Choice>
  </mc:AlternateContent>
  <bookViews>
    <workbookView xWindow="-108" yWindow="-108" windowWidth="23256" windowHeight="12456" activeTab="9"/>
  </bookViews>
  <sheets>
    <sheet name="Expense" sheetId="1" r:id="rId1"/>
    <sheet name="Tasks" sheetId="2" r:id="rId2"/>
    <sheet name="task 1" sheetId="5" r:id="rId3"/>
    <sheet name="task 2" sheetId="6" r:id="rId4"/>
    <sheet name="task 3" sheetId="7" r:id="rId5"/>
    <sheet name="task 4" sheetId="8" r:id="rId6"/>
    <sheet name="Task 5" sheetId="10" r:id="rId7"/>
    <sheet name="Task 6" sheetId="11" r:id="rId8"/>
    <sheet name="task 7" sheetId="13" r:id="rId9"/>
    <sheet name="Task 8" sheetId="14" r:id="rId10"/>
    <sheet name="practice" sheetId="3" r:id="rId11"/>
  </sheets>
  <definedNames>
    <definedName name="_xlnm._FilterDatabase" localSheetId="0" hidden="1">Expense!$A$1:$C$51</definedName>
    <definedName name="formula">practice!$B$4</definedName>
    <definedName name="Slicer_Date1">#N/A</definedName>
    <definedName name="Slicer_Expense1">#N/A</definedName>
  </definedNames>
  <calcPr calcId="162913"/>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3" l="1"/>
  <c r="D4"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 i="10"/>
  <c r="H11" i="10" s="1"/>
  <c r="D6" i="10"/>
  <c r="D7" i="10"/>
  <c r="H12" i="10" s="1"/>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C12" i="7"/>
  <c r="C5" i="7"/>
  <c r="C6" i="7"/>
  <c r="C14" i="7"/>
  <c r="C11" i="7"/>
  <c r="C13" i="7"/>
  <c r="C8" i="7"/>
  <c r="C9" i="7"/>
  <c r="C10" i="7"/>
  <c r="C4" i="7"/>
  <c r="C7" i="7"/>
  <c r="C4" i="6"/>
  <c r="C5" i="6"/>
  <c r="C6" i="6"/>
  <c r="C7" i="6"/>
  <c r="C8" i="6"/>
  <c r="C9" i="6"/>
  <c r="C10" i="6"/>
  <c r="C11" i="6"/>
  <c r="C12" i="6"/>
  <c r="C13" i="6"/>
  <c r="C3" i="6"/>
  <c r="H10" i="10" l="1"/>
  <c r="B6" i="5"/>
  <c r="B7" i="5"/>
  <c r="B8" i="5"/>
  <c r="A5" i="3" l="1"/>
  <c r="A6" i="3"/>
  <c r="A4" i="3" l="1"/>
  <c r="B25" i="3" l="1"/>
  <c r="B24" i="3"/>
  <c r="B23" i="3"/>
</calcChain>
</file>

<file path=xl/sharedStrings.xml><?xml version="1.0" encoding="utf-8"?>
<sst xmlns="http://schemas.openxmlformats.org/spreadsheetml/2006/main" count="515" uniqueCount="105">
  <si>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</si>
  <si>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</si>
  <si>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</si>
  <si>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</si>
  <si>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</si>
  <si>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</si>
  <si>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</si>
  <si>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</si>
  <si>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</si>
  <si>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</si>
  <si>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</si>
  <si>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</si>
  <si>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</si>
  <si>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</si>
  <si>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</si>
  <si>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</si>
  <si>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</si>
  <si>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</si>
  <si>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</si>
  <si>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</si>
  <si>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</si>
  <si>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</si>
  <si>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</si>
  <si>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</si>
  <si>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
  </si>
  <si>
    <t>result</t>
  </si>
  <si>
    <t>formula</t>
  </si>
  <si>
    <t>we haved used countif function</t>
  </si>
  <si>
    <t xml:space="preserve">we have two method </t>
  </si>
  <si>
    <t xml:space="preserve">1) using sumif function </t>
  </si>
  <si>
    <t>2) using pivot table</t>
  </si>
  <si>
    <t>using sumif method</t>
  </si>
  <si>
    <t>online shoping</t>
  </si>
  <si>
    <t>medicine</t>
  </si>
  <si>
    <t>and so on……</t>
  </si>
  <si>
    <t xml:space="preserve">now using pivot table </t>
  </si>
  <si>
    <t>Sum of Expense</t>
  </si>
  <si>
    <t>Row Labels</t>
  </si>
  <si>
    <t>Grand Total</t>
  </si>
  <si>
    <t>Arrange the item-wise total expense in descending order</t>
  </si>
  <si>
    <t xml:space="preserve">we use sorting function for this </t>
  </si>
  <si>
    <t>.=COUNTIF(Expense!B:B,"online shopping")</t>
  </si>
  <si>
    <t>.=COUNTIF(Expense!B:B,"Ordering food")</t>
  </si>
  <si>
    <t>.=COUNTIF(Expense!B:B,"gifts")</t>
  </si>
  <si>
    <t>items</t>
  </si>
  <si>
    <t xml:space="preserve">online shopping </t>
  </si>
  <si>
    <t>gifts</t>
  </si>
  <si>
    <t>ordiring food</t>
  </si>
  <si>
    <t>Oct</t>
  </si>
  <si>
    <t>Nov</t>
  </si>
  <si>
    <t>Dec</t>
  </si>
  <si>
    <t>Column1</t>
  </si>
  <si>
    <t>Column2</t>
  </si>
  <si>
    <t>Column3</t>
  </si>
  <si>
    <t>Column4</t>
  </si>
  <si>
    <t xml:space="preserve">items </t>
  </si>
  <si>
    <t>online shopping</t>
  </si>
  <si>
    <t>ordering food</t>
  </si>
  <si>
    <t>counts</t>
  </si>
  <si>
    <t xml:space="preserve">formula used </t>
  </si>
  <si>
    <t>.=COUNTIF(Expense!B:B,A6)</t>
  </si>
  <si>
    <t>sum</t>
  </si>
  <si>
    <t xml:space="preserve">now sloving task using pivot table </t>
  </si>
  <si>
    <t>months</t>
  </si>
  <si>
    <t>.</t>
  </si>
  <si>
    <t>oct</t>
  </si>
  <si>
    <t>nov</t>
  </si>
  <si>
    <t>dec</t>
  </si>
  <si>
    <t>Total Expence</t>
  </si>
  <si>
    <t>category</t>
  </si>
  <si>
    <t>Essential</t>
  </si>
  <si>
    <t>Non-essential</t>
  </si>
  <si>
    <t>Cost type</t>
  </si>
  <si>
    <t>Here's a table summarizing the ways Priya can reduce her expenses along with justifications for each:</t>
  </si>
  <si>
    <t>Current Cost (₹)</t>
  </si>
  <si>
    <t>Ways to Reduce Expenses</t>
  </si>
  <si>
    <t>Justification</t>
  </si>
  <si>
    <t>Use generic medications, shop around, check for discounts</t>
  </si>
  <si>
    <t>Generic drugs are cheaper, comparing prices can find better deals, and discounts can reduce overall cost.</t>
  </si>
  <si>
    <t>Reduce impulse buys, use cashback and discount codes, limit non-essential purchases</t>
  </si>
  <si>
    <t>Avoiding unplanned buys, leveraging discounts, and focusing on necessities can cut costs significantly.</t>
  </si>
  <si>
    <t>Other Essential Items</t>
  </si>
  <si>
    <t>Buy in bulk, look for sales and discounts, evaluate necessity</t>
  </si>
  <si>
    <t>Bulk buying lowers unit costs, sales and coupons reduce prices, and evaluating needs avoids overspending.</t>
  </si>
  <si>
    <t>Buy seasonal produce, shop at local markets, grow your own</t>
  </si>
  <si>
    <t>Seasonal produce is cheaper, local markets may offer better prices, and home-growing reduces grocery bills.</t>
  </si>
  <si>
    <t>Buy in bulk and freeze, look for sales, substitute with cheaper proteins</t>
  </si>
  <si>
    <t>Bulk buying and freezing saves money, sales reduce costs, and cheaper proteins provide cost-effective nutrition.</t>
  </si>
  <si>
    <t>DIY gifts, set a budget, shop sales</t>
  </si>
  <si>
    <t>Handmade gifts are cheaper, budgets prevent overspending, and sales offer better deals.</t>
  </si>
  <si>
    <t>Ordering Food</t>
  </si>
  <si>
    <t>Cook at home, plan meals, limit frequency</t>
  </si>
  <si>
    <t>Home cooking is cheaper, meal planning reduces ordering needs, and setting limits controls spending.</t>
  </si>
  <si>
    <t>Movie with Friends</t>
  </si>
  <si>
    <t>Look for discounts, host movie nights, opt for matinee shows</t>
  </si>
  <si>
    <t>Discounts and matinees are cheaper, and home movie nights eliminate ticket costs.</t>
  </si>
  <si>
    <t>Switch plans, use Wi-Fi, negotiate with provider</t>
  </si>
  <si>
    <t>Cost-effective plans, Wi-Fi usage, and negotiating can reduce monthly bills.</t>
  </si>
  <si>
    <t>Category</t>
  </si>
  <si>
    <t>Cab to Office</t>
  </si>
  <si>
    <t>Use public transport, carpool, cycle or walk</t>
  </si>
  <si>
    <t>Public transport and carpooling are cheaper, and cycling/walking saves money and improves health.</t>
  </si>
  <si>
    <t>Plan ahead, travel during off-peak times, look for deals</t>
  </si>
  <si>
    <t>Advance booking, off-peak travel, and deals reduce travel expenses.</t>
  </si>
  <si>
    <t xml:space="preserve">This table provides a clear overview of specific actions Priya can take to reduce her expenses in each category along with the justifications for each action.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</si>
</sst>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sz val="18"/>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sz val="14"/>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rgb="FFFFFFCC"/>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9" fillId="6" borderId="10" applyNumberFormat="0" applyFont="0" applyAlignment="0" applyProtection="0"/>
  </cellStyleXfs>
  <cellXfs count="44">
    <xf numFmtId="0" fontId="0" fillId="0" borderId="0" xfId="0"/>
    <xf numFmtId="0" fontId="1" fillId="0" borderId="0" xfId="0" applyFont="1" applyAlignment="1">
      <alignment vertical="center"/>
    </xf>
    <xf numFmtId="0" fontId="4" fillId="0" borderId="0" xfId="0" applyFont="1" applyAlignment="1">
      <alignment vertical="center"/>
    </xf>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7" fillId="0" borderId="0" xfId="0" applyFont="1" applyAlignment="1">
      <alignment horizontal="center" wrapText="1"/>
    </xf>
    <xf numFmtId="0" fontId="7" fillId="0" borderId="0" xfId="0" applyFont="1" applyAlignment="1">
      <alignment horizontal="center" vertical="top" wrapText="1"/>
    </xf>
    <xf numFmtId="14" fontId="3" fillId="2" borderId="2" xfId="0" applyNumberFormat="1" applyFont="1" applyFill="1" applyBorder="1" applyAlignment="1">
      <alignment horizontal="center" vertical="center" wrapText="1"/>
    </xf>
    <xf numFmtId="14" fontId="3" fillId="3" borderId="2" xfId="0" applyNumberFormat="1" applyFont="1" applyFill="1" applyBorder="1" applyAlignment="1">
      <alignment horizontal="center" vertical="center" wrapText="1"/>
    </xf>
    <xf numFmtId="0" fontId="3" fillId="4" borderId="3" xfId="0" applyFont="1" applyFill="1" applyBorder="1" applyAlignment="1">
      <alignment horizontal="right" vertical="center" wrapText="1"/>
    </xf>
    <xf numFmtId="4" fontId="3" fillId="4" borderId="3" xfId="0" applyNumberFormat="1" applyFont="1" applyFill="1" applyBorder="1" applyAlignment="1">
      <alignment horizontal="right"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14" fontId="3" fillId="2" borderId="7" xfId="0" applyNumberFormat="1" applyFont="1" applyFill="1" applyBorder="1" applyAlignment="1">
      <alignment horizontal="center" vertical="center" wrapText="1"/>
    </xf>
    <xf numFmtId="0" fontId="3" fillId="2" borderId="8" xfId="0" applyFont="1" applyFill="1" applyBorder="1" applyAlignment="1">
      <alignment vertical="center" wrapText="1"/>
    </xf>
    <xf numFmtId="0" fontId="3" fillId="4" borderId="9" xfId="0" applyFont="1" applyFill="1" applyBorder="1" applyAlignment="1">
      <alignment horizontal="right" vertical="center"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8" fillId="0" borderId="0" xfId="0" applyFont="1"/>
    <xf numFmtId="0" fontId="0" fillId="0" borderId="0" xfId="0" applyFont="1"/>
    <xf numFmtId="0" fontId="5" fillId="0" borderId="0" xfId="0" applyFont="1"/>
    <xf numFmtId="0" fontId="11" fillId="0" borderId="0" xfId="0" applyFont="1"/>
    <xf numFmtId="0" fontId="12" fillId="0" borderId="0" xfId="0" applyFont="1"/>
    <xf numFmtId="0" fontId="13" fillId="0" borderId="0" xfId="0" applyFont="1"/>
    <xf numFmtId="0" fontId="2" fillId="2" borderId="5" xfId="0" applyFont="1" applyFill="1" applyBorder="1" applyAlignment="1">
      <alignment horizontal="center" vertical="center"/>
    </xf>
    <xf numFmtId="0" fontId="0" fillId="2" borderId="5" xfId="0" applyFont="1" applyFill="1" applyBorder="1" applyAlignment="1">
      <alignment horizontal="center" vertical="center" wrapText="1"/>
    </xf>
    <xf numFmtId="0" fontId="10" fillId="6" borderId="10" xfId="1" applyFont="1" applyAlignment="1">
      <alignment horizontal="center" vertical="center" wrapText="1"/>
    </xf>
    <xf numFmtId="14" fontId="10" fillId="6" borderId="10" xfId="1" applyNumberFormat="1" applyFont="1" applyAlignment="1">
      <alignment horizontal="center" vertical="center" wrapText="1"/>
    </xf>
    <xf numFmtId="0" fontId="10" fillId="6" borderId="10" xfId="1" applyFont="1" applyAlignment="1">
      <alignment vertical="center" wrapText="1"/>
    </xf>
    <xf numFmtId="0" fontId="10" fillId="6" borderId="10" xfId="1" applyFont="1" applyAlignment="1">
      <alignment horizontal="right" vertical="center" wrapText="1"/>
    </xf>
    <xf numFmtId="4" fontId="10" fillId="6" borderId="10" xfId="1" applyNumberFormat="1" applyFont="1" applyAlignment="1">
      <alignment horizontal="right" vertical="center" wrapText="1"/>
    </xf>
    <xf numFmtId="14" fontId="0" fillId="6" borderId="10" xfId="1" applyNumberFormat="1" applyFont="1" applyAlignment="1">
      <alignment horizontal="center" vertical="center" wrapText="1"/>
    </xf>
    <xf numFmtId="0" fontId="0" fillId="6" borderId="10" xfId="1" applyFont="1" applyAlignment="1">
      <alignment vertical="center" wrapText="1"/>
    </xf>
    <xf numFmtId="0" fontId="0" fillId="6" borderId="10" xfId="1" applyFont="1" applyAlignment="1">
      <alignment horizontal="right" vertical="center" wrapText="1"/>
    </xf>
    <xf numFmtId="0" fontId="14" fillId="0" borderId="0" xfId="0" applyFont="1"/>
    <xf numFmtId="0" fontId="6" fillId="0" borderId="0" xfId="0" applyFont="1" applyAlignment="1">
      <alignment horizontal="center" wrapText="1"/>
    </xf>
    <xf numFmtId="0" fontId="0" fillId="0" borderId="0" xfId="0" applyAlignment="1">
      <alignment vertical="center" wrapText="1"/>
    </xf>
    <xf numFmtId="0" fontId="0" fillId="0" borderId="0" xfId="0" applyAlignment="1">
      <alignment horizontal="center" wrapText="1"/>
    </xf>
  </cellXfs>
  <cellStyles count="2">
    <cellStyle name="Normal" xfId="0" builtinId="0"/>
    <cellStyle name="Note" xfId="1" builtinId="10"/>
  </cellStyles>
  <dxfs count="51">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rgb="FF000000"/>
        <name val="Verdana"/>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rgb="FF000000"/>
        <name val="Verdana"/>
        <scheme val="none"/>
      </font>
      <numFmt numFmtId="0" formatCode="General"/>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rgb="FF006100"/>
        <name val="Calibri"/>
        <scheme val="minor"/>
      </font>
      <alignment horizontal="center" vertical="center" textRotation="0" wrapText="1" indent="0" justifyLastLine="0" shrinkToFit="0" readingOrder="0"/>
    </dxf>
    <dxf>
      <alignment horizontal="right"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rgb="FF000000"/>
        <name val="Verdana"/>
        <scheme val="none"/>
      </font>
      <numFmt numFmtId="0" formatCode="General"/>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rgb="FF000000"/>
        <name val="Verdana"/>
        <scheme val="none"/>
      </font>
      <numFmt numFmtId="0" formatCode="General"/>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rgb="FF000000"/>
        <name val="Verdana"/>
        <scheme val="none"/>
      </font>
      <fill>
        <patternFill patternType="solid">
          <fgColor indexed="64"/>
          <bgColor theme="0"/>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fill>
        <patternFill patternType="solid">
          <fgColor indexed="64"/>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Verdana"/>
        <scheme val="none"/>
      </font>
      <numFmt numFmtId="19" formatCode="dd/mm/yyyy"/>
      <fill>
        <patternFill patternType="solid">
          <fgColor indexed="64"/>
          <bgColor rgb="FFFFFFFF"/>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42026896705195E-2"/>
          <c:y val="0.11609039223794776"/>
          <c:w val="0.50002826026289104"/>
          <c:h val="0.79640085182278264"/>
        </c:manualLayout>
      </c:layout>
      <c:pieChart>
        <c:varyColors val="1"/>
        <c:ser>
          <c:idx val="0"/>
          <c:order val="0"/>
          <c:tx>
            <c:strRef>
              <c:f>'task 2'!$C$2</c:f>
              <c:strCache>
                <c:ptCount val="1"/>
                <c:pt idx="0">
                  <c:v>sum</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053D-4158-8962-D44BF6004C03}"/>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053D-4158-8962-D44BF6004C03}"/>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053D-4158-8962-D44BF6004C03}"/>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053D-4158-8962-D44BF6004C03}"/>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053D-4158-8962-D44BF6004C03}"/>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053D-4158-8962-D44BF6004C03}"/>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053D-4158-8962-D44BF6004C03}"/>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053D-4158-8962-D44BF6004C03}"/>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053D-4158-8962-D44BF6004C03}"/>
              </c:ext>
            </c:extLst>
          </c:dPt>
          <c:dPt>
            <c:idx val="9"/>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3-053D-4158-8962-D44BF6004C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'task 2'!$A$3:$B$13</c15:sqref>
                  </c15:fullRef>
                </c:ext>
              </c:extLst>
              <c:f>'task 2'!$A$3:$B$12</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extLst>
                <c:ext xmlns:c15="http://schemas.microsoft.com/office/drawing/2012/chart" uri="{02D57815-91ED-43cb-92C2-25804820EDAC}">
                  <c15:fullRef>
                    <c15:sqref>'task 2'!$C$3:$C$13</c15:sqref>
                  </c15:fullRef>
                </c:ext>
              </c:extLst>
              <c:f>'task 2'!$C$3:$C$12</c:f>
              <c:numCache>
                <c:formatCode>General</c:formatCode>
                <c:ptCount val="10"/>
                <c:pt idx="0">
                  <c:v>7775</c:v>
                </c:pt>
                <c:pt idx="1">
                  <c:v>7464</c:v>
                </c:pt>
                <c:pt idx="2">
                  <c:v>10194.1</c:v>
                </c:pt>
                <c:pt idx="3">
                  <c:v>3217</c:v>
                </c:pt>
                <c:pt idx="4">
                  <c:v>3342</c:v>
                </c:pt>
                <c:pt idx="5">
                  <c:v>5688</c:v>
                </c:pt>
                <c:pt idx="6">
                  <c:v>1857</c:v>
                </c:pt>
                <c:pt idx="7">
                  <c:v>2586</c:v>
                </c:pt>
                <c:pt idx="8">
                  <c:v>1411.26</c:v>
                </c:pt>
                <c:pt idx="9">
                  <c:v>7464</c:v>
                </c:pt>
              </c:numCache>
            </c:numRef>
          </c:val>
          <c:extLst>
            <c:ext xmlns:c15="http://schemas.microsoft.com/office/drawing/2012/chart" uri="{02D57815-91ED-43cb-92C2-25804820EDAC}">
              <c15:categoryFilterExceptions>
                <c15:categoryFilterException>
                  <c15:sqref>'task 2'!$C$13</c15:sqref>
                  <c15:bubble3D val="0"/>
                </c15:categoryFilterException>
              </c15:categoryFilterExceptions>
            </c:ext>
            <c:ext xmlns:c16="http://schemas.microsoft.com/office/drawing/2014/chart" uri="{C3380CC4-5D6E-409C-BE32-E72D297353CC}">
              <c16:uniqueId val="{00000016-053D-4158-8962-D44BF6004C03}"/>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3">
            <a:lumMod val="40000"/>
            <a:lumOff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gradFill>
        <a:gsLst>
          <a:gs pos="0">
            <a:schemeClr val="accent1">
              <a:lumMod val="5000"/>
              <a:lumOff val="95000"/>
            </a:schemeClr>
          </a:gs>
          <a:gs pos="36000">
            <a:schemeClr val="accent1">
              <a:lumMod val="45000"/>
              <a:lumOff val="55000"/>
            </a:schemeClr>
          </a:gs>
          <a:gs pos="82000">
            <a:schemeClr val="accent1">
              <a:lumMod val="0"/>
              <a:lumOff val="100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'task 2'!$C$2</c:f>
              <c:strCache>
                <c:ptCount val="1"/>
                <c:pt idx="0">
                  <c:v>sum</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'task 2'!$A$3:$B$13</c15:sqref>
                  </c15:fullRef>
                </c:ext>
              </c:extLst>
              <c:f>'task 2'!$A$3:$B$12</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extLst>
                <c:ext xmlns:c15="http://schemas.microsoft.com/office/drawing/2012/chart" uri="{02D57815-91ED-43cb-92C2-25804820EDAC}">
                  <c15:fullRef>
                    <c15:sqref>'task 2'!$C$3:$C$13</c15:sqref>
                  </c15:fullRef>
                </c:ext>
              </c:extLst>
              <c:f>'task 2'!$C$3:$C$12</c:f>
              <c:numCache>
                <c:formatCode>General</c:formatCode>
                <c:ptCount val="10"/>
                <c:pt idx="0">
                  <c:v>7775</c:v>
                </c:pt>
                <c:pt idx="1">
                  <c:v>7464</c:v>
                </c:pt>
                <c:pt idx="2">
                  <c:v>10194.1</c:v>
                </c:pt>
                <c:pt idx="3">
                  <c:v>3217</c:v>
                </c:pt>
                <c:pt idx="4">
                  <c:v>3342</c:v>
                </c:pt>
                <c:pt idx="5">
                  <c:v>5688</c:v>
                </c:pt>
                <c:pt idx="6">
                  <c:v>1857</c:v>
                </c:pt>
                <c:pt idx="7">
                  <c:v>2586</c:v>
                </c:pt>
                <c:pt idx="8">
                  <c:v>1411.26</c:v>
                </c:pt>
                <c:pt idx="9">
                  <c:v>7464</c:v>
                </c:pt>
              </c:numCache>
            </c:numRef>
          </c:val>
          <c:smooth val="0"/>
          <c:extLst>
            <c:ext xmlns:c16="http://schemas.microsoft.com/office/drawing/2014/chart" uri="{C3380CC4-5D6E-409C-BE32-E72D297353CC}">
              <c16:uniqueId val="{00000000-079B-4E99-B0FC-2F25919A3038}"/>
            </c:ext>
          </c:extLst>
        </c:ser>
        <c:dLbls>
          <c:dLblPos val="t"/>
          <c:showLegendKey val="0"/>
          <c:showVal val="1"/>
          <c:showCatName val="0"/>
          <c:showSerName val="0"/>
          <c:showPercent val="0"/>
          <c:showBubbleSize val="0"/>
        </c:dLbls>
        <c:smooth val="0"/>
        <c:axId val="947459280"/>
        <c:axId val="947460264"/>
      </c:lineChart>
      <c:catAx>
        <c:axId val="94745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460264"/>
        <c:crosses val="autoZero"/>
        <c:auto val="1"/>
        <c:lblAlgn val="ctr"/>
        <c:lblOffset val="100"/>
        <c:noMultiLvlLbl val="0"/>
      </c:catAx>
      <c:valAx>
        <c:axId val="947460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459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3513648293963254"/>
          <c:y val="0.19486111111111112"/>
          <c:w val="0.86486351706036746"/>
          <c:h val="0.72088764946048411"/>
        </c:manualLayout>
      </c:layout>
      <c:lineChart>
        <c:grouping val="standard"/>
        <c:varyColors val="0"/>
        <c:ser>
          <c:idx val="0"/>
          <c:order val="0"/>
          <c:tx>
            <c:strRef>
              <c:f>'Task 5'!$H$9</c:f>
              <c:strCache>
                <c:ptCount val="1"/>
                <c:pt idx="0">
                  <c:v>Total Expence</c:v>
                </c:pt>
              </c:strCache>
            </c:strRef>
          </c:tx>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5'!$G$10:$G$12</c:f>
              <c:strCache>
                <c:ptCount val="3"/>
                <c:pt idx="0">
                  <c:v>oct</c:v>
                </c:pt>
                <c:pt idx="1">
                  <c:v>nov</c:v>
                </c:pt>
                <c:pt idx="2">
                  <c:v>dec</c:v>
                </c:pt>
              </c:strCache>
            </c:strRef>
          </c:cat>
          <c:val>
            <c:numRef>
              <c:f>'Task 5'!$H$10:$H$12</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41FA-47DE-91C2-202BB9E9EBEC}"/>
            </c:ext>
          </c:extLst>
        </c:ser>
        <c:dLbls>
          <c:dLblPos val="t"/>
          <c:showLegendKey val="0"/>
          <c:showVal val="1"/>
          <c:showCatName val="0"/>
          <c:showSerName val="0"/>
          <c:showPercent val="0"/>
          <c:showBubbleSize val="0"/>
        </c:dLbls>
        <c:smooth val="0"/>
        <c:axId val="961165528"/>
        <c:axId val="961170448"/>
      </c:lineChart>
      <c:catAx>
        <c:axId val="96116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961170448"/>
        <c:crosses val="autoZero"/>
        <c:auto val="1"/>
        <c:lblAlgn val="ctr"/>
        <c:lblOffset val="100"/>
        <c:noMultiLvlLbl val="0"/>
      </c:catAx>
      <c:valAx>
        <c:axId val="9611704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165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8"/>
              <c:pt idx="0">
                <c:v>Cab to office Oct</c:v>
              </c:pt>
              <c:pt idx="1">
                <c:v>Cab to office Nov</c:v>
              </c:pt>
              <c:pt idx="2">
                <c:v>Fish &amp; Chicken Oct</c:v>
              </c:pt>
              <c:pt idx="3">
                <c:v>Fish &amp; Chicken Nov</c:v>
              </c:pt>
              <c:pt idx="4">
                <c:v>Fish &amp; Chicken Dec</c:v>
              </c:pt>
              <c:pt idx="5">
                <c:v>Gifts Oct</c:v>
              </c:pt>
              <c:pt idx="6">
                <c:v>Gifts Nov</c:v>
              </c:pt>
              <c:pt idx="7">
                <c:v>Gifts Dec</c:v>
              </c:pt>
              <c:pt idx="8">
                <c:v>Medicine Oct</c:v>
              </c:pt>
              <c:pt idx="9">
                <c:v>Medicine Nov</c:v>
              </c:pt>
              <c:pt idx="10">
                <c:v>Medicine Dec</c:v>
              </c:pt>
              <c:pt idx="11">
                <c:v>Mobile Bill Payment Oct</c:v>
              </c:pt>
              <c:pt idx="12">
                <c:v>Mobile Bill Payment Nov</c:v>
              </c:pt>
              <c:pt idx="13">
                <c:v>Mobile Bill Payment Dec</c:v>
              </c:pt>
              <c:pt idx="14">
                <c:v>Movie with friends Oct</c:v>
              </c:pt>
              <c:pt idx="15">
                <c:v>Movie with friends Nov</c:v>
              </c:pt>
              <c:pt idx="16">
                <c:v>Online shopping Oct</c:v>
              </c:pt>
              <c:pt idx="17">
                <c:v>Online shopping Nov</c:v>
              </c:pt>
              <c:pt idx="18">
                <c:v>Ordering food Oct</c:v>
              </c:pt>
              <c:pt idx="19">
                <c:v>Ordering food Nov</c:v>
              </c:pt>
              <c:pt idx="20">
                <c:v>Ordering food Dec</c:v>
              </c:pt>
              <c:pt idx="21">
                <c:v>Other essential items Oct</c:v>
              </c:pt>
              <c:pt idx="22">
                <c:v>Other essential items Nov</c:v>
              </c:pt>
              <c:pt idx="23">
                <c:v>Other essential items Dec</c:v>
              </c:pt>
              <c:pt idx="24">
                <c:v>Trip Dec</c:v>
              </c:pt>
              <c:pt idx="25">
                <c:v>Vegetables &amp; Fruit Oct</c:v>
              </c:pt>
              <c:pt idx="26">
                <c:v>Vegetables &amp; Fruit Nov</c:v>
              </c:pt>
              <c:pt idx="27">
                <c:v>Vegetables &amp; Fruit Dec</c:v>
              </c:pt>
            </c:strLit>
          </c:cat>
          <c:val>
            <c:numLit>
              <c:formatCode>General</c:formatCode>
              <c:ptCount val="28"/>
              <c:pt idx="0">
                <c:v>1188.27</c:v>
              </c:pt>
              <c:pt idx="1">
                <c:v>322.64</c:v>
              </c:pt>
              <c:pt idx="2">
                <c:v>1310</c:v>
              </c:pt>
              <c:pt idx="3">
                <c:v>1392</c:v>
              </c:pt>
              <c:pt idx="4">
                <c:v>640</c:v>
              </c:pt>
              <c:pt idx="5">
                <c:v>1900</c:v>
              </c:pt>
              <c:pt idx="6">
                <c:v>2288</c:v>
              </c:pt>
              <c:pt idx="7">
                <c:v>1500</c:v>
              </c:pt>
              <c:pt idx="8">
                <c:v>3375</c:v>
              </c:pt>
              <c:pt idx="9">
                <c:v>2100</c:v>
              </c:pt>
              <c:pt idx="10">
                <c:v>2300</c:v>
              </c:pt>
              <c:pt idx="11">
                <c:v>470</c:v>
              </c:pt>
              <c:pt idx="12">
                <c:v>470.63</c:v>
              </c:pt>
              <c:pt idx="13">
                <c:v>470.63</c:v>
              </c:pt>
              <c:pt idx="14">
                <c:v>1140</c:v>
              </c:pt>
              <c:pt idx="15">
                <c:v>1446</c:v>
              </c:pt>
              <c:pt idx="16">
                <c:v>1737</c:v>
              </c:pt>
              <c:pt idx="17">
                <c:v>5727</c:v>
              </c:pt>
              <c:pt idx="18">
                <c:v>939</c:v>
              </c:pt>
              <c:pt idx="19">
                <c:v>651</c:v>
              </c:pt>
              <c:pt idx="20">
                <c:v>267</c:v>
              </c:pt>
              <c:pt idx="21">
                <c:v>4374.1000000000004</c:v>
              </c:pt>
              <c:pt idx="22">
                <c:v>3320</c:v>
              </c:pt>
              <c:pt idx="23">
                <c:v>2500</c:v>
              </c:pt>
              <c:pt idx="24">
                <c:v>12000</c:v>
              </c:pt>
              <c:pt idx="25">
                <c:v>1010</c:v>
              </c:pt>
              <c:pt idx="26">
                <c:v>1047</c:v>
              </c:pt>
              <c:pt idx="27">
                <c:v>1160</c:v>
              </c:pt>
            </c:numLit>
          </c:val>
          <c:extLst>
            <c:ext xmlns:c16="http://schemas.microsoft.com/office/drawing/2014/chart" uri="{C3380CC4-5D6E-409C-BE32-E72D297353CC}">
              <c16:uniqueId val="{00000000-90E7-4D2A-B4FB-6B460A5BB0CD}"/>
            </c:ext>
          </c:extLst>
        </c:ser>
        <c:dLbls>
          <c:showLegendKey val="0"/>
          <c:showVal val="0"/>
          <c:showCatName val="0"/>
          <c:showSerName val="0"/>
          <c:showPercent val="0"/>
          <c:showBubbleSize val="0"/>
        </c:dLbls>
        <c:gapWidth val="219"/>
        <c:overlap val="-27"/>
        <c:axId val="549199936"/>
        <c:axId val="549209120"/>
      </c:barChart>
      <c:catAx>
        <c:axId val="54919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09120"/>
        <c:crosses val="autoZero"/>
        <c:auto val="1"/>
        <c:lblAlgn val="ctr"/>
        <c:lblOffset val="100"/>
        <c:noMultiLvlLbl val="0"/>
      </c:catAx>
      <c:valAx>
        <c:axId val="54920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9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9</xdr:row>
      <xdr:rowOff>171450</xdr:rowOff>
    </xdr:from>
    <xdr:to>
      <xdr:col>9</xdr:col>
      <xdr:colOff>190500</xdr:colOff>
      <xdr:row>29</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91440</xdr:colOff>
      <xdr:row>13</xdr:row>
      <xdr:rowOff>171450</xdr:rowOff>
    </xdr:from>
    <xdr:to>
      <xdr:col>17</xdr:col>
      <xdr:colOff>396240</xdr:colOff>
      <xdr:row>28</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15</xdr:row>
      <xdr:rowOff>102870</xdr:rowOff>
    </xdr:from>
    <xdr:to>
      <xdr:col>11</xdr:col>
      <xdr:colOff>243840</xdr:colOff>
      <xdr:row>24</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228600</xdr:colOff>
      <xdr:row>112</xdr:row>
      <xdr:rowOff>179070</xdr:rowOff>
    </xdr:from>
    <xdr:to>
      <xdr:col>17</xdr:col>
      <xdr:colOff>533400</xdr:colOff>
      <xdr:row>127</xdr:row>
      <xdr:rowOff>179070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335280</xdr:colOff>
      <xdr:row>109</xdr:row>
      <xdr:rowOff>160020</xdr:rowOff>
    </xdr:from>
    <xdr:to>
      <xdr:col>9</xdr:col>
      <xdr:colOff>228600</xdr:colOff>
      <xdr:row>123</xdr:row>
      <xdr:rowOff>66675</xdr:rowOff>
    </xdr:to>
    <mc:AlternateContent xmlns:mc="http://schemas.openxmlformats.org/markup-compatibility/2006" xmlns:a14="http://schemas.microsoft.com/office/drawing/2010/main">
      <mc:Choice Requires="a14">
        <xdr:graphicFrame macro="">
          <xdr:nvGraphicFramePr>
            <xdr:cNvPr id="3" name="Date 1"/>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5341620" y="30167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xdr:colOff>
      <xdr:row>107</xdr:row>
      <xdr:rowOff>137160</xdr:rowOff>
    </xdr:from>
    <xdr:to>
      <xdr:col>5</xdr:col>
      <xdr:colOff>441960</xdr:colOff>
      <xdr:row>121</xdr:row>
      <xdr:rowOff>43815</xdr:rowOff>
    </xdr:to>
    <mc:AlternateContent xmlns:mc="http://schemas.openxmlformats.org/markup-compatibility/2006" xmlns:a14="http://schemas.microsoft.com/office/drawing/2010/main">
      <mc:Choice Requires="a14">
        <xdr:graphicFrame macro="">
          <xdr:nvGraphicFramePr>
            <xdr:cNvPr id="4" name="Expense 1"/>
            <xdr:cNvGraphicFramePr/>
          </xdr:nvGraphicFramePr>
          <xdr:xfrm>
            <a:off x="0" y="0"/>
            <a:ext cx="0" cy="0"/>
          </xdr:xfrm>
          <a:graphic>
            <a:graphicData uri="http://schemas.microsoft.com/office/drawing/2010/slicer">
              <sle:slicer xmlns:sle="http://schemas.microsoft.com/office/drawing/2010/slicer" name="Expense 1"/>
            </a:graphicData>
          </a:graphic>
        </xdr:graphicFrame>
      </mc:Choice>
      <mc:Fallback xmlns="">
        <xdr:sp macro="" textlink="">
          <xdr:nvSpPr>
            <xdr:cNvPr id="0" name=""/>
            <xdr:cNvSpPr>
              <a:spLocks noTextEdit="1"/>
            </xdr:cNvSpPr>
          </xdr:nvSpPr>
          <xdr:spPr>
            <a:xfrm>
              <a:off x="3009900" y="29778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 refreshedDate="45457.002449768515" createdVersion="6" refreshedVersion="6" minRefreshableVersion="3" recordCount="50">
  <cacheSource type="worksheet">
    <worksheetSource name="Table1"/>
  </cacheSource>
  <cacheFields count="4">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3"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 name="Months"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B30" firstHeaderRow="1" firstDataRow="1" firstDataCol="1"/>
  <pivotFields count="4">
    <pivotField numFmtId="14" showAll="0"/>
    <pivotField axis="axisRow" showAll="0">
      <items count="12">
        <item x="9"/>
        <item x="4"/>
        <item x="5"/>
        <item x="0"/>
        <item x="8"/>
        <item x="7"/>
        <item x="1"/>
        <item x="6"/>
        <item x="2"/>
        <item x="10"/>
        <item x="3"/>
        <item t="default"/>
      </items>
    </pivotField>
    <pivotField dataField="1" showAll="0"/>
    <pivotField showAll="0" defaultSubtota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10:B150" firstHeaderRow="1" firstDataRow="1" firstDataCol="1"/>
  <pivotFields count="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
    <field x="3"/>
    <field x="0"/>
  </rowFields>
  <rowItems count="40">
    <i>
      <x/>
    </i>
    <i r="1">
      <x v="10"/>
    </i>
    <i r="1">
      <x v="11"/>
    </i>
    <i>
      <x v="1"/>
    </i>
    <i r="1">
      <x v="10"/>
    </i>
    <i r="1">
      <x v="11"/>
    </i>
    <i r="1">
      <x v="12"/>
    </i>
    <i>
      <x v="2"/>
    </i>
    <i r="1">
      <x v="10"/>
    </i>
    <i r="1">
      <x v="11"/>
    </i>
    <i r="1">
      <x v="12"/>
    </i>
    <i>
      <x v="3"/>
    </i>
    <i r="1">
      <x v="10"/>
    </i>
    <i r="1">
      <x v="11"/>
    </i>
    <i r="1">
      <x v="12"/>
    </i>
    <i>
      <x v="4"/>
    </i>
    <i r="1">
      <x v="10"/>
    </i>
    <i r="1">
      <x v="11"/>
    </i>
    <i r="1">
      <x v="12"/>
    </i>
    <i>
      <x v="5"/>
    </i>
    <i r="1">
      <x v="10"/>
    </i>
    <i r="1">
      <x v="11"/>
    </i>
    <i>
      <x v="6"/>
    </i>
    <i r="1">
      <x v="10"/>
    </i>
    <i r="1">
      <x v="11"/>
    </i>
    <i>
      <x v="7"/>
    </i>
    <i r="1">
      <x v="10"/>
    </i>
    <i r="1">
      <x v="11"/>
    </i>
    <i r="1">
      <x v="12"/>
    </i>
    <i>
      <x v="8"/>
    </i>
    <i r="1">
      <x v="10"/>
    </i>
    <i r="1">
      <x v="11"/>
    </i>
    <i r="1">
      <x v="12"/>
    </i>
    <i>
      <x v="9"/>
    </i>
    <i r="1">
      <x v="12"/>
    </i>
    <i>
      <x v="10"/>
    </i>
    <i r="1">
      <x v="10"/>
    </i>
    <i r="1">
      <x v="11"/>
    </i>
    <i r="1">
      <x v="12"/>
    </i>
    <i t="grand">
      <x/>
    </i>
  </rowItems>
  <colItems count="1">
    <i/>
  </colItems>
  <dataFields count="1">
    <dataField name="Sum of Expense" fld="2" baseField="0" baseItem="0"/>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3:B45"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2">
        <item x="9"/>
        <item x="4"/>
        <item x="5"/>
        <item x="0"/>
        <item x="8"/>
        <item x="7"/>
        <item x="1"/>
        <item x="6"/>
        <item x="2"/>
        <item x="10"/>
        <item x="3"/>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1" sourceName="Date">
  <pivotTables>
    <pivotTable tabId="3" name="PivotTable2"/>
  </pivotTables>
  <data>
    <tabular pivotCacheId="1">
      <items count="368">
        <i x="336" s="1"/>
        <i x="306" s="1"/>
        <i x="275" s="1"/>
        <i x="307" s="1"/>
        <i x="339" s="1"/>
        <i x="309" s="1"/>
        <i x="278" s="1"/>
        <i x="310" s="1"/>
        <i x="342" s="1"/>
        <i x="281" s="1"/>
        <i x="313" s="1"/>
        <i x="282" s="1"/>
        <i x="344" s="1"/>
        <i x="314" s="1"/>
        <i x="317" s="1"/>
        <i x="350" s="1"/>
        <i x="320" s="1"/>
        <i x="289" s="1"/>
        <i x="290" s="1"/>
        <i x="352" s="1"/>
        <i x="322" s="1"/>
        <i x="323" s="1"/>
        <i x="292" s="1"/>
        <i x="324" s="1"/>
        <i x="293" s="1"/>
        <i x="355" s="1"/>
        <i x="327" s="1"/>
        <i x="296" s="1"/>
        <i x="358" s="1"/>
        <i x="329" s="1"/>
        <i x="330" s="1"/>
        <i x="299" s="1"/>
        <i x="331" s="1"/>
        <i x="301" s="1"/>
        <i x="302" s="1"/>
        <i x="334" s="1"/>
        <i x="303" s="1"/>
        <i x="335" s="1"/>
        <i x="304" s="1"/>
        <i x="0" s="1" nd="1"/>
        <i x="367" s="1" nd="1"/>
        <i x="92" s="1" nd="1"/>
        <i x="214" s="1" nd="1"/>
        <i x="32" s="1" nd="1"/>
        <i x="1" s="1" nd="1"/>
        <i x="183" s="1" nd="1"/>
        <i x="153" s="1" nd="1"/>
        <i x="61" s="1" nd="1"/>
        <i x="122" s="1" nd="1"/>
        <i x="245" s="1" nd="1"/>
        <i x="93" s="1" nd="1"/>
        <i x="215" s="1" nd="1"/>
        <i x="337" s="1" nd="1"/>
        <i x="33" s="1" nd="1"/>
        <i x="2" s="1" nd="1"/>
        <i x="184" s="1" nd="1"/>
        <i x="154" s="1" nd="1"/>
        <i x="62" s="1" nd="1"/>
        <i x="123" s="1" nd="1"/>
        <i x="276" s="1" nd="1"/>
        <i x="246" s="1" nd="1"/>
        <i x="94" s="1" nd="1"/>
        <i x="216" s="1" nd="1"/>
        <i x="338" s="1" nd="1"/>
        <i x="34" s="1" nd="1"/>
        <i x="3" s="1" nd="1"/>
        <i x="185" s="1" nd="1"/>
        <i x="155" s="1" nd="1"/>
        <i x="63" s="1" nd="1"/>
        <i x="124" s="1" nd="1"/>
        <i x="308" s="1" nd="1"/>
        <i x="277" s="1" nd="1"/>
        <i x="247" s="1" nd="1"/>
        <i x="95" s="1" nd="1"/>
        <i x="217" s="1" nd="1"/>
        <i x="35" s="1" nd="1"/>
        <i x="4" s="1" nd="1"/>
        <i x="186" s="1" nd="1"/>
        <i x="156" s="1" nd="1"/>
        <i x="64" s="1" nd="1"/>
        <i x="125" s="1" nd="1"/>
        <i x="248" s="1" nd="1"/>
        <i x="96" s="1" nd="1"/>
        <i x="218" s="1" nd="1"/>
        <i x="340" s="1" nd="1"/>
        <i x="36" s="1" nd="1"/>
        <i x="5" s="1" nd="1"/>
        <i x="187" s="1" nd="1"/>
        <i x="157" s="1" nd="1"/>
        <i x="65" s="1" nd="1"/>
        <i x="126" s="1" nd="1"/>
        <i x="279" s="1" nd="1"/>
        <i x="249" s="1" nd="1"/>
        <i x="97" s="1" nd="1"/>
        <i x="219" s="1" nd="1"/>
        <i x="341" s="1" nd="1"/>
        <i x="37" s="1" nd="1"/>
        <i x="6" s="1" nd="1"/>
        <i x="188" s="1" nd="1"/>
        <i x="158" s="1" nd="1"/>
        <i x="66" s="1" nd="1"/>
        <i x="127" s="1" nd="1"/>
        <i x="311" s="1" nd="1"/>
        <i x="280" s="1" nd="1"/>
        <i x="250" s="1" nd="1"/>
        <i x="98" s="1" nd="1"/>
        <i x="220" s="1" nd="1"/>
        <i x="38" s="1" nd="1"/>
        <i x="7" s="1" nd="1"/>
        <i x="189" s="1" nd="1"/>
        <i x="159" s="1" nd="1"/>
        <i x="67" s="1" nd="1"/>
        <i x="128" s="1" nd="1"/>
        <i x="312" s="1" nd="1"/>
        <i x="251" s="1" nd="1"/>
        <i x="99" s="1" nd="1"/>
        <i x="221" s="1" nd="1"/>
        <i x="343" s="1" nd="1"/>
        <i x="39" s="1" nd="1"/>
        <i x="8" s="1" nd="1"/>
        <i x="190" s="1" nd="1"/>
        <i x="160" s="1" nd="1"/>
        <i x="68" s="1" nd="1"/>
        <i x="129" s="1" nd="1"/>
        <i x="252" s="1" nd="1"/>
        <i x="100" s="1" nd="1"/>
        <i x="222" s="1" nd="1"/>
        <i x="40" s="1" nd="1"/>
        <i x="9" s="1" nd="1"/>
        <i x="191" s="1" nd="1"/>
        <i x="161" s="1" nd="1"/>
        <i x="69" s="1" nd="1"/>
        <i x="130" s="1" nd="1"/>
        <i x="283" s="1" nd="1"/>
        <i x="253"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46" s="1" nd="1"/>
        <i x="15" s="1" nd="1"/>
        <i x="197" s="1" nd="1"/>
        <i x="167" s="1" nd="1"/>
        <i x="75" s="1" nd="1"/>
        <i x="136" s="1" nd="1"/>
        <i x="259" s="1" nd="1"/>
        <i x="107" s="1" nd="1"/>
        <i x="229" s="1" nd="1"/>
        <i x="351" s="1" nd="1"/>
        <i x="47" s="1" nd="1"/>
        <i x="16" s="1" nd="1"/>
        <i x="198" s="1" nd="1"/>
        <i x="168" s="1" nd="1"/>
        <i x="76" s="1" nd="1"/>
        <i x="137" s="1" nd="1"/>
        <i x="321" s="1" nd="1"/>
        <i x="260" s="1" nd="1"/>
        <i x="108" s="1" nd="1"/>
        <i x="230" s="1" nd="1"/>
        <i x="48" s="1" nd="1"/>
        <i x="17" s="1" nd="1"/>
        <i x="199" s="1" nd="1"/>
        <i x="169" s="1" nd="1"/>
        <i x="77" s="1" nd="1"/>
        <i x="138" s="1" nd="1"/>
        <i x="291" s="1" nd="1"/>
        <i x="261" s="1" nd="1"/>
        <i x="109" s="1" nd="1"/>
        <i x="231" s="1" nd="1"/>
        <i x="353" s="1" nd="1"/>
        <i x="49" s="1" nd="1"/>
        <i x="18" s="1" nd="1"/>
        <i x="200" s="1" nd="1"/>
        <i x="170" s="1" nd="1"/>
        <i x="78" s="1" nd="1"/>
        <i x="139" s="1" nd="1"/>
        <i x="262" s="1" nd="1"/>
        <i x="110" s="1" nd="1"/>
        <i x="232" s="1" nd="1"/>
        <i x="354" s="1" nd="1"/>
        <i x="50" s="1" nd="1"/>
        <i x="19" s="1" nd="1"/>
        <i x="201" s="1" nd="1"/>
        <i x="171" s="1" nd="1"/>
        <i x="79" s="1" nd="1"/>
        <i x="140" s="1" nd="1"/>
        <i x="263" s="1" nd="1"/>
        <i x="111" s="1" nd="1"/>
        <i x="233"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266" s="1" nd="1"/>
        <i x="114" s="1" nd="1"/>
        <i x="236" s="1" nd="1"/>
        <i x="54" s="1" nd="1"/>
        <i x="23" s="1" nd="1"/>
        <i x="205" s="1" nd="1"/>
        <i x="175" s="1" nd="1"/>
        <i x="83" s="1" nd="1"/>
        <i x="144" s="1" nd="1"/>
        <i x="328" s="1" nd="1"/>
        <i x="297" s="1" nd="1"/>
        <i x="267" s="1" nd="1"/>
        <i x="115" s="1" nd="1"/>
        <i x="237" s="1" nd="1"/>
        <i x="359" s="1" nd="1"/>
        <i x="55" s="1" nd="1"/>
        <i x="24" s="1" nd="1"/>
        <i x="206" s="1" nd="1"/>
        <i x="176" s="1" nd="1"/>
        <i x="84" s="1" nd="1"/>
        <i x="145" s="1" nd="1"/>
        <i x="298" s="1" nd="1"/>
        <i x="268" s="1" nd="1"/>
        <i x="116" s="1" nd="1"/>
        <i x="238" s="1" nd="1"/>
        <i x="360" s="1" nd="1"/>
        <i x="56" s="1" nd="1"/>
        <i x="25" s="1" nd="1"/>
        <i x="207" s="1" nd="1"/>
        <i x="177" s="1" nd="1"/>
        <i x="85" s="1" nd="1"/>
        <i x="146" s="1" nd="1"/>
        <i x="269" s="1" nd="1"/>
        <i x="117" s="1" nd="1"/>
        <i x="239" s="1" nd="1"/>
        <i x="361" s="1" nd="1"/>
        <i x="57" s="1" nd="1"/>
        <i x="26" s="1" nd="1"/>
        <i x="208" s="1" nd="1"/>
        <i x="178" s="1" nd="1"/>
        <i x="86" s="1" nd="1"/>
        <i x="147" s="1" nd="1"/>
        <i x="300" s="1" nd="1"/>
        <i x="270" s="1" nd="1"/>
        <i x="118" s="1" nd="1"/>
        <i x="240" s="1" nd="1"/>
        <i x="362" s="1" nd="1"/>
        <i x="58" s="1" nd="1"/>
        <i x="27" s="1" nd="1"/>
        <i x="209" s="1" nd="1"/>
        <i x="179" s="1" nd="1"/>
        <i x="87" s="1" nd="1"/>
        <i x="148" s="1" nd="1"/>
        <i x="332" s="1" nd="1"/>
        <i x="271" s="1" nd="1"/>
        <i x="119" s="1" nd="1"/>
        <i x="241" s="1" nd="1"/>
        <i x="363" s="1" nd="1"/>
        <i x="59" s="1" nd="1"/>
        <i x="28" s="1" nd="1"/>
        <i x="210" s="1" nd="1"/>
        <i x="180" s="1" nd="1"/>
        <i x="88" s="1" nd="1"/>
        <i x="149" s="1" nd="1"/>
        <i x="333" s="1" nd="1"/>
        <i x="272" s="1" nd="1"/>
        <i x="120" s="1" nd="1"/>
        <i x="242" s="1" nd="1"/>
        <i x="364" s="1" nd="1"/>
        <i x="60" s="1" nd="1"/>
        <i x="29" s="1" nd="1"/>
        <i x="211" s="1" nd="1"/>
        <i x="181" s="1" nd="1"/>
        <i x="89" s="1" nd="1"/>
        <i x="150" s="1" nd="1"/>
        <i x="273" s="1" nd="1"/>
        <i x="121" s="1" nd="1"/>
        <i x="243" s="1" nd="1"/>
        <i x="365" s="1" nd="1"/>
        <i x="30" s="1" nd="1"/>
        <i x="212" s="1" nd="1"/>
        <i x="182" s="1" nd="1"/>
        <i x="90" s="1" nd="1"/>
        <i x="151" s="1" nd="1"/>
        <i x="274" s="1" nd="1"/>
        <i x="244" s="1" nd="1"/>
        <i x="366" s="1" nd="1"/>
        <i x="31" s="1" nd="1"/>
        <i x="213" s="1" nd="1"/>
        <i x="91" s="1" nd="1"/>
        <i x="152" s="1" nd="1"/>
        <i x="30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pense1" sourceName="Expense">
  <pivotTables>
    <pivotTable tabId="3" name="PivotTable2"/>
  </pivotTables>
  <data>
    <tabular pivotCacheId="1">
      <items count="43">
        <i x="27" s="1"/>
        <i x="41" s="1"/>
        <i x="17" s="1"/>
        <i x="35" s="1"/>
        <i x="30" s="1"/>
        <i x="38" s="1"/>
        <i x="15" s="1"/>
        <i x="18" s="1"/>
        <i x="14" s="1"/>
        <i x="31" s="1"/>
        <i x="32" s="1"/>
        <i x="6" s="1"/>
        <i x="8" s="1"/>
        <i x="29" s="1"/>
        <i x="11" s="1"/>
        <i x="22" s="1"/>
        <i x="36" s="1"/>
        <i x="16" s="1"/>
        <i x="34" s="1"/>
        <i x="13" s="1"/>
        <i x="25" s="1"/>
        <i x="7" s="1"/>
        <i x="42" s="1"/>
        <i x="23" s="1"/>
        <i x="3" s="1"/>
        <i x="4" s="1"/>
        <i x="1" s="1"/>
        <i x="26" s="1"/>
        <i x="9" s="1"/>
        <i x="10" s="1"/>
        <i x="21" s="1"/>
        <i x="20" s="1"/>
        <i x="40" s="1"/>
        <i x="12" s="1"/>
        <i x="24" s="1"/>
        <i x="33" s="1"/>
        <i x="5" s="1"/>
        <i x="37" s="1"/>
        <i x="28" s="1"/>
        <i x="0" s="1"/>
        <i x="19" s="1"/>
        <i x="2" s="1"/>
        <i x="3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1" cache="Slicer_Date1" caption="Date" rowHeight="234950"/>
  <slicer name="Expense 1" cache="Slicer_Expense1" caption="Expense" rowHeight="234950"/>
</slicers>
</file>

<file path=xl/tables/table1.xml><?xml version="1.0" encoding="utf-8"?>
<table xmlns="http://schemas.openxmlformats.org/spreadsheetml/2006/main" id="1" name="Table1" displayName="Table1" ref="A1:C51" totalsRowShown="0" headerRowBorderDxfId="50" tableBorderDxfId="49" totalsRowBorderDxfId="48">
  <tableColumns count="3">
    <tableColumn id="1" name="Date" dataDxfId="47"/>
    <tableColumn id="2" name="Items" dataDxfId="46"/>
    <tableColumn id="3" name="Expense" dataDxfId="45"/>
  </tableColumns>
  <tableStyleInfo name="TableStyleMedium3" showFirstColumn="0" showLastColumn="0" showRowStripes="1" showColumnStripes="0"/>
</table>
</file>

<file path=xl/tables/table10.xml><?xml version="1.0" encoding="utf-8"?>
<table xmlns="http://schemas.openxmlformats.org/spreadsheetml/2006/main" id="2" name="Table13" displayName="Table13" ref="A54:C104" totalsRowShown="0" headerRowBorderDxfId="15" tableBorderDxfId="14" totalsRowBorderDxfId="13">
  <sortState ref="A55:C104">
    <sortCondition ref="B55:B104"/>
  </sortState>
  <tableColumns count="3">
    <tableColumn id="1" name="Date" dataDxfId="12"/>
    <tableColumn id="2" name="Items" dataDxfId="11"/>
    <tableColumn id="3" name="Expense" dataDxfId="10"/>
  </tableColumns>
  <tableStyleInfo name="TableStyleMedium3" showFirstColumn="0" showLastColumn="0" showRowStripes="1" showColumnStripes="0"/>
</table>
</file>

<file path=xl/tables/table11.xml><?xml version="1.0" encoding="utf-8"?>
<table xmlns="http://schemas.openxmlformats.org/spreadsheetml/2006/main" id="3" name="Table3" displayName="Table3" ref="A3:G7" totalsRowShown="0">
  <autoFilter ref="A3:G7"/>
  <tableColumns count="7">
    <tableColumn id="1" name="result"/>
    <tableColumn id="2" name="formula"/>
    <tableColumn id="3" name="Column1"/>
    <tableColumn id="4" name="Column2"/>
    <tableColumn id="5" name="Column3"/>
    <tableColumn id="6" name="items"/>
    <tableColumn id="7" name="Column4"/>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5:D8" totalsRowShown="0">
  <autoFilter ref="A5:D8">
    <filterColumn colId="0" hiddenButton="1"/>
    <filterColumn colId="1" hiddenButton="1"/>
    <filterColumn colId="2" hiddenButton="1"/>
    <filterColumn colId="3" hiddenButton="1"/>
  </autoFilter>
  <tableColumns count="4">
    <tableColumn id="1" name="items "/>
    <tableColumn id="2" name="counts"/>
    <tableColumn id="3" name="formula used "/>
    <tableColumn id="4" name="Column1"/>
  </tableColumns>
  <tableStyleInfo name="TableStyleMedium2" showFirstColumn="1" showLastColumn="0" showRowStripes="1" showColumnStripes="0"/>
</table>
</file>

<file path=xl/tables/table3.xml><?xml version="1.0" encoding="utf-8"?>
<table xmlns="http://schemas.openxmlformats.org/spreadsheetml/2006/main" id="5" name="Table16" displayName="Table16" ref="B2:C13" totalsRowShown="0" headerRowBorderDxfId="44" tableBorderDxfId="43" totalsRowBorderDxfId="42">
  <tableColumns count="2">
    <tableColumn id="2" name="Items" dataDxfId="41"/>
    <tableColumn id="3" name="sum" dataDxfId="40">
      <calculatedColumnFormula>SUMIF(Expense!B:B,Expense!B2,Expense!C:C)</calculatedColumnFormula>
    </tableColumn>
  </tableColumns>
  <tableStyleInfo name="TableStyleMedium3" showFirstColumn="0" showLastColumn="0" showRowStripes="1" showColumnStripes="0"/>
</table>
</file>

<file path=xl/tables/table4.xml><?xml version="1.0" encoding="utf-8"?>
<table xmlns="http://schemas.openxmlformats.org/spreadsheetml/2006/main" id="6" name="Table167" displayName="Table167" ref="A3:C14" totalsRowShown="0" headerRowBorderDxfId="39" tableBorderDxfId="38" totalsRowBorderDxfId="37">
  <sortState ref="A4:C14">
    <sortCondition descending="1" ref="C4:C14"/>
  </sortState>
  <tableColumns count="3">
    <tableColumn id="1" name="Date" dataDxfId="36"/>
    <tableColumn id="2" name="Items" dataDxfId="35"/>
    <tableColumn id="3" name="sum" dataDxfId="34">
      <calculatedColumnFormula>SUMIF(Expense!B:B,Expense!B3,Expense!C:C)</calculatedColumnFormula>
    </tableColumn>
  </tableColumns>
  <tableStyleInfo name="TableStyleMedium3" showFirstColumn="0" showLastColumn="0" showRowStripes="1" showColumnStripes="0"/>
</table>
</file>

<file path=xl/tables/table5.xml><?xml version="1.0" encoding="utf-8"?>
<table xmlns="http://schemas.openxmlformats.org/spreadsheetml/2006/main" id="10" name="Table111" displayName="Table111" ref="A4:D54" totalsRowShown="0" headerRowBorderDxfId="33" tableBorderDxfId="32" totalsRowBorderDxfId="31">
  <tableColumns count="4">
    <tableColumn id="1" name="Date" dataDxfId="30"/>
    <tableColumn id="2" name="Items" dataDxfId="29"/>
    <tableColumn id="3" name="Expense" dataDxfId="28"/>
    <tableColumn id="4" name="months" dataDxfId="27">
      <calculatedColumnFormula>TEXT(Table111[Date],"mmm")</calculatedColumnFormula>
    </tableColumn>
  </tableColumns>
  <tableStyleInfo name="TableStyleMedium3" showFirstColumn="0" showLastColumn="0" showRowStripes="1" showColumnStripes="0"/>
</table>
</file>

<file path=xl/tables/table6.xml><?xml version="1.0" encoding="utf-8"?>
<table xmlns="http://schemas.openxmlformats.org/spreadsheetml/2006/main" id="11" name="Table11" displayName="Table11" ref="G9:H12" totalsRowShown="0">
  <autoFilter ref="G9:H12"/>
  <tableColumns count="2">
    <tableColumn id="1" name="months"/>
    <tableColumn id="2" name="Total Expence"/>
  </tableColumns>
  <tableStyleInfo name="TableStyleMedium2" showFirstColumn="0" showLastColumn="0" showRowStripes="1" showColumnStripes="0"/>
</table>
</file>

<file path=xl/tables/table7.xml><?xml version="1.0" encoding="utf-8"?>
<table xmlns="http://schemas.openxmlformats.org/spreadsheetml/2006/main" id="12" name="Table113" displayName="Table113" ref="B3:E54" totalsRowShown="0" headerRowCellStyle="Note" dataCellStyle="Note">
  <tableColumns count="4">
    <tableColumn id="1" name="Date" dataDxfId="26" dataCellStyle="Note"/>
    <tableColumn id="2" name="Items" dataDxfId="25" dataCellStyle="Note"/>
    <tableColumn id="3" name="Expense" dataDxfId="24" dataCellStyle="Note"/>
    <tableColumn id="4" name="category" dataDxfId="23" dataCellStyle="Note"/>
  </tableColumns>
  <tableStyleInfo name="TableStyleMedium3" showFirstColumn="0" showLastColumn="0" showRowStripes="1" showColumnStripes="0"/>
</table>
</file>

<file path=xl/tables/table8.xml><?xml version="1.0" encoding="utf-8"?>
<table xmlns="http://schemas.openxmlformats.org/spreadsheetml/2006/main" id="14" name="Table115" displayName="Table115" ref="A3:D53" totalsRowShown="0" headerRowBorderDxfId="22" tableBorderDxfId="21" totalsRowBorderDxfId="20">
  <tableColumns count="4">
    <tableColumn id="1" name="Date" dataDxfId="19"/>
    <tableColumn id="2" name="Items" dataDxfId="18"/>
    <tableColumn id="3" name="Expense" dataDxfId="17"/>
    <tableColumn id="4" name="Cost type" dataDxfId="16">
      <calculatedColumnFormula>IF(Table115[[#This Row],[Expense]]&gt;=2000,"over budget","under budget")</calculatedColumnFormula>
    </tableColumn>
  </tableColumns>
  <tableStyleInfo name="TableStyleMedium3" showFirstColumn="0" showLastColumn="0" showRowStripes="1" showColumnStripes="0"/>
</table>
</file>

<file path=xl/tables/table9.xml><?xml version="1.0" encoding="utf-8"?>
<table xmlns="http://schemas.openxmlformats.org/spreadsheetml/2006/main" id="8" name="Table8" displayName="Table8" ref="A5:D16" headerRowDxfId="4" dataDxfId="5">
  <autoFilter ref="A5:D16">
    <filterColumn colId="0" hiddenButton="1"/>
    <filterColumn colId="1" hiddenButton="1"/>
    <filterColumn colId="2" hiddenButton="1"/>
    <filterColumn colId="3" hiddenButton="1"/>
  </autoFilter>
  <tableColumns count="4">
    <tableColumn id="1" name="Category" totalsRowLabel="Total" dataDxfId="9" totalsRowDxfId="0"/>
    <tableColumn id="2" name="Current Cost (₹)" dataDxfId="8" totalsRowDxfId="1"/>
    <tableColumn id="3" name="Ways to Reduce Expenses" dataDxfId="7" totalsRowDxfId="2"/>
    <tableColumn id="4" name="Justification" totalsRowFunction="count" dataDxfId="6" totalsRowDxfId="3"/>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bin"/><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opLeftCell="A2" zoomScale="122" zoomScaleNormal="122" workbookViewId="0">
      <selection sqref="A1:C51"/>
    </sheetView>
  </sheetViews>
  <sheetFormatPr defaultRowHeight="14.4" x14ac:dyDescent="0.3"/>
  <cols>
    <col min="1" max="1" width="17.109375" customWidth="1"/>
    <col min="2" max="2" width="24.5546875" customWidth="1"/>
    <col min="3" max="3" width="14.44140625" style="5" customWidth="1"/>
  </cols>
  <sheetData>
    <row r="1" spans="1:3" ht="13.8" customHeight="1" x14ac:dyDescent="0.3">
      <c r="A1" s="14" t="s">
        <v>0</v>
      </c>
      <c r="B1" s="15" t="s">
        <v>14</v>
      </c>
      <c r="C1" s="16" t="s">
        <v>1</v>
      </c>
    </row>
    <row r="2" spans="1:3" ht="18" customHeight="1" x14ac:dyDescent="0.3">
      <c r="A2" s="10">
        <v>44470</v>
      </c>
      <c r="B2" s="3" t="s">
        <v>2</v>
      </c>
      <c r="C2" s="12">
        <v>2300</v>
      </c>
    </row>
    <row r="3" spans="1:3" x14ac:dyDescent="0.3">
      <c r="A3" s="11">
        <v>44470</v>
      </c>
      <c r="B3" s="4" t="s">
        <v>3</v>
      </c>
      <c r="C3" s="12">
        <v>767</v>
      </c>
    </row>
    <row r="4" spans="1:3" x14ac:dyDescent="0.3">
      <c r="A4" s="11">
        <v>44470</v>
      </c>
      <c r="B4" s="4" t="s">
        <v>4</v>
      </c>
      <c r="C4" s="13">
        <v>2500</v>
      </c>
    </row>
    <row r="5" spans="1:3" x14ac:dyDescent="0.3">
      <c r="A5" s="11">
        <v>44473</v>
      </c>
      <c r="B5" s="4" t="s">
        <v>5</v>
      </c>
      <c r="C5" s="12">
        <v>710</v>
      </c>
    </row>
    <row r="6" spans="1:3" x14ac:dyDescent="0.3">
      <c r="A6" s="10">
        <v>44473</v>
      </c>
      <c r="B6" s="3" t="s">
        <v>6</v>
      </c>
      <c r="C6" s="12">
        <v>760</v>
      </c>
    </row>
    <row r="7" spans="1:3" x14ac:dyDescent="0.3">
      <c r="A7" s="11">
        <v>44476</v>
      </c>
      <c r="B7" s="4" t="s">
        <v>10</v>
      </c>
      <c r="C7" s="13">
        <v>1900</v>
      </c>
    </row>
    <row r="8" spans="1:3" x14ac:dyDescent="0.3">
      <c r="A8" s="10">
        <v>44477</v>
      </c>
      <c r="B8" s="3" t="s">
        <v>7</v>
      </c>
      <c r="C8" s="12">
        <v>450</v>
      </c>
    </row>
    <row r="9" spans="1:3" x14ac:dyDescent="0.3">
      <c r="A9" s="11">
        <v>44484</v>
      </c>
      <c r="B9" s="4" t="s">
        <v>8</v>
      </c>
      <c r="C9" s="12">
        <v>620</v>
      </c>
    </row>
    <row r="10" spans="1:3" x14ac:dyDescent="0.3">
      <c r="A10" s="11">
        <v>44485</v>
      </c>
      <c r="B10" s="4" t="s">
        <v>11</v>
      </c>
      <c r="C10" s="12">
        <v>470</v>
      </c>
    </row>
    <row r="11" spans="1:3" x14ac:dyDescent="0.3">
      <c r="A11" s="11">
        <v>44487</v>
      </c>
      <c r="B11" s="4" t="s">
        <v>3</v>
      </c>
      <c r="C11" s="12">
        <v>970</v>
      </c>
    </row>
    <row r="12" spans="1:3" x14ac:dyDescent="0.3">
      <c r="A12" s="11">
        <v>44487</v>
      </c>
      <c r="B12" s="3" t="s">
        <v>2</v>
      </c>
      <c r="C12" s="13">
        <v>1075</v>
      </c>
    </row>
    <row r="13" spans="1:3" x14ac:dyDescent="0.3">
      <c r="A13" s="11">
        <v>44488</v>
      </c>
      <c r="B13" s="4" t="s">
        <v>7</v>
      </c>
      <c r="C13" s="12">
        <v>489</v>
      </c>
    </row>
    <row r="14" spans="1:3" x14ac:dyDescent="0.3">
      <c r="A14" s="11">
        <v>44491</v>
      </c>
      <c r="B14" s="4" t="s">
        <v>4</v>
      </c>
      <c r="C14" s="13">
        <v>1574.1</v>
      </c>
    </row>
    <row r="15" spans="1:3" x14ac:dyDescent="0.3">
      <c r="A15" s="11">
        <v>44491</v>
      </c>
      <c r="B15" s="4" t="s">
        <v>6</v>
      </c>
      <c r="C15" s="12">
        <v>550</v>
      </c>
    </row>
    <row r="16" spans="1:3" x14ac:dyDescent="0.3">
      <c r="A16" s="11">
        <v>44494</v>
      </c>
      <c r="B16" s="4" t="s">
        <v>9</v>
      </c>
      <c r="C16" s="12">
        <v>423</v>
      </c>
    </row>
    <row r="17" spans="1:3" x14ac:dyDescent="0.3">
      <c r="A17" s="11">
        <v>44496</v>
      </c>
      <c r="B17" s="4" t="s">
        <v>9</v>
      </c>
      <c r="C17" s="12">
        <v>358.22</v>
      </c>
    </row>
    <row r="18" spans="1:3" x14ac:dyDescent="0.3">
      <c r="A18" s="11">
        <v>44496</v>
      </c>
      <c r="B18" s="4" t="s">
        <v>8</v>
      </c>
      <c r="C18" s="12">
        <v>520</v>
      </c>
    </row>
    <row r="19" spans="1:3" x14ac:dyDescent="0.3">
      <c r="A19" s="10">
        <v>44497</v>
      </c>
      <c r="B19" s="3" t="s">
        <v>5</v>
      </c>
      <c r="C19" s="12">
        <v>300</v>
      </c>
    </row>
    <row r="20" spans="1:3" x14ac:dyDescent="0.3">
      <c r="A20" s="10">
        <v>44498</v>
      </c>
      <c r="B20" s="3" t="s">
        <v>9</v>
      </c>
      <c r="C20" s="12">
        <v>407.05</v>
      </c>
    </row>
    <row r="21" spans="1:3" x14ac:dyDescent="0.3">
      <c r="A21" s="10">
        <v>44499</v>
      </c>
      <c r="B21" s="3" t="s">
        <v>4</v>
      </c>
      <c r="C21" s="12">
        <v>300</v>
      </c>
    </row>
    <row r="22" spans="1:3" x14ac:dyDescent="0.3">
      <c r="A22" s="11">
        <v>44501</v>
      </c>
      <c r="B22" s="4" t="s">
        <v>3</v>
      </c>
      <c r="C22" s="13">
        <v>2327</v>
      </c>
    </row>
    <row r="23" spans="1:3" x14ac:dyDescent="0.3">
      <c r="A23" s="11">
        <v>44502</v>
      </c>
      <c r="B23" s="4" t="s">
        <v>10</v>
      </c>
      <c r="C23" s="12">
        <v>1150</v>
      </c>
    </row>
    <row r="24" spans="1:3" x14ac:dyDescent="0.3">
      <c r="A24" s="11">
        <v>44504</v>
      </c>
      <c r="B24" s="4" t="s">
        <v>10</v>
      </c>
      <c r="C24" s="13">
        <v>1138</v>
      </c>
    </row>
    <row r="25" spans="1:3" x14ac:dyDescent="0.3">
      <c r="A25" s="10">
        <v>44505</v>
      </c>
      <c r="B25" s="3" t="s">
        <v>13</v>
      </c>
      <c r="C25" s="12">
        <v>500</v>
      </c>
    </row>
    <row r="26" spans="1:3" x14ac:dyDescent="0.3">
      <c r="A26" s="10">
        <v>44508</v>
      </c>
      <c r="B26" s="3" t="s">
        <v>6</v>
      </c>
      <c r="C26" s="12">
        <v>702</v>
      </c>
    </row>
    <row r="27" spans="1:3" x14ac:dyDescent="0.3">
      <c r="A27" s="11">
        <v>44509</v>
      </c>
      <c r="B27" s="4" t="s">
        <v>4</v>
      </c>
      <c r="C27" s="13">
        <v>1600</v>
      </c>
    </row>
    <row r="28" spans="1:3" x14ac:dyDescent="0.3">
      <c r="A28" s="11">
        <v>44512</v>
      </c>
      <c r="B28" s="4" t="s">
        <v>5</v>
      </c>
      <c r="C28" s="12">
        <v>600</v>
      </c>
    </row>
    <row r="29" spans="1:3" ht="19.2" customHeight="1" x14ac:dyDescent="0.3">
      <c r="A29" s="10">
        <v>44515</v>
      </c>
      <c r="B29" s="3" t="s">
        <v>13</v>
      </c>
      <c r="C29" s="12">
        <v>900</v>
      </c>
    </row>
    <row r="30" spans="1:3" x14ac:dyDescent="0.3">
      <c r="A30" s="11">
        <v>44515</v>
      </c>
      <c r="B30" s="3" t="s">
        <v>6</v>
      </c>
      <c r="C30" s="12">
        <v>150</v>
      </c>
    </row>
    <row r="31" spans="1:3" x14ac:dyDescent="0.3">
      <c r="A31" s="10">
        <v>44515</v>
      </c>
      <c r="B31" s="3" t="s">
        <v>2</v>
      </c>
      <c r="C31" s="12">
        <v>2100</v>
      </c>
    </row>
    <row r="32" spans="1:3" x14ac:dyDescent="0.3">
      <c r="A32" s="10">
        <v>44517</v>
      </c>
      <c r="B32" s="3" t="s">
        <v>11</v>
      </c>
      <c r="C32" s="12">
        <v>470.63</v>
      </c>
    </row>
    <row r="33" spans="1:3" x14ac:dyDescent="0.3">
      <c r="A33" s="10">
        <v>44517</v>
      </c>
      <c r="B33" s="3" t="s">
        <v>9</v>
      </c>
      <c r="C33" s="12">
        <v>322.64</v>
      </c>
    </row>
    <row r="34" spans="1:3" x14ac:dyDescent="0.3">
      <c r="A34" s="10">
        <v>44518</v>
      </c>
      <c r="B34" s="4" t="s">
        <v>8</v>
      </c>
      <c r="C34" s="12">
        <v>428</v>
      </c>
    </row>
    <row r="35" spans="1:3" x14ac:dyDescent="0.3">
      <c r="A35" s="10">
        <v>44519</v>
      </c>
      <c r="B35" s="3" t="s">
        <v>5</v>
      </c>
      <c r="C35" s="12">
        <v>447</v>
      </c>
    </row>
    <row r="36" spans="1:3" x14ac:dyDescent="0.3">
      <c r="A36" s="10">
        <v>44522</v>
      </c>
      <c r="B36" s="3" t="s">
        <v>4</v>
      </c>
      <c r="C36" s="13">
        <v>1720</v>
      </c>
    </row>
    <row r="37" spans="1:3" x14ac:dyDescent="0.3">
      <c r="A37" s="11">
        <v>44524</v>
      </c>
      <c r="B37" s="4" t="s">
        <v>6</v>
      </c>
      <c r="C37" s="12">
        <v>540</v>
      </c>
    </row>
    <row r="38" spans="1:3" x14ac:dyDescent="0.3">
      <c r="A38" s="10">
        <v>44525</v>
      </c>
      <c r="B38" s="3" t="s">
        <v>7</v>
      </c>
      <c r="C38" s="12">
        <v>314</v>
      </c>
    </row>
    <row r="39" spans="1:3" ht="18" customHeight="1" x14ac:dyDescent="0.3">
      <c r="A39" s="10">
        <v>44526</v>
      </c>
      <c r="B39" s="3" t="s">
        <v>8</v>
      </c>
      <c r="C39" s="12">
        <v>518</v>
      </c>
    </row>
    <row r="40" spans="1:3" ht="15.6" customHeight="1" x14ac:dyDescent="0.3">
      <c r="A40" s="10">
        <v>44526</v>
      </c>
      <c r="B40" s="4" t="s">
        <v>3</v>
      </c>
      <c r="C40" s="13">
        <v>2000</v>
      </c>
    </row>
    <row r="41" spans="1:3" x14ac:dyDescent="0.3">
      <c r="A41" s="11">
        <v>44529</v>
      </c>
      <c r="B41" s="4" t="s">
        <v>7</v>
      </c>
      <c r="C41" s="12">
        <v>337</v>
      </c>
    </row>
    <row r="42" spans="1:3" x14ac:dyDescent="0.3">
      <c r="A42" s="10">
        <v>44530</v>
      </c>
      <c r="B42" s="3" t="s">
        <v>8</v>
      </c>
      <c r="C42" s="12">
        <v>500</v>
      </c>
    </row>
    <row r="43" spans="1:3" x14ac:dyDescent="0.3">
      <c r="A43" s="10">
        <v>44531</v>
      </c>
      <c r="B43" s="3" t="s">
        <v>4</v>
      </c>
      <c r="C43" s="13">
        <v>2500</v>
      </c>
    </row>
    <row r="44" spans="1:3" x14ac:dyDescent="0.3">
      <c r="A44" s="11">
        <v>44534</v>
      </c>
      <c r="B44" s="4" t="s">
        <v>5</v>
      </c>
      <c r="C44" s="12">
        <v>710</v>
      </c>
    </row>
    <row r="45" spans="1:3" x14ac:dyDescent="0.3">
      <c r="A45" s="10">
        <v>44537</v>
      </c>
      <c r="B45" s="3" t="s">
        <v>2</v>
      </c>
      <c r="C45" s="12">
        <v>2300</v>
      </c>
    </row>
    <row r="46" spans="1:3" x14ac:dyDescent="0.3">
      <c r="A46" s="10">
        <v>44539</v>
      </c>
      <c r="B46" s="3" t="s">
        <v>12</v>
      </c>
      <c r="C46" s="12">
        <v>12000</v>
      </c>
    </row>
    <row r="47" spans="1:3" x14ac:dyDescent="0.3">
      <c r="A47" s="10">
        <v>44545</v>
      </c>
      <c r="B47" s="4" t="s">
        <v>10</v>
      </c>
      <c r="C47" s="12">
        <v>1500</v>
      </c>
    </row>
    <row r="48" spans="1:3" x14ac:dyDescent="0.3">
      <c r="A48" s="10">
        <v>44547</v>
      </c>
      <c r="B48" s="3" t="s">
        <v>11</v>
      </c>
      <c r="C48" s="12">
        <v>470.63</v>
      </c>
    </row>
    <row r="49" spans="1:3" x14ac:dyDescent="0.3">
      <c r="A49" s="10">
        <v>44550</v>
      </c>
      <c r="B49" s="3" t="s">
        <v>7</v>
      </c>
      <c r="C49" s="12">
        <v>267</v>
      </c>
    </row>
    <row r="50" spans="1:3" x14ac:dyDescent="0.3">
      <c r="A50" s="10">
        <v>44553</v>
      </c>
      <c r="B50" s="3" t="s">
        <v>6</v>
      </c>
      <c r="C50" s="12">
        <v>640</v>
      </c>
    </row>
    <row r="51" spans="1:3" x14ac:dyDescent="0.3">
      <c r="A51" s="17">
        <v>44553</v>
      </c>
      <c r="B51" s="18" t="s">
        <v>5</v>
      </c>
      <c r="C51" s="19">
        <v>450</v>
      </c>
    </row>
    <row r="52" spans="1:3" ht="31.2" x14ac:dyDescent="0.3">
      <c r="A52" s="2"/>
    </row>
    <row r="53" spans="1:3" ht="15.6" x14ac:dyDescent="0.3">
      <c r="A53" s="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topLeftCell="A16" workbookViewId="0">
      <selection activeCell="C19" sqref="C19"/>
    </sheetView>
  </sheetViews>
  <sheetFormatPr defaultRowHeight="14.4" x14ac:dyDescent="0.3"/>
  <cols>
    <col min="1" max="1" width="26.5546875" customWidth="1"/>
    <col min="2" max="2" width="16.109375" customWidth="1"/>
    <col min="3" max="3" width="56.44140625" customWidth="1"/>
    <col min="4" max="4" width="47.21875" customWidth="1"/>
    <col min="5" max="10" width="10.44140625" customWidth="1"/>
    <col min="11" max="23" width="11.44140625" customWidth="1"/>
  </cols>
  <sheetData>
    <row r="1" spans="1:9" ht="18" x14ac:dyDescent="0.35">
      <c r="A1" s="28" t="s">
        <v>22</v>
      </c>
    </row>
    <row r="3" spans="1:9" x14ac:dyDescent="0.3">
      <c r="A3" t="s">
        <v>73</v>
      </c>
    </row>
    <row r="5" spans="1:9" x14ac:dyDescent="0.3">
      <c r="A5" t="s">
        <v>98</v>
      </c>
      <c r="B5" s="42" t="s">
        <v>74</v>
      </c>
      <c r="C5" s="42" t="s">
        <v>75</v>
      </c>
      <c r="D5" s="42" t="s">
        <v>76</v>
      </c>
      <c r="E5" s="42"/>
      <c r="F5" s="42"/>
      <c r="G5" s="42"/>
      <c r="H5" s="42"/>
      <c r="I5" s="42"/>
    </row>
    <row r="6" spans="1:9" ht="28.8" x14ac:dyDescent="0.3">
      <c r="A6" s="42" t="s">
        <v>2</v>
      </c>
      <c r="B6" s="42">
        <v>7775</v>
      </c>
      <c r="C6" t="s">
        <v>77</v>
      </c>
      <c r="D6" s="42" t="s">
        <v>78</v>
      </c>
      <c r="E6" s="42"/>
      <c r="F6" s="42"/>
      <c r="G6" s="42"/>
      <c r="H6" s="42"/>
      <c r="I6" s="42"/>
    </row>
    <row r="7" spans="1:9" ht="28.8" x14ac:dyDescent="0.3">
      <c r="A7" s="42" t="s">
        <v>13</v>
      </c>
      <c r="B7" s="42">
        <v>7464</v>
      </c>
      <c r="C7" s="42" t="s">
        <v>79</v>
      </c>
      <c r="D7" s="42" t="s">
        <v>80</v>
      </c>
      <c r="E7" s="42"/>
      <c r="F7" s="42"/>
      <c r="G7" s="42"/>
      <c r="H7" s="42"/>
      <c r="I7" s="42"/>
    </row>
    <row r="8" spans="1:9" ht="28.8" x14ac:dyDescent="0.3">
      <c r="A8" s="42" t="s">
        <v>81</v>
      </c>
      <c r="B8" s="42">
        <v>10194.1</v>
      </c>
      <c r="C8" s="42" t="s">
        <v>82</v>
      </c>
      <c r="D8" s="42" t="s">
        <v>83</v>
      </c>
      <c r="E8" s="42"/>
      <c r="F8" s="42"/>
      <c r="G8" s="42"/>
      <c r="H8" s="42"/>
      <c r="I8" s="42"/>
    </row>
    <row r="9" spans="1:9" ht="28.8" x14ac:dyDescent="0.3">
      <c r="A9" s="42" t="s">
        <v>5</v>
      </c>
      <c r="B9" s="42">
        <v>3217</v>
      </c>
      <c r="C9" s="42" t="s">
        <v>84</v>
      </c>
      <c r="D9" s="42" t="s">
        <v>85</v>
      </c>
      <c r="F9" s="42"/>
      <c r="G9" s="42"/>
      <c r="H9" s="42"/>
      <c r="I9" s="42"/>
    </row>
    <row r="10" spans="1:9" ht="43.2" x14ac:dyDescent="0.3">
      <c r="A10" s="42" t="s">
        <v>6</v>
      </c>
      <c r="B10" s="42">
        <v>3342</v>
      </c>
      <c r="C10" s="42" t="s">
        <v>86</v>
      </c>
      <c r="D10" s="42" t="s">
        <v>87</v>
      </c>
    </row>
    <row r="11" spans="1:9" ht="28.8" x14ac:dyDescent="0.3">
      <c r="A11" s="42" t="s">
        <v>10</v>
      </c>
      <c r="B11" s="42">
        <v>5688</v>
      </c>
      <c r="C11" s="42" t="s">
        <v>88</v>
      </c>
      <c r="D11" s="42" t="s">
        <v>89</v>
      </c>
    </row>
    <row r="12" spans="1:9" ht="28.8" x14ac:dyDescent="0.3">
      <c r="A12" s="42" t="s">
        <v>90</v>
      </c>
      <c r="B12" s="42">
        <v>1857</v>
      </c>
      <c r="C12" s="42" t="s">
        <v>91</v>
      </c>
      <c r="D12" s="42" t="s">
        <v>92</v>
      </c>
    </row>
    <row r="13" spans="1:9" ht="28.8" x14ac:dyDescent="0.3">
      <c r="A13" s="42" t="s">
        <v>93</v>
      </c>
      <c r="B13" s="42">
        <v>2586</v>
      </c>
      <c r="C13" s="42" t="s">
        <v>94</v>
      </c>
      <c r="D13" s="42" t="s">
        <v>95</v>
      </c>
    </row>
    <row r="14" spans="1:9" ht="28.8" x14ac:dyDescent="0.3">
      <c r="A14" s="42" t="s">
        <v>11</v>
      </c>
      <c r="B14" s="42">
        <v>1411.26</v>
      </c>
      <c r="C14" s="42" t="s">
        <v>96</v>
      </c>
      <c r="D14" s="42" t="s">
        <v>97</v>
      </c>
    </row>
    <row r="15" spans="1:9" ht="28.8" x14ac:dyDescent="0.3">
      <c r="A15" s="42" t="s">
        <v>99</v>
      </c>
      <c r="B15" s="42">
        <v>7464</v>
      </c>
      <c r="C15" s="42" t="s">
        <v>100</v>
      </c>
      <c r="D15" s="42" t="s">
        <v>101</v>
      </c>
    </row>
    <row r="16" spans="1:9" ht="28.8" x14ac:dyDescent="0.3">
      <c r="A16" s="42" t="s">
        <v>12</v>
      </c>
      <c r="B16" s="42">
        <v>7775</v>
      </c>
      <c r="C16" s="42" t="s">
        <v>102</v>
      </c>
      <c r="D16" s="42" t="s">
        <v>103</v>
      </c>
    </row>
    <row r="19" spans="1:1" ht="187.2" x14ac:dyDescent="0.3">
      <c r="A19" s="43" t="s">
        <v>104</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0"/>
  <sheetViews>
    <sheetView topLeftCell="A20" workbookViewId="0">
      <selection activeCell="A7" sqref="A7"/>
    </sheetView>
  </sheetViews>
  <sheetFormatPr defaultRowHeight="14.4" x14ac:dyDescent="0.3"/>
  <cols>
    <col min="1" max="1" width="18.33203125" customWidth="1"/>
    <col min="2" max="2" width="14.44140625" customWidth="1"/>
    <col min="3" max="5" width="10.44140625" customWidth="1"/>
    <col min="7" max="7" width="10.44140625" customWidth="1"/>
  </cols>
  <sheetData>
    <row r="1" spans="1:9" ht="21" customHeight="1" x14ac:dyDescent="0.4">
      <c r="A1" s="41" t="s">
        <v>15</v>
      </c>
      <c r="B1" s="41"/>
      <c r="C1" s="41"/>
      <c r="D1" s="41"/>
      <c r="E1" s="41"/>
      <c r="F1" s="41"/>
      <c r="G1" s="41"/>
      <c r="H1" s="41"/>
      <c r="I1" s="41"/>
    </row>
    <row r="3" spans="1:9" x14ac:dyDescent="0.3">
      <c r="A3" t="s">
        <v>25</v>
      </c>
      <c r="B3" t="s">
        <v>26</v>
      </c>
      <c r="C3" t="s">
        <v>51</v>
      </c>
      <c r="D3" t="s">
        <v>52</v>
      </c>
      <c r="E3" t="s">
        <v>53</v>
      </c>
      <c r="F3" t="s">
        <v>44</v>
      </c>
      <c r="G3" t="s">
        <v>54</v>
      </c>
    </row>
    <row r="4" spans="1:9" x14ac:dyDescent="0.3">
      <c r="A4">
        <f>COUNTIF(Expense!B:B,"online shopping")</f>
        <v>6</v>
      </c>
      <c r="B4" t="s">
        <v>41</v>
      </c>
      <c r="F4" t="s">
        <v>45</v>
      </c>
    </row>
    <row r="5" spans="1:9" x14ac:dyDescent="0.3">
      <c r="A5">
        <f>COUNTIF(Expense!B:B,"gifts")</f>
        <v>4</v>
      </c>
      <c r="B5" t="s">
        <v>43</v>
      </c>
      <c r="F5" t="s">
        <v>46</v>
      </c>
    </row>
    <row r="6" spans="1:9" x14ac:dyDescent="0.3">
      <c r="A6">
        <f>COUNTIF(Expense!B:B,"Ordering food")</f>
        <v>5</v>
      </c>
      <c r="B6" t="s">
        <v>42</v>
      </c>
      <c r="F6" t="s">
        <v>47</v>
      </c>
    </row>
    <row r="7" spans="1:9" x14ac:dyDescent="0.3">
      <c r="A7" t="s">
        <v>27</v>
      </c>
    </row>
    <row r="11" spans="1:9" ht="105" x14ac:dyDescent="0.3">
      <c r="A11" s="9" t="s">
        <v>16</v>
      </c>
    </row>
    <row r="15" spans="1:9" x14ac:dyDescent="0.3">
      <c r="A15" t="s">
        <v>28</v>
      </c>
    </row>
    <row r="16" spans="1:9" x14ac:dyDescent="0.3">
      <c r="A16" t="s">
        <v>29</v>
      </c>
    </row>
    <row r="17" spans="1:2" x14ac:dyDescent="0.3">
      <c r="A17" t="s">
        <v>30</v>
      </c>
    </row>
    <row r="21" spans="1:2" x14ac:dyDescent="0.3">
      <c r="A21" t="s">
        <v>31</v>
      </c>
    </row>
    <row r="23" spans="1:2" x14ac:dyDescent="0.3">
      <c r="A23" t="s">
        <v>32</v>
      </c>
      <c r="B23">
        <f>SUMIF(Expense!B1:B51,"online shopping",Expense!C1:C51)</f>
        <v>7464</v>
      </c>
    </row>
    <row r="24" spans="1:2" x14ac:dyDescent="0.3">
      <c r="A24" t="s">
        <v>33</v>
      </c>
      <c r="B24">
        <f>SUMIF(Expense!B1:B51,"medicine",Expense!C1:C51)</f>
        <v>7775</v>
      </c>
    </row>
    <row r="25" spans="1:2" x14ac:dyDescent="0.3">
      <c r="A25" t="s">
        <v>4</v>
      </c>
      <c r="B25">
        <f>SUMIF(Expense!B1:B51,"other essential items",Expense!C1:C51)</f>
        <v>10194.1</v>
      </c>
    </row>
    <row r="26" spans="1:2" x14ac:dyDescent="0.3">
      <c r="A26" t="s">
        <v>34</v>
      </c>
    </row>
    <row r="30" spans="1:2" x14ac:dyDescent="0.3">
      <c r="A30" t="s">
        <v>35</v>
      </c>
    </row>
    <row r="33" spans="1:2" x14ac:dyDescent="0.3">
      <c r="A33" s="21" t="s">
        <v>37</v>
      </c>
      <c r="B33" t="s">
        <v>36</v>
      </c>
    </row>
    <row r="34" spans="1:2" x14ac:dyDescent="0.3">
      <c r="A34" s="22" t="s">
        <v>9</v>
      </c>
      <c r="B34" s="20">
        <v>1510.9099999999999</v>
      </c>
    </row>
    <row r="35" spans="1:2" x14ac:dyDescent="0.3">
      <c r="A35" s="22" t="s">
        <v>6</v>
      </c>
      <c r="B35" s="20">
        <v>3342</v>
      </c>
    </row>
    <row r="36" spans="1:2" x14ac:dyDescent="0.3">
      <c r="A36" s="22" t="s">
        <v>10</v>
      </c>
      <c r="B36" s="20">
        <v>5688</v>
      </c>
    </row>
    <row r="37" spans="1:2" x14ac:dyDescent="0.3">
      <c r="A37" s="22" t="s">
        <v>2</v>
      </c>
      <c r="B37" s="20">
        <v>7775</v>
      </c>
    </row>
    <row r="38" spans="1:2" x14ac:dyDescent="0.3">
      <c r="A38" s="22" t="s">
        <v>11</v>
      </c>
      <c r="B38" s="20">
        <v>1411.26</v>
      </c>
    </row>
    <row r="39" spans="1:2" x14ac:dyDescent="0.3">
      <c r="A39" s="22" t="s">
        <v>8</v>
      </c>
      <c r="B39" s="20">
        <v>2586</v>
      </c>
    </row>
    <row r="40" spans="1:2" x14ac:dyDescent="0.3">
      <c r="A40" s="22" t="s">
        <v>3</v>
      </c>
      <c r="B40" s="20">
        <v>7464</v>
      </c>
    </row>
    <row r="41" spans="1:2" x14ac:dyDescent="0.3">
      <c r="A41" s="22" t="s">
        <v>7</v>
      </c>
      <c r="B41" s="20">
        <v>1857</v>
      </c>
    </row>
    <row r="42" spans="1:2" x14ac:dyDescent="0.3">
      <c r="A42" s="22" t="s">
        <v>4</v>
      </c>
      <c r="B42" s="20">
        <v>10194.1</v>
      </c>
    </row>
    <row r="43" spans="1:2" x14ac:dyDescent="0.3">
      <c r="A43" s="22" t="s">
        <v>12</v>
      </c>
      <c r="B43" s="20">
        <v>12000</v>
      </c>
    </row>
    <row r="44" spans="1:2" x14ac:dyDescent="0.3">
      <c r="A44" s="22" t="s">
        <v>5</v>
      </c>
      <c r="B44" s="20">
        <v>3217</v>
      </c>
    </row>
    <row r="45" spans="1:2" x14ac:dyDescent="0.3">
      <c r="A45" s="22" t="s">
        <v>38</v>
      </c>
      <c r="B45" s="20">
        <v>57045.27</v>
      </c>
    </row>
    <row r="49" spans="1:3" ht="126" x14ac:dyDescent="0.4">
      <c r="A49" s="8" t="s">
        <v>39</v>
      </c>
    </row>
    <row r="52" spans="1:3" x14ac:dyDescent="0.3">
      <c r="A52" t="s">
        <v>40</v>
      </c>
    </row>
    <row r="54" spans="1:3" ht="27.6" x14ac:dyDescent="0.3">
      <c r="A54" s="14" t="s">
        <v>0</v>
      </c>
      <c r="B54" s="15" t="s">
        <v>14</v>
      </c>
      <c r="C54" s="16" t="s">
        <v>1</v>
      </c>
    </row>
    <row r="55" spans="1:3" x14ac:dyDescent="0.3">
      <c r="A55" s="11">
        <v>44494</v>
      </c>
      <c r="B55" s="4" t="s">
        <v>9</v>
      </c>
      <c r="C55" s="12">
        <v>423</v>
      </c>
    </row>
    <row r="56" spans="1:3" x14ac:dyDescent="0.3">
      <c r="A56" s="11">
        <v>44496</v>
      </c>
      <c r="B56" s="4" t="s">
        <v>9</v>
      </c>
      <c r="C56" s="12">
        <v>358.22</v>
      </c>
    </row>
    <row r="57" spans="1:3" x14ac:dyDescent="0.3">
      <c r="A57" s="10">
        <v>44498</v>
      </c>
      <c r="B57" s="3" t="s">
        <v>9</v>
      </c>
      <c r="C57" s="12">
        <v>407.05</v>
      </c>
    </row>
    <row r="58" spans="1:3" x14ac:dyDescent="0.3">
      <c r="A58" s="10">
        <v>44517</v>
      </c>
      <c r="B58" s="3" t="s">
        <v>9</v>
      </c>
      <c r="C58" s="12">
        <v>322.64</v>
      </c>
    </row>
    <row r="59" spans="1:3" ht="27.6" x14ac:dyDescent="0.3">
      <c r="A59" s="10">
        <v>44473</v>
      </c>
      <c r="B59" s="3" t="s">
        <v>6</v>
      </c>
      <c r="C59" s="12">
        <v>760</v>
      </c>
    </row>
    <row r="60" spans="1:3" ht="27.6" x14ac:dyDescent="0.3">
      <c r="A60" s="11">
        <v>44491</v>
      </c>
      <c r="B60" s="4" t="s">
        <v>6</v>
      </c>
      <c r="C60" s="12">
        <v>550</v>
      </c>
    </row>
    <row r="61" spans="1:3" ht="27.6" x14ac:dyDescent="0.3">
      <c r="A61" s="10">
        <v>44508</v>
      </c>
      <c r="B61" s="3" t="s">
        <v>6</v>
      </c>
      <c r="C61" s="12">
        <v>702</v>
      </c>
    </row>
    <row r="62" spans="1:3" ht="27.6" x14ac:dyDescent="0.3">
      <c r="A62" s="11">
        <v>44515</v>
      </c>
      <c r="B62" s="3" t="s">
        <v>6</v>
      </c>
      <c r="C62" s="12">
        <v>150</v>
      </c>
    </row>
    <row r="63" spans="1:3" ht="27.6" x14ac:dyDescent="0.3">
      <c r="A63" s="11">
        <v>44524</v>
      </c>
      <c r="B63" s="4" t="s">
        <v>6</v>
      </c>
      <c r="C63" s="12">
        <v>540</v>
      </c>
    </row>
    <row r="64" spans="1:3" ht="27.6" x14ac:dyDescent="0.3">
      <c r="A64" s="10">
        <v>44553</v>
      </c>
      <c r="B64" s="3" t="s">
        <v>6</v>
      </c>
      <c r="C64" s="12">
        <v>640</v>
      </c>
    </row>
    <row r="65" spans="1:3" x14ac:dyDescent="0.3">
      <c r="A65" s="11">
        <v>44476</v>
      </c>
      <c r="B65" s="4" t="s">
        <v>10</v>
      </c>
      <c r="C65" s="13">
        <v>1900</v>
      </c>
    </row>
    <row r="66" spans="1:3" x14ac:dyDescent="0.3">
      <c r="A66" s="11">
        <v>44502</v>
      </c>
      <c r="B66" s="4" t="s">
        <v>10</v>
      </c>
      <c r="C66" s="12">
        <v>1150</v>
      </c>
    </row>
    <row r="67" spans="1:3" x14ac:dyDescent="0.3">
      <c r="A67" s="11">
        <v>44504</v>
      </c>
      <c r="B67" s="4" t="s">
        <v>10</v>
      </c>
      <c r="C67" s="13">
        <v>1138</v>
      </c>
    </row>
    <row r="68" spans="1:3" x14ac:dyDescent="0.3">
      <c r="A68" s="10">
        <v>44545</v>
      </c>
      <c r="B68" s="4" t="s">
        <v>10</v>
      </c>
      <c r="C68" s="12">
        <v>1500</v>
      </c>
    </row>
    <row r="69" spans="1:3" x14ac:dyDescent="0.3">
      <c r="A69" s="10">
        <v>44470</v>
      </c>
      <c r="B69" s="3" t="s">
        <v>2</v>
      </c>
      <c r="C69" s="12">
        <v>2300</v>
      </c>
    </row>
    <row r="70" spans="1:3" x14ac:dyDescent="0.3">
      <c r="A70" s="11">
        <v>44487</v>
      </c>
      <c r="B70" s="3" t="s">
        <v>2</v>
      </c>
      <c r="C70" s="13">
        <v>1075</v>
      </c>
    </row>
    <row r="71" spans="1:3" x14ac:dyDescent="0.3">
      <c r="A71" s="10">
        <v>44515</v>
      </c>
      <c r="B71" s="3" t="s">
        <v>2</v>
      </c>
      <c r="C71" s="12">
        <v>2100</v>
      </c>
    </row>
    <row r="72" spans="1:3" x14ac:dyDescent="0.3">
      <c r="A72" s="10">
        <v>44537</v>
      </c>
      <c r="B72" s="3" t="s">
        <v>2</v>
      </c>
      <c r="C72" s="12">
        <v>2300</v>
      </c>
    </row>
    <row r="73" spans="1:3" ht="27.6" x14ac:dyDescent="0.3">
      <c r="A73" s="11">
        <v>44485</v>
      </c>
      <c r="B73" s="4" t="s">
        <v>11</v>
      </c>
      <c r="C73" s="12">
        <v>470</v>
      </c>
    </row>
    <row r="74" spans="1:3" ht="27.6" x14ac:dyDescent="0.3">
      <c r="A74" s="10">
        <v>44517</v>
      </c>
      <c r="B74" s="3" t="s">
        <v>11</v>
      </c>
      <c r="C74" s="12">
        <v>470.63</v>
      </c>
    </row>
    <row r="75" spans="1:3" ht="27.6" x14ac:dyDescent="0.3">
      <c r="A75" s="10">
        <v>44547</v>
      </c>
      <c r="B75" s="3" t="s">
        <v>11</v>
      </c>
      <c r="C75" s="12">
        <v>470.63</v>
      </c>
    </row>
    <row r="76" spans="1:3" ht="27.6" x14ac:dyDescent="0.3">
      <c r="A76" s="11">
        <v>44484</v>
      </c>
      <c r="B76" s="4" t="s">
        <v>8</v>
      </c>
      <c r="C76" s="12">
        <v>620</v>
      </c>
    </row>
    <row r="77" spans="1:3" ht="27.6" x14ac:dyDescent="0.3">
      <c r="A77" s="11">
        <v>44496</v>
      </c>
      <c r="B77" s="4" t="s">
        <v>8</v>
      </c>
      <c r="C77" s="12">
        <v>520</v>
      </c>
    </row>
    <row r="78" spans="1:3" ht="27.6" x14ac:dyDescent="0.3">
      <c r="A78" s="10">
        <v>44518</v>
      </c>
      <c r="B78" s="4" t="s">
        <v>8</v>
      </c>
      <c r="C78" s="12">
        <v>428</v>
      </c>
    </row>
    <row r="79" spans="1:3" ht="27.6" x14ac:dyDescent="0.3">
      <c r="A79" s="10">
        <v>44526</v>
      </c>
      <c r="B79" s="3" t="s">
        <v>8</v>
      </c>
      <c r="C79" s="12">
        <v>518</v>
      </c>
    </row>
    <row r="80" spans="1:3" ht="27.6" x14ac:dyDescent="0.3">
      <c r="A80" s="10">
        <v>44530</v>
      </c>
      <c r="B80" s="3" t="s">
        <v>8</v>
      </c>
      <c r="C80" s="12">
        <v>500</v>
      </c>
    </row>
    <row r="81" spans="1:3" ht="27.6" x14ac:dyDescent="0.3">
      <c r="A81" s="11">
        <v>44470</v>
      </c>
      <c r="B81" s="4" t="s">
        <v>3</v>
      </c>
      <c r="C81" s="12">
        <v>767</v>
      </c>
    </row>
    <row r="82" spans="1:3" ht="27.6" x14ac:dyDescent="0.3">
      <c r="A82" s="11">
        <v>44487</v>
      </c>
      <c r="B82" s="4" t="s">
        <v>3</v>
      </c>
      <c r="C82" s="12">
        <v>970</v>
      </c>
    </row>
    <row r="83" spans="1:3" ht="27.6" x14ac:dyDescent="0.3">
      <c r="A83" s="11">
        <v>44501</v>
      </c>
      <c r="B83" s="4" t="s">
        <v>3</v>
      </c>
      <c r="C83" s="13">
        <v>2327</v>
      </c>
    </row>
    <row r="84" spans="1:3" ht="27.6" x14ac:dyDescent="0.3">
      <c r="A84" s="10">
        <v>44505</v>
      </c>
      <c r="B84" s="3" t="s">
        <v>13</v>
      </c>
      <c r="C84" s="12">
        <v>500</v>
      </c>
    </row>
    <row r="85" spans="1:3" ht="27.6" x14ac:dyDescent="0.3">
      <c r="A85" s="10">
        <v>44515</v>
      </c>
      <c r="B85" s="3" t="s">
        <v>13</v>
      </c>
      <c r="C85" s="12">
        <v>900</v>
      </c>
    </row>
    <row r="86" spans="1:3" ht="27.6" x14ac:dyDescent="0.3">
      <c r="A86" s="10">
        <v>44526</v>
      </c>
      <c r="B86" s="4" t="s">
        <v>3</v>
      </c>
      <c r="C86" s="13">
        <v>2000</v>
      </c>
    </row>
    <row r="87" spans="1:3" ht="27.6" x14ac:dyDescent="0.3">
      <c r="A87" s="10">
        <v>44477</v>
      </c>
      <c r="B87" s="3" t="s">
        <v>7</v>
      </c>
      <c r="C87" s="12">
        <v>450</v>
      </c>
    </row>
    <row r="88" spans="1:3" ht="27.6" x14ac:dyDescent="0.3">
      <c r="A88" s="11">
        <v>44488</v>
      </c>
      <c r="B88" s="4" t="s">
        <v>7</v>
      </c>
      <c r="C88" s="12">
        <v>489</v>
      </c>
    </row>
    <row r="89" spans="1:3" ht="27.6" x14ac:dyDescent="0.3">
      <c r="A89" s="10">
        <v>44525</v>
      </c>
      <c r="B89" s="3" t="s">
        <v>7</v>
      </c>
      <c r="C89" s="12">
        <v>314</v>
      </c>
    </row>
    <row r="90" spans="1:3" ht="27.6" x14ac:dyDescent="0.3">
      <c r="A90" s="11">
        <v>44529</v>
      </c>
      <c r="B90" s="4" t="s">
        <v>7</v>
      </c>
      <c r="C90" s="12">
        <v>337</v>
      </c>
    </row>
    <row r="91" spans="1:3" ht="27.6" x14ac:dyDescent="0.3">
      <c r="A91" s="10">
        <v>44550</v>
      </c>
      <c r="B91" s="3" t="s">
        <v>7</v>
      </c>
      <c r="C91" s="12">
        <v>267</v>
      </c>
    </row>
    <row r="92" spans="1:3" ht="41.4" x14ac:dyDescent="0.3">
      <c r="A92" s="11">
        <v>44470</v>
      </c>
      <c r="B92" s="4" t="s">
        <v>4</v>
      </c>
      <c r="C92" s="13">
        <v>2500</v>
      </c>
    </row>
    <row r="93" spans="1:3" ht="41.4" x14ac:dyDescent="0.3">
      <c r="A93" s="11">
        <v>44491</v>
      </c>
      <c r="B93" s="4" t="s">
        <v>4</v>
      </c>
      <c r="C93" s="13">
        <v>1574.1</v>
      </c>
    </row>
    <row r="94" spans="1:3" ht="41.4" x14ac:dyDescent="0.3">
      <c r="A94" s="10">
        <v>44499</v>
      </c>
      <c r="B94" s="3" t="s">
        <v>4</v>
      </c>
      <c r="C94" s="12">
        <v>300</v>
      </c>
    </row>
    <row r="95" spans="1:3" ht="41.4" x14ac:dyDescent="0.3">
      <c r="A95" s="11">
        <v>44509</v>
      </c>
      <c r="B95" s="4" t="s">
        <v>4</v>
      </c>
      <c r="C95" s="13">
        <v>1600</v>
      </c>
    </row>
    <row r="96" spans="1:3" ht="41.4" x14ac:dyDescent="0.3">
      <c r="A96" s="10">
        <v>44522</v>
      </c>
      <c r="B96" s="3" t="s">
        <v>4</v>
      </c>
      <c r="C96" s="13">
        <v>1720</v>
      </c>
    </row>
    <row r="97" spans="1:3" ht="41.4" x14ac:dyDescent="0.3">
      <c r="A97" s="10">
        <v>44531</v>
      </c>
      <c r="B97" s="3" t="s">
        <v>4</v>
      </c>
      <c r="C97" s="13">
        <v>2500</v>
      </c>
    </row>
    <row r="98" spans="1:3" x14ac:dyDescent="0.3">
      <c r="A98" s="10">
        <v>44539</v>
      </c>
      <c r="B98" s="3" t="s">
        <v>12</v>
      </c>
      <c r="C98" s="12">
        <v>12000</v>
      </c>
    </row>
    <row r="99" spans="1:3" ht="27.6" x14ac:dyDescent="0.3">
      <c r="A99" s="11">
        <v>44473</v>
      </c>
      <c r="B99" s="4" t="s">
        <v>5</v>
      </c>
      <c r="C99" s="12">
        <v>710</v>
      </c>
    </row>
    <row r="100" spans="1:3" ht="27.6" x14ac:dyDescent="0.3">
      <c r="A100" s="10">
        <v>44497</v>
      </c>
      <c r="B100" s="3" t="s">
        <v>5</v>
      </c>
      <c r="C100" s="12">
        <v>300</v>
      </c>
    </row>
    <row r="101" spans="1:3" ht="27.6" x14ac:dyDescent="0.3">
      <c r="A101" s="11">
        <v>44512</v>
      </c>
      <c r="B101" s="4" t="s">
        <v>5</v>
      </c>
      <c r="C101" s="12">
        <v>600</v>
      </c>
    </row>
    <row r="102" spans="1:3" ht="27.6" x14ac:dyDescent="0.3">
      <c r="A102" s="10">
        <v>44519</v>
      </c>
      <c r="B102" s="3" t="s">
        <v>5</v>
      </c>
      <c r="C102" s="12">
        <v>447</v>
      </c>
    </row>
    <row r="103" spans="1:3" ht="27.6" x14ac:dyDescent="0.3">
      <c r="A103" s="11">
        <v>44534</v>
      </c>
      <c r="B103" s="4" t="s">
        <v>5</v>
      </c>
      <c r="C103" s="12">
        <v>710</v>
      </c>
    </row>
    <row r="104" spans="1:3" ht="27.6" x14ac:dyDescent="0.3">
      <c r="A104" s="17">
        <v>44553</v>
      </c>
      <c r="B104" s="18" t="s">
        <v>5</v>
      </c>
      <c r="C104" s="19">
        <v>450</v>
      </c>
    </row>
    <row r="110" spans="1:3" x14ac:dyDescent="0.3">
      <c r="A110" s="21" t="s">
        <v>37</v>
      </c>
      <c r="B110" t="s">
        <v>36</v>
      </c>
    </row>
    <row r="111" spans="1:3" x14ac:dyDescent="0.3">
      <c r="A111" s="22" t="s">
        <v>9</v>
      </c>
      <c r="B111" s="20">
        <v>1510.9099999999999</v>
      </c>
    </row>
    <row r="112" spans="1:3" x14ac:dyDescent="0.3">
      <c r="A112" s="23" t="s">
        <v>48</v>
      </c>
      <c r="B112" s="20">
        <v>1188.27</v>
      </c>
    </row>
    <row r="113" spans="1:2" x14ac:dyDescent="0.3">
      <c r="A113" s="23" t="s">
        <v>49</v>
      </c>
      <c r="B113" s="20">
        <v>322.64</v>
      </c>
    </row>
    <row r="114" spans="1:2" x14ac:dyDescent="0.3">
      <c r="A114" s="22" t="s">
        <v>6</v>
      </c>
      <c r="B114" s="20">
        <v>3342</v>
      </c>
    </row>
    <row r="115" spans="1:2" x14ac:dyDescent="0.3">
      <c r="A115" s="23" t="s">
        <v>48</v>
      </c>
      <c r="B115" s="20">
        <v>1310</v>
      </c>
    </row>
    <row r="116" spans="1:2" x14ac:dyDescent="0.3">
      <c r="A116" s="23" t="s">
        <v>49</v>
      </c>
      <c r="B116" s="20">
        <v>1392</v>
      </c>
    </row>
    <row r="117" spans="1:2" x14ac:dyDescent="0.3">
      <c r="A117" s="23" t="s">
        <v>50</v>
      </c>
      <c r="B117" s="20">
        <v>640</v>
      </c>
    </row>
    <row r="118" spans="1:2" x14ac:dyDescent="0.3">
      <c r="A118" s="22" t="s">
        <v>10</v>
      </c>
      <c r="B118" s="20">
        <v>5688</v>
      </c>
    </row>
    <row r="119" spans="1:2" x14ac:dyDescent="0.3">
      <c r="A119" s="23" t="s">
        <v>48</v>
      </c>
      <c r="B119" s="20">
        <v>1900</v>
      </c>
    </row>
    <row r="120" spans="1:2" x14ac:dyDescent="0.3">
      <c r="A120" s="23" t="s">
        <v>49</v>
      </c>
      <c r="B120" s="20">
        <v>2288</v>
      </c>
    </row>
    <row r="121" spans="1:2" x14ac:dyDescent="0.3">
      <c r="A121" s="23" t="s">
        <v>50</v>
      </c>
      <c r="B121" s="20">
        <v>1500</v>
      </c>
    </row>
    <row r="122" spans="1:2" x14ac:dyDescent="0.3">
      <c r="A122" s="22" t="s">
        <v>2</v>
      </c>
      <c r="B122" s="20">
        <v>7775</v>
      </c>
    </row>
    <row r="123" spans="1:2" x14ac:dyDescent="0.3">
      <c r="A123" s="23" t="s">
        <v>48</v>
      </c>
      <c r="B123" s="20">
        <v>3375</v>
      </c>
    </row>
    <row r="124" spans="1:2" x14ac:dyDescent="0.3">
      <c r="A124" s="23" t="s">
        <v>49</v>
      </c>
      <c r="B124" s="20">
        <v>2100</v>
      </c>
    </row>
    <row r="125" spans="1:2" x14ac:dyDescent="0.3">
      <c r="A125" s="23" t="s">
        <v>50</v>
      </c>
      <c r="B125" s="20">
        <v>2300</v>
      </c>
    </row>
    <row r="126" spans="1:2" x14ac:dyDescent="0.3">
      <c r="A126" s="22" t="s">
        <v>11</v>
      </c>
      <c r="B126" s="20">
        <v>1411.26</v>
      </c>
    </row>
    <row r="127" spans="1:2" x14ac:dyDescent="0.3">
      <c r="A127" s="23" t="s">
        <v>48</v>
      </c>
      <c r="B127" s="20">
        <v>470</v>
      </c>
    </row>
    <row r="128" spans="1:2" x14ac:dyDescent="0.3">
      <c r="A128" s="23" t="s">
        <v>49</v>
      </c>
      <c r="B128" s="20">
        <v>470.63</v>
      </c>
    </row>
    <row r="129" spans="1:2" x14ac:dyDescent="0.3">
      <c r="A129" s="23" t="s">
        <v>50</v>
      </c>
      <c r="B129" s="20">
        <v>470.63</v>
      </c>
    </row>
    <row r="130" spans="1:2" x14ac:dyDescent="0.3">
      <c r="A130" s="22" t="s">
        <v>8</v>
      </c>
      <c r="B130" s="20">
        <v>2586</v>
      </c>
    </row>
    <row r="131" spans="1:2" x14ac:dyDescent="0.3">
      <c r="A131" s="23" t="s">
        <v>48</v>
      </c>
      <c r="B131" s="20">
        <v>1140</v>
      </c>
    </row>
    <row r="132" spans="1:2" x14ac:dyDescent="0.3">
      <c r="A132" s="23" t="s">
        <v>49</v>
      </c>
      <c r="B132" s="20">
        <v>1446</v>
      </c>
    </row>
    <row r="133" spans="1:2" x14ac:dyDescent="0.3">
      <c r="A133" s="22" t="s">
        <v>3</v>
      </c>
      <c r="B133" s="20">
        <v>7464</v>
      </c>
    </row>
    <row r="134" spans="1:2" x14ac:dyDescent="0.3">
      <c r="A134" s="23" t="s">
        <v>48</v>
      </c>
      <c r="B134" s="20">
        <v>1737</v>
      </c>
    </row>
    <row r="135" spans="1:2" x14ac:dyDescent="0.3">
      <c r="A135" s="23" t="s">
        <v>49</v>
      </c>
      <c r="B135" s="20">
        <v>5727</v>
      </c>
    </row>
    <row r="136" spans="1:2" x14ac:dyDescent="0.3">
      <c r="A136" s="22" t="s">
        <v>7</v>
      </c>
      <c r="B136" s="20">
        <v>1857</v>
      </c>
    </row>
    <row r="137" spans="1:2" x14ac:dyDescent="0.3">
      <c r="A137" s="23" t="s">
        <v>48</v>
      </c>
      <c r="B137" s="20">
        <v>939</v>
      </c>
    </row>
    <row r="138" spans="1:2" x14ac:dyDescent="0.3">
      <c r="A138" s="23" t="s">
        <v>49</v>
      </c>
      <c r="B138" s="20">
        <v>651</v>
      </c>
    </row>
    <row r="139" spans="1:2" x14ac:dyDescent="0.3">
      <c r="A139" s="23" t="s">
        <v>50</v>
      </c>
      <c r="B139" s="20">
        <v>267</v>
      </c>
    </row>
    <row r="140" spans="1:2" x14ac:dyDescent="0.3">
      <c r="A140" s="22" t="s">
        <v>4</v>
      </c>
      <c r="B140" s="20">
        <v>10194.1</v>
      </c>
    </row>
    <row r="141" spans="1:2" x14ac:dyDescent="0.3">
      <c r="A141" s="23" t="s">
        <v>48</v>
      </c>
      <c r="B141" s="20">
        <v>4374.1000000000004</v>
      </c>
    </row>
    <row r="142" spans="1:2" x14ac:dyDescent="0.3">
      <c r="A142" s="23" t="s">
        <v>49</v>
      </c>
      <c r="B142" s="20">
        <v>3320</v>
      </c>
    </row>
    <row r="143" spans="1:2" x14ac:dyDescent="0.3">
      <c r="A143" s="23" t="s">
        <v>50</v>
      </c>
      <c r="B143" s="20">
        <v>2500</v>
      </c>
    </row>
    <row r="144" spans="1:2" x14ac:dyDescent="0.3">
      <c r="A144" s="22" t="s">
        <v>12</v>
      </c>
      <c r="B144" s="20">
        <v>12000</v>
      </c>
    </row>
    <row r="145" spans="1:2" x14ac:dyDescent="0.3">
      <c r="A145" s="23" t="s">
        <v>50</v>
      </c>
      <c r="B145" s="20">
        <v>12000</v>
      </c>
    </row>
    <row r="146" spans="1:2" x14ac:dyDescent="0.3">
      <c r="A146" s="22" t="s">
        <v>5</v>
      </c>
      <c r="B146" s="20">
        <v>3217</v>
      </c>
    </row>
    <row r="147" spans="1:2" x14ac:dyDescent="0.3">
      <c r="A147" s="23" t="s">
        <v>48</v>
      </c>
      <c r="B147" s="20">
        <v>1010</v>
      </c>
    </row>
    <row r="148" spans="1:2" x14ac:dyDescent="0.3">
      <c r="A148" s="23" t="s">
        <v>49</v>
      </c>
      <c r="B148" s="20">
        <v>1047</v>
      </c>
    </row>
    <row r="149" spans="1:2" x14ac:dyDescent="0.3">
      <c r="A149" s="23" t="s">
        <v>50</v>
      </c>
      <c r="B149" s="20">
        <v>1160</v>
      </c>
    </row>
    <row r="150" spans="1:2" x14ac:dyDescent="0.3">
      <c r="A150" s="22" t="s">
        <v>38</v>
      </c>
      <c r="B150" s="20">
        <v>57045.270000000004</v>
      </c>
    </row>
  </sheetData>
  <mergeCells count="1">
    <mergeCell ref="A1:I1"/>
  </mergeCells>
  <pageMargins left="0.7" right="0.7" top="0.75" bottom="0.75" header="0.3" footer="0.3"/>
  <pageSetup orientation="portrait" r:id="rId3"/>
  <drawing r:id="rId4"/>
  <tableParts count="2">
    <tablePart r:id="rId5"/>
    <tablePart r:id="rId6"/>
  </tableParts>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workbookViewId="0">
      <selection activeCell="B9" sqref="B9"/>
    </sheetView>
  </sheetViews>
  <sheetFormatPr defaultRowHeight="14.4" x14ac:dyDescent="0.3"/>
  <cols>
    <col min="2" max="2" width="61.44140625" customWidth="1"/>
  </cols>
  <sheetData>
    <row r="1" spans="2:6" x14ac:dyDescent="0.3">
      <c r="B1" s="6" t="s">
        <v>23</v>
      </c>
    </row>
    <row r="2" spans="2:6" ht="39" customHeight="1" x14ac:dyDescent="0.3">
      <c r="B2" s="7" t="s">
        <v>15</v>
      </c>
    </row>
    <row r="3" spans="2:6" ht="25.2" customHeight="1" x14ac:dyDescent="0.3">
      <c r="B3" s="7" t="s">
        <v>16</v>
      </c>
    </row>
    <row r="4" spans="2:6" ht="37.200000000000003" customHeight="1" x14ac:dyDescent="0.3">
      <c r="B4" s="7" t="s">
        <v>17</v>
      </c>
    </row>
    <row r="5" spans="2:6" ht="41.4" customHeight="1" x14ac:dyDescent="0.3">
      <c r="B5" s="7" t="s">
        <v>18</v>
      </c>
      <c r="F5" t="s">
        <v>24</v>
      </c>
    </row>
    <row r="6" spans="2:6" ht="32.4" customHeight="1" x14ac:dyDescent="0.3">
      <c r="B6" s="7" t="s">
        <v>19</v>
      </c>
    </row>
    <row r="7" spans="2:6" ht="51" customHeight="1" x14ac:dyDescent="0.3">
      <c r="B7" s="7" t="s">
        <v>20</v>
      </c>
    </row>
    <row r="8" spans="2:6" ht="42" customHeight="1" x14ac:dyDescent="0.3">
      <c r="B8" s="7" t="s">
        <v>21</v>
      </c>
    </row>
    <row r="9" spans="2:6" ht="31.2" customHeight="1" x14ac:dyDescent="0.3">
      <c r="B9" s="7"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5" sqref="C5"/>
    </sheetView>
  </sheetViews>
  <sheetFormatPr defaultRowHeight="14.4" x14ac:dyDescent="0.3"/>
  <cols>
    <col min="1" max="1" width="17.21875" customWidth="1"/>
    <col min="3" max="3" width="14.44140625" customWidth="1"/>
    <col min="4" max="5" width="10.44140625" customWidth="1"/>
  </cols>
  <sheetData>
    <row r="1" spans="1:7" ht="23.4" x14ac:dyDescent="0.45">
      <c r="A1" s="24" t="s">
        <v>15</v>
      </c>
    </row>
    <row r="3" spans="1:7" x14ac:dyDescent="0.3">
      <c r="A3" t="s">
        <v>27</v>
      </c>
    </row>
    <row r="5" spans="1:7" x14ac:dyDescent="0.3">
      <c r="A5" t="s">
        <v>55</v>
      </c>
      <c r="B5" t="s">
        <v>58</v>
      </c>
      <c r="C5" t="s">
        <v>59</v>
      </c>
      <c r="D5" t="s">
        <v>51</v>
      </c>
    </row>
    <row r="6" spans="1:7" x14ac:dyDescent="0.3">
      <c r="A6" t="s">
        <v>56</v>
      </c>
      <c r="B6">
        <f>COUNTIF(Expense!B:B,A6)</f>
        <v>6</v>
      </c>
      <c r="C6" t="s">
        <v>60</v>
      </c>
    </row>
    <row r="7" spans="1:7" x14ac:dyDescent="0.3">
      <c r="A7" t="s">
        <v>57</v>
      </c>
      <c r="B7">
        <f>COUNTIF(Expense!B:B,A7)</f>
        <v>5</v>
      </c>
    </row>
    <row r="8" spans="1:7" x14ac:dyDescent="0.3">
      <c r="A8" t="s">
        <v>46</v>
      </c>
      <c r="B8">
        <f>COUNTIF(Expense!B:B,A8)</f>
        <v>4</v>
      </c>
    </row>
    <row r="10" spans="1:7" x14ac:dyDescent="0.3">
      <c r="G10" s="25"/>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workbookViewId="0">
      <selection activeCell="B3" sqref="B3:C13"/>
    </sheetView>
  </sheetViews>
  <sheetFormatPr defaultRowHeight="14.4" x14ac:dyDescent="0.3"/>
  <cols>
    <col min="1" max="1" width="18.33203125" customWidth="1"/>
    <col min="2" max="2" width="14.44140625" bestFit="1" customWidth="1"/>
    <col min="3" max="3" width="13.21875" customWidth="1"/>
  </cols>
  <sheetData>
    <row r="2" spans="1:14" x14ac:dyDescent="0.3">
      <c r="A2" s="14"/>
      <c r="B2" s="15" t="s">
        <v>14</v>
      </c>
      <c r="C2" s="16" t="s">
        <v>61</v>
      </c>
    </row>
    <row r="3" spans="1:14" x14ac:dyDescent="0.3">
      <c r="A3" s="14"/>
      <c r="B3" s="3" t="s">
        <v>2</v>
      </c>
      <c r="C3" s="12">
        <f>SUMIF(Expense!B:B,Expense!B2,Expense!C:C)</f>
        <v>7775</v>
      </c>
    </row>
    <row r="4" spans="1:14" ht="27.6" x14ac:dyDescent="0.3">
      <c r="A4" s="14"/>
      <c r="B4" s="4" t="s">
        <v>3</v>
      </c>
      <c r="C4" s="12">
        <f>SUMIF(Expense!B:B,Expense!B3,Expense!C:C)</f>
        <v>7464</v>
      </c>
    </row>
    <row r="5" spans="1:14" ht="41.4" x14ac:dyDescent="0.3">
      <c r="A5" s="14"/>
      <c r="B5" s="4" t="s">
        <v>4</v>
      </c>
      <c r="C5" s="12">
        <f>SUMIF(Expense!B:B,Expense!B4,Expense!C:C)</f>
        <v>10194.1</v>
      </c>
    </row>
    <row r="6" spans="1:14" ht="27.6" x14ac:dyDescent="0.3">
      <c r="A6" s="14"/>
      <c r="B6" s="4" t="s">
        <v>5</v>
      </c>
      <c r="C6" s="12">
        <f>SUMIF(Expense!B:B,Expense!B5,Expense!C:C)</f>
        <v>3217</v>
      </c>
    </row>
    <row r="7" spans="1:14" ht="27.6" x14ac:dyDescent="0.3">
      <c r="A7" s="14"/>
      <c r="B7" s="3" t="s">
        <v>6</v>
      </c>
      <c r="C7" s="12">
        <f>SUMIF(Expense!B:B,Expense!B6,Expense!C:C)</f>
        <v>3342</v>
      </c>
    </row>
    <row r="8" spans="1:14" x14ac:dyDescent="0.3">
      <c r="A8" s="14"/>
      <c r="B8" s="4" t="s">
        <v>10</v>
      </c>
      <c r="C8" s="12">
        <f>SUMIF(Expense!B:B,Expense!B7,Expense!C:C)</f>
        <v>5688</v>
      </c>
    </row>
    <row r="9" spans="1:14" ht="27.6" x14ac:dyDescent="0.3">
      <c r="A9" s="14"/>
      <c r="B9" s="3" t="s">
        <v>7</v>
      </c>
      <c r="C9" s="12">
        <f>SUMIF(Expense!B:B,Expense!B8,Expense!C:C)</f>
        <v>1857</v>
      </c>
    </row>
    <row r="10" spans="1:14" ht="27.6" x14ac:dyDescent="0.3">
      <c r="A10" s="14"/>
      <c r="B10" s="4" t="s">
        <v>8</v>
      </c>
      <c r="C10" s="12">
        <f>SUMIF(Expense!B:B,Expense!B9,Expense!C:C)</f>
        <v>2586</v>
      </c>
      <c r="J10" s="26" t="s">
        <v>16</v>
      </c>
      <c r="K10" s="26"/>
      <c r="L10" s="26"/>
      <c r="M10" s="26"/>
      <c r="N10" s="26"/>
    </row>
    <row r="11" spans="1:14" ht="27.6" x14ac:dyDescent="0.3">
      <c r="A11" s="14"/>
      <c r="B11" s="4" t="s">
        <v>11</v>
      </c>
      <c r="C11" s="12">
        <f>SUMIF(Expense!B:B,Expense!B10,Expense!C:C)</f>
        <v>1411.26</v>
      </c>
    </row>
    <row r="12" spans="1:14" x14ac:dyDescent="0.3">
      <c r="A12" s="14"/>
      <c r="B12" s="4" t="s">
        <v>9</v>
      </c>
      <c r="C12" s="12">
        <f>SUMIF(Expense!B:B,Expense!B11,Expense!C:C)</f>
        <v>7464</v>
      </c>
    </row>
    <row r="13" spans="1:14" x14ac:dyDescent="0.3">
      <c r="A13" s="14"/>
      <c r="B13" s="3" t="s">
        <v>12</v>
      </c>
      <c r="C13" s="12">
        <f>SUMIF(Expense!B:B,Expense!B12,Expense!C:C)</f>
        <v>7775</v>
      </c>
    </row>
    <row r="16" spans="1:14" x14ac:dyDescent="0.3">
      <c r="A16" t="s">
        <v>62</v>
      </c>
    </row>
    <row r="18" spans="1:2" x14ac:dyDescent="0.3">
      <c r="A18" s="21" t="s">
        <v>37</v>
      </c>
      <c r="B18" t="s">
        <v>36</v>
      </c>
    </row>
    <row r="19" spans="1:2" x14ac:dyDescent="0.3">
      <c r="A19" s="22" t="s">
        <v>9</v>
      </c>
      <c r="B19" s="20">
        <v>1510.9099999999999</v>
      </c>
    </row>
    <row r="20" spans="1:2" x14ac:dyDescent="0.3">
      <c r="A20" s="22" t="s">
        <v>6</v>
      </c>
      <c r="B20" s="20">
        <v>3342</v>
      </c>
    </row>
    <row r="21" spans="1:2" x14ac:dyDescent="0.3">
      <c r="A21" s="22" t="s">
        <v>10</v>
      </c>
      <c r="B21" s="20">
        <v>5688</v>
      </c>
    </row>
    <row r="22" spans="1:2" x14ac:dyDescent="0.3">
      <c r="A22" s="22" t="s">
        <v>2</v>
      </c>
      <c r="B22" s="20">
        <v>7775</v>
      </c>
    </row>
    <row r="23" spans="1:2" x14ac:dyDescent="0.3">
      <c r="A23" s="22" t="s">
        <v>11</v>
      </c>
      <c r="B23" s="20">
        <v>1411.26</v>
      </c>
    </row>
    <row r="24" spans="1:2" x14ac:dyDescent="0.3">
      <c r="A24" s="22" t="s">
        <v>8</v>
      </c>
      <c r="B24" s="20">
        <v>2586</v>
      </c>
    </row>
    <row r="25" spans="1:2" x14ac:dyDescent="0.3">
      <c r="A25" s="22" t="s">
        <v>3</v>
      </c>
      <c r="B25" s="20">
        <v>7464</v>
      </c>
    </row>
    <row r="26" spans="1:2" x14ac:dyDescent="0.3">
      <c r="A26" s="22" t="s">
        <v>7</v>
      </c>
      <c r="B26" s="20">
        <v>1857</v>
      </c>
    </row>
    <row r="27" spans="1:2" x14ac:dyDescent="0.3">
      <c r="A27" s="22" t="s">
        <v>4</v>
      </c>
      <c r="B27" s="20">
        <v>10194.1</v>
      </c>
    </row>
    <row r="28" spans="1:2" x14ac:dyDescent="0.3">
      <c r="A28" s="22" t="s">
        <v>12</v>
      </c>
      <c r="B28" s="20">
        <v>12000</v>
      </c>
    </row>
    <row r="29" spans="1:2" x14ac:dyDescent="0.3">
      <c r="A29" s="22" t="s">
        <v>5</v>
      </c>
      <c r="B29" s="20">
        <v>3217</v>
      </c>
    </row>
    <row r="30" spans="1:2" x14ac:dyDescent="0.3">
      <c r="A30" s="22" t="s">
        <v>38</v>
      </c>
      <c r="B30" s="20">
        <v>57045.27</v>
      </c>
    </row>
  </sheetData>
  <pageMargins left="0.7" right="0.7" top="0.75" bottom="0.75" header="0.3" footer="0.3"/>
  <pageSetup orientation="portrait"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4" sqref="A4:C14"/>
    </sheetView>
  </sheetViews>
  <sheetFormatPr defaultRowHeight="14.4" x14ac:dyDescent="0.3"/>
  <cols>
    <col min="1" max="1" width="15.44140625" customWidth="1"/>
  </cols>
  <sheetData>
    <row r="1" spans="1:3" ht="15.6" x14ac:dyDescent="0.3">
      <c r="A1" s="27" t="s">
        <v>17</v>
      </c>
    </row>
    <row r="3" spans="1:3" x14ac:dyDescent="0.3">
      <c r="A3" s="14" t="s">
        <v>0</v>
      </c>
      <c r="B3" s="15" t="s">
        <v>14</v>
      </c>
      <c r="C3" s="16" t="s">
        <v>61</v>
      </c>
    </row>
    <row r="4" spans="1:3" ht="41.4" x14ac:dyDescent="0.3">
      <c r="A4" s="11">
        <v>44470</v>
      </c>
      <c r="B4" s="4" t="s">
        <v>3</v>
      </c>
      <c r="C4" s="12">
        <f>SUMIF(Expense!B:B,Expense!B4,Expense!C:C)</f>
        <v>10194.1</v>
      </c>
    </row>
    <row r="5" spans="1:3" ht="27.6" x14ac:dyDescent="0.3">
      <c r="A5" s="11">
        <v>44494</v>
      </c>
      <c r="B5" s="4" t="s">
        <v>9</v>
      </c>
      <c r="C5" s="12">
        <f>SUMIF(Expense!B:B,Expense!B12,Expense!C:C)</f>
        <v>7775</v>
      </c>
    </row>
    <row r="6" spans="1:3" ht="55.2" x14ac:dyDescent="0.3">
      <c r="A6" s="11">
        <v>44485</v>
      </c>
      <c r="B6" s="4" t="s">
        <v>11</v>
      </c>
      <c r="C6" s="12">
        <f>SUMIF(Expense!B:B,Expense!B11,Expense!C:C)</f>
        <v>7464</v>
      </c>
    </row>
    <row r="7" spans="1:3" ht="27.6" x14ac:dyDescent="0.3">
      <c r="A7" s="10">
        <v>44470</v>
      </c>
      <c r="B7" s="3" t="s">
        <v>2</v>
      </c>
      <c r="C7" s="12">
        <f>SUMIF(Expense!B:B,Expense!B3,Expense!C:C)</f>
        <v>7464</v>
      </c>
    </row>
    <row r="8" spans="1:3" ht="27.6" x14ac:dyDescent="0.3">
      <c r="A8" s="10">
        <v>44473</v>
      </c>
      <c r="B8" s="3" t="s">
        <v>6</v>
      </c>
      <c r="C8" s="12">
        <f>SUMIF(Expense!B:B,Expense!B7,Expense!C:C)</f>
        <v>5688</v>
      </c>
    </row>
    <row r="9" spans="1:3" ht="41.4" x14ac:dyDescent="0.3">
      <c r="A9" s="11">
        <v>44473</v>
      </c>
      <c r="B9" s="4" t="s">
        <v>5</v>
      </c>
      <c r="C9" s="12">
        <f>SUMIF(Expense!B:B,Expense!B6,Expense!C:C)</f>
        <v>3342</v>
      </c>
    </row>
    <row r="10" spans="1:3" ht="55.2" x14ac:dyDescent="0.3">
      <c r="A10" s="11">
        <v>44470</v>
      </c>
      <c r="B10" s="4" t="s">
        <v>4</v>
      </c>
      <c r="C10" s="12">
        <f>SUMIF(Expense!B:B,Expense!B5,Expense!C:C)</f>
        <v>3217</v>
      </c>
    </row>
    <row r="11" spans="1:3" ht="27.6" x14ac:dyDescent="0.3">
      <c r="A11" s="10">
        <v>44477</v>
      </c>
      <c r="B11" s="3" t="s">
        <v>7</v>
      </c>
      <c r="C11" s="12">
        <f>SUMIF(Expense!B:B,Expense!B9,Expense!C:C)</f>
        <v>2586</v>
      </c>
    </row>
    <row r="12" spans="1:3" x14ac:dyDescent="0.3">
      <c r="A12" s="10">
        <v>44539</v>
      </c>
      <c r="B12" s="3" t="s">
        <v>12</v>
      </c>
      <c r="C12" s="12">
        <f>SUMIF(Expense!B:B,Expense!B13,Expense!C:C)</f>
        <v>1857</v>
      </c>
    </row>
    <row r="13" spans="1:3" x14ac:dyDescent="0.3">
      <c r="A13" s="11">
        <v>44476</v>
      </c>
      <c r="B13" s="4" t="s">
        <v>10</v>
      </c>
      <c r="C13" s="12">
        <f>SUMIF(Expense!B:B,Expense!B8,Expense!C:C)</f>
        <v>1857</v>
      </c>
    </row>
    <row r="14" spans="1:3" ht="41.4" x14ac:dyDescent="0.3">
      <c r="A14" s="11">
        <v>44484</v>
      </c>
      <c r="B14" s="4" t="s">
        <v>8</v>
      </c>
      <c r="C14" s="12">
        <f>SUMIF(Expense!B:B,Expense!B10,Expense!C:C)</f>
        <v>1411.26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
  <sheetViews>
    <sheetView workbookViewId="0">
      <selection activeCell="K6" sqref="K6"/>
    </sheetView>
  </sheetViews>
  <sheetFormatPr defaultRowHeight="14.4" x14ac:dyDescent="0.3"/>
  <sheetData>
    <row r="1" spans="1:16" ht="18" x14ac:dyDescent="0.35">
      <c r="A1" s="28" t="s">
        <v>18</v>
      </c>
      <c r="B1" s="28"/>
      <c r="C1" s="28"/>
      <c r="D1" s="28"/>
      <c r="E1" s="28"/>
      <c r="F1" s="28"/>
      <c r="G1" s="28"/>
      <c r="H1" s="28"/>
      <c r="I1" s="28"/>
      <c r="J1" s="28"/>
      <c r="K1" s="28"/>
      <c r="L1" s="28"/>
      <c r="M1" s="28"/>
      <c r="N1" s="28"/>
      <c r="O1" s="28"/>
      <c r="P1" s="2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5" workbookViewId="0">
      <selection activeCell="I7" sqref="I7"/>
    </sheetView>
  </sheetViews>
  <sheetFormatPr defaultRowHeight="14.4" x14ac:dyDescent="0.3"/>
  <cols>
    <col min="1" max="1" width="14.6640625" customWidth="1"/>
    <col min="2" max="2" width="15.88671875" customWidth="1"/>
    <col min="3" max="3" width="16.21875" customWidth="1"/>
    <col min="4" max="4" width="10" customWidth="1"/>
    <col min="8" max="8" width="10.44140625" customWidth="1"/>
    <col min="9" max="9" width="21" customWidth="1"/>
  </cols>
  <sheetData>
    <row r="1" spans="1:8" ht="23.4" x14ac:dyDescent="0.45">
      <c r="A1" s="29" t="s">
        <v>19</v>
      </c>
    </row>
    <row r="3" spans="1:8" x14ac:dyDescent="0.3">
      <c r="A3" s="14"/>
      <c r="B3" s="15"/>
      <c r="C3" s="16"/>
      <c r="D3" s="30"/>
    </row>
    <row r="4" spans="1:8" x14ac:dyDescent="0.3">
      <c r="A4" s="14" t="s">
        <v>0</v>
      </c>
      <c r="B4" s="15" t="s">
        <v>14</v>
      </c>
      <c r="C4" s="16" t="s">
        <v>1</v>
      </c>
      <c r="D4" s="14" t="s">
        <v>63</v>
      </c>
    </row>
    <row r="5" spans="1:8" x14ac:dyDescent="0.3">
      <c r="A5" s="10">
        <v>44470</v>
      </c>
      <c r="B5" s="3" t="s">
        <v>2</v>
      </c>
      <c r="C5" s="12">
        <v>2300</v>
      </c>
      <c r="D5" s="31" t="str">
        <f>TEXT(Table111[Date],"mmm")</f>
        <v>Oct</v>
      </c>
    </row>
    <row r="6" spans="1:8" ht="27.6" x14ac:dyDescent="0.3">
      <c r="A6" s="11">
        <v>44470</v>
      </c>
      <c r="B6" s="4" t="s">
        <v>3</v>
      </c>
      <c r="C6" s="12">
        <v>767</v>
      </c>
      <c r="D6" s="31" t="str">
        <f>TEXT(Table111[Date],"mmm")</f>
        <v>Oct</v>
      </c>
    </row>
    <row r="7" spans="1:8" ht="41.4" x14ac:dyDescent="0.3">
      <c r="A7" s="11">
        <v>44470</v>
      </c>
      <c r="B7" s="4" t="s">
        <v>4</v>
      </c>
      <c r="C7" s="13">
        <v>2500</v>
      </c>
      <c r="D7" s="31" t="str">
        <f>TEXT(Table111[Date],"mmm")</f>
        <v>Oct</v>
      </c>
    </row>
    <row r="8" spans="1:8" ht="27.6" x14ac:dyDescent="0.3">
      <c r="A8" s="11">
        <v>44473</v>
      </c>
      <c r="B8" s="4" t="s">
        <v>5</v>
      </c>
      <c r="C8" s="12">
        <v>710</v>
      </c>
      <c r="D8" s="31" t="str">
        <f>TEXT(Table111[Date],"mmm")</f>
        <v>Oct</v>
      </c>
    </row>
    <row r="9" spans="1:8" x14ac:dyDescent="0.3">
      <c r="A9" s="10">
        <v>44473</v>
      </c>
      <c r="B9" s="3" t="s">
        <v>6</v>
      </c>
      <c r="C9" s="12">
        <v>760</v>
      </c>
      <c r="D9" s="31" t="str">
        <f>TEXT(Table111[Date],"mmm")</f>
        <v>Oct</v>
      </c>
      <c r="G9" t="s">
        <v>63</v>
      </c>
      <c r="H9" t="s">
        <v>68</v>
      </c>
    </row>
    <row r="10" spans="1:8" x14ac:dyDescent="0.3">
      <c r="A10" s="11">
        <v>44476</v>
      </c>
      <c r="B10" s="4" t="s">
        <v>10</v>
      </c>
      <c r="C10" s="13">
        <v>1900</v>
      </c>
      <c r="D10" s="31" t="str">
        <f>TEXT(Table111[Date],"mmm")</f>
        <v>Oct</v>
      </c>
      <c r="G10" t="s">
        <v>65</v>
      </c>
      <c r="H10">
        <f>SUMIF(Table111[months],"oct",Table111[Expense])</f>
        <v>17443.37</v>
      </c>
    </row>
    <row r="11" spans="1:8" x14ac:dyDescent="0.3">
      <c r="A11" s="10">
        <v>44477</v>
      </c>
      <c r="B11" s="3" t="s">
        <v>7</v>
      </c>
      <c r="C11" s="12">
        <v>450</v>
      </c>
      <c r="D11" s="31" t="str">
        <f>TEXT(Table111[Date],"mmm")</f>
        <v>Oct</v>
      </c>
      <c r="G11" t="s">
        <v>66</v>
      </c>
      <c r="H11">
        <f>SUMIF(Table111[months],"nov",Table111[Expense])</f>
        <v>18764.269999999997</v>
      </c>
    </row>
    <row r="12" spans="1:8" ht="27.6" x14ac:dyDescent="0.3">
      <c r="A12" s="11">
        <v>44484</v>
      </c>
      <c r="B12" s="4" t="s">
        <v>8</v>
      </c>
      <c r="C12" s="12">
        <v>620</v>
      </c>
      <c r="D12" s="31" t="str">
        <f>TEXT(Table111[Date],"mmm")</f>
        <v>Oct</v>
      </c>
      <c r="G12" t="s">
        <v>67</v>
      </c>
      <c r="H12">
        <f>SUMIF(Table111[months],"dec",Table111[Expense])</f>
        <v>20837.63</v>
      </c>
    </row>
    <row r="13" spans="1:8" ht="27.6" x14ac:dyDescent="0.3">
      <c r="A13" s="11">
        <v>44485</v>
      </c>
      <c r="B13" s="4" t="s">
        <v>11</v>
      </c>
      <c r="C13" s="12">
        <v>470</v>
      </c>
      <c r="D13" s="31" t="str">
        <f>TEXT(Table111[Date],"mmm")</f>
        <v>Oct</v>
      </c>
    </row>
    <row r="14" spans="1:8" ht="27.6" x14ac:dyDescent="0.3">
      <c r="A14" s="11">
        <v>44487</v>
      </c>
      <c r="B14" s="4" t="s">
        <v>3</v>
      </c>
      <c r="C14" s="12">
        <v>970</v>
      </c>
      <c r="D14" s="31" t="str">
        <f>TEXT(Table111[Date],"mmm")</f>
        <v>Oct</v>
      </c>
    </row>
    <row r="15" spans="1:8" x14ac:dyDescent="0.3">
      <c r="A15" s="11">
        <v>44487</v>
      </c>
      <c r="B15" s="3" t="s">
        <v>2</v>
      </c>
      <c r="C15" s="13">
        <v>1075</v>
      </c>
      <c r="D15" s="31" t="str">
        <f>TEXT(Table111[Date],"mmm")</f>
        <v>Oct</v>
      </c>
    </row>
    <row r="16" spans="1:8" x14ac:dyDescent="0.3">
      <c r="A16" s="11">
        <v>44488</v>
      </c>
      <c r="B16" s="4" t="s">
        <v>7</v>
      </c>
      <c r="C16" s="12">
        <v>489</v>
      </c>
      <c r="D16" s="31" t="str">
        <f>TEXT(Table111[Date],"mmm")</f>
        <v>Oct</v>
      </c>
    </row>
    <row r="17" spans="1:9" ht="41.4" x14ac:dyDescent="0.3">
      <c r="A17" s="11">
        <v>44491</v>
      </c>
      <c r="B17" s="4" t="s">
        <v>4</v>
      </c>
      <c r="C17" s="13">
        <v>1574.1</v>
      </c>
      <c r="D17" s="31" t="str">
        <f>TEXT(Table111[Date],"mmm")</f>
        <v>Oct</v>
      </c>
      <c r="I17" t="s">
        <v>64</v>
      </c>
    </row>
    <row r="18" spans="1:9" x14ac:dyDescent="0.3">
      <c r="A18" s="11">
        <v>44491</v>
      </c>
      <c r="B18" s="4" t="s">
        <v>6</v>
      </c>
      <c r="C18" s="12">
        <v>550</v>
      </c>
      <c r="D18" s="31" t="str">
        <f>TEXT(Table111[Date],"mmm")</f>
        <v>Oct</v>
      </c>
    </row>
    <row r="19" spans="1:9" x14ac:dyDescent="0.3">
      <c r="A19" s="11">
        <v>44494</v>
      </c>
      <c r="B19" s="4" t="s">
        <v>9</v>
      </c>
      <c r="C19" s="12">
        <v>423</v>
      </c>
      <c r="D19" s="31" t="str">
        <f>TEXT(Table111[Date],"mmm")</f>
        <v>Oct</v>
      </c>
    </row>
    <row r="20" spans="1:9" x14ac:dyDescent="0.3">
      <c r="A20" s="11">
        <v>44496</v>
      </c>
      <c r="B20" s="4" t="s">
        <v>9</v>
      </c>
      <c r="C20" s="12">
        <v>358.22</v>
      </c>
      <c r="D20" s="31" t="str">
        <f>TEXT(Table111[Date],"mmm")</f>
        <v>Oct</v>
      </c>
    </row>
    <row r="21" spans="1:9" ht="27.6" x14ac:dyDescent="0.3">
      <c r="A21" s="11">
        <v>44496</v>
      </c>
      <c r="B21" s="4" t="s">
        <v>8</v>
      </c>
      <c r="C21" s="12">
        <v>520</v>
      </c>
      <c r="D21" s="31" t="str">
        <f>TEXT(Table111[Date],"mmm")</f>
        <v>Oct</v>
      </c>
    </row>
    <row r="22" spans="1:9" ht="27.6" x14ac:dyDescent="0.3">
      <c r="A22" s="10">
        <v>44497</v>
      </c>
      <c r="B22" s="3" t="s">
        <v>5</v>
      </c>
      <c r="C22" s="12">
        <v>300</v>
      </c>
      <c r="D22" s="31" t="str">
        <f>TEXT(Table111[Date],"mmm")</f>
        <v>Oct</v>
      </c>
    </row>
    <row r="23" spans="1:9" x14ac:dyDescent="0.3">
      <c r="A23" s="10">
        <v>44498</v>
      </c>
      <c r="B23" s="3" t="s">
        <v>9</v>
      </c>
      <c r="C23" s="12">
        <v>407.05</v>
      </c>
      <c r="D23" s="31" t="str">
        <f>TEXT(Table111[Date],"mmm")</f>
        <v>Oct</v>
      </c>
    </row>
    <row r="24" spans="1:9" ht="41.4" x14ac:dyDescent="0.3">
      <c r="A24" s="10">
        <v>44499</v>
      </c>
      <c r="B24" s="3" t="s">
        <v>4</v>
      </c>
      <c r="C24" s="12">
        <v>300</v>
      </c>
      <c r="D24" s="31" t="str">
        <f>TEXT(Table111[Date],"mmm")</f>
        <v>Oct</v>
      </c>
    </row>
    <row r="25" spans="1:9" ht="27.6" x14ac:dyDescent="0.3">
      <c r="A25" s="11">
        <v>44501</v>
      </c>
      <c r="B25" s="4" t="s">
        <v>3</v>
      </c>
      <c r="C25" s="13">
        <v>2327</v>
      </c>
      <c r="D25" s="31" t="str">
        <f>TEXT(Table111[Date],"mmm")</f>
        <v>Nov</v>
      </c>
    </row>
    <row r="26" spans="1:9" x14ac:dyDescent="0.3">
      <c r="A26" s="11">
        <v>44502</v>
      </c>
      <c r="B26" s="4" t="s">
        <v>10</v>
      </c>
      <c r="C26" s="12">
        <v>1150</v>
      </c>
      <c r="D26" s="31" t="str">
        <f>TEXT(Table111[Date],"mmm")</f>
        <v>Nov</v>
      </c>
    </row>
    <row r="27" spans="1:9" x14ac:dyDescent="0.3">
      <c r="A27" s="11">
        <v>44504</v>
      </c>
      <c r="B27" s="4" t="s">
        <v>10</v>
      </c>
      <c r="C27" s="13">
        <v>1138</v>
      </c>
      <c r="D27" s="31" t="str">
        <f>TEXT(Table111[Date],"mmm")</f>
        <v>Nov</v>
      </c>
    </row>
    <row r="28" spans="1:9" ht="27.6" x14ac:dyDescent="0.3">
      <c r="A28" s="10">
        <v>44505</v>
      </c>
      <c r="B28" s="3" t="s">
        <v>13</v>
      </c>
      <c r="C28" s="12">
        <v>500</v>
      </c>
      <c r="D28" s="31" t="str">
        <f>TEXT(Table111[Date],"mmm")</f>
        <v>Nov</v>
      </c>
    </row>
    <row r="29" spans="1:9" x14ac:dyDescent="0.3">
      <c r="A29" s="10">
        <v>44508</v>
      </c>
      <c r="B29" s="3" t="s">
        <v>6</v>
      </c>
      <c r="C29" s="12">
        <v>702</v>
      </c>
      <c r="D29" s="31" t="str">
        <f>TEXT(Table111[Date],"mmm")</f>
        <v>Nov</v>
      </c>
    </row>
    <row r="30" spans="1:9" ht="41.4" x14ac:dyDescent="0.3">
      <c r="A30" s="11">
        <v>44509</v>
      </c>
      <c r="B30" s="4" t="s">
        <v>4</v>
      </c>
      <c r="C30" s="13">
        <v>1600</v>
      </c>
      <c r="D30" s="31" t="str">
        <f>TEXT(Table111[Date],"mmm")</f>
        <v>Nov</v>
      </c>
    </row>
    <row r="31" spans="1:9" ht="27.6" x14ac:dyDescent="0.3">
      <c r="A31" s="11">
        <v>44512</v>
      </c>
      <c r="B31" s="4" t="s">
        <v>5</v>
      </c>
      <c r="C31" s="12">
        <v>600</v>
      </c>
      <c r="D31" s="31" t="str">
        <f>TEXT(Table111[Date],"mmm")</f>
        <v>Nov</v>
      </c>
    </row>
    <row r="32" spans="1:9" ht="27.6" x14ac:dyDescent="0.3">
      <c r="A32" s="10">
        <v>44515</v>
      </c>
      <c r="B32" s="3" t="s">
        <v>13</v>
      </c>
      <c r="C32" s="12">
        <v>900</v>
      </c>
      <c r="D32" s="31" t="str">
        <f>TEXT(Table111[Date],"mmm")</f>
        <v>Nov</v>
      </c>
    </row>
    <row r="33" spans="1:4" x14ac:dyDescent="0.3">
      <c r="A33" s="11">
        <v>44515</v>
      </c>
      <c r="B33" s="3" t="s">
        <v>6</v>
      </c>
      <c r="C33" s="12">
        <v>150</v>
      </c>
      <c r="D33" s="31" t="str">
        <f>TEXT(Table111[Date],"mmm")</f>
        <v>Nov</v>
      </c>
    </row>
    <row r="34" spans="1:4" x14ac:dyDescent="0.3">
      <c r="A34" s="10">
        <v>44515</v>
      </c>
      <c r="B34" s="3" t="s">
        <v>2</v>
      </c>
      <c r="C34" s="12">
        <v>2100</v>
      </c>
      <c r="D34" s="31" t="str">
        <f>TEXT(Table111[Date],"mmm")</f>
        <v>Nov</v>
      </c>
    </row>
    <row r="35" spans="1:4" ht="27.6" x14ac:dyDescent="0.3">
      <c r="A35" s="10">
        <v>44517</v>
      </c>
      <c r="B35" s="3" t="s">
        <v>11</v>
      </c>
      <c r="C35" s="12">
        <v>470.63</v>
      </c>
      <c r="D35" s="31" t="str">
        <f>TEXT(Table111[Date],"mmm")</f>
        <v>Nov</v>
      </c>
    </row>
    <row r="36" spans="1:4" x14ac:dyDescent="0.3">
      <c r="A36" s="10">
        <v>44517</v>
      </c>
      <c r="B36" s="3" t="s">
        <v>9</v>
      </c>
      <c r="C36" s="12">
        <v>322.64</v>
      </c>
      <c r="D36" s="31" t="str">
        <f>TEXT(Table111[Date],"mmm")</f>
        <v>Nov</v>
      </c>
    </row>
    <row r="37" spans="1:4" ht="27.6" x14ac:dyDescent="0.3">
      <c r="A37" s="10">
        <v>44518</v>
      </c>
      <c r="B37" s="4" t="s">
        <v>8</v>
      </c>
      <c r="C37" s="12">
        <v>428</v>
      </c>
      <c r="D37" s="31" t="str">
        <f>TEXT(Table111[Date],"mmm")</f>
        <v>Nov</v>
      </c>
    </row>
    <row r="38" spans="1:4" ht="27.6" x14ac:dyDescent="0.3">
      <c r="A38" s="10">
        <v>44519</v>
      </c>
      <c r="B38" s="3" t="s">
        <v>5</v>
      </c>
      <c r="C38" s="12">
        <v>447</v>
      </c>
      <c r="D38" s="31" t="str">
        <f>TEXT(Table111[Date],"mmm")</f>
        <v>Nov</v>
      </c>
    </row>
    <row r="39" spans="1:4" ht="41.4" x14ac:dyDescent="0.3">
      <c r="A39" s="10">
        <v>44522</v>
      </c>
      <c r="B39" s="3" t="s">
        <v>4</v>
      </c>
      <c r="C39" s="13">
        <v>1720</v>
      </c>
      <c r="D39" s="31" t="str">
        <f>TEXT(Table111[Date],"mmm")</f>
        <v>Nov</v>
      </c>
    </row>
    <row r="40" spans="1:4" x14ac:dyDescent="0.3">
      <c r="A40" s="11">
        <v>44524</v>
      </c>
      <c r="B40" s="4" t="s">
        <v>6</v>
      </c>
      <c r="C40" s="12">
        <v>540</v>
      </c>
      <c r="D40" s="31" t="str">
        <f>TEXT(Table111[Date],"mmm")</f>
        <v>Nov</v>
      </c>
    </row>
    <row r="41" spans="1:4" x14ac:dyDescent="0.3">
      <c r="A41" s="10">
        <v>44525</v>
      </c>
      <c r="B41" s="3" t="s">
        <v>7</v>
      </c>
      <c r="C41" s="12">
        <v>314</v>
      </c>
      <c r="D41" s="31" t="str">
        <f>TEXT(Table111[Date],"mmm")</f>
        <v>Nov</v>
      </c>
    </row>
    <row r="42" spans="1:4" ht="27.6" x14ac:dyDescent="0.3">
      <c r="A42" s="10">
        <v>44526</v>
      </c>
      <c r="B42" s="3" t="s">
        <v>8</v>
      </c>
      <c r="C42" s="12">
        <v>518</v>
      </c>
      <c r="D42" s="31" t="str">
        <f>TEXT(Table111[Date],"mmm")</f>
        <v>Nov</v>
      </c>
    </row>
    <row r="43" spans="1:4" ht="27.6" x14ac:dyDescent="0.3">
      <c r="A43" s="10">
        <v>44526</v>
      </c>
      <c r="B43" s="4" t="s">
        <v>3</v>
      </c>
      <c r="C43" s="13">
        <v>2000</v>
      </c>
      <c r="D43" s="31" t="str">
        <f>TEXT(Table111[Date],"mmm")</f>
        <v>Nov</v>
      </c>
    </row>
    <row r="44" spans="1:4" x14ac:dyDescent="0.3">
      <c r="A44" s="11">
        <v>44529</v>
      </c>
      <c r="B44" s="4" t="s">
        <v>7</v>
      </c>
      <c r="C44" s="12">
        <v>337</v>
      </c>
      <c r="D44" s="31" t="str">
        <f>TEXT(Table111[Date],"mmm")</f>
        <v>Nov</v>
      </c>
    </row>
    <row r="45" spans="1:4" ht="27.6" x14ac:dyDescent="0.3">
      <c r="A45" s="10">
        <v>44530</v>
      </c>
      <c r="B45" s="3" t="s">
        <v>8</v>
      </c>
      <c r="C45" s="12">
        <v>500</v>
      </c>
      <c r="D45" s="31" t="str">
        <f>TEXT(Table111[Date],"mmm")</f>
        <v>Nov</v>
      </c>
    </row>
    <row r="46" spans="1:4" ht="41.4" x14ac:dyDescent="0.3">
      <c r="A46" s="10">
        <v>44531</v>
      </c>
      <c r="B46" s="3" t="s">
        <v>4</v>
      </c>
      <c r="C46" s="13">
        <v>2500</v>
      </c>
      <c r="D46" s="31" t="str">
        <f>TEXT(Table111[Date],"mmm")</f>
        <v>Dec</v>
      </c>
    </row>
    <row r="47" spans="1:4" ht="27.6" x14ac:dyDescent="0.3">
      <c r="A47" s="11">
        <v>44534</v>
      </c>
      <c r="B47" s="4" t="s">
        <v>5</v>
      </c>
      <c r="C47" s="12">
        <v>710</v>
      </c>
      <c r="D47" s="31" t="str">
        <f>TEXT(Table111[Date],"mmm")</f>
        <v>Dec</v>
      </c>
    </row>
    <row r="48" spans="1:4" x14ac:dyDescent="0.3">
      <c r="A48" s="10">
        <v>44537</v>
      </c>
      <c r="B48" s="3" t="s">
        <v>2</v>
      </c>
      <c r="C48" s="12">
        <v>2300</v>
      </c>
      <c r="D48" s="31" t="str">
        <f>TEXT(Table111[Date],"mmm")</f>
        <v>Dec</v>
      </c>
    </row>
    <row r="49" spans="1:4" x14ac:dyDescent="0.3">
      <c r="A49" s="10">
        <v>44539</v>
      </c>
      <c r="B49" s="3" t="s">
        <v>12</v>
      </c>
      <c r="C49" s="12">
        <v>12000</v>
      </c>
      <c r="D49" s="31" t="str">
        <f>TEXT(Table111[Date],"mmm")</f>
        <v>Dec</v>
      </c>
    </row>
    <row r="50" spans="1:4" x14ac:dyDescent="0.3">
      <c r="A50" s="10">
        <v>44545</v>
      </c>
      <c r="B50" s="4" t="s">
        <v>10</v>
      </c>
      <c r="C50" s="12">
        <v>1500</v>
      </c>
      <c r="D50" s="31" t="str">
        <f>TEXT(Table111[Date],"mmm")</f>
        <v>Dec</v>
      </c>
    </row>
    <row r="51" spans="1:4" ht="27.6" x14ac:dyDescent="0.3">
      <c r="A51" s="10">
        <v>44547</v>
      </c>
      <c r="B51" s="3" t="s">
        <v>11</v>
      </c>
      <c r="C51" s="12">
        <v>470.63</v>
      </c>
      <c r="D51" s="31" t="str">
        <f>TEXT(Table111[Date],"mmm")</f>
        <v>Dec</v>
      </c>
    </row>
    <row r="52" spans="1:4" x14ac:dyDescent="0.3">
      <c r="A52" s="10">
        <v>44550</v>
      </c>
      <c r="B52" s="3" t="s">
        <v>7</v>
      </c>
      <c r="C52" s="12">
        <v>267</v>
      </c>
      <c r="D52" s="31" t="str">
        <f>TEXT(Table111[Date],"mmm")</f>
        <v>Dec</v>
      </c>
    </row>
    <row r="53" spans="1:4" x14ac:dyDescent="0.3">
      <c r="A53" s="10">
        <v>44553</v>
      </c>
      <c r="B53" s="3" t="s">
        <v>6</v>
      </c>
      <c r="C53" s="12">
        <v>640</v>
      </c>
      <c r="D53" s="31" t="str">
        <f>TEXT(Table111[Date],"mmm")</f>
        <v>Dec</v>
      </c>
    </row>
    <row r="54" spans="1:4" ht="27.6" x14ac:dyDescent="0.3">
      <c r="A54" s="17">
        <v>44553</v>
      </c>
      <c r="B54" s="18" t="s">
        <v>5</v>
      </c>
      <c r="C54" s="19">
        <v>450</v>
      </c>
      <c r="D54" s="31" t="str">
        <f>TEXT(Table111[Date],"mmm")</f>
        <v>Dec</v>
      </c>
    </row>
  </sheetData>
  <pageMargins left="0.7" right="0.7" top="0.75" bottom="0.75" header="0.3" footer="0.3"/>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opLeftCell="A9" workbookViewId="0">
      <selection activeCell="E3" sqref="E3"/>
    </sheetView>
  </sheetViews>
  <sheetFormatPr defaultRowHeight="14.4" x14ac:dyDescent="0.3"/>
  <cols>
    <col min="2" max="2" width="12.5546875" bestFit="1" customWidth="1"/>
    <col min="3" max="3" width="20.6640625" customWidth="1"/>
    <col min="4" max="4" width="9.88671875" bestFit="1" customWidth="1"/>
    <col min="5" max="5" width="12.88671875" customWidth="1"/>
  </cols>
  <sheetData>
    <row r="1" spans="1:5" ht="15.6" x14ac:dyDescent="0.3">
      <c r="A1" s="27" t="s">
        <v>20</v>
      </c>
    </row>
    <row r="3" spans="1:5" x14ac:dyDescent="0.3">
      <c r="B3" s="32" t="s">
        <v>0</v>
      </c>
      <c r="C3" s="32" t="s">
        <v>14</v>
      </c>
      <c r="D3" s="32" t="s">
        <v>1</v>
      </c>
      <c r="E3" s="32" t="s">
        <v>69</v>
      </c>
    </row>
    <row r="4" spans="1:5" x14ac:dyDescent="0.3">
      <c r="B4" s="33">
        <v>44470</v>
      </c>
      <c r="C4" s="34" t="s">
        <v>2</v>
      </c>
      <c r="D4" s="35">
        <v>2300</v>
      </c>
      <c r="E4" s="32" t="s">
        <v>70</v>
      </c>
    </row>
    <row r="5" spans="1:5" x14ac:dyDescent="0.3">
      <c r="B5" s="33">
        <v>44470</v>
      </c>
      <c r="C5" s="34" t="s">
        <v>3</v>
      </c>
      <c r="D5" s="35">
        <v>767</v>
      </c>
      <c r="E5" s="32" t="s">
        <v>70</v>
      </c>
    </row>
    <row r="6" spans="1:5" x14ac:dyDescent="0.3">
      <c r="B6" s="33">
        <v>44470</v>
      </c>
      <c r="C6" s="34" t="s">
        <v>4</v>
      </c>
      <c r="D6" s="36">
        <v>2500</v>
      </c>
      <c r="E6" s="32" t="s">
        <v>70</v>
      </c>
    </row>
    <row r="7" spans="1:5" ht="28.8" x14ac:dyDescent="0.3">
      <c r="B7" s="33">
        <v>44473</v>
      </c>
      <c r="C7" s="34" t="s">
        <v>5</v>
      </c>
      <c r="D7" s="35">
        <v>710</v>
      </c>
      <c r="E7" s="32" t="s">
        <v>71</v>
      </c>
    </row>
    <row r="8" spans="1:5" x14ac:dyDescent="0.3">
      <c r="B8" s="33">
        <v>44473</v>
      </c>
      <c r="C8" s="34" t="s">
        <v>6</v>
      </c>
      <c r="D8" s="35">
        <v>760</v>
      </c>
      <c r="E8" s="32" t="s">
        <v>70</v>
      </c>
    </row>
    <row r="9" spans="1:5" x14ac:dyDescent="0.3">
      <c r="B9" s="33">
        <v>44476</v>
      </c>
      <c r="C9" s="34" t="s">
        <v>10</v>
      </c>
      <c r="D9" s="36">
        <v>1900</v>
      </c>
      <c r="E9" s="32" t="s">
        <v>70</v>
      </c>
    </row>
    <row r="10" spans="1:5" ht="28.8" x14ac:dyDescent="0.3">
      <c r="B10" s="33">
        <v>44477</v>
      </c>
      <c r="C10" s="34" t="s">
        <v>7</v>
      </c>
      <c r="D10" s="35">
        <v>450</v>
      </c>
      <c r="E10" s="32" t="s">
        <v>71</v>
      </c>
    </row>
    <row r="11" spans="1:5" ht="28.8" x14ac:dyDescent="0.3">
      <c r="B11" s="33">
        <v>44484</v>
      </c>
      <c r="C11" s="34" t="s">
        <v>8</v>
      </c>
      <c r="D11" s="35">
        <v>620</v>
      </c>
      <c r="E11" s="32" t="s">
        <v>71</v>
      </c>
    </row>
    <row r="12" spans="1:5" ht="28.8" x14ac:dyDescent="0.3">
      <c r="B12" s="33">
        <v>44485</v>
      </c>
      <c r="C12" s="34" t="s">
        <v>11</v>
      </c>
      <c r="D12" s="35">
        <v>470</v>
      </c>
      <c r="E12" s="32" t="s">
        <v>71</v>
      </c>
    </row>
    <row r="13" spans="1:5" ht="28.8" x14ac:dyDescent="0.3">
      <c r="B13" s="33">
        <v>44487</v>
      </c>
      <c r="C13" s="34" t="s">
        <v>3</v>
      </c>
      <c r="D13" s="35">
        <v>970</v>
      </c>
      <c r="E13" s="32" t="s">
        <v>71</v>
      </c>
    </row>
    <row r="14" spans="1:5" x14ac:dyDescent="0.3">
      <c r="B14" s="33">
        <v>44487</v>
      </c>
      <c r="C14" s="34" t="s">
        <v>2</v>
      </c>
      <c r="D14" s="36">
        <v>1075</v>
      </c>
      <c r="E14" s="32" t="s">
        <v>70</v>
      </c>
    </row>
    <row r="15" spans="1:5" x14ac:dyDescent="0.3">
      <c r="B15" s="33">
        <v>44488</v>
      </c>
      <c r="C15" s="34" t="s">
        <v>7</v>
      </c>
      <c r="D15" s="35">
        <v>489</v>
      </c>
      <c r="E15" s="32" t="s">
        <v>70</v>
      </c>
    </row>
    <row r="16" spans="1:5" x14ac:dyDescent="0.3">
      <c r="B16" s="33">
        <v>44491</v>
      </c>
      <c r="C16" s="34" t="s">
        <v>4</v>
      </c>
      <c r="D16" s="36">
        <v>1574.1</v>
      </c>
      <c r="E16" s="32" t="s">
        <v>70</v>
      </c>
    </row>
    <row r="17" spans="2:5" ht="28.8" x14ac:dyDescent="0.3">
      <c r="B17" s="33">
        <v>44491</v>
      </c>
      <c r="C17" s="34" t="s">
        <v>6</v>
      </c>
      <c r="D17" s="35">
        <v>550</v>
      </c>
      <c r="E17" s="32" t="s">
        <v>71</v>
      </c>
    </row>
    <row r="18" spans="2:5" x14ac:dyDescent="0.3">
      <c r="B18" s="33">
        <v>44494</v>
      </c>
      <c r="C18" s="34" t="s">
        <v>9</v>
      </c>
      <c r="D18" s="35">
        <v>423</v>
      </c>
      <c r="E18" s="32" t="s">
        <v>70</v>
      </c>
    </row>
    <row r="19" spans="2:5" ht="28.8" x14ac:dyDescent="0.3">
      <c r="B19" s="33">
        <v>44496</v>
      </c>
      <c r="C19" s="34" t="s">
        <v>9</v>
      </c>
      <c r="D19" s="35">
        <v>358.22</v>
      </c>
      <c r="E19" s="32" t="s">
        <v>71</v>
      </c>
    </row>
    <row r="20" spans="2:5" ht="28.8" x14ac:dyDescent="0.3">
      <c r="B20" s="33">
        <v>44496</v>
      </c>
      <c r="C20" s="34" t="s">
        <v>8</v>
      </c>
      <c r="D20" s="35">
        <v>520</v>
      </c>
      <c r="E20" s="32" t="s">
        <v>71</v>
      </c>
    </row>
    <row r="21" spans="2:5" ht="28.8" x14ac:dyDescent="0.3">
      <c r="B21" s="33">
        <v>44497</v>
      </c>
      <c r="C21" s="34" t="s">
        <v>5</v>
      </c>
      <c r="D21" s="35">
        <v>300</v>
      </c>
      <c r="E21" s="32" t="s">
        <v>71</v>
      </c>
    </row>
    <row r="22" spans="2:5" ht="28.8" x14ac:dyDescent="0.3">
      <c r="B22" s="33">
        <v>44498</v>
      </c>
      <c r="C22" s="34" t="s">
        <v>9</v>
      </c>
      <c r="D22" s="35">
        <v>407.05</v>
      </c>
      <c r="E22" s="32" t="s">
        <v>71</v>
      </c>
    </row>
    <row r="23" spans="2:5" ht="28.8" x14ac:dyDescent="0.3">
      <c r="B23" s="33">
        <v>44499</v>
      </c>
      <c r="C23" s="34" t="s">
        <v>4</v>
      </c>
      <c r="D23" s="35">
        <v>300</v>
      </c>
      <c r="E23" s="32" t="s">
        <v>71</v>
      </c>
    </row>
    <row r="24" spans="2:5" x14ac:dyDescent="0.3">
      <c r="B24" s="33">
        <v>44501</v>
      </c>
      <c r="C24" s="34" t="s">
        <v>3</v>
      </c>
      <c r="D24" s="36">
        <v>2327</v>
      </c>
      <c r="E24" s="32" t="s">
        <v>70</v>
      </c>
    </row>
    <row r="25" spans="2:5" x14ac:dyDescent="0.3">
      <c r="B25" s="33">
        <v>44502</v>
      </c>
      <c r="C25" s="34" t="s">
        <v>10</v>
      </c>
      <c r="D25" s="35">
        <v>1150</v>
      </c>
      <c r="E25" s="32" t="s">
        <v>70</v>
      </c>
    </row>
    <row r="26" spans="2:5" x14ac:dyDescent="0.3">
      <c r="B26" s="33">
        <v>44504</v>
      </c>
      <c r="C26" s="34" t="s">
        <v>10</v>
      </c>
      <c r="D26" s="36">
        <v>1138</v>
      </c>
      <c r="E26" s="32" t="s">
        <v>70</v>
      </c>
    </row>
    <row r="27" spans="2:5" x14ac:dyDescent="0.3">
      <c r="B27" s="33">
        <v>44505</v>
      </c>
      <c r="C27" s="34" t="s">
        <v>13</v>
      </c>
      <c r="D27" s="35">
        <v>500</v>
      </c>
      <c r="E27" s="32" t="s">
        <v>70</v>
      </c>
    </row>
    <row r="28" spans="2:5" x14ac:dyDescent="0.3">
      <c r="B28" s="33">
        <v>44508</v>
      </c>
      <c r="C28" s="34" t="s">
        <v>6</v>
      </c>
      <c r="D28" s="35">
        <v>702</v>
      </c>
      <c r="E28" s="32" t="s">
        <v>70</v>
      </c>
    </row>
    <row r="29" spans="2:5" x14ac:dyDescent="0.3">
      <c r="B29" s="33">
        <v>44509</v>
      </c>
      <c r="C29" s="34" t="s">
        <v>4</v>
      </c>
      <c r="D29" s="36">
        <v>1600</v>
      </c>
      <c r="E29" s="32" t="s">
        <v>70</v>
      </c>
    </row>
    <row r="30" spans="2:5" x14ac:dyDescent="0.3">
      <c r="B30" s="33">
        <v>44512</v>
      </c>
      <c r="C30" s="34" t="s">
        <v>5</v>
      </c>
      <c r="D30" s="35">
        <v>600</v>
      </c>
      <c r="E30" s="32" t="s">
        <v>70</v>
      </c>
    </row>
    <row r="31" spans="2:5" x14ac:dyDescent="0.3">
      <c r="B31" s="33">
        <v>44515</v>
      </c>
      <c r="C31" s="34" t="s">
        <v>13</v>
      </c>
      <c r="D31" s="35">
        <v>900</v>
      </c>
      <c r="E31" s="32" t="s">
        <v>70</v>
      </c>
    </row>
    <row r="32" spans="2:5" x14ac:dyDescent="0.3">
      <c r="B32" s="33">
        <v>44515</v>
      </c>
      <c r="C32" s="34" t="s">
        <v>6</v>
      </c>
      <c r="D32" s="35">
        <v>150</v>
      </c>
      <c r="E32" s="32" t="s">
        <v>70</v>
      </c>
    </row>
    <row r="33" spans="2:5" x14ac:dyDescent="0.3">
      <c r="B33" s="33">
        <v>44515</v>
      </c>
      <c r="C33" s="34" t="s">
        <v>2</v>
      </c>
      <c r="D33" s="35">
        <v>2100</v>
      </c>
      <c r="E33" s="32" t="s">
        <v>70</v>
      </c>
    </row>
    <row r="34" spans="2:5" x14ac:dyDescent="0.3">
      <c r="B34" s="33">
        <v>44517</v>
      </c>
      <c r="C34" s="34" t="s">
        <v>11</v>
      </c>
      <c r="D34" s="35">
        <v>470.63</v>
      </c>
      <c r="E34" s="32" t="s">
        <v>70</v>
      </c>
    </row>
    <row r="35" spans="2:5" x14ac:dyDescent="0.3">
      <c r="B35" s="33">
        <v>44517</v>
      </c>
      <c r="C35" s="34" t="s">
        <v>9</v>
      </c>
      <c r="D35" s="35">
        <v>322.64</v>
      </c>
      <c r="E35" s="32" t="s">
        <v>70</v>
      </c>
    </row>
    <row r="36" spans="2:5" x14ac:dyDescent="0.3">
      <c r="B36" s="33">
        <v>44518</v>
      </c>
      <c r="C36" s="34" t="s">
        <v>8</v>
      </c>
      <c r="D36" s="35">
        <v>428</v>
      </c>
      <c r="E36" s="32" t="s">
        <v>71</v>
      </c>
    </row>
    <row r="37" spans="2:5" x14ac:dyDescent="0.3">
      <c r="B37" s="33">
        <v>44519</v>
      </c>
      <c r="C37" s="34" t="s">
        <v>5</v>
      </c>
      <c r="D37" s="35">
        <v>447</v>
      </c>
      <c r="E37" s="32" t="s">
        <v>71</v>
      </c>
    </row>
    <row r="38" spans="2:5" x14ac:dyDescent="0.3">
      <c r="B38" s="33">
        <v>44522</v>
      </c>
      <c r="C38" s="34" t="s">
        <v>4</v>
      </c>
      <c r="D38" s="36">
        <v>1720</v>
      </c>
      <c r="E38" s="32" t="s">
        <v>71</v>
      </c>
    </row>
    <row r="39" spans="2:5" x14ac:dyDescent="0.3">
      <c r="B39" s="33">
        <v>44524</v>
      </c>
      <c r="C39" s="34" t="s">
        <v>6</v>
      </c>
      <c r="D39" s="35">
        <v>540</v>
      </c>
      <c r="E39" s="32" t="s">
        <v>71</v>
      </c>
    </row>
    <row r="40" spans="2:5" x14ac:dyDescent="0.3">
      <c r="B40" s="33">
        <v>44525</v>
      </c>
      <c r="C40" s="34" t="s">
        <v>7</v>
      </c>
      <c r="D40" s="35">
        <v>314</v>
      </c>
      <c r="E40" s="32" t="s">
        <v>71</v>
      </c>
    </row>
    <row r="41" spans="2:5" x14ac:dyDescent="0.3">
      <c r="B41" s="33">
        <v>44526</v>
      </c>
      <c r="C41" s="34" t="s">
        <v>8</v>
      </c>
      <c r="D41" s="35">
        <v>518</v>
      </c>
      <c r="E41" s="32" t="s">
        <v>71</v>
      </c>
    </row>
    <row r="42" spans="2:5" x14ac:dyDescent="0.3">
      <c r="B42" s="33">
        <v>44526</v>
      </c>
      <c r="C42" s="34" t="s">
        <v>3</v>
      </c>
      <c r="D42" s="36">
        <v>2000</v>
      </c>
      <c r="E42" s="32" t="s">
        <v>71</v>
      </c>
    </row>
    <row r="43" spans="2:5" x14ac:dyDescent="0.3">
      <c r="B43" s="33">
        <v>44529</v>
      </c>
      <c r="C43" s="34" t="s">
        <v>7</v>
      </c>
      <c r="D43" s="35">
        <v>337</v>
      </c>
      <c r="E43" s="32" t="s">
        <v>71</v>
      </c>
    </row>
    <row r="44" spans="2:5" x14ac:dyDescent="0.3">
      <c r="B44" s="33">
        <v>44530</v>
      </c>
      <c r="C44" s="34" t="s">
        <v>8</v>
      </c>
      <c r="D44" s="35">
        <v>500</v>
      </c>
      <c r="E44" s="32" t="s">
        <v>71</v>
      </c>
    </row>
    <row r="45" spans="2:5" x14ac:dyDescent="0.3">
      <c r="B45" s="33">
        <v>44531</v>
      </c>
      <c r="C45" s="34" t="s">
        <v>4</v>
      </c>
      <c r="D45" s="36">
        <v>2500</v>
      </c>
      <c r="E45" s="32" t="s">
        <v>71</v>
      </c>
    </row>
    <row r="46" spans="2:5" x14ac:dyDescent="0.3">
      <c r="B46" s="33">
        <v>44534</v>
      </c>
      <c r="C46" s="34" t="s">
        <v>5</v>
      </c>
      <c r="D46" s="35">
        <v>710</v>
      </c>
      <c r="E46" s="32" t="s">
        <v>71</v>
      </c>
    </row>
    <row r="47" spans="2:5" x14ac:dyDescent="0.3">
      <c r="B47" s="33">
        <v>44537</v>
      </c>
      <c r="C47" s="34" t="s">
        <v>2</v>
      </c>
      <c r="D47" s="35">
        <v>2300</v>
      </c>
      <c r="E47" s="32" t="s">
        <v>71</v>
      </c>
    </row>
    <row r="48" spans="2:5" x14ac:dyDescent="0.3">
      <c r="B48" s="33">
        <v>44539</v>
      </c>
      <c r="C48" s="34" t="s">
        <v>12</v>
      </c>
      <c r="D48" s="35">
        <v>12000</v>
      </c>
      <c r="E48" s="32" t="s">
        <v>70</v>
      </c>
    </row>
    <row r="49" spans="2:5" x14ac:dyDescent="0.3">
      <c r="B49" s="33">
        <v>44545</v>
      </c>
      <c r="C49" s="34" t="s">
        <v>10</v>
      </c>
      <c r="D49" s="35">
        <v>1500</v>
      </c>
      <c r="E49" s="32" t="s">
        <v>70</v>
      </c>
    </row>
    <row r="50" spans="2:5" x14ac:dyDescent="0.3">
      <c r="B50" s="33">
        <v>44547</v>
      </c>
      <c r="C50" s="34" t="s">
        <v>11</v>
      </c>
      <c r="D50" s="35">
        <v>470.63</v>
      </c>
      <c r="E50" s="32" t="s">
        <v>70</v>
      </c>
    </row>
    <row r="51" spans="2:5" x14ac:dyDescent="0.3">
      <c r="B51" s="33">
        <v>44550</v>
      </c>
      <c r="C51" s="34" t="s">
        <v>7</v>
      </c>
      <c r="D51" s="35">
        <v>267</v>
      </c>
      <c r="E51" s="32" t="s">
        <v>70</v>
      </c>
    </row>
    <row r="52" spans="2:5" x14ac:dyDescent="0.3">
      <c r="B52" s="33">
        <v>44553</v>
      </c>
      <c r="C52" s="34" t="s">
        <v>6</v>
      </c>
      <c r="D52" s="35">
        <v>640</v>
      </c>
      <c r="E52" s="32" t="s">
        <v>70</v>
      </c>
    </row>
    <row r="53" spans="2:5" x14ac:dyDescent="0.3">
      <c r="B53" s="33">
        <v>44553</v>
      </c>
      <c r="C53" s="34" t="s">
        <v>5</v>
      </c>
      <c r="D53" s="35">
        <v>450</v>
      </c>
      <c r="E53" s="32" t="s">
        <v>70</v>
      </c>
    </row>
    <row r="54" spans="2:5" x14ac:dyDescent="0.3">
      <c r="B54" s="37"/>
      <c r="C54" s="38"/>
      <c r="D54" s="39"/>
      <c r="E54" s="32"/>
    </row>
  </sheetData>
  <dataValidations count="1">
    <dataValidation type="list" showInputMessage="1" showErrorMessage="1" errorTitle="Error invalidate" error="Please select value from list_x000a_" sqref="E3:E54">
      <formula1>"Essential, Non-essential"</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activeCell="D6" sqref="D6"/>
    </sheetView>
  </sheetViews>
  <sheetFormatPr defaultRowHeight="14.4" x14ac:dyDescent="0.3"/>
  <cols>
    <col min="1" max="1" width="14.44140625" customWidth="1"/>
    <col min="2" max="2" width="18.6640625" customWidth="1"/>
    <col min="3" max="3" width="9.88671875" customWidth="1"/>
    <col min="4" max="4" width="15.44140625" customWidth="1"/>
  </cols>
  <sheetData>
    <row r="1" spans="1:4" ht="18" x14ac:dyDescent="0.35">
      <c r="A1" s="40" t="s">
        <v>21</v>
      </c>
    </row>
    <row r="3" spans="1:4" ht="27.6" x14ac:dyDescent="0.3">
      <c r="A3" s="14" t="s">
        <v>0</v>
      </c>
      <c r="B3" s="15" t="s">
        <v>14</v>
      </c>
      <c r="C3" s="16" t="s">
        <v>1</v>
      </c>
      <c r="D3" s="15" t="s">
        <v>72</v>
      </c>
    </row>
    <row r="4" spans="1:4" x14ac:dyDescent="0.3">
      <c r="A4" s="10">
        <v>44470</v>
      </c>
      <c r="B4" s="3" t="s">
        <v>2</v>
      </c>
      <c r="C4" s="12">
        <v>2300</v>
      </c>
      <c r="D4" s="3" t="str">
        <f>IF(Table115[[#This Row],[Expense]]&gt;=2000,"over budget","under budget")</f>
        <v>over budget</v>
      </c>
    </row>
    <row r="5" spans="1:4" x14ac:dyDescent="0.3">
      <c r="A5" s="11">
        <v>44470</v>
      </c>
      <c r="B5" s="4" t="s">
        <v>3</v>
      </c>
      <c r="C5" s="12">
        <v>767</v>
      </c>
      <c r="D5" s="4" t="str">
        <f>IF(Table115[[#This Row],[Expense]]&gt;=2000,"over budget","under budget")</f>
        <v>under budget</v>
      </c>
    </row>
    <row r="6" spans="1:4" ht="27.6" x14ac:dyDescent="0.3">
      <c r="A6" s="11">
        <v>44470</v>
      </c>
      <c r="B6" s="4" t="s">
        <v>4</v>
      </c>
      <c r="C6" s="13">
        <v>2500</v>
      </c>
      <c r="D6" s="4" t="str">
        <f>IF(Table115[[#This Row],[Expense]]&gt;=2000,"over budget","under budget")</f>
        <v>over budget</v>
      </c>
    </row>
    <row r="7" spans="1:4" ht="27.6" x14ac:dyDescent="0.3">
      <c r="A7" s="11">
        <v>44473</v>
      </c>
      <c r="B7" s="4" t="s">
        <v>5</v>
      </c>
      <c r="C7" s="12">
        <v>710</v>
      </c>
      <c r="D7" s="4" t="str">
        <f>IF(Table115[[#This Row],[Expense]]&gt;=2000,"over budget","under budget")</f>
        <v>under budget</v>
      </c>
    </row>
    <row r="8" spans="1:4" x14ac:dyDescent="0.3">
      <c r="A8" s="10">
        <v>44473</v>
      </c>
      <c r="B8" s="3" t="s">
        <v>6</v>
      </c>
      <c r="C8" s="12">
        <v>760</v>
      </c>
      <c r="D8" s="3" t="str">
        <f>IF(Table115[[#This Row],[Expense]]&gt;=2000,"over budget","under budget")</f>
        <v>under budget</v>
      </c>
    </row>
    <row r="9" spans="1:4" x14ac:dyDescent="0.3">
      <c r="A9" s="11">
        <v>44476</v>
      </c>
      <c r="B9" s="4" t="s">
        <v>10</v>
      </c>
      <c r="C9" s="13">
        <v>1900</v>
      </c>
      <c r="D9" s="4" t="str">
        <f>IF(Table115[[#This Row],[Expense]]&gt;=2000,"over budget","under budget")</f>
        <v>under budget</v>
      </c>
    </row>
    <row r="10" spans="1:4" x14ac:dyDescent="0.3">
      <c r="A10" s="10">
        <v>44477</v>
      </c>
      <c r="B10" s="3" t="s">
        <v>7</v>
      </c>
      <c r="C10" s="12">
        <v>450</v>
      </c>
      <c r="D10" s="3" t="str">
        <f>IF(Table115[[#This Row],[Expense]]&gt;=2000,"over budget","under budget")</f>
        <v>under budget</v>
      </c>
    </row>
    <row r="11" spans="1:4" ht="27.6" x14ac:dyDescent="0.3">
      <c r="A11" s="11">
        <v>44484</v>
      </c>
      <c r="B11" s="4" t="s">
        <v>8</v>
      </c>
      <c r="C11" s="12">
        <v>620</v>
      </c>
      <c r="D11" s="4" t="str">
        <f>IF(Table115[[#This Row],[Expense]]&gt;=2000,"over budget","under budget")</f>
        <v>under budget</v>
      </c>
    </row>
    <row r="12" spans="1:4" ht="27.6" x14ac:dyDescent="0.3">
      <c r="A12" s="11">
        <v>44485</v>
      </c>
      <c r="B12" s="4" t="s">
        <v>11</v>
      </c>
      <c r="C12" s="12">
        <v>470</v>
      </c>
      <c r="D12" s="4" t="str">
        <f>IF(Table115[[#This Row],[Expense]]&gt;=2000,"over budget","under budget")</f>
        <v>under budget</v>
      </c>
    </row>
    <row r="13" spans="1:4" x14ac:dyDescent="0.3">
      <c r="A13" s="11">
        <v>44487</v>
      </c>
      <c r="B13" s="4" t="s">
        <v>3</v>
      </c>
      <c r="C13" s="12">
        <v>970</v>
      </c>
      <c r="D13" s="4" t="str">
        <f>IF(Table115[[#This Row],[Expense]]&gt;=2000,"over budget","under budget")</f>
        <v>under budget</v>
      </c>
    </row>
    <row r="14" spans="1:4" x14ac:dyDescent="0.3">
      <c r="A14" s="11">
        <v>44487</v>
      </c>
      <c r="B14" s="3" t="s">
        <v>2</v>
      </c>
      <c r="C14" s="13">
        <v>1075</v>
      </c>
      <c r="D14" s="3" t="str">
        <f>IF(Table115[[#This Row],[Expense]]&gt;=2000,"over budget","under budget")</f>
        <v>under budget</v>
      </c>
    </row>
    <row r="15" spans="1:4" x14ac:dyDescent="0.3">
      <c r="A15" s="11">
        <v>44488</v>
      </c>
      <c r="B15" s="4" t="s">
        <v>7</v>
      </c>
      <c r="C15" s="12">
        <v>489</v>
      </c>
      <c r="D15" s="4" t="str">
        <f>IF(Table115[[#This Row],[Expense]]&gt;=2000,"over budget","under budget")</f>
        <v>under budget</v>
      </c>
    </row>
    <row r="16" spans="1:4" ht="27.6" x14ac:dyDescent="0.3">
      <c r="A16" s="11">
        <v>44491</v>
      </c>
      <c r="B16" s="4" t="s">
        <v>4</v>
      </c>
      <c r="C16" s="13">
        <v>1574.1</v>
      </c>
      <c r="D16" s="4" t="str">
        <f>IF(Table115[[#This Row],[Expense]]&gt;=2000,"over budget","under budget")</f>
        <v>under budget</v>
      </c>
    </row>
    <row r="17" spans="1:4" x14ac:dyDescent="0.3">
      <c r="A17" s="11">
        <v>44491</v>
      </c>
      <c r="B17" s="4" t="s">
        <v>6</v>
      </c>
      <c r="C17" s="12">
        <v>550</v>
      </c>
      <c r="D17" s="4" t="str">
        <f>IF(Table115[[#This Row],[Expense]]&gt;=2000,"over budget","under budget")</f>
        <v>under budget</v>
      </c>
    </row>
    <row r="18" spans="1:4" x14ac:dyDescent="0.3">
      <c r="A18" s="11">
        <v>44494</v>
      </c>
      <c r="B18" s="4" t="s">
        <v>9</v>
      </c>
      <c r="C18" s="12">
        <v>423</v>
      </c>
      <c r="D18" s="4" t="str">
        <f>IF(Table115[[#This Row],[Expense]]&gt;=2000,"over budget","under budget")</f>
        <v>under budget</v>
      </c>
    </row>
    <row r="19" spans="1:4" x14ac:dyDescent="0.3">
      <c r="A19" s="11">
        <v>44496</v>
      </c>
      <c r="B19" s="4" t="s">
        <v>9</v>
      </c>
      <c r="C19" s="12">
        <v>358.22</v>
      </c>
      <c r="D19" s="4" t="str">
        <f>IF(Table115[[#This Row],[Expense]]&gt;=2000,"over budget","under budget")</f>
        <v>under budget</v>
      </c>
    </row>
    <row r="20" spans="1:4" ht="27.6" x14ac:dyDescent="0.3">
      <c r="A20" s="11">
        <v>44496</v>
      </c>
      <c r="B20" s="4" t="s">
        <v>8</v>
      </c>
      <c r="C20" s="12">
        <v>520</v>
      </c>
      <c r="D20" s="4" t="str">
        <f>IF(Table115[[#This Row],[Expense]]&gt;=2000,"over budget","under budget")</f>
        <v>under budget</v>
      </c>
    </row>
    <row r="21" spans="1:4" ht="27.6" x14ac:dyDescent="0.3">
      <c r="A21" s="10">
        <v>44497</v>
      </c>
      <c r="B21" s="3" t="s">
        <v>5</v>
      </c>
      <c r="C21" s="12">
        <v>300</v>
      </c>
      <c r="D21" s="3" t="str">
        <f>IF(Table115[[#This Row],[Expense]]&gt;=2000,"over budget","under budget")</f>
        <v>under budget</v>
      </c>
    </row>
    <row r="22" spans="1:4" x14ac:dyDescent="0.3">
      <c r="A22" s="10">
        <v>44498</v>
      </c>
      <c r="B22" s="3" t="s">
        <v>9</v>
      </c>
      <c r="C22" s="12">
        <v>407.05</v>
      </c>
      <c r="D22" s="3" t="str">
        <f>IF(Table115[[#This Row],[Expense]]&gt;=2000,"over budget","under budget")</f>
        <v>under budget</v>
      </c>
    </row>
    <row r="23" spans="1:4" ht="27.6" x14ac:dyDescent="0.3">
      <c r="A23" s="10">
        <v>44499</v>
      </c>
      <c r="B23" s="3" t="s">
        <v>4</v>
      </c>
      <c r="C23" s="12">
        <v>300</v>
      </c>
      <c r="D23" s="3" t="str">
        <f>IF(Table115[[#This Row],[Expense]]&gt;=2000,"over budget","under budget")</f>
        <v>under budget</v>
      </c>
    </row>
    <row r="24" spans="1:4" x14ac:dyDescent="0.3">
      <c r="A24" s="11">
        <v>44501</v>
      </c>
      <c r="B24" s="4" t="s">
        <v>3</v>
      </c>
      <c r="C24" s="13">
        <v>2327</v>
      </c>
      <c r="D24" s="4" t="str">
        <f>IF(Table115[[#This Row],[Expense]]&gt;=2000,"over budget","under budget")</f>
        <v>over budget</v>
      </c>
    </row>
    <row r="25" spans="1:4" x14ac:dyDescent="0.3">
      <c r="A25" s="11">
        <v>44502</v>
      </c>
      <c r="B25" s="4" t="s">
        <v>10</v>
      </c>
      <c r="C25" s="12">
        <v>1150</v>
      </c>
      <c r="D25" s="4" t="str">
        <f>IF(Table115[[#This Row],[Expense]]&gt;=2000,"over budget","under budget")</f>
        <v>under budget</v>
      </c>
    </row>
    <row r="26" spans="1:4" x14ac:dyDescent="0.3">
      <c r="A26" s="11">
        <v>44504</v>
      </c>
      <c r="B26" s="4" t="s">
        <v>10</v>
      </c>
      <c r="C26" s="13">
        <v>1138</v>
      </c>
      <c r="D26" s="4" t="str">
        <f>IF(Table115[[#This Row],[Expense]]&gt;=2000,"over budget","under budget")</f>
        <v>under budget</v>
      </c>
    </row>
    <row r="27" spans="1:4" x14ac:dyDescent="0.3">
      <c r="A27" s="10">
        <v>44505</v>
      </c>
      <c r="B27" s="3" t="s">
        <v>13</v>
      </c>
      <c r="C27" s="12">
        <v>500</v>
      </c>
      <c r="D27" s="3" t="str">
        <f>IF(Table115[[#This Row],[Expense]]&gt;=2000,"over budget","under budget")</f>
        <v>under budget</v>
      </c>
    </row>
    <row r="28" spans="1:4" x14ac:dyDescent="0.3">
      <c r="A28" s="10">
        <v>44508</v>
      </c>
      <c r="B28" s="3" t="s">
        <v>6</v>
      </c>
      <c r="C28" s="12">
        <v>702</v>
      </c>
      <c r="D28" s="3" t="str">
        <f>IF(Table115[[#This Row],[Expense]]&gt;=2000,"over budget","under budget")</f>
        <v>under budget</v>
      </c>
    </row>
    <row r="29" spans="1:4" ht="27.6" x14ac:dyDescent="0.3">
      <c r="A29" s="11">
        <v>44509</v>
      </c>
      <c r="B29" s="4" t="s">
        <v>4</v>
      </c>
      <c r="C29" s="13">
        <v>1600</v>
      </c>
      <c r="D29" s="4" t="str">
        <f>IF(Table115[[#This Row],[Expense]]&gt;=2000,"over budget","under budget")</f>
        <v>under budget</v>
      </c>
    </row>
    <row r="30" spans="1:4" ht="27.6" x14ac:dyDescent="0.3">
      <c r="A30" s="11">
        <v>44512</v>
      </c>
      <c r="B30" s="4" t="s">
        <v>5</v>
      </c>
      <c r="C30" s="12">
        <v>600</v>
      </c>
      <c r="D30" s="4" t="str">
        <f>IF(Table115[[#This Row],[Expense]]&gt;=2000,"over budget","under budget")</f>
        <v>under budget</v>
      </c>
    </row>
    <row r="31" spans="1:4" x14ac:dyDescent="0.3">
      <c r="A31" s="10">
        <v>44515</v>
      </c>
      <c r="B31" s="3" t="s">
        <v>13</v>
      </c>
      <c r="C31" s="12">
        <v>900</v>
      </c>
      <c r="D31" s="3" t="str">
        <f>IF(Table115[[#This Row],[Expense]]&gt;=2000,"over budget","under budget")</f>
        <v>under budget</v>
      </c>
    </row>
    <row r="32" spans="1:4" x14ac:dyDescent="0.3">
      <c r="A32" s="11">
        <v>44515</v>
      </c>
      <c r="B32" s="3" t="s">
        <v>6</v>
      </c>
      <c r="C32" s="12">
        <v>150</v>
      </c>
      <c r="D32" s="3" t="str">
        <f>IF(Table115[[#This Row],[Expense]]&gt;=2000,"over budget","under budget")</f>
        <v>under budget</v>
      </c>
    </row>
    <row r="33" spans="1:4" x14ac:dyDescent="0.3">
      <c r="A33" s="10">
        <v>44515</v>
      </c>
      <c r="B33" s="3" t="s">
        <v>2</v>
      </c>
      <c r="C33" s="12">
        <v>2100</v>
      </c>
      <c r="D33" s="3" t="str">
        <f>IF(Table115[[#This Row],[Expense]]&gt;=2000,"over budget","under budget")</f>
        <v>over budget</v>
      </c>
    </row>
    <row r="34" spans="1:4" ht="27.6" x14ac:dyDescent="0.3">
      <c r="A34" s="10">
        <v>44517</v>
      </c>
      <c r="B34" s="3" t="s">
        <v>11</v>
      </c>
      <c r="C34" s="12">
        <v>470.63</v>
      </c>
      <c r="D34" s="3" t="str">
        <f>IF(Table115[[#This Row],[Expense]]&gt;=2000,"over budget","under budget")</f>
        <v>under budget</v>
      </c>
    </row>
    <row r="35" spans="1:4" x14ac:dyDescent="0.3">
      <c r="A35" s="10">
        <v>44517</v>
      </c>
      <c r="B35" s="3" t="s">
        <v>9</v>
      </c>
      <c r="C35" s="12">
        <v>322.64</v>
      </c>
      <c r="D35" s="3" t="str">
        <f>IF(Table115[[#This Row],[Expense]]&gt;=2000,"over budget","under budget")</f>
        <v>under budget</v>
      </c>
    </row>
    <row r="36" spans="1:4" ht="27.6" x14ac:dyDescent="0.3">
      <c r="A36" s="10">
        <v>44518</v>
      </c>
      <c r="B36" s="4" t="s">
        <v>8</v>
      </c>
      <c r="C36" s="12">
        <v>428</v>
      </c>
      <c r="D36" s="4" t="str">
        <f>IF(Table115[[#This Row],[Expense]]&gt;=2000,"over budget","under budget")</f>
        <v>under budget</v>
      </c>
    </row>
    <row r="37" spans="1:4" ht="27.6" x14ac:dyDescent="0.3">
      <c r="A37" s="10">
        <v>44519</v>
      </c>
      <c r="B37" s="3" t="s">
        <v>5</v>
      </c>
      <c r="C37" s="12">
        <v>447</v>
      </c>
      <c r="D37" s="3" t="str">
        <f>IF(Table115[[#This Row],[Expense]]&gt;=2000,"over budget","under budget")</f>
        <v>under budget</v>
      </c>
    </row>
    <row r="38" spans="1:4" ht="27.6" x14ac:dyDescent="0.3">
      <c r="A38" s="10">
        <v>44522</v>
      </c>
      <c r="B38" s="3" t="s">
        <v>4</v>
      </c>
      <c r="C38" s="13">
        <v>1720</v>
      </c>
      <c r="D38" s="3" t="str">
        <f>IF(Table115[[#This Row],[Expense]]&gt;=2000,"over budget","under budget")</f>
        <v>under budget</v>
      </c>
    </row>
    <row r="39" spans="1:4" x14ac:dyDescent="0.3">
      <c r="A39" s="11">
        <v>44524</v>
      </c>
      <c r="B39" s="4" t="s">
        <v>6</v>
      </c>
      <c r="C39" s="12">
        <v>540</v>
      </c>
      <c r="D39" s="4" t="str">
        <f>IF(Table115[[#This Row],[Expense]]&gt;=2000,"over budget","under budget")</f>
        <v>under budget</v>
      </c>
    </row>
    <row r="40" spans="1:4" x14ac:dyDescent="0.3">
      <c r="A40" s="10">
        <v>44525</v>
      </c>
      <c r="B40" s="3" t="s">
        <v>7</v>
      </c>
      <c r="C40" s="12">
        <v>314</v>
      </c>
      <c r="D40" s="3" t="str">
        <f>IF(Table115[[#This Row],[Expense]]&gt;=2000,"over budget","under budget")</f>
        <v>under budget</v>
      </c>
    </row>
    <row r="41" spans="1:4" ht="27.6" x14ac:dyDescent="0.3">
      <c r="A41" s="10">
        <v>44526</v>
      </c>
      <c r="B41" s="3" t="s">
        <v>8</v>
      </c>
      <c r="C41" s="12">
        <v>518</v>
      </c>
      <c r="D41" s="3" t="str">
        <f>IF(Table115[[#This Row],[Expense]]&gt;=2000,"over budget","under budget")</f>
        <v>under budget</v>
      </c>
    </row>
    <row r="42" spans="1:4" x14ac:dyDescent="0.3">
      <c r="A42" s="10">
        <v>44526</v>
      </c>
      <c r="B42" s="4" t="s">
        <v>3</v>
      </c>
      <c r="C42" s="13">
        <v>2000</v>
      </c>
      <c r="D42" s="4" t="str">
        <f>IF(Table115[[#This Row],[Expense]]&gt;=2000,"over budget","under budget")</f>
        <v>over budget</v>
      </c>
    </row>
    <row r="43" spans="1:4" x14ac:dyDescent="0.3">
      <c r="A43" s="11">
        <v>44529</v>
      </c>
      <c r="B43" s="4" t="s">
        <v>7</v>
      </c>
      <c r="C43" s="12">
        <v>337</v>
      </c>
      <c r="D43" s="4" t="str">
        <f>IF(Table115[[#This Row],[Expense]]&gt;=2000,"over budget","under budget")</f>
        <v>under budget</v>
      </c>
    </row>
    <row r="44" spans="1:4" ht="27.6" x14ac:dyDescent="0.3">
      <c r="A44" s="10">
        <v>44530</v>
      </c>
      <c r="B44" s="3" t="s">
        <v>8</v>
      </c>
      <c r="C44" s="12">
        <v>500</v>
      </c>
      <c r="D44" s="3" t="str">
        <f>IF(Table115[[#This Row],[Expense]]&gt;=2000,"over budget","under budget")</f>
        <v>under budget</v>
      </c>
    </row>
    <row r="45" spans="1:4" ht="27.6" x14ac:dyDescent="0.3">
      <c r="A45" s="10">
        <v>44531</v>
      </c>
      <c r="B45" s="3" t="s">
        <v>4</v>
      </c>
      <c r="C45" s="13">
        <v>2500</v>
      </c>
      <c r="D45" s="3" t="str">
        <f>IF(Table115[[#This Row],[Expense]]&gt;=2000,"over budget","under budget")</f>
        <v>over budget</v>
      </c>
    </row>
    <row r="46" spans="1:4" ht="27.6" x14ac:dyDescent="0.3">
      <c r="A46" s="11">
        <v>44534</v>
      </c>
      <c r="B46" s="4" t="s">
        <v>5</v>
      </c>
      <c r="C46" s="12">
        <v>710</v>
      </c>
      <c r="D46" s="4" t="str">
        <f>IF(Table115[[#This Row],[Expense]]&gt;=2000,"over budget","under budget")</f>
        <v>under budget</v>
      </c>
    </row>
    <row r="47" spans="1:4" x14ac:dyDescent="0.3">
      <c r="A47" s="10">
        <v>44537</v>
      </c>
      <c r="B47" s="3" t="s">
        <v>2</v>
      </c>
      <c r="C47" s="12">
        <v>2300</v>
      </c>
      <c r="D47" s="3" t="str">
        <f>IF(Table115[[#This Row],[Expense]]&gt;=2000,"over budget","under budget")</f>
        <v>over budget</v>
      </c>
    </row>
    <row r="48" spans="1:4" x14ac:dyDescent="0.3">
      <c r="A48" s="10">
        <v>44539</v>
      </c>
      <c r="B48" s="3" t="s">
        <v>12</v>
      </c>
      <c r="C48" s="12">
        <v>12000</v>
      </c>
      <c r="D48" s="3" t="str">
        <f>IF(Table115[[#This Row],[Expense]]&gt;=2000,"over budget","under budget")</f>
        <v>over budget</v>
      </c>
    </row>
    <row r="49" spans="1:4" x14ac:dyDescent="0.3">
      <c r="A49" s="10">
        <v>44545</v>
      </c>
      <c r="B49" s="4" t="s">
        <v>10</v>
      </c>
      <c r="C49" s="12">
        <v>1500</v>
      </c>
      <c r="D49" s="4" t="str">
        <f>IF(Table115[[#This Row],[Expense]]&gt;=2000,"over budget","under budget")</f>
        <v>under budget</v>
      </c>
    </row>
    <row r="50" spans="1:4" ht="27.6" x14ac:dyDescent="0.3">
      <c r="A50" s="10">
        <v>44547</v>
      </c>
      <c r="B50" s="3" t="s">
        <v>11</v>
      </c>
      <c r="C50" s="12">
        <v>470.63</v>
      </c>
      <c r="D50" s="3" t="str">
        <f>IF(Table115[[#This Row],[Expense]]&gt;=2000,"over budget","under budget")</f>
        <v>under budget</v>
      </c>
    </row>
    <row r="51" spans="1:4" x14ac:dyDescent="0.3">
      <c r="A51" s="10">
        <v>44550</v>
      </c>
      <c r="B51" s="3" t="s">
        <v>7</v>
      </c>
      <c r="C51" s="12">
        <v>267</v>
      </c>
      <c r="D51" s="3" t="str">
        <f>IF(Table115[[#This Row],[Expense]]&gt;=2000,"over budget","under budget")</f>
        <v>under budget</v>
      </c>
    </row>
    <row r="52" spans="1:4" x14ac:dyDescent="0.3">
      <c r="A52" s="10">
        <v>44553</v>
      </c>
      <c r="B52" s="3" t="s">
        <v>6</v>
      </c>
      <c r="C52" s="12">
        <v>640</v>
      </c>
      <c r="D52" s="3" t="str">
        <f>IF(Table115[[#This Row],[Expense]]&gt;=2000,"over budget","under budget")</f>
        <v>under budget</v>
      </c>
    </row>
    <row r="53" spans="1:4" ht="27.6" x14ac:dyDescent="0.3">
      <c r="A53" s="17">
        <v>44553</v>
      </c>
      <c r="B53" s="18" t="s">
        <v>5</v>
      </c>
      <c r="C53" s="19">
        <v>450</v>
      </c>
      <c r="D53" s="18" t="str">
        <f>IF(Table115[[#This Row],[Expense]]&gt;=2000,"over budget","under budget")</f>
        <v>under budget</v>
      </c>
    </row>
    <row r="54" spans="1:4" x14ac:dyDescent="0.3">
      <c r="D54" s="15"/>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U D A A B Q S w M E F A A C A A g A a W L O W O k G d d C q A A A A + g A A A B I A H A B D b 2 5 m a W c v U G F j a 2 F n Z S 5 4 b W w g o h g A K K A U A A A A A A A A A A A A A A A A A A A A A A A A A A A A h Y 9 L C s I w G I S v U r J v X l I f 5 W + 6 c C V Y E Q R x G 2 p s g 2 0 q T W p 6 N x c e y S t Y 0 K o 7 l z P z D c w 8 b n d I + 7 o K r q q 1 u j E J Y p i i Q J m 8 O W p T J K h z p 3 C O U g F b m Z 9 l o Y I B N j b u r U 5 Q 6 d w l J s R 7 j / 0 E N 2 1 B O K W M H L L 1 L i 9 V L U N t r J M m V + j T O v 5 v I Q H 7 1 x j B 8 Z T h i C 0 4 j j j n M y B j A J k 2 X 4 g P m z E F 8 m P C s q t c 1 y q h T L j a A B k l k P c P 8 Q R Q S w M E F A A C A A g A a W L 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l i z l i z l q u V y Q A A A G A B A A A T A B w A R m 9 y b X V s Y X M v U 2 V j d G l v b j E u b S C i G A A o o B Q A A A A A A A A A A A A A A A A A A A A A A A A A A A B 1 j 7 E K w j A Q h v d A 3 y H E R a E U q u I i T s X B x a W C g z i k 9 d T S 9 C L J B Z T S d z c x C C J 6 y 8 H 3 / / e F W K i p 0 c j L u P N l w h J m r 9 L A i e 9 k p W D G V 1 w B J Y z 7 K b U z N X i y v t e g s s I Z A 0 h 7 b d p K 6 3 Y 8 6 Q 9 b 2 c F K x E t x H A 6 F R v K V Y x o F I 1 F c J V 6 C / H E D 4 U 2 v a r Y z E u 1 Z m 6 7 Q y n U Y Q j u O r 6 V 9 L w x Y p 0 i k f I O 0 m G c h H l L e i 3 D h l P Q B e c Q J 7 v T i 0 Z K / u c T H B 5 7 + x r N v 3 B B 0 9 o 9 6 / l k e J g l r 8 O c H l 0 9 Q S w E C L Q A U A A I A C A B p Y s 5 Y 6 Q Z 1 0 K o A A A D 6 A A A A E g A A A A A A A A A A A A A A A A A A A A A A Q 2 9 u Z m l n L 1 B h Y 2 t h Z 2 U u e G 1 s U E s B A i 0 A F A A C A A g A a W L O W A / K 6 a u k A A A A 6 Q A A A B M A A A A A A A A A A A A A A A A A 9 g A A A F t D b 2 5 0 Z W 5 0 X 1 R 5 c G V z X S 5 4 b W x Q S w E C L Q A U A A I A C A B p Y s 5 Y s 5 a r l c k A A A B g A Q A A E w A A A A A A A A A A A A A A A A D n A Q A A R m 9 y b X V s Y X M v U 2 V j d G l v b j E u b V B L B Q Y A A A A A A w A D A M I A A A D 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5 C w A A A A A A A B c 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A 2 L T E 0 V D A 2 O j I 3 O j I 4 L j U x O T Q 3 M j h a I i A v P j x F b n R y e S B U e X B l P S J G a W x s Q 2 9 s d W 1 u V H l w Z X M i I F Z h b H V l P S J z Q X d Z Q U F B Q U d B Q T 0 9 I i A v P j x F b n R y e S B U e X B l P S J G a W x s Q 2 9 s d W 1 u T m F t Z X M i I F Z h b H V l P S J z W y Z x d W 9 0 O 3 J l c 3 V s d C Z x d W 9 0 O y w m c X V v d D t m b 3 J t d W x h J n F 1 b 3 Q 7 L C Z x d W 9 0 O 0 N v b H V t b j E m c X V v d D s s J n F 1 b 3 Q 7 Q 2 9 s d W 1 u M i Z x d W 9 0 O y w m c X V v d D t D b 2 x 1 b W 4 z J n F 1 b 3 Q 7 L C Z x d W 9 0 O 2 l 0 Z W 1 z J n F 1 b 3 Q 7 L C Z x d W 9 0 O 0 N v b H V t b j 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M v Q 2 h h b m d l Z C B U e X B l L n t y Z X N 1 b H Q s M H 0 m c X V v d D s s J n F 1 b 3 Q 7 U 2 V j d G l v b j E v V G F i b G U z L 0 N o Y W 5 n Z W Q g V H l w Z S 5 7 Z m 9 y b X V s Y S w x f S Z x d W 9 0 O y w m c X V v d D t T Z W N 0 a W 9 u M S 9 U Y W J s Z T M v Q 2 h h b m d l Z C B U e X B l L n t D b 2 x 1 b W 4 x L D J 9 J n F 1 b 3 Q 7 L C Z x d W 9 0 O 1 N l Y 3 R p b 2 4 x L 1 R h Y m x l M y 9 D a G F u Z 2 V k I F R 5 c G U u e 0 N v b H V t b j I s M 3 0 m c X V v d D s s J n F 1 b 3 Q 7 U 2 V j d G l v b j E v V G F i b G U z L 0 N o Y W 5 n Z W Q g V H l w Z S 5 7 Q 2 9 s d W 1 u M y w 0 f S Z x d W 9 0 O y w m c X V v d D t T Z W N 0 a W 9 u M S 9 U Y W J s Z T M v Q 2 h h b m d l Z C B U e X B l L n t p d G V t c y w 1 f S Z x d W 9 0 O y w m c X V v d D t T Z W N 0 a W 9 u M S 9 U Y W J s Z T M v Q 2 h h b m d l Z C B U e X B l L n t D b 2 x 1 b W 4 0 L D Z 9 J n F 1 b 3 Q 7 X S w m c X V v d D t D b 2 x 1 b W 5 D b 3 V u d C Z x d W 9 0 O z o 3 L C Z x d W 9 0 O 0 t l e U N v b H V t b k 5 h b W V z J n F 1 b 3 Q 7 O l t d L C Z x d W 9 0 O 0 N v b H V t b k l k Z W 5 0 a X R p Z X M m c X V v d D s 6 W y Z x d W 9 0 O 1 N l Y 3 R p b 2 4 x L 1 R h Y m x l M y 9 D a G F u Z 2 V k I F R 5 c G U u e 3 J l c 3 V s d C w w f S Z x d W 9 0 O y w m c X V v d D t T Z W N 0 a W 9 u M S 9 U Y W J s Z T M v Q 2 h h b m d l Z C B U e X B l L n t m b 3 J t d W x h L D F 9 J n F 1 b 3 Q 7 L C Z x d W 9 0 O 1 N l Y 3 R p b 2 4 x L 1 R h Y m x l M y 9 D a G F u Z 2 V k I F R 5 c G U u e 0 N v b H V t b j E s M n 0 m c X V v d D s s J n F 1 b 3 Q 7 U 2 V j d G l v b j E v V G F i b G U z L 0 N o Y W 5 n Z W Q g V H l w Z S 5 7 Q 2 9 s d W 1 u M i w z f S Z x d W 9 0 O y w m c X V v d D t T Z W N 0 a W 9 u M S 9 U Y W J s Z T M v Q 2 h h b m d l Z C B U e X B l L n t D b 2 x 1 b W 4 z L D R 9 J n F 1 b 3 Q 7 L C Z x d W 9 0 O 1 N l Y 3 R p b 2 4 x L 1 R h Y m x l M y 9 D a G F u Z 2 V k I F R 5 c G U u e 2 l 0 Z W 1 z L D V 9 J n F 1 b 3 Q 7 L C Z x d W 9 0 O 1 N l Y 3 R p b 2 4 x L 1 R h Y m x l M y 9 D a G F u Z 2 V k I F R 5 c G U u e 0 N v b H V t b j Q s N n 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Q 2 h h b m d l Z C U y M F R 5 c G U 8 L 0 l 0 Z W 1 Q Y X R o P j w v S X R l b U x v Y 2 F 0 a W 9 u P j x T d G F i b G V F b n R y a W V z I C 8 + P C 9 J d G V t P j w v S X R l b X M + P C 9 M b 2 N h b F B h Y 2 t h Z 2 V N Z X R h Z G F 0 Y U Z p b G U + F g A A A F B L B Q Y A A A A A A A A A A A A A A A A A A A A A A A A m A Q A A A Q A A A N C M n d 8 B F d E R j H o A w E / C l + s B A A A A Y j 7 a q 2 q U L U u Y c I l 8 / T a 1 V Q A A A A A C A A A A A A A Q Z g A A A A E A A C A A A A C P Y K / R I j J R l T U B G s b K z b c B u S x 6 T R z c b C C n d t D 9 H P + C 0 g A A A A A O g A A A A A I A A C A A A A D h 4 4 9 W x j p g B s o v M v d M i n M F E w R N n K t e 1 W g n k C B a t Q k E N 1 A A A A B 8 d 5 O E f h u Q x r 9 u X k f U G A b h / 0 2 G B D w 7 Z u P / M E l Z W 9 K s 4 c 7 t g n d D l 6 d B I t t K n S 9 + h 3 1 a J 4 s A 9 X h / Y O F a T H n e A H R 9 z t Y 1 D f C 1 e c f t K g j U U 8 R e g k A A A A D L k C y 3 I 8 j n x p 2 K 8 / R 4 c G u o 1 2 r 4 + q J z C g 3 O z s 6 I R M g I v S 3 x t l O c s M 9 n L b V u g F 9 / f H p H 3 Y 6 R P m 1 / N + 4 u V R 1 2 Y a t 2 < / D a t a M a s h u p > 
</file>

<file path=customXml/itemProps1.xml><?xml version="1.0" encoding="utf-8"?>
<ds:datastoreItem xmlns:ds="http://schemas.openxmlformats.org/officeDocument/2006/customXml" ds:itemID="{CB39AA59-6204-4697-9ACB-9FFEAE2DD9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Expense</vt:lpstr>
      <vt:lpstr>Tasks</vt:lpstr>
      <vt:lpstr>task 1</vt:lpstr>
      <vt:lpstr>task 2</vt:lpstr>
      <vt:lpstr>task 3</vt:lpstr>
      <vt:lpstr>task 4</vt:lpstr>
      <vt:lpstr>Task 5</vt:lpstr>
      <vt:lpstr>Task 6</vt:lpstr>
      <vt:lpstr>task 7</vt:lpstr>
      <vt:lpstr>Task 8</vt:lpstr>
      <vt:lpstr>practice</vt:lpstr>
      <vt:lpstr>formula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AB</cp:lastModifiedBy>
  <dcterms:created xsi:type="dcterms:W3CDTF">2015-06-05T18:17:20Z</dcterms:created>
  <dcterms:modified xsi:type="dcterms:W3CDTF">2024-06-17T18:11:44Z</dcterms:modified>
</cp:coreProperties>
</file>