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vtng/Desktop/"/>
    </mc:Choice>
  </mc:AlternateContent>
  <xr:revisionPtr revIDLastSave="0" documentId="13_ncr:1_{70A04C58-3CAA-3043-9480-7C7FD80A36E2}" xr6:coauthVersionLast="47" xr6:coauthVersionMax="47" xr10:uidLastSave="{00000000-0000-0000-0000-000000000000}"/>
  <bookViews>
    <workbookView xWindow="0" yWindow="0" windowWidth="28800" windowHeight="18000" activeTab="9" xr2:uid="{00000000-000D-0000-FFFF-FFFF00000000}"/>
  </bookViews>
  <sheets>
    <sheet name="Original data" sheetId="3" r:id="rId1"/>
    <sheet name="8. Family status" sheetId="14" r:id="rId2"/>
    <sheet name="7. Dwelling status" sheetId="13" r:id="rId3"/>
    <sheet name="6. Workforce" sheetId="12" r:id="rId4"/>
    <sheet name="5. House Onwership " sheetId="11" r:id="rId5"/>
    <sheet name="4. Pop and marial status" sheetId="6" r:id="rId6"/>
    <sheet name="3. Finance" sheetId="8" r:id="rId7"/>
    <sheet name="2. House and unit price" sheetId="5" r:id="rId8"/>
    <sheet name="1. Supply and demand" sheetId="4" r:id="rId9"/>
    <sheet name=" checl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8" l="1"/>
  <c r="P18" i="8"/>
  <c r="P19" i="8"/>
  <c r="P20" i="8"/>
  <c r="P21" i="8"/>
  <c r="P16" i="8"/>
  <c r="K16" i="8"/>
  <c r="N21" i="8"/>
  <c r="L17" i="8"/>
  <c r="M17" i="8"/>
  <c r="N17" i="8"/>
  <c r="L19" i="8"/>
  <c r="M19" i="8"/>
  <c r="N19" i="8"/>
  <c r="L20" i="8"/>
  <c r="M20" i="8"/>
  <c r="L21" i="8"/>
  <c r="M21" i="8"/>
  <c r="K21" i="8"/>
  <c r="K19" i="8"/>
  <c r="K18" i="8"/>
  <c r="K17" i="8"/>
  <c r="N10" i="8"/>
  <c r="N18" i="8" s="1"/>
  <c r="M10" i="8"/>
  <c r="M18" i="8" s="1"/>
  <c r="L10" i="8"/>
  <c r="L16" i="8" s="1"/>
  <c r="K10" i="8"/>
  <c r="K20" i="8" s="1"/>
  <c r="D12" i="8"/>
  <c r="D13" i="8"/>
  <c r="D14" i="8"/>
  <c r="D15" i="8"/>
  <c r="E12" i="8"/>
  <c r="F12" i="8"/>
  <c r="E13" i="8"/>
  <c r="F13" i="8"/>
  <c r="E14" i="8"/>
  <c r="F14" i="8"/>
  <c r="E15" i="8"/>
  <c r="F15" i="8"/>
  <c r="E16" i="8"/>
  <c r="F16" i="8"/>
  <c r="D16" i="8"/>
  <c r="C10" i="8"/>
  <c r="C15" i="8" s="1"/>
  <c r="D10" i="8"/>
  <c r="E10" i="8"/>
  <c r="F10" i="8"/>
  <c r="C12" i="8"/>
  <c r="C13" i="8"/>
  <c r="C14" i="8"/>
  <c r="C16" i="8"/>
  <c r="G23" i="14"/>
  <c r="G24" i="14"/>
  <c r="G25" i="14"/>
  <c r="G26" i="14"/>
  <c r="G27" i="14"/>
  <c r="G22" i="14"/>
  <c r="F13" i="14"/>
  <c r="E13" i="14"/>
  <c r="G13" i="14"/>
  <c r="E14" i="14"/>
  <c r="F14" i="14"/>
  <c r="G14" i="14"/>
  <c r="E15" i="14"/>
  <c r="F15" i="14"/>
  <c r="G15" i="14"/>
  <c r="E16" i="14"/>
  <c r="F16" i="14"/>
  <c r="G16" i="14"/>
  <c r="E17" i="14"/>
  <c r="F17" i="14"/>
  <c r="G17" i="14"/>
  <c r="D14" i="14"/>
  <c r="D15" i="14"/>
  <c r="D16" i="14"/>
  <c r="D17" i="14"/>
  <c r="D13" i="14"/>
  <c r="C14" i="14"/>
  <c r="C15" i="14"/>
  <c r="C16" i="14"/>
  <c r="C17" i="14"/>
  <c r="C13" i="14"/>
  <c r="G10" i="12"/>
  <c r="I6" i="12"/>
  <c r="I7" i="12"/>
  <c r="I5" i="12"/>
  <c r="G8" i="12"/>
  <c r="D9" i="12"/>
  <c r="C9" i="12"/>
  <c r="E9" i="12"/>
  <c r="F9" i="12"/>
  <c r="G9" i="12"/>
  <c r="C10" i="12"/>
  <c r="D10" i="12"/>
  <c r="E10" i="12"/>
  <c r="F10" i="12"/>
  <c r="E8" i="12"/>
  <c r="F8" i="12"/>
  <c r="D8" i="12"/>
  <c r="C8" i="12"/>
  <c r="D15" i="11"/>
  <c r="E15" i="11"/>
  <c r="F15" i="11"/>
  <c r="G15" i="11"/>
  <c r="D16" i="11"/>
  <c r="E16" i="11"/>
  <c r="F16" i="11"/>
  <c r="G16" i="11"/>
  <c r="D17" i="11"/>
  <c r="E17" i="11"/>
  <c r="F17" i="11"/>
  <c r="G17" i="11"/>
  <c r="D18" i="11"/>
  <c r="E18" i="11"/>
  <c r="F18" i="11"/>
  <c r="G18" i="11"/>
  <c r="D19" i="11"/>
  <c r="E19" i="11"/>
  <c r="F19" i="11"/>
  <c r="G19" i="11"/>
  <c r="D20" i="11"/>
  <c r="E20" i="11"/>
  <c r="F20" i="11"/>
  <c r="G20" i="11"/>
  <c r="C20" i="11"/>
  <c r="C19" i="11"/>
  <c r="C18" i="11"/>
  <c r="C17" i="11"/>
  <c r="C16" i="11"/>
  <c r="C15" i="11"/>
  <c r="I6" i="6"/>
  <c r="I5" i="6"/>
  <c r="D6" i="13"/>
  <c r="C6" i="13"/>
  <c r="B22" i="4"/>
  <c r="F10" i="5"/>
  <c r="G10" i="5"/>
  <c r="E10" i="5"/>
  <c r="G9" i="5"/>
  <c r="F9" i="5"/>
  <c r="E9" i="5"/>
  <c r="D10" i="5"/>
  <c r="D11" i="5"/>
  <c r="D9" i="5"/>
  <c r="C10" i="5"/>
  <c r="C9" i="5"/>
  <c r="G12" i="5"/>
  <c r="F12" i="5"/>
  <c r="E12" i="5"/>
  <c r="D12" i="5"/>
  <c r="G11" i="5"/>
  <c r="F11" i="5"/>
  <c r="E11" i="5"/>
  <c r="C12" i="5"/>
  <c r="C11" i="5"/>
  <c r="D7" i="4"/>
  <c r="D14" i="4" s="1"/>
  <c r="D29" i="4" s="1"/>
  <c r="E7" i="4"/>
  <c r="E22" i="4" s="1"/>
  <c r="F7" i="4"/>
  <c r="F22" i="4" s="1"/>
  <c r="G7" i="4"/>
  <c r="G22" i="4" s="1"/>
  <c r="C22" i="4"/>
  <c r="C13" i="4"/>
  <c r="C28" i="4" s="1"/>
  <c r="D13" i="4"/>
  <c r="E13" i="4"/>
  <c r="F13" i="4"/>
  <c r="G13" i="4"/>
  <c r="D15" i="4"/>
  <c r="D30" i="4" s="1"/>
  <c r="D11" i="4"/>
  <c r="D26" i="4" s="1"/>
  <c r="D19" i="4"/>
  <c r="E19" i="4"/>
  <c r="F19" i="4"/>
  <c r="G19" i="4"/>
  <c r="D28" i="4"/>
  <c r="E28" i="4"/>
  <c r="F28" i="4"/>
  <c r="G28" i="4"/>
  <c r="D24" i="4"/>
  <c r="E24" i="4"/>
  <c r="F24" i="4"/>
  <c r="G24" i="4"/>
  <c r="C24" i="4"/>
  <c r="D21" i="4"/>
  <c r="E21" i="4"/>
  <c r="F21" i="4"/>
  <c r="G21" i="4"/>
  <c r="C21" i="4"/>
  <c r="D20" i="4"/>
  <c r="E20" i="4"/>
  <c r="F20" i="4"/>
  <c r="G20" i="4"/>
  <c r="C20" i="4"/>
  <c r="B29" i="4"/>
  <c r="B28" i="4"/>
  <c r="B26" i="4"/>
  <c r="B25" i="4"/>
  <c r="B24" i="4"/>
  <c r="B23" i="4"/>
  <c r="B21" i="4"/>
  <c r="D22" i="4" l="1"/>
  <c r="D8" i="4"/>
  <c r="D23" i="4" s="1"/>
  <c r="N20" i="8"/>
  <c r="L18" i="8"/>
  <c r="N16" i="8"/>
  <c r="M16" i="8"/>
  <c r="D5" i="4"/>
  <c r="B2" i="4"/>
  <c r="B18" i="4" s="1"/>
  <c r="G3" i="4"/>
  <c r="F3" i="4"/>
  <c r="E3" i="4"/>
  <c r="D3" i="4"/>
  <c r="C3" i="4"/>
  <c r="C19" i="4" s="1"/>
  <c r="C2" i="4"/>
  <c r="C18" i="4" s="1"/>
  <c r="B3" i="4"/>
  <c r="B19" i="4" s="1"/>
  <c r="C5" i="4"/>
  <c r="E5" i="4"/>
  <c r="F5" i="4"/>
  <c r="G5" i="4"/>
  <c r="D6" i="4"/>
  <c r="E6" i="4"/>
  <c r="F6" i="4"/>
  <c r="G6" i="4"/>
  <c r="B6" i="4"/>
  <c r="C4" i="4"/>
  <c r="D4" i="4"/>
  <c r="E4" i="4"/>
  <c r="F4" i="4"/>
  <c r="G4" i="4"/>
  <c r="B4" i="4"/>
  <c r="B20" i="4" s="1"/>
  <c r="C30" i="3"/>
  <c r="B30" i="3"/>
  <c r="F8" i="3"/>
  <c r="E8" i="3"/>
  <c r="D8" i="3"/>
  <c r="C8" i="3"/>
  <c r="K29" i="1"/>
  <c r="G9" i="4" l="1"/>
  <c r="F9" i="4"/>
  <c r="G11" i="4"/>
  <c r="G26" i="4" s="1"/>
  <c r="G15" i="4"/>
  <c r="G30" i="4" s="1"/>
  <c r="D9" i="4"/>
  <c r="F15" i="4"/>
  <c r="F30" i="4" s="1"/>
  <c r="F11" i="4"/>
  <c r="F26" i="4" s="1"/>
  <c r="C9" i="4"/>
  <c r="E9" i="4"/>
  <c r="E15" i="4"/>
  <c r="E30" i="4" s="1"/>
  <c r="E11" i="4"/>
  <c r="E26" i="4" s="1"/>
  <c r="C11" i="4"/>
  <c r="C26" i="4" s="1"/>
  <c r="C15" i="4"/>
  <c r="C30" i="4" s="1"/>
  <c r="G8" i="4"/>
  <c r="G23" i="4" s="1"/>
  <c r="C8" i="1"/>
  <c r="C30" i="1"/>
  <c r="B30" i="1"/>
  <c r="F8" i="1"/>
  <c r="E8" i="1"/>
  <c r="D8" i="1"/>
  <c r="F14" i="4" l="1"/>
  <c r="F29" i="4" s="1"/>
  <c r="G14" i="4"/>
  <c r="G29" i="4" s="1"/>
  <c r="E14" i="4"/>
  <c r="E29" i="4" s="1"/>
  <c r="E8" i="4"/>
  <c r="E23" i="4" s="1"/>
  <c r="F8" i="4"/>
  <c r="F23" i="4" s="1"/>
  <c r="D10" i="4"/>
  <c r="D25" i="4" s="1"/>
  <c r="G10" i="4"/>
  <c r="G25" i="4" s="1"/>
  <c r="E10" i="4"/>
  <c r="E25" i="4" s="1"/>
  <c r="F10" i="4"/>
  <c r="F2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tc={E22C9BCB-104C-1744-9E33-D84C6B771150}</author>
  </authors>
  <commentList>
    <comment ref="D15" authorId="0" shapeId="0" xr:uid="{E22C9BCB-104C-1744-9E33-D84C6B77115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now seperate into two columns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tc={F0F63547-B895-E148-AC1A-07129656B27B}</author>
  </authors>
  <commentList>
    <comment ref="E9" authorId="0" shapeId="0" xr:uid="{F0F63547-B895-E148-AC1A-07129656B27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now seperate into two columns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tc={1BCBD964-DE7C-6140-951A-A5F503A75A1E}</author>
  </authors>
  <commentList>
    <comment ref="D15" authorId="0" shapeId="0" xr:uid="{1BCBD964-DE7C-6140-951A-A5F503A75A1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now seperate into two columns</t>
      </text>
    </comment>
  </commentList>
</comments>
</file>

<file path=xl/sharedStrings.xml><?xml version="1.0" encoding="utf-8"?>
<sst xmlns="http://schemas.openxmlformats.org/spreadsheetml/2006/main" count="421" uniqueCount="107">
  <si>
    <t>Location</t>
  </si>
  <si>
    <t>Time</t>
  </si>
  <si>
    <t>MedianHousePrice</t>
  </si>
  <si>
    <t>MedianUnitPrice</t>
  </si>
  <si>
    <t>MedianPersonalWeeklyIncome</t>
  </si>
  <si>
    <t>MedianFamilyWeeklyIncome</t>
  </si>
  <si>
    <t>MedianHouseholdWeeIklyIncome</t>
  </si>
  <si>
    <t>MedianMortgageWeeklyPayment</t>
  </si>
  <si>
    <t>MedianWeeklyRent</t>
  </si>
  <si>
    <t>Population</t>
  </si>
  <si>
    <t>MedianAge</t>
  </si>
  <si>
    <t>Families</t>
  </si>
  <si>
    <t>TotalPrivateDwelling</t>
  </si>
  <si>
    <t>Married(%)</t>
  </si>
  <si>
    <t>Separated+Divorced(%)</t>
  </si>
  <si>
    <t>Widowed(%)</t>
  </si>
  <si>
    <t>NeverMarried(%)</t>
  </si>
  <si>
    <t>BirthInAustralia(%)</t>
  </si>
  <si>
    <t>Worked full-time(%)</t>
  </si>
  <si>
    <t>Worked part-time(%)</t>
  </si>
  <si>
    <t>Unemployment(%)</t>
  </si>
  <si>
    <t>PeopleTravelledToWorkByPublicTransport(%)</t>
  </si>
  <si>
    <t>PeopleTravelledToWorkByCar(%)</t>
  </si>
  <si>
    <t>AverageMotorVehiclesPerDwelling</t>
  </si>
  <si>
    <t>CoupleFamilyNoChidren(%)</t>
  </si>
  <si>
    <t>CoupleFamilyHasChidren(%)</t>
  </si>
  <si>
    <t>OneParentFamily(%)</t>
  </si>
  <si>
    <t>OtherFamily(%)</t>
  </si>
  <si>
    <t>OccupiedDwellings(%)</t>
  </si>
  <si>
    <t>UnoccupiedDwelling(%)</t>
  </si>
  <si>
    <t>SeparateHouse(dwellings%)</t>
  </si>
  <si>
    <t>SemiDetached(dwellings%)</t>
  </si>
  <si>
    <t>FlatUnitApartment(dwellings%)</t>
  </si>
  <si>
    <t>0xBedroom(%)</t>
  </si>
  <si>
    <t>1xBedroom(%)</t>
  </si>
  <si>
    <t>2xBedroom(%)</t>
  </si>
  <si>
    <t>3xBedroom(%)</t>
  </si>
  <si>
    <t>4xBedroom+(%)</t>
  </si>
  <si>
    <t>AverageNumberBedroomsPerDwelling</t>
  </si>
  <si>
    <t>AverageNumberPeoplePerHousehold</t>
  </si>
  <si>
    <t>FullyOwned(%)</t>
  </si>
  <si>
    <t>OwnedWithMortgage(%)</t>
  </si>
  <si>
    <t>Rented(%)</t>
  </si>
  <si>
    <t>FamilyHouseHolds(%)</t>
  </si>
  <si>
    <t>SinglePersonHouseHolds(%)</t>
  </si>
  <si>
    <t>GroupHouseHold(%)</t>
  </si>
  <si>
    <t>LessThan$650WeeklyIncome(%)</t>
  </si>
  <si>
    <t>MoreThan$3000WeeklyIncome(%)</t>
  </si>
  <si>
    <t>HouseholdsRentPayments&lt;30%Income (%)</t>
  </si>
  <si>
    <t>HouseholdsRentPayments&gt;30%Income(%)</t>
  </si>
  <si>
    <t>HouseholdsMortgageRepayments&lt;30%Income(%)</t>
  </si>
  <si>
    <t>HouseholdsMortgageRepayments&gt;30%Income(%)</t>
  </si>
  <si>
    <t>Y2001</t>
  </si>
  <si>
    <t>Y2006</t>
  </si>
  <si>
    <t>Y2011</t>
  </si>
  <si>
    <t>Y2016</t>
  </si>
  <si>
    <t>Y2021</t>
  </si>
  <si>
    <t>Como</t>
  </si>
  <si>
    <t>x</t>
  </si>
  <si>
    <t>Demand</t>
  </si>
  <si>
    <t>Ratio of Supply to Demand</t>
  </si>
  <si>
    <t>TotalPrivateDwelling (Supply)</t>
  </si>
  <si>
    <t>Changes in population</t>
  </si>
  <si>
    <t>Changes in demand</t>
  </si>
  <si>
    <t>Changes in supply</t>
  </si>
  <si>
    <t>Como (NSW) property supply and demand status from 2001 - 2021</t>
  </si>
  <si>
    <t>Accumulated changes in population</t>
  </si>
  <si>
    <t>Accumulated changes in demand</t>
  </si>
  <si>
    <t>Accumulated  changes in supply</t>
  </si>
  <si>
    <t>Change in median house price</t>
  </si>
  <si>
    <t>Change in median unit price</t>
  </si>
  <si>
    <t>Accumulated change in median house price</t>
  </si>
  <si>
    <t>Accumulated change in median unit price</t>
  </si>
  <si>
    <t>Como (NSW) median house and unit price from 2001 - 2021</t>
  </si>
  <si>
    <t>xw</t>
  </si>
  <si>
    <t>Como (NSW) population change and marial status from 2001 - 2021</t>
  </si>
  <si>
    <t>Note: For graph and picture</t>
  </si>
  <si>
    <t>Como (NSW) ownership and household from 2001 - 2021</t>
  </si>
  <si>
    <t>Como (NSW)  changes in ownership and household from 2001 - 2021</t>
  </si>
  <si>
    <t>Change in worked full-time</t>
  </si>
  <si>
    <t>Change in worked part-time</t>
  </si>
  <si>
    <t>Change in unemployment</t>
  </si>
  <si>
    <t>Acc change</t>
  </si>
  <si>
    <t>Como (NSW) workforce status from 2001 - 2021</t>
  </si>
  <si>
    <r>
      <t>Como (NSW) dwelling</t>
    </r>
    <r>
      <rPr>
        <sz val="12"/>
        <color theme="1"/>
        <rFont val="Calibri (Body)"/>
      </rPr>
      <t xml:space="preserve"> </t>
    </r>
    <r>
      <rPr>
        <b/>
        <sz val="12"/>
        <color theme="1"/>
        <rFont val="Calibri (Body)"/>
      </rPr>
      <t>status from 2001 - 2021</t>
    </r>
  </si>
  <si>
    <t>Como (NSW) population change and family status from 2001 - 2021</t>
  </si>
  <si>
    <t>Changes in Families</t>
  </si>
  <si>
    <t>Changes in CoupleFamilyNoChidren(%)</t>
  </si>
  <si>
    <t>Changes in CoupleFamilyHasChidren(%)</t>
  </si>
  <si>
    <t>Changes in OneParentFamily(%)</t>
  </si>
  <si>
    <t>Changes in OtherFamily(%)</t>
  </si>
  <si>
    <t>Accum</t>
  </si>
  <si>
    <t>ChangeMedianPersonalWeeklyIncome</t>
  </si>
  <si>
    <t>ChangeMedianFamilyWeeklyIncome</t>
  </si>
  <si>
    <t>ChangeMedianHouseholdWeeIklyIncome</t>
  </si>
  <si>
    <t>ChangeMedianMortgageWeeklyPayment</t>
  </si>
  <si>
    <t>ChangeMedianWeeklyRent</t>
  </si>
  <si>
    <t>Como (NSW) resident income vs housing from 2001 - 2021</t>
  </si>
  <si>
    <t xml:space="preserve">Mortgage Payment vs Personal Income </t>
  </si>
  <si>
    <t xml:space="preserve">Rent Payment vs Personal Income </t>
  </si>
  <si>
    <t xml:space="preserve">Mortgage Payment vs Family Income </t>
  </si>
  <si>
    <t xml:space="preserve">Rent Payment vs Family Income </t>
  </si>
  <si>
    <t xml:space="preserve">Mortgage Payment vs Household Income </t>
  </si>
  <si>
    <t>Weekly mortage and rent payment vs income</t>
  </si>
  <si>
    <t>Weekly mortage and rent payment vesus income</t>
  </si>
  <si>
    <t>Accumulated</t>
  </si>
  <si>
    <t xml:space="preserve">Rent Payment vs Household Income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</si>
</sst>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#,##0.0"/>
    <numFmt numFmtId="167" formatCode="_(&quot;$&quot;* #,##0_);_(&quot;$&quot;* \(#,##0\);_(&quot;$&quot;* &quot;-&quot;??_);_(@_)"/>
  </numFmts>
  <fonts count="13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 (Body)"/>
    </font>
    <font>
      <b/>
      <sz val="1"/>
      <color theme="1"/>
      <name val="Calibri"/>
      <family val="2"/>
      <scheme val="minor"/>
    </font>
    <font>
      <sz val="12"/>
      <color theme="1"/>
      <name val="Calibri (Body)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EC8E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82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3" fontId="2" fillId="4" borderId="1" xfId="0" applyNumberFormat="1" applyFont="1" applyFill="1" applyBorder="1" applyAlignment="1">
      <alignment vertical="center"/>
    </xf>
    <xf numFmtId="165" fontId="2" fillId="5" borderId="1" xfId="0" applyNumberFormat="1" applyFont="1" applyFill="1" applyBorder="1" applyAlignment="1">
      <alignment vertical="center"/>
    </xf>
    <xf numFmtId="165" fontId="2" fillId="6" borderId="1" xfId="0" applyNumberFormat="1" applyFont="1" applyFill="1" applyBorder="1" applyAlignment="1">
      <alignment vertical="center"/>
    </xf>
    <xf numFmtId="165" fontId="2" fillId="7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 applyAlignment="1">
      <alignment vertical="center"/>
    </xf>
    <xf numFmtId="165" fontId="2" fillId="9" borderId="1" xfId="0" applyNumberFormat="1" applyFont="1" applyFill="1" applyBorder="1" applyAlignment="1">
      <alignment vertical="center"/>
    </xf>
    <xf numFmtId="166" fontId="2" fillId="9" borderId="1" xfId="0" applyNumberFormat="1" applyFont="1" applyFill="1" applyBorder="1" applyAlignment="1">
      <alignment vertical="center"/>
    </xf>
    <xf numFmtId="166" fontId="2" fillId="4" borderId="1" xfId="0" applyNumberFormat="1" applyFont="1" applyFill="1" applyBorder="1" applyAlignment="1">
      <alignment vertical="center"/>
    </xf>
    <xf numFmtId="3" fontId="2" fillId="6" borderId="1" xfId="0" applyNumberFormat="1" applyFont="1" applyFill="1" applyBorder="1" applyAlignment="1">
      <alignment vertical="center"/>
    </xf>
    <xf numFmtId="165" fontId="1" fillId="10" borderId="1" xfId="0" applyNumberFormat="1" applyFont="1" applyFill="1" applyBorder="1" applyAlignment="1">
      <alignment vertical="center"/>
    </xf>
    <xf numFmtId="166" fontId="2" fillId="11" borderId="1" xfId="0" applyNumberFormat="1" applyFont="1" applyFill="1" applyBorder="1" applyAlignment="1">
      <alignment vertical="center"/>
    </xf>
    <xf numFmtId="165" fontId="1" fillId="12" borderId="1" xfId="0" applyNumberFormat="1" applyFont="1" applyFill="1" applyBorder="1" applyAlignment="1">
      <alignment vertical="center"/>
    </xf>
    <xf numFmtId="0" fontId="1" fillId="12" borderId="1" xfId="0" applyFont="1" applyFill="1" applyBorder="1"/>
    <xf numFmtId="165" fontId="2" fillId="13" borderId="1" xfId="0" applyNumberFormat="1" applyFont="1" applyFill="1" applyBorder="1" applyAlignment="1">
      <alignment vertical="center"/>
    </xf>
    <xf numFmtId="165" fontId="2" fillId="14" borderId="1" xfId="0" applyNumberFormat="1" applyFont="1" applyFill="1" applyBorder="1" applyAlignment="1">
      <alignment vertical="center"/>
    </xf>
    <xf numFmtId="0" fontId="2" fillId="0" borderId="0" xfId="0" applyFont="1"/>
    <xf numFmtId="0" fontId="4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3" fontId="0" fillId="4" borderId="1" xfId="0" applyNumberFormat="1" applyFill="1" applyBorder="1" applyAlignment="1">
      <alignment vertical="center"/>
    </xf>
    <xf numFmtId="165" fontId="0" fillId="5" borderId="1" xfId="0" applyNumberFormat="1" applyFill="1" applyBorder="1" applyAlignment="1">
      <alignment vertical="center"/>
    </xf>
    <xf numFmtId="165" fontId="4" fillId="5" borderId="1" xfId="0" applyNumberFormat="1" applyFont="1" applyFill="1" applyBorder="1" applyAlignment="1">
      <alignment vertical="center"/>
    </xf>
    <xf numFmtId="165" fontId="0" fillId="6" borderId="1" xfId="0" applyNumberFormat="1" applyFill="1" applyBorder="1" applyAlignment="1">
      <alignment vertical="center"/>
    </xf>
    <xf numFmtId="165" fontId="0" fillId="7" borderId="1" xfId="0" applyNumberFormat="1" applyFill="1" applyBorder="1" applyAlignment="1">
      <alignment vertical="center"/>
    </xf>
    <xf numFmtId="165" fontId="5" fillId="8" borderId="1" xfId="0" applyNumberFormat="1" applyFont="1" applyFill="1" applyBorder="1" applyAlignment="1">
      <alignment vertical="center"/>
    </xf>
    <xf numFmtId="165" fontId="0" fillId="9" borderId="1" xfId="0" applyNumberFormat="1" applyFill="1" applyBorder="1" applyAlignment="1">
      <alignment vertical="center"/>
    </xf>
    <xf numFmtId="165" fontId="4" fillId="9" borderId="1" xfId="0" applyNumberFormat="1" applyFont="1" applyFill="1" applyBorder="1" applyAlignment="1">
      <alignment vertical="center"/>
    </xf>
    <xf numFmtId="166" fontId="0" fillId="9" borderId="1" xfId="0" applyNumberFormat="1" applyFill="1" applyBorder="1" applyAlignment="1">
      <alignment vertical="center"/>
    </xf>
    <xf numFmtId="165" fontId="0" fillId="4" borderId="1" xfId="0" applyNumberFormat="1" applyFill="1" applyBorder="1" applyAlignment="1">
      <alignment vertical="center"/>
    </xf>
    <xf numFmtId="165" fontId="5" fillId="6" borderId="1" xfId="0" applyNumberFormat="1" applyFont="1" applyFill="1" applyBorder="1" applyAlignment="1">
      <alignment vertical="center"/>
    </xf>
    <xf numFmtId="165" fontId="5" fillId="10" borderId="1" xfId="0" applyNumberFormat="1" applyFont="1" applyFill="1" applyBorder="1" applyAlignment="1">
      <alignment vertical="center"/>
    </xf>
    <xf numFmtId="166" fontId="0" fillId="11" borderId="1" xfId="0" applyNumberFormat="1" applyFill="1" applyBorder="1" applyAlignment="1">
      <alignment vertical="center"/>
    </xf>
    <xf numFmtId="165" fontId="5" fillId="12" borderId="1" xfId="0" applyNumberFormat="1" applyFont="1" applyFill="1" applyBorder="1" applyAlignment="1">
      <alignment vertical="center"/>
    </xf>
    <xf numFmtId="165" fontId="4" fillId="8" borderId="1" xfId="0" applyNumberFormat="1" applyFont="1" applyFill="1" applyBorder="1" applyAlignment="1">
      <alignment vertical="center"/>
    </xf>
    <xf numFmtId="165" fontId="0" fillId="13" borderId="1" xfId="0" applyNumberFormat="1" applyFill="1" applyBorder="1" applyAlignment="1">
      <alignment vertical="center"/>
    </xf>
    <xf numFmtId="165" fontId="4" fillId="13" borderId="1" xfId="0" applyNumberFormat="1" applyFont="1" applyFill="1" applyBorder="1" applyAlignment="1">
      <alignment vertical="center"/>
    </xf>
    <xf numFmtId="165" fontId="0" fillId="14" borderId="1" xfId="0" applyNumberFormat="1" applyFill="1" applyBorder="1" applyAlignment="1">
      <alignment vertical="center"/>
    </xf>
    <xf numFmtId="165" fontId="4" fillId="14" borderId="1" xfId="0" applyNumberFormat="1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1" xfId="0" applyFont="1" applyBorder="1" applyAlignment="1">
      <alignment horizontal="center"/>
    </xf>
    <xf numFmtId="3" fontId="2" fillId="4" borderId="1" xfId="0" applyNumberFormat="1" applyFont="1" applyFill="1" applyBorder="1" applyAlignment="1">
      <alignment horizontal="center" vertical="center"/>
    </xf>
    <xf numFmtId="166" fontId="2" fillId="11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8" xfId="0" applyBorder="1"/>
    <xf numFmtId="0" fontId="0" fillId="8" borderId="1" xfId="0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9" fontId="0" fillId="0" borderId="2" xfId="1" applyFont="1" applyBorder="1"/>
    <xf numFmtId="167" fontId="0" fillId="0" borderId="2" xfId="2" applyNumberFormat="1" applyFont="1" applyBorder="1"/>
    <xf numFmtId="0" fontId="9" fillId="0" borderId="1" xfId="0" applyFont="1" applyBorder="1" applyAlignment="1">
      <alignment horizontal="center"/>
    </xf>
    <xf numFmtId="165" fontId="0" fillId="0" borderId="1" xfId="0" applyNumberFormat="1" applyBorder="1"/>
    <xf numFmtId="9" fontId="0" fillId="4" borderId="1" xfId="1" applyFont="1" applyFill="1" applyBorder="1" applyAlignment="1">
      <alignment vertical="center"/>
    </xf>
    <xf numFmtId="164" fontId="3" fillId="8" borderId="1" xfId="0" applyNumberFormat="1" applyFont="1" applyFill="1" applyBorder="1" applyAlignment="1">
      <alignment vertical="center"/>
    </xf>
    <xf numFmtId="164" fontId="2" fillId="8" borderId="1" xfId="0" applyNumberFormat="1" applyFont="1" applyFill="1" applyBorder="1" applyAlignment="1">
      <alignment vertical="center"/>
    </xf>
    <xf numFmtId="9" fontId="0" fillId="15" borderId="1" xfId="1" applyFont="1" applyFill="1" applyBorder="1" applyAlignment="1">
      <alignment vertical="center"/>
    </xf>
    <xf numFmtId="0" fontId="10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Como (NSW) population and family status from 2001 - 2021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48847492096747"/>
          <c:y val="0.14289618978279334"/>
          <c:w val="0.66747534546234344"/>
          <c:h val="0.62036190996238316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'8. Family status'!$B$6</c:f>
              <c:strCache>
                <c:ptCount val="1"/>
                <c:pt idx="0">
                  <c:v>CoupleFamilyNoChidren(%)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 Family status'!$C$4:$G$4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'8. Family status'!$C$6:$G$6</c:f>
              <c:numCache>
                <c:formatCode>0.0%</c:formatCode>
                <c:ptCount val="5"/>
                <c:pt idx="0">
                  <c:v>0.33100000000000002</c:v>
                </c:pt>
                <c:pt idx="1">
                  <c:v>0.28899999999999998</c:v>
                </c:pt>
                <c:pt idx="2">
                  <c:v>0.29799999999999999</c:v>
                </c:pt>
                <c:pt idx="3">
                  <c:v>0.28100000000000003</c:v>
                </c:pt>
                <c:pt idx="4">
                  <c:v>0.28499999999999998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2-F943-BBFD-286203F606DD}"/>
            </c:ext>
          </c:extLst>
        </c:ser>
        <c:ser>
          <c:idx val="2"/>
          <c:order val="2"/>
          <c:tx>
            <c:strRef>
              <c:f>'8. Family status'!$B$7</c:f>
              <c:strCache>
                <c:ptCount val="1"/>
                <c:pt idx="0">
                  <c:v>CoupleFamilyHasChidren(%)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 Family status'!$C$4:$G$4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'8. Family status'!$C$7:$G$7</c:f>
              <c:numCache>
                <c:formatCode>0.0%</c:formatCode>
                <c:ptCount val="5"/>
                <c:pt idx="0">
                  <c:v>0.56200000000000006</c:v>
                </c:pt>
                <c:pt idx="1">
                  <c:v>0.61199999999999999</c:v>
                </c:pt>
                <c:pt idx="2">
                  <c:v>0.60599999999999998</c:v>
                </c:pt>
                <c:pt idx="3">
                  <c:v>0.623</c:v>
                </c:pt>
                <c:pt idx="4">
                  <c:v>0.61099999999999999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52-F943-BBFD-286203F606DD}"/>
            </c:ext>
          </c:extLst>
        </c:ser>
        <c:ser>
          <c:idx val="3"/>
          <c:order val="3"/>
          <c:tx>
            <c:strRef>
              <c:f>'8. Family status'!$B$8</c:f>
              <c:strCache>
                <c:ptCount val="1"/>
                <c:pt idx="0">
                  <c:v>OneParentFamily(%)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 Family status'!$C$4:$G$4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'8. Family status'!$C$8:$G$8</c:f>
              <c:numCache>
                <c:formatCode>0.0%</c:formatCode>
                <c:ptCount val="5"/>
                <c:pt idx="0">
                  <c:v>9.8000000000000004E-2</c:v>
                </c:pt>
                <c:pt idx="1">
                  <c:v>8.7999999999999995E-2</c:v>
                </c:pt>
                <c:pt idx="2">
                  <c:v>8.4000000000000005E-2</c:v>
                </c:pt>
                <c:pt idx="3">
                  <c:v>9.1999999999999998E-2</c:v>
                </c:pt>
                <c:pt idx="4">
                  <c:v>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52-F943-BBFD-286203F606DD}"/>
            </c:ext>
          </c:extLst>
        </c:ser>
        <c:ser>
          <c:idx val="4"/>
          <c:order val="4"/>
          <c:tx>
            <c:strRef>
              <c:f>'8. Family status'!$B$9</c:f>
              <c:strCache>
                <c:ptCount val="1"/>
                <c:pt idx="0">
                  <c:v>OtherFamily(%)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'8. Family status'!$C$4:$G$4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'8. Family status'!$C$9:$G$9</c:f>
              <c:numCache>
                <c:formatCode>0.0%</c:formatCode>
                <c:ptCount val="5"/>
                <c:pt idx="0">
                  <c:v>8.9999999999999993E-3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5.0000000000000001E-3</c:v>
                </c:pt>
                <c:pt idx="4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52-F943-BBFD-286203F60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3100016"/>
        <c:axId val="343510592"/>
      </c:barChart>
      <c:lineChart>
        <c:grouping val="stacked"/>
        <c:varyColors val="0"/>
        <c:ser>
          <c:idx val="0"/>
          <c:order val="0"/>
          <c:tx>
            <c:strRef>
              <c:f>'8. Family status'!$B$5</c:f>
              <c:strCache>
                <c:ptCount val="1"/>
                <c:pt idx="0">
                  <c:v>Families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'8. Family status'!$C$4:$G$4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'8. Family status'!$C$5:$G$5</c:f>
              <c:numCache>
                <c:formatCode>#,##0</c:formatCode>
                <c:ptCount val="5"/>
                <c:pt idx="0">
                  <c:v>1063</c:v>
                </c:pt>
                <c:pt idx="1">
                  <c:v>1032</c:v>
                </c:pt>
                <c:pt idx="2">
                  <c:v>1047</c:v>
                </c:pt>
                <c:pt idx="3">
                  <c:v>1090</c:v>
                </c:pt>
                <c:pt idx="4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2-F943-BBFD-286203F60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888752"/>
        <c:axId val="387768352"/>
      </c:lineChart>
      <c:catAx>
        <c:axId val="38788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68352"/>
        <c:crosses val="autoZero"/>
        <c:auto val="1"/>
        <c:lblAlgn val="ctr"/>
        <c:lblOffset val="100"/>
        <c:noMultiLvlLbl val="0"/>
      </c:catAx>
      <c:valAx>
        <c:axId val="3877683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88752"/>
        <c:crosses val="autoZero"/>
        <c:crossBetween val="between"/>
      </c:valAx>
      <c:valAx>
        <c:axId val="343510592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00016"/>
        <c:crosses val="max"/>
        <c:crossBetween val="between"/>
      </c:valAx>
      <c:catAx>
        <c:axId val="343100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3510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9886603567528212"/>
          <c:w val="1"/>
          <c:h val="0.10113396432471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Como(NSW) residnet invome vs housing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0930463392912"/>
          <c:y val="0.11296254153201947"/>
          <c:w val="0.67211191480904853"/>
          <c:h val="0.647034044877338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'3. Finance'!$B$7</c:f>
              <c:strCache>
                <c:ptCount val="1"/>
                <c:pt idx="0">
                  <c:v>MedianPersonalWeeklyIncome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Finance'!$C$6:$F$6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'3. Finance'!$C$7:$F$7</c:f>
              <c:numCache>
                <c:formatCode>"$"#,##0</c:formatCode>
                <c:ptCount val="4"/>
                <c:pt idx="0">
                  <c:v>636</c:v>
                </c:pt>
                <c:pt idx="1">
                  <c:v>778</c:v>
                </c:pt>
                <c:pt idx="2">
                  <c:v>948</c:v>
                </c:pt>
                <c:pt idx="3">
                  <c:v>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4-1246-9057-8060638AF1D5}"/>
            </c:ext>
          </c:extLst>
        </c:ser>
        <c:ser>
          <c:idx val="1"/>
          <c:order val="1"/>
          <c:tx>
            <c:strRef>
              <c:f>'3. Finance'!$B$8</c:f>
              <c:strCache>
                <c:ptCount val="1"/>
                <c:pt idx="0">
                  <c:v>MedianFamilyWeeklyIncome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Finance'!$C$6:$F$6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'3. Finance'!$C$8:$F$8</c:f>
              <c:numCache>
                <c:formatCode>"$"#,##0</c:formatCode>
                <c:ptCount val="4"/>
                <c:pt idx="0">
                  <c:v>1904</c:v>
                </c:pt>
                <c:pt idx="1">
                  <c:v>2505</c:v>
                </c:pt>
                <c:pt idx="2">
                  <c:v>2779</c:v>
                </c:pt>
                <c:pt idx="3">
                  <c:v>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4-1246-9057-8060638AF1D5}"/>
            </c:ext>
          </c:extLst>
        </c:ser>
        <c:ser>
          <c:idx val="2"/>
          <c:order val="2"/>
          <c:tx>
            <c:strRef>
              <c:f>'3. Finance'!$B$9</c:f>
              <c:strCache>
                <c:ptCount val="1"/>
                <c:pt idx="0">
                  <c:v>MedianHouseholdWeeIklyIncome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Finance'!$C$6:$F$6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'3. Finance'!$C$9:$F$9</c:f>
              <c:numCache>
                <c:formatCode>"$"#,##0</c:formatCode>
                <c:ptCount val="4"/>
                <c:pt idx="0">
                  <c:v>1668</c:v>
                </c:pt>
                <c:pt idx="1">
                  <c:v>2254</c:v>
                </c:pt>
                <c:pt idx="2">
                  <c:v>2543</c:v>
                </c:pt>
                <c:pt idx="3">
                  <c:v>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4-1246-9057-8060638AF1D5}"/>
            </c:ext>
          </c:extLst>
        </c:ser>
        <c:ser>
          <c:idx val="3"/>
          <c:order val="3"/>
          <c:tx>
            <c:strRef>
              <c:f>'3. Finance'!$B$10</c:f>
              <c:strCache>
                <c:ptCount val="1"/>
                <c:pt idx="0">
                  <c:v>MedianMortgageWeeklyPayment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Finance'!$C$6:$F$6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'3. Finance'!$C$10:$F$10</c:f>
              <c:numCache>
                <c:formatCode>"$"#,##0</c:formatCode>
                <c:ptCount val="4"/>
                <c:pt idx="0">
                  <c:v>448.79171461449943</c:v>
                </c:pt>
                <c:pt idx="1">
                  <c:v>598.38895281933264</c:v>
                </c:pt>
                <c:pt idx="2">
                  <c:v>598.38895281933264</c:v>
                </c:pt>
                <c:pt idx="3">
                  <c:v>690.44879171461457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4-1246-9057-8060638AF1D5}"/>
            </c:ext>
          </c:extLst>
        </c:ser>
        <c:ser>
          <c:idx val="4"/>
          <c:order val="4"/>
          <c:tx>
            <c:strRef>
              <c:f>'3. Finance'!$B$11</c:f>
              <c:strCache>
                <c:ptCount val="1"/>
                <c:pt idx="0">
                  <c:v>MedianWeeklyRent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Finance'!$C$6:$F$6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'3. Finance'!$C$11:$F$11</c:f>
              <c:numCache>
                <c:formatCode>"$"#,##0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4-1246-9057-8060638A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0057231"/>
        <c:axId val="808735775"/>
      </c:barChart>
      <c:lineChart>
        <c:grouping val="standard"/>
        <c:varyColors val="0"/>
        <c:ser>
          <c:idx val="5"/>
          <c:order val="5"/>
          <c:tx>
            <c:strRef>
              <c:f>'3. Finance'!$B$12</c:f>
              <c:strCache>
                <c:ptCount val="1"/>
                <c:pt idx="0">
                  <c:v>ChangeMedianPersonalWeeklyIncome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'3. Finance'!$C$6:$F$6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'3. Finance'!$C$12:$F$12</c:f>
              <c:numCache>
                <c:formatCode>0%</c:formatCode>
                <c:ptCount val="4"/>
                <c:pt idx="0">
                  <c:v>1</c:v>
                </c:pt>
                <c:pt idx="1">
                  <c:v>1.2232704402515724</c:v>
                </c:pt>
                <c:pt idx="2">
                  <c:v>1.218508997429306</c:v>
                </c:pt>
                <c:pt idx="3">
                  <c:v>1.2120253164556962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A4-1246-9057-8060638AF1D5}"/>
            </c:ext>
          </c:extLst>
        </c:ser>
        <c:ser>
          <c:idx val="6"/>
          <c:order val="6"/>
          <c:tx>
            <c:strRef>
              <c:f>'3. Finance'!$B$13</c:f>
              <c:strCache>
                <c:ptCount val="1"/>
                <c:pt idx="0">
                  <c:v>ChangeMedianFamilyWeeklyIncome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'3. Finance'!$C$6:$F$6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'3. Finance'!$C$13:$F$13</c:f>
              <c:numCache>
                <c:formatCode>0%</c:formatCode>
                <c:ptCount val="4"/>
                <c:pt idx="0">
                  <c:v>1</c:v>
                </c:pt>
                <c:pt idx="1">
                  <c:v>1.3156512605042017</c:v>
                </c:pt>
                <c:pt idx="2">
                  <c:v>1.1093812375249501</c:v>
                </c:pt>
                <c:pt idx="3">
                  <c:v>1.2421734436847787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A4-1246-9057-8060638AF1D5}"/>
            </c:ext>
          </c:extLst>
        </c:ser>
        <c:ser>
          <c:idx val="7"/>
          <c:order val="7"/>
          <c:tx>
            <c:strRef>
              <c:f>'3. Finance'!$B$14</c:f>
              <c:strCache>
                <c:ptCount val="1"/>
                <c:pt idx="0">
                  <c:v>ChangeMedianHouseholdWeeIklyIncome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  <a:alpha val="9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'3. Finance'!$C$6:$F$6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'3. Finance'!$C$14:$F$14</c:f>
              <c:numCache>
                <c:formatCode>0%</c:formatCode>
                <c:ptCount val="4"/>
                <c:pt idx="0">
                  <c:v>1</c:v>
                </c:pt>
                <c:pt idx="1">
                  <c:v>1.3513189448441247</c:v>
                </c:pt>
                <c:pt idx="2">
                  <c:v>1.1282165039929015</c:v>
                </c:pt>
                <c:pt idx="3">
                  <c:v>1.2394809280377508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A4-1246-9057-8060638AF1D5}"/>
            </c:ext>
          </c:extLst>
        </c:ser>
        <c:ser>
          <c:idx val="8"/>
          <c:order val="8"/>
          <c:tx>
            <c:strRef>
              <c:f>'3. Finance'!$B$15</c:f>
              <c:strCache>
                <c:ptCount val="1"/>
                <c:pt idx="0">
                  <c:v>ChangeMedianMortgageWeeklyPayment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'3. Finance'!$C$6:$F$6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'3. Finance'!$C$15:$F$15</c:f>
              <c:numCache>
                <c:formatCode>0%</c:formatCode>
                <c:ptCount val="4"/>
                <c:pt idx="0">
                  <c:v>1</c:v>
                </c:pt>
                <c:pt idx="1">
                  <c:v>1.3333333333333335</c:v>
                </c:pt>
                <c:pt idx="2">
                  <c:v>1</c:v>
                </c:pt>
                <c:pt idx="3">
                  <c:v>1.1538461538461537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A4-1246-9057-8060638AF1D5}"/>
            </c:ext>
          </c:extLst>
        </c:ser>
        <c:ser>
          <c:idx val="9"/>
          <c:order val="9"/>
          <c:tx>
            <c:strRef>
              <c:f>'3. Finance'!$B$16</c:f>
              <c:strCache>
                <c:ptCount val="1"/>
                <c:pt idx="0">
                  <c:v>ChangeMedianWeeklyRent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'3. Finance'!$C$6:$F$6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'3. Finance'!$C$16:$F$16</c:f>
              <c:numCache>
                <c:formatCode>0%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1.2222222222222223</c:v>
                </c:pt>
                <c:pt idx="3">
                  <c:v>1.0727272727272728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A4-1246-9057-8060638A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96447"/>
        <c:axId val="1492983183"/>
      </c:lineChart>
      <c:catAx>
        <c:axId val="168005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35775"/>
        <c:crosses val="autoZero"/>
        <c:auto val="1"/>
        <c:lblAlgn val="ctr"/>
        <c:lblOffset val="100"/>
        <c:noMultiLvlLbl val="0"/>
      </c:catAx>
      <c:valAx>
        <c:axId val="808735775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57231"/>
        <c:crosses val="autoZero"/>
        <c:crossBetween val="between"/>
      </c:valAx>
      <c:valAx>
        <c:axId val="1492983183"/>
        <c:scaling>
          <c:orientation val="minMax"/>
          <c:max val="2"/>
          <c:min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96447"/>
        <c:crosses val="max"/>
        <c:crossBetween val="between"/>
      </c:valAx>
      <c:catAx>
        <c:axId val="9613964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929831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553216446342386E-2"/>
          <c:y val="0.82293512112761691"/>
          <c:w val="0.96299999110915713"/>
          <c:h val="0.15941781472641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600" b="1" i="0" u="none" strike="noStrike" baseline="0">
                <a:effectLst/>
              </a:rPr>
              <a:t>Weekly mortage and rent payment vs income</a:t>
            </a:r>
            <a:r>
              <a:rPr lang="en-AU" sz="1600" b="0" i="0" u="none" strike="noStrike" baseline="0"/>
              <a:t> 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573217797979338E-2"/>
          <c:y val="0.11950209932048221"/>
          <c:w val="0.93542678220202069"/>
          <c:h val="0.70948739694002882"/>
        </c:manualLayout>
      </c:layout>
      <c:lineChart>
        <c:grouping val="standard"/>
        <c:varyColors val="0"/>
        <c:ser>
          <c:idx val="0"/>
          <c:order val="0"/>
          <c:tx>
            <c:strRef>
              <c:f>'3. Finance'!$J$16</c:f>
              <c:strCache>
                <c:ptCount val="1"/>
                <c:pt idx="0">
                  <c:v>Mortgage Payment vs Personal Income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Finance'!$K$15:$N$15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'3. Finance'!$K$16:$N$16</c:f>
              <c:numCache>
                <c:formatCode>0%</c:formatCode>
                <c:ptCount val="4"/>
                <c:pt idx="0">
                  <c:v>0.70564735002279788</c:v>
                </c:pt>
                <c:pt idx="1">
                  <c:v>0.76913747149014478</c:v>
                </c:pt>
                <c:pt idx="2">
                  <c:v>0.63121197554781927</c:v>
                </c:pt>
                <c:pt idx="3">
                  <c:v>0.60091278652272806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D-C240-B6F4-6B9E25391F92}"/>
            </c:ext>
          </c:extLst>
        </c:ser>
        <c:ser>
          <c:idx val="1"/>
          <c:order val="1"/>
          <c:tx>
            <c:strRef>
              <c:f>'3. Finance'!$J$17</c:f>
              <c:strCache>
                <c:ptCount val="1"/>
                <c:pt idx="0">
                  <c:v>Rent Payment vs Personal Income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388629989861692E-2"/>
                  <c:y val="-2.7364916073628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1D-C240-B6F4-6B9E25391F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Finance'!$K$15:$N$15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'3. Finance'!$K$17:$N$17</c:f>
              <c:numCache>
                <c:formatCode>0%</c:formatCode>
                <c:ptCount val="4"/>
                <c:pt idx="0">
                  <c:v>0.47169811320754718</c:v>
                </c:pt>
                <c:pt idx="1">
                  <c:v>0.57840616966580982</c:v>
                </c:pt>
                <c:pt idx="2">
                  <c:v>0.58016877637130804</c:v>
                </c:pt>
                <c:pt idx="3">
                  <c:v>0.51348999129677986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D-C240-B6F4-6B9E25391F92}"/>
            </c:ext>
          </c:extLst>
        </c:ser>
        <c:ser>
          <c:idx val="2"/>
          <c:order val="2"/>
          <c:tx>
            <c:strRef>
              <c:f>'3. Finance'!$J$18</c:f>
              <c:strCache>
                <c:ptCount val="1"/>
                <c:pt idx="0">
                  <c:v>Mortgage Payment vs Family Income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'3. Finance'!$K$15:$N$15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'3. Finance'!$K$18:$N$18</c:f>
              <c:numCache>
                <c:formatCode>0%</c:formatCode>
                <c:ptCount val="4"/>
                <c:pt idx="0">
                  <c:v>0.2357099341462707</c:v>
                </c:pt>
                <c:pt idx="1">
                  <c:v>0.23887782547677949</c:v>
                </c:pt>
                <c:pt idx="2">
                  <c:v>0.21532527989180736</c:v>
                </c:pt>
                <c:pt idx="3">
                  <c:v>0.2000141343321595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D-C240-B6F4-6B9E25391F92}"/>
            </c:ext>
          </c:extLst>
        </c:ser>
        <c:ser>
          <c:idx val="3"/>
          <c:order val="3"/>
          <c:tx>
            <c:strRef>
              <c:f>'3. Finance'!$J$19</c:f>
              <c:strCache>
                <c:ptCount val="1"/>
                <c:pt idx="0">
                  <c:v>Rent Payment vs Family Income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'3. Finance'!$K$15:$N$15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'3. Finance'!$K$19:$N$19</c:f>
              <c:numCache>
                <c:formatCode>0%</c:formatCode>
                <c:ptCount val="4"/>
                <c:pt idx="0">
                  <c:v>0.15756302521008403</c:v>
                </c:pt>
                <c:pt idx="1">
                  <c:v>0.17964071856287425</c:v>
                </c:pt>
                <c:pt idx="2">
                  <c:v>0.19791291831594099</c:v>
                </c:pt>
                <c:pt idx="3">
                  <c:v>0.17091541135573582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D-C240-B6F4-6B9E25391F92}"/>
            </c:ext>
          </c:extLst>
        </c:ser>
        <c:ser>
          <c:idx val="4"/>
          <c:order val="4"/>
          <c:tx>
            <c:strRef>
              <c:f>'3. Finance'!$J$20</c:f>
              <c:strCache>
                <c:ptCount val="1"/>
                <c:pt idx="0">
                  <c:v>Mortgage Payment vs Household Income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'3. Finance'!$K$15:$N$15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'3. Finance'!$K$20:$N$20</c:f>
              <c:numCache>
                <c:formatCode>0%</c:formatCode>
                <c:ptCount val="4"/>
                <c:pt idx="0">
                  <c:v>0.2690597809439445</c:v>
                </c:pt>
                <c:pt idx="1">
                  <c:v>0.26547868359331528</c:v>
                </c:pt>
                <c:pt idx="2">
                  <c:v>0.23530827873351656</c:v>
                </c:pt>
                <c:pt idx="3">
                  <c:v>0.21905101259981427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1D-C240-B6F4-6B9E25391F92}"/>
            </c:ext>
          </c:extLst>
        </c:ser>
        <c:ser>
          <c:idx val="5"/>
          <c:order val="5"/>
          <c:tx>
            <c:strRef>
              <c:f>'3. Finance'!$J$21</c:f>
              <c:strCache>
                <c:ptCount val="1"/>
                <c:pt idx="0">
                  <c:v>Rent Payment vs Household Income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'3. Finance'!$K$15:$N$15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f>'3. Finance'!$K$21:$N$21</c:f>
              <c:numCache>
                <c:formatCode>0%</c:formatCode>
                <c:ptCount val="4"/>
                <c:pt idx="0">
                  <c:v>0.17985611510791366</c:v>
                </c:pt>
                <c:pt idx="1">
                  <c:v>0.19964507542147295</c:v>
                </c:pt>
                <c:pt idx="2">
                  <c:v>0.21627998427054659</c:v>
                </c:pt>
                <c:pt idx="3">
                  <c:v>0.18718274111675126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1D-C240-B6F4-6B9E2539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186959"/>
        <c:axId val="1451188687"/>
      </c:lineChart>
      <c:catAx>
        <c:axId val="145118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188687"/>
        <c:crosses val="autoZero"/>
        <c:auto val="1"/>
        <c:lblAlgn val="ctr"/>
        <c:lblOffset val="100"/>
        <c:noMultiLvlLbl val="0"/>
      </c:catAx>
      <c:valAx>
        <c:axId val="14511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1869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2.2029662289978504E-3"/>
          <c:y val="0.93062171198786647"/>
          <c:w val="0.99779703377100215"/>
          <c:h val="6.9378288012133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Como (NSW) median house and unit price from 2001 - 2021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03354816814312E-2"/>
          <c:y val="0.19436091064213595"/>
          <c:w val="0.84858212167967095"/>
          <c:h val="0.634961269233612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 House and unit price'!$J$7</c:f>
              <c:strCache>
                <c:ptCount val="1"/>
                <c:pt idx="0">
                  <c:v>MedianHousePrice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House and unit price'!$K$6:$O$6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'2. House and unit price'!$K$7:$O$7</c:f>
              <c:numCache>
                <c:formatCode>_("$"* #,##0_);_("$"* \(#,##0\);_("$"* "-"??_);_(@_)</c:formatCode>
                <c:ptCount val="5"/>
                <c:pt idx="0">
                  <c:v>405000</c:v>
                </c:pt>
                <c:pt idx="1">
                  <c:v>550000</c:v>
                </c:pt>
                <c:pt idx="2">
                  <c:v>705780</c:v>
                </c:pt>
                <c:pt idx="3">
                  <c:v>1135000</c:v>
                </c:pt>
                <c:pt idx="4">
                  <c:v>1681000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F-B940-8D38-5CA25256864F}"/>
            </c:ext>
          </c:extLst>
        </c:ser>
        <c:ser>
          <c:idx val="1"/>
          <c:order val="3"/>
          <c:tx>
            <c:strRef>
              <c:f>'2. House and unit price'!$J$8</c:f>
              <c:strCache>
                <c:ptCount val="1"/>
                <c:pt idx="0">
                  <c:v>MedianUnitPrice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House and unit price'!$K$6:$O$6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'2. House and unit price'!$K$8:$O$8</c:f>
              <c:numCache>
                <c:formatCode>_("$"* #,##0_);_("$"* \(#,##0\);_("$"* "-"??_);_(@_)</c:formatCode>
                <c:ptCount val="5"/>
                <c:pt idx="0">
                  <c:v>362500</c:v>
                </c:pt>
                <c:pt idx="1">
                  <c:v>520000</c:v>
                </c:pt>
                <c:pt idx="2">
                  <c:v>512000</c:v>
                </c:pt>
                <c:pt idx="3">
                  <c:v>1172000</c:v>
                </c:pt>
                <c:pt idx="4">
                  <c:v>1180000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F-B940-8D38-5CA252568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007871"/>
        <c:axId val="1361011455"/>
      </c:barChart>
      <c:lineChart>
        <c:grouping val="standard"/>
        <c:varyColors val="0"/>
        <c:ser>
          <c:idx val="6"/>
          <c:order val="1"/>
          <c:tx>
            <c:strRef>
              <c:f>'2. House and unit price'!$J$12</c:f>
              <c:strCache>
                <c:ptCount val="1"/>
                <c:pt idx="0">
                  <c:v>Change in median house price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House and unit price'!$K$6:$O$6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'2. House and unit price'!$K$12:$O$12</c:f>
              <c:numCache>
                <c:formatCode>0%</c:formatCode>
                <c:ptCount val="5"/>
                <c:pt idx="0">
                  <c:v>1</c:v>
                </c:pt>
                <c:pt idx="1">
                  <c:v>1.3580246913580247</c:v>
                </c:pt>
                <c:pt idx="2">
                  <c:v>1.2832363636363637</c:v>
                </c:pt>
                <c:pt idx="3">
                  <c:v>1.6081498483946839</c:v>
                </c:pt>
                <c:pt idx="4">
                  <c:v>1.481057268722467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9F-B940-8D38-5CA25256864F}"/>
            </c:ext>
          </c:extLst>
        </c:ser>
        <c:ser>
          <c:idx val="4"/>
          <c:order val="2"/>
          <c:tx>
            <c:strRef>
              <c:f>'2. House and unit price'!$J$10</c:f>
              <c:strCache>
                <c:ptCount val="1"/>
                <c:pt idx="0">
                  <c:v>Accumulated change in median house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79F-B940-8D38-5CA2525686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79F-B940-8D38-5CA25256864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79F-B940-8D38-5CA25256864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9F-B940-8D38-5CA25256864F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House and unit price'!$K$6:$O$6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'2. House and unit price'!$K$10:$O$10</c:f>
              <c:numCache>
                <c:formatCode>0%</c:formatCode>
                <c:ptCount val="5"/>
                <c:pt idx="0">
                  <c:v>1</c:v>
                </c:pt>
                <c:pt idx="1">
                  <c:v>1.3580246913580247</c:v>
                </c:pt>
                <c:pt idx="2">
                  <c:v>1.7426666666666666</c:v>
                </c:pt>
                <c:pt idx="3">
                  <c:v>2.8024691358024691</c:v>
                </c:pt>
                <c:pt idx="4">
                  <c:v>4.1506172839506172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9F-B940-8D38-5CA25256864F}"/>
            </c:ext>
          </c:extLst>
        </c:ser>
        <c:ser>
          <c:idx val="3"/>
          <c:order val="4"/>
          <c:tx>
            <c:strRef>
              <c:f>'2. House and unit price'!$J$9</c:f>
              <c:strCache>
                <c:ptCount val="1"/>
                <c:pt idx="0">
                  <c:v>Change in median unit price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  <a:headEnd type="oval"/>
            </a:ln>
            <a:effectLst/>
          </c:spPr>
          <c:marker>
            <c:symbol val="none"/>
          </c:marker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House and unit price'!$K$6:$O$6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'2. House and unit price'!$K$9:$O$9</c:f>
              <c:numCache>
                <c:formatCode>0%</c:formatCode>
                <c:ptCount val="5"/>
                <c:pt idx="0">
                  <c:v>1</c:v>
                </c:pt>
                <c:pt idx="1">
                  <c:v>1.4344827586206896</c:v>
                </c:pt>
                <c:pt idx="2">
                  <c:v>0.98461538461538467</c:v>
                </c:pt>
                <c:pt idx="3">
                  <c:v>2.2890625</c:v>
                </c:pt>
                <c:pt idx="4">
                  <c:v>1.006825938566553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9F-B940-8D38-5CA25256864F}"/>
            </c:ext>
          </c:extLst>
        </c:ser>
        <c:ser>
          <c:idx val="5"/>
          <c:order val="5"/>
          <c:tx>
            <c:strRef>
              <c:f>'2. House and unit price'!$J$11</c:f>
              <c:strCache>
                <c:ptCount val="1"/>
                <c:pt idx="0">
                  <c:v>Accumulated change in median unit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'2. House and unit price'!$K$6:$O$6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'2. House and unit price'!$K$11:$O$11</c:f>
              <c:numCache>
                <c:formatCode>0%</c:formatCode>
                <c:ptCount val="5"/>
                <c:pt idx="0">
                  <c:v>1</c:v>
                </c:pt>
                <c:pt idx="1">
                  <c:v>1.4344827586206896</c:v>
                </c:pt>
                <c:pt idx="2">
                  <c:v>1.4124137931034482</c:v>
                </c:pt>
                <c:pt idx="3">
                  <c:v>3.233103448275862</c:v>
                </c:pt>
                <c:pt idx="4">
                  <c:v>3.2551724137931033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9F-B940-8D38-5CA252568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66640"/>
        <c:axId val="1187563087"/>
      </c:lineChart>
      <c:catAx>
        <c:axId val="1361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11455"/>
        <c:crosses val="autoZero"/>
        <c:auto val="1"/>
        <c:lblAlgn val="ctr"/>
        <c:lblOffset val="100"/>
        <c:noMultiLvlLbl val="0"/>
      </c:catAx>
      <c:valAx>
        <c:axId val="13610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07871"/>
        <c:crosses val="autoZero"/>
        <c:crossBetween val="between"/>
      </c:valAx>
      <c:valAx>
        <c:axId val="118756308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66640"/>
        <c:crosses val="max"/>
        <c:crossBetween val="between"/>
      </c:valAx>
      <c:catAx>
        <c:axId val="538366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7563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Como (NSW) property supply and demand status from 2001 - 2021</a:t>
            </a:r>
            <a:endParaRPr lang="en-AU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306825297432687E-2"/>
          <c:y val="0.16130843934974864"/>
          <c:w val="0.88996556042579833"/>
          <c:h val="0.599291182197061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'1. Supply and demand'!$B$20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Supply and demand'!$C$19:$G$19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'1. Supply and demand'!$C$20:$G$20</c:f>
              <c:numCache>
                <c:formatCode>#,##0</c:formatCode>
                <c:ptCount val="5"/>
                <c:pt idx="0">
                  <c:v>3673</c:v>
                </c:pt>
                <c:pt idx="1">
                  <c:v>3736</c:v>
                </c:pt>
                <c:pt idx="2">
                  <c:v>3789</c:v>
                </c:pt>
                <c:pt idx="3">
                  <c:v>3977</c:v>
                </c:pt>
                <c:pt idx="4">
                  <c:v>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1-DF45-A07A-0E43B9B90C2A}"/>
            </c:ext>
          </c:extLst>
        </c:ser>
        <c:ser>
          <c:idx val="1"/>
          <c:order val="1"/>
          <c:tx>
            <c:strRef>
              <c:f>'1. Supply and demand'!$B$21</c:f>
              <c:strCache>
                <c:ptCount val="1"/>
                <c:pt idx="0">
                  <c:v>TotalPrivateDwelling (Supply)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Supply and demand'!$C$19:$G$19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'1. Supply and demand'!$C$21:$G$21</c:f>
              <c:numCache>
                <c:formatCode>#,##0</c:formatCode>
                <c:ptCount val="5"/>
                <c:pt idx="0">
                  <c:v>1322</c:v>
                </c:pt>
                <c:pt idx="1">
                  <c:v>1290</c:v>
                </c:pt>
                <c:pt idx="2">
                  <c:v>1319</c:v>
                </c:pt>
                <c:pt idx="3">
                  <c:v>1352</c:v>
                </c:pt>
                <c:pt idx="4">
                  <c:v>1378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1-DF45-A07A-0E43B9B90C2A}"/>
            </c:ext>
          </c:extLst>
        </c:ser>
        <c:ser>
          <c:idx val="2"/>
          <c:order val="2"/>
          <c:tx>
            <c:strRef>
              <c:f>'1. Supply and demand'!$B$22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Supply and demand'!$C$19:$G$19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'1. Supply and demand'!$C$22:$G$22</c:f>
              <c:numCache>
                <c:formatCode>#,##0</c:formatCode>
                <c:ptCount val="5"/>
                <c:pt idx="0">
                  <c:v>0</c:v>
                </c:pt>
                <c:pt idx="1">
                  <c:v>1245.3333333333333</c:v>
                </c:pt>
                <c:pt idx="2">
                  <c:v>1263</c:v>
                </c:pt>
                <c:pt idx="3">
                  <c:v>1282.9032258064515</c:v>
                </c:pt>
                <c:pt idx="4">
                  <c:v>1307.4193548387098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1-DF45-A07A-0E43B9B90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816736"/>
        <c:axId val="1855741264"/>
      </c:barChart>
      <c:lineChart>
        <c:grouping val="standard"/>
        <c:varyColors val="0"/>
        <c:ser>
          <c:idx val="4"/>
          <c:order val="3"/>
          <c:tx>
            <c:strRef>
              <c:f>'1. Supply and demand'!$B$24</c:f>
              <c:strCache>
                <c:ptCount val="1"/>
                <c:pt idx="0">
                  <c:v>Changes in population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2126795100486964E-3"/>
                  <c:y val="-8.12274315754342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FA1-DF45-A07A-0E43B9B90C2A}"/>
                </c:ext>
              </c:extLst>
            </c:dLbl>
            <c:dLbl>
              <c:idx val="1"/>
              <c:layout>
                <c:manualLayout>
                  <c:x val="0"/>
                  <c:y val="-2.4614373204677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FA1-DF45-A07A-0E43B9B90C2A}"/>
                </c:ext>
              </c:extLst>
            </c:dLbl>
            <c:dLbl>
              <c:idx val="2"/>
              <c:layout>
                <c:manualLayout>
                  <c:x val="-2.8177833437695737E-2"/>
                  <c:y val="-1.9860973187686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FA1-DF45-A07A-0E43B9B90C2A}"/>
                </c:ext>
              </c:extLst>
            </c:dLbl>
            <c:dLbl>
              <c:idx val="4"/>
              <c:layout>
                <c:manualLayout>
                  <c:x val="-1.5569856121044881E-3"/>
                  <c:y val="-6.1535933011692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FA1-DF45-A07A-0E43B9B90C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Supply and demand'!$C$19:$G$19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'1. Supply and demand'!$C$24:$G$24</c:f>
              <c:numCache>
                <c:formatCode>0%</c:formatCode>
                <c:ptCount val="5"/>
                <c:pt idx="0">
                  <c:v>1</c:v>
                </c:pt>
                <c:pt idx="1">
                  <c:v>1.0171521916689354</c:v>
                </c:pt>
                <c:pt idx="2">
                  <c:v>1.0141862955032119</c:v>
                </c:pt>
                <c:pt idx="3">
                  <c:v>1.0496173132752704</c:v>
                </c:pt>
                <c:pt idx="4">
                  <c:v>1.0191098818204678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A1-DF45-A07A-0E43B9B90C2A}"/>
            </c:ext>
          </c:extLst>
        </c:ser>
        <c:ser>
          <c:idx val="6"/>
          <c:order val="4"/>
          <c:tx>
            <c:strRef>
              <c:f>'1. Supply and demand'!$B$26</c:f>
              <c:strCache>
                <c:ptCount val="1"/>
                <c:pt idx="0">
                  <c:v>Changes in supply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8203278627978418E-2"/>
                  <c:y val="4.3099767481389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FA1-DF45-A07A-0E43B9B90C2A}"/>
                </c:ext>
              </c:extLst>
            </c:dLbl>
            <c:dLbl>
              <c:idx val="4"/>
              <c:layout>
                <c:manualLayout>
                  <c:x val="-5.5390682630306436E-3"/>
                  <c:y val="-3.667541607496833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FA1-DF45-A07A-0E43B9B90C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Supply and demand'!$C$19:$G$19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'1. Supply and demand'!$C$26:$G$26</c:f>
              <c:numCache>
                <c:formatCode>0%</c:formatCode>
                <c:ptCount val="5"/>
                <c:pt idx="0">
                  <c:v>1</c:v>
                </c:pt>
                <c:pt idx="1">
                  <c:v>0.97579425113464446</c:v>
                </c:pt>
                <c:pt idx="2">
                  <c:v>1.0224806201550387</c:v>
                </c:pt>
                <c:pt idx="3">
                  <c:v>1.0250189537528431</c:v>
                </c:pt>
                <c:pt idx="4">
                  <c:v>1.0192307692307692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A1-DF45-A07A-0E43B9B90C2A}"/>
            </c:ext>
          </c:extLst>
        </c:ser>
        <c:ser>
          <c:idx val="5"/>
          <c:order val="5"/>
          <c:tx>
            <c:strRef>
              <c:f>'1. Supply and demand'!$B$25</c:f>
              <c:strCache>
                <c:ptCount val="1"/>
                <c:pt idx="0">
                  <c:v>Changes in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Supply and demand'!$C$19:$G$19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'1. Supply and demand'!$C$25:$G$25</c:f>
              <c:numCache>
                <c:formatCode>0%</c:formatCode>
                <c:ptCount val="5"/>
                <c:pt idx="1">
                  <c:v>1</c:v>
                </c:pt>
                <c:pt idx="2">
                  <c:v>1.0141862955032122</c:v>
                </c:pt>
                <c:pt idx="3">
                  <c:v>1.0157586902663907</c:v>
                </c:pt>
                <c:pt idx="4">
                  <c:v>1.0191098818204678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A1-DF45-A07A-0E43B9B90C2A}"/>
            </c:ext>
          </c:extLst>
        </c:ser>
        <c:ser>
          <c:idx val="3"/>
          <c:order val="6"/>
          <c:tx>
            <c:strRef>
              <c:f>'1. Supply and demand'!$B$23</c:f>
              <c:strCache>
                <c:ptCount val="1"/>
                <c:pt idx="0">
                  <c:v>Ratio of Supply to Demand</c:v>
                </c:pt>
              </c:strCache>
            </c:strRef>
          </c:tx>
          <c:spPr>
            <a:ln w="28575" cap="rnd" cmpd="tri">
              <a:solidFill>
                <a:srgbClr val="FF0000"/>
              </a:solidFill>
              <a:prstDash val="solid"/>
              <a:round/>
              <a:headEnd w="sm" len="sm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Supply and demand'!$C$19:$G$19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'1. Supply and demand'!$C$23:$G$23</c:f>
              <c:numCache>
                <c:formatCode>0%</c:formatCode>
                <c:ptCount val="5"/>
                <c:pt idx="1">
                  <c:v>1.0358672376873663</c:v>
                </c:pt>
                <c:pt idx="2">
                  <c:v>1.0443388756927949</c:v>
                </c:pt>
                <c:pt idx="3">
                  <c:v>1.0538596932361077</c:v>
                </c:pt>
                <c:pt idx="4">
                  <c:v>1.0539847026893658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A1-DF45-A07A-0E43B9B90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127135"/>
        <c:axId val="1718114064"/>
      </c:lineChart>
      <c:catAx>
        <c:axId val="16378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741264"/>
        <c:crosses val="autoZero"/>
        <c:auto val="1"/>
        <c:lblAlgn val="ctr"/>
        <c:lblOffset val="100"/>
        <c:noMultiLvlLbl val="0"/>
      </c:catAx>
      <c:valAx>
        <c:axId val="18557412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16736"/>
        <c:crosses val="autoZero"/>
        <c:crossBetween val="between"/>
      </c:valAx>
      <c:valAx>
        <c:axId val="171811406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27135"/>
        <c:crosses val="max"/>
        <c:crossBetween val="between"/>
      </c:valAx>
      <c:catAx>
        <c:axId val="12521271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81140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688791484032561"/>
          <c:y val="0.91083869605673673"/>
          <c:w val="0.69173943269614768"/>
          <c:h val="7.935790209565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Changes in Como</a:t>
            </a:r>
            <a:r>
              <a:rPr lang="en-GB" baseline="0"/>
              <a:t> (NSW) population and family status from 2001 - 2021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'8. Family status'!$B$13</c:f>
              <c:strCache>
                <c:ptCount val="1"/>
                <c:pt idx="0">
                  <c:v>Changes in Families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'8. Family status'!$C$12:$G$12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'8. Family status'!$C$13:$G$13</c:f>
              <c:numCache>
                <c:formatCode>0%</c:formatCode>
                <c:ptCount val="5"/>
                <c:pt idx="0">
                  <c:v>1</c:v>
                </c:pt>
                <c:pt idx="1">
                  <c:v>0.97083725305738477</c:v>
                </c:pt>
                <c:pt idx="2">
                  <c:v>1.0145348837209303</c:v>
                </c:pt>
                <c:pt idx="3">
                  <c:v>1.0410697230181472</c:v>
                </c:pt>
                <c:pt idx="4">
                  <c:v>1.0522935779816514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E-8D40-90D9-D9D5A1D57E66}"/>
            </c:ext>
          </c:extLst>
        </c:ser>
        <c:ser>
          <c:idx val="1"/>
          <c:order val="1"/>
          <c:tx>
            <c:strRef>
              <c:f>'8. Family status'!$B$14</c:f>
              <c:strCache>
                <c:ptCount val="1"/>
                <c:pt idx="0">
                  <c:v>Changes in CoupleFamilyNoChidren(%)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8E-8D40-90D9-D9D5A1D57E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 Family status'!$C$12:$G$12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'8. Family status'!$C$14:$G$14</c:f>
              <c:numCache>
                <c:formatCode>0%</c:formatCode>
                <c:ptCount val="5"/>
                <c:pt idx="0">
                  <c:v>1</c:v>
                </c:pt>
                <c:pt idx="1">
                  <c:v>0.87311178247734134</c:v>
                </c:pt>
                <c:pt idx="2">
                  <c:v>1.0311418685121108</c:v>
                </c:pt>
                <c:pt idx="3">
                  <c:v>0.94295302013422833</c:v>
                </c:pt>
                <c:pt idx="4">
                  <c:v>1.0142348754448396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E-8D40-90D9-D9D5A1D57E66}"/>
            </c:ext>
          </c:extLst>
        </c:ser>
        <c:ser>
          <c:idx val="2"/>
          <c:order val="2"/>
          <c:tx>
            <c:strRef>
              <c:f>'8. Family status'!$B$15</c:f>
              <c:strCache>
                <c:ptCount val="1"/>
                <c:pt idx="0">
                  <c:v>Changes in CoupleFamilyHasChidren(%)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'8. Family status'!$C$12:$G$12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'8. Family status'!$C$15:$G$15</c:f>
              <c:numCache>
                <c:formatCode>0%</c:formatCode>
                <c:ptCount val="5"/>
                <c:pt idx="0">
                  <c:v>1</c:v>
                </c:pt>
                <c:pt idx="1">
                  <c:v>1.0889679715302489</c:v>
                </c:pt>
                <c:pt idx="2">
                  <c:v>0.99019607843137258</c:v>
                </c:pt>
                <c:pt idx="3">
                  <c:v>1.028052805280528</c:v>
                </c:pt>
                <c:pt idx="4">
                  <c:v>0.9807383627608347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E-8D40-90D9-D9D5A1D57E66}"/>
            </c:ext>
          </c:extLst>
        </c:ser>
        <c:ser>
          <c:idx val="3"/>
          <c:order val="3"/>
          <c:tx>
            <c:strRef>
              <c:f>'8. Family status'!$B$16</c:f>
              <c:strCache>
                <c:ptCount val="1"/>
                <c:pt idx="0">
                  <c:v>Changes in OneParentFamily(%)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'8. Family status'!$C$12:$G$12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'8. Family status'!$C$16:$G$16</c:f>
              <c:numCache>
                <c:formatCode>0%</c:formatCode>
                <c:ptCount val="5"/>
                <c:pt idx="0">
                  <c:v>1</c:v>
                </c:pt>
                <c:pt idx="1">
                  <c:v>0.89795918367346927</c:v>
                </c:pt>
                <c:pt idx="2">
                  <c:v>0.9545454545454547</c:v>
                </c:pt>
                <c:pt idx="3">
                  <c:v>1.0952380952380951</c:v>
                </c:pt>
                <c:pt idx="4">
                  <c:v>0.98913043478260865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8E-8D40-90D9-D9D5A1D57E66}"/>
            </c:ext>
          </c:extLst>
        </c:ser>
        <c:ser>
          <c:idx val="4"/>
          <c:order val="4"/>
          <c:tx>
            <c:strRef>
              <c:f>'8. Family status'!$B$17</c:f>
              <c:strCache>
                <c:ptCount val="1"/>
                <c:pt idx="0">
                  <c:v>Changes in OtherFamily(%)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1.8104883668409174E-2"/>
                  <c:y val="-4.1265549096109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8E-8D40-90D9-D9D5A1D57E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 Family status'!$C$12:$G$12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'8. Family status'!$C$17:$G$17</c:f>
              <c:numCache>
                <c:formatCode>0%</c:formatCode>
                <c:ptCount val="5"/>
                <c:pt idx="0">
                  <c:v>1</c:v>
                </c:pt>
                <c:pt idx="1">
                  <c:v>1.2222222222222223</c:v>
                </c:pt>
                <c:pt idx="2">
                  <c:v>1.0909090909090911</c:v>
                </c:pt>
                <c:pt idx="3">
                  <c:v>0.41666666666666669</c:v>
                </c:pt>
                <c:pt idx="4">
                  <c:v>1.7999999999999998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8E-8D40-90D9-D9D5A1D57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619807"/>
        <c:axId val="909605695"/>
      </c:lineChart>
      <c:catAx>
        <c:axId val="130661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05695"/>
        <c:crosses val="autoZero"/>
        <c:auto val="1"/>
        <c:lblAlgn val="ctr"/>
        <c:lblOffset val="100"/>
        <c:noMultiLvlLbl val="0"/>
      </c:catAx>
      <c:valAx>
        <c:axId val="909605695"/>
        <c:scaling>
          <c:orientation val="minMax"/>
          <c:max val="1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1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7029050299999389"/>
          <c:w val="1"/>
          <c:h val="0.1062151979132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Number</a:t>
            </a:r>
            <a:r>
              <a:rPr lang="en-GB" b="1" baseline="0"/>
              <a:t> of bedroom vs average number bedroom per dwelling or house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2179792719555"/>
          <c:y val="0.18640127632093267"/>
          <c:w val="0.77086342628489413"/>
          <c:h val="0.64781381179789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'8. Family status'!$B$22</c:f>
              <c:strCache>
                <c:ptCount val="1"/>
                <c:pt idx="0">
                  <c:v>1xBedroom(%)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'8. Family status'!$C$21:$E$21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'8. Family status'!$C$22:$E$22</c:f>
              <c:numCache>
                <c:formatCode>0.0%</c:formatCode>
                <c:ptCount val="3"/>
                <c:pt idx="0">
                  <c:v>1.4E-2</c:v>
                </c:pt>
                <c:pt idx="1">
                  <c:v>1.0999999999999999E-2</c:v>
                </c:pt>
                <c:pt idx="2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2-5D4C-87E0-6E193A74DDE0}"/>
            </c:ext>
          </c:extLst>
        </c:ser>
        <c:ser>
          <c:idx val="1"/>
          <c:order val="1"/>
          <c:tx>
            <c:strRef>
              <c:f>'8. Family status'!$B$23</c:f>
              <c:strCache>
                <c:ptCount val="1"/>
                <c:pt idx="0">
                  <c:v>2xBedroom(%)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 Family status'!$C$21:$E$21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'8. Family status'!$C$23:$E$23</c:f>
              <c:numCache>
                <c:formatCode>0.0%</c:formatCode>
                <c:ptCount val="3"/>
                <c:pt idx="0">
                  <c:v>0.125</c:v>
                </c:pt>
                <c:pt idx="1">
                  <c:v>0.111</c:v>
                </c:pt>
                <c:pt idx="2">
                  <c:v>8.4000000000000005E-2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2-5D4C-87E0-6E193A74DDE0}"/>
            </c:ext>
          </c:extLst>
        </c:ser>
        <c:ser>
          <c:idx val="2"/>
          <c:order val="2"/>
          <c:tx>
            <c:strRef>
              <c:f>'8. Family status'!$B$24</c:f>
              <c:strCache>
                <c:ptCount val="1"/>
                <c:pt idx="0">
                  <c:v>3xBedroom(%)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 Family status'!$C$21:$E$21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'8. Family status'!$C$24:$E$24</c:f>
              <c:numCache>
                <c:formatCode>0.0%</c:formatCode>
                <c:ptCount val="3"/>
                <c:pt idx="0">
                  <c:v>0.435</c:v>
                </c:pt>
                <c:pt idx="1">
                  <c:v>0.39700000000000002</c:v>
                </c:pt>
                <c:pt idx="2">
                  <c:v>0.374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62-5D4C-87E0-6E193A74DDE0}"/>
            </c:ext>
          </c:extLst>
        </c:ser>
        <c:ser>
          <c:idx val="3"/>
          <c:order val="3"/>
          <c:tx>
            <c:strRef>
              <c:f>'8. Family status'!$B$25</c:f>
              <c:strCache>
                <c:ptCount val="1"/>
                <c:pt idx="0">
                  <c:v>4xBedroom+(%)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 Family status'!$C$21:$E$21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'8. Family status'!$C$25:$E$25</c:f>
              <c:numCache>
                <c:formatCode>0.0%</c:formatCode>
                <c:ptCount val="3"/>
                <c:pt idx="0">
                  <c:v>0.41199999999999998</c:v>
                </c:pt>
                <c:pt idx="1">
                  <c:v>0.46500000000000002</c:v>
                </c:pt>
                <c:pt idx="2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62-5D4C-87E0-6E193A74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230607"/>
        <c:axId val="859909023"/>
      </c:barChart>
      <c:lineChart>
        <c:grouping val="standard"/>
        <c:varyColors val="0"/>
        <c:ser>
          <c:idx val="4"/>
          <c:order val="4"/>
          <c:tx>
            <c:strRef>
              <c:f>'8. Family status'!$B$26</c:f>
              <c:strCache>
                <c:ptCount val="1"/>
                <c:pt idx="0">
                  <c:v>AverageNumberBedroomsPerDwelling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"/>
                  <c:y val="2.79271782335133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62-5D4C-87E0-6E193A74DDE0}"/>
                </c:ext>
              </c:extLst>
            </c:dLbl>
            <c:dLbl>
              <c:idx val="2"/>
              <c:layout>
                <c:manualLayout>
                  <c:x val="-3.8107333279948058E-2"/>
                  <c:y val="-3.98959689050189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B62-5D4C-87E0-6E193A74DDE0}"/>
                </c:ext>
              </c:extLst>
            </c:dLbl>
            <c:spPr>
              <a:solidFill>
                <a:schemeClr val="accent5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 Family status'!$C$21:$E$21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'8. Family status'!$C$26:$E$26</c:f>
              <c:numCache>
                <c:formatCode>#,##0.0</c:formatCode>
                <c:ptCount val="3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2-5D4C-87E0-6E193A74DDE0}"/>
            </c:ext>
          </c:extLst>
        </c:ser>
        <c:ser>
          <c:idx val="5"/>
          <c:order val="5"/>
          <c:tx>
            <c:strRef>
              <c:f>'8. Family status'!$B$27</c:f>
              <c:strCache>
                <c:ptCount val="1"/>
                <c:pt idx="0">
                  <c:v>AverageNumberPeoplePerHousehold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5.0015874929931828E-2"/>
                  <c:y val="1.5958387562007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B62-5D4C-87E0-6E193A74DDE0}"/>
                </c:ext>
              </c:extLst>
            </c:dLbl>
            <c:dLbl>
              <c:idx val="1"/>
              <c:layout>
                <c:manualLayout>
                  <c:x val="4.2870749939941569E-2"/>
                  <c:y val="-2.7927178233513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62-5D4C-87E0-6E193A74DDE0}"/>
                </c:ext>
              </c:extLst>
            </c:dLbl>
            <c:dLbl>
              <c:idx val="2"/>
              <c:layout>
                <c:manualLayout>
                  <c:x val="3.0962208289957799E-2"/>
                  <c:y val="-7.314176471929404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B62-5D4C-87E0-6E193A74DDE0}"/>
                </c:ext>
              </c:extLst>
            </c:dLbl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 Family status'!$C$21:$E$21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'8. Family status'!$C$27:$E$27</c:f>
              <c:numCache>
                <c:formatCode>#,##0.0</c:formatCode>
                <c:ptCount val="3"/>
                <c:pt idx="0">
                  <c:v>3</c:v>
                </c:pt>
                <c:pt idx="1">
                  <c:v>3.1</c:v>
                </c:pt>
                <c:pt idx="2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2-5D4C-87E0-6E193A74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45903"/>
        <c:axId val="1266786543"/>
      </c:lineChart>
      <c:catAx>
        <c:axId val="95023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09023"/>
        <c:crosses val="autoZero"/>
        <c:auto val="1"/>
        <c:lblAlgn val="ctr"/>
        <c:lblOffset val="100"/>
        <c:noMultiLvlLbl val="0"/>
      </c:catAx>
      <c:valAx>
        <c:axId val="859909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30607"/>
        <c:crosses val="autoZero"/>
        <c:crossBetween val="between"/>
      </c:valAx>
      <c:valAx>
        <c:axId val="1266786543"/>
        <c:scaling>
          <c:orientation val="minMax"/>
          <c:min val="3"/>
        </c:scaling>
        <c:delete val="0"/>
        <c:axPos val="r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45903"/>
        <c:crosses val="max"/>
        <c:crossBetween val="between"/>
      </c:valAx>
      <c:catAx>
        <c:axId val="1157345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6786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Como (NSW) dwelling status from 2001 - 2021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'7. Dwelling status'!$B$5</c:f>
              <c:strCache>
                <c:ptCount val="1"/>
                <c:pt idx="0">
                  <c:v>OccupiedDwellings(%)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 Dwelling status'!$C$4:$G$4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'7. Dwelling status'!$C$5:$G$5</c:f>
              <c:numCache>
                <c:formatCode>0.0%</c:formatCode>
                <c:ptCount val="5"/>
                <c:pt idx="0">
                  <c:v>0.95799999999999996</c:v>
                </c:pt>
                <c:pt idx="1">
                  <c:v>0.95730000000000004</c:v>
                </c:pt>
                <c:pt idx="2">
                  <c:v>0.95</c:v>
                </c:pt>
                <c:pt idx="3">
                  <c:v>0.94399999999999995</c:v>
                </c:pt>
                <c:pt idx="4">
                  <c:v>0.95699999999999996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A-FC47-A55F-9D22B95BEE9E}"/>
            </c:ext>
          </c:extLst>
        </c:ser>
        <c:ser>
          <c:idx val="1"/>
          <c:order val="1"/>
          <c:tx>
            <c:strRef>
              <c:f>'7. Dwelling status'!$B$6</c:f>
              <c:strCache>
                <c:ptCount val="1"/>
                <c:pt idx="0">
                  <c:v>UnoccupiedDwelling(%)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7.939042576339537E-17"/>
                  <c:y val="-3.465908131348748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9A-FC47-A55F-9D22B95BEE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 Dwelling status'!$C$4:$G$4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'7. Dwelling status'!$C$6:$G$6</c:f>
              <c:numCache>
                <c:formatCode>0.0%</c:formatCode>
                <c:ptCount val="5"/>
                <c:pt idx="0">
                  <c:v>4.2000000000000037E-2</c:v>
                </c:pt>
                <c:pt idx="1">
                  <c:v>4.269999999999996E-2</c:v>
                </c:pt>
                <c:pt idx="2">
                  <c:v>0.05</c:v>
                </c:pt>
                <c:pt idx="3">
                  <c:v>5.6000000000000001E-2</c:v>
                </c:pt>
                <c:pt idx="4">
                  <c:v>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A-FC47-A55F-9D22B95BE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35471"/>
        <c:axId val="20415471"/>
      </c:barChart>
      <c:lineChart>
        <c:grouping val="standard"/>
        <c:varyColors val="0"/>
        <c:ser>
          <c:idx val="2"/>
          <c:order val="2"/>
          <c:tx>
            <c:strRef>
              <c:f>'7. Dwelling status'!$B$7</c:f>
              <c:strCache>
                <c:ptCount val="1"/>
                <c:pt idx="0">
                  <c:v>SeparateHouse(dwellings%)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 Dwelling status'!$C$4:$G$4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'7. Dwelling status'!$C$7:$G$7</c:f>
              <c:numCache>
                <c:formatCode>0.0%</c:formatCode>
                <c:ptCount val="5"/>
                <c:pt idx="0">
                  <c:v>0.92600000000000005</c:v>
                </c:pt>
                <c:pt idx="1">
                  <c:v>0.94</c:v>
                </c:pt>
                <c:pt idx="2">
                  <c:v>0.93899999999999995</c:v>
                </c:pt>
                <c:pt idx="3">
                  <c:v>0.91900000000000004</c:v>
                </c:pt>
                <c:pt idx="4">
                  <c:v>0.91300000000000003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A-FC47-A55F-9D22B95BEE9E}"/>
            </c:ext>
          </c:extLst>
        </c:ser>
        <c:ser>
          <c:idx val="3"/>
          <c:order val="3"/>
          <c:tx>
            <c:strRef>
              <c:f>'7. Dwelling status'!$B$8</c:f>
              <c:strCache>
                <c:ptCount val="1"/>
                <c:pt idx="0">
                  <c:v>SemiDetached(dwellings%)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 Dwelling status'!$C$4:$G$4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'7. Dwelling status'!$C$8:$G$8</c:f>
              <c:numCache>
                <c:formatCode>0.0%</c:formatCode>
                <c:ptCount val="5"/>
                <c:pt idx="0">
                  <c:v>5.3999999999999999E-2</c:v>
                </c:pt>
                <c:pt idx="1">
                  <c:v>5.3999999999999999E-2</c:v>
                </c:pt>
                <c:pt idx="2">
                  <c:v>5.7000000000000002E-2</c:v>
                </c:pt>
                <c:pt idx="3">
                  <c:v>6.8000000000000005E-2</c:v>
                </c:pt>
                <c:pt idx="4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9A-FC47-A55F-9D22B95BEE9E}"/>
            </c:ext>
          </c:extLst>
        </c:ser>
        <c:ser>
          <c:idx val="4"/>
          <c:order val="4"/>
          <c:tx>
            <c:strRef>
              <c:f>'7. Dwelling status'!$B$9</c:f>
              <c:strCache>
                <c:ptCount val="1"/>
                <c:pt idx="0">
                  <c:v>FlatUnitApartment(dwellings%)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'7. Dwelling status'!$C$4:$G$4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'7. Dwelling status'!$C$9:$G$9</c:f>
              <c:numCache>
                <c:formatCode>0.0%</c:formatCode>
                <c:ptCount val="5"/>
                <c:pt idx="0">
                  <c:v>0.01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2E-3</c:v>
                </c:pt>
                <c:pt idx="4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9A-FC47-A55F-9D22B95BE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94815"/>
        <c:axId val="70388207"/>
      </c:lineChart>
      <c:catAx>
        <c:axId val="3663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471"/>
        <c:crosses val="autoZero"/>
        <c:auto val="1"/>
        <c:lblAlgn val="ctr"/>
        <c:lblOffset val="100"/>
        <c:noMultiLvlLbl val="0"/>
      </c:catAx>
      <c:valAx>
        <c:axId val="20415471"/>
        <c:scaling>
          <c:orientation val="minMax"/>
          <c:min val="0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5471"/>
        <c:crosses val="autoZero"/>
        <c:crossBetween val="between"/>
      </c:valAx>
      <c:valAx>
        <c:axId val="70388207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4815"/>
        <c:crosses val="max"/>
        <c:crossBetween val="between"/>
      </c:valAx>
      <c:catAx>
        <c:axId val="1656948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3882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7428610695860454"/>
          <c:w val="0.99986633612135045"/>
          <c:h val="9.7936196146098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 b="1"/>
              <a:t>Como (NSW) workforce status from 2001 - 2021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Workforce'!$B$5</c:f>
              <c:strCache>
                <c:ptCount val="1"/>
                <c:pt idx="0">
                  <c:v>Worked full-time(%)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Workforce'!$C$4:$G$4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'6. Workforce'!$C$5:$G$5</c:f>
              <c:numCache>
                <c:formatCode>0.0%</c:formatCode>
                <c:ptCount val="5"/>
                <c:pt idx="0">
                  <c:v>0.63300000000000001</c:v>
                </c:pt>
                <c:pt idx="1">
                  <c:v>0.61099999999999999</c:v>
                </c:pt>
                <c:pt idx="2">
                  <c:v>0.59699999999999998</c:v>
                </c:pt>
                <c:pt idx="3">
                  <c:v>0.59899999999999998</c:v>
                </c:pt>
                <c:pt idx="4">
                  <c:v>0.58599999999999997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3-994A-8B42-715EC1C83120}"/>
            </c:ext>
          </c:extLst>
        </c:ser>
        <c:ser>
          <c:idx val="1"/>
          <c:order val="1"/>
          <c:tx>
            <c:strRef>
              <c:f>'6. Workforce'!$B$6</c:f>
              <c:strCache>
                <c:ptCount val="1"/>
                <c:pt idx="0">
                  <c:v>Worked part-time(%)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8.668560504820215E-17"/>
                  <c:y val="0.2571153838183302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343-994A-8B42-715EC1C83120}"/>
                </c:ext>
              </c:extLst>
            </c:dLbl>
            <c:dLbl>
              <c:idx val="3"/>
              <c:layout>
                <c:manualLayout>
                  <c:x val="-8.668560504820215E-17"/>
                  <c:y val="0.2458359262270184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343-994A-8B42-715EC1C83120}"/>
                </c:ext>
              </c:extLst>
            </c:dLbl>
            <c:dLbl>
              <c:idx val="4"/>
              <c:layout>
                <c:manualLayout>
                  <c:x val="0"/>
                  <c:y val="0.2383162878328106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343-994A-8B42-715EC1C831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Workforce'!$C$4:$G$4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'6. Workforce'!$C$6:$G$6</c:f>
              <c:numCache>
                <c:formatCode>0.0%</c:formatCode>
                <c:ptCount val="5"/>
                <c:pt idx="0">
                  <c:v>0.32100000000000001</c:v>
                </c:pt>
                <c:pt idx="1">
                  <c:v>0.307</c:v>
                </c:pt>
                <c:pt idx="2">
                  <c:v>0.316</c:v>
                </c:pt>
                <c:pt idx="3">
                  <c:v>0.32900000000000001</c:v>
                </c:pt>
                <c:pt idx="4">
                  <c:v>0.29299999999999998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43-994A-8B42-715EC1C83120}"/>
            </c:ext>
          </c:extLst>
        </c:ser>
        <c:ser>
          <c:idx val="2"/>
          <c:order val="2"/>
          <c:tx>
            <c:strRef>
              <c:f>'6. Workforce'!$B$7</c:f>
              <c:strCache>
                <c:ptCount val="1"/>
                <c:pt idx="0">
                  <c:v>Unemployment(%)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8.668560504820215E-17"/>
                  <c:y val="2.10173893118108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343-994A-8B42-715EC1C831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Workforce'!$C$4:$G$4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'6. Workforce'!$C$7:$G$7</c:f>
              <c:numCache>
                <c:formatCode>0.0%</c:formatCode>
                <c:ptCount val="5"/>
                <c:pt idx="0">
                  <c:v>2.7E-2</c:v>
                </c:pt>
                <c:pt idx="1">
                  <c:v>2.3E-2</c:v>
                </c:pt>
                <c:pt idx="2">
                  <c:v>3.5000000000000003E-2</c:v>
                </c:pt>
                <c:pt idx="3">
                  <c:v>2.9000000000000001E-2</c:v>
                </c:pt>
                <c:pt idx="4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43-994A-8B42-715EC1C83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05439"/>
        <c:axId val="176732703"/>
      </c:barChart>
      <c:lineChart>
        <c:grouping val="standard"/>
        <c:varyColors val="0"/>
        <c:ser>
          <c:idx val="3"/>
          <c:order val="3"/>
          <c:tx>
            <c:strRef>
              <c:f>'6. Workforce'!$B$8</c:f>
              <c:strCache>
                <c:ptCount val="1"/>
                <c:pt idx="0">
                  <c:v>Change in worked full-time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3641801758466044E-2"/>
                  <c:y val="-2.2558915182623596E-2"/>
                </c:manualLayout>
              </c:layout>
              <c:tx>
                <c:rich>
                  <a:bodyPr/>
                  <a:lstStyle/>
                  <a:p>
                    <a:fld id="{EFB6D058-85D2-FF4F-8A51-6D70C24E8D17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7343-994A-8B42-715EC1C83120}"/>
                </c:ext>
              </c:extLst>
            </c:dLbl>
            <c:dLbl>
              <c:idx val="1"/>
              <c:layout>
                <c:manualLayout>
                  <c:x val="2.8370162110159254E-2"/>
                  <c:y val="-4.88776495623511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343-994A-8B42-715EC1C83120}"/>
                </c:ext>
              </c:extLst>
            </c:dLbl>
            <c:dLbl>
              <c:idx val="2"/>
              <c:layout>
                <c:manualLayout>
                  <c:x val="9.4567207033863319E-3"/>
                  <c:y val="2.6318734379727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343-994A-8B42-715EC1C83120}"/>
                </c:ext>
              </c:extLst>
            </c:dLbl>
            <c:dLbl>
              <c:idx val="3"/>
              <c:layout>
                <c:manualLayout>
                  <c:x val="9.4567207033864186E-3"/>
                  <c:y val="-4.51178303652471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343-994A-8B42-715EC1C831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Workforce'!$C$4:$G$4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'6. Workforce'!$C$8:$G$8</c:f>
              <c:numCache>
                <c:formatCode>0.0%</c:formatCode>
                <c:ptCount val="5"/>
                <c:pt idx="0">
                  <c:v>1</c:v>
                </c:pt>
                <c:pt idx="1">
                  <c:v>0.96524486571879931</c:v>
                </c:pt>
                <c:pt idx="2">
                  <c:v>0.97708674304418985</c:v>
                </c:pt>
                <c:pt idx="3">
                  <c:v>1.0033500837520939</c:v>
                </c:pt>
                <c:pt idx="4">
                  <c:v>0.97829716193656091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3-994A-8B42-715EC1C83120}"/>
            </c:ext>
          </c:extLst>
        </c:ser>
        <c:ser>
          <c:idx val="4"/>
          <c:order val="4"/>
          <c:tx>
            <c:strRef>
              <c:f>'6. Workforce'!$B$9</c:f>
              <c:strCache>
                <c:ptCount val="1"/>
                <c:pt idx="0">
                  <c:v>Change in worked part-time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343-994A-8B42-715EC1C83120}"/>
                </c:ext>
              </c:extLst>
            </c:dLbl>
            <c:dLbl>
              <c:idx val="1"/>
              <c:layout>
                <c:manualLayout>
                  <c:x val="9.4567207033864186E-3"/>
                  <c:y val="3.0078553576831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343-994A-8B42-715EC1C83120}"/>
                </c:ext>
              </c:extLst>
            </c:dLbl>
            <c:dLbl>
              <c:idx val="2"/>
              <c:layout>
                <c:manualLayout>
                  <c:x val="2.3641801758466047E-3"/>
                  <c:y val="-5.26374687594550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343-994A-8B42-715EC1C83120}"/>
                </c:ext>
              </c:extLst>
            </c:dLbl>
            <c:dLbl>
              <c:idx val="3"/>
              <c:layout>
                <c:manualLayout>
                  <c:x val="2.6005981934312649E-2"/>
                  <c:y val="-9.399547992759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343-994A-8B42-715EC1C831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Workforce'!$C$4:$G$4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'6. Workforce'!$C$9:$G$9</c:f>
              <c:numCache>
                <c:formatCode>0.0%</c:formatCode>
                <c:ptCount val="5"/>
                <c:pt idx="0">
                  <c:v>1</c:v>
                </c:pt>
                <c:pt idx="1">
                  <c:v>0.95638629283489096</c:v>
                </c:pt>
                <c:pt idx="2">
                  <c:v>1.0293159609120521</c:v>
                </c:pt>
                <c:pt idx="3">
                  <c:v>1.0411392405063291</c:v>
                </c:pt>
                <c:pt idx="4">
                  <c:v>0.89057750759878407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43-994A-8B42-715EC1C83120}"/>
            </c:ext>
          </c:extLst>
        </c:ser>
        <c:ser>
          <c:idx val="5"/>
          <c:order val="5"/>
          <c:tx>
            <c:strRef>
              <c:f>'6. Workforce'!$B$10</c:f>
              <c:strCache>
                <c:ptCount val="1"/>
                <c:pt idx="0">
                  <c:v>Change in 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343-994A-8B42-715EC1C83120}"/>
                </c:ext>
              </c:extLst>
            </c:dLbl>
            <c:dLbl>
              <c:idx val="1"/>
              <c:layout>
                <c:manualLayout>
                  <c:x val="-0.10402392773725064"/>
                  <c:y val="5.63972879565589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43-994A-8B42-715EC1C83120}"/>
                </c:ext>
              </c:extLst>
            </c:dLbl>
            <c:dLbl>
              <c:idx val="2"/>
              <c:layout>
                <c:manualLayout>
                  <c:x val="-2.3803825658704021E-3"/>
                  <c:y val="5.78798228048402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343-994A-8B42-715EC1C83120}"/>
                </c:ext>
              </c:extLst>
            </c:dLbl>
            <c:dLbl>
              <c:idx val="3"/>
              <c:layout>
                <c:manualLayout>
                  <c:x val="-8.0382125978784635E-2"/>
                  <c:y val="3.3838372773935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343-994A-8B42-715EC1C83120}"/>
                </c:ext>
              </c:extLst>
            </c:dLbl>
            <c:dLbl>
              <c:idx val="4"/>
              <c:layout>
                <c:manualLayout>
                  <c:x val="-2.6005981934312649E-2"/>
                  <c:y val="-8.64758415333904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343-994A-8B42-715EC1C831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Workforce'!$C$4:$G$4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'6. Workforce'!$C$10:$G$10</c:f>
              <c:numCache>
                <c:formatCode>0.0%</c:formatCode>
                <c:ptCount val="5"/>
                <c:pt idx="0">
                  <c:v>1</c:v>
                </c:pt>
                <c:pt idx="1">
                  <c:v>0.85185185185185186</c:v>
                </c:pt>
                <c:pt idx="2">
                  <c:v>1.5217391304347827</c:v>
                </c:pt>
                <c:pt idx="3">
                  <c:v>0.82857142857142851</c:v>
                </c:pt>
                <c:pt idx="4">
                  <c:v>1.103448275862069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43-994A-8B42-715EC1C83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163664"/>
        <c:axId val="1331153567"/>
      </c:lineChart>
      <c:catAx>
        <c:axId val="1767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32703"/>
        <c:crosses val="autoZero"/>
        <c:auto val="1"/>
        <c:lblAlgn val="ctr"/>
        <c:lblOffset val="100"/>
        <c:noMultiLvlLbl val="0"/>
      </c:catAx>
      <c:valAx>
        <c:axId val="176732703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5439"/>
        <c:crosses val="autoZero"/>
        <c:crossBetween val="between"/>
      </c:valAx>
      <c:valAx>
        <c:axId val="1331153567"/>
        <c:scaling>
          <c:orientation val="minMax"/>
          <c:min val="0.8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63664"/>
        <c:crosses val="max"/>
        <c:crossBetween val="between"/>
      </c:valAx>
      <c:catAx>
        <c:axId val="1740163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1153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154017961440032E-2"/>
          <c:y val="0.88302936033929558"/>
          <c:w val="0.94333357967966658"/>
          <c:h val="9.4411724478080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 b="1"/>
              <a:t>Como (NSW) workforce status from 2001 - 2021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35200398862048"/>
          <c:y val="0.17136393421128998"/>
          <c:w val="0.70537957988839617"/>
          <c:h val="0.636531601116626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'6. Workforce'!$B$5</c:f>
              <c:strCache>
                <c:ptCount val="1"/>
                <c:pt idx="0">
                  <c:v>Worked full-time(%)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Workforce'!$C$4:$G$4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'6. Workforce'!$C$5:$G$5</c:f>
              <c:numCache>
                <c:formatCode>0.0%</c:formatCode>
                <c:ptCount val="5"/>
                <c:pt idx="0">
                  <c:v>0.63300000000000001</c:v>
                </c:pt>
                <c:pt idx="1">
                  <c:v>0.61099999999999999</c:v>
                </c:pt>
                <c:pt idx="2">
                  <c:v>0.59699999999999998</c:v>
                </c:pt>
                <c:pt idx="3">
                  <c:v>0.59899999999999998</c:v>
                </c:pt>
                <c:pt idx="4">
                  <c:v>0.58599999999999997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E-7640-9F7D-3AE2A90A9790}"/>
            </c:ext>
          </c:extLst>
        </c:ser>
        <c:ser>
          <c:idx val="1"/>
          <c:order val="1"/>
          <c:tx>
            <c:strRef>
              <c:f>'6. Workforce'!$B$6</c:f>
              <c:strCache>
                <c:ptCount val="1"/>
                <c:pt idx="0">
                  <c:v>Worked part-time(%)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Workforce'!$C$4:$G$4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'6. Workforce'!$C$6:$G$6</c:f>
              <c:numCache>
                <c:formatCode>0.0%</c:formatCode>
                <c:ptCount val="5"/>
                <c:pt idx="0">
                  <c:v>0.32100000000000001</c:v>
                </c:pt>
                <c:pt idx="1">
                  <c:v>0.307</c:v>
                </c:pt>
                <c:pt idx="2">
                  <c:v>0.316</c:v>
                </c:pt>
                <c:pt idx="3">
                  <c:v>0.32900000000000001</c:v>
                </c:pt>
                <c:pt idx="4">
                  <c:v>0.29299999999999998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0E-7640-9F7D-3AE2A90A9790}"/>
            </c:ext>
          </c:extLst>
        </c:ser>
        <c:ser>
          <c:idx val="2"/>
          <c:order val="2"/>
          <c:tx>
            <c:strRef>
              <c:f>'6. Workforce'!$B$7</c:f>
              <c:strCache>
                <c:ptCount val="1"/>
                <c:pt idx="0">
                  <c:v>Unemployment(%)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Workforce'!$C$4:$G$4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'6. Workforce'!$C$7:$G$7</c:f>
              <c:numCache>
                <c:formatCode>0.0%</c:formatCode>
                <c:ptCount val="5"/>
                <c:pt idx="0">
                  <c:v>2.7E-2</c:v>
                </c:pt>
                <c:pt idx="1">
                  <c:v>2.3E-2</c:v>
                </c:pt>
                <c:pt idx="2">
                  <c:v>3.5000000000000003E-2</c:v>
                </c:pt>
                <c:pt idx="3">
                  <c:v>2.9000000000000001E-2</c:v>
                </c:pt>
                <c:pt idx="4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0E-7640-9F7D-3AE2A90A9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705439"/>
        <c:axId val="176732703"/>
      </c:barChart>
      <c:lineChart>
        <c:grouping val="standard"/>
        <c:varyColors val="0"/>
        <c:ser>
          <c:idx val="3"/>
          <c:order val="3"/>
          <c:tx>
            <c:strRef>
              <c:f>'6. Workforce'!$B$8</c:f>
              <c:strCache>
                <c:ptCount val="1"/>
                <c:pt idx="0">
                  <c:v>Change in worked full-time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3641801758466044E-2"/>
                  <c:y val="-2.2558915182623596E-2"/>
                </c:manualLayout>
              </c:layout>
              <c:tx>
                <c:rich>
                  <a:bodyPr/>
                  <a:lstStyle/>
                  <a:p>
                    <a:fld id="{EFB6D058-85D2-FF4F-8A51-6D70C24E8D17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B0E-7640-9F7D-3AE2A90A9790}"/>
                </c:ext>
              </c:extLst>
            </c:dLbl>
            <c:dLbl>
              <c:idx val="1"/>
              <c:layout>
                <c:manualLayout>
                  <c:x val="2.8370162110159254E-2"/>
                  <c:y val="-4.88776495623511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0E-7640-9F7D-3AE2A90A9790}"/>
                </c:ext>
              </c:extLst>
            </c:dLbl>
            <c:dLbl>
              <c:idx val="2"/>
              <c:layout>
                <c:manualLayout>
                  <c:x val="9.4567207033863319E-3"/>
                  <c:y val="2.6318734379727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0E-7640-9F7D-3AE2A90A9790}"/>
                </c:ext>
              </c:extLst>
            </c:dLbl>
            <c:dLbl>
              <c:idx val="3"/>
              <c:layout>
                <c:manualLayout>
                  <c:x val="3.0727796712239557E-2"/>
                  <c:y val="-4.511794616724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B0E-7640-9F7D-3AE2A90A9790}"/>
                </c:ext>
              </c:extLst>
            </c:dLbl>
            <c:dLbl>
              <c:idx val="4"/>
              <c:layout>
                <c:manualLayout>
                  <c:x val="1.4180685757120212E-2"/>
                  <c:y val="-1.90956022076320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B0E-7640-9F7D-3AE2A90A97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Workforce'!$C$4:$G$4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'6. Workforce'!$C$8:$G$8</c:f>
              <c:numCache>
                <c:formatCode>0.0%</c:formatCode>
                <c:ptCount val="5"/>
                <c:pt idx="0">
                  <c:v>1</c:v>
                </c:pt>
                <c:pt idx="1">
                  <c:v>0.96524486571879931</c:v>
                </c:pt>
                <c:pt idx="2">
                  <c:v>0.97708674304418985</c:v>
                </c:pt>
                <c:pt idx="3">
                  <c:v>1.0033500837520939</c:v>
                </c:pt>
                <c:pt idx="4">
                  <c:v>0.97829716193656091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0E-7640-9F7D-3AE2A90A9790}"/>
            </c:ext>
          </c:extLst>
        </c:ser>
        <c:ser>
          <c:idx val="4"/>
          <c:order val="4"/>
          <c:tx>
            <c:strRef>
              <c:f>'6. Workforce'!$B$9</c:f>
              <c:strCache>
                <c:ptCount val="1"/>
                <c:pt idx="0">
                  <c:v>Change in worked part-time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B0E-7640-9F7D-3AE2A90A9790}"/>
                </c:ext>
              </c:extLst>
            </c:dLbl>
            <c:dLbl>
              <c:idx val="1"/>
              <c:layout>
                <c:manualLayout>
                  <c:x val="9.4567207033864186E-3"/>
                  <c:y val="3.0078553576831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B0E-7640-9F7D-3AE2A90A9790}"/>
                </c:ext>
              </c:extLst>
            </c:dLbl>
            <c:dLbl>
              <c:idx val="2"/>
              <c:layout>
                <c:manualLayout>
                  <c:x val="8.8963862213598654E-3"/>
                  <c:y val="-3.3541801175386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B0E-7640-9F7D-3AE2A90A9790}"/>
                </c:ext>
              </c:extLst>
            </c:dLbl>
            <c:dLbl>
              <c:idx val="3"/>
              <c:layout>
                <c:manualLayout>
                  <c:x val="2.6005981934312649E-2"/>
                  <c:y val="-9.399547992759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B0E-7640-9F7D-3AE2A90A9790}"/>
                </c:ext>
              </c:extLst>
            </c:dLbl>
            <c:dLbl>
              <c:idx val="4"/>
              <c:layout>
                <c:manualLayout>
                  <c:x val="1.181723813093351E-2"/>
                  <c:y val="7.638240883052818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B0E-7640-9F7D-3AE2A90A97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Workforce'!$C$4:$G$4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'6. Workforce'!$C$9:$G$9</c:f>
              <c:numCache>
                <c:formatCode>0.0%</c:formatCode>
                <c:ptCount val="5"/>
                <c:pt idx="0">
                  <c:v>1</c:v>
                </c:pt>
                <c:pt idx="1">
                  <c:v>0.95638629283489096</c:v>
                </c:pt>
                <c:pt idx="2">
                  <c:v>1.0293159609120521</c:v>
                </c:pt>
                <c:pt idx="3">
                  <c:v>1.0411392405063291</c:v>
                </c:pt>
                <c:pt idx="4">
                  <c:v>0.89057750759878407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B0E-7640-9F7D-3AE2A90A9790}"/>
            </c:ext>
          </c:extLst>
        </c:ser>
        <c:ser>
          <c:idx val="5"/>
          <c:order val="5"/>
          <c:tx>
            <c:strRef>
              <c:f>'6. Workforce'!$B$10</c:f>
              <c:strCache>
                <c:ptCount val="1"/>
                <c:pt idx="0">
                  <c:v>Change in 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B0E-7640-9F7D-3AE2A90A9790}"/>
                </c:ext>
              </c:extLst>
            </c:dLbl>
            <c:dLbl>
              <c:idx val="1"/>
              <c:layout>
                <c:manualLayout>
                  <c:x val="-0.10402392773725064"/>
                  <c:y val="5.63972879565589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B0E-7640-9F7D-3AE2A90A9790}"/>
                </c:ext>
              </c:extLst>
            </c:dLbl>
            <c:dLbl>
              <c:idx val="2"/>
              <c:layout>
                <c:manualLayout>
                  <c:x val="7.0734079388764057E-3"/>
                  <c:y val="-3.22610425958234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B0E-7640-9F7D-3AE2A90A9790}"/>
                </c:ext>
              </c:extLst>
            </c:dLbl>
            <c:dLbl>
              <c:idx val="3"/>
              <c:layout>
                <c:manualLayout>
                  <c:x val="-8.0382125978784635E-2"/>
                  <c:y val="3.3838372773935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B0E-7640-9F7D-3AE2A90A9790}"/>
                </c:ext>
              </c:extLst>
            </c:dLbl>
            <c:dLbl>
              <c:idx val="4"/>
              <c:layout>
                <c:manualLayout>
                  <c:x val="9.4457882805006645E-3"/>
                  <c:y val="-5.210362867564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B0E-7640-9F7D-3AE2A90A97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Workforce'!$C$4:$G$4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'6. Workforce'!$C$10:$G$10</c:f>
              <c:numCache>
                <c:formatCode>0.0%</c:formatCode>
                <c:ptCount val="5"/>
                <c:pt idx="0">
                  <c:v>1</c:v>
                </c:pt>
                <c:pt idx="1">
                  <c:v>0.85185185185185186</c:v>
                </c:pt>
                <c:pt idx="2">
                  <c:v>1.5217391304347827</c:v>
                </c:pt>
                <c:pt idx="3">
                  <c:v>0.82857142857142851</c:v>
                </c:pt>
                <c:pt idx="4">
                  <c:v>1.103448275862069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B0E-7640-9F7D-3AE2A90A9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163664"/>
        <c:axId val="1331153567"/>
      </c:lineChart>
      <c:catAx>
        <c:axId val="1767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32703"/>
        <c:crosses val="autoZero"/>
        <c:auto val="1"/>
        <c:lblAlgn val="ctr"/>
        <c:lblOffset val="100"/>
        <c:noMultiLvlLbl val="0"/>
      </c:catAx>
      <c:valAx>
        <c:axId val="17673270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5439"/>
        <c:crosses val="autoZero"/>
        <c:crossBetween val="between"/>
      </c:valAx>
      <c:valAx>
        <c:axId val="1331153567"/>
        <c:scaling>
          <c:orientation val="minMax"/>
          <c:min val="0.8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63664"/>
        <c:crosses val="max"/>
        <c:crossBetween val="between"/>
      </c:valAx>
      <c:catAx>
        <c:axId val="1740163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1153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154017961440032E-2"/>
          <c:y val="0.88302936033929558"/>
          <c:w val="0.94333357967966658"/>
          <c:h val="9.4411724478080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Como (NSW) ownership and household composition from 2001 - 2021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61219724620629E-2"/>
          <c:y val="0.10913289435486917"/>
          <c:w val="0.89605081360368743"/>
          <c:h val="0.766020509087438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'5. House Onwership '!$B$5</c:f>
              <c:strCache>
                <c:ptCount val="1"/>
                <c:pt idx="0">
                  <c:v>FullyOwned(%)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 House Onwership 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'5. House Onwership '!$C$5:$G$5</c:f>
              <c:numCache>
                <c:formatCode>0.0%</c:formatCode>
                <c:ptCount val="5"/>
                <c:pt idx="0">
                  <c:v>0.50600000000000001</c:v>
                </c:pt>
                <c:pt idx="1">
                  <c:v>0.41599999999999998</c:v>
                </c:pt>
                <c:pt idx="2">
                  <c:v>0.40600000000000003</c:v>
                </c:pt>
                <c:pt idx="3">
                  <c:v>0.38700000000000001</c:v>
                </c:pt>
                <c:pt idx="4">
                  <c:v>0.40400000000000003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5-C245-8025-F38628AFE03D}"/>
            </c:ext>
          </c:extLst>
        </c:ser>
        <c:ser>
          <c:idx val="1"/>
          <c:order val="1"/>
          <c:tx>
            <c:strRef>
              <c:f>'5. House Onwership '!$B$6</c:f>
              <c:strCache>
                <c:ptCount val="1"/>
                <c:pt idx="0">
                  <c:v>OwnedWithMortgage(%)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 House Onwership 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'5. House Onwership '!$C$6:$G$6</c:f>
              <c:numCache>
                <c:formatCode>0.0%</c:formatCode>
                <c:ptCount val="5"/>
                <c:pt idx="0">
                  <c:v>0.35699999999999998</c:v>
                </c:pt>
                <c:pt idx="1">
                  <c:v>0.45700000000000002</c:v>
                </c:pt>
                <c:pt idx="2">
                  <c:v>0.47499999999999998</c:v>
                </c:pt>
                <c:pt idx="3">
                  <c:v>0.49199999999999999</c:v>
                </c:pt>
                <c:pt idx="4">
                  <c:v>0.48199999999999998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5-C245-8025-F38628AFE03D}"/>
            </c:ext>
          </c:extLst>
        </c:ser>
        <c:ser>
          <c:idx val="2"/>
          <c:order val="2"/>
          <c:tx>
            <c:strRef>
              <c:f>'5. House Onwership '!$B$7</c:f>
              <c:strCache>
                <c:ptCount val="1"/>
                <c:pt idx="0">
                  <c:v>Rented(%)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 House Onwership 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'5. House Onwership '!$C$7:$G$7</c:f>
              <c:numCache>
                <c:formatCode>0.0%</c:formatCode>
                <c:ptCount val="5"/>
                <c:pt idx="0">
                  <c:v>9.9000000000000005E-2</c:v>
                </c:pt>
                <c:pt idx="1">
                  <c:v>0.10299999999999999</c:v>
                </c:pt>
                <c:pt idx="2">
                  <c:v>9.8000000000000004E-2</c:v>
                </c:pt>
                <c:pt idx="3">
                  <c:v>9.7000000000000003E-2</c:v>
                </c:pt>
                <c:pt idx="4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35-C245-8025-F38628AFE03D}"/>
            </c:ext>
          </c:extLst>
        </c:ser>
        <c:ser>
          <c:idx val="3"/>
          <c:order val="3"/>
          <c:tx>
            <c:strRef>
              <c:f>'5. House Onwership '!$B$8</c:f>
              <c:strCache>
                <c:ptCount val="1"/>
                <c:pt idx="0">
                  <c:v>FamilyHouseHolds(%)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 House Onwership 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'5. House Onwership '!$C$8:$G$8</c:f>
              <c:numCache>
                <c:formatCode>0.0%</c:formatCode>
                <c:ptCount val="5"/>
                <c:pt idx="0">
                  <c:v>0.83</c:v>
                </c:pt>
                <c:pt idx="1">
                  <c:v>0.81899999999999995</c:v>
                </c:pt>
                <c:pt idx="2">
                  <c:v>0.83899999999999997</c:v>
                </c:pt>
                <c:pt idx="3">
                  <c:v>0.84799999999999998</c:v>
                </c:pt>
                <c:pt idx="4">
                  <c:v>0.86199999999999999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35-C245-8025-F38628AFE03D}"/>
            </c:ext>
          </c:extLst>
        </c:ser>
        <c:ser>
          <c:idx val="4"/>
          <c:order val="4"/>
          <c:tx>
            <c:strRef>
              <c:f>'5. House Onwership '!$B$9</c:f>
              <c:strCache>
                <c:ptCount val="1"/>
                <c:pt idx="0">
                  <c:v>SinglePersonHouseHolds(%)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 House Onwership 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'5. House Onwership '!$C$9:$G$9</c:f>
              <c:numCache>
                <c:formatCode>0.0%</c:formatCode>
                <c:ptCount val="5"/>
                <c:pt idx="0">
                  <c:v>0.14000000000000001</c:v>
                </c:pt>
                <c:pt idx="1">
                  <c:v>0.154</c:v>
                </c:pt>
                <c:pt idx="2">
                  <c:v>0.13900000000000001</c:v>
                </c:pt>
                <c:pt idx="3">
                  <c:v>0.13500000000000001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35-C245-8025-F38628AFE03D}"/>
            </c:ext>
          </c:extLst>
        </c:ser>
        <c:ser>
          <c:idx val="5"/>
          <c:order val="5"/>
          <c:tx>
            <c:strRef>
              <c:f>'5. House Onwership '!$B$10</c:f>
              <c:strCache>
                <c:ptCount val="1"/>
                <c:pt idx="0">
                  <c:v>GroupHouseHold(%)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 House Onwership 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'5. House Onwership '!$C$10:$G$10</c:f>
              <c:numCache>
                <c:formatCode>0.0%</c:formatCode>
                <c:ptCount val="5"/>
                <c:pt idx="0">
                  <c:v>2.1000000000000001E-2</c:v>
                </c:pt>
                <c:pt idx="1">
                  <c:v>1.7000000000000001E-2</c:v>
                </c:pt>
                <c:pt idx="2">
                  <c:v>2.1999999999999999E-2</c:v>
                </c:pt>
                <c:pt idx="3">
                  <c:v>1.7000000000000001E-2</c:v>
                </c:pt>
                <c:pt idx="4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35-C245-8025-F38628AFE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4847295"/>
        <c:axId val="2094894480"/>
      </c:barChart>
      <c:catAx>
        <c:axId val="1474847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94480"/>
        <c:crosses val="autoZero"/>
        <c:auto val="1"/>
        <c:lblAlgn val="ctr"/>
        <c:lblOffset val="100"/>
        <c:noMultiLvlLbl val="0"/>
      </c:catAx>
      <c:valAx>
        <c:axId val="2094894480"/>
        <c:scaling>
          <c:orientation val="minMax"/>
          <c:max val="2"/>
        </c:scaling>
        <c:delete val="1"/>
        <c:axPos val="l"/>
        <c:numFmt formatCode="0.0%" sourceLinked="1"/>
        <c:majorTickMark val="none"/>
        <c:minorTickMark val="none"/>
        <c:tickLblPos val="nextTo"/>
        <c:crossAx val="147484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158185728087164E-2"/>
          <c:y val="0.9246521775994121"/>
          <c:w val="0.82855807606957943"/>
          <c:h val="5.8119209790012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 b="1"/>
              <a:t>Como (NSW)  changes in ownership and household from 2001 - 2021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 House Onwership '!$B$15</c:f>
              <c:strCache>
                <c:ptCount val="1"/>
                <c:pt idx="0">
                  <c:v>FullyOwned(%)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 House Onwership '!$C$14:$G$14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'5. House Onwership '!$C$15:$G$15</c:f>
              <c:numCache>
                <c:formatCode>0.0%</c:formatCode>
                <c:ptCount val="5"/>
                <c:pt idx="0">
                  <c:v>1</c:v>
                </c:pt>
                <c:pt idx="1">
                  <c:v>0.82213438735177857</c:v>
                </c:pt>
                <c:pt idx="2">
                  <c:v>0.80237154150197632</c:v>
                </c:pt>
                <c:pt idx="3">
                  <c:v>0.7648221343873518</c:v>
                </c:pt>
                <c:pt idx="4">
                  <c:v>0.79841897233201586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A-7840-815D-1C52C68698E2}"/>
            </c:ext>
          </c:extLst>
        </c:ser>
        <c:ser>
          <c:idx val="1"/>
          <c:order val="1"/>
          <c:tx>
            <c:strRef>
              <c:f>'5. House Onwership '!$B$16</c:f>
              <c:strCache>
                <c:ptCount val="1"/>
                <c:pt idx="0">
                  <c:v>OwnedWithMortgage(%)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 House Onwership '!$C$14:$G$14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'5. House Onwership '!$C$16:$G$16</c:f>
              <c:numCache>
                <c:formatCode>0.0%</c:formatCode>
                <c:ptCount val="5"/>
                <c:pt idx="0">
                  <c:v>1</c:v>
                </c:pt>
                <c:pt idx="1">
                  <c:v>1.2801120448179273</c:v>
                </c:pt>
                <c:pt idx="2">
                  <c:v>1.330532212885154</c:v>
                </c:pt>
                <c:pt idx="3">
                  <c:v>1.3781512605042017</c:v>
                </c:pt>
                <c:pt idx="4">
                  <c:v>1.3501400560224091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A-7840-815D-1C52C68698E2}"/>
            </c:ext>
          </c:extLst>
        </c:ser>
        <c:ser>
          <c:idx val="2"/>
          <c:order val="2"/>
          <c:tx>
            <c:strRef>
              <c:f>'5. House Onwership '!$B$17</c:f>
              <c:strCache>
                <c:ptCount val="1"/>
                <c:pt idx="0">
                  <c:v>Rented(%)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'5. House Onwership '!$C$14:$G$14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'5. House Onwership '!$C$17:$G$17</c:f>
              <c:numCache>
                <c:formatCode>0.0%</c:formatCode>
                <c:ptCount val="5"/>
                <c:pt idx="0">
                  <c:v>1</c:v>
                </c:pt>
                <c:pt idx="1">
                  <c:v>1.0404040404040402</c:v>
                </c:pt>
                <c:pt idx="2">
                  <c:v>0.98989898989898994</c:v>
                </c:pt>
                <c:pt idx="3">
                  <c:v>0.97979797979797978</c:v>
                </c:pt>
                <c:pt idx="4">
                  <c:v>1.0707070707070707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A-7840-815D-1C52C68698E2}"/>
            </c:ext>
          </c:extLst>
        </c:ser>
        <c:ser>
          <c:idx val="3"/>
          <c:order val="3"/>
          <c:tx>
            <c:strRef>
              <c:f>'5. House Onwership '!$B$18</c:f>
              <c:strCache>
                <c:ptCount val="1"/>
                <c:pt idx="0">
                  <c:v>FamilyHouseHolds(%)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'5. House Onwership '!$C$14:$G$14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'5. House Onwership '!$C$18:$G$18</c:f>
              <c:numCache>
                <c:formatCode>0.0%</c:formatCode>
                <c:ptCount val="5"/>
                <c:pt idx="0">
                  <c:v>1</c:v>
                </c:pt>
                <c:pt idx="1">
                  <c:v>0.98674698795180726</c:v>
                </c:pt>
                <c:pt idx="2">
                  <c:v>1.0108433734939759</c:v>
                </c:pt>
                <c:pt idx="3">
                  <c:v>1.0216867469879518</c:v>
                </c:pt>
                <c:pt idx="4">
                  <c:v>1.03855421686747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9A-7840-815D-1C52C68698E2}"/>
            </c:ext>
          </c:extLst>
        </c:ser>
        <c:ser>
          <c:idx val="4"/>
          <c:order val="4"/>
          <c:tx>
            <c:strRef>
              <c:f>'5. House Onwership '!$B$19</c:f>
              <c:strCache>
                <c:ptCount val="1"/>
                <c:pt idx="0">
                  <c:v>SinglePersonHouseHolds(%)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'5. House Onwership '!$C$14:$G$14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'5. House Onwership '!$C$19:$G$19</c:f>
              <c:numCache>
                <c:formatCode>0.0%</c:formatCode>
                <c:ptCount val="5"/>
                <c:pt idx="0">
                  <c:v>1</c:v>
                </c:pt>
                <c:pt idx="1">
                  <c:v>1.0999999999999999</c:v>
                </c:pt>
                <c:pt idx="2">
                  <c:v>0.99285714285714288</c:v>
                </c:pt>
                <c:pt idx="3">
                  <c:v>0.9642857142857143</c:v>
                </c:pt>
                <c:pt idx="4">
                  <c:v>0.89285714285714279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9A-7840-815D-1C52C68698E2}"/>
            </c:ext>
          </c:extLst>
        </c:ser>
        <c:ser>
          <c:idx val="5"/>
          <c:order val="5"/>
          <c:tx>
            <c:strRef>
              <c:f>'5. House Onwership '!$B$20</c:f>
              <c:strCache>
                <c:ptCount val="1"/>
                <c:pt idx="0">
                  <c:v>GroupHouseHold(%)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'5. House Onwership '!$C$14:$G$14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'5. House Onwership '!$C$20:$G$20</c:f>
              <c:numCache>
                <c:formatCode>0.0%</c:formatCode>
                <c:ptCount val="5"/>
                <c:pt idx="0">
                  <c:v>1</c:v>
                </c:pt>
                <c:pt idx="1">
                  <c:v>0.80952380952380953</c:v>
                </c:pt>
                <c:pt idx="2">
                  <c:v>1.0476190476190474</c:v>
                </c:pt>
                <c:pt idx="3">
                  <c:v>0.80952380952380953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9A-7840-815D-1C52C686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644320"/>
        <c:axId val="2115335952"/>
      </c:lineChart>
      <c:catAx>
        <c:axId val="21156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35952"/>
        <c:crosses val="autoZero"/>
        <c:auto val="1"/>
        <c:lblAlgn val="ctr"/>
        <c:lblOffset val="100"/>
        <c:noMultiLvlLbl val="0"/>
      </c:catAx>
      <c:valAx>
        <c:axId val="21153359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 b="1" i="0" u="none" strike="noStrike" baseline="0">
                <a:effectLst/>
              </a:rPr>
              <a:t>Como (NSW) population change and marial status from 2001 - 2021</a:t>
            </a:r>
            <a:r>
              <a:rPr lang="en-AU" sz="1200" b="0" i="0" u="none" strike="noStrike" baseline="0"/>
              <a:t> </a:t>
            </a:r>
            <a:endParaRPr lang="en-GB" sz="1200"/>
          </a:p>
        </c:rich>
      </c:tx>
      <c:layout>
        <c:manualLayout>
          <c:xMode val="edge"/>
          <c:yMode val="edge"/>
          <c:x val="0.14460891128511388"/>
          <c:y val="2.5483995248338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27548665776574E-2"/>
          <c:y val="0.23845575934072744"/>
          <c:w val="0.8329536890864544"/>
          <c:h val="0.55629787137702758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'4. Pop and marial status'!$B$8</c:f>
              <c:strCache>
                <c:ptCount val="1"/>
                <c:pt idx="0">
                  <c:v>Married(%)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'4. Pop and marial status'!$C$8:$G$8</c:f>
              <c:numCache>
                <c:formatCode>0.0%</c:formatCode>
                <c:ptCount val="5"/>
                <c:pt idx="0">
                  <c:v>0.622</c:v>
                </c:pt>
                <c:pt idx="1">
                  <c:v>0.60899999999999999</c:v>
                </c:pt>
                <c:pt idx="2">
                  <c:v>0.60799999999999998</c:v>
                </c:pt>
                <c:pt idx="3">
                  <c:v>0.621</c:v>
                </c:pt>
                <c:pt idx="4">
                  <c:v>0.59699999999999998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41-884B-B80E-23C7916E25A7}"/>
            </c:ext>
          </c:extLst>
        </c:ser>
        <c:ser>
          <c:idx val="6"/>
          <c:order val="4"/>
          <c:tx>
            <c:strRef>
              <c:f>'4. Pop and marial status'!$B$11</c:f>
              <c:strCache>
                <c:ptCount val="1"/>
                <c:pt idx="0">
                  <c:v>NeverMarried(%)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'4. Pop and marial status'!$C$11:$G$11</c:f>
              <c:numCache>
                <c:formatCode>0.0%</c:formatCode>
                <c:ptCount val="5"/>
                <c:pt idx="0">
                  <c:v>0.25900000000000001</c:v>
                </c:pt>
                <c:pt idx="1">
                  <c:v>0.27400000000000002</c:v>
                </c:pt>
                <c:pt idx="2">
                  <c:v>0.27500000000000002</c:v>
                </c:pt>
                <c:pt idx="3">
                  <c:v>0.26200000000000001</c:v>
                </c:pt>
                <c:pt idx="4">
                  <c:v>0.29499999999999998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41-884B-B80E-23C7916E25A7}"/>
            </c:ext>
          </c:extLst>
        </c:ser>
        <c:ser>
          <c:idx val="4"/>
          <c:order val="5"/>
          <c:tx>
            <c:strRef>
              <c:f>'4. Pop and marial status'!$B$9</c:f>
              <c:strCache>
                <c:ptCount val="1"/>
                <c:pt idx="0">
                  <c:v>Separated+Divorced(%)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'4. Pop and marial status'!$C$9:$G$9</c:f>
              <c:numCache>
                <c:formatCode>0.0%</c:formatCode>
                <c:ptCount val="5"/>
                <c:pt idx="0">
                  <c:v>6.9000000000000006E-2</c:v>
                </c:pt>
                <c:pt idx="1">
                  <c:v>6.9000000000000006E-2</c:v>
                </c:pt>
                <c:pt idx="2">
                  <c:v>7.3999999999999996E-2</c:v>
                </c:pt>
                <c:pt idx="3">
                  <c:v>0.08</c:v>
                </c:pt>
                <c:pt idx="4">
                  <c:v>6.8000000000000005E-2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41-884B-B80E-23C7916E25A7}"/>
            </c:ext>
          </c:extLst>
        </c:ser>
        <c:ser>
          <c:idx val="5"/>
          <c:order val="6"/>
          <c:tx>
            <c:strRef>
              <c:f>'4. Pop and marial status'!$B$10</c:f>
              <c:strCache>
                <c:ptCount val="1"/>
                <c:pt idx="0">
                  <c:v>Widowed(%)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97580991235921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D41-884B-B80E-23C7916E25A7}"/>
                </c:ext>
              </c:extLst>
            </c:dLbl>
            <c:dLbl>
              <c:idx val="1"/>
              <c:layout>
                <c:manualLayout>
                  <c:x val="-3.5632643906995373E-17"/>
                  <c:y val="-3.26453778015735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41-884B-B80E-23C7916E25A7}"/>
                </c:ext>
              </c:extLst>
            </c:dLbl>
            <c:dLbl>
              <c:idx val="2"/>
              <c:layout>
                <c:manualLayout>
                  <c:x val="0"/>
                  <c:y val="-2.9758099123592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D41-884B-B80E-23C7916E25A7}"/>
                </c:ext>
              </c:extLst>
            </c:dLbl>
            <c:dLbl>
              <c:idx val="3"/>
              <c:layout>
                <c:manualLayout>
                  <c:x val="-8.304880388860855E-17"/>
                  <c:y val="-2.55069421059361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41-884B-B80E-23C7916E25A7}"/>
                </c:ext>
              </c:extLst>
            </c:dLbl>
            <c:dLbl>
              <c:idx val="4"/>
              <c:layout>
                <c:manualLayout>
                  <c:x val="0"/>
                  <c:y val="-3.82604131589042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D41-884B-B80E-23C7916E25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'4. Pop and marial status'!$C$10:$G$10</c:f>
              <c:numCache>
                <c:formatCode>0.0%</c:formatCode>
                <c:ptCount val="5"/>
                <c:pt idx="0">
                  <c:v>0.05</c:v>
                </c:pt>
                <c:pt idx="1">
                  <c:v>4.9000000000000002E-2</c:v>
                </c:pt>
                <c:pt idx="2">
                  <c:v>4.2999999999999997E-2</c:v>
                </c:pt>
                <c:pt idx="3">
                  <c:v>3.6999999999999998E-2</c:v>
                </c:pt>
                <c:pt idx="4">
                  <c:v>3.9E-2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41-884B-B80E-23C7916E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730048"/>
        <c:axId val="1170865455"/>
      </c:barChart>
      <c:lineChart>
        <c:grouping val="standard"/>
        <c:varyColors val="0"/>
        <c:ser>
          <c:idx val="0"/>
          <c:order val="0"/>
          <c:tx>
            <c:strRef>
              <c:f>'4. Pop and marial status'!$B$5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 Pop and marial status'!$C$4:$G$4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'4. Pop and marial status'!$C$5:$G$5</c:f>
              <c:numCache>
                <c:formatCode>#,##0</c:formatCode>
                <c:ptCount val="5"/>
                <c:pt idx="0">
                  <c:v>3673</c:v>
                </c:pt>
                <c:pt idx="1">
                  <c:v>3736</c:v>
                </c:pt>
                <c:pt idx="2">
                  <c:v>3789</c:v>
                </c:pt>
                <c:pt idx="3">
                  <c:v>3977</c:v>
                </c:pt>
                <c:pt idx="4">
                  <c:v>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1-884B-B80E-23C7916E25A7}"/>
            </c:ext>
          </c:extLst>
        </c:ser>
        <c:ser>
          <c:idx val="1"/>
          <c:order val="1"/>
          <c:tx>
            <c:strRef>
              <c:f>'4. Pop and marial status'!$B$6</c:f>
              <c:strCache>
                <c:ptCount val="1"/>
                <c:pt idx="0">
                  <c:v>MedianAge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3154537813453566E-2"/>
                  <c:y val="-1.32125894274262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143793241238454E-2"/>
                      <c:h val="3.77757891776728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6-7D41-884B-B80E-23C7916E25A7}"/>
                </c:ext>
              </c:extLst>
            </c:dLbl>
            <c:dLbl>
              <c:idx val="2"/>
              <c:layout>
                <c:manualLayout>
                  <c:x val="-2.7307538377473857E-2"/>
                  <c:y val="-1.6996275148112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D41-884B-B80E-23C7916E25A7}"/>
                </c:ext>
              </c:extLst>
            </c:dLbl>
            <c:dLbl>
              <c:idx val="3"/>
              <c:layout>
                <c:manualLayout>
                  <c:x val="-2.7307538377473857E-2"/>
                  <c:y val="-1.6996275148112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D41-884B-B80E-23C7916E25A7}"/>
                </c:ext>
              </c:extLst>
            </c:dLbl>
            <c:dLbl>
              <c:idx val="4"/>
              <c:layout>
                <c:manualLayout>
                  <c:x val="-2.9249753055814814E-2"/>
                  <c:y val="-2.07795140295605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D41-884B-B80E-23C7916E25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 Pop and marial status'!$C$4:$G$4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'4. Pop and marial status'!$C$6:$G$6</c:f>
              <c:numCache>
                <c:formatCode>#,##0</c:formatCode>
                <c:ptCount val="5"/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1-884B-B80E-23C7916E25A7}"/>
            </c:ext>
          </c:extLst>
        </c:ser>
        <c:ser>
          <c:idx val="2"/>
          <c:order val="2"/>
          <c:tx>
            <c:strRef>
              <c:f>'4. Pop and marial status'!$B$7</c:f>
              <c:strCache>
                <c:ptCount val="1"/>
                <c:pt idx="0">
                  <c:v>Families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 Pop and marial status'!$C$4:$G$4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'4. Pop and marial status'!$C$7:$G$7</c:f>
              <c:numCache>
                <c:formatCode>#,##0</c:formatCode>
                <c:ptCount val="5"/>
                <c:pt idx="0">
                  <c:v>1063</c:v>
                </c:pt>
                <c:pt idx="1">
                  <c:v>1032</c:v>
                </c:pt>
                <c:pt idx="2">
                  <c:v>1047</c:v>
                </c:pt>
                <c:pt idx="3">
                  <c:v>1090</c:v>
                </c:pt>
                <c:pt idx="4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1-884B-B80E-23C7916E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377071"/>
        <c:axId val="1461345200"/>
      </c:lineChart>
      <c:catAx>
        <c:axId val="12463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5200"/>
        <c:crosses val="autoZero"/>
        <c:auto val="1"/>
        <c:lblAlgn val="ctr"/>
        <c:lblOffset val="100"/>
        <c:noMultiLvlLbl val="0"/>
      </c:catAx>
      <c:valAx>
        <c:axId val="1461345200"/>
        <c:scaling>
          <c:orientation val="minMax"/>
          <c:max val="4600"/>
          <c:min val="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77071"/>
        <c:crosses val="autoZero"/>
        <c:crossBetween val="between"/>
      </c:valAx>
      <c:valAx>
        <c:axId val="1170865455"/>
        <c:scaling>
          <c:orientation val="minMax"/>
          <c:max val="1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30048"/>
        <c:crosses val="max"/>
        <c:crossBetween val="between"/>
      </c:valAx>
      <c:catAx>
        <c:axId val="1624730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0865455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01928016865376"/>
          <c:w val="1"/>
          <c:h val="8.9807198313462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2.png"/><Relationship Id="rId21" Type="http://schemas.openxmlformats.org/officeDocument/2006/relationships/image" Target="../media/image17.png"/><Relationship Id="rId42" Type="http://schemas.openxmlformats.org/officeDocument/2006/relationships/image" Target="../media/image38.png"/><Relationship Id="rId47" Type="http://schemas.openxmlformats.org/officeDocument/2006/relationships/image" Target="../media/image43.png"/><Relationship Id="rId63" Type="http://schemas.openxmlformats.org/officeDocument/2006/relationships/image" Target="../media/image59.png"/><Relationship Id="rId68" Type="http://schemas.openxmlformats.org/officeDocument/2006/relationships/image" Target="../media/image64.png"/><Relationship Id="rId84" Type="http://schemas.openxmlformats.org/officeDocument/2006/relationships/image" Target="../media/image80.png"/><Relationship Id="rId89" Type="http://schemas.openxmlformats.org/officeDocument/2006/relationships/image" Target="../media/image85.png"/><Relationship Id="rId16" Type="http://schemas.openxmlformats.org/officeDocument/2006/relationships/image" Target="../media/image12.png"/><Relationship Id="rId11" Type="http://schemas.openxmlformats.org/officeDocument/2006/relationships/customXml" Target="../ink/ink2.xml"/><Relationship Id="rId32" Type="http://schemas.openxmlformats.org/officeDocument/2006/relationships/image" Target="../media/image28.png"/><Relationship Id="rId37" Type="http://schemas.openxmlformats.org/officeDocument/2006/relationships/image" Target="../media/image33.png"/><Relationship Id="rId53" Type="http://schemas.openxmlformats.org/officeDocument/2006/relationships/image" Target="../media/image49.png"/><Relationship Id="rId58" Type="http://schemas.openxmlformats.org/officeDocument/2006/relationships/image" Target="../media/image54.png"/><Relationship Id="rId74" Type="http://schemas.openxmlformats.org/officeDocument/2006/relationships/image" Target="../media/image70.png"/><Relationship Id="rId79" Type="http://schemas.openxmlformats.org/officeDocument/2006/relationships/image" Target="../media/image75.png"/><Relationship Id="rId5" Type="http://schemas.openxmlformats.org/officeDocument/2006/relationships/image" Target="../media/image6.png"/><Relationship Id="rId14" Type="http://schemas.openxmlformats.org/officeDocument/2006/relationships/customXml" Target="../ink/ink4.xml"/><Relationship Id="rId22" Type="http://schemas.openxmlformats.org/officeDocument/2006/relationships/image" Target="../media/image18.png"/><Relationship Id="rId27" Type="http://schemas.openxmlformats.org/officeDocument/2006/relationships/image" Target="../media/image23.png"/><Relationship Id="rId30" Type="http://schemas.openxmlformats.org/officeDocument/2006/relationships/image" Target="../media/image26.png"/><Relationship Id="rId35" Type="http://schemas.openxmlformats.org/officeDocument/2006/relationships/image" Target="../media/image31.png"/><Relationship Id="rId43" Type="http://schemas.openxmlformats.org/officeDocument/2006/relationships/image" Target="../media/image39.png"/><Relationship Id="rId48" Type="http://schemas.openxmlformats.org/officeDocument/2006/relationships/image" Target="../media/image44.png"/><Relationship Id="rId56" Type="http://schemas.openxmlformats.org/officeDocument/2006/relationships/image" Target="../media/image52.png"/><Relationship Id="rId64" Type="http://schemas.openxmlformats.org/officeDocument/2006/relationships/image" Target="../media/image60.png"/><Relationship Id="rId69" Type="http://schemas.openxmlformats.org/officeDocument/2006/relationships/image" Target="../media/image65.png"/><Relationship Id="rId77" Type="http://schemas.openxmlformats.org/officeDocument/2006/relationships/image" Target="../media/image73.png"/><Relationship Id="rId8" Type="http://schemas.openxmlformats.org/officeDocument/2006/relationships/customXml" Target="../ink/ink1.xml"/><Relationship Id="rId51" Type="http://schemas.openxmlformats.org/officeDocument/2006/relationships/image" Target="../media/image47.png"/><Relationship Id="rId72" Type="http://schemas.openxmlformats.org/officeDocument/2006/relationships/image" Target="../media/image68.png"/><Relationship Id="rId80" Type="http://schemas.openxmlformats.org/officeDocument/2006/relationships/image" Target="../media/image76.png"/><Relationship Id="rId85" Type="http://schemas.openxmlformats.org/officeDocument/2006/relationships/image" Target="../media/image81.png"/><Relationship Id="rId3" Type="http://schemas.openxmlformats.org/officeDocument/2006/relationships/image" Target="../media/image4.png"/><Relationship Id="rId12" Type="http://schemas.openxmlformats.org/officeDocument/2006/relationships/customXml" Target="../ink/ink3.xml"/><Relationship Id="rId17" Type="http://schemas.openxmlformats.org/officeDocument/2006/relationships/image" Target="../media/image13.png"/><Relationship Id="rId25" Type="http://schemas.openxmlformats.org/officeDocument/2006/relationships/image" Target="../media/image21.png"/><Relationship Id="rId33" Type="http://schemas.openxmlformats.org/officeDocument/2006/relationships/image" Target="../media/image29.png"/><Relationship Id="rId38" Type="http://schemas.openxmlformats.org/officeDocument/2006/relationships/image" Target="../media/image34.png"/><Relationship Id="rId46" Type="http://schemas.openxmlformats.org/officeDocument/2006/relationships/image" Target="../media/image42.png"/><Relationship Id="rId59" Type="http://schemas.openxmlformats.org/officeDocument/2006/relationships/image" Target="../media/image55.png"/><Relationship Id="rId67" Type="http://schemas.openxmlformats.org/officeDocument/2006/relationships/image" Target="../media/image63.png"/><Relationship Id="rId20" Type="http://schemas.openxmlformats.org/officeDocument/2006/relationships/image" Target="../media/image16.png"/><Relationship Id="rId41" Type="http://schemas.openxmlformats.org/officeDocument/2006/relationships/image" Target="../media/image37.png"/><Relationship Id="rId54" Type="http://schemas.openxmlformats.org/officeDocument/2006/relationships/image" Target="../media/image50.png"/><Relationship Id="rId62" Type="http://schemas.openxmlformats.org/officeDocument/2006/relationships/image" Target="../media/image58.png"/><Relationship Id="rId70" Type="http://schemas.openxmlformats.org/officeDocument/2006/relationships/image" Target="../media/image66.png"/><Relationship Id="rId75" Type="http://schemas.openxmlformats.org/officeDocument/2006/relationships/image" Target="../media/image71.png"/><Relationship Id="rId83" Type="http://schemas.openxmlformats.org/officeDocument/2006/relationships/image" Target="../media/image79.png"/><Relationship Id="rId88" Type="http://schemas.openxmlformats.org/officeDocument/2006/relationships/image" Target="../media/image84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5" Type="http://schemas.openxmlformats.org/officeDocument/2006/relationships/image" Target="../media/image11.png"/><Relationship Id="rId23" Type="http://schemas.openxmlformats.org/officeDocument/2006/relationships/image" Target="../media/image19.png"/><Relationship Id="rId28" Type="http://schemas.openxmlformats.org/officeDocument/2006/relationships/image" Target="../media/image24.png"/><Relationship Id="rId36" Type="http://schemas.openxmlformats.org/officeDocument/2006/relationships/image" Target="../media/image32.png"/><Relationship Id="rId49" Type="http://schemas.openxmlformats.org/officeDocument/2006/relationships/image" Target="../media/image45.png"/><Relationship Id="rId57" Type="http://schemas.openxmlformats.org/officeDocument/2006/relationships/image" Target="../media/image53.png"/><Relationship Id="rId10" Type="http://schemas.openxmlformats.org/officeDocument/2006/relationships/image" Target="../media/image9.png"/><Relationship Id="rId31" Type="http://schemas.openxmlformats.org/officeDocument/2006/relationships/image" Target="../media/image27.png"/><Relationship Id="rId44" Type="http://schemas.openxmlformats.org/officeDocument/2006/relationships/image" Target="../media/image40.png"/><Relationship Id="rId52" Type="http://schemas.openxmlformats.org/officeDocument/2006/relationships/image" Target="../media/image48.png"/><Relationship Id="rId60" Type="http://schemas.openxmlformats.org/officeDocument/2006/relationships/image" Target="../media/image56.png"/><Relationship Id="rId65" Type="http://schemas.openxmlformats.org/officeDocument/2006/relationships/image" Target="../media/image61.png"/><Relationship Id="rId73" Type="http://schemas.openxmlformats.org/officeDocument/2006/relationships/image" Target="../media/image69.png"/><Relationship Id="rId78" Type="http://schemas.openxmlformats.org/officeDocument/2006/relationships/image" Target="../media/image74.png"/><Relationship Id="rId81" Type="http://schemas.openxmlformats.org/officeDocument/2006/relationships/image" Target="../media/image77.png"/><Relationship Id="rId86" Type="http://schemas.openxmlformats.org/officeDocument/2006/relationships/image" Target="../media/image82.png"/><Relationship Id="rId4" Type="http://schemas.openxmlformats.org/officeDocument/2006/relationships/image" Target="../media/image5.png"/><Relationship Id="rId9" Type="http://schemas.openxmlformats.org/officeDocument/2006/relationships/image" Target="../media/image86.png"/><Relationship Id="rId13" Type="http://schemas.openxmlformats.org/officeDocument/2006/relationships/image" Target="../media/image10.png"/><Relationship Id="rId18" Type="http://schemas.openxmlformats.org/officeDocument/2006/relationships/image" Target="../media/image14.png"/><Relationship Id="rId39" Type="http://schemas.openxmlformats.org/officeDocument/2006/relationships/image" Target="../media/image35.png"/><Relationship Id="rId34" Type="http://schemas.openxmlformats.org/officeDocument/2006/relationships/image" Target="../media/image30.png"/><Relationship Id="rId50" Type="http://schemas.openxmlformats.org/officeDocument/2006/relationships/image" Target="../media/image46.png"/><Relationship Id="rId55" Type="http://schemas.openxmlformats.org/officeDocument/2006/relationships/image" Target="../media/image51.png"/><Relationship Id="rId76" Type="http://schemas.openxmlformats.org/officeDocument/2006/relationships/image" Target="../media/image72.png"/><Relationship Id="rId7" Type="http://schemas.openxmlformats.org/officeDocument/2006/relationships/image" Target="../media/image8.png"/><Relationship Id="rId71" Type="http://schemas.openxmlformats.org/officeDocument/2006/relationships/image" Target="../media/image67.png"/><Relationship Id="rId2" Type="http://schemas.openxmlformats.org/officeDocument/2006/relationships/image" Target="../media/image3.png"/><Relationship Id="rId29" Type="http://schemas.openxmlformats.org/officeDocument/2006/relationships/image" Target="../media/image25.png"/><Relationship Id="rId24" Type="http://schemas.openxmlformats.org/officeDocument/2006/relationships/image" Target="../media/image20.png"/><Relationship Id="rId40" Type="http://schemas.openxmlformats.org/officeDocument/2006/relationships/image" Target="../media/image36.png"/><Relationship Id="rId45" Type="http://schemas.openxmlformats.org/officeDocument/2006/relationships/image" Target="../media/image41.png"/><Relationship Id="rId66" Type="http://schemas.openxmlformats.org/officeDocument/2006/relationships/image" Target="../media/image62.png"/><Relationship Id="rId87" Type="http://schemas.openxmlformats.org/officeDocument/2006/relationships/image" Target="../media/image83.png"/><Relationship Id="rId61" Type="http://schemas.openxmlformats.org/officeDocument/2006/relationships/image" Target="../media/image57.png"/><Relationship Id="rId82" Type="http://schemas.openxmlformats.org/officeDocument/2006/relationships/image" Target="../media/image78.png"/><Relationship Id="rId19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56124</xdr:colOff>
      <xdr:row>1</xdr:row>
      <xdr:rowOff>96314</xdr:rowOff>
    </xdr:from>
    <xdr:to>
      <xdr:col>14</xdr:col>
      <xdr:colOff>774096</xdr:colOff>
      <xdr:row>19</xdr:row>
      <xdr:rowOff>90714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4A8F84-31D2-DDA6-7089-67A7B464D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18142</xdr:colOff>
      <xdr:row>20</xdr:row>
      <xdr:rowOff>22374</xdr:rowOff>
    </xdr:from>
    <xdr:to>
      <xdr:col>16</xdr:col>
      <xdr:colOff>145142</xdr:colOff>
      <xdr:row>35</xdr:row>
      <xdr:rowOff>169333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9FBEB8-F310-9F08-AAD2-8F6B6889A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581941</xdr:colOff>
      <xdr:row>37</xdr:row>
      <xdr:rowOff>118720</xdr:rowOff>
    </xdr:from>
    <xdr:to>
      <xdr:col>10</xdr:col>
      <xdr:colOff>131704</xdr:colOff>
      <xdr:row>62</xdr:row>
      <xdr:rowOff>122296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D14AD0-F4E4-6703-F466-FB395243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0.13417</cdr:x>
      <cdr:y>0.09036</cdr:y>
    </cdr:from>
    <cdr:to>
      <cdr:x>0.85498</cdr:x>
      <cdr:y>0.20116</cdr:y>
    </cdr:to>
    <cdr:sp macro="" textlink="">
      <cdr:nvSpPr>
        <cdr:cNvPr id="2" name="Right Arrow 1">
          <a:extLst xmlns:a="http://schemas.openxmlformats.org/drawingml/2006/main">
            <a:ext uri="{FF2B5EF4-FFF2-40B4-BE49-F238E27FC236}">
              <a16:creationId xmlns:a16="http://schemas.microsoft.com/office/drawing/2014/main" id="{D26EF67B-F1B9-9821-538A-120598C51B08}"/>
            </a:ext>
          </a:extLst>
        </cdr:cNvPr>
        <cdr:cNvSpPr/>
      </cdr:nvSpPr>
      <cdr:spPr>
        <a:xfrm xmlns:a="http://schemas.openxmlformats.org/drawingml/2006/main" rot="21419285">
          <a:off x="876690" y="302270"/>
          <a:ext cx="4709892" cy="370623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The NeverMarried composition increase 3.6% from 25.9% to 29.5%</a:t>
          </a:r>
        </a:p>
      </cdr:txBody>
    </cdr:sp>
  </cdr:relSizeAnchor>
  <cdr:relSizeAnchor xmlns:cdr="http://schemas.openxmlformats.org/drawingml/2006/chartDrawing">
    <cdr:from>
      <cdr:x>0.13793</cdr:x>
      <cdr:y>0.46965</cdr:y>
    </cdr:from>
    <cdr:to>
      <cdr:x>0.82563</cdr:x>
      <cdr:y>0.58941</cdr:y>
    </cdr:to>
    <cdr:sp macro="" textlink="">
      <cdr:nvSpPr>
        <cdr:cNvPr id="3" name="Right Arrow 2">
          <a:extLst xmlns:a="http://schemas.openxmlformats.org/drawingml/2006/main">
            <a:ext uri="{FF2B5EF4-FFF2-40B4-BE49-F238E27FC236}">
              <a16:creationId xmlns:a16="http://schemas.microsoft.com/office/drawing/2014/main" id="{E3961969-8D6A-7746-7C3B-6305D9E4059E}"/>
            </a:ext>
          </a:extLst>
        </cdr:cNvPr>
        <cdr:cNvSpPr/>
      </cdr:nvSpPr>
      <cdr:spPr>
        <a:xfrm xmlns:a="http://schemas.openxmlformats.org/drawingml/2006/main" rot="231859">
          <a:off x="901255" y="1571025"/>
          <a:ext cx="4493581" cy="400627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chemeClr val="bg1"/>
              </a:solidFill>
            </a:rPr>
            <a:t>The Married composition decrease</a:t>
          </a:r>
          <a:r>
            <a:rPr lang="en-US" sz="1000" b="1" baseline="0">
              <a:solidFill>
                <a:schemeClr val="bg1"/>
              </a:solidFill>
            </a:rPr>
            <a:t> 2</a:t>
          </a:r>
          <a:r>
            <a:rPr lang="en-US" sz="1000" b="1">
              <a:solidFill>
                <a:schemeClr val="bg1"/>
              </a:solidFill>
            </a:rPr>
            <a:t>.5% </a:t>
          </a:r>
        </a:p>
      </cdr:txBody>
    </cdr:sp>
  </cdr:relSizeAnchor>
  <cdr:relSizeAnchor xmlns:cdr="http://schemas.openxmlformats.org/drawingml/2006/chartDrawing">
    <cdr:from>
      <cdr:x>0.86413</cdr:x>
      <cdr:y>0.02275</cdr:y>
    </cdr:from>
    <cdr:to>
      <cdr:x>0.92085</cdr:x>
      <cdr:y>0.78634</cdr:y>
    </cdr:to>
    <cdr:sp macro="" textlink="">
      <cdr:nvSpPr>
        <cdr:cNvPr id="4" name="Right Arrow 3">
          <a:extLst xmlns:a="http://schemas.openxmlformats.org/drawingml/2006/main">
            <a:ext uri="{FF2B5EF4-FFF2-40B4-BE49-F238E27FC236}">
              <a16:creationId xmlns:a16="http://schemas.microsoft.com/office/drawing/2014/main" id="{A93652B7-E4B1-A327-247E-E6592BB34A7A}"/>
            </a:ext>
          </a:extLst>
        </cdr:cNvPr>
        <cdr:cNvSpPr/>
      </cdr:nvSpPr>
      <cdr:spPr>
        <a:xfrm xmlns:a="http://schemas.openxmlformats.org/drawingml/2006/main" rot="16200000">
          <a:off x="4554550" y="1167946"/>
          <a:ext cx="2554302" cy="370623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The population increase 10% after 20</a:t>
          </a:r>
          <a:r>
            <a:rPr lang="en-US" sz="1000" b="1" baseline="0">
              <a:solidFill>
                <a:schemeClr val="bg1"/>
              </a:solidFill>
            </a:rPr>
            <a:t> years</a:t>
          </a:r>
          <a:endParaRPr lang="en-US" sz="1000" b="1">
            <a:solidFill>
              <a:schemeClr val="bg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867834</xdr:colOff>
      <xdr:row>17</xdr:row>
      <xdr:rowOff>177800</xdr:rowOff>
    </xdr:from>
    <xdr:to>
      <xdr:col>8</xdr:col>
      <xdr:colOff>389466</xdr:colOff>
      <xdr:row>40</xdr:row>
      <xdr:rowOff>169639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B26F52-3151-E775-28E9-E8A7579B4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499536</xdr:colOff>
      <xdr:row>21</xdr:row>
      <xdr:rowOff>152401</xdr:rowOff>
    </xdr:from>
    <xdr:to>
      <xdr:col>8</xdr:col>
      <xdr:colOff>76201</xdr:colOff>
      <xdr:row>36</xdr:row>
      <xdr:rowOff>21167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8FDF5E52-9A52-1545-A177-6B4E6C4891C5}"/>
            </a:ext>
          </a:extLst>
        </xdr:cNvPr>
        <xdr:cNvSpPr/>
      </xdr:nvSpPr>
      <xdr:spPr>
        <a:xfrm rot="16200000">
          <a:off x="7122586" y="5653617"/>
          <a:ext cx="2789766" cy="406399"/>
        </a:xfrm>
        <a:prstGeom prst="rightArrow">
          <a:avLst/>
        </a:prstGeom>
        <a:solidFill>
          <a:schemeClr val="accent6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900" b="1">
              <a:solidFill>
                <a:schemeClr val="bg1"/>
              </a:solidFill>
            </a:rPr>
            <a:t>Median personal</a:t>
          </a:r>
          <a:r>
            <a:rPr lang="en-GB" sz="900" b="1" baseline="0">
              <a:solidFill>
                <a:schemeClr val="bg1"/>
              </a:solidFill>
            </a:rPr>
            <a:t> family income both increase 81%</a:t>
          </a:r>
        </a:p>
        <a:p>
          <a:pPr algn="l"/>
          <a:endParaRPr lang="en-GB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756920</xdr:colOff>
      <xdr:row>23</xdr:row>
      <xdr:rowOff>35560</xdr:rowOff>
    </xdr:from>
    <xdr:to>
      <xdr:col>16</xdr:col>
      <xdr:colOff>650240</xdr:colOff>
      <xdr:row>46</xdr:row>
      <xdr:rowOff>81280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FAB62F-DF25-F017-B5A3-5CA033B87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2038773</xdr:colOff>
      <xdr:row>21</xdr:row>
      <xdr:rowOff>22013</xdr:rowOff>
    </xdr:from>
    <xdr:to>
      <xdr:col>7</xdr:col>
      <xdr:colOff>57573</xdr:colOff>
      <xdr:row>23</xdr:row>
      <xdr:rowOff>138853</xdr:rowOff>
    </xdr:to>
    <xdr:sp macro="" textlink="">
      <xdr:nvSpPr>
        <xdr:cNvPr id="11" name="Right Arrow 10">
          <a:extLst>
            <a:ext uri="{FF2B5EF4-FFF2-40B4-BE49-F238E27FC236}">
              <a16:creationId xmlns:a16="http://schemas.microsoft.com/office/drawing/2014/main" id="{B1CC484F-4CBE-9A41-B311-FE6868C35AD5}"/>
            </a:ext>
          </a:extLst>
        </xdr:cNvPr>
        <xdr:cNvSpPr/>
      </xdr:nvSpPr>
      <xdr:spPr>
        <a:xfrm rot="20885821">
          <a:off x="2861733" y="4411133"/>
          <a:ext cx="4998720" cy="502920"/>
        </a:xfrm>
        <a:prstGeom prst="rightArrow">
          <a:avLst/>
        </a:prstGeom>
        <a:solidFill>
          <a:schemeClr val="accent6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chemeClr val="bg1"/>
              </a:solidFill>
            </a:rPr>
            <a:t>Weekly rent increase</a:t>
          </a:r>
          <a:r>
            <a:rPr lang="en-GB" sz="1100" b="1" baseline="0">
              <a:solidFill>
                <a:schemeClr val="bg1"/>
              </a:solidFill>
            </a:rPr>
            <a:t> 97% while weekly mortage payment only increase by 54%</a:t>
          </a:r>
          <a:endParaRPr lang="en-GB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508072</xdr:colOff>
      <xdr:row>26</xdr:row>
      <xdr:rowOff>186298</xdr:rowOff>
    </xdr:from>
    <xdr:to>
      <xdr:col>16</xdr:col>
      <xdr:colOff>545036</xdr:colOff>
      <xdr:row>42</xdr:row>
      <xdr:rowOff>163439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80059BDE-0951-41D6-38AC-CDF93B73BCAE}"/>
            </a:ext>
          </a:extLst>
        </xdr:cNvPr>
        <xdr:cNvSpPr/>
      </xdr:nvSpPr>
      <xdr:spPr>
        <a:xfrm rot="5400000">
          <a:off x="16181535" y="6541994"/>
          <a:ext cx="3015646" cy="891543"/>
        </a:xfrm>
        <a:prstGeom prst="right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>
              <a:solidFill>
                <a:schemeClr val="bg1"/>
              </a:solidFill>
            </a:rPr>
            <a:t>Morgage payment</a:t>
          </a:r>
          <a:r>
            <a:rPr lang="en-GB" sz="1100" b="1" baseline="0">
              <a:solidFill>
                <a:schemeClr val="bg1"/>
              </a:solidFill>
            </a:rPr>
            <a:t> vs personal income ratio had decreased 15%</a:t>
          </a:r>
          <a:endParaRPr lang="en-GB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1099844</xdr:colOff>
      <xdr:row>26</xdr:row>
      <xdr:rowOff>43968</xdr:rowOff>
    </xdr:from>
    <xdr:to>
      <xdr:col>9</xdr:col>
      <xdr:colOff>2096662</xdr:colOff>
      <xdr:row>41</xdr:row>
      <xdr:rowOff>31266</xdr:rowOff>
    </xdr:to>
    <xdr:sp macro="" textlink="">
      <xdr:nvSpPr>
        <xdr:cNvPr id="12" name="Right Arrow 11">
          <a:extLst>
            <a:ext uri="{FF2B5EF4-FFF2-40B4-BE49-F238E27FC236}">
              <a16:creationId xmlns:a16="http://schemas.microsoft.com/office/drawing/2014/main" id="{16EF819E-7D69-834B-9F93-61B05CAA2D55}"/>
            </a:ext>
          </a:extLst>
        </xdr:cNvPr>
        <xdr:cNvSpPr/>
      </xdr:nvSpPr>
      <xdr:spPr>
        <a:xfrm rot="16200000">
          <a:off x="9521333" y="6257152"/>
          <a:ext cx="2835896" cy="996818"/>
        </a:xfrm>
        <a:prstGeom prst="rightArrow">
          <a:avLst/>
        </a:prstGeom>
        <a:solidFill>
          <a:schemeClr val="accent6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>
              <a:solidFill>
                <a:schemeClr val="bg1"/>
              </a:solidFill>
            </a:rPr>
            <a:t>Rent payment</a:t>
          </a:r>
          <a:r>
            <a:rPr lang="en-GB" sz="1100" b="1" baseline="0">
              <a:solidFill>
                <a:schemeClr val="bg1"/>
              </a:solidFill>
            </a:rPr>
            <a:t> vs personal income ratio had increased 9%</a:t>
          </a:r>
          <a:endParaRPr lang="en-GB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2025719</xdr:colOff>
      <xdr:row>34</xdr:row>
      <xdr:rowOff>99203</xdr:rowOff>
    </xdr:from>
    <xdr:to>
      <xdr:col>15</xdr:col>
      <xdr:colOff>620923</xdr:colOff>
      <xdr:row>37</xdr:row>
      <xdr:rowOff>85118</xdr:rowOff>
    </xdr:to>
    <xdr:sp macro="" textlink="">
      <xdr:nvSpPr>
        <xdr:cNvPr id="13" name="Right Arrow 12">
          <a:extLst>
            <a:ext uri="{FF2B5EF4-FFF2-40B4-BE49-F238E27FC236}">
              <a16:creationId xmlns:a16="http://schemas.microsoft.com/office/drawing/2014/main" id="{75094918-1FFD-014F-899F-7DC093485FF3}"/>
            </a:ext>
          </a:extLst>
        </xdr:cNvPr>
        <xdr:cNvSpPr/>
      </xdr:nvSpPr>
      <xdr:spPr>
        <a:xfrm rot="173762">
          <a:off x="11366747" y="6912100"/>
          <a:ext cx="5989690" cy="555635"/>
        </a:xfrm>
        <a:prstGeom prst="right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>
              <a:solidFill>
                <a:schemeClr val="bg1"/>
              </a:solidFill>
            </a:rPr>
            <a:t>Mortgage payment</a:t>
          </a:r>
          <a:r>
            <a:rPr lang="en-GB" sz="1100" b="1" baseline="0">
              <a:solidFill>
                <a:schemeClr val="bg1"/>
              </a:solidFill>
            </a:rPr>
            <a:t> vs Family income ratio had decreased by 15%, and 19% for Household income</a:t>
          </a:r>
          <a:endParaRPr lang="en-GB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1979916</xdr:colOff>
      <xdr:row>40</xdr:row>
      <xdr:rowOff>2513</xdr:rowOff>
    </xdr:from>
    <xdr:to>
      <xdr:col>15</xdr:col>
      <xdr:colOff>575120</xdr:colOff>
      <xdr:row>42</xdr:row>
      <xdr:rowOff>97319</xdr:rowOff>
    </xdr:to>
    <xdr:sp macro="" textlink="">
      <xdr:nvSpPr>
        <xdr:cNvPr id="14" name="Right Arrow 13">
          <a:extLst>
            <a:ext uri="{FF2B5EF4-FFF2-40B4-BE49-F238E27FC236}">
              <a16:creationId xmlns:a16="http://schemas.microsoft.com/office/drawing/2014/main" id="{AA03631F-A7FF-D144-8075-C5C93B3537E5}"/>
            </a:ext>
          </a:extLst>
        </xdr:cNvPr>
        <xdr:cNvSpPr/>
      </xdr:nvSpPr>
      <xdr:spPr>
        <a:xfrm rot="21443124">
          <a:off x="11320944" y="7954849"/>
          <a:ext cx="5989690" cy="474620"/>
        </a:xfrm>
        <a:prstGeom prst="rightArrow">
          <a:avLst/>
        </a:prstGeom>
        <a:solidFill>
          <a:schemeClr val="accent6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>
              <a:solidFill>
                <a:schemeClr val="bg1"/>
              </a:solidFill>
            </a:rPr>
            <a:t>Rent payment</a:t>
          </a:r>
          <a:r>
            <a:rPr lang="en-GB" sz="1100" b="1" baseline="0">
              <a:solidFill>
                <a:schemeClr val="bg1"/>
              </a:solidFill>
            </a:rPr>
            <a:t> vs Family income ratio had increased by 8%, and 4% for Household income</a:t>
          </a:r>
          <a:endParaRPr lang="en-GB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0.03174</cdr:x>
      <cdr:y>0.0289</cdr:y>
    </cdr:from>
    <cdr:to>
      <cdr:x>0.10098</cdr:x>
      <cdr:y>0.78324</cdr:y>
    </cdr:to>
    <cdr:sp macro="" textlink="">
      <cdr:nvSpPr>
        <cdr:cNvPr id="2" name="Right Arrow 1">
          <a:extLst xmlns:a="http://schemas.openxmlformats.org/drawingml/2006/main">
            <a:ext uri="{FF2B5EF4-FFF2-40B4-BE49-F238E27FC236}">
              <a16:creationId xmlns:a16="http://schemas.microsoft.com/office/drawing/2014/main" id="{8FDF5E52-9A52-1545-A177-6B4E6C4891C5}"/>
            </a:ext>
          </a:extLst>
        </cdr:cNvPr>
        <cdr:cNvSpPr/>
      </cdr:nvSpPr>
      <cdr:spPr>
        <a:xfrm xmlns:a="http://schemas.openxmlformats.org/drawingml/2006/main" rot="16200000">
          <a:off x="-1170517" y="1530350"/>
          <a:ext cx="3314700" cy="508000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6"/>
        </a:solidFill>
      </cdr:spPr>
      <cdr:style>
        <a:lnRef xmlns:a="http://schemas.openxmlformats.org/drawingml/2006/main" idx="1">
          <a:schemeClr val="accent6"/>
        </a:lnRef>
        <a:fillRef xmlns:a="http://schemas.openxmlformats.org/drawingml/2006/main" idx="2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GB" sz="1100" b="1">
              <a:solidFill>
                <a:schemeClr val="bg1"/>
              </a:solidFill>
            </a:rPr>
            <a:t>Median </a:t>
          </a:r>
          <a:r>
            <a:rPr lang="en-GB" sz="1100" b="1" baseline="0">
              <a:solidFill>
                <a:schemeClr val="bg1"/>
              </a:solidFill>
            </a:rPr>
            <a:t> Household income  increase 89%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494502</xdr:colOff>
      <xdr:row>14</xdr:row>
      <xdr:rowOff>26586</xdr:rowOff>
    </xdr:from>
    <xdr:to>
      <xdr:col>15</xdr:col>
      <xdr:colOff>576227</xdr:colOff>
      <xdr:row>37</xdr:row>
      <xdr:rowOff>159000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388E85-F43B-7EB2-0B8E-5772E8505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0.13807</cdr:x>
      <cdr:y>0.14436</cdr:y>
    </cdr:from>
    <cdr:to>
      <cdr:x>0.90584</cdr:x>
      <cdr:y>0.22094</cdr:y>
    </cdr:to>
    <cdr:sp macro="" textlink="">
      <cdr:nvSpPr>
        <cdr:cNvPr id="2" name="Right Arrow 1" descr="Asdas&#10;">
          <a:extLst xmlns:a="http://schemas.openxmlformats.org/drawingml/2006/main">
            <a:ext uri="{FF2B5EF4-FFF2-40B4-BE49-F238E27FC236}">
              <a16:creationId xmlns:a16="http://schemas.microsoft.com/office/drawing/2014/main" id="{C5646E0E-BFF4-0CF6-1C86-A3265A668EB9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SpPr/>
      </cdr:nvSpPr>
      <cdr:spPr>
        <a:xfrm xmlns:a="http://schemas.openxmlformats.org/drawingml/2006/main" rot="21062228">
          <a:off x="1098429" y="660053"/>
          <a:ext cx="6108176" cy="350138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b="1"/>
            <a:t>The  median</a:t>
          </a:r>
          <a:r>
            <a:rPr lang="en-US" b="1" baseline="0"/>
            <a:t> </a:t>
          </a:r>
          <a:r>
            <a:rPr lang="en-US" b="1"/>
            <a:t>price</a:t>
          </a:r>
          <a:r>
            <a:rPr lang="en-US" b="1" baseline="0"/>
            <a:t> or the house increased 415%  over 20 years</a:t>
          </a:r>
          <a:endParaRPr lang="en-US" b="1"/>
        </a:p>
      </cdr:txBody>
    </cdr:sp>
  </cdr:relSizeAnchor>
  <cdr:relSizeAnchor xmlns:cdr="http://schemas.openxmlformats.org/drawingml/2006/chartDrawing">
    <cdr:from>
      <cdr:x>0.21463</cdr:x>
      <cdr:y>0.2166</cdr:y>
    </cdr:from>
    <cdr:to>
      <cdr:x>0.85475</cdr:x>
      <cdr:y>0.28572</cdr:y>
    </cdr:to>
    <cdr:sp macro="" textlink="">
      <cdr:nvSpPr>
        <cdr:cNvPr id="3" name="Right Arrow 2" descr="Asdas&#10;">
          <a:extLst xmlns:a="http://schemas.openxmlformats.org/drawingml/2006/main">
            <a:ext uri="{FF2B5EF4-FFF2-40B4-BE49-F238E27FC236}">
              <a16:creationId xmlns:a16="http://schemas.microsoft.com/office/drawing/2014/main" id="{625C0F8D-817C-6D6F-B0F5-98442C180121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SpPr/>
      </cdr:nvSpPr>
      <cdr:spPr>
        <a:xfrm xmlns:a="http://schemas.openxmlformats.org/drawingml/2006/main" rot="21226630">
          <a:off x="1707506" y="990350"/>
          <a:ext cx="5092687" cy="316061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2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/>
            <a:t>The median</a:t>
          </a:r>
          <a:r>
            <a:rPr lang="en-US" sz="900" b="1" baseline="0"/>
            <a:t> </a:t>
          </a:r>
          <a:r>
            <a:rPr lang="en-US" sz="900" b="1"/>
            <a:t>price</a:t>
          </a:r>
          <a:r>
            <a:rPr lang="en-US" sz="900" b="1" baseline="0"/>
            <a:t> or the house increased 326%  over 20 years</a:t>
          </a:r>
          <a:endParaRPr lang="en-US" sz="900" b="1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152316</xdr:colOff>
      <xdr:row>0</xdr:row>
      <xdr:rowOff>197891</xdr:rowOff>
    </xdr:from>
    <xdr:to>
      <xdr:col>17</xdr:col>
      <xdr:colOff>465682</xdr:colOff>
      <xdr:row>12</xdr:row>
      <xdr:rowOff>42256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6A409A-F81A-BACD-A934-F966EB23D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95528" y="197891"/>
          <a:ext cx="7725549" cy="2319710"/>
        </a:xfrm>
        <a:prstGeom prst="rect">
          <a:avLst/>
        </a:prstGeom>
      </xdr:spPr>
    </xdr:pic>
    <xdr:clientData/>
  </xdr:twoCellAnchor>
  <xdr:twoCellAnchor>
    <xdr:from>
      <xdr:col>0</xdr:col>
      <xdr:colOff>736600</xdr:colOff>
      <xdr:row>32</xdr:row>
      <xdr:rowOff>86360</xdr:rowOff>
    </xdr:from>
    <xdr:to>
      <xdr:col>9</xdr:col>
      <xdr:colOff>121920</xdr:colOff>
      <xdr:row>58</xdr:row>
      <xdr:rowOff>182880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755B37-3723-761C-C76B-7813F0B73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632183</xdr:colOff>
      <xdr:row>35</xdr:row>
      <xdr:rowOff>28829</xdr:rowOff>
    </xdr:from>
    <xdr:to>
      <xdr:col>8</xdr:col>
      <xdr:colOff>123860</xdr:colOff>
      <xdr:row>37</xdr:row>
      <xdr:rowOff>52215</xdr:rowOff>
    </xdr:to>
    <xdr:sp macro="" textlink="">
      <xdr:nvSpPr>
        <xdr:cNvPr id="7" name="Striped Right Arrow 6">
          <a:extLst>
            <a:ext uri="{FF2B5EF4-FFF2-40B4-BE49-F238E27FC236}">
              <a16:creationId xmlns:a16="http://schemas.microsoft.com/office/drawing/2014/main" id="{83596AE8-06D8-DEF8-6760-FDF6862A6097}"/>
            </a:ext>
          </a:extLst>
        </xdr:cNvPr>
        <xdr:cNvSpPr/>
      </xdr:nvSpPr>
      <xdr:spPr>
        <a:xfrm rot="21342223">
          <a:off x="1455143" y="7181469"/>
          <a:ext cx="6573197" cy="409466"/>
        </a:xfrm>
        <a:prstGeom prst="stripedRightArrow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 b="1">
              <a:solidFill>
                <a:schemeClr val="tx1"/>
              </a:solidFill>
            </a:rPr>
            <a:t>		10%</a:t>
          </a:r>
          <a:r>
            <a:rPr lang="en-GB" sz="1000" b="1" baseline="0">
              <a:solidFill>
                <a:schemeClr val="tx1"/>
              </a:solidFill>
            </a:rPr>
            <a:t> increase in population over 20 years</a:t>
          </a:r>
        </a:p>
        <a:p>
          <a:pPr algn="l"/>
          <a:endParaRPr lang="en-GB" sz="800"/>
        </a:p>
      </xdr:txBody>
    </xdr:sp>
    <xdr:clientData/>
  </xdr:twoCellAnchor>
  <xdr:twoCellAnchor>
    <xdr:from>
      <xdr:col>1</xdr:col>
      <xdr:colOff>677963</xdr:colOff>
      <xdr:row>54</xdr:row>
      <xdr:rowOff>50948</xdr:rowOff>
    </xdr:from>
    <xdr:to>
      <xdr:col>8</xdr:col>
      <xdr:colOff>229904</xdr:colOff>
      <xdr:row>56</xdr:row>
      <xdr:rowOff>75950</xdr:rowOff>
    </xdr:to>
    <xdr:sp macro="" textlink="">
      <xdr:nvSpPr>
        <xdr:cNvPr id="12" name="Striped Right Arrow 11">
          <a:extLst>
            <a:ext uri="{FF2B5EF4-FFF2-40B4-BE49-F238E27FC236}">
              <a16:creationId xmlns:a16="http://schemas.microsoft.com/office/drawing/2014/main" id="{46C4F8C7-776E-B34B-B425-28E47151C88E}"/>
            </a:ext>
          </a:extLst>
        </xdr:cNvPr>
        <xdr:cNvSpPr/>
      </xdr:nvSpPr>
      <xdr:spPr>
        <a:xfrm rot="21386457">
          <a:off x="1500923" y="10871348"/>
          <a:ext cx="6633461" cy="411082"/>
        </a:xfrm>
        <a:prstGeom prst="stripedRightArrow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bg1">
              <a:alpha val="99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		</a:t>
          </a:r>
          <a:r>
            <a:rPr lang="en-GB" sz="1000" b="1">
              <a:solidFill>
                <a:schemeClr val="accent1"/>
              </a:solidFill>
            </a:rPr>
            <a:t>5%</a:t>
          </a:r>
          <a:r>
            <a:rPr lang="en-GB" sz="1000" b="1" baseline="0">
              <a:solidFill>
                <a:schemeClr val="accent1"/>
              </a:solidFill>
            </a:rPr>
            <a:t> increase in demand </a:t>
          </a:r>
          <a:r>
            <a:rPr lang="en-GB" sz="1000" b="0" baseline="0">
              <a:solidFill>
                <a:schemeClr val="tx1"/>
              </a:solidFill>
            </a:rPr>
            <a:t>vs</a:t>
          </a:r>
          <a:r>
            <a:rPr lang="en-GB" sz="1000" baseline="0"/>
            <a:t> </a:t>
          </a:r>
          <a:r>
            <a:rPr lang="en-GB" sz="1000" b="1" baseline="0">
              <a:solidFill>
                <a:schemeClr val="bg1">
                  <a:lumMod val="50000"/>
                </a:schemeClr>
              </a:solidFill>
            </a:rPr>
            <a:t>4% in supply over 20 years</a:t>
          </a:r>
        </a:p>
        <a:p>
          <a:pPr algn="l"/>
          <a:endParaRPr lang="en-GB" sz="8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11</xdr:col>
      <xdr:colOff>551180</xdr:colOff>
      <xdr:row>12</xdr:row>
      <xdr:rowOff>1191260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03B90AB-8D15-5C7A-F277-900264260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3680" y="2184400"/>
          <a:ext cx="4229100" cy="4229100"/>
        </a:xfrm>
        <a:prstGeom prst="rect">
          <a:avLst/>
        </a:prstGeom>
      </xdr:spPr>
    </xdr:pic>
    <xdr:clientData/>
  </xdr:twoCellAnchor>
  <xdr:twoCellAnchor editAs="oneCell">
    <xdr:from>
      <xdr:col>7</xdr:col>
      <xdr:colOff>416560</xdr:colOff>
      <xdr:row>7</xdr:row>
      <xdr:rowOff>111760</xdr:rowOff>
    </xdr:from>
    <xdr:to>
      <xdr:col>10</xdr:col>
      <xdr:colOff>30480</xdr:colOff>
      <xdr:row>8</xdr:row>
      <xdr:rowOff>255827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71B051A-278B-7A9C-BE3A-5AA05F545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0240" y="1513840"/>
          <a:ext cx="2621280" cy="530147"/>
        </a:xfrm>
        <a:prstGeom prst="rect">
          <a:avLst/>
        </a:prstGeom>
      </xdr:spPr>
    </xdr:pic>
    <xdr:clientData/>
  </xdr:twoCellAnchor>
  <xdr:twoCellAnchor editAs="oneCell">
    <xdr:from>
      <xdr:col>8</xdr:col>
      <xdr:colOff>22282</xdr:colOff>
      <xdr:row>3</xdr:row>
      <xdr:rowOff>93250</xdr:rowOff>
    </xdr:from>
    <xdr:to>
      <xdr:col>8</xdr:col>
      <xdr:colOff>439690</xdr:colOff>
      <xdr:row>6</xdr:row>
      <xdr:rowOff>122956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911ABF-5EEF-4122-63FB-4CD47B1A4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0924" y="657694"/>
          <a:ext cx="417408" cy="594151"/>
        </a:xfrm>
        <a:prstGeom prst="rect">
          <a:avLst/>
        </a:prstGeom>
      </xdr:spPr>
    </xdr:pic>
    <xdr:clientData/>
  </xdr:twoCellAnchor>
  <xdr:twoCellAnchor editAs="oneCell">
    <xdr:from>
      <xdr:col>8</xdr:col>
      <xdr:colOff>454692</xdr:colOff>
      <xdr:row>3</xdr:row>
      <xdr:rowOff>86235</xdr:rowOff>
    </xdr:from>
    <xdr:to>
      <xdr:col>9</xdr:col>
      <xdr:colOff>156509</xdr:colOff>
      <xdr:row>6</xdr:row>
      <xdr:rowOff>141111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687A83-565B-78C0-41D3-512035AE0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13334" y="650679"/>
          <a:ext cx="376016" cy="619321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211668</xdr:colOff>
      <xdr:row>3</xdr:row>
      <xdr:rowOff>101914</xdr:rowOff>
    </xdr:from>
    <xdr:to>
      <xdr:col>9</xdr:col>
      <xdr:colOff>599676</xdr:colOff>
      <xdr:row>6</xdr:row>
      <xdr:rowOff>156790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2529B6-FA72-3230-7E54-1F126A726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44508" y="666358"/>
          <a:ext cx="388008" cy="61932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78396</xdr:rowOff>
    </xdr:from>
    <xdr:to>
      <xdr:col>10</xdr:col>
      <xdr:colOff>368457</xdr:colOff>
      <xdr:row>6</xdr:row>
      <xdr:rowOff>130552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9FD6D1-0D12-5288-555D-1268EB482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07037" y="642840"/>
          <a:ext cx="368457" cy="616601"/>
        </a:xfrm>
        <a:prstGeom prst="rect">
          <a:avLst/>
        </a:prstGeom>
      </xdr:spPr>
    </xdr:pic>
    <xdr:clientData/>
  </xdr:twoCellAnchor>
  <xdr:twoCellAnchor editAs="oneCell">
    <xdr:from>
      <xdr:col>10</xdr:col>
      <xdr:colOff>15460</xdr:colOff>
      <xdr:row>7</xdr:row>
      <xdr:rowOff>67356</xdr:rowOff>
    </xdr:from>
    <xdr:to>
      <xdr:col>10</xdr:col>
      <xdr:colOff>627065</xdr:colOff>
      <xdr:row>8</xdr:row>
      <xdr:rowOff>291253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9675079-5C72-56C7-4212-99F810917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76500" y="1469436"/>
          <a:ext cx="611605" cy="609977"/>
        </a:xfrm>
        <a:prstGeom prst="rect">
          <a:avLst/>
        </a:prstGeom>
      </xdr:spPr>
    </xdr:pic>
    <xdr:clientData/>
  </xdr:twoCellAnchor>
  <xdr:twoCellAnchor editAs="oneCell">
    <xdr:from>
      <xdr:col>8</xdr:col>
      <xdr:colOff>571918</xdr:colOff>
      <xdr:row>7</xdr:row>
      <xdr:rowOff>70246</xdr:rowOff>
    </xdr:from>
    <xdr:to>
      <xdr:col>8</xdr:col>
      <xdr:colOff>572278</xdr:colOff>
      <xdr:row>7</xdr:row>
      <xdr:rowOff>70606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10B5E227-9CC8-99F6-E2C9-347611D8C37B}"/>
                </a:ext>
              </a:extLst>
            </xdr14:cNvPr>
            <xdr14:cNvContentPartPr/>
          </xdr14:nvContentPartPr>
          <xdr14:nvPr macro=""/>
          <xdr14:xfrm>
            <a:off x="9430560" y="1442160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10B5E227-9CC8-99F6-E2C9-347611D8C37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421920" y="1433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612046</xdr:colOff>
      <xdr:row>6</xdr:row>
      <xdr:rowOff>224148</xdr:rowOff>
    </xdr:from>
    <xdr:to>
      <xdr:col>12</xdr:col>
      <xdr:colOff>29287</xdr:colOff>
      <xdr:row>8</xdr:row>
      <xdr:rowOff>356165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9571779-7994-9999-B685-B3EC45CBE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473086" y="1382388"/>
          <a:ext cx="758361" cy="761937"/>
        </a:xfrm>
        <a:prstGeom prst="rect">
          <a:avLst/>
        </a:prstGeom>
      </xdr:spPr>
    </xdr:pic>
    <xdr:clientData/>
  </xdr:twoCellAnchor>
  <xdr:twoCellAnchor editAs="oneCell">
    <xdr:from>
      <xdr:col>10</xdr:col>
      <xdr:colOff>4387</xdr:colOff>
      <xdr:row>7</xdr:row>
      <xdr:rowOff>126147</xdr:rowOff>
    </xdr:from>
    <xdr:to>
      <xdr:col>10</xdr:col>
      <xdr:colOff>4747</xdr:colOff>
      <xdr:row>7</xdr:row>
      <xdr:rowOff>126507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D48EB10-B935-C3AD-12B3-8828334B479F}"/>
                </a:ext>
              </a:extLst>
            </xdr14:cNvPr>
            <xdr14:cNvContentPartPr/>
          </xdr14:nvContentPartPr>
          <xdr14:nvPr macro=""/>
          <xdr14:xfrm>
            <a:off x="10206720" y="1540080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D48EB10-B935-C3AD-12B3-8828334B479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197720" y="1531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4387</xdr:colOff>
      <xdr:row>7</xdr:row>
      <xdr:rowOff>126147</xdr:rowOff>
    </xdr:from>
    <xdr:to>
      <xdr:col>10</xdr:col>
      <xdr:colOff>4747</xdr:colOff>
      <xdr:row>7</xdr:row>
      <xdr:rowOff>126507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96D1BC12-BEF1-A90A-C3FE-2F1DE8E1B273}"/>
                </a:ext>
              </a:extLst>
            </xdr14:cNvPr>
            <xdr14:cNvContentPartPr/>
          </xdr14:nvContentPartPr>
          <xdr14:nvPr macro=""/>
          <xdr14:xfrm>
            <a:off x="10206720" y="1540080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96D1BC12-BEF1-A90A-C3FE-2F1DE8E1B27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197720" y="1531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568960</xdr:colOff>
      <xdr:row>6</xdr:row>
      <xdr:rowOff>233680</xdr:rowOff>
    </xdr:from>
    <xdr:to>
      <xdr:col>13</xdr:col>
      <xdr:colOff>33867</xdr:colOff>
      <xdr:row>8</xdr:row>
      <xdr:rowOff>307340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3FCAA8A-2E9D-5158-2D6C-05F0D58E5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100560" y="1391920"/>
          <a:ext cx="806027" cy="703580"/>
        </a:xfrm>
        <a:prstGeom prst="rect">
          <a:avLst/>
        </a:prstGeom>
      </xdr:spPr>
    </xdr:pic>
    <xdr:clientData/>
  </xdr:twoCellAnchor>
  <xdr:twoCellAnchor editAs="oneCell">
    <xdr:from>
      <xdr:col>11</xdr:col>
      <xdr:colOff>102133</xdr:colOff>
      <xdr:row>7</xdr:row>
      <xdr:rowOff>171147</xdr:rowOff>
    </xdr:from>
    <xdr:to>
      <xdr:col>11</xdr:col>
      <xdr:colOff>102493</xdr:colOff>
      <xdr:row>7</xdr:row>
      <xdr:rowOff>171507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708DDF31-7283-B662-59CF-E484C3335985}"/>
                </a:ext>
              </a:extLst>
            </xdr14:cNvPr>
            <xdr14:cNvContentPartPr/>
          </xdr14:nvContentPartPr>
          <xdr14:nvPr macro=""/>
          <xdr14:xfrm>
            <a:off x="10981800" y="1585080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08DDF31-7283-B662-59CF-E484C333598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972800" y="1576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18626</xdr:colOff>
      <xdr:row>7</xdr:row>
      <xdr:rowOff>1693</xdr:rowOff>
    </xdr:from>
    <xdr:to>
      <xdr:col>14</xdr:col>
      <xdr:colOff>65192</xdr:colOff>
      <xdr:row>8</xdr:row>
      <xdr:rowOff>342900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4A8E914-9A14-3D8C-D3CC-52C24B1A9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891346" y="1403773"/>
          <a:ext cx="717126" cy="727287"/>
        </a:xfrm>
        <a:prstGeom prst="rect">
          <a:avLst/>
        </a:prstGeom>
      </xdr:spPr>
    </xdr:pic>
    <xdr:clientData/>
  </xdr:twoCellAnchor>
  <xdr:twoCellAnchor editAs="oneCell">
    <xdr:from>
      <xdr:col>8</xdr:col>
      <xdr:colOff>618914</xdr:colOff>
      <xdr:row>9</xdr:row>
      <xdr:rowOff>89746</xdr:rowOff>
    </xdr:from>
    <xdr:to>
      <xdr:col>10</xdr:col>
      <xdr:colOff>114301</xdr:colOff>
      <xdr:row>12</xdr:row>
      <xdr:rowOff>1270000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677090A-7465-EAD4-EC02-B5DE8D499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138834" y="2274146"/>
          <a:ext cx="836507" cy="4218094"/>
        </a:xfrm>
        <a:prstGeom prst="rect">
          <a:avLst/>
        </a:prstGeom>
      </xdr:spPr>
    </xdr:pic>
    <xdr:clientData/>
  </xdr:twoCellAnchor>
  <xdr:twoCellAnchor editAs="oneCell">
    <xdr:from>
      <xdr:col>10</xdr:col>
      <xdr:colOff>38947</xdr:colOff>
      <xdr:row>9</xdr:row>
      <xdr:rowOff>99907</xdr:rowOff>
    </xdr:from>
    <xdr:to>
      <xdr:col>11</xdr:col>
      <xdr:colOff>314114</xdr:colOff>
      <xdr:row>12</xdr:row>
      <xdr:rowOff>1225974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E81DB0B-BE69-0712-922E-251A67212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899987" y="2284307"/>
          <a:ext cx="945727" cy="4163907"/>
        </a:xfrm>
        <a:prstGeom prst="rect">
          <a:avLst/>
        </a:prstGeom>
      </xdr:spPr>
    </xdr:pic>
    <xdr:clientData/>
  </xdr:twoCellAnchor>
  <xdr:twoCellAnchor editAs="oneCell">
    <xdr:from>
      <xdr:col>11</xdr:col>
      <xdr:colOff>201507</xdr:colOff>
      <xdr:row>9</xdr:row>
      <xdr:rowOff>86360</xdr:rowOff>
    </xdr:from>
    <xdr:to>
      <xdr:col>12</xdr:col>
      <xdr:colOff>375074</xdr:colOff>
      <xdr:row>12</xdr:row>
      <xdr:rowOff>1209040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20B8ED3-B673-4410-7B9D-123C803E9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733107" y="2270760"/>
          <a:ext cx="844127" cy="4160520"/>
        </a:xfrm>
        <a:prstGeom prst="rect">
          <a:avLst/>
        </a:prstGeom>
      </xdr:spPr>
    </xdr:pic>
    <xdr:clientData/>
  </xdr:twoCellAnchor>
  <xdr:twoCellAnchor editAs="oneCell">
    <xdr:from>
      <xdr:col>12</xdr:col>
      <xdr:colOff>513080</xdr:colOff>
      <xdr:row>9</xdr:row>
      <xdr:rowOff>40640</xdr:rowOff>
    </xdr:from>
    <xdr:to>
      <xdr:col>14</xdr:col>
      <xdr:colOff>155786</xdr:colOff>
      <xdr:row>12</xdr:row>
      <xdr:rowOff>1141307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011F6D3-4662-5AE2-D333-09F429BB6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715240" y="2225040"/>
          <a:ext cx="983826" cy="4138507"/>
        </a:xfrm>
        <a:prstGeom prst="rect">
          <a:avLst/>
        </a:prstGeom>
      </xdr:spPr>
    </xdr:pic>
    <xdr:clientData/>
  </xdr:twoCellAnchor>
  <xdr:twoCellAnchor editAs="oneCell">
    <xdr:from>
      <xdr:col>14</xdr:col>
      <xdr:colOff>211666</xdr:colOff>
      <xdr:row>9</xdr:row>
      <xdr:rowOff>11853</xdr:rowOff>
    </xdr:from>
    <xdr:to>
      <xdr:col>15</xdr:col>
      <xdr:colOff>492760</xdr:colOff>
      <xdr:row>12</xdr:row>
      <xdr:rowOff>1137920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500636-C6AC-C276-5E22-9450214BE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754946" y="2196253"/>
          <a:ext cx="951654" cy="4163907"/>
        </a:xfrm>
        <a:prstGeom prst="rect">
          <a:avLst/>
        </a:prstGeom>
      </xdr:spPr>
    </xdr:pic>
    <xdr:clientData/>
  </xdr:twoCellAnchor>
  <xdr:twoCellAnchor editAs="oneCell">
    <xdr:from>
      <xdr:col>7</xdr:col>
      <xdr:colOff>270933</xdr:colOff>
      <xdr:row>1</xdr:row>
      <xdr:rowOff>135468</xdr:rowOff>
    </xdr:from>
    <xdr:to>
      <xdr:col>7</xdr:col>
      <xdr:colOff>1648217</xdr:colOff>
      <xdr:row>6</xdr:row>
      <xdr:rowOff>160867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11089B2-186A-445B-1D02-8A1AD4175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119533" y="330201"/>
          <a:ext cx="1377284" cy="999066"/>
        </a:xfrm>
        <a:prstGeom prst="rect">
          <a:avLst/>
        </a:prstGeom>
      </xdr:spPr>
    </xdr:pic>
    <xdr:clientData/>
  </xdr:twoCellAnchor>
  <xdr:twoCellAnchor editAs="oneCell">
    <xdr:from>
      <xdr:col>6</xdr:col>
      <xdr:colOff>193040</xdr:colOff>
      <xdr:row>13</xdr:row>
      <xdr:rowOff>254000</xdr:rowOff>
    </xdr:from>
    <xdr:to>
      <xdr:col>8</xdr:col>
      <xdr:colOff>355600</xdr:colOff>
      <xdr:row>16</xdr:row>
      <xdr:rowOff>452631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8B2488F-2A51-3956-E304-7D1C3EE3B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3040" y="6827520"/>
          <a:ext cx="2062480" cy="1549911"/>
        </a:xfrm>
        <a:prstGeom prst="rect">
          <a:avLst/>
        </a:prstGeom>
      </xdr:spPr>
    </xdr:pic>
    <xdr:clientData/>
  </xdr:twoCellAnchor>
  <xdr:twoCellAnchor editAs="oneCell">
    <xdr:from>
      <xdr:col>8</xdr:col>
      <xdr:colOff>467360</xdr:colOff>
      <xdr:row>13</xdr:row>
      <xdr:rowOff>233680</xdr:rowOff>
    </xdr:from>
    <xdr:to>
      <xdr:col>9</xdr:col>
      <xdr:colOff>381000</xdr:colOff>
      <xdr:row>16</xdr:row>
      <xdr:rowOff>520700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D291BDB-C055-22D7-C631-0F28181C4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987280" y="6807200"/>
          <a:ext cx="584200" cy="16383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477520</xdr:colOff>
      <xdr:row>13</xdr:row>
      <xdr:rowOff>30480</xdr:rowOff>
    </xdr:from>
    <xdr:to>
      <xdr:col>11</xdr:col>
      <xdr:colOff>454660</xdr:colOff>
      <xdr:row>16</xdr:row>
      <xdr:rowOff>609600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977EA14-1B1D-0CC0-2721-40EAC2819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1338560" y="6604000"/>
          <a:ext cx="647700" cy="1930400"/>
        </a:xfrm>
        <a:prstGeom prst="rect">
          <a:avLst/>
        </a:prstGeom>
      </xdr:spPr>
    </xdr:pic>
    <xdr:clientData/>
  </xdr:twoCellAnchor>
  <xdr:twoCellAnchor editAs="oneCell">
    <xdr:from>
      <xdr:col>9</xdr:col>
      <xdr:colOff>497840</xdr:colOff>
      <xdr:row>13</xdr:row>
      <xdr:rowOff>304800</xdr:rowOff>
    </xdr:from>
    <xdr:to>
      <xdr:col>10</xdr:col>
      <xdr:colOff>360680</xdr:colOff>
      <xdr:row>16</xdr:row>
      <xdr:rowOff>363220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15CB2B4-4D26-4254-B080-716CE4E37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688320" y="6878320"/>
          <a:ext cx="533400" cy="1409700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457200</xdr:colOff>
      <xdr:row>13</xdr:row>
      <xdr:rowOff>71119</xdr:rowOff>
    </xdr:from>
    <xdr:to>
      <xdr:col>12</xdr:col>
      <xdr:colOff>335280</xdr:colOff>
      <xdr:row>16</xdr:row>
      <xdr:rowOff>558800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7B9FCC7-C733-C72A-6FD4-321441574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1988800" y="6644639"/>
          <a:ext cx="548640" cy="1838961"/>
        </a:xfrm>
        <a:prstGeom prst="rect">
          <a:avLst/>
        </a:prstGeom>
      </xdr:spPr>
    </xdr:pic>
    <xdr:clientData/>
  </xdr:twoCellAnchor>
  <xdr:twoCellAnchor editAs="oneCell">
    <xdr:from>
      <xdr:col>12</xdr:col>
      <xdr:colOff>355600</xdr:colOff>
      <xdr:row>13</xdr:row>
      <xdr:rowOff>111760</xdr:rowOff>
    </xdr:from>
    <xdr:to>
      <xdr:col>13</xdr:col>
      <xdr:colOff>256540</xdr:colOff>
      <xdr:row>16</xdr:row>
      <xdr:rowOff>652780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501A940-57E2-6EEE-A78A-86749E55E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557760" y="6685280"/>
          <a:ext cx="571500" cy="18923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16</xdr:row>
      <xdr:rowOff>609600</xdr:rowOff>
    </xdr:from>
    <xdr:to>
      <xdr:col>7</xdr:col>
      <xdr:colOff>1473168</xdr:colOff>
      <xdr:row>17</xdr:row>
      <xdr:rowOff>606552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18D7E18-DED5-0169-C097-C107F3537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84160" y="8534400"/>
          <a:ext cx="1442688" cy="667512"/>
        </a:xfrm>
        <a:prstGeom prst="rect">
          <a:avLst/>
        </a:prstGeom>
      </xdr:spPr>
    </xdr:pic>
    <xdr:clientData/>
  </xdr:twoCellAnchor>
  <xdr:twoCellAnchor editAs="oneCell">
    <xdr:from>
      <xdr:col>6</xdr:col>
      <xdr:colOff>162559</xdr:colOff>
      <xdr:row>17</xdr:row>
      <xdr:rowOff>782320</xdr:rowOff>
    </xdr:from>
    <xdr:to>
      <xdr:col>8</xdr:col>
      <xdr:colOff>480252</xdr:colOff>
      <xdr:row>20</xdr:row>
      <xdr:rowOff>863600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0B786EE-B15E-D860-0570-80A64DC7E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82559" y="9377680"/>
          <a:ext cx="2217613" cy="1747520"/>
        </a:xfrm>
        <a:prstGeom prst="rect">
          <a:avLst/>
        </a:prstGeom>
      </xdr:spPr>
    </xdr:pic>
    <xdr:clientData/>
  </xdr:twoCellAnchor>
  <xdr:twoCellAnchor editAs="oneCell">
    <xdr:from>
      <xdr:col>8</xdr:col>
      <xdr:colOff>558800</xdr:colOff>
      <xdr:row>18</xdr:row>
      <xdr:rowOff>406400</xdr:rowOff>
    </xdr:from>
    <xdr:to>
      <xdr:col>9</xdr:col>
      <xdr:colOff>410176</xdr:colOff>
      <xdr:row>21</xdr:row>
      <xdr:rowOff>40640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D77DE35-07F2-4EA3-866D-50EDDE473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0078720" y="9906000"/>
          <a:ext cx="521936" cy="1310640"/>
        </a:xfrm>
        <a:prstGeom prst="rect">
          <a:avLst/>
        </a:prstGeom>
      </xdr:spPr>
    </xdr:pic>
    <xdr:clientData/>
  </xdr:twoCellAnchor>
  <xdr:twoCellAnchor editAs="oneCell">
    <xdr:from>
      <xdr:col>9</xdr:col>
      <xdr:colOff>508000</xdr:colOff>
      <xdr:row>18</xdr:row>
      <xdr:rowOff>325120</xdr:rowOff>
    </xdr:from>
    <xdr:to>
      <xdr:col>10</xdr:col>
      <xdr:colOff>382398</xdr:colOff>
      <xdr:row>21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C850F55-3855-B507-90F6-62BCCDA51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0698480" y="9824720"/>
          <a:ext cx="544958" cy="1503680"/>
        </a:xfrm>
        <a:prstGeom prst="rect">
          <a:avLst/>
        </a:prstGeom>
      </xdr:spPr>
    </xdr:pic>
    <xdr:clientData/>
  </xdr:twoCellAnchor>
  <xdr:twoCellAnchor editAs="oneCell">
    <xdr:from>
      <xdr:col>10</xdr:col>
      <xdr:colOff>538480</xdr:colOff>
      <xdr:row>18</xdr:row>
      <xdr:rowOff>335280</xdr:rowOff>
    </xdr:from>
    <xdr:to>
      <xdr:col>11</xdr:col>
      <xdr:colOff>502920</xdr:colOff>
      <xdr:row>21</xdr:row>
      <xdr:rowOff>170180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D8883EEB-C51A-A885-C728-8269FF65F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1399520" y="9834880"/>
          <a:ext cx="635000" cy="1511300"/>
        </a:xfrm>
        <a:prstGeom prst="rect">
          <a:avLst/>
        </a:prstGeom>
      </xdr:spPr>
    </xdr:pic>
    <xdr:clientData/>
  </xdr:twoCellAnchor>
  <xdr:twoCellAnchor editAs="oneCell">
    <xdr:from>
      <xdr:col>11</xdr:col>
      <xdr:colOff>589280</xdr:colOff>
      <xdr:row>18</xdr:row>
      <xdr:rowOff>254000</xdr:rowOff>
    </xdr:from>
    <xdr:to>
      <xdr:col>12</xdr:col>
      <xdr:colOff>541020</xdr:colOff>
      <xdr:row>21</xdr:row>
      <xdr:rowOff>127000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1E0A6CD0-BE16-D49A-7E52-D139D74D4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2120880" y="9753600"/>
          <a:ext cx="622300" cy="15494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18</xdr:row>
      <xdr:rowOff>304800</xdr:rowOff>
    </xdr:from>
    <xdr:to>
      <xdr:col>13</xdr:col>
      <xdr:colOff>584200</xdr:colOff>
      <xdr:row>21</xdr:row>
      <xdr:rowOff>101600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D4B3D6E7-5644-BBCC-BF0B-52AE2D98A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2872720" y="9804400"/>
          <a:ext cx="584200" cy="1473200"/>
        </a:xfrm>
        <a:prstGeom prst="rect">
          <a:avLst/>
        </a:prstGeom>
      </xdr:spPr>
    </xdr:pic>
    <xdr:clientData/>
  </xdr:twoCellAnchor>
  <xdr:twoCellAnchor editAs="oneCell">
    <xdr:from>
      <xdr:col>6</xdr:col>
      <xdr:colOff>162559</xdr:colOff>
      <xdr:row>21</xdr:row>
      <xdr:rowOff>274320</xdr:rowOff>
    </xdr:from>
    <xdr:to>
      <xdr:col>11</xdr:col>
      <xdr:colOff>447040</xdr:colOff>
      <xdr:row>22</xdr:row>
      <xdr:rowOff>340289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466142C-7ABC-23D6-215C-B86447714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782559" y="11450320"/>
          <a:ext cx="4196081" cy="553649"/>
        </a:xfrm>
        <a:prstGeom prst="rect">
          <a:avLst/>
        </a:prstGeom>
      </xdr:spPr>
    </xdr:pic>
    <xdr:clientData/>
  </xdr:twoCellAnchor>
  <xdr:twoCellAnchor editAs="oneCell">
    <xdr:from>
      <xdr:col>11</xdr:col>
      <xdr:colOff>355600</xdr:colOff>
      <xdr:row>21</xdr:row>
      <xdr:rowOff>193040</xdr:rowOff>
    </xdr:from>
    <xdr:to>
      <xdr:col>12</xdr:col>
      <xdr:colOff>243840</xdr:colOff>
      <xdr:row>22</xdr:row>
      <xdr:rowOff>391160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DB598E82-ED8A-2F7F-C427-92A5AFF36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1887200" y="11369040"/>
          <a:ext cx="558800" cy="685800"/>
        </a:xfrm>
        <a:prstGeom prst="rect">
          <a:avLst/>
        </a:prstGeom>
      </xdr:spPr>
    </xdr:pic>
    <xdr:clientData/>
  </xdr:twoCellAnchor>
  <xdr:twoCellAnchor editAs="oneCell">
    <xdr:from>
      <xdr:col>12</xdr:col>
      <xdr:colOff>335280</xdr:colOff>
      <xdr:row>21</xdr:row>
      <xdr:rowOff>152400</xdr:rowOff>
    </xdr:from>
    <xdr:to>
      <xdr:col>13</xdr:col>
      <xdr:colOff>313113</xdr:colOff>
      <xdr:row>23</xdr:row>
      <xdr:rowOff>10160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9441CE2C-4698-1C4A-129F-69DCCCF57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2537440" y="11328400"/>
          <a:ext cx="648393" cy="792480"/>
        </a:xfrm>
        <a:prstGeom prst="rect">
          <a:avLst/>
        </a:prstGeom>
      </xdr:spPr>
    </xdr:pic>
    <xdr:clientData/>
  </xdr:twoCellAnchor>
  <xdr:twoCellAnchor editAs="oneCell">
    <xdr:from>
      <xdr:col>13</xdr:col>
      <xdr:colOff>294640</xdr:colOff>
      <xdr:row>21</xdr:row>
      <xdr:rowOff>203200</xdr:rowOff>
    </xdr:from>
    <xdr:to>
      <xdr:col>14</xdr:col>
      <xdr:colOff>157480</xdr:colOff>
      <xdr:row>22</xdr:row>
      <xdr:rowOff>388620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36F7F39D-A38F-BF3B-6363-8FF55F329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167360" y="11379200"/>
          <a:ext cx="533400" cy="673100"/>
        </a:xfrm>
        <a:prstGeom prst="rect">
          <a:avLst/>
        </a:prstGeom>
      </xdr:spPr>
    </xdr:pic>
    <xdr:clientData/>
  </xdr:twoCellAnchor>
  <xdr:twoCellAnchor editAs="oneCell">
    <xdr:from>
      <xdr:col>6</xdr:col>
      <xdr:colOff>203200</xdr:colOff>
      <xdr:row>22</xdr:row>
      <xdr:rowOff>426720</xdr:rowOff>
    </xdr:from>
    <xdr:to>
      <xdr:col>10</xdr:col>
      <xdr:colOff>314960</xdr:colOff>
      <xdr:row>24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1B0725B5-F28A-8324-4166-8B9A7E0A6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823200" y="12090400"/>
          <a:ext cx="3352800" cy="406400"/>
        </a:xfrm>
        <a:prstGeom prst="rect">
          <a:avLst/>
        </a:prstGeom>
      </xdr:spPr>
    </xdr:pic>
    <xdr:clientData/>
  </xdr:twoCellAnchor>
  <xdr:twoCellAnchor editAs="oneCell">
    <xdr:from>
      <xdr:col>7</xdr:col>
      <xdr:colOff>10160</xdr:colOff>
      <xdr:row>24</xdr:row>
      <xdr:rowOff>50800</xdr:rowOff>
    </xdr:from>
    <xdr:to>
      <xdr:col>9</xdr:col>
      <xdr:colOff>429260</xdr:colOff>
      <xdr:row>28</xdr:row>
      <xdr:rowOff>12700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F0B9FC9-4E0E-695D-D237-28F7843B2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863840" y="12547600"/>
          <a:ext cx="2755900" cy="158750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24</xdr:row>
      <xdr:rowOff>81280</xdr:rowOff>
    </xdr:from>
    <xdr:to>
      <xdr:col>10</xdr:col>
      <xdr:colOff>332740</xdr:colOff>
      <xdr:row>27</xdr:row>
      <xdr:rowOff>335280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6B55BE8-3208-148F-CCE3-C4FF35442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0495280" y="12578080"/>
          <a:ext cx="698500" cy="1473200"/>
        </a:xfrm>
        <a:prstGeom prst="rect">
          <a:avLst/>
        </a:prstGeom>
      </xdr:spPr>
    </xdr:pic>
    <xdr:clientData/>
  </xdr:twoCellAnchor>
  <xdr:twoCellAnchor editAs="oneCell">
    <xdr:from>
      <xdr:col>11</xdr:col>
      <xdr:colOff>213360</xdr:colOff>
      <xdr:row>24</xdr:row>
      <xdr:rowOff>121920</xdr:rowOff>
    </xdr:from>
    <xdr:to>
      <xdr:col>12</xdr:col>
      <xdr:colOff>241300</xdr:colOff>
      <xdr:row>27</xdr:row>
      <xdr:rowOff>375920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90E9F10-58A4-2688-6FC3-DBC886C87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1744960" y="12618720"/>
          <a:ext cx="698500" cy="14732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142240</xdr:colOff>
      <xdr:row>24</xdr:row>
      <xdr:rowOff>101600</xdr:rowOff>
    </xdr:from>
    <xdr:to>
      <xdr:col>13</xdr:col>
      <xdr:colOff>43180</xdr:colOff>
      <xdr:row>27</xdr:row>
      <xdr:rowOff>241300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29EB8D0-FFC4-9D8D-95F0-397FC7709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2344400" y="12598400"/>
          <a:ext cx="571500" cy="13589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111760</xdr:colOff>
      <xdr:row>24</xdr:row>
      <xdr:rowOff>121920</xdr:rowOff>
    </xdr:from>
    <xdr:to>
      <xdr:col>14</xdr:col>
      <xdr:colOff>12700</xdr:colOff>
      <xdr:row>27</xdr:row>
      <xdr:rowOff>299720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F901F454-F00D-38F5-00A1-384DCEE3C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2984480" y="12618720"/>
          <a:ext cx="571500" cy="1397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314960</xdr:colOff>
      <xdr:row>24</xdr:row>
      <xdr:rowOff>10160</xdr:rowOff>
    </xdr:from>
    <xdr:to>
      <xdr:col>11</xdr:col>
      <xdr:colOff>292100</xdr:colOff>
      <xdr:row>27</xdr:row>
      <xdr:rowOff>314960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4DDA164-AEBD-5C6F-7CB9-BE3EC9D32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1176000" y="12506960"/>
          <a:ext cx="647700" cy="15240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28</xdr:row>
      <xdr:rowOff>71120</xdr:rowOff>
    </xdr:from>
    <xdr:to>
      <xdr:col>10</xdr:col>
      <xdr:colOff>136412</xdr:colOff>
      <xdr:row>29</xdr:row>
      <xdr:rowOff>335280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CC50168-E36A-8094-2C90-25D2AFCDB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84160" y="14193520"/>
          <a:ext cx="3113292" cy="680720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457200</xdr:colOff>
      <xdr:row>27</xdr:row>
      <xdr:rowOff>375920</xdr:rowOff>
    </xdr:from>
    <xdr:to>
      <xdr:col>13</xdr:col>
      <xdr:colOff>43180</xdr:colOff>
      <xdr:row>29</xdr:row>
      <xdr:rowOff>403860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89B7325A-DFE0-38D0-C77C-7BE4DB553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1988800" y="14091920"/>
          <a:ext cx="927100" cy="8509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28</xdr:row>
      <xdr:rowOff>0</xdr:rowOff>
    </xdr:from>
    <xdr:to>
      <xdr:col>15</xdr:col>
      <xdr:colOff>53340</xdr:colOff>
      <xdr:row>29</xdr:row>
      <xdr:rowOff>332740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FB84BFA2-974A-A870-505F-DCBA56199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3543280" y="14122400"/>
          <a:ext cx="723900" cy="749300"/>
        </a:xfrm>
        <a:prstGeom prst="rect">
          <a:avLst/>
        </a:prstGeom>
      </xdr:spPr>
    </xdr:pic>
    <xdr:clientData/>
  </xdr:twoCellAnchor>
  <xdr:twoCellAnchor editAs="oneCell">
    <xdr:from>
      <xdr:col>12</xdr:col>
      <xdr:colOff>619760</xdr:colOff>
      <xdr:row>28</xdr:row>
      <xdr:rowOff>91440</xdr:rowOff>
    </xdr:from>
    <xdr:to>
      <xdr:col>14</xdr:col>
      <xdr:colOff>15240</xdr:colOff>
      <xdr:row>30</xdr:row>
      <xdr:rowOff>109220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BBAA0B-A5B0-0436-FE49-FE70DBB1A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2821920" y="14213840"/>
          <a:ext cx="736600" cy="850900"/>
        </a:xfrm>
        <a:prstGeom prst="rect">
          <a:avLst/>
        </a:prstGeom>
      </xdr:spPr>
    </xdr:pic>
    <xdr:clientData/>
  </xdr:twoCellAnchor>
  <xdr:twoCellAnchor editAs="oneCell">
    <xdr:from>
      <xdr:col>10</xdr:col>
      <xdr:colOff>619760</xdr:colOff>
      <xdr:row>28</xdr:row>
      <xdr:rowOff>60960</xdr:rowOff>
    </xdr:from>
    <xdr:to>
      <xdr:col>11</xdr:col>
      <xdr:colOff>520700</xdr:colOff>
      <xdr:row>30</xdr:row>
      <xdr:rowOff>243840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9184D848-81EC-FD3F-284C-537070E18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1480800" y="14183360"/>
          <a:ext cx="571500" cy="1016000"/>
        </a:xfrm>
        <a:prstGeom prst="rect">
          <a:avLst/>
        </a:prstGeom>
      </xdr:spPr>
    </xdr:pic>
    <xdr:clientData/>
  </xdr:twoCellAnchor>
  <xdr:twoCellAnchor editAs="oneCell">
    <xdr:from>
      <xdr:col>6</xdr:col>
      <xdr:colOff>223520</xdr:colOff>
      <xdr:row>30</xdr:row>
      <xdr:rowOff>162560</xdr:rowOff>
    </xdr:from>
    <xdr:to>
      <xdr:col>10</xdr:col>
      <xdr:colOff>335280</xdr:colOff>
      <xdr:row>32</xdr:row>
      <xdr:rowOff>205740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F50DE32-8FF2-C275-467B-0B59C9C06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7843520" y="15118080"/>
          <a:ext cx="3352800" cy="10795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416560</xdr:colOff>
      <xdr:row>30</xdr:row>
      <xdr:rowOff>162560</xdr:rowOff>
    </xdr:from>
    <xdr:to>
      <xdr:col>11</xdr:col>
      <xdr:colOff>342900</xdr:colOff>
      <xdr:row>32</xdr:row>
      <xdr:rowOff>231140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3FABA2D1-C4E2-8D3C-268C-9AF97202D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1277600" y="15118080"/>
          <a:ext cx="596900" cy="1104900"/>
        </a:xfrm>
        <a:prstGeom prst="rect">
          <a:avLst/>
        </a:prstGeom>
      </xdr:spPr>
    </xdr:pic>
    <xdr:clientData/>
  </xdr:twoCellAnchor>
  <xdr:twoCellAnchor editAs="oneCell">
    <xdr:from>
      <xdr:col>11</xdr:col>
      <xdr:colOff>477520</xdr:colOff>
      <xdr:row>30</xdr:row>
      <xdr:rowOff>172720</xdr:rowOff>
    </xdr:from>
    <xdr:to>
      <xdr:col>12</xdr:col>
      <xdr:colOff>441960</xdr:colOff>
      <xdr:row>32</xdr:row>
      <xdr:rowOff>266700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61B8CF5-1359-C347-D5EB-4533A835C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2009120" y="15128240"/>
          <a:ext cx="635000" cy="1130300"/>
        </a:xfrm>
        <a:prstGeom prst="rect">
          <a:avLst/>
        </a:prstGeom>
      </xdr:spPr>
    </xdr:pic>
    <xdr:clientData/>
  </xdr:twoCellAnchor>
  <xdr:twoCellAnchor editAs="oneCell">
    <xdr:from>
      <xdr:col>12</xdr:col>
      <xdr:colOff>528320</xdr:colOff>
      <xdr:row>30</xdr:row>
      <xdr:rowOff>162560</xdr:rowOff>
    </xdr:from>
    <xdr:to>
      <xdr:col>13</xdr:col>
      <xdr:colOff>543560</xdr:colOff>
      <xdr:row>32</xdr:row>
      <xdr:rowOff>269240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721B44F-4A58-924E-E223-FD938AF8F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2730480" y="15118080"/>
          <a:ext cx="685800" cy="1143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558800</xdr:colOff>
      <xdr:row>30</xdr:row>
      <xdr:rowOff>152400</xdr:rowOff>
    </xdr:from>
    <xdr:to>
      <xdr:col>14</xdr:col>
      <xdr:colOff>332740</xdr:colOff>
      <xdr:row>32</xdr:row>
      <xdr:rowOff>220980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1B2FC50A-641F-8834-1CAB-263025FE7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3431520" y="15107920"/>
          <a:ext cx="444500" cy="1104900"/>
        </a:xfrm>
        <a:prstGeom prst="rect">
          <a:avLst/>
        </a:prstGeom>
      </xdr:spPr>
    </xdr:pic>
    <xdr:clientData/>
  </xdr:twoCellAnchor>
  <xdr:twoCellAnchor editAs="oneCell">
    <xdr:from>
      <xdr:col>14</xdr:col>
      <xdr:colOff>447040</xdr:colOff>
      <xdr:row>30</xdr:row>
      <xdr:rowOff>172720</xdr:rowOff>
    </xdr:from>
    <xdr:to>
      <xdr:col>15</xdr:col>
      <xdr:colOff>259080</xdr:colOff>
      <xdr:row>32</xdr:row>
      <xdr:rowOff>317500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5AC80D0-E317-0F03-4DA3-B322B97A9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3990320" y="15128240"/>
          <a:ext cx="482600" cy="11811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302260</xdr:colOff>
      <xdr:row>38</xdr:row>
      <xdr:rowOff>38100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423BCF8-2178-F447-7673-0025E79F5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853680" y="16510000"/>
          <a:ext cx="1968500" cy="1866900"/>
        </a:xfrm>
        <a:prstGeom prst="rect">
          <a:avLst/>
        </a:prstGeom>
      </xdr:spPr>
    </xdr:pic>
    <xdr:clientData/>
  </xdr:twoCellAnchor>
  <xdr:twoCellAnchor editAs="oneCell">
    <xdr:from>
      <xdr:col>8</xdr:col>
      <xdr:colOff>355600</xdr:colOff>
      <xdr:row>33</xdr:row>
      <xdr:rowOff>20320</xdr:rowOff>
    </xdr:from>
    <xdr:to>
      <xdr:col>9</xdr:col>
      <xdr:colOff>256540</xdr:colOff>
      <xdr:row>38</xdr:row>
      <xdr:rowOff>20320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47EDE43B-A3D2-0831-D310-2EF580B6A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9875520" y="16530320"/>
          <a:ext cx="571500" cy="1828800"/>
        </a:xfrm>
        <a:prstGeom prst="rect">
          <a:avLst/>
        </a:prstGeom>
      </xdr:spPr>
    </xdr:pic>
    <xdr:clientData/>
  </xdr:twoCellAnchor>
  <xdr:twoCellAnchor editAs="oneCell">
    <xdr:from>
      <xdr:col>9</xdr:col>
      <xdr:colOff>325120</xdr:colOff>
      <xdr:row>33</xdr:row>
      <xdr:rowOff>30480</xdr:rowOff>
    </xdr:from>
    <xdr:to>
      <xdr:col>10</xdr:col>
      <xdr:colOff>213360</xdr:colOff>
      <xdr:row>38</xdr:row>
      <xdr:rowOff>43180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D1E6A9AD-8E10-7737-FA24-73B4C2940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0515600" y="16540480"/>
          <a:ext cx="558800" cy="184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284480</xdr:colOff>
      <xdr:row>33</xdr:row>
      <xdr:rowOff>60960</xdr:rowOff>
    </xdr:from>
    <xdr:to>
      <xdr:col>11</xdr:col>
      <xdr:colOff>172720</xdr:colOff>
      <xdr:row>37</xdr:row>
      <xdr:rowOff>312420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F16FD823-5B69-B62A-C6F3-CA032A71B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1145520" y="16570960"/>
          <a:ext cx="558800" cy="17145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11</xdr:col>
      <xdr:colOff>81280</xdr:colOff>
      <xdr:row>40</xdr:row>
      <xdr:rowOff>17780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1626F293-A655-170F-B0BB-41D7F692D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853680" y="18338800"/>
          <a:ext cx="3759200" cy="749300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457200</xdr:colOff>
      <xdr:row>38</xdr:row>
      <xdr:rowOff>10160</xdr:rowOff>
    </xdr:from>
    <xdr:to>
      <xdr:col>12</xdr:col>
      <xdr:colOff>345440</xdr:colOff>
      <xdr:row>40</xdr:row>
      <xdr:rowOff>2540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BEF20AB-89A4-1A05-47B5-D5FA5166D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1988800" y="18348960"/>
          <a:ext cx="558800" cy="723900"/>
        </a:xfrm>
        <a:prstGeom prst="rect">
          <a:avLst/>
        </a:prstGeom>
      </xdr:spPr>
    </xdr:pic>
    <xdr:clientData/>
  </xdr:twoCellAnchor>
  <xdr:twoCellAnchor editAs="oneCell">
    <xdr:from>
      <xdr:col>12</xdr:col>
      <xdr:colOff>406400</xdr:colOff>
      <xdr:row>38</xdr:row>
      <xdr:rowOff>20320</xdr:rowOff>
    </xdr:from>
    <xdr:to>
      <xdr:col>13</xdr:col>
      <xdr:colOff>243840</xdr:colOff>
      <xdr:row>39</xdr:row>
      <xdr:rowOff>353060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D3CFBE9-C62D-97DA-B1F1-28C74B919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2608560" y="18359120"/>
          <a:ext cx="508000" cy="698500"/>
        </a:xfrm>
        <a:prstGeom prst="rect">
          <a:avLst/>
        </a:prstGeom>
      </xdr:spPr>
    </xdr:pic>
    <xdr:clientData/>
  </xdr:twoCellAnchor>
  <xdr:twoCellAnchor editAs="oneCell">
    <xdr:from>
      <xdr:col>13</xdr:col>
      <xdr:colOff>203200</xdr:colOff>
      <xdr:row>38</xdr:row>
      <xdr:rowOff>20320</xdr:rowOff>
    </xdr:from>
    <xdr:to>
      <xdr:col>14</xdr:col>
      <xdr:colOff>91440</xdr:colOff>
      <xdr:row>39</xdr:row>
      <xdr:rowOff>302260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A3F2867F-D4FA-A02F-D1D8-70CF7CD44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3075920" y="18359120"/>
          <a:ext cx="558800" cy="6477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111760</xdr:colOff>
      <xdr:row>39</xdr:row>
      <xdr:rowOff>0</xdr:rowOff>
    </xdr:from>
    <xdr:to>
      <xdr:col>11</xdr:col>
      <xdr:colOff>441960</xdr:colOff>
      <xdr:row>39</xdr:row>
      <xdr:rowOff>304800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5A1CE5C5-1DB2-9B9F-5CB9-63FD25365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1643360" y="18704560"/>
          <a:ext cx="33020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40</xdr:row>
      <xdr:rowOff>60960</xdr:rowOff>
    </xdr:from>
    <xdr:to>
      <xdr:col>9</xdr:col>
      <xdr:colOff>152400</xdr:colOff>
      <xdr:row>43</xdr:row>
      <xdr:rowOff>5080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8CB7297D-3C71-D0DF-E77F-C6B3707C1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853680" y="19131280"/>
          <a:ext cx="2489200" cy="1193800"/>
        </a:xfrm>
        <a:prstGeom prst="rect">
          <a:avLst/>
        </a:prstGeom>
      </xdr:spPr>
    </xdr:pic>
    <xdr:clientData/>
  </xdr:twoCellAnchor>
  <xdr:twoCellAnchor editAs="oneCell">
    <xdr:from>
      <xdr:col>9</xdr:col>
      <xdr:colOff>223520</xdr:colOff>
      <xdr:row>40</xdr:row>
      <xdr:rowOff>101600</xdr:rowOff>
    </xdr:from>
    <xdr:to>
      <xdr:col>10</xdr:col>
      <xdr:colOff>200660</xdr:colOff>
      <xdr:row>42</xdr:row>
      <xdr:rowOff>347980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7CE5551-E20C-1CA1-5168-580A21E25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0414000" y="19171920"/>
          <a:ext cx="647700" cy="10795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101600</xdr:colOff>
      <xdr:row>40</xdr:row>
      <xdr:rowOff>60960</xdr:rowOff>
    </xdr:from>
    <xdr:to>
      <xdr:col>10</xdr:col>
      <xdr:colOff>635000</xdr:colOff>
      <xdr:row>42</xdr:row>
      <xdr:rowOff>358140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E2C80222-D12F-AABE-D56C-354BB29D8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0962640" y="19131280"/>
          <a:ext cx="533400" cy="11303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660400</xdr:colOff>
      <xdr:row>40</xdr:row>
      <xdr:rowOff>91440</xdr:rowOff>
    </xdr:from>
    <xdr:to>
      <xdr:col>11</xdr:col>
      <xdr:colOff>612140</xdr:colOff>
      <xdr:row>42</xdr:row>
      <xdr:rowOff>363220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514AC8AA-1EED-4967-6A52-E0F7D569E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1521440" y="19161760"/>
          <a:ext cx="622300" cy="1104900"/>
        </a:xfrm>
        <a:prstGeom prst="rect">
          <a:avLst/>
        </a:prstGeom>
      </xdr:spPr>
    </xdr:pic>
    <xdr:clientData/>
  </xdr:twoCellAnchor>
  <xdr:twoCellAnchor editAs="oneCell">
    <xdr:from>
      <xdr:col>11</xdr:col>
      <xdr:colOff>528320</xdr:colOff>
      <xdr:row>40</xdr:row>
      <xdr:rowOff>71120</xdr:rowOff>
    </xdr:from>
    <xdr:to>
      <xdr:col>12</xdr:col>
      <xdr:colOff>378460</xdr:colOff>
      <xdr:row>42</xdr:row>
      <xdr:rowOff>317500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E1EDFEA8-FFEC-F4E7-C722-3DDDD84E8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2059920" y="19141440"/>
          <a:ext cx="520700" cy="1079500"/>
        </a:xfrm>
        <a:prstGeom prst="rect">
          <a:avLst/>
        </a:prstGeom>
      </xdr:spPr>
    </xdr:pic>
    <xdr:clientData/>
  </xdr:twoCellAnchor>
  <xdr:twoCellAnchor editAs="oneCell">
    <xdr:from>
      <xdr:col>12</xdr:col>
      <xdr:colOff>416560</xdr:colOff>
      <xdr:row>40</xdr:row>
      <xdr:rowOff>60960</xdr:rowOff>
    </xdr:from>
    <xdr:to>
      <xdr:col>13</xdr:col>
      <xdr:colOff>252776</xdr:colOff>
      <xdr:row>42</xdr:row>
      <xdr:rowOff>279400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5724653B-CCE7-9781-7A40-24D333D4F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2618720" y="19131280"/>
          <a:ext cx="506776" cy="1051560"/>
        </a:xfrm>
        <a:prstGeom prst="rect">
          <a:avLst/>
        </a:prstGeom>
      </xdr:spPr>
    </xdr:pic>
    <xdr:clientData/>
  </xdr:twoCellAnchor>
  <xdr:twoCellAnchor editAs="oneCell">
    <xdr:from>
      <xdr:col>6</xdr:col>
      <xdr:colOff>193041</xdr:colOff>
      <xdr:row>43</xdr:row>
      <xdr:rowOff>20320</xdr:rowOff>
    </xdr:from>
    <xdr:to>
      <xdr:col>10</xdr:col>
      <xdr:colOff>95874</xdr:colOff>
      <xdr:row>45</xdr:row>
      <xdr:rowOff>445008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5A4B5A7-9703-E823-BFCB-ED4083B1B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813041" y="20340320"/>
          <a:ext cx="3143873" cy="1115568"/>
        </a:xfrm>
        <a:prstGeom prst="rect">
          <a:avLst/>
        </a:prstGeom>
      </xdr:spPr>
    </xdr:pic>
    <xdr:clientData/>
  </xdr:twoCellAnchor>
  <xdr:twoCellAnchor editAs="oneCell">
    <xdr:from>
      <xdr:col>10</xdr:col>
      <xdr:colOff>101600</xdr:colOff>
      <xdr:row>43</xdr:row>
      <xdr:rowOff>10160</xdr:rowOff>
    </xdr:from>
    <xdr:to>
      <xdr:col>11</xdr:col>
      <xdr:colOff>27940</xdr:colOff>
      <xdr:row>45</xdr:row>
      <xdr:rowOff>398780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7EA9775B-EC51-DEFD-1E29-32EFEA2A9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0962640" y="20330160"/>
          <a:ext cx="596900" cy="10795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12</xdr:col>
      <xdr:colOff>104140</xdr:colOff>
      <xdr:row>46</xdr:row>
      <xdr:rowOff>15240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CD3DFA8C-47D8-6EFB-7AD1-21F1895B0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1531600" y="20320000"/>
          <a:ext cx="774700" cy="1193800"/>
        </a:xfrm>
        <a:prstGeom prst="rect">
          <a:avLst/>
        </a:prstGeom>
      </xdr:spPr>
    </xdr:pic>
    <xdr:clientData/>
  </xdr:twoCellAnchor>
  <xdr:twoCellAnchor editAs="oneCell">
    <xdr:from>
      <xdr:col>11</xdr:col>
      <xdr:colOff>629920</xdr:colOff>
      <xdr:row>42</xdr:row>
      <xdr:rowOff>396240</xdr:rowOff>
    </xdr:from>
    <xdr:to>
      <xdr:col>12</xdr:col>
      <xdr:colOff>619760</xdr:colOff>
      <xdr:row>45</xdr:row>
      <xdr:rowOff>393700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85D8BBA0-D012-82CF-28DA-2E4AB4A89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2161520" y="20299680"/>
          <a:ext cx="660400" cy="1104900"/>
        </a:xfrm>
        <a:prstGeom prst="rect">
          <a:avLst/>
        </a:prstGeom>
      </xdr:spPr>
    </xdr:pic>
    <xdr:clientData/>
  </xdr:twoCellAnchor>
  <xdr:twoCellAnchor editAs="oneCell">
    <xdr:from>
      <xdr:col>12</xdr:col>
      <xdr:colOff>548640</xdr:colOff>
      <xdr:row>42</xdr:row>
      <xdr:rowOff>386080</xdr:rowOff>
    </xdr:from>
    <xdr:to>
      <xdr:col>13</xdr:col>
      <xdr:colOff>487680</xdr:colOff>
      <xdr:row>45</xdr:row>
      <xdr:rowOff>396240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208BA71A-E561-6364-F389-5ADE70A6A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2750800" y="20289520"/>
          <a:ext cx="609600" cy="1117600"/>
        </a:xfrm>
        <a:prstGeom prst="rect">
          <a:avLst/>
        </a:prstGeom>
      </xdr:spPr>
    </xdr:pic>
    <xdr:clientData/>
  </xdr:twoCellAnchor>
  <xdr:twoCellAnchor editAs="oneCell">
    <xdr:from>
      <xdr:col>13</xdr:col>
      <xdr:colOff>447040</xdr:colOff>
      <xdr:row>43</xdr:row>
      <xdr:rowOff>0</xdr:rowOff>
    </xdr:from>
    <xdr:to>
      <xdr:col>14</xdr:col>
      <xdr:colOff>424180</xdr:colOff>
      <xdr:row>45</xdr:row>
      <xdr:rowOff>388620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F8700E06-CA2F-71CB-C244-A3278BDB6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3319760" y="20320000"/>
          <a:ext cx="647700" cy="10795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121920</xdr:colOff>
      <xdr:row>45</xdr:row>
      <xdr:rowOff>467360</xdr:rowOff>
    </xdr:from>
    <xdr:to>
      <xdr:col>12</xdr:col>
      <xdr:colOff>73660</xdr:colOff>
      <xdr:row>48</xdr:row>
      <xdr:rowOff>111760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3C50FBEA-C93A-C535-1265-5C9D24040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1653520" y="21478240"/>
          <a:ext cx="622300" cy="762000"/>
        </a:xfrm>
        <a:prstGeom prst="rect">
          <a:avLst/>
        </a:prstGeom>
      </xdr:spPr>
    </xdr:pic>
    <xdr:clientData/>
  </xdr:twoCellAnchor>
  <xdr:twoCellAnchor editAs="oneCell">
    <xdr:from>
      <xdr:col>6</xdr:col>
      <xdr:colOff>182880</xdr:colOff>
      <xdr:row>46</xdr:row>
      <xdr:rowOff>20320</xdr:rowOff>
    </xdr:from>
    <xdr:to>
      <xdr:col>11</xdr:col>
      <xdr:colOff>17780</xdr:colOff>
      <xdr:row>48</xdr:row>
      <xdr:rowOff>127000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38436075-159A-1274-5971-78BCCCB53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802880" y="21518880"/>
          <a:ext cx="3746500" cy="736600"/>
        </a:xfrm>
        <a:prstGeom prst="rect">
          <a:avLst/>
        </a:prstGeom>
      </xdr:spPr>
    </xdr:pic>
    <xdr:clientData/>
  </xdr:twoCellAnchor>
  <xdr:twoCellAnchor editAs="oneCell">
    <xdr:from>
      <xdr:col>12</xdr:col>
      <xdr:colOff>132080</xdr:colOff>
      <xdr:row>46</xdr:row>
      <xdr:rowOff>50800</xdr:rowOff>
    </xdr:from>
    <xdr:to>
      <xdr:col>13</xdr:col>
      <xdr:colOff>7620</xdr:colOff>
      <xdr:row>48</xdr:row>
      <xdr:rowOff>195580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1E8331CB-5B87-6725-DF60-0C07E8C11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2334240" y="21549360"/>
          <a:ext cx="546100" cy="7747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101600</xdr:colOff>
      <xdr:row>46</xdr:row>
      <xdr:rowOff>10160</xdr:rowOff>
    </xdr:from>
    <xdr:to>
      <xdr:col>13</xdr:col>
      <xdr:colOff>635000</xdr:colOff>
      <xdr:row>48</xdr:row>
      <xdr:rowOff>53340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6FDA317-6A7F-CACB-261D-7594CDADE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2974320" y="21508720"/>
          <a:ext cx="533400" cy="673100"/>
        </a:xfrm>
        <a:prstGeom prst="rect">
          <a:avLst/>
        </a:prstGeom>
      </xdr:spPr>
    </xdr:pic>
    <xdr:clientData/>
  </xdr:twoCellAnchor>
  <xdr:twoCellAnchor editAs="oneCell">
    <xdr:from>
      <xdr:col>6</xdr:col>
      <xdr:colOff>162560</xdr:colOff>
      <xdr:row>48</xdr:row>
      <xdr:rowOff>254000</xdr:rowOff>
    </xdr:from>
    <xdr:to>
      <xdr:col>12</xdr:col>
      <xdr:colOff>172720</xdr:colOff>
      <xdr:row>49</xdr:row>
      <xdr:rowOff>470061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F4FA3428-8057-368A-C84B-4295AF4DC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7782560" y="22382480"/>
          <a:ext cx="4592320" cy="988221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48</xdr:row>
      <xdr:rowOff>162560</xdr:rowOff>
    </xdr:from>
    <xdr:to>
      <xdr:col>13</xdr:col>
      <xdr:colOff>142240</xdr:colOff>
      <xdr:row>49</xdr:row>
      <xdr:rowOff>495300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97146BDC-94EA-41D3-6934-96D9EA796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2354560" y="22291040"/>
          <a:ext cx="660400" cy="11049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101600</xdr:colOff>
      <xdr:row>48</xdr:row>
      <xdr:rowOff>101600</xdr:rowOff>
    </xdr:from>
    <xdr:to>
      <xdr:col>14</xdr:col>
      <xdr:colOff>104140</xdr:colOff>
      <xdr:row>49</xdr:row>
      <xdr:rowOff>599440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F6639487-18D0-9488-E1DD-AF58D33E3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2974320" y="22230080"/>
          <a:ext cx="673100" cy="127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60960</xdr:colOff>
      <xdr:row>48</xdr:row>
      <xdr:rowOff>152400</xdr:rowOff>
    </xdr:from>
    <xdr:to>
      <xdr:col>15</xdr:col>
      <xdr:colOff>215900</xdr:colOff>
      <xdr:row>49</xdr:row>
      <xdr:rowOff>485140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51631E4E-9106-4A58-A537-68CEA9C8D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3604240" y="22280880"/>
          <a:ext cx="825500" cy="1104900"/>
        </a:xfrm>
        <a:prstGeom prst="rect">
          <a:avLst/>
        </a:prstGeom>
      </xdr:spPr>
    </xdr:pic>
    <xdr:clientData/>
  </xdr:twoCellAnchor>
  <xdr:twoCellAnchor editAs="oneCell">
    <xdr:from>
      <xdr:col>7</xdr:col>
      <xdr:colOff>10160</xdr:colOff>
      <xdr:row>49</xdr:row>
      <xdr:rowOff>640080</xdr:rowOff>
    </xdr:from>
    <xdr:to>
      <xdr:col>12</xdr:col>
      <xdr:colOff>60960</xdr:colOff>
      <xdr:row>52</xdr:row>
      <xdr:rowOff>114322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F18BA829-73C3-9175-4100-369178A09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863840" y="23540720"/>
          <a:ext cx="4399280" cy="957602"/>
        </a:xfrm>
        <a:prstGeom prst="rect">
          <a:avLst/>
        </a:prstGeom>
      </xdr:spPr>
    </xdr:pic>
    <xdr:clientData/>
  </xdr:twoCellAnchor>
  <xdr:twoCellAnchor editAs="oneCell">
    <xdr:from>
      <xdr:col>14</xdr:col>
      <xdr:colOff>30480</xdr:colOff>
      <xdr:row>49</xdr:row>
      <xdr:rowOff>660400</xdr:rowOff>
    </xdr:from>
    <xdr:to>
      <xdr:col>14</xdr:col>
      <xdr:colOff>665480</xdr:colOff>
      <xdr:row>53</xdr:row>
      <xdr:rowOff>165100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15DABAE8-2C8B-60E4-E51B-4CE4C76F2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3573760" y="23561040"/>
          <a:ext cx="635000" cy="1181100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</xdr:colOff>
      <xdr:row>49</xdr:row>
      <xdr:rowOff>650240</xdr:rowOff>
    </xdr:from>
    <xdr:to>
      <xdr:col>13</xdr:col>
      <xdr:colOff>50800</xdr:colOff>
      <xdr:row>53</xdr:row>
      <xdr:rowOff>40640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95DDF55-885D-BB3E-A3AF-CEDEA33FE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2263120" y="23550880"/>
          <a:ext cx="660400" cy="106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182880</xdr:colOff>
      <xdr:row>49</xdr:row>
      <xdr:rowOff>680720</xdr:rowOff>
    </xdr:from>
    <xdr:to>
      <xdr:col>14</xdr:col>
      <xdr:colOff>20320</xdr:colOff>
      <xdr:row>52</xdr:row>
      <xdr:rowOff>175260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10CEFE0C-55AC-91E8-D6AD-78983E753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3055600" y="23581360"/>
          <a:ext cx="508000" cy="9779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0.17935</cdr:x>
      <cdr:y>0.80737</cdr:y>
    </cdr:from>
    <cdr:to>
      <cdr:x>0.84374</cdr:x>
      <cdr:y>0.91561</cdr:y>
    </cdr:to>
    <cdr:sp macro="" textlink="">
      <cdr:nvSpPr>
        <cdr:cNvPr id="5" name="Right Arrow 4">
          <a:extLst xmlns:a="http://schemas.openxmlformats.org/drawingml/2006/main">
            <a:ext uri="{FF2B5EF4-FFF2-40B4-BE49-F238E27FC236}">
              <a16:creationId xmlns:a16="http://schemas.microsoft.com/office/drawing/2014/main" id="{1BA2446C-1940-B6BB-8B56-36E5A74CF809}"/>
            </a:ext>
          </a:extLst>
        </cdr:cNvPr>
        <cdr:cNvSpPr/>
      </cdr:nvSpPr>
      <cdr:spPr>
        <a:xfrm xmlns:a="http://schemas.openxmlformats.org/drawingml/2006/main">
          <a:off x="1020353" y="2661401"/>
          <a:ext cx="3779761" cy="356810"/>
        </a:xfrm>
        <a:prstGeom xmlns:a="http://schemas.openxmlformats.org/drawingml/2006/main" prst="rightArrow">
          <a:avLst>
            <a:gd name="adj1" fmla="val 50000"/>
            <a:gd name="adj2" fmla="val 46650"/>
          </a:avLst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900"/>
            <a:t>Couple family</a:t>
          </a:r>
          <a:r>
            <a:rPr lang="en-US" sz="900" baseline="0"/>
            <a:t> has children increased 4.9% </a:t>
          </a:r>
          <a:endParaRPr lang="en-US" sz="900"/>
        </a:p>
      </cdr:txBody>
    </cdr:sp>
  </cdr:relSizeAnchor>
  <cdr:relSizeAnchor xmlns:cdr="http://schemas.openxmlformats.org/drawingml/2006/chartDrawing">
    <cdr:from>
      <cdr:x>0.90106</cdr:x>
      <cdr:y>0.06108</cdr:y>
    </cdr:from>
    <cdr:to>
      <cdr:x>0.97089</cdr:x>
      <cdr:y>0.86752</cdr:y>
    </cdr:to>
    <cdr:sp macro="" textlink="">
      <cdr:nvSpPr>
        <cdr:cNvPr id="6" name="Right Arrow 5">
          <a:extLst xmlns:a="http://schemas.openxmlformats.org/drawingml/2006/main">
            <a:ext uri="{FF2B5EF4-FFF2-40B4-BE49-F238E27FC236}">
              <a16:creationId xmlns:a16="http://schemas.microsoft.com/office/drawing/2014/main" id="{9D58D5D0-0A22-9403-AAB0-4F4AB35C41F5}"/>
            </a:ext>
          </a:extLst>
        </cdr:cNvPr>
        <cdr:cNvSpPr/>
      </cdr:nvSpPr>
      <cdr:spPr>
        <a:xfrm xmlns:a="http://schemas.openxmlformats.org/drawingml/2006/main" rot="5400000">
          <a:off x="3995675" y="1331902"/>
          <a:ext cx="2658376" cy="397238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/>
            <a:t>Couple family</a:t>
          </a:r>
          <a:r>
            <a:rPr lang="en-US" sz="900" baseline="0"/>
            <a:t> has no children decrease 4.6% </a:t>
          </a:r>
          <a:endParaRPr lang="en-US" sz="900"/>
        </a:p>
      </cdr:txBody>
    </cdr:sp>
  </cdr:relSizeAnchor>
  <cdr:relSizeAnchor xmlns:cdr="http://schemas.openxmlformats.org/drawingml/2006/chartDrawing">
    <cdr:from>
      <cdr:x>0.03232</cdr:x>
      <cdr:y>0.05944</cdr:y>
    </cdr:from>
    <cdr:to>
      <cdr:x>0.10214</cdr:x>
      <cdr:y>0.86589</cdr:y>
    </cdr:to>
    <cdr:sp macro="" textlink="">
      <cdr:nvSpPr>
        <cdr:cNvPr id="9" name="Right Arrow 8">
          <a:extLst xmlns:a="http://schemas.openxmlformats.org/drawingml/2006/main">
            <a:ext uri="{FF2B5EF4-FFF2-40B4-BE49-F238E27FC236}">
              <a16:creationId xmlns:a16="http://schemas.microsoft.com/office/drawing/2014/main" id="{1BB5D820-E0A9-B549-A200-26B1300E8C43}"/>
            </a:ext>
          </a:extLst>
        </cdr:cNvPr>
        <cdr:cNvSpPr/>
      </cdr:nvSpPr>
      <cdr:spPr>
        <a:xfrm xmlns:a="http://schemas.openxmlformats.org/drawingml/2006/main" rot="5400000">
          <a:off x="-946722" y="1326512"/>
          <a:ext cx="2658376" cy="397238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/>
            <a:t>One parent family </a:t>
          </a:r>
          <a:r>
            <a:rPr lang="en-US" sz="900" baseline="0"/>
            <a:t> decreeased 0.7% </a:t>
          </a:r>
          <a:endParaRPr lang="en-US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0.13324</cdr:x>
      <cdr:y>0.09269</cdr:y>
    </cdr:from>
    <cdr:to>
      <cdr:x>0.83153</cdr:x>
      <cdr:y>0.19261</cdr:y>
    </cdr:to>
    <cdr:sp macro="" textlink="">
      <cdr:nvSpPr>
        <cdr:cNvPr id="2" name="Right Arrow 1">
          <a:extLst xmlns:a="http://schemas.openxmlformats.org/drawingml/2006/main">
            <a:ext uri="{FF2B5EF4-FFF2-40B4-BE49-F238E27FC236}">
              <a16:creationId xmlns:a16="http://schemas.microsoft.com/office/drawing/2014/main" id="{9C5D7C8D-777F-8B7D-F66A-738A1F933651}"/>
            </a:ext>
          </a:extLst>
        </cdr:cNvPr>
        <cdr:cNvSpPr/>
      </cdr:nvSpPr>
      <cdr:spPr>
        <a:xfrm xmlns:a="http://schemas.openxmlformats.org/drawingml/2006/main">
          <a:off x="1026745" y="436318"/>
          <a:ext cx="5381013" cy="470351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/>
            <a:t>4</a:t>
          </a:r>
          <a:r>
            <a:rPr lang="en-US" baseline="0"/>
            <a:t> bedroom portion increased 27% while average number per dwelling increased 6%</a:t>
          </a:r>
          <a:endParaRPr lang="en-US"/>
        </a:p>
      </cdr:txBody>
    </cdr:sp>
  </cdr:relSizeAnchor>
  <cdr:relSizeAnchor xmlns:cdr="http://schemas.openxmlformats.org/drawingml/2006/chartDrawing">
    <cdr:from>
      <cdr:x>0.01026</cdr:x>
      <cdr:y>0.25457</cdr:y>
    </cdr:from>
    <cdr:to>
      <cdr:x>0.0713</cdr:x>
      <cdr:y>0.84212</cdr:y>
    </cdr:to>
    <cdr:sp macro="" textlink="">
      <cdr:nvSpPr>
        <cdr:cNvPr id="5" name="Right Arrow 4">
          <a:extLst xmlns:a="http://schemas.openxmlformats.org/drawingml/2006/main">
            <a:ext uri="{FF2B5EF4-FFF2-40B4-BE49-F238E27FC236}">
              <a16:creationId xmlns:a16="http://schemas.microsoft.com/office/drawing/2014/main" id="{8E32E31A-4FFC-3E78-B435-5F4CE33414FE}"/>
            </a:ext>
          </a:extLst>
        </cdr:cNvPr>
        <cdr:cNvSpPr/>
      </cdr:nvSpPr>
      <cdr:spPr>
        <a:xfrm xmlns:a="http://schemas.openxmlformats.org/drawingml/2006/main" rot="5400000">
          <a:off x="-1068656" y="2346008"/>
          <a:ext cx="2765779" cy="470398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3 bedroom portion decreased</a:t>
          </a:r>
          <a:r>
            <a:rPr lang="en-US" baseline="0"/>
            <a:t> 14%  </a:t>
          </a:r>
          <a:endParaRPr lang="en-US"/>
        </a:p>
      </cdr:txBody>
    </cdr:sp>
  </cdr:relSizeAnchor>
  <cdr:relSizeAnchor xmlns:cdr="http://schemas.openxmlformats.org/drawingml/2006/chartDrawing">
    <cdr:from>
      <cdr:x>0.92585</cdr:x>
      <cdr:y>0.11391</cdr:y>
    </cdr:from>
    <cdr:to>
      <cdr:x>0.98689</cdr:x>
      <cdr:y>0.91611</cdr:y>
    </cdr:to>
    <cdr:sp macro="" textlink="">
      <cdr:nvSpPr>
        <cdr:cNvPr id="6" name="Right Arrow 5">
          <a:extLst xmlns:a="http://schemas.openxmlformats.org/drawingml/2006/main">
            <a:ext uri="{FF2B5EF4-FFF2-40B4-BE49-F238E27FC236}">
              <a16:creationId xmlns:a16="http://schemas.microsoft.com/office/drawing/2014/main" id="{93EE380F-1701-DB62-AB90-FDF3FFD687A6}"/>
            </a:ext>
          </a:extLst>
        </cdr:cNvPr>
        <cdr:cNvSpPr/>
      </cdr:nvSpPr>
      <cdr:spPr>
        <a:xfrm xmlns:a="http://schemas.openxmlformats.org/drawingml/2006/main" rot="5400000">
          <a:off x="5481703" y="2189110"/>
          <a:ext cx="3776174" cy="470398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2 bedroom portion decreased</a:t>
          </a:r>
          <a:r>
            <a:rPr lang="en-US" baseline="0"/>
            <a:t> 33%  </a:t>
          </a:r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816196</xdr:colOff>
      <xdr:row>16</xdr:row>
      <xdr:rowOff>165344</xdr:rowOff>
    </xdr:from>
    <xdr:to>
      <xdr:col>8</xdr:col>
      <xdr:colOff>671400</xdr:colOff>
      <xdr:row>34</xdr:row>
      <xdr:rowOff>105159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44446-08E9-C9FC-62C8-C3779E1BB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0.09728</cdr:x>
      <cdr:y>0.76549</cdr:y>
    </cdr:from>
    <cdr:to>
      <cdr:x>0.90747</cdr:x>
      <cdr:y>0.87363</cdr:y>
    </cdr:to>
    <cdr:sp macro="" textlink="">
      <cdr:nvSpPr>
        <cdr:cNvPr id="2" name="Right Arrow 1">
          <a:extLst xmlns:a="http://schemas.openxmlformats.org/drawingml/2006/main">
            <a:ext uri="{FF2B5EF4-FFF2-40B4-BE49-F238E27FC236}">
              <a16:creationId xmlns:a16="http://schemas.microsoft.com/office/drawing/2014/main" id="{236500AA-BD31-BAF0-4379-568BA34BE162}"/>
            </a:ext>
          </a:extLst>
        </cdr:cNvPr>
        <cdr:cNvSpPr/>
      </cdr:nvSpPr>
      <cdr:spPr>
        <a:xfrm xmlns:a="http://schemas.openxmlformats.org/drawingml/2006/main">
          <a:off x="572337" y="2637123"/>
          <a:ext cx="4766734" cy="372534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Semi detached increase 2.2%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1107407</xdr:colOff>
      <xdr:row>10</xdr:row>
      <xdr:rowOff>100630</xdr:rowOff>
    </xdr:from>
    <xdr:to>
      <xdr:col>8</xdr:col>
      <xdr:colOff>601283</xdr:colOff>
      <xdr:row>28</xdr:row>
      <xdr:rowOff>39337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21AF41-EF3F-C690-5FA2-2830A9097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60476</xdr:colOff>
      <xdr:row>12</xdr:row>
      <xdr:rowOff>6721</xdr:rowOff>
    </xdr:from>
    <xdr:to>
      <xdr:col>7</xdr:col>
      <xdr:colOff>638359</xdr:colOff>
      <xdr:row>13</xdr:row>
      <xdr:rowOff>161271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C995B934-D4A9-7030-A38B-221E59582C64}"/>
            </a:ext>
          </a:extLst>
        </xdr:cNvPr>
        <xdr:cNvSpPr/>
      </xdr:nvSpPr>
      <xdr:spPr>
        <a:xfrm rot="206234">
          <a:off x="2587037" y="2277938"/>
          <a:ext cx="3930952" cy="342698"/>
        </a:xfrm>
        <a:prstGeom prst="right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900"/>
            <a:t>Worked full-time ratio decrease</a:t>
          </a:r>
          <a:r>
            <a:rPr lang="en-GB" sz="900" baseline="0"/>
            <a:t> 7%  while part-time decrease by 9%</a:t>
          </a:r>
        </a:p>
        <a:p>
          <a:pPr algn="ctr"/>
          <a:r>
            <a:rPr lang="en-GB" sz="900"/>
            <a:t>  </a:t>
          </a:r>
        </a:p>
      </xdr:txBody>
    </xdr:sp>
    <xdr:clientData/>
  </xdr:twoCellAnchor>
  <xdr:twoCellAnchor>
    <xdr:from>
      <xdr:col>2</xdr:col>
      <xdr:colOff>125520</xdr:colOff>
      <xdr:row>23</xdr:row>
      <xdr:rowOff>159121</xdr:rowOff>
    </xdr:from>
    <xdr:to>
      <xdr:col>7</xdr:col>
      <xdr:colOff>703403</xdr:colOff>
      <xdr:row>25</xdr:row>
      <xdr:rowOff>125523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E9D0A3C1-51E3-DA42-9C40-011231EC63FC}"/>
            </a:ext>
          </a:extLst>
        </xdr:cNvPr>
        <xdr:cNvSpPr/>
      </xdr:nvSpPr>
      <xdr:spPr>
        <a:xfrm rot="21392544">
          <a:off x="2652081" y="4499968"/>
          <a:ext cx="3930952" cy="342698"/>
        </a:xfrm>
        <a:prstGeom prst="rightArrow">
          <a:avLst/>
        </a:prstGeom>
        <a:solidFill>
          <a:schemeClr val="accent6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900"/>
            <a:t>Unemployment ratio increase 19% over</a:t>
          </a:r>
          <a:r>
            <a:rPr lang="en-GB" sz="900" baseline="0"/>
            <a:t> 20 years</a:t>
          </a:r>
        </a:p>
        <a:p>
          <a:pPr algn="ctr"/>
          <a:endParaRPr lang="en-GB" sz="900" baseline="0"/>
        </a:p>
        <a:p>
          <a:pPr algn="ctr"/>
          <a:r>
            <a:rPr lang="en-GB" sz="900"/>
            <a:t>  </a:t>
          </a:r>
        </a:p>
      </xdr:txBody>
    </xdr:sp>
    <xdr:clientData/>
  </xdr:twoCellAnchor>
  <xdr:twoCellAnchor>
    <xdr:from>
      <xdr:col>9</xdr:col>
      <xdr:colOff>255343</xdr:colOff>
      <xdr:row>10</xdr:row>
      <xdr:rowOff>73915</xdr:rowOff>
    </xdr:from>
    <xdr:to>
      <xdr:col>16</xdr:col>
      <xdr:colOff>302380</xdr:colOff>
      <xdr:row>28</xdr:row>
      <xdr:rowOff>12622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D32E72-1AE3-FC4F-9C2E-5BC6ACFC9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257764</xdr:colOff>
      <xdr:row>11</xdr:row>
      <xdr:rowOff>147829</xdr:rowOff>
    </xdr:from>
    <xdr:to>
      <xdr:col>9</xdr:col>
      <xdr:colOff>692122</xdr:colOff>
      <xdr:row>24</xdr:row>
      <xdr:rowOff>161268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id="{05730491-9415-B840-AD35-9FB33B7134B2}"/>
            </a:ext>
          </a:extLst>
        </xdr:cNvPr>
        <xdr:cNvSpPr/>
      </xdr:nvSpPr>
      <xdr:spPr>
        <a:xfrm rot="16200000">
          <a:off x="6562879" y="3243402"/>
          <a:ext cx="2459365" cy="434358"/>
        </a:xfrm>
        <a:prstGeom prst="rightArrow">
          <a:avLst/>
        </a:prstGeom>
        <a:solidFill>
          <a:schemeClr val="accent6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900"/>
            <a:t>Unemployment ratio increase 19% over</a:t>
          </a:r>
          <a:r>
            <a:rPr lang="en-GB" sz="900" baseline="0"/>
            <a:t> 20 years</a:t>
          </a:r>
        </a:p>
      </xdr:txBody>
    </xdr:sp>
    <xdr:clientData/>
  </xdr:twoCellAnchor>
  <xdr:twoCellAnchor>
    <xdr:from>
      <xdr:col>15</xdr:col>
      <xdr:colOff>396454</xdr:colOff>
      <xdr:row>12</xdr:row>
      <xdr:rowOff>6720</xdr:rowOff>
    </xdr:from>
    <xdr:to>
      <xdr:col>16</xdr:col>
      <xdr:colOff>329258</xdr:colOff>
      <xdr:row>25</xdr:row>
      <xdr:rowOff>114233</xdr:rowOff>
    </xdr:to>
    <xdr:sp macro="" textlink="">
      <xdr:nvSpPr>
        <xdr:cNvPr id="11" name="Right Arrow 10">
          <a:extLst>
            <a:ext uri="{FF2B5EF4-FFF2-40B4-BE49-F238E27FC236}">
              <a16:creationId xmlns:a16="http://schemas.microsoft.com/office/drawing/2014/main" id="{34D5729E-0894-D44B-A1A1-DCE87B802112}"/>
            </a:ext>
          </a:extLst>
        </xdr:cNvPr>
        <xdr:cNvSpPr/>
      </xdr:nvSpPr>
      <xdr:spPr>
        <a:xfrm rot="5400000">
          <a:off x="11776057" y="3175001"/>
          <a:ext cx="2553439" cy="759312"/>
        </a:xfrm>
        <a:prstGeom prst="right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900"/>
            <a:t>Worked full-time ratio decrease</a:t>
          </a:r>
          <a:r>
            <a:rPr lang="en-GB" sz="900" baseline="0"/>
            <a:t> 7%  while part-time decrease by 9%</a:t>
          </a:r>
        </a:p>
        <a:p>
          <a:pPr algn="ctr"/>
          <a:r>
            <a:rPr lang="en-GB" sz="900"/>
            <a:t> 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104162</xdr:colOff>
      <xdr:row>9</xdr:row>
      <xdr:rowOff>123919</xdr:rowOff>
    </xdr:from>
    <xdr:to>
      <xdr:col>17</xdr:col>
      <xdr:colOff>96947</xdr:colOff>
      <xdr:row>32</xdr:row>
      <xdr:rowOff>87252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53A52-7350-030D-913B-98E52BA29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179544</xdr:rowOff>
    </xdr:from>
    <xdr:to>
      <xdr:col>7</xdr:col>
      <xdr:colOff>343062</xdr:colOff>
      <xdr:row>40</xdr:row>
      <xdr:rowOff>126030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2EE886-0CCF-398A-5FC7-112C43360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0.14356</cdr:x>
      <cdr:y>0.19881</cdr:y>
    </cdr:from>
    <cdr:to>
      <cdr:x>0.92176</cdr:x>
      <cdr:y>0.29891</cdr:y>
    </cdr:to>
    <cdr:sp macro="" textlink="">
      <cdr:nvSpPr>
        <cdr:cNvPr id="2" name="Right Arrow 1">
          <a:extLst xmlns:a="http://schemas.openxmlformats.org/drawingml/2006/main">
            <a:ext uri="{FF2B5EF4-FFF2-40B4-BE49-F238E27FC236}">
              <a16:creationId xmlns:a16="http://schemas.microsoft.com/office/drawing/2014/main" id="{13CE1D92-B4CC-800E-C0B3-3826B3892F59}"/>
            </a:ext>
          </a:extLst>
        </cdr:cNvPr>
        <cdr:cNvSpPr/>
      </cdr:nvSpPr>
      <cdr:spPr>
        <a:xfrm xmlns:a="http://schemas.openxmlformats.org/drawingml/2006/main" rot="21415122">
          <a:off x="947911" y="796937"/>
          <a:ext cx="5138168" cy="401229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/>
            <a:t>Family house hold protion Increase  3.2%</a:t>
          </a:r>
        </a:p>
        <a:p xmlns:a="http://schemas.openxmlformats.org/drawingml/2006/main">
          <a:pPr algn="ctr"/>
          <a:endParaRPr lang="en-US"/>
        </a:p>
      </cdr:txBody>
    </cdr:sp>
  </cdr:relSizeAnchor>
  <cdr:relSizeAnchor xmlns:cdr="http://schemas.openxmlformats.org/drawingml/2006/chartDrawing">
    <cdr:from>
      <cdr:x>2.69935E-7</cdr:x>
      <cdr:y>0.47613</cdr:y>
    </cdr:from>
    <cdr:to>
      <cdr:x>0.1181</cdr:x>
      <cdr:y>1</cdr:y>
    </cdr:to>
    <cdr:sp macro="" textlink="">
      <cdr:nvSpPr>
        <cdr:cNvPr id="4" name="Right Arrow 3">
          <a:extLst xmlns:a="http://schemas.openxmlformats.org/drawingml/2006/main">
            <a:ext uri="{FF2B5EF4-FFF2-40B4-BE49-F238E27FC236}">
              <a16:creationId xmlns:a16="http://schemas.microsoft.com/office/drawing/2014/main" id="{6D35C86B-937A-0BE2-1C17-B7041D0C9193}"/>
            </a:ext>
          </a:extLst>
        </cdr:cNvPr>
        <cdr:cNvSpPr/>
      </cdr:nvSpPr>
      <cdr:spPr>
        <a:xfrm xmlns:a="http://schemas.openxmlformats.org/drawingml/2006/main" rot="16200000">
          <a:off x="-721009" y="2826863"/>
          <a:ext cx="2317022" cy="875000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Household</a:t>
          </a:r>
          <a:r>
            <a:rPr lang="en-US" baseline="0"/>
            <a:t> owne with a mortage</a:t>
          </a:r>
          <a:r>
            <a:rPr lang="en-US"/>
            <a:t> protion Increase  12.5%</a:t>
          </a:r>
        </a:p>
        <a:p xmlns:a="http://schemas.openxmlformats.org/drawingml/2006/main">
          <a:pPr algn="ctr"/>
          <a:endParaRPr lang="en-US"/>
        </a:p>
      </cdr:txBody>
    </cdr:sp>
  </cdr:relSizeAnchor>
  <cdr:relSizeAnchor xmlns:cdr="http://schemas.openxmlformats.org/drawingml/2006/chartDrawing">
    <cdr:from>
      <cdr:x>0.89532</cdr:x>
      <cdr:y>0.50024</cdr:y>
    </cdr:from>
    <cdr:to>
      <cdr:x>1</cdr:x>
      <cdr:y>0.99123</cdr:y>
    </cdr:to>
    <cdr:sp macro="" textlink="">
      <cdr:nvSpPr>
        <cdr:cNvPr id="5" name="Right Arrow 4">
          <a:extLst xmlns:a="http://schemas.openxmlformats.org/drawingml/2006/main">
            <a:ext uri="{FF2B5EF4-FFF2-40B4-BE49-F238E27FC236}">
              <a16:creationId xmlns:a16="http://schemas.microsoft.com/office/drawing/2014/main" id="{A83B983A-F208-544C-DAB5-38AE4D2C7260}"/>
            </a:ext>
          </a:extLst>
        </cdr:cNvPr>
        <cdr:cNvSpPr/>
      </cdr:nvSpPr>
      <cdr:spPr>
        <a:xfrm xmlns:a="http://schemas.openxmlformats.org/drawingml/2006/main" rot="5400000">
          <a:off x="5935610" y="2910510"/>
          <a:ext cx="2171601" cy="775573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Fully owned house hold protion dercrease  10.2%</a:t>
          </a:r>
        </a:p>
        <a:p xmlns:a="http://schemas.openxmlformats.org/drawingml/2006/main">
          <a:pPr algn="ctr"/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30791</xdr:colOff>
      <xdr:row>11</xdr:row>
      <xdr:rowOff>6843</xdr:rowOff>
    </xdr:from>
    <xdr:to>
      <xdr:col>11</xdr:col>
      <xdr:colOff>221532</xdr:colOff>
      <xdr:row>28</xdr:row>
      <xdr:rowOff>124601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4E07C3-A32C-5F92-B71E-CC5EB5D4A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6T22:16:29.8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6T22:17:12.4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6T22:17:12.5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6T22:17:25.3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Vi Nguyen" id="{26A37948-F176-CB44-A6AD-07BBF3BE0CC1}" userId="S::chi.v.nguyen@student.uts.edu.au::371471ed-38e7-4a67-813b-e23223d33b6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5" dT="2023-03-06T04:08:11.33" personId="{26A37948-F176-CB44-A6AD-07BBF3BE0CC1}" id="{E22C9BCB-104C-1744-9E33-D84C6B771150}">
    <text>From now seperate into two columns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9" dT="2023-03-06T04:08:11.33" personId="{26A37948-F176-CB44-A6AD-07BBF3BE0CC1}" id="{F0F63547-B895-E148-AC1A-07129656B27B}">
    <text>From now seperate into two columns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5" dT="2023-03-06T04:08:11.33" personId="{26A37948-F176-CB44-A6AD-07BBF3BE0CC1}" id="{1BCBD964-DE7C-6140-951A-A5F503A75A1E}">
    <text>From now seperate into two columns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6.xml"/><Relationship Id="rId4" Type="http://schemas.microsoft.com/office/2017/10/relationships/threadedComment" Target="../threadedComments/threadedComment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9.xml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7536-8671-4A47-8FF3-C212076EC87B}">
  <dimension ref="A1:F52"/>
  <sheetViews>
    <sheetView zoomScale="115" workbookViewId="0">
      <selection activeCell="A18" sqref="A18"/>
    </sheetView>
  </sheetViews>
  <sheetFormatPr baseColWidth="10" defaultRowHeight="15"/>
  <cols>
    <col min="1" max="1" width="35.33203125" bestFit="1" customWidth="1"/>
  </cols>
  <sheetData>
    <row r="1" spans="1:6">
      <c r="A1" s="1" t="s">
        <v>0</v>
      </c>
      <c r="B1" s="21" t="s">
        <v>57</v>
      </c>
      <c r="C1" s="21" t="s">
        <v>57</v>
      </c>
      <c r="D1" s="21" t="s">
        <v>57</v>
      </c>
      <c r="E1" s="21" t="s">
        <v>57</v>
      </c>
      <c r="F1" s="21" t="s">
        <v>57</v>
      </c>
    </row>
    <row r="2" spans="1:6">
      <c r="A2" s="1" t="s">
        <v>1</v>
      </c>
      <c r="B2" s="22" t="s">
        <v>52</v>
      </c>
      <c r="C2" s="22" t="s">
        <v>53</v>
      </c>
      <c r="D2" s="22" t="s">
        <v>54</v>
      </c>
      <c r="E2" s="22" t="s">
        <v>55</v>
      </c>
      <c r="F2" s="22" t="s">
        <v>56</v>
      </c>
    </row>
    <row r="3" spans="1:6">
      <c r="A3" s="2" t="s">
        <v>2</v>
      </c>
      <c r="B3" s="23">
        <v>405000</v>
      </c>
      <c r="C3" s="24">
        <v>550000</v>
      </c>
      <c r="D3" s="23">
        <v>705780</v>
      </c>
      <c r="E3" s="23">
        <v>1135000</v>
      </c>
      <c r="F3" s="23">
        <v>1681000</v>
      </c>
    </row>
    <row r="4" spans="1:6">
      <c r="A4" s="2" t="s">
        <v>3</v>
      </c>
      <c r="B4" s="24">
        <v>362500</v>
      </c>
      <c r="C4" s="24">
        <v>520000</v>
      </c>
      <c r="D4" s="23">
        <v>512000</v>
      </c>
      <c r="E4" s="23">
        <v>1172000</v>
      </c>
      <c r="F4" s="23">
        <v>1180000</v>
      </c>
    </row>
    <row r="5" spans="1:6">
      <c r="A5" s="3" t="s">
        <v>4</v>
      </c>
      <c r="B5" s="25"/>
      <c r="C5" s="25">
        <v>636</v>
      </c>
      <c r="D5" s="25">
        <v>778</v>
      </c>
      <c r="E5" s="25">
        <v>948</v>
      </c>
      <c r="F5" s="25">
        <v>1149</v>
      </c>
    </row>
    <row r="6" spans="1:6">
      <c r="A6" s="3" t="s">
        <v>5</v>
      </c>
      <c r="B6" s="25"/>
      <c r="C6" s="25">
        <v>1904</v>
      </c>
      <c r="D6" s="25">
        <v>2505</v>
      </c>
      <c r="E6" s="25">
        <v>2779</v>
      </c>
      <c r="F6" s="25">
        <v>3452</v>
      </c>
    </row>
    <row r="7" spans="1:6">
      <c r="A7" s="3" t="s">
        <v>6</v>
      </c>
      <c r="B7" s="25"/>
      <c r="C7" s="25">
        <v>1668</v>
      </c>
      <c r="D7" s="25">
        <v>2254</v>
      </c>
      <c r="E7" s="25">
        <v>2543</v>
      </c>
      <c r="F7" s="25">
        <v>3152</v>
      </c>
    </row>
    <row r="8" spans="1:6">
      <c r="A8" s="4" t="s">
        <v>7</v>
      </c>
      <c r="B8" s="25"/>
      <c r="C8" s="25">
        <f>1950/4.345</f>
        <v>448.79171461449943</v>
      </c>
      <c r="D8" s="25">
        <f>2600/4.345</f>
        <v>598.38895281933264</v>
      </c>
      <c r="E8" s="25">
        <f>2600/4.345</f>
        <v>598.38895281933264</v>
      </c>
      <c r="F8" s="25">
        <f>3000/4.345</f>
        <v>690.44879171461457</v>
      </c>
    </row>
    <row r="9" spans="1:6">
      <c r="A9" s="4" t="s">
        <v>8</v>
      </c>
      <c r="B9" s="25"/>
      <c r="C9" s="25">
        <v>300</v>
      </c>
      <c r="D9" s="25">
        <v>450</v>
      </c>
      <c r="E9" s="25">
        <v>550</v>
      </c>
      <c r="F9" s="25">
        <v>590</v>
      </c>
    </row>
    <row r="10" spans="1:6">
      <c r="A10" s="5" t="s">
        <v>9</v>
      </c>
      <c r="B10" s="26">
        <v>3673</v>
      </c>
      <c r="C10" s="26">
        <v>3736</v>
      </c>
      <c r="D10" s="26">
        <v>3789</v>
      </c>
      <c r="E10" s="26">
        <v>3977</v>
      </c>
      <c r="F10" s="26">
        <v>4053</v>
      </c>
    </row>
    <row r="11" spans="1:6">
      <c r="A11" s="5" t="s">
        <v>10</v>
      </c>
      <c r="B11" s="26"/>
      <c r="C11" s="26">
        <v>37</v>
      </c>
      <c r="D11" s="26">
        <v>38</v>
      </c>
      <c r="E11" s="26">
        <v>39</v>
      </c>
      <c r="F11" s="26">
        <v>40</v>
      </c>
    </row>
    <row r="12" spans="1:6">
      <c r="A12" s="5" t="s">
        <v>11</v>
      </c>
      <c r="B12" s="26">
        <v>1063</v>
      </c>
      <c r="C12" s="26">
        <v>1032</v>
      </c>
      <c r="D12" s="26">
        <v>1047</v>
      </c>
      <c r="E12" s="26">
        <v>1090</v>
      </c>
      <c r="F12" s="26">
        <v>1147</v>
      </c>
    </row>
    <row r="13" spans="1:6">
      <c r="A13" s="5" t="s">
        <v>12</v>
      </c>
      <c r="B13" s="26">
        <v>1322</v>
      </c>
      <c r="C13" s="26">
        <v>1290</v>
      </c>
      <c r="D13" s="26">
        <v>1319</v>
      </c>
      <c r="E13" s="26">
        <v>1352</v>
      </c>
      <c r="F13" s="26">
        <v>1378</v>
      </c>
    </row>
    <row r="14" spans="1:6">
      <c r="A14" s="6" t="s">
        <v>13</v>
      </c>
      <c r="B14" s="27">
        <v>0.622</v>
      </c>
      <c r="C14" s="27">
        <v>0.60899999999999999</v>
      </c>
      <c r="D14" s="27">
        <v>0.60799999999999998</v>
      </c>
      <c r="E14" s="27">
        <v>0.621</v>
      </c>
      <c r="F14" s="27">
        <v>0.59699999999999998</v>
      </c>
    </row>
    <row r="15" spans="1:6">
      <c r="A15" s="6" t="s">
        <v>14</v>
      </c>
      <c r="B15" s="27">
        <v>6.9000000000000006E-2</v>
      </c>
      <c r="C15" s="27">
        <v>6.9000000000000006E-2</v>
      </c>
      <c r="D15" s="28">
        <v>7.3999999999999996E-2</v>
      </c>
      <c r="E15" s="27">
        <v>0.08</v>
      </c>
      <c r="F15" s="27">
        <v>6.8000000000000005E-2</v>
      </c>
    </row>
    <row r="16" spans="1:6">
      <c r="A16" s="6" t="s">
        <v>15</v>
      </c>
      <c r="B16" s="27">
        <v>0.05</v>
      </c>
      <c r="C16" s="27">
        <v>4.9000000000000002E-2</v>
      </c>
      <c r="D16" s="27">
        <v>4.2999999999999997E-2</v>
      </c>
      <c r="E16" s="27">
        <v>3.6999999999999998E-2</v>
      </c>
      <c r="F16" s="27">
        <v>3.9E-2</v>
      </c>
    </row>
    <row r="17" spans="1:6">
      <c r="A17" s="6" t="s">
        <v>16</v>
      </c>
      <c r="B17" s="27">
        <v>0.25900000000000001</v>
      </c>
      <c r="C17" s="27">
        <v>0.27400000000000002</v>
      </c>
      <c r="D17" s="27">
        <v>0.27500000000000002</v>
      </c>
      <c r="E17" s="27">
        <v>0.26200000000000001</v>
      </c>
      <c r="F17" s="27">
        <v>0.29499999999999998</v>
      </c>
    </row>
    <row r="18" spans="1:6">
      <c r="A18" s="7" t="s">
        <v>17</v>
      </c>
      <c r="B18" s="29">
        <v>0.83199999999999996</v>
      </c>
      <c r="C18" s="29">
        <v>0.83799999999999997</v>
      </c>
      <c r="D18" s="29">
        <v>0.83599999999999997</v>
      </c>
      <c r="E18" s="29">
        <v>0.81100000000000005</v>
      </c>
      <c r="F18" s="29">
        <v>0.79700000000000004</v>
      </c>
    </row>
    <row r="19" spans="1:6">
      <c r="A19" s="8" t="s">
        <v>18</v>
      </c>
      <c r="B19" s="30">
        <v>0.63300000000000001</v>
      </c>
      <c r="C19" s="30">
        <v>0.61099999999999999</v>
      </c>
      <c r="D19" s="30">
        <v>0.59699999999999998</v>
      </c>
      <c r="E19" s="30">
        <v>0.59899999999999998</v>
      </c>
      <c r="F19" s="30">
        <v>0.58599999999999997</v>
      </c>
    </row>
    <row r="20" spans="1:6">
      <c r="A20" s="8" t="s">
        <v>19</v>
      </c>
      <c r="B20" s="30">
        <v>0.32100000000000001</v>
      </c>
      <c r="C20" s="30">
        <v>0.307</v>
      </c>
      <c r="D20" s="30">
        <v>0.316</v>
      </c>
      <c r="E20" s="30">
        <v>0.32900000000000001</v>
      </c>
      <c r="F20" s="30">
        <v>0.29299999999999998</v>
      </c>
    </row>
    <row r="21" spans="1:6">
      <c r="A21" s="9" t="s">
        <v>20</v>
      </c>
      <c r="B21" s="31">
        <v>2.7E-2</v>
      </c>
      <c r="C21" s="31">
        <v>2.3E-2</v>
      </c>
      <c r="D21" s="31">
        <v>3.5000000000000003E-2</v>
      </c>
      <c r="E21" s="31">
        <v>2.9000000000000001E-2</v>
      </c>
      <c r="F21" s="31">
        <v>3.2000000000000001E-2</v>
      </c>
    </row>
    <row r="22" spans="1:6">
      <c r="A22" s="10" t="s">
        <v>21</v>
      </c>
      <c r="B22" s="32"/>
      <c r="C22" s="32"/>
      <c r="D22" s="32">
        <v>0.251</v>
      </c>
      <c r="E22" s="32">
        <v>0.28100000000000003</v>
      </c>
      <c r="F22" s="33">
        <v>3.5999999999999997E-2</v>
      </c>
    </row>
    <row r="23" spans="1:6">
      <c r="A23" s="10" t="s">
        <v>22</v>
      </c>
      <c r="B23" s="32"/>
      <c r="C23" s="32"/>
      <c r="D23" s="32">
        <v>0.54600000000000004</v>
      </c>
      <c r="E23" s="32">
        <v>0.55900000000000005</v>
      </c>
      <c r="F23" s="33">
        <v>0.307</v>
      </c>
    </row>
    <row r="24" spans="1:6">
      <c r="A24" s="11" t="s">
        <v>23</v>
      </c>
      <c r="B24" s="34"/>
      <c r="C24" s="34"/>
      <c r="D24" s="34">
        <v>1.8</v>
      </c>
      <c r="E24" s="34">
        <v>1.9</v>
      </c>
      <c r="F24" s="34">
        <v>1.9</v>
      </c>
    </row>
    <row r="25" spans="1:6">
      <c r="A25" s="12" t="s">
        <v>24</v>
      </c>
      <c r="B25" s="35">
        <v>0.33100000000000002</v>
      </c>
      <c r="C25" s="35">
        <v>0.28899999999999998</v>
      </c>
      <c r="D25" s="35">
        <v>0.29799999999999999</v>
      </c>
      <c r="E25" s="35">
        <v>0.28100000000000003</v>
      </c>
      <c r="F25" s="35">
        <v>0.28499999999999998</v>
      </c>
    </row>
    <row r="26" spans="1:6">
      <c r="A26" s="12" t="s">
        <v>25</v>
      </c>
      <c r="B26" s="35">
        <v>0.56200000000000006</v>
      </c>
      <c r="C26" s="35">
        <v>0.61199999999999999</v>
      </c>
      <c r="D26" s="35">
        <v>0.60599999999999998</v>
      </c>
      <c r="E26" s="35">
        <v>0.623</v>
      </c>
      <c r="F26" s="35">
        <v>0.61099999999999999</v>
      </c>
    </row>
    <row r="27" spans="1:6">
      <c r="A27" s="12" t="s">
        <v>26</v>
      </c>
      <c r="B27" s="35">
        <v>9.8000000000000004E-2</v>
      </c>
      <c r="C27" s="35">
        <v>8.7999999999999995E-2</v>
      </c>
      <c r="D27" s="35">
        <v>8.4000000000000005E-2</v>
      </c>
      <c r="E27" s="35">
        <v>9.1999999999999998E-2</v>
      </c>
      <c r="F27" s="35">
        <v>9.0999999999999998E-2</v>
      </c>
    </row>
    <row r="28" spans="1:6">
      <c r="A28" s="12" t="s">
        <v>27</v>
      </c>
      <c r="B28" s="35">
        <v>8.9999999999999993E-3</v>
      </c>
      <c r="C28" s="35">
        <v>1.0999999999999999E-2</v>
      </c>
      <c r="D28" s="35">
        <v>1.2E-2</v>
      </c>
      <c r="E28" s="35">
        <v>5.0000000000000001E-3</v>
      </c>
      <c r="F28" s="35">
        <v>8.9999999999999993E-3</v>
      </c>
    </row>
    <row r="29" spans="1:6">
      <c r="A29" s="13" t="s">
        <v>28</v>
      </c>
      <c r="B29" s="36">
        <v>0.95799999999999996</v>
      </c>
      <c r="C29" s="36">
        <v>0.95730000000000004</v>
      </c>
      <c r="D29" s="36">
        <v>0.95</v>
      </c>
      <c r="E29" s="36">
        <v>0.94399999999999995</v>
      </c>
      <c r="F29" s="36">
        <v>0.95699999999999996</v>
      </c>
    </row>
    <row r="30" spans="1:6">
      <c r="A30" s="13" t="s">
        <v>29</v>
      </c>
      <c r="B30" s="36">
        <f>1-B29</f>
        <v>4.2000000000000037E-2</v>
      </c>
      <c r="C30" s="36">
        <f>1-C29</f>
        <v>4.269999999999996E-2</v>
      </c>
      <c r="D30" s="36">
        <v>0.05</v>
      </c>
      <c r="E30" s="36">
        <v>5.6000000000000001E-2</v>
      </c>
      <c r="F30" s="36">
        <v>4.2000000000000003E-2</v>
      </c>
    </row>
    <row r="31" spans="1:6">
      <c r="A31" s="14" t="s">
        <v>30</v>
      </c>
      <c r="B31" s="37">
        <v>0.92600000000000005</v>
      </c>
      <c r="C31" s="37">
        <v>0.94</v>
      </c>
      <c r="D31" s="37">
        <v>0.93899999999999995</v>
      </c>
      <c r="E31" s="37">
        <v>0.91900000000000004</v>
      </c>
      <c r="F31" s="37">
        <v>0.91300000000000003</v>
      </c>
    </row>
    <row r="32" spans="1:6">
      <c r="A32" s="14" t="s">
        <v>31</v>
      </c>
      <c r="B32" s="37">
        <v>5.3999999999999999E-2</v>
      </c>
      <c r="C32" s="37">
        <v>5.3999999999999999E-2</v>
      </c>
      <c r="D32" s="37">
        <v>5.7000000000000002E-2</v>
      </c>
      <c r="E32" s="37">
        <v>6.8000000000000005E-2</v>
      </c>
      <c r="F32" s="37">
        <v>7.5999999999999998E-2</v>
      </c>
    </row>
    <row r="33" spans="1:6">
      <c r="A33" s="14" t="s">
        <v>32</v>
      </c>
      <c r="B33" s="37">
        <v>0.01</v>
      </c>
      <c r="C33" s="37">
        <v>2E-3</v>
      </c>
      <c r="D33" s="37">
        <v>4.0000000000000001E-3</v>
      </c>
      <c r="E33" s="37">
        <v>2E-3</v>
      </c>
      <c r="F33" s="37">
        <v>8.0000000000000002E-3</v>
      </c>
    </row>
    <row r="34" spans="1:6">
      <c r="A34" s="6" t="s">
        <v>33</v>
      </c>
      <c r="B34" s="27"/>
      <c r="C34" s="27"/>
      <c r="D34" s="27">
        <v>0</v>
      </c>
      <c r="E34" s="27">
        <v>0</v>
      </c>
      <c r="F34" s="27">
        <v>0</v>
      </c>
    </row>
    <row r="35" spans="1:6">
      <c r="A35" s="6" t="s">
        <v>34</v>
      </c>
      <c r="B35" s="27"/>
      <c r="C35" s="27"/>
      <c r="D35" s="27">
        <v>1.4E-2</v>
      </c>
      <c r="E35" s="27">
        <v>1.0999999999999999E-2</v>
      </c>
      <c r="F35" s="27">
        <v>1.4999999999999999E-2</v>
      </c>
    </row>
    <row r="36" spans="1:6">
      <c r="A36" s="6" t="s">
        <v>35</v>
      </c>
      <c r="B36" s="27"/>
      <c r="C36" s="27"/>
      <c r="D36" s="27">
        <v>0.125</v>
      </c>
      <c r="E36" s="27">
        <v>0.111</v>
      </c>
      <c r="F36" s="27">
        <v>8.4000000000000005E-2</v>
      </c>
    </row>
    <row r="37" spans="1:6">
      <c r="A37" s="6" t="s">
        <v>36</v>
      </c>
      <c r="B37" s="27"/>
      <c r="C37" s="27"/>
      <c r="D37" s="27">
        <v>0.435</v>
      </c>
      <c r="E37" s="27">
        <v>0.39700000000000002</v>
      </c>
      <c r="F37" s="27">
        <v>0.374</v>
      </c>
    </row>
    <row r="38" spans="1:6">
      <c r="A38" s="6" t="s">
        <v>37</v>
      </c>
      <c r="B38" s="27"/>
      <c r="C38" s="27"/>
      <c r="D38" s="27">
        <v>0.41199999999999998</v>
      </c>
      <c r="E38" s="27">
        <v>0.46500000000000002</v>
      </c>
      <c r="F38" s="27">
        <v>0.52200000000000002</v>
      </c>
    </row>
    <row r="39" spans="1:6">
      <c r="A39" s="15" t="s">
        <v>38</v>
      </c>
      <c r="B39" s="38"/>
      <c r="C39" s="38"/>
      <c r="D39" s="38">
        <v>3.4</v>
      </c>
      <c r="E39" s="38">
        <v>3.5</v>
      </c>
      <c r="F39" s="38">
        <v>3.6</v>
      </c>
    </row>
    <row r="40" spans="1:6">
      <c r="A40" s="15" t="s">
        <v>39</v>
      </c>
      <c r="B40" s="38"/>
      <c r="C40" s="38">
        <v>3</v>
      </c>
      <c r="D40" s="38">
        <v>3</v>
      </c>
      <c r="E40" s="38">
        <v>3.1</v>
      </c>
      <c r="F40" s="38">
        <v>3.1</v>
      </c>
    </row>
    <row r="41" spans="1:6">
      <c r="A41" s="16" t="s">
        <v>40</v>
      </c>
      <c r="B41" s="39">
        <v>0.50600000000000001</v>
      </c>
      <c r="C41" s="39">
        <v>0.41599999999999998</v>
      </c>
      <c r="D41" s="39">
        <v>0.40600000000000003</v>
      </c>
      <c r="E41" s="39">
        <v>0.38700000000000001</v>
      </c>
      <c r="F41" s="39">
        <v>0.40400000000000003</v>
      </c>
    </row>
    <row r="42" spans="1:6">
      <c r="A42" s="16" t="s">
        <v>41</v>
      </c>
      <c r="B42" s="39">
        <v>0.35699999999999998</v>
      </c>
      <c r="C42" s="39">
        <v>0.45700000000000002</v>
      </c>
      <c r="D42" s="39">
        <v>0.47499999999999998</v>
      </c>
      <c r="E42" s="39">
        <v>0.49199999999999999</v>
      </c>
      <c r="F42" s="39">
        <v>0.48199999999999998</v>
      </c>
    </row>
    <row r="43" spans="1:6">
      <c r="A43" s="16" t="s">
        <v>42</v>
      </c>
      <c r="B43" s="39">
        <v>9.9000000000000005E-2</v>
      </c>
      <c r="C43" s="39">
        <v>0.10299999999999999</v>
      </c>
      <c r="D43" s="39">
        <v>9.8000000000000004E-2</v>
      </c>
      <c r="E43" s="39">
        <v>9.7000000000000003E-2</v>
      </c>
      <c r="F43" s="39">
        <v>0.106</v>
      </c>
    </row>
    <row r="44" spans="1:6">
      <c r="A44" s="17" t="s">
        <v>43</v>
      </c>
      <c r="B44" s="39">
        <v>0.83</v>
      </c>
      <c r="C44" s="39">
        <v>0.81899999999999995</v>
      </c>
      <c r="D44" s="39">
        <v>0.83899999999999997</v>
      </c>
      <c r="E44" s="39">
        <v>0.84799999999999998</v>
      </c>
      <c r="F44" s="39">
        <v>0.86199999999999999</v>
      </c>
    </row>
    <row r="45" spans="1:6">
      <c r="A45" s="17" t="s">
        <v>44</v>
      </c>
      <c r="B45" s="39">
        <v>0.14000000000000001</v>
      </c>
      <c r="C45" s="39">
        <v>0.154</v>
      </c>
      <c r="D45" s="39">
        <v>0.13900000000000001</v>
      </c>
      <c r="E45" s="39">
        <v>0.13500000000000001</v>
      </c>
      <c r="F45" s="39">
        <v>0.125</v>
      </c>
    </row>
    <row r="46" spans="1:6">
      <c r="A46" s="17" t="s">
        <v>45</v>
      </c>
      <c r="B46" s="39">
        <v>2.1000000000000001E-2</v>
      </c>
      <c r="C46" s="39">
        <v>1.7000000000000001E-2</v>
      </c>
      <c r="D46" s="39">
        <v>2.1999999999999999E-2</v>
      </c>
      <c r="E46" s="39">
        <v>1.7000000000000001E-2</v>
      </c>
      <c r="F46" s="39">
        <v>1.4E-2</v>
      </c>
    </row>
    <row r="47" spans="1:6">
      <c r="A47" s="9" t="s">
        <v>46</v>
      </c>
      <c r="B47" s="31"/>
      <c r="C47" s="31"/>
      <c r="D47" s="40">
        <v>0.11799999999999999</v>
      </c>
      <c r="E47" s="31">
        <v>9.0999999999999998E-2</v>
      </c>
      <c r="F47" s="31">
        <v>8.3000000000000004E-2</v>
      </c>
    </row>
    <row r="48" spans="1:6">
      <c r="A48" s="9" t="s">
        <v>47</v>
      </c>
      <c r="B48" s="31"/>
      <c r="C48" s="31"/>
      <c r="D48" s="31">
        <v>0.29799999999999999</v>
      </c>
      <c r="E48" s="31">
        <v>0.40899999999999997</v>
      </c>
      <c r="F48" s="31">
        <v>0.52200000000000002</v>
      </c>
    </row>
    <row r="49" spans="1:6">
      <c r="A49" s="18" t="s">
        <v>48</v>
      </c>
      <c r="B49" s="41"/>
      <c r="C49" s="41"/>
      <c r="D49" s="41">
        <v>0.96099999999999997</v>
      </c>
      <c r="E49" s="41">
        <v>0.95799999999999996</v>
      </c>
      <c r="F49" s="42">
        <v>0.58699999999999997</v>
      </c>
    </row>
    <row r="50" spans="1:6">
      <c r="A50" s="18" t="s">
        <v>49</v>
      </c>
      <c r="B50" s="41"/>
      <c r="C50" s="41"/>
      <c r="D50" s="41">
        <v>3.9E-2</v>
      </c>
      <c r="E50" s="41">
        <v>4.2000000000000003E-2</v>
      </c>
      <c r="F50" s="42">
        <v>0.28999999999999998</v>
      </c>
    </row>
    <row r="51" spans="1:6">
      <c r="A51" s="19" t="s">
        <v>50</v>
      </c>
      <c r="B51" s="43"/>
      <c r="C51" s="43"/>
      <c r="D51" s="43">
        <v>0.874</v>
      </c>
      <c r="E51" s="43">
        <v>0.91700000000000004</v>
      </c>
      <c r="F51" s="44">
        <v>0.81499999999999995</v>
      </c>
    </row>
    <row r="52" spans="1:6">
      <c r="A52" s="19" t="s">
        <v>51</v>
      </c>
      <c r="B52" s="43"/>
      <c r="C52" s="43"/>
      <c r="D52" s="43">
        <v>0.126</v>
      </c>
      <c r="E52" s="43">
        <v>8.3000000000000004E-2</v>
      </c>
      <c r="F52" s="44">
        <v>0.109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A15" zoomScale="125" workbookViewId="0">
      <selection activeCell="G17" sqref="G1:G1048576"/>
    </sheetView>
  </sheetViews>
  <sheetFormatPr baseColWidth="10" defaultColWidth="8.83203125" defaultRowHeight="15"/>
  <cols>
    <col min="1" max="1" width="33.33203125" style="20" customWidth="1"/>
    <col min="2" max="5" width="13.33203125" style="20" bestFit="1" customWidth="1"/>
    <col min="6" max="6" width="13.33203125" style="20" customWidth="1"/>
    <col min="7" max="7" width="3" customWidth="1"/>
    <col min="8" max="8" width="21.83203125" customWidth="1"/>
    <col min="9" max="9" width="8.83203125" customWidth="1"/>
  </cols>
  <sheetData>
    <row r="1" spans="1:9">
      <c r="A1" s="1" t="s">
        <v>0</v>
      </c>
      <c r="B1" s="21" t="s">
        <v>57</v>
      </c>
      <c r="C1" s="21" t="s">
        <v>57</v>
      </c>
      <c r="D1" s="21" t="s">
        <v>57</v>
      </c>
      <c r="E1" s="21" t="s">
        <v>57</v>
      </c>
      <c r="F1" s="21" t="s">
        <v>57</v>
      </c>
    </row>
    <row r="2" spans="1:9">
      <c r="A2" s="1" t="s">
        <v>1</v>
      </c>
      <c r="B2" s="22" t="s">
        <v>52</v>
      </c>
      <c r="C2" s="22" t="s">
        <v>53</v>
      </c>
      <c r="D2" s="22" t="s">
        <v>54</v>
      </c>
      <c r="E2" s="22" t="s">
        <v>55</v>
      </c>
      <c r="F2" s="22" t="s">
        <v>56</v>
      </c>
    </row>
    <row r="3" spans="1:9">
      <c r="A3" s="2" t="s">
        <v>2</v>
      </c>
      <c r="B3" s="23">
        <v>405000</v>
      </c>
      <c r="C3" s="24">
        <v>550000</v>
      </c>
      <c r="D3" s="23">
        <v>705780</v>
      </c>
      <c r="E3" s="23">
        <v>1135000</v>
      </c>
      <c r="F3" s="23">
        <v>1681000</v>
      </c>
      <c r="G3" t="s">
        <v>58</v>
      </c>
      <c r="I3" t="s">
        <v>58</v>
      </c>
    </row>
    <row r="4" spans="1:9">
      <c r="A4" s="2" t="s">
        <v>3</v>
      </c>
      <c r="B4" s="24">
        <v>362500</v>
      </c>
      <c r="C4" s="24">
        <v>520000</v>
      </c>
      <c r="D4" s="23">
        <v>512000</v>
      </c>
      <c r="E4" s="23">
        <v>1172000</v>
      </c>
      <c r="F4" s="23">
        <v>1180000</v>
      </c>
      <c r="G4" t="s">
        <v>58</v>
      </c>
      <c r="I4" t="s">
        <v>58</v>
      </c>
    </row>
    <row r="5" spans="1:9">
      <c r="A5" s="3" t="s">
        <v>4</v>
      </c>
      <c r="B5" s="25" t="s">
        <v>58</v>
      </c>
      <c r="C5" s="25">
        <v>636</v>
      </c>
      <c r="D5" s="25">
        <v>778</v>
      </c>
      <c r="E5" s="25">
        <v>948</v>
      </c>
      <c r="F5" s="25">
        <v>1149</v>
      </c>
      <c r="G5" t="s">
        <v>58</v>
      </c>
    </row>
    <row r="6" spans="1:9">
      <c r="A6" s="3" t="s">
        <v>5</v>
      </c>
      <c r="B6" s="25" t="s">
        <v>58</v>
      </c>
      <c r="C6" s="25">
        <v>1904</v>
      </c>
      <c r="D6" s="25">
        <v>2505</v>
      </c>
      <c r="E6" s="25">
        <v>2779</v>
      </c>
      <c r="F6" s="25">
        <v>3452</v>
      </c>
      <c r="G6" t="s">
        <v>58</v>
      </c>
    </row>
    <row r="7" spans="1:9" ht="19" customHeight="1">
      <c r="A7" s="3" t="s">
        <v>6</v>
      </c>
      <c r="B7" s="25" t="s">
        <v>58</v>
      </c>
      <c r="C7" s="25">
        <v>1668</v>
      </c>
      <c r="D7" s="25">
        <v>2254</v>
      </c>
      <c r="E7" s="25">
        <v>2543</v>
      </c>
      <c r="F7" s="25">
        <v>3152</v>
      </c>
      <c r="G7" t="s">
        <v>58</v>
      </c>
    </row>
    <row r="8" spans="1:9" ht="30" customHeight="1">
      <c r="A8" s="4" t="s">
        <v>7</v>
      </c>
      <c r="B8" s="25" t="s">
        <v>58</v>
      </c>
      <c r="C8" s="25">
        <f>1950/4.345</f>
        <v>448.79171461449943</v>
      </c>
      <c r="D8" s="25">
        <f>2600/4.345</f>
        <v>598.38895281933264</v>
      </c>
      <c r="E8" s="25">
        <f>2600/4.345</f>
        <v>598.38895281933264</v>
      </c>
      <c r="F8" s="25">
        <f>3000/4.345</f>
        <v>690.44879171461457</v>
      </c>
      <c r="G8" t="s">
        <v>58</v>
      </c>
    </row>
    <row r="9" spans="1:9" ht="31" customHeight="1">
      <c r="A9" s="4" t="s">
        <v>8</v>
      </c>
      <c r="B9" s="25" t="s">
        <v>58</v>
      </c>
      <c r="C9" s="25">
        <v>300</v>
      </c>
      <c r="D9" s="25">
        <v>450</v>
      </c>
      <c r="E9" s="25">
        <v>550</v>
      </c>
      <c r="F9" s="25">
        <v>590</v>
      </c>
      <c r="G9" t="s">
        <v>58</v>
      </c>
    </row>
    <row r="10" spans="1:9">
      <c r="A10" s="5" t="s">
        <v>9</v>
      </c>
      <c r="B10" s="26">
        <v>3673</v>
      </c>
      <c r="C10" s="26">
        <v>3736</v>
      </c>
      <c r="D10" s="26">
        <v>3789</v>
      </c>
      <c r="E10" s="26">
        <v>3977</v>
      </c>
      <c r="F10" s="26">
        <v>4053</v>
      </c>
      <c r="G10" t="s">
        <v>58</v>
      </c>
    </row>
    <row r="11" spans="1:9" ht="168" customHeight="1">
      <c r="A11" s="5" t="s">
        <v>10</v>
      </c>
      <c r="B11" s="26" t="s">
        <v>58</v>
      </c>
      <c r="C11" s="26">
        <v>37</v>
      </c>
      <c r="D11" s="26">
        <v>38</v>
      </c>
      <c r="E11" s="26">
        <v>39</v>
      </c>
      <c r="F11" s="26">
        <v>40</v>
      </c>
      <c r="G11" t="s">
        <v>58</v>
      </c>
    </row>
    <row r="12" spans="1:9" ht="56" customHeight="1">
      <c r="A12" s="5" t="s">
        <v>11</v>
      </c>
      <c r="B12" s="26">
        <v>1063</v>
      </c>
      <c r="C12" s="26">
        <v>1032</v>
      </c>
      <c r="D12" s="26">
        <v>1047</v>
      </c>
      <c r="E12" s="26">
        <v>1090</v>
      </c>
      <c r="F12" s="26">
        <v>1147</v>
      </c>
      <c r="G12" t="s">
        <v>58</v>
      </c>
    </row>
    <row r="13" spans="1:9" ht="106" customHeight="1">
      <c r="A13" s="5" t="s">
        <v>12</v>
      </c>
      <c r="B13" s="26">
        <v>1322</v>
      </c>
      <c r="C13" s="26">
        <v>1290</v>
      </c>
      <c r="D13" s="26">
        <v>1319</v>
      </c>
      <c r="E13" s="26">
        <v>1352</v>
      </c>
      <c r="F13" s="26">
        <v>1378</v>
      </c>
      <c r="G13" t="s">
        <v>58</v>
      </c>
    </row>
    <row r="14" spans="1:9" ht="53" customHeight="1">
      <c r="A14" s="6" t="s">
        <v>13</v>
      </c>
      <c r="B14" s="27">
        <v>0.622</v>
      </c>
      <c r="C14" s="27">
        <v>0.60899999999999999</v>
      </c>
      <c r="D14" s="27">
        <v>0.60799999999999998</v>
      </c>
      <c r="E14" s="27">
        <v>0.621</v>
      </c>
      <c r="F14" s="27">
        <v>0.59699999999999998</v>
      </c>
      <c r="G14" t="s">
        <v>58</v>
      </c>
    </row>
    <row r="15" spans="1:9" ht="25" customHeight="1">
      <c r="A15" s="6" t="s">
        <v>14</v>
      </c>
      <c r="B15" s="27">
        <v>6.9000000000000006E-2</v>
      </c>
      <c r="C15" s="27">
        <v>6.9000000000000006E-2</v>
      </c>
      <c r="D15" s="28">
        <v>7.3999999999999996E-2</v>
      </c>
      <c r="E15" s="27">
        <v>0.08</v>
      </c>
      <c r="F15" s="27">
        <v>6.8000000000000005E-2</v>
      </c>
      <c r="G15" t="s">
        <v>58</v>
      </c>
    </row>
    <row r="16" spans="1:9" ht="29" customHeight="1">
      <c r="A16" s="6" t="s">
        <v>15</v>
      </c>
      <c r="B16" s="27">
        <v>0.05</v>
      </c>
      <c r="C16" s="27">
        <v>4.9000000000000002E-2</v>
      </c>
      <c r="D16" s="27">
        <v>4.2999999999999997E-2</v>
      </c>
      <c r="E16" s="27">
        <v>3.6999999999999998E-2</v>
      </c>
      <c r="F16" s="27">
        <v>3.9E-2</v>
      </c>
      <c r="G16" t="s">
        <v>58</v>
      </c>
    </row>
    <row r="17" spans="1:11" ht="53" customHeight="1">
      <c r="A17" s="6" t="s">
        <v>16</v>
      </c>
      <c r="B17" s="27">
        <v>0.25900000000000001</v>
      </c>
      <c r="C17" s="27">
        <v>0.27400000000000002</v>
      </c>
      <c r="D17" s="27">
        <v>0.27500000000000002</v>
      </c>
      <c r="E17" s="27">
        <v>0.26200000000000001</v>
      </c>
      <c r="F17" s="27">
        <v>0.29499999999999998</v>
      </c>
      <c r="G17" t="s">
        <v>58</v>
      </c>
    </row>
    <row r="18" spans="1:11" ht="71" customHeight="1">
      <c r="A18" s="7" t="s">
        <v>17</v>
      </c>
      <c r="B18" s="29">
        <v>0.83199999999999996</v>
      </c>
      <c r="C18" s="29">
        <v>0.83799999999999997</v>
      </c>
      <c r="D18" s="29">
        <v>0.83599999999999997</v>
      </c>
      <c r="E18" s="29">
        <v>0.81100000000000005</v>
      </c>
      <c r="F18" s="29">
        <v>0.79700000000000004</v>
      </c>
      <c r="G18" t="s">
        <v>58</v>
      </c>
    </row>
    <row r="19" spans="1:11" ht="45" customHeight="1">
      <c r="A19" s="8" t="s">
        <v>18</v>
      </c>
      <c r="B19" s="30">
        <v>0.63300000000000001</v>
      </c>
      <c r="C19" s="30">
        <v>0.61099999999999999</v>
      </c>
      <c r="D19" s="30">
        <v>0.59699999999999998</v>
      </c>
      <c r="E19" s="30">
        <v>0.59899999999999998</v>
      </c>
      <c r="F19" s="30">
        <v>0.58599999999999997</v>
      </c>
      <c r="G19" t="s">
        <v>58</v>
      </c>
    </row>
    <row r="20" spans="1:11">
      <c r="A20" s="8" t="s">
        <v>19</v>
      </c>
      <c r="B20" s="30">
        <v>0.32100000000000001</v>
      </c>
      <c r="C20" s="30">
        <v>0.307</v>
      </c>
      <c r="D20" s="30">
        <v>0.316</v>
      </c>
      <c r="E20" s="30">
        <v>0.32900000000000001</v>
      </c>
      <c r="F20" s="30">
        <v>0.29299999999999998</v>
      </c>
      <c r="G20" t="s">
        <v>58</v>
      </c>
    </row>
    <row r="21" spans="1:11" ht="72" customHeight="1">
      <c r="A21" s="9" t="s">
        <v>20</v>
      </c>
      <c r="B21" s="31">
        <v>2.7E-2</v>
      </c>
      <c r="C21" s="31">
        <v>2.3E-2</v>
      </c>
      <c r="D21" s="31">
        <v>3.5000000000000003E-2</v>
      </c>
      <c r="E21" s="31">
        <v>2.9000000000000001E-2</v>
      </c>
      <c r="F21" s="31">
        <v>3.2000000000000001E-2</v>
      </c>
      <c r="G21" t="s">
        <v>58</v>
      </c>
    </row>
    <row r="22" spans="1:11" ht="38" customHeight="1">
      <c r="A22" s="10" t="s">
        <v>21</v>
      </c>
      <c r="B22" s="32" t="s">
        <v>58</v>
      </c>
      <c r="C22" s="32" t="s">
        <v>58</v>
      </c>
      <c r="D22" s="32">
        <v>0.251</v>
      </c>
      <c r="E22" s="32">
        <v>0.28100000000000003</v>
      </c>
      <c r="F22" s="33">
        <v>3.5999999999999997E-2</v>
      </c>
      <c r="G22" t="s">
        <v>58</v>
      </c>
    </row>
    <row r="23" spans="1:11" ht="35" customHeight="1">
      <c r="A23" s="10" t="s">
        <v>22</v>
      </c>
      <c r="B23" s="32" t="s">
        <v>58</v>
      </c>
      <c r="C23" s="32" t="s">
        <v>58</v>
      </c>
      <c r="D23" s="32">
        <v>0.54600000000000004</v>
      </c>
      <c r="E23" s="32">
        <v>0.55900000000000005</v>
      </c>
      <c r="F23" s="33">
        <v>0.307</v>
      </c>
      <c r="G23" t="s">
        <v>58</v>
      </c>
    </row>
    <row r="24" spans="1:11" ht="30" customHeight="1">
      <c r="A24" s="11" t="s">
        <v>23</v>
      </c>
      <c r="B24" s="34" t="s">
        <v>58</v>
      </c>
      <c r="C24" s="34" t="s">
        <v>58</v>
      </c>
      <c r="D24" s="34">
        <v>1.8</v>
      </c>
      <c r="E24" s="34">
        <v>1.9</v>
      </c>
      <c r="F24" s="34">
        <v>1.9</v>
      </c>
      <c r="G24" t="s">
        <v>58</v>
      </c>
    </row>
    <row r="25" spans="1:11" ht="32" customHeight="1">
      <c r="A25" s="12" t="s">
        <v>24</v>
      </c>
      <c r="B25" s="35">
        <v>0.33100000000000002</v>
      </c>
      <c r="C25" s="35">
        <v>0.28899999999999998</v>
      </c>
      <c r="D25" s="35">
        <v>0.29799999999999999</v>
      </c>
      <c r="E25" s="35">
        <v>0.28100000000000003</v>
      </c>
      <c r="F25" s="35">
        <v>0.28499999999999998</v>
      </c>
      <c r="G25" t="s">
        <v>58</v>
      </c>
    </row>
    <row r="26" spans="1:11" ht="32" customHeight="1">
      <c r="A26" s="12" t="s">
        <v>25</v>
      </c>
      <c r="B26" s="35">
        <v>0.56200000000000006</v>
      </c>
      <c r="C26" s="35">
        <v>0.61199999999999999</v>
      </c>
      <c r="D26" s="35">
        <v>0.60599999999999998</v>
      </c>
      <c r="E26" s="35">
        <v>0.623</v>
      </c>
      <c r="F26" s="35">
        <v>0.61099999999999999</v>
      </c>
      <c r="G26" t="s">
        <v>58</v>
      </c>
    </row>
    <row r="27" spans="1:11" ht="32" customHeight="1">
      <c r="A27" s="12" t="s">
        <v>26</v>
      </c>
      <c r="B27" s="35">
        <v>9.8000000000000004E-2</v>
      </c>
      <c r="C27" s="35">
        <v>8.7999999999999995E-2</v>
      </c>
      <c r="D27" s="35">
        <v>8.4000000000000005E-2</v>
      </c>
      <c r="E27" s="35">
        <v>9.1999999999999998E-2</v>
      </c>
      <c r="F27" s="35">
        <v>9.0999999999999998E-2</v>
      </c>
      <c r="G27" t="s">
        <v>58</v>
      </c>
    </row>
    <row r="28" spans="1:11" ht="32" customHeight="1">
      <c r="A28" s="12" t="s">
        <v>27</v>
      </c>
      <c r="B28" s="35">
        <v>8.9999999999999993E-3</v>
      </c>
      <c r="C28" s="35">
        <v>1.0999999999999999E-2</v>
      </c>
      <c r="D28" s="35">
        <v>1.2E-2</v>
      </c>
      <c r="E28" s="35">
        <v>5.0000000000000001E-3</v>
      </c>
      <c r="F28" s="35">
        <v>8.9999999999999993E-3</v>
      </c>
      <c r="G28" t="s">
        <v>58</v>
      </c>
    </row>
    <row r="29" spans="1:11" ht="33" customHeight="1">
      <c r="A29" s="13" t="s">
        <v>28</v>
      </c>
      <c r="B29" s="36">
        <v>0.95799999999999996</v>
      </c>
      <c r="C29" s="36">
        <v>0.95730000000000004</v>
      </c>
      <c r="D29" s="36">
        <v>0.95</v>
      </c>
      <c r="E29" s="36">
        <v>0.94399999999999995</v>
      </c>
      <c r="F29" s="36">
        <v>0.95699999999999996</v>
      </c>
      <c r="G29" t="s">
        <v>58</v>
      </c>
      <c r="K29">
        <f>1235/1290</f>
        <v>0.95736434108527135</v>
      </c>
    </row>
    <row r="30" spans="1:11" ht="33" customHeight="1">
      <c r="A30" s="13" t="s">
        <v>29</v>
      </c>
      <c r="B30" s="36">
        <f>1-B29</f>
        <v>4.2000000000000037E-2</v>
      </c>
      <c r="C30" s="36">
        <f>1-C29</f>
        <v>4.269999999999996E-2</v>
      </c>
      <c r="D30" s="36">
        <v>0.05</v>
      </c>
      <c r="E30" s="36">
        <v>5.6000000000000001E-2</v>
      </c>
      <c r="F30" s="36">
        <v>4.2000000000000003E-2</v>
      </c>
      <c r="G30" t="s">
        <v>58</v>
      </c>
    </row>
    <row r="31" spans="1:11" ht="41" customHeight="1">
      <c r="A31" s="14" t="s">
        <v>30</v>
      </c>
      <c r="B31" s="37">
        <v>0.92600000000000005</v>
      </c>
      <c r="C31" s="37">
        <v>0.94</v>
      </c>
      <c r="D31" s="37">
        <v>0.93899999999999995</v>
      </c>
      <c r="E31" s="37">
        <v>0.91900000000000004</v>
      </c>
      <c r="F31" s="37">
        <v>0.91300000000000003</v>
      </c>
      <c r="G31" t="s">
        <v>58</v>
      </c>
    </row>
    <row r="32" spans="1:11" ht="41" customHeight="1">
      <c r="A32" s="14" t="s">
        <v>31</v>
      </c>
      <c r="B32" s="37">
        <v>5.3999999999999999E-2</v>
      </c>
      <c r="C32" s="37">
        <v>5.3999999999999999E-2</v>
      </c>
      <c r="D32" s="37">
        <v>5.7000000000000002E-2</v>
      </c>
      <c r="E32" s="37">
        <v>6.8000000000000005E-2</v>
      </c>
      <c r="F32" s="37">
        <v>7.5999999999999998E-2</v>
      </c>
      <c r="G32" t="s">
        <v>58</v>
      </c>
    </row>
    <row r="33" spans="1:7" ht="41" customHeight="1">
      <c r="A33" s="14" t="s">
        <v>32</v>
      </c>
      <c r="B33" s="37">
        <v>0.01</v>
      </c>
      <c r="C33" s="37">
        <v>2E-3</v>
      </c>
      <c r="D33" s="37">
        <v>4.0000000000000001E-3</v>
      </c>
      <c r="E33" s="37">
        <v>2E-3</v>
      </c>
      <c r="F33" s="37">
        <v>8.0000000000000002E-3</v>
      </c>
      <c r="G33" t="s">
        <v>58</v>
      </c>
    </row>
    <row r="34" spans="1:7" ht="29" customHeight="1">
      <c r="A34" s="6" t="s">
        <v>33</v>
      </c>
      <c r="B34" s="27" t="s">
        <v>58</v>
      </c>
      <c r="C34" s="27" t="s">
        <v>58</v>
      </c>
      <c r="D34" s="27">
        <v>0</v>
      </c>
      <c r="E34" s="27">
        <v>0</v>
      </c>
      <c r="F34" s="27">
        <v>0</v>
      </c>
      <c r="G34" t="s">
        <v>58</v>
      </c>
    </row>
    <row r="35" spans="1:7" ht="29" customHeight="1">
      <c r="A35" s="6" t="s">
        <v>34</v>
      </c>
      <c r="B35" s="27" t="s">
        <v>58</v>
      </c>
      <c r="C35" s="27" t="s">
        <v>58</v>
      </c>
      <c r="D35" s="27">
        <v>1.4E-2</v>
      </c>
      <c r="E35" s="27">
        <v>1.0999999999999999E-2</v>
      </c>
      <c r="F35" s="27">
        <v>1.4999999999999999E-2</v>
      </c>
      <c r="G35" t="s">
        <v>58</v>
      </c>
    </row>
    <row r="36" spans="1:7" ht="29" customHeight="1">
      <c r="A36" s="6" t="s">
        <v>35</v>
      </c>
      <c r="B36" s="27" t="s">
        <v>58</v>
      </c>
      <c r="C36" s="27" t="s">
        <v>58</v>
      </c>
      <c r="D36" s="27">
        <v>0.125</v>
      </c>
      <c r="E36" s="27">
        <v>0.111</v>
      </c>
      <c r="F36" s="27">
        <v>8.4000000000000005E-2</v>
      </c>
      <c r="G36" t="s">
        <v>58</v>
      </c>
    </row>
    <row r="37" spans="1:7" ht="29" customHeight="1">
      <c r="A37" s="6" t="s">
        <v>36</v>
      </c>
      <c r="B37" s="27" t="s">
        <v>58</v>
      </c>
      <c r="C37" s="27" t="s">
        <v>58</v>
      </c>
      <c r="D37" s="27">
        <v>0.435</v>
      </c>
      <c r="E37" s="27">
        <v>0.39700000000000002</v>
      </c>
      <c r="F37" s="27">
        <v>0.374</v>
      </c>
      <c r="G37" t="s">
        <v>58</v>
      </c>
    </row>
    <row r="38" spans="1:7" ht="29" customHeight="1">
      <c r="A38" s="6" t="s">
        <v>37</v>
      </c>
      <c r="B38" s="27" t="s">
        <v>58</v>
      </c>
      <c r="C38" s="27" t="s">
        <v>58</v>
      </c>
      <c r="D38" s="27">
        <v>0.41199999999999998</v>
      </c>
      <c r="E38" s="27">
        <v>0.46500000000000002</v>
      </c>
      <c r="F38" s="27">
        <v>0.52200000000000002</v>
      </c>
      <c r="G38" t="s">
        <v>58</v>
      </c>
    </row>
    <row r="39" spans="1:7" ht="29" customHeight="1">
      <c r="A39" s="15" t="s">
        <v>38</v>
      </c>
      <c r="B39" s="38" t="s">
        <v>58</v>
      </c>
      <c r="C39" s="38" t="s">
        <v>58</v>
      </c>
      <c r="D39" s="38">
        <v>3.4</v>
      </c>
      <c r="E39" s="38">
        <v>3.5</v>
      </c>
      <c r="F39" s="38">
        <v>3.6</v>
      </c>
      <c r="G39" t="s">
        <v>58</v>
      </c>
    </row>
    <row r="40" spans="1:7" ht="29" customHeight="1">
      <c r="A40" s="15" t="s">
        <v>39</v>
      </c>
      <c r="B40" s="38" t="s">
        <v>58</v>
      </c>
      <c r="C40" s="38">
        <v>3</v>
      </c>
      <c r="D40" s="38">
        <v>3</v>
      </c>
      <c r="E40" s="38">
        <v>3.1</v>
      </c>
      <c r="F40" s="38">
        <v>3.1</v>
      </c>
      <c r="G40" t="s">
        <v>58</v>
      </c>
    </row>
    <row r="41" spans="1:7" ht="33" customHeight="1">
      <c r="A41" s="16" t="s">
        <v>40</v>
      </c>
      <c r="B41" s="39">
        <v>0.50600000000000001</v>
      </c>
      <c r="C41" s="39">
        <v>0.41599999999999998</v>
      </c>
      <c r="D41" s="39">
        <v>0.40600000000000003</v>
      </c>
      <c r="E41" s="39">
        <v>0.38700000000000001</v>
      </c>
      <c r="F41" s="39">
        <v>0.40400000000000003</v>
      </c>
      <c r="G41" t="s">
        <v>58</v>
      </c>
    </row>
    <row r="42" spans="1:7" ht="33" customHeight="1">
      <c r="A42" s="16" t="s">
        <v>41</v>
      </c>
      <c r="B42" s="39">
        <v>0.35699999999999998</v>
      </c>
      <c r="C42" s="39">
        <v>0.45700000000000002</v>
      </c>
      <c r="D42" s="39">
        <v>0.47499999999999998</v>
      </c>
      <c r="E42" s="39">
        <v>0.49199999999999999</v>
      </c>
      <c r="F42" s="39">
        <v>0.48199999999999998</v>
      </c>
      <c r="G42" t="s">
        <v>58</v>
      </c>
    </row>
    <row r="43" spans="1:7" ht="33" customHeight="1">
      <c r="A43" s="16" t="s">
        <v>42</v>
      </c>
      <c r="B43" s="39">
        <v>9.9000000000000005E-2</v>
      </c>
      <c r="C43" s="39">
        <v>0.10299999999999999</v>
      </c>
      <c r="D43" s="39">
        <v>9.8000000000000004E-2</v>
      </c>
      <c r="E43" s="39">
        <v>9.7000000000000003E-2</v>
      </c>
      <c r="F43" s="39">
        <v>0.106</v>
      </c>
      <c r="G43" t="s">
        <v>58</v>
      </c>
    </row>
    <row r="44" spans="1:7" ht="27" customHeight="1">
      <c r="A44" s="17" t="s">
        <v>43</v>
      </c>
      <c r="B44" s="39">
        <v>0.83</v>
      </c>
      <c r="C44" s="39">
        <v>0.81899999999999995</v>
      </c>
      <c r="D44" s="39">
        <v>0.83899999999999997</v>
      </c>
      <c r="E44" s="39">
        <v>0.84799999999999998</v>
      </c>
      <c r="F44" s="39">
        <v>0.86199999999999999</v>
      </c>
      <c r="G44" t="s">
        <v>58</v>
      </c>
    </row>
    <row r="45" spans="1:7" ht="27" customHeight="1">
      <c r="A45" s="17" t="s">
        <v>44</v>
      </c>
      <c r="B45" s="39">
        <v>0.14000000000000001</v>
      </c>
      <c r="C45" s="39">
        <v>0.154</v>
      </c>
      <c r="D45" s="39">
        <v>0.13900000000000001</v>
      </c>
      <c r="E45" s="39">
        <v>0.13500000000000001</v>
      </c>
      <c r="F45" s="39">
        <v>0.125</v>
      </c>
      <c r="G45" t="s">
        <v>58</v>
      </c>
    </row>
    <row r="46" spans="1:7" ht="38" customHeight="1">
      <c r="A46" s="17" t="s">
        <v>45</v>
      </c>
      <c r="B46" s="39">
        <v>2.1000000000000001E-2</v>
      </c>
      <c r="C46" s="39">
        <v>1.7000000000000001E-2</v>
      </c>
      <c r="D46" s="39">
        <v>2.1999999999999999E-2</v>
      </c>
      <c r="E46" s="39">
        <v>1.7000000000000001E-2</v>
      </c>
      <c r="F46" s="39">
        <v>1.4E-2</v>
      </c>
      <c r="G46" t="s">
        <v>58</v>
      </c>
    </row>
    <row r="47" spans="1:7" ht="25" customHeight="1">
      <c r="A47" s="9" t="s">
        <v>46</v>
      </c>
      <c r="B47" s="31" t="s">
        <v>58</v>
      </c>
      <c r="C47" s="31" t="s">
        <v>58</v>
      </c>
      <c r="D47" s="40">
        <v>0.11799999999999999</v>
      </c>
      <c r="E47" s="31">
        <v>9.0999999999999998E-2</v>
      </c>
      <c r="F47" s="31">
        <v>8.3000000000000004E-2</v>
      </c>
    </row>
    <row r="48" spans="1:7" ht="25" customHeight="1">
      <c r="A48" s="9" t="s">
        <v>47</v>
      </c>
      <c r="B48" s="31" t="s">
        <v>58</v>
      </c>
      <c r="C48" s="31" t="s">
        <v>58</v>
      </c>
      <c r="D48" s="31">
        <v>0.29799999999999999</v>
      </c>
      <c r="E48" s="31">
        <v>0.40899999999999997</v>
      </c>
      <c r="F48" s="31">
        <v>0.52200000000000002</v>
      </c>
    </row>
    <row r="49" spans="1:6" ht="61" customHeight="1">
      <c r="A49" s="18" t="s">
        <v>48</v>
      </c>
      <c r="B49" s="41" t="s">
        <v>58</v>
      </c>
      <c r="C49" s="41" t="s">
        <v>58</v>
      </c>
      <c r="D49" s="41">
        <v>0.96099999999999997</v>
      </c>
      <c r="E49" s="41">
        <v>0.95799999999999996</v>
      </c>
      <c r="F49" s="42">
        <v>0.58699999999999997</v>
      </c>
    </row>
    <row r="50" spans="1:6" ht="61" customHeight="1">
      <c r="A50" s="18" t="s">
        <v>49</v>
      </c>
      <c r="B50" s="41" t="s">
        <v>58</v>
      </c>
      <c r="C50" s="41" t="s">
        <v>58</v>
      </c>
      <c r="D50" s="41">
        <v>3.9E-2</v>
      </c>
      <c r="E50" s="41">
        <v>4.2000000000000003E-2</v>
      </c>
      <c r="F50" s="42">
        <v>0.28999999999999998</v>
      </c>
    </row>
    <row r="51" spans="1:6" ht="28" customHeight="1">
      <c r="A51" s="19" t="s">
        <v>50</v>
      </c>
      <c r="B51" s="43" t="s">
        <v>58</v>
      </c>
      <c r="C51" s="43" t="s">
        <v>58</v>
      </c>
      <c r="D51" s="43">
        <v>0.874</v>
      </c>
      <c r="E51" s="43">
        <v>0.91700000000000004</v>
      </c>
      <c r="F51" s="44">
        <v>0.81499999999999995</v>
      </c>
    </row>
    <row r="52" spans="1:6" ht="28" customHeight="1">
      <c r="A52" s="19" t="s">
        <v>51</v>
      </c>
      <c r="B52" s="43" t="s">
        <v>58</v>
      </c>
      <c r="C52" s="43" t="s">
        <v>58</v>
      </c>
      <c r="D52" s="43">
        <v>0.126</v>
      </c>
      <c r="E52" s="43">
        <v>8.3000000000000004E-2</v>
      </c>
      <c r="F52" s="44">
        <v>0.109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709D-A232-D04C-88EB-15C20FCC0BBE}">
  <dimension ref="B2:H27"/>
  <sheetViews>
    <sheetView zoomScale="125" zoomScaleNormal="308" workbookViewId="0">
      <selection activeCell="G29" sqref="G29"/>
    </sheetView>
  </sheetViews>
  <sheetFormatPr baseColWidth="10" defaultRowHeight="15"/>
  <cols>
    <col min="1" max="1" width="10.83203125" style="45"/>
    <col min="2" max="2" width="27.83203125" style="45" bestFit="1" customWidth="1"/>
    <col min="3" max="7" width="7.1640625" style="45" customWidth="1"/>
    <col min="8" max="16384" width="10.83203125" style="45"/>
  </cols>
  <sheetData>
    <row r="2" spans="2:8" ht="16">
      <c r="B2" s="67" t="s">
        <v>85</v>
      </c>
      <c r="C2" s="68"/>
      <c r="D2" s="68"/>
      <c r="E2" s="68"/>
      <c r="F2" s="68"/>
      <c r="G2" s="68"/>
      <c r="H2" s="69"/>
    </row>
    <row r="3" spans="2:8">
      <c r="B3" s="61" t="s">
        <v>0</v>
      </c>
      <c r="C3" s="70" t="s">
        <v>57</v>
      </c>
      <c r="D3" s="71"/>
      <c r="E3" s="71"/>
      <c r="F3" s="71"/>
      <c r="G3" s="72"/>
    </row>
    <row r="4" spans="2:8">
      <c r="B4" s="1" t="s">
        <v>1</v>
      </c>
      <c r="C4" s="22" t="s">
        <v>52</v>
      </c>
      <c r="D4" s="22" t="s">
        <v>53</v>
      </c>
      <c r="E4" s="22" t="s">
        <v>54</v>
      </c>
      <c r="F4" s="22" t="s">
        <v>55</v>
      </c>
      <c r="G4" s="22" t="s">
        <v>56</v>
      </c>
    </row>
    <row r="5" spans="2:8">
      <c r="B5" s="5" t="s">
        <v>11</v>
      </c>
      <c r="C5" s="26">
        <v>1063</v>
      </c>
      <c r="D5" s="26">
        <v>1032</v>
      </c>
      <c r="E5" s="26">
        <v>1047</v>
      </c>
      <c r="F5" s="26">
        <v>1090</v>
      </c>
      <c r="G5" s="26">
        <v>1147</v>
      </c>
    </row>
    <row r="6" spans="2:8">
      <c r="B6" s="12" t="s">
        <v>24</v>
      </c>
      <c r="C6" s="35">
        <v>0.33100000000000002</v>
      </c>
      <c r="D6" s="35">
        <v>0.28899999999999998</v>
      </c>
      <c r="E6" s="35">
        <v>0.29799999999999999</v>
      </c>
      <c r="F6" s="35">
        <v>0.28100000000000003</v>
      </c>
      <c r="G6" s="35">
        <v>0.28499999999999998</v>
      </c>
    </row>
    <row r="7" spans="2:8">
      <c r="B7" s="12" t="s">
        <v>25</v>
      </c>
      <c r="C7" s="35">
        <v>0.56200000000000006</v>
      </c>
      <c r="D7" s="35">
        <v>0.61199999999999999</v>
      </c>
      <c r="E7" s="35">
        <v>0.60599999999999998</v>
      </c>
      <c r="F7" s="35">
        <v>0.623</v>
      </c>
      <c r="G7" s="35">
        <v>0.61099999999999999</v>
      </c>
    </row>
    <row r="8" spans="2:8">
      <c r="B8" s="12" t="s">
        <v>26</v>
      </c>
      <c r="C8" s="35">
        <v>9.8000000000000004E-2</v>
      </c>
      <c r="D8" s="35">
        <v>8.7999999999999995E-2</v>
      </c>
      <c r="E8" s="35">
        <v>8.4000000000000005E-2</v>
      </c>
      <c r="F8" s="35">
        <v>9.1999999999999998E-2</v>
      </c>
      <c r="G8" s="35">
        <v>9.0999999999999998E-2</v>
      </c>
    </row>
    <row r="9" spans="2:8">
      <c r="B9" s="12" t="s">
        <v>27</v>
      </c>
      <c r="C9" s="35">
        <v>8.9999999999999993E-3</v>
      </c>
      <c r="D9" s="35">
        <v>1.0999999999999999E-2</v>
      </c>
      <c r="E9" s="35">
        <v>1.2E-2</v>
      </c>
      <c r="F9" s="35">
        <v>5.0000000000000001E-3</v>
      </c>
      <c r="G9" s="35">
        <v>8.9999999999999993E-3</v>
      </c>
    </row>
    <row r="11" spans="2:8">
      <c r="B11" s="61" t="s">
        <v>0</v>
      </c>
      <c r="C11" s="70" t="s">
        <v>57</v>
      </c>
      <c r="D11" s="71"/>
      <c r="E11" s="71"/>
      <c r="F11" s="71"/>
      <c r="G11" s="72"/>
    </row>
    <row r="12" spans="2:8">
      <c r="B12" s="1" t="s">
        <v>1</v>
      </c>
      <c r="C12" s="22" t="s">
        <v>52</v>
      </c>
      <c r="D12" s="22" t="s">
        <v>53</v>
      </c>
      <c r="E12" s="22" t="s">
        <v>54</v>
      </c>
      <c r="F12" s="22" t="s">
        <v>55</v>
      </c>
      <c r="G12" s="22" t="s">
        <v>56</v>
      </c>
    </row>
    <row r="13" spans="2:8">
      <c r="B13" s="5" t="s">
        <v>86</v>
      </c>
      <c r="C13" s="63">
        <f>C5/C5</f>
        <v>1</v>
      </c>
      <c r="D13" s="63">
        <f>D5/C5</f>
        <v>0.97083725305738477</v>
      </c>
      <c r="E13" s="63">
        <f t="shared" ref="E13:G13" si="0">E5/D5</f>
        <v>1.0145348837209303</v>
      </c>
      <c r="F13" s="63">
        <f>F5/E5</f>
        <v>1.0410697230181472</v>
      </c>
      <c r="G13" s="63">
        <f t="shared" si="0"/>
        <v>1.0522935779816514</v>
      </c>
    </row>
    <row r="14" spans="2:8">
      <c r="B14" s="12" t="s">
        <v>87</v>
      </c>
      <c r="C14" s="63">
        <f t="shared" ref="C14:C17" si="1">C6/C6</f>
        <v>1</v>
      </c>
      <c r="D14" s="63">
        <f t="shared" ref="D14:G17" si="2">D6/C6</f>
        <v>0.87311178247734134</v>
      </c>
      <c r="E14" s="63">
        <f t="shared" si="2"/>
        <v>1.0311418685121108</v>
      </c>
      <c r="F14" s="63">
        <f t="shared" si="2"/>
        <v>0.94295302013422833</v>
      </c>
      <c r="G14" s="63">
        <f t="shared" si="2"/>
        <v>1.0142348754448396</v>
      </c>
    </row>
    <row r="15" spans="2:8">
      <c r="B15" s="12" t="s">
        <v>88</v>
      </c>
      <c r="C15" s="63">
        <f t="shared" si="1"/>
        <v>1</v>
      </c>
      <c r="D15" s="63">
        <f t="shared" si="2"/>
        <v>1.0889679715302489</v>
      </c>
      <c r="E15" s="63">
        <f t="shared" si="2"/>
        <v>0.99019607843137258</v>
      </c>
      <c r="F15" s="63">
        <f t="shared" si="2"/>
        <v>1.028052805280528</v>
      </c>
      <c r="G15" s="63">
        <f t="shared" si="2"/>
        <v>0.9807383627608347</v>
      </c>
    </row>
    <row r="16" spans="2:8">
      <c r="B16" s="12" t="s">
        <v>89</v>
      </c>
      <c r="C16" s="63">
        <f t="shared" si="1"/>
        <v>1</v>
      </c>
      <c r="D16" s="63">
        <f t="shared" si="2"/>
        <v>0.89795918367346927</v>
      </c>
      <c r="E16" s="63">
        <f t="shared" si="2"/>
        <v>0.9545454545454547</v>
      </c>
      <c r="F16" s="63">
        <f t="shared" si="2"/>
        <v>1.0952380952380951</v>
      </c>
      <c r="G16" s="63">
        <f t="shared" si="2"/>
        <v>0.98913043478260865</v>
      </c>
    </row>
    <row r="17" spans="2:7">
      <c r="B17" s="12" t="s">
        <v>90</v>
      </c>
      <c r="C17" s="63">
        <f t="shared" si="1"/>
        <v>1</v>
      </c>
      <c r="D17" s="63">
        <f t="shared" si="2"/>
        <v>1.2222222222222223</v>
      </c>
      <c r="E17" s="63">
        <f t="shared" si="2"/>
        <v>1.0909090909090911</v>
      </c>
      <c r="F17" s="63">
        <f t="shared" si="2"/>
        <v>0.41666666666666669</v>
      </c>
      <c r="G17" s="63">
        <f t="shared" si="2"/>
        <v>1.7999999999999998</v>
      </c>
    </row>
    <row r="19" spans="2:7">
      <c r="B19"/>
      <c r="C19"/>
      <c r="D19"/>
      <c r="E19"/>
    </row>
    <row r="20" spans="2:7">
      <c r="B20" s="61" t="s">
        <v>0</v>
      </c>
      <c r="C20" s="70" t="s">
        <v>57</v>
      </c>
      <c r="D20" s="71"/>
      <c r="E20" s="72"/>
    </row>
    <row r="21" spans="2:7">
      <c r="B21" s="1" t="s">
        <v>1</v>
      </c>
      <c r="C21" s="22" t="s">
        <v>54</v>
      </c>
      <c r="D21" s="22" t="s">
        <v>55</v>
      </c>
      <c r="E21" s="22" t="s">
        <v>56</v>
      </c>
      <c r="G21" s="45" t="s">
        <v>91</v>
      </c>
    </row>
    <row r="22" spans="2:7">
      <c r="B22" s="6" t="s">
        <v>34</v>
      </c>
      <c r="C22" s="27">
        <v>1.4E-2</v>
      </c>
      <c r="D22" s="27">
        <v>1.0999999999999999E-2</v>
      </c>
      <c r="E22" s="27">
        <v>1.4999999999999999E-2</v>
      </c>
      <c r="G22" s="59">
        <f>E22/C22-1</f>
        <v>7.1428571428571397E-2</v>
      </c>
    </row>
    <row r="23" spans="2:7">
      <c r="B23" s="6" t="s">
        <v>35</v>
      </c>
      <c r="C23" s="27">
        <v>0.125</v>
      </c>
      <c r="D23" s="27">
        <v>0.111</v>
      </c>
      <c r="E23" s="27">
        <v>8.4000000000000005E-2</v>
      </c>
      <c r="G23" s="59">
        <f t="shared" ref="G23:G27" si="3">E23/C23-1</f>
        <v>-0.32799999999999996</v>
      </c>
    </row>
    <row r="24" spans="2:7">
      <c r="B24" s="6" t="s">
        <v>36</v>
      </c>
      <c r="C24" s="27">
        <v>0.435</v>
      </c>
      <c r="D24" s="27">
        <v>0.39700000000000002</v>
      </c>
      <c r="E24" s="27">
        <v>0.374</v>
      </c>
      <c r="G24" s="59">
        <f t="shared" si="3"/>
        <v>-0.14022988505747125</v>
      </c>
    </row>
    <row r="25" spans="2:7">
      <c r="B25" s="6" t="s">
        <v>37</v>
      </c>
      <c r="C25" s="27">
        <v>0.41199999999999998</v>
      </c>
      <c r="D25" s="27">
        <v>0.46500000000000002</v>
      </c>
      <c r="E25" s="27">
        <v>0.52200000000000002</v>
      </c>
      <c r="G25" s="59">
        <f t="shared" si="3"/>
        <v>0.26699029126213603</v>
      </c>
    </row>
    <row r="26" spans="2:7">
      <c r="B26" s="15" t="s">
        <v>38</v>
      </c>
      <c r="C26" s="38">
        <v>3.4</v>
      </c>
      <c r="D26" s="38">
        <v>3.5</v>
      </c>
      <c r="E26" s="38">
        <v>3.6</v>
      </c>
      <c r="G26" s="59">
        <f t="shared" si="3"/>
        <v>5.8823529411764719E-2</v>
      </c>
    </row>
    <row r="27" spans="2:7">
      <c r="B27" s="15" t="s">
        <v>39</v>
      </c>
      <c r="C27" s="38">
        <v>3</v>
      </c>
      <c r="D27" s="38">
        <v>3.1</v>
      </c>
      <c r="E27" s="38">
        <v>3.1</v>
      </c>
      <c r="G27" s="59">
        <f t="shared" si="3"/>
        <v>3.3333333333333437E-2</v>
      </c>
    </row>
  </sheetData>
  <mergeCells count="4">
    <mergeCell ref="B2:H2"/>
    <mergeCell ref="C3:G3"/>
    <mergeCell ref="C11:G11"/>
    <mergeCell ref="C20:E20"/>
  </mergeCells>
  <conditionalFormatting sqref="C5:G5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5:G9">
    <cfRule type="iconSet" priority="1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6:G6">
    <cfRule type="iconSet" priority="1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7:G7"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:G8">
    <cfRule type="iconSet" priority="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9:G9">
    <cfRule type="iconSet" priority="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3:G17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4:G14">
    <cfRule type="iconSet" priority="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5:G15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6:G16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7:G17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DECA7B1-C4E9-6C46-81C4-351B37D6A02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'8. Family status'!C13:G13</xm:f>
              <xm:sqref>H13</xm:sqref>
            </x14:sparkline>
            <x14:sparkline>
              <xm:f>'8. Family status'!C14:G14</xm:f>
              <xm:sqref>H14</xm:sqref>
            </x14:sparkline>
            <x14:sparkline>
              <xm:f>'8. Family status'!C15:G15</xm:f>
              <xm:sqref>H15</xm:sqref>
            </x14:sparkline>
            <x14:sparkline>
              <xm:f>'8. Family status'!C16:G16</xm:f>
              <xm:sqref>H16</xm:sqref>
            </x14:sparkline>
            <x14:sparkline>
              <xm:f>'8. Family status'!C17:G17</xm:f>
              <xm:sqref>H17</xm:sqref>
            </x14:sparkline>
          </x14:sparklines>
        </x14:sparklineGroup>
        <x14:sparklineGroup displayEmptyCellsAs="gap" xr2:uid="{F14C4D07-7D5C-5E49-BD6B-77CBD45270B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'8. Family status'!C5:G5</xm:f>
              <xm:sqref>H5</xm:sqref>
            </x14:sparkline>
            <x14:sparkline>
              <xm:f>'8. Family status'!C6:G6</xm:f>
              <xm:sqref>H6</xm:sqref>
            </x14:sparkline>
            <x14:sparkline>
              <xm:f>'8. Family status'!C7:G7</xm:f>
              <xm:sqref>H7</xm:sqref>
            </x14:sparkline>
            <x14:sparkline>
              <xm:f>'8. Family status'!C8:G8</xm:f>
              <xm:sqref>H8</xm:sqref>
            </x14:sparkline>
            <x14:sparkline>
              <xm:f>'8. Family status'!C9:G9</xm:f>
              <xm:sqref>H9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EE82-5C67-BF46-882F-A2B1E69B8981}">
  <dimension ref="B2:H15"/>
  <sheetViews>
    <sheetView zoomScale="150" zoomScaleNormal="100" workbookViewId="0">
      <selection activeCell="B4" sqref="B4:G6"/>
    </sheetView>
  </sheetViews>
  <sheetFormatPr baseColWidth="10" defaultRowHeight="15"/>
  <cols>
    <col min="1" max="1" width="10.83203125" style="45"/>
    <col min="2" max="2" width="21.1640625" style="45" bestFit="1" customWidth="1"/>
    <col min="3" max="7" width="7.1640625" style="45" customWidth="1"/>
    <col min="8" max="11" width="10.83203125" style="45"/>
    <col min="12" max="12" width="11" style="45" customWidth="1"/>
    <col min="13" max="16384" width="10.83203125" style="45"/>
  </cols>
  <sheetData>
    <row r="2" spans="2:8" ht="16">
      <c r="B2" s="67" t="s">
        <v>84</v>
      </c>
      <c r="C2" s="68"/>
      <c r="D2" s="68"/>
      <c r="E2" s="68"/>
      <c r="F2" s="68"/>
      <c r="G2" s="68"/>
      <c r="H2" s="69"/>
    </row>
    <row r="3" spans="2:8">
      <c r="B3" s="61" t="s">
        <v>0</v>
      </c>
      <c r="C3" s="70" t="s">
        <v>57</v>
      </c>
      <c r="D3" s="71"/>
      <c r="E3" s="71"/>
      <c r="F3" s="71"/>
      <c r="G3" s="72"/>
    </row>
    <row r="4" spans="2:8">
      <c r="B4" s="1" t="s">
        <v>1</v>
      </c>
      <c r="C4" s="22" t="s">
        <v>52</v>
      </c>
      <c r="D4" s="22" t="s">
        <v>53</v>
      </c>
      <c r="E4" s="22" t="s">
        <v>54</v>
      </c>
      <c r="F4" s="22" t="s">
        <v>55</v>
      </c>
      <c r="G4" s="22" t="s">
        <v>56</v>
      </c>
    </row>
    <row r="5" spans="2:8">
      <c r="B5" s="13" t="s">
        <v>28</v>
      </c>
      <c r="C5" s="36">
        <v>0.95799999999999996</v>
      </c>
      <c r="D5" s="36">
        <v>0.95730000000000004</v>
      </c>
      <c r="E5" s="36">
        <v>0.95</v>
      </c>
      <c r="F5" s="36">
        <v>0.94399999999999995</v>
      </c>
      <c r="G5" s="36">
        <v>0.95699999999999996</v>
      </c>
    </row>
    <row r="6" spans="2:8">
      <c r="B6" s="13" t="s">
        <v>29</v>
      </c>
      <c r="C6" s="36">
        <f>1-C5</f>
        <v>4.2000000000000037E-2</v>
      </c>
      <c r="D6" s="36">
        <f>1-D5</f>
        <v>4.269999999999996E-2</v>
      </c>
      <c r="E6" s="36">
        <v>0.05</v>
      </c>
      <c r="F6" s="36">
        <v>5.6000000000000001E-2</v>
      </c>
      <c r="G6" s="36">
        <v>4.2000000000000003E-2</v>
      </c>
    </row>
    <row r="7" spans="2:8">
      <c r="B7" s="14" t="s">
        <v>30</v>
      </c>
      <c r="C7" s="37">
        <v>0.92600000000000005</v>
      </c>
      <c r="D7" s="37">
        <v>0.94</v>
      </c>
      <c r="E7" s="37">
        <v>0.93899999999999995</v>
      </c>
      <c r="F7" s="37">
        <v>0.91900000000000004</v>
      </c>
      <c r="G7" s="37">
        <v>0.91300000000000003</v>
      </c>
    </row>
    <row r="8" spans="2:8">
      <c r="B8" s="14" t="s">
        <v>31</v>
      </c>
      <c r="C8" s="37">
        <v>5.3999999999999999E-2</v>
      </c>
      <c r="D8" s="37">
        <v>5.3999999999999999E-2</v>
      </c>
      <c r="E8" s="37">
        <v>5.7000000000000002E-2</v>
      </c>
      <c r="F8" s="37">
        <v>6.8000000000000005E-2</v>
      </c>
      <c r="G8" s="37">
        <v>7.5999999999999998E-2</v>
      </c>
    </row>
    <row r="9" spans="2:8">
      <c r="B9" s="14" t="s">
        <v>32</v>
      </c>
      <c r="C9" s="37">
        <v>0.01</v>
      </c>
      <c r="D9" s="37">
        <v>2E-3</v>
      </c>
      <c r="E9" s="37">
        <v>4.0000000000000001E-3</v>
      </c>
      <c r="F9" s="37">
        <v>2E-3</v>
      </c>
      <c r="G9" s="37">
        <v>8.0000000000000002E-3</v>
      </c>
    </row>
    <row r="11" spans="2:8">
      <c r="B11" s="61" t="s">
        <v>0</v>
      </c>
      <c r="C11" s="70" t="s">
        <v>57</v>
      </c>
      <c r="D11" s="71"/>
      <c r="E11" s="71"/>
      <c r="F11" s="71"/>
      <c r="G11" s="72"/>
    </row>
    <row r="12" spans="2:8">
      <c r="B12" s="1" t="s">
        <v>1</v>
      </c>
      <c r="C12" s="22" t="s">
        <v>52</v>
      </c>
      <c r="D12" s="22" t="s">
        <v>53</v>
      </c>
      <c r="E12" s="22" t="s">
        <v>54</v>
      </c>
      <c r="F12" s="22" t="s">
        <v>55</v>
      </c>
      <c r="G12" s="22" t="s">
        <v>56</v>
      </c>
    </row>
    <row r="13" spans="2:8">
      <c r="B13" s="14" t="s">
        <v>30</v>
      </c>
      <c r="C13" s="37">
        <v>0.92600000000000005</v>
      </c>
      <c r="D13" s="37">
        <v>0.94</v>
      </c>
      <c r="E13" s="37">
        <v>0.93899999999999995</v>
      </c>
      <c r="F13" s="37">
        <v>0.91900000000000004</v>
      </c>
      <c r="G13" s="37">
        <v>0.91300000000000003</v>
      </c>
    </row>
    <row r="14" spans="2:8">
      <c r="B14" s="14" t="s">
        <v>31</v>
      </c>
      <c r="C14" s="37">
        <v>5.3999999999999999E-2</v>
      </c>
      <c r="D14" s="37">
        <v>5.3999999999999999E-2</v>
      </c>
      <c r="E14" s="37">
        <v>5.7000000000000002E-2</v>
      </c>
      <c r="F14" s="37">
        <v>6.8000000000000005E-2</v>
      </c>
      <c r="G14" s="37">
        <v>7.5999999999999998E-2</v>
      </c>
    </row>
    <row r="15" spans="2:8">
      <c r="B15" s="14" t="s">
        <v>32</v>
      </c>
      <c r="C15" s="37">
        <v>0.01</v>
      </c>
      <c r="D15" s="37">
        <v>2E-3</v>
      </c>
      <c r="E15" s="37">
        <v>4.0000000000000001E-3</v>
      </c>
      <c r="F15" s="37">
        <v>2E-3</v>
      </c>
      <c r="G15" s="37">
        <v>8.0000000000000002E-3</v>
      </c>
    </row>
  </sheetData>
  <mergeCells count="3">
    <mergeCell ref="B2:H2"/>
    <mergeCell ref="C3:G3"/>
    <mergeCell ref="C11:G1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B02FB44-25DC-224B-9967-2C9F7A79EEF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'7. Dwelling status'!C5:G5</xm:f>
              <xm:sqref>H5</xm:sqref>
            </x14:sparkline>
            <x14:sparkline>
              <xm:f>'7. Dwelling status'!C6:G6</xm:f>
              <xm:sqref>H6</xm:sqref>
            </x14:sparkline>
            <x14:sparkline>
              <xm:f>'7. Dwelling status'!C7:G7</xm:f>
              <xm:sqref>H7</xm:sqref>
            </x14:sparkline>
            <x14:sparkline>
              <xm:f>'7. Dwelling status'!C8:G8</xm:f>
              <xm:sqref>H8</xm:sqref>
            </x14:sparkline>
            <x14:sparkline>
              <xm:f>'7. Dwelling status'!C9:G9</xm:f>
              <xm:sqref>H9</xm:sqref>
            </x14:sparkline>
          </x14:sparklines>
        </x14:sparklineGroup>
        <x14:sparklineGroup displayEmptyCellsAs="gap" xr2:uid="{3D399FDB-A549-CB40-B348-2530ADB12C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'7. Dwelling status'!C13:G13</xm:f>
              <xm:sqref>H13</xm:sqref>
            </x14:sparkline>
            <x14:sparkline>
              <xm:f>'7. Dwelling status'!C14:G14</xm:f>
              <xm:sqref>H14</xm:sqref>
            </x14:sparkline>
            <x14:sparkline>
              <xm:f>'7. Dwelling status'!C15:G15</xm:f>
              <xm:sqref>H15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EFE9C-06C8-324D-9FD6-352F9D94E695}">
  <dimension ref="A2:I11"/>
  <sheetViews>
    <sheetView zoomScale="189" zoomScaleNormal="100" workbookViewId="0">
      <selection activeCell="B5" sqref="B5:G10"/>
    </sheetView>
  </sheetViews>
  <sheetFormatPr baseColWidth="10" defaultRowHeight="15"/>
  <cols>
    <col min="1" max="1" width="10.83203125" style="45"/>
    <col min="2" max="2" width="22.33203125" style="45" bestFit="1" customWidth="1"/>
    <col min="3" max="3" width="9" style="45" bestFit="1" customWidth="1"/>
    <col min="4" max="4" width="8" style="45" bestFit="1" customWidth="1"/>
    <col min="5" max="7" width="9" style="45" bestFit="1" customWidth="1"/>
    <col min="8" max="8" width="10.83203125" style="45"/>
    <col min="9" max="9" width="8" style="45" customWidth="1"/>
    <col min="10" max="16384" width="10.83203125" style="45"/>
  </cols>
  <sheetData>
    <row r="2" spans="1:9" ht="16">
      <c r="B2" s="67" t="s">
        <v>83</v>
      </c>
      <c r="C2" s="68"/>
      <c r="D2" s="68"/>
      <c r="E2" s="68"/>
      <c r="F2" s="68"/>
      <c r="G2" s="68"/>
      <c r="H2" s="69"/>
    </row>
    <row r="3" spans="1:9">
      <c r="B3" s="61" t="s">
        <v>0</v>
      </c>
      <c r="C3" s="70" t="s">
        <v>57</v>
      </c>
      <c r="D3" s="71"/>
      <c r="E3" s="71"/>
      <c r="F3" s="71"/>
      <c r="G3" s="72"/>
    </row>
    <row r="4" spans="1:9">
      <c r="B4" s="1" t="s">
        <v>1</v>
      </c>
      <c r="C4" s="22" t="s">
        <v>52</v>
      </c>
      <c r="D4" s="22" t="s">
        <v>53</v>
      </c>
      <c r="E4" s="22" t="s">
        <v>54</v>
      </c>
      <c r="F4" s="22" t="s">
        <v>55</v>
      </c>
      <c r="G4" s="22" t="s">
        <v>56</v>
      </c>
      <c r="I4" s="45" t="s">
        <v>82</v>
      </c>
    </row>
    <row r="5" spans="1:9">
      <c r="B5" s="8" t="s">
        <v>18</v>
      </c>
      <c r="C5" s="30">
        <v>0.63300000000000001</v>
      </c>
      <c r="D5" s="30">
        <v>0.61099999999999999</v>
      </c>
      <c r="E5" s="30">
        <v>0.59699999999999998</v>
      </c>
      <c r="F5" s="30">
        <v>0.59899999999999998</v>
      </c>
      <c r="G5" s="30">
        <v>0.58599999999999997</v>
      </c>
      <c r="I5" s="59">
        <f>G5/C5-1</f>
        <v>-7.4249605055292323E-2</v>
      </c>
    </row>
    <row r="6" spans="1:9">
      <c r="B6" s="8" t="s">
        <v>19</v>
      </c>
      <c r="C6" s="30">
        <v>0.32100000000000001</v>
      </c>
      <c r="D6" s="30">
        <v>0.307</v>
      </c>
      <c r="E6" s="30">
        <v>0.316</v>
      </c>
      <c r="F6" s="30">
        <v>0.32900000000000001</v>
      </c>
      <c r="G6" s="30">
        <v>0.29299999999999998</v>
      </c>
      <c r="I6" s="59">
        <f>G6/C6-1</f>
        <v>-8.7227414330218189E-2</v>
      </c>
    </row>
    <row r="7" spans="1:9">
      <c r="B7" s="9" t="s">
        <v>20</v>
      </c>
      <c r="C7" s="31">
        <v>2.7E-2</v>
      </c>
      <c r="D7" s="31">
        <v>2.3E-2</v>
      </c>
      <c r="E7" s="31">
        <v>3.5000000000000003E-2</v>
      </c>
      <c r="F7" s="31">
        <v>2.9000000000000001E-2</v>
      </c>
      <c r="G7" s="31">
        <v>3.2000000000000001E-2</v>
      </c>
      <c r="I7" s="59">
        <f>G7/C7-1</f>
        <v>0.18518518518518512</v>
      </c>
    </row>
    <row r="8" spans="1:9">
      <c r="A8" s="46"/>
      <c r="B8" s="57" t="s">
        <v>79</v>
      </c>
      <c r="C8" s="62">
        <f>C5/C5</f>
        <v>1</v>
      </c>
      <c r="D8" s="62">
        <f>D5/C5</f>
        <v>0.96524486571879931</v>
      </c>
      <c r="E8" s="62">
        <f t="shared" ref="E8:F8" si="0">E5/D5</f>
        <v>0.97708674304418985</v>
      </c>
      <c r="F8" s="62">
        <f t="shared" si="0"/>
        <v>1.0033500837520939</v>
      </c>
      <c r="G8" s="62">
        <f>G5/F5</f>
        <v>0.97829716193656091</v>
      </c>
      <c r="I8" s="59"/>
    </row>
    <row r="9" spans="1:9">
      <c r="A9" s="46"/>
      <c r="B9" s="57" t="s">
        <v>80</v>
      </c>
      <c r="C9" s="62">
        <f t="shared" ref="C9:C10" si="1">C6/C6</f>
        <v>1</v>
      </c>
      <c r="D9" s="62">
        <f>D6/C6</f>
        <v>0.95638629283489096</v>
      </c>
      <c r="E9" s="62">
        <f t="shared" ref="E9:G9" si="2">E6/D6</f>
        <v>1.0293159609120521</v>
      </c>
      <c r="F9" s="62">
        <f t="shared" si="2"/>
        <v>1.0411392405063291</v>
      </c>
      <c r="G9" s="62">
        <f t="shared" si="2"/>
        <v>0.89057750759878407</v>
      </c>
      <c r="I9" s="59"/>
    </row>
    <row r="10" spans="1:9">
      <c r="A10" s="46"/>
      <c r="B10" s="57" t="s">
        <v>81</v>
      </c>
      <c r="C10" s="62">
        <f t="shared" si="1"/>
        <v>1</v>
      </c>
      <c r="D10" s="62">
        <f t="shared" ref="D10:G10" si="3">D7/C7</f>
        <v>0.85185185185185186</v>
      </c>
      <c r="E10" s="62">
        <f t="shared" si="3"/>
        <v>1.5217391304347827</v>
      </c>
      <c r="F10" s="62">
        <f t="shared" si="3"/>
        <v>0.82857142857142851</v>
      </c>
      <c r="G10" s="62">
        <f t="shared" si="3"/>
        <v>1.103448275862069</v>
      </c>
      <c r="I10" s="59"/>
    </row>
    <row r="11" spans="1:9">
      <c r="B11" s="54"/>
      <c r="C11" s="54"/>
      <c r="D11" s="54"/>
      <c r="E11" s="54"/>
      <c r="F11" s="54"/>
      <c r="G11" s="54"/>
    </row>
  </sheetData>
  <mergeCells count="2">
    <mergeCell ref="B2:H2"/>
    <mergeCell ref="C3:G3"/>
  </mergeCells>
  <conditionalFormatting sqref="B4:G10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38DA1BB-1B58-DD40-A4A9-C930E2D7AF6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'6. Workforce'!C5:G5</xm:f>
              <xm:sqref>H5</xm:sqref>
            </x14:sparkline>
            <x14:sparkline>
              <xm:f>'6. Workforce'!C6:G6</xm:f>
              <xm:sqref>H6</xm:sqref>
            </x14:sparkline>
            <x14:sparkline>
              <xm:f>'6. Workforce'!C7:G7</xm:f>
              <xm:sqref>H7</xm:sqref>
            </x14:sparkline>
            <x14:sparkline>
              <xm:f>'6. Workforce'!C8:G8</xm:f>
              <xm:sqref>H8</xm:sqref>
            </x14:sparkline>
            <x14:sparkline>
              <xm:f>'6. Workforce'!C9:G9</xm:f>
              <xm:sqref>H9</xm:sqref>
            </x14:sparkline>
            <x14:sparkline>
              <xm:f>'6. Workforce'!C10:G10</xm:f>
              <xm:sqref>H10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E2C2-BFA2-DD48-88ED-C1AE609FF971}">
  <dimension ref="B2:H20"/>
  <sheetViews>
    <sheetView topLeftCell="A2" zoomScale="116" zoomScaleNormal="100" workbookViewId="0">
      <selection activeCell="L35" sqref="L35"/>
    </sheetView>
  </sheetViews>
  <sheetFormatPr baseColWidth="10" defaultRowHeight="15"/>
  <cols>
    <col min="1" max="1" width="10.83203125" style="45"/>
    <col min="2" max="2" width="21.1640625" style="45" bestFit="1" customWidth="1"/>
    <col min="3" max="3" width="9.1640625" style="45" bestFit="1" customWidth="1"/>
    <col min="4" max="4" width="8.83203125" style="45" customWidth="1"/>
    <col min="5" max="6" width="9" style="45" bestFit="1" customWidth="1"/>
    <col min="7" max="7" width="9.1640625" style="45" bestFit="1" customWidth="1"/>
    <col min="8" max="16384" width="10.83203125" style="45"/>
  </cols>
  <sheetData>
    <row r="2" spans="2:8" ht="16">
      <c r="B2" s="67" t="s">
        <v>77</v>
      </c>
      <c r="C2" s="68"/>
      <c r="D2" s="68"/>
      <c r="E2" s="68"/>
      <c r="F2" s="68"/>
      <c r="G2" s="68"/>
      <c r="H2" s="69"/>
    </row>
    <row r="3" spans="2:8">
      <c r="B3" s="61" t="s">
        <v>0</v>
      </c>
      <c r="C3" s="70" t="s">
        <v>57</v>
      </c>
      <c r="D3" s="71"/>
      <c r="E3" s="71"/>
      <c r="F3" s="71"/>
      <c r="G3" s="72"/>
    </row>
    <row r="4" spans="2:8">
      <c r="B4" s="1" t="s">
        <v>1</v>
      </c>
      <c r="C4" s="22" t="s">
        <v>52</v>
      </c>
      <c r="D4" s="22" t="s">
        <v>53</v>
      </c>
      <c r="E4" s="22" t="s">
        <v>54</v>
      </c>
      <c r="F4" s="22" t="s">
        <v>55</v>
      </c>
      <c r="G4" s="22" t="s">
        <v>56</v>
      </c>
    </row>
    <row r="5" spans="2:8">
      <c r="B5" s="16" t="s">
        <v>40</v>
      </c>
      <c r="C5" s="39">
        <v>0.50600000000000001</v>
      </c>
      <c r="D5" s="39">
        <v>0.41599999999999998</v>
      </c>
      <c r="E5" s="39">
        <v>0.40600000000000003</v>
      </c>
      <c r="F5" s="39">
        <v>0.38700000000000001</v>
      </c>
      <c r="G5" s="39">
        <v>0.40400000000000003</v>
      </c>
    </row>
    <row r="6" spans="2:8">
      <c r="B6" s="16" t="s">
        <v>41</v>
      </c>
      <c r="C6" s="39">
        <v>0.35699999999999998</v>
      </c>
      <c r="D6" s="39">
        <v>0.45700000000000002</v>
      </c>
      <c r="E6" s="39">
        <v>0.47499999999999998</v>
      </c>
      <c r="F6" s="39">
        <v>0.49199999999999999</v>
      </c>
      <c r="G6" s="39">
        <v>0.48199999999999998</v>
      </c>
    </row>
    <row r="7" spans="2:8">
      <c r="B7" s="16" t="s">
        <v>42</v>
      </c>
      <c r="C7" s="39">
        <v>9.9000000000000005E-2</v>
      </c>
      <c r="D7" s="39">
        <v>0.10299999999999999</v>
      </c>
      <c r="E7" s="39">
        <v>9.8000000000000004E-2</v>
      </c>
      <c r="F7" s="39">
        <v>9.7000000000000003E-2</v>
      </c>
      <c r="G7" s="39">
        <v>0.106</v>
      </c>
    </row>
    <row r="8" spans="2:8">
      <c r="B8" s="17" t="s">
        <v>43</v>
      </c>
      <c r="C8" s="39">
        <v>0.83</v>
      </c>
      <c r="D8" s="39">
        <v>0.81899999999999995</v>
      </c>
      <c r="E8" s="39">
        <v>0.83899999999999997</v>
      </c>
      <c r="F8" s="39">
        <v>0.84799999999999998</v>
      </c>
      <c r="G8" s="39">
        <v>0.86199999999999999</v>
      </c>
    </row>
    <row r="9" spans="2:8">
      <c r="B9" s="17" t="s">
        <v>44</v>
      </c>
      <c r="C9" s="39">
        <v>0.14000000000000001</v>
      </c>
      <c r="D9" s="39">
        <v>0.154</v>
      </c>
      <c r="E9" s="39">
        <v>0.13900000000000001</v>
      </c>
      <c r="F9" s="39">
        <v>0.13500000000000001</v>
      </c>
      <c r="G9" s="39">
        <v>0.125</v>
      </c>
    </row>
    <row r="10" spans="2:8">
      <c r="B10" s="17" t="s">
        <v>45</v>
      </c>
      <c r="C10" s="39">
        <v>2.1000000000000001E-2</v>
      </c>
      <c r="D10" s="39">
        <v>1.7000000000000001E-2</v>
      </c>
      <c r="E10" s="39">
        <v>2.1999999999999999E-2</v>
      </c>
      <c r="F10" s="39">
        <v>1.7000000000000001E-2</v>
      </c>
      <c r="G10" s="39">
        <v>1.4E-2</v>
      </c>
    </row>
    <row r="12" spans="2:8" ht="16">
      <c r="B12" s="67" t="s">
        <v>78</v>
      </c>
      <c r="C12" s="68"/>
      <c r="D12" s="68"/>
      <c r="E12" s="68"/>
      <c r="F12" s="68"/>
      <c r="G12" s="68"/>
      <c r="H12" s="69"/>
    </row>
    <row r="13" spans="2:8">
      <c r="B13" s="61" t="s">
        <v>0</v>
      </c>
      <c r="C13" s="70" t="s">
        <v>57</v>
      </c>
      <c r="D13" s="71"/>
      <c r="E13" s="71"/>
      <c r="F13" s="71"/>
      <c r="G13" s="72"/>
    </row>
    <row r="14" spans="2:8">
      <c r="B14" s="1" t="s">
        <v>1</v>
      </c>
      <c r="C14" s="22" t="s">
        <v>52</v>
      </c>
      <c r="D14" s="22" t="s">
        <v>53</v>
      </c>
      <c r="E14" s="22" t="s">
        <v>54</v>
      </c>
      <c r="F14" s="22" t="s">
        <v>55</v>
      </c>
      <c r="G14" s="22" t="s">
        <v>56</v>
      </c>
    </row>
    <row r="15" spans="2:8">
      <c r="B15" s="16" t="s">
        <v>40</v>
      </c>
      <c r="C15" s="39">
        <f>C5/$C$5</f>
        <v>1</v>
      </c>
      <c r="D15" s="39">
        <f t="shared" ref="D15:G15" si="0">D5/$C$5</f>
        <v>0.82213438735177857</v>
      </c>
      <c r="E15" s="39">
        <f t="shared" si="0"/>
        <v>0.80237154150197632</v>
      </c>
      <c r="F15" s="39">
        <f t="shared" si="0"/>
        <v>0.7648221343873518</v>
      </c>
      <c r="G15" s="39">
        <f t="shared" si="0"/>
        <v>0.79841897233201586</v>
      </c>
    </row>
    <row r="16" spans="2:8">
      <c r="B16" s="16" t="s">
        <v>41</v>
      </c>
      <c r="C16" s="39">
        <f>C6/$C$6</f>
        <v>1</v>
      </c>
      <c r="D16" s="39">
        <f t="shared" ref="D16:G16" si="1">D6/$C$6</f>
        <v>1.2801120448179273</v>
      </c>
      <c r="E16" s="39">
        <f t="shared" si="1"/>
        <v>1.330532212885154</v>
      </c>
      <c r="F16" s="39">
        <f t="shared" si="1"/>
        <v>1.3781512605042017</v>
      </c>
      <c r="G16" s="39">
        <f t="shared" si="1"/>
        <v>1.3501400560224091</v>
      </c>
    </row>
    <row r="17" spans="2:7">
      <c r="B17" s="16" t="s">
        <v>42</v>
      </c>
      <c r="C17" s="39">
        <f>C7/$C$7</f>
        <v>1</v>
      </c>
      <c r="D17" s="39">
        <f t="shared" ref="D17:G17" si="2">D7/$C$7</f>
        <v>1.0404040404040402</v>
      </c>
      <c r="E17" s="39">
        <f t="shared" si="2"/>
        <v>0.98989898989898994</v>
      </c>
      <c r="F17" s="39">
        <f t="shared" si="2"/>
        <v>0.97979797979797978</v>
      </c>
      <c r="G17" s="39">
        <f t="shared" si="2"/>
        <v>1.0707070707070707</v>
      </c>
    </row>
    <row r="18" spans="2:7">
      <c r="B18" s="17" t="s">
        <v>43</v>
      </c>
      <c r="C18" s="39">
        <f>C8/$C$8</f>
        <v>1</v>
      </c>
      <c r="D18" s="39">
        <f t="shared" ref="D18:G18" si="3">D8/$C$8</f>
        <v>0.98674698795180726</v>
      </c>
      <c r="E18" s="39">
        <f t="shared" si="3"/>
        <v>1.0108433734939759</v>
      </c>
      <c r="F18" s="39">
        <f t="shared" si="3"/>
        <v>1.0216867469879518</v>
      </c>
      <c r="G18" s="39">
        <f t="shared" si="3"/>
        <v>1.03855421686747</v>
      </c>
    </row>
    <row r="19" spans="2:7">
      <c r="B19" s="17" t="s">
        <v>44</v>
      </c>
      <c r="C19" s="39">
        <f>C9/$C$9</f>
        <v>1</v>
      </c>
      <c r="D19" s="39">
        <f t="shared" ref="D19:G19" si="4">D9/$C$9</f>
        <v>1.0999999999999999</v>
      </c>
      <c r="E19" s="39">
        <f t="shared" si="4"/>
        <v>0.99285714285714288</v>
      </c>
      <c r="F19" s="39">
        <f t="shared" si="4"/>
        <v>0.9642857142857143</v>
      </c>
      <c r="G19" s="39">
        <f t="shared" si="4"/>
        <v>0.89285714285714279</v>
      </c>
    </row>
    <row r="20" spans="2:7">
      <c r="B20" s="17" t="s">
        <v>45</v>
      </c>
      <c r="C20" s="39">
        <f>C10/$C$10</f>
        <v>1</v>
      </c>
      <c r="D20" s="39">
        <f t="shared" ref="D20:G20" si="5">D10/$C$10</f>
        <v>0.80952380952380953</v>
      </c>
      <c r="E20" s="39">
        <f t="shared" si="5"/>
        <v>1.0476190476190474</v>
      </c>
      <c r="F20" s="39">
        <f t="shared" si="5"/>
        <v>0.80952380952380953</v>
      </c>
      <c r="G20" s="39">
        <f t="shared" si="5"/>
        <v>0.66666666666666663</v>
      </c>
    </row>
  </sheetData>
  <mergeCells count="4">
    <mergeCell ref="B2:H2"/>
    <mergeCell ref="C3:G3"/>
    <mergeCell ref="B12:H12"/>
    <mergeCell ref="C13:G13"/>
  </mergeCells>
  <conditionalFormatting sqref="C5:G5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5:G10">
    <cfRule type="iconSet" priority="1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6:G6">
    <cfRule type="iconSet" priority="1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7:G7">
    <cfRule type="iconSet" priority="1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:G8"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9:G9">
    <cfRule type="iconSet" priority="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0:G10">
    <cfRule type="iconSet" priority="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5:G20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6:G16">
    <cfRule type="iconSet" priority="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7:G17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8:G18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9:G19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0:G20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D7109E5-95EF-F04E-8E2C-C59959AF64B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'5. House Onwership '!C15:G15</xm:f>
              <xm:sqref>H15</xm:sqref>
            </x14:sparkline>
            <x14:sparkline>
              <xm:f>'5. House Onwership '!C16:G16</xm:f>
              <xm:sqref>H16</xm:sqref>
            </x14:sparkline>
            <x14:sparkline>
              <xm:f>'5. House Onwership '!C17:G17</xm:f>
              <xm:sqref>H17</xm:sqref>
            </x14:sparkline>
          </x14:sparklines>
        </x14:sparklineGroup>
        <x14:sparklineGroup displayEmptyCellsAs="gap" xr2:uid="{6C58CC39-876A-934B-8CE2-D6C98A9AF58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'5. House Onwership '!C8:G8</xm:f>
              <xm:sqref>H8</xm:sqref>
            </x14:sparkline>
            <x14:sparkline>
              <xm:f>'5. House Onwership '!C9:G9</xm:f>
              <xm:sqref>H9</xm:sqref>
            </x14:sparkline>
            <x14:sparkline>
              <xm:f>'5. House Onwership '!C10:G10</xm:f>
              <xm:sqref>H10</xm:sqref>
            </x14:sparkline>
          </x14:sparklines>
        </x14:sparklineGroup>
        <x14:sparklineGroup displayEmptyCellsAs="gap" xr2:uid="{0497BF44-FF6E-B04D-8456-2D12FC19CF6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'5. House Onwership '!C5:G5</xm:f>
              <xm:sqref>H5</xm:sqref>
            </x14:sparkline>
            <x14:sparkline>
              <xm:f>'5. House Onwership '!C6:G6</xm:f>
              <xm:sqref>H6</xm:sqref>
            </x14:sparkline>
            <x14:sparkline>
              <xm:f>'5. House Onwership '!C7:G7</xm:f>
              <xm:sqref>H7</xm:sqref>
            </x14:sparkline>
          </x14:sparklines>
        </x14:sparklineGroup>
        <x14:sparklineGroup displayEmptyCellsAs="gap" xr2:uid="{55C2A5BB-3ADE-9F42-9BCB-78E2F2BDEAD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'5. House Onwership '!C18:G18</xm:f>
              <xm:sqref>H18</xm:sqref>
            </x14:sparkline>
            <x14:sparkline>
              <xm:f>'5. House Onwership '!C19:G19</xm:f>
              <xm:sqref>H19</xm:sqref>
            </x14:sparkline>
            <x14:sparkline>
              <xm:f>'5. House Onwership '!C20:G20</xm:f>
              <xm:sqref>H20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1C7E-13BE-7E45-A812-4E824350A628}">
  <dimension ref="B2:I11"/>
  <sheetViews>
    <sheetView zoomScale="150" zoomScaleNormal="213" workbookViewId="0">
      <selection activeCell="J40" sqref="J40"/>
    </sheetView>
  </sheetViews>
  <sheetFormatPr baseColWidth="10" defaultRowHeight="15"/>
  <cols>
    <col min="1" max="1" width="10.83203125" style="45"/>
    <col min="2" max="2" width="17" style="45" bestFit="1" customWidth="1"/>
    <col min="3" max="7" width="8" style="45" bestFit="1" customWidth="1"/>
    <col min="8" max="16384" width="10.83203125" style="45"/>
  </cols>
  <sheetData>
    <row r="2" spans="2:9" ht="16">
      <c r="B2" s="67" t="s">
        <v>75</v>
      </c>
      <c r="C2" s="68"/>
      <c r="D2" s="68"/>
      <c r="E2" s="68"/>
      <c r="F2" s="68"/>
      <c r="G2" s="68"/>
      <c r="H2" s="69"/>
    </row>
    <row r="3" spans="2:9">
      <c r="B3" s="61" t="s">
        <v>0</v>
      </c>
      <c r="C3" s="70" t="s">
        <v>57</v>
      </c>
      <c r="D3" s="71"/>
      <c r="E3" s="71"/>
      <c r="F3" s="71"/>
      <c r="G3" s="72"/>
    </row>
    <row r="4" spans="2:9">
      <c r="B4" s="1" t="s">
        <v>1</v>
      </c>
      <c r="C4" s="22" t="s">
        <v>52</v>
      </c>
      <c r="D4" s="22" t="s">
        <v>53</v>
      </c>
      <c r="E4" s="22" t="s">
        <v>54</v>
      </c>
      <c r="F4" s="22" t="s">
        <v>55</v>
      </c>
      <c r="G4" s="22" t="s">
        <v>56</v>
      </c>
    </row>
    <row r="5" spans="2:9">
      <c r="B5" s="5" t="s">
        <v>9</v>
      </c>
      <c r="C5" s="26">
        <v>3673</v>
      </c>
      <c r="D5" s="26">
        <v>3736</v>
      </c>
      <c r="E5" s="26">
        <v>3789</v>
      </c>
      <c r="F5" s="26">
        <v>3977</v>
      </c>
      <c r="G5" s="26">
        <v>4053</v>
      </c>
      <c r="I5" s="45">
        <f>G5/C5</f>
        <v>1.1034576640348488</v>
      </c>
    </row>
    <row r="6" spans="2:9">
      <c r="B6" s="5" t="s">
        <v>10</v>
      </c>
      <c r="C6" s="26"/>
      <c r="D6" s="26">
        <v>37</v>
      </c>
      <c r="E6" s="26">
        <v>38</v>
      </c>
      <c r="F6" s="26">
        <v>39</v>
      </c>
      <c r="G6" s="26">
        <v>40</v>
      </c>
      <c r="I6" s="45">
        <f>G6/D6</f>
        <v>1.0810810810810811</v>
      </c>
    </row>
    <row r="7" spans="2:9">
      <c r="B7" s="5" t="s">
        <v>11</v>
      </c>
      <c r="C7" s="26">
        <v>1063</v>
      </c>
      <c r="D7" s="26">
        <v>1032</v>
      </c>
      <c r="E7" s="26">
        <v>1047</v>
      </c>
      <c r="F7" s="26">
        <v>1090</v>
      </c>
      <c r="G7" s="26">
        <v>1147</v>
      </c>
    </row>
    <row r="8" spans="2:9">
      <c r="B8" s="6" t="s">
        <v>13</v>
      </c>
      <c r="C8" s="27">
        <v>0.622</v>
      </c>
      <c r="D8" s="27">
        <v>0.60899999999999999</v>
      </c>
      <c r="E8" s="27">
        <v>0.60799999999999998</v>
      </c>
      <c r="F8" s="27">
        <v>0.621</v>
      </c>
      <c r="G8" s="27">
        <v>0.59699999999999998</v>
      </c>
    </row>
    <row r="9" spans="2:9">
      <c r="B9" s="6" t="s">
        <v>14</v>
      </c>
      <c r="C9" s="27">
        <v>6.9000000000000006E-2</v>
      </c>
      <c r="D9" s="27">
        <v>6.9000000000000006E-2</v>
      </c>
      <c r="E9" s="28">
        <v>7.3999999999999996E-2</v>
      </c>
      <c r="F9" s="27">
        <v>0.08</v>
      </c>
      <c r="G9" s="27">
        <v>6.8000000000000005E-2</v>
      </c>
    </row>
    <row r="10" spans="2:9">
      <c r="B10" s="6" t="s">
        <v>15</v>
      </c>
      <c r="C10" s="27">
        <v>0.05</v>
      </c>
      <c r="D10" s="27">
        <v>4.9000000000000002E-2</v>
      </c>
      <c r="E10" s="27">
        <v>4.2999999999999997E-2</v>
      </c>
      <c r="F10" s="27">
        <v>3.6999999999999998E-2</v>
      </c>
      <c r="G10" s="27">
        <v>3.9E-2</v>
      </c>
    </row>
    <row r="11" spans="2:9">
      <c r="B11" s="6" t="s">
        <v>16</v>
      </c>
      <c r="C11" s="27">
        <v>0.25900000000000001</v>
      </c>
      <c r="D11" s="27">
        <v>0.27400000000000002</v>
      </c>
      <c r="E11" s="27">
        <v>0.27500000000000002</v>
      </c>
      <c r="F11" s="27">
        <v>0.26200000000000001</v>
      </c>
      <c r="G11" s="27">
        <v>0.29499999999999998</v>
      </c>
    </row>
  </sheetData>
  <mergeCells count="2">
    <mergeCell ref="B2:H2"/>
    <mergeCell ref="C3:G3"/>
  </mergeCells>
  <conditionalFormatting sqref="C5:G11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3AC931D-B29C-374F-B178-488F4C89593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'4. Pop and marial status'!C8:G8</xm:f>
              <xm:sqref>H8</xm:sqref>
            </x14:sparkline>
            <x14:sparkline>
              <xm:f>'4. Pop and marial status'!C9:G9</xm:f>
              <xm:sqref>H9</xm:sqref>
            </x14:sparkline>
            <x14:sparkline>
              <xm:f>'4. Pop and marial status'!C10:G10</xm:f>
              <xm:sqref>H10</xm:sqref>
            </x14:sparkline>
            <x14:sparkline>
              <xm:f>'4. Pop and marial status'!C11:G11</xm:f>
              <xm:sqref>H11</xm:sqref>
            </x14:sparkline>
          </x14:sparklines>
        </x14:sparklineGroup>
        <x14:sparklineGroup displayEmptyCellsAs="gap" xr2:uid="{D1E384D3-15F7-9F40-A087-5BCE27873A9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'4. Pop and marial status'!C5:G5</xm:f>
              <xm:sqref>H5</xm:sqref>
            </x14:sparkline>
            <x14:sparkline>
              <xm:f>'4. Pop and marial status'!C6:G6</xm:f>
              <xm:sqref>H6</xm:sqref>
            </x14:sparkline>
            <x14:sparkline>
              <xm:f>'4. Pop and marial status'!C7:G7</xm:f>
              <xm:sqref>H7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4914-8AD2-6644-B6DE-0BC90A3ACD28}">
  <dimension ref="A4:P21"/>
  <sheetViews>
    <sheetView topLeftCell="C1" zoomScale="107" workbookViewId="0">
      <selection activeCell="P19" sqref="P19"/>
    </sheetView>
  </sheetViews>
  <sheetFormatPr baseColWidth="10" defaultRowHeight="15"/>
  <cols>
    <col min="1" max="1" width="10.83203125" style="45"/>
    <col min="2" max="2" width="34.33203125" style="45" bestFit="1" customWidth="1"/>
    <col min="3" max="4" width="11" style="45" bestFit="1" customWidth="1"/>
    <col min="5" max="6" width="12.1640625" style="45" bestFit="1" customWidth="1"/>
    <col min="7" max="8" width="10.83203125" style="45"/>
    <col min="9" max="9" width="9.1640625" style="45" customWidth="1"/>
    <col min="10" max="10" width="30.33203125" style="45" bestFit="1" customWidth="1"/>
    <col min="11" max="12" width="13.1640625" style="45" bestFit="1" customWidth="1"/>
    <col min="13" max="14" width="14.6640625" style="45" bestFit="1" customWidth="1"/>
    <col min="15" max="15" width="2" style="45" customWidth="1"/>
    <col min="16" max="16" width="11.1640625" style="45" bestFit="1" customWidth="1"/>
    <col min="17" max="16384" width="10.83203125" style="45"/>
  </cols>
  <sheetData>
    <row r="4" spans="1:16" ht="24">
      <c r="B4" s="73" t="s">
        <v>97</v>
      </c>
      <c r="C4" s="74"/>
      <c r="D4" s="74"/>
      <c r="E4" s="74"/>
      <c r="F4" s="74"/>
      <c r="G4" s="77"/>
      <c r="J4" s="73" t="s">
        <v>103</v>
      </c>
      <c r="K4" s="74"/>
      <c r="L4" s="74"/>
      <c r="M4" s="74"/>
      <c r="N4" s="74"/>
    </row>
    <row r="5" spans="1:16" ht="24">
      <c r="B5" s="48" t="s">
        <v>0</v>
      </c>
      <c r="C5" s="75" t="s">
        <v>57</v>
      </c>
      <c r="D5" s="75"/>
      <c r="E5" s="75"/>
      <c r="F5" s="76"/>
      <c r="G5" s="56"/>
      <c r="J5" s="48" t="s">
        <v>0</v>
      </c>
      <c r="K5" s="75" t="s">
        <v>57</v>
      </c>
      <c r="L5" s="75"/>
      <c r="M5" s="75"/>
      <c r="N5" s="76"/>
    </row>
    <row r="6" spans="1:16">
      <c r="B6" s="1" t="s">
        <v>1</v>
      </c>
      <c r="C6" s="22" t="s">
        <v>53</v>
      </c>
      <c r="D6" s="22" t="s">
        <v>54</v>
      </c>
      <c r="E6" s="22" t="s">
        <v>55</v>
      </c>
      <c r="F6" s="22" t="s">
        <v>56</v>
      </c>
      <c r="G6" s="47"/>
      <c r="J6" s="1" t="s">
        <v>1</v>
      </c>
      <c r="K6" s="22" t="s">
        <v>53</v>
      </c>
      <c r="L6" s="22" t="s">
        <v>54</v>
      </c>
      <c r="M6" s="22" t="s">
        <v>55</v>
      </c>
      <c r="N6" s="22" t="s">
        <v>56</v>
      </c>
    </row>
    <row r="7" spans="1:16">
      <c r="B7" s="3" t="s">
        <v>4</v>
      </c>
      <c r="C7" s="25">
        <v>636</v>
      </c>
      <c r="D7" s="25">
        <v>778</v>
      </c>
      <c r="E7" s="25">
        <v>948</v>
      </c>
      <c r="F7" s="25">
        <v>1149</v>
      </c>
      <c r="H7" s="59"/>
      <c r="J7" s="3" t="s">
        <v>4</v>
      </c>
      <c r="K7" s="25">
        <v>636</v>
      </c>
      <c r="L7" s="25">
        <v>778</v>
      </c>
      <c r="M7" s="25">
        <v>948</v>
      </c>
      <c r="N7" s="25">
        <v>1149</v>
      </c>
    </row>
    <row r="8" spans="1:16">
      <c r="B8" s="3" t="s">
        <v>5</v>
      </c>
      <c r="C8" s="25">
        <v>1904</v>
      </c>
      <c r="D8" s="25">
        <v>2505</v>
      </c>
      <c r="E8" s="25">
        <v>2779</v>
      </c>
      <c r="F8" s="25">
        <v>3452</v>
      </c>
      <c r="H8" s="59"/>
      <c r="J8" s="3" t="s">
        <v>5</v>
      </c>
      <c r="K8" s="25">
        <v>1904</v>
      </c>
      <c r="L8" s="25">
        <v>2505</v>
      </c>
      <c r="M8" s="25">
        <v>2779</v>
      </c>
      <c r="N8" s="25">
        <v>3452</v>
      </c>
    </row>
    <row r="9" spans="1:16">
      <c r="A9" s="46"/>
      <c r="B9" s="3" t="s">
        <v>6</v>
      </c>
      <c r="C9" s="25">
        <v>1668</v>
      </c>
      <c r="D9" s="25">
        <v>2254</v>
      </c>
      <c r="E9" s="25">
        <v>2543</v>
      </c>
      <c r="F9" s="25">
        <v>3152</v>
      </c>
      <c r="G9" s="47"/>
      <c r="H9" s="59"/>
      <c r="J9" s="3" t="s">
        <v>6</v>
      </c>
      <c r="K9" s="25">
        <v>1668</v>
      </c>
      <c r="L9" s="25">
        <v>2254</v>
      </c>
      <c r="M9" s="25">
        <v>2543</v>
      </c>
      <c r="N9" s="25">
        <v>3152</v>
      </c>
    </row>
    <row r="10" spans="1:16">
      <c r="A10" s="46"/>
      <c r="B10" s="4" t="s">
        <v>7</v>
      </c>
      <c r="C10" s="25">
        <f>1950/4.345</f>
        <v>448.79171461449943</v>
      </c>
      <c r="D10" s="25">
        <f>2600/4.345</f>
        <v>598.38895281933264</v>
      </c>
      <c r="E10" s="25">
        <f>2600/4.345</f>
        <v>598.38895281933264</v>
      </c>
      <c r="F10" s="25">
        <f>3000/4.345</f>
        <v>690.44879171461457</v>
      </c>
      <c r="G10" s="47"/>
      <c r="H10" s="59"/>
      <c r="J10" s="4" t="s">
        <v>7</v>
      </c>
      <c r="K10" s="25">
        <f>1950/4.345</f>
        <v>448.79171461449943</v>
      </c>
      <c r="L10" s="25">
        <f>2600/4.345</f>
        <v>598.38895281933264</v>
      </c>
      <c r="M10" s="25">
        <f>2600/4.345</f>
        <v>598.38895281933264</v>
      </c>
      <c r="N10" s="25">
        <f>3000/4.345</f>
        <v>690.44879171461457</v>
      </c>
    </row>
    <row r="11" spans="1:16">
      <c r="A11" s="46"/>
      <c r="B11" s="4" t="s">
        <v>8</v>
      </c>
      <c r="C11" s="25">
        <v>300</v>
      </c>
      <c r="D11" s="25">
        <v>450</v>
      </c>
      <c r="E11" s="25">
        <v>550</v>
      </c>
      <c r="F11" s="25">
        <v>590</v>
      </c>
      <c r="G11" s="47"/>
      <c r="H11" s="59"/>
      <c r="J11" s="4" t="s">
        <v>8</v>
      </c>
      <c r="K11" s="25">
        <v>300</v>
      </c>
      <c r="L11" s="25">
        <v>450</v>
      </c>
      <c r="M11" s="25">
        <v>550</v>
      </c>
      <c r="N11" s="25">
        <v>590</v>
      </c>
    </row>
    <row r="12" spans="1:16">
      <c r="B12" s="64" t="s">
        <v>92</v>
      </c>
      <c r="C12" s="66">
        <f>C7/C7</f>
        <v>1</v>
      </c>
      <c r="D12" s="66">
        <f>D7/C7</f>
        <v>1.2232704402515724</v>
      </c>
      <c r="E12" s="66">
        <f t="shared" ref="E12:F12" si="0">E7/D7</f>
        <v>1.218508997429306</v>
      </c>
      <c r="F12" s="66">
        <f t="shared" si="0"/>
        <v>1.2120253164556962</v>
      </c>
    </row>
    <row r="13" spans="1:16" ht="24">
      <c r="B13" s="64" t="s">
        <v>93</v>
      </c>
      <c r="C13" s="66">
        <f t="shared" ref="C13:C16" si="1">C8/C8</f>
        <v>1</v>
      </c>
      <c r="D13" s="66">
        <f t="shared" ref="D13:F16" si="2">D8/C8</f>
        <v>1.3156512605042017</v>
      </c>
      <c r="E13" s="66">
        <f t="shared" si="2"/>
        <v>1.1093812375249501</v>
      </c>
      <c r="F13" s="66">
        <f t="shared" si="2"/>
        <v>1.2421734436847787</v>
      </c>
      <c r="J13" s="73" t="s">
        <v>104</v>
      </c>
      <c r="K13" s="74"/>
      <c r="L13" s="74"/>
      <c r="M13" s="74"/>
      <c r="N13" s="74"/>
    </row>
    <row r="14" spans="1:16">
      <c r="B14" s="64" t="s">
        <v>94</v>
      </c>
      <c r="C14" s="66">
        <f t="shared" si="1"/>
        <v>1</v>
      </c>
      <c r="D14" s="66">
        <f t="shared" si="2"/>
        <v>1.3513189448441247</v>
      </c>
      <c r="E14" s="66">
        <f t="shared" si="2"/>
        <v>1.1282165039929015</v>
      </c>
      <c r="F14" s="66">
        <f t="shared" si="2"/>
        <v>1.2394809280377508</v>
      </c>
      <c r="J14" s="48" t="s">
        <v>0</v>
      </c>
      <c r="K14" s="75" t="s">
        <v>57</v>
      </c>
      <c r="L14" s="75"/>
      <c r="M14" s="75"/>
      <c r="N14" s="76"/>
    </row>
    <row r="15" spans="1:16">
      <c r="B15" s="65" t="s">
        <v>95</v>
      </c>
      <c r="C15" s="66">
        <f t="shared" si="1"/>
        <v>1</v>
      </c>
      <c r="D15" s="66">
        <f t="shared" si="2"/>
        <v>1.3333333333333335</v>
      </c>
      <c r="E15" s="66">
        <f t="shared" si="2"/>
        <v>1</v>
      </c>
      <c r="F15" s="66">
        <f t="shared" si="2"/>
        <v>1.1538461538461537</v>
      </c>
      <c r="J15" s="1" t="s">
        <v>1</v>
      </c>
      <c r="K15" s="22" t="s">
        <v>53</v>
      </c>
      <c r="L15" s="22" t="s">
        <v>54</v>
      </c>
      <c r="M15" s="22" t="s">
        <v>55</v>
      </c>
      <c r="N15" s="22" t="s">
        <v>56</v>
      </c>
      <c r="P15" s="45" t="s">
        <v>105</v>
      </c>
    </row>
    <row r="16" spans="1:16">
      <c r="B16" s="65" t="s">
        <v>96</v>
      </c>
      <c r="C16" s="66">
        <f t="shared" si="1"/>
        <v>1</v>
      </c>
      <c r="D16" s="66">
        <f t="shared" si="2"/>
        <v>1.5</v>
      </c>
      <c r="E16" s="66">
        <f t="shared" si="2"/>
        <v>1.2222222222222223</v>
      </c>
      <c r="F16" s="66">
        <f t="shared" si="2"/>
        <v>1.0727272727272728</v>
      </c>
      <c r="J16" s="64" t="s">
        <v>98</v>
      </c>
      <c r="K16" s="66">
        <f>K10/K7</f>
        <v>0.70564735002279788</v>
      </c>
      <c r="L16" s="66">
        <f>L10/L7</f>
        <v>0.76913747149014478</v>
      </c>
      <c r="M16" s="66">
        <f>M10/M7</f>
        <v>0.63121197554781927</v>
      </c>
      <c r="N16" s="66">
        <f>N10/N7</f>
        <v>0.60091278652272806</v>
      </c>
      <c r="P16" s="59">
        <f>N16/K16-1</f>
        <v>-0.14842337818839124</v>
      </c>
    </row>
    <row r="17" spans="10:16">
      <c r="J17" s="64" t="s">
        <v>99</v>
      </c>
      <c r="K17" s="58">
        <f>K11/K7</f>
        <v>0.47169811320754718</v>
      </c>
      <c r="L17" s="58">
        <f>L11/L7</f>
        <v>0.57840616966580982</v>
      </c>
      <c r="M17" s="58">
        <f>M11/M7</f>
        <v>0.58016877637130804</v>
      </c>
      <c r="N17" s="58">
        <f>N11/N7</f>
        <v>0.51348999129677986</v>
      </c>
      <c r="O17" s="47"/>
      <c r="P17" s="59">
        <f t="shared" ref="P17:P21" si="3">N17/K17-1</f>
        <v>8.8598781549173333E-2</v>
      </c>
    </row>
    <row r="18" spans="10:16">
      <c r="J18" s="64" t="s">
        <v>100</v>
      </c>
      <c r="K18" s="66">
        <f>K10/K8</f>
        <v>0.2357099341462707</v>
      </c>
      <c r="L18" s="66">
        <f>L10/L8</f>
        <v>0.23887782547677949</v>
      </c>
      <c r="M18" s="66">
        <f>M10/M8</f>
        <v>0.21532527989180736</v>
      </c>
      <c r="N18" s="66">
        <f>N10/N8</f>
        <v>0.2000141343321595</v>
      </c>
      <c r="P18" s="59">
        <f t="shared" si="3"/>
        <v>-0.15143952223905854</v>
      </c>
    </row>
    <row r="19" spans="10:16">
      <c r="J19" s="64" t="s">
        <v>101</v>
      </c>
      <c r="K19" s="66">
        <f>K11/K8</f>
        <v>0.15756302521008403</v>
      </c>
      <c r="L19" s="66">
        <f>L11/L8</f>
        <v>0.17964071856287425</v>
      </c>
      <c r="M19" s="66">
        <f>M11/M8</f>
        <v>0.19791291831594099</v>
      </c>
      <c r="N19" s="66">
        <f>N11/N8</f>
        <v>0.17091541135573582</v>
      </c>
      <c r="P19" s="59">
        <f t="shared" si="3"/>
        <v>8.4743144071069976E-2</v>
      </c>
    </row>
    <row r="20" spans="10:16">
      <c r="J20" s="64" t="s">
        <v>102</v>
      </c>
      <c r="K20" s="66">
        <f>K10/K9</f>
        <v>0.2690597809439445</v>
      </c>
      <c r="L20" s="66">
        <f>L10/L9</f>
        <v>0.26547868359331528</v>
      </c>
      <c r="M20" s="66">
        <f>M10/M9</f>
        <v>0.23530827873351656</v>
      </c>
      <c r="N20" s="66">
        <f>N10/N9</f>
        <v>0.21905101259981427</v>
      </c>
      <c r="P20" s="59">
        <f t="shared" si="3"/>
        <v>-0.18586489652479488</v>
      </c>
    </row>
    <row r="21" spans="10:16">
      <c r="J21" s="64" t="s">
        <v>106</v>
      </c>
      <c r="K21" s="66">
        <f>K11/K9</f>
        <v>0.17985611510791366</v>
      </c>
      <c r="L21" s="66">
        <f>L11/L9</f>
        <v>0.19964507542147295</v>
      </c>
      <c r="M21" s="66">
        <f>M11/M9</f>
        <v>0.21627998427054659</v>
      </c>
      <c r="N21" s="66">
        <f>N11/N9</f>
        <v>0.18718274111675126</v>
      </c>
      <c r="P21" s="59">
        <f t="shared" si="3"/>
        <v>4.0736040609137047E-2</v>
      </c>
    </row>
  </sheetData>
  <mergeCells count="6">
    <mergeCell ref="J13:N13"/>
    <mergeCell ref="K14:N14"/>
    <mergeCell ref="B4:G4"/>
    <mergeCell ref="C5:F5"/>
    <mergeCell ref="K5:N5"/>
    <mergeCell ref="J4:N4"/>
  </mergeCells>
  <conditionalFormatting sqref="C7:F8">
    <cfRule type="iconSet" priority="5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{A03BBAFE-C07D-FC4D-BF43-5E36548F33C9}</x14:id>
        </ext>
      </extLst>
    </cfRule>
  </conditionalFormatting>
  <conditionalFormatting sqref="C9:F11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{60429546-0FA8-244B-9895-E2817E701D30}</x14:id>
        </ext>
      </extLst>
    </cfRule>
    <cfRule type="iconSet" priority="5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7:N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{F29D34D2-445D-7943-9ED7-DA0858F67591}</x14:id>
        </ext>
      </extLst>
    </cfRule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9:N1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{35C42063-153F-A14D-BBF7-9526BAF784D2}</x14:id>
        </ext>
      </extLst>
    </cfRule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3BBAFE-C07D-FC4D-BF43-5E36548F33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C7:F8</xm:sqref>
        </x14:conditionalFormatting>
        <x14:conditionalFormatting xmlns:xm="http://schemas.microsoft.com/office/excel/2006/main">
          <x14:cfRule type="dataBar" id="{60429546-0FA8-244B-9895-E2817E701D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C9:F11</xm:sqref>
        </x14:conditionalFormatting>
        <x14:conditionalFormatting xmlns:xm="http://schemas.microsoft.com/office/excel/2006/main">
          <x14:cfRule type="dataBar" id="{F29D34D2-445D-7943-9ED7-DA0858F675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K7:N8</xm:sqref>
        </x14:conditionalFormatting>
        <x14:conditionalFormatting xmlns:xm="http://schemas.microsoft.com/office/excel/2006/main">
          <x14:cfRule type="dataBar" id="{35C42063-153F-A14D-BBF7-9526BAF784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K9:N11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06C715A-C12B-174B-BAA2-C80019B1DDE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'3. Finance'!C9:F9</xm:f>
              <xm:sqref>G9</xm:sqref>
            </x14:sparkline>
            <x14:sparkline>
              <xm:f>'3. Finance'!C10:F10</xm:f>
              <xm:sqref>G10</xm:sqref>
            </x14:sparkline>
            <x14:sparkline>
              <xm:f>'3. Finance'!C11:F11</xm:f>
              <xm:sqref>G11</xm:sqref>
            </x14:sparkline>
          </x14:sparklines>
        </x14:sparklineGroup>
        <x14:sparklineGroup displayEmptyCellsAs="gap" xr2:uid="{776ABD0A-3102-C64A-BE22-3CECC5D103A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'3. Finance'!C7:F7</xm:f>
              <xm:sqref>G7</xm:sqref>
            </x14:sparkline>
            <x14:sparkline>
              <xm:f>'3. Finance'!C8:F8</xm:f>
              <xm:sqref>G8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2DF14-639B-1A46-907D-73F7CDBA8073}">
  <dimension ref="A4:O17"/>
  <sheetViews>
    <sheetView topLeftCell="A4" zoomScale="125" workbookViewId="0">
      <selection activeCell="I26" sqref="I26"/>
    </sheetView>
  </sheetViews>
  <sheetFormatPr baseColWidth="10" defaultRowHeight="15"/>
  <cols>
    <col min="1" max="1" width="10.83203125" style="45"/>
    <col min="2" max="2" width="34.33203125" style="45" bestFit="1" customWidth="1"/>
    <col min="3" max="5" width="11" style="45" bestFit="1" customWidth="1"/>
    <col min="6" max="7" width="12.1640625" style="45" bestFit="1" customWidth="1"/>
    <col min="8" max="9" width="10.83203125" style="45"/>
    <col min="10" max="10" width="34.33203125" style="45" bestFit="1" customWidth="1"/>
    <col min="11" max="13" width="13.1640625" style="45" bestFit="1" customWidth="1"/>
    <col min="14" max="15" width="14.6640625" style="45" bestFit="1" customWidth="1"/>
    <col min="16" max="16384" width="10.83203125" style="45"/>
  </cols>
  <sheetData>
    <row r="4" spans="1:15" ht="24">
      <c r="B4" s="73" t="s">
        <v>73</v>
      </c>
      <c r="C4" s="74"/>
      <c r="D4" s="74"/>
      <c r="E4" s="74"/>
      <c r="F4" s="74"/>
      <c r="G4" s="74"/>
      <c r="H4" s="77"/>
    </row>
    <row r="5" spans="1:15" ht="24">
      <c r="B5" s="48" t="s">
        <v>0</v>
      </c>
      <c r="C5" s="78" t="s">
        <v>57</v>
      </c>
      <c r="D5" s="75"/>
      <c r="E5" s="75"/>
      <c r="F5" s="75"/>
      <c r="G5" s="76"/>
      <c r="H5" s="56"/>
    </row>
    <row r="6" spans="1:15">
      <c r="B6" s="1" t="s">
        <v>1</v>
      </c>
      <c r="C6" s="22" t="s">
        <v>52</v>
      </c>
      <c r="D6" s="22" t="s">
        <v>53</v>
      </c>
      <c r="E6" s="22" t="s">
        <v>54</v>
      </c>
      <c r="F6" s="22" t="s">
        <v>55</v>
      </c>
      <c r="G6" s="22" t="s">
        <v>56</v>
      </c>
      <c r="H6" s="47"/>
      <c r="J6" s="45" t="s">
        <v>1</v>
      </c>
      <c r="K6" s="45" t="s">
        <v>52</v>
      </c>
      <c r="L6" s="45" t="s">
        <v>53</v>
      </c>
      <c r="M6" s="45" t="s">
        <v>54</v>
      </c>
      <c r="N6" s="45" t="s">
        <v>55</v>
      </c>
      <c r="O6" s="45" t="s">
        <v>56</v>
      </c>
    </row>
    <row r="7" spans="1:15">
      <c r="B7" s="2" t="s">
        <v>2</v>
      </c>
      <c r="C7" s="23">
        <v>405000</v>
      </c>
      <c r="D7" s="24">
        <v>550000</v>
      </c>
      <c r="E7" s="23">
        <v>705780</v>
      </c>
      <c r="F7" s="23">
        <v>1135000</v>
      </c>
      <c r="G7" s="23">
        <v>1681000</v>
      </c>
      <c r="J7" s="45" t="s">
        <v>2</v>
      </c>
      <c r="K7" s="60">
        <v>405000</v>
      </c>
      <c r="L7" s="60">
        <v>550000</v>
      </c>
      <c r="M7" s="60">
        <v>705780</v>
      </c>
      <c r="N7" s="60">
        <v>1135000</v>
      </c>
      <c r="O7" s="60">
        <v>1681000</v>
      </c>
    </row>
    <row r="8" spans="1:15">
      <c r="B8" s="2" t="s">
        <v>3</v>
      </c>
      <c r="C8" s="24">
        <v>362500</v>
      </c>
      <c r="D8" s="24">
        <v>520000</v>
      </c>
      <c r="E8" s="23">
        <v>512000</v>
      </c>
      <c r="F8" s="23">
        <v>1172000</v>
      </c>
      <c r="G8" s="23">
        <v>1180000</v>
      </c>
      <c r="J8" s="45" t="s">
        <v>3</v>
      </c>
      <c r="K8" s="60">
        <v>362500</v>
      </c>
      <c r="L8" s="60">
        <v>520000</v>
      </c>
      <c r="M8" s="60">
        <v>512000</v>
      </c>
      <c r="N8" s="60">
        <v>1172000</v>
      </c>
      <c r="O8" s="60">
        <v>1180000</v>
      </c>
    </row>
    <row r="9" spans="1:15">
      <c r="A9" s="46"/>
      <c r="B9" s="57" t="s">
        <v>69</v>
      </c>
      <c r="C9" s="58">
        <f>C7/C7</f>
        <v>1</v>
      </c>
      <c r="D9" s="58">
        <f>D7/C7</f>
        <v>1.3580246913580247</v>
      </c>
      <c r="E9" s="58">
        <f t="shared" ref="E9:G9" si="0">E7/D7</f>
        <v>1.2832363636363637</v>
      </c>
      <c r="F9" s="58">
        <f t="shared" si="0"/>
        <v>1.6081498483946839</v>
      </c>
      <c r="G9" s="58">
        <f t="shared" si="0"/>
        <v>1.481057268722467</v>
      </c>
      <c r="H9" s="47"/>
      <c r="J9" s="45" t="s">
        <v>70</v>
      </c>
      <c r="K9" s="59">
        <v>1</v>
      </c>
      <c r="L9" s="59">
        <v>1.4344827586206896</v>
      </c>
      <c r="M9" s="59">
        <v>0.98461538461538467</v>
      </c>
      <c r="N9" s="59">
        <v>2.2890625</v>
      </c>
      <c r="O9" s="59">
        <v>1.006825938566553</v>
      </c>
    </row>
    <row r="10" spans="1:15">
      <c r="A10" s="46"/>
      <c r="B10" s="57" t="s">
        <v>70</v>
      </c>
      <c r="C10" s="58">
        <f>C8/C8</f>
        <v>1</v>
      </c>
      <c r="D10" s="58">
        <f>D8/C8</f>
        <v>1.4344827586206896</v>
      </c>
      <c r="E10" s="58">
        <f t="shared" ref="E10:G10" si="1">E8/D8</f>
        <v>0.98461538461538467</v>
      </c>
      <c r="F10" s="58">
        <f>F8/E8</f>
        <v>2.2890625</v>
      </c>
      <c r="G10" s="58">
        <f t="shared" si="1"/>
        <v>1.006825938566553</v>
      </c>
      <c r="H10" s="47"/>
      <c r="J10" s="45" t="s">
        <v>71</v>
      </c>
      <c r="K10" s="59">
        <v>1</v>
      </c>
      <c r="L10" s="59">
        <v>1.3580246913580247</v>
      </c>
      <c r="M10" s="59">
        <v>1.7426666666666666</v>
      </c>
      <c r="N10" s="59">
        <v>2.8024691358024691</v>
      </c>
      <c r="O10" s="59">
        <v>4.1506172839506172</v>
      </c>
    </row>
    <row r="11" spans="1:15">
      <c r="A11" s="46"/>
      <c r="B11" s="57" t="s">
        <v>71</v>
      </c>
      <c r="C11" s="58">
        <f>C7/$C$7</f>
        <v>1</v>
      </c>
      <c r="D11" s="58">
        <f>D7/$C$7</f>
        <v>1.3580246913580247</v>
      </c>
      <c r="E11" s="58">
        <f>E7/$C$7</f>
        <v>1.7426666666666666</v>
      </c>
      <c r="F11" s="58">
        <f>F7/$C$7</f>
        <v>2.8024691358024691</v>
      </c>
      <c r="G11" s="58">
        <f>G7/$C$7</f>
        <v>4.1506172839506172</v>
      </c>
      <c r="H11" s="47"/>
      <c r="J11" s="45" t="s">
        <v>72</v>
      </c>
      <c r="K11" s="59">
        <v>1</v>
      </c>
      <c r="L11" s="59">
        <v>1.4344827586206896</v>
      </c>
      <c r="M11" s="59">
        <v>1.4124137931034482</v>
      </c>
      <c r="N11" s="59">
        <v>3.233103448275862</v>
      </c>
      <c r="O11" s="59">
        <v>3.2551724137931033</v>
      </c>
    </row>
    <row r="12" spans="1:15">
      <c r="A12" s="46"/>
      <c r="B12" s="57" t="s">
        <v>72</v>
      </c>
      <c r="C12" s="58">
        <f>C8/$C$8</f>
        <v>1</v>
      </c>
      <c r="D12" s="58">
        <f>D8/$C$8</f>
        <v>1.4344827586206896</v>
      </c>
      <c r="E12" s="58">
        <f>E8/$C$8</f>
        <v>1.4124137931034482</v>
      </c>
      <c r="F12" s="58">
        <f>F8/$C$8</f>
        <v>3.233103448275862</v>
      </c>
      <c r="G12" s="58">
        <f>G8/$C$8</f>
        <v>3.2551724137931033</v>
      </c>
      <c r="H12" s="47"/>
      <c r="J12" s="45" t="s">
        <v>69</v>
      </c>
      <c r="K12" s="59">
        <v>1</v>
      </c>
      <c r="L12" s="59">
        <v>1.3580246913580247</v>
      </c>
      <c r="M12" s="59">
        <v>1.2832363636363637</v>
      </c>
      <c r="N12" s="59">
        <v>1.6081498483946839</v>
      </c>
      <c r="O12" s="59">
        <v>1.481057268722467</v>
      </c>
    </row>
    <row r="13" spans="1:15">
      <c r="B13" s="54"/>
      <c r="C13" s="54"/>
      <c r="D13" s="54"/>
      <c r="E13" s="54"/>
      <c r="F13" s="54"/>
      <c r="G13" s="54"/>
    </row>
    <row r="17" spans="10:10">
      <c r="J17" s="45" t="s">
        <v>74</v>
      </c>
    </row>
  </sheetData>
  <mergeCells count="2">
    <mergeCell ref="B4:H4"/>
    <mergeCell ref="C5:G5"/>
  </mergeCells>
  <conditionalFormatting sqref="C7:G8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{C32D126E-04B4-0F4B-BD78-674B9B168878}</x14:id>
        </ext>
      </extLst>
    </cfRule>
  </conditionalFormatting>
  <conditionalFormatting sqref="C9:G1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{E69BADED-EC79-3A49-9264-3A705A54DD0C}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2D126E-04B4-0F4B-BD78-674B9B1688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C7:G8</xm:sqref>
        </x14:conditionalFormatting>
        <x14:conditionalFormatting xmlns:xm="http://schemas.microsoft.com/office/excel/2006/main">
          <x14:cfRule type="dataBar" id="{E69BADED-EC79-3A49-9264-3A705A54D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C9:G12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1285535-BE05-4343-86E8-31916467EB6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'2. House and unit price'!C7:G7</xm:f>
              <xm:sqref>H7</xm:sqref>
            </x14:sparkline>
            <x14:sparkline>
              <xm:f>'2. House and unit price'!C8:G8</xm:f>
              <xm:sqref>H8</xm:sqref>
            </x14:sparkline>
          </x14:sparklines>
        </x14:sparklineGroup>
        <x14:sparklineGroup displayEmptyCellsAs="gap" xr2:uid="{243229E2-23C4-2D4C-901A-2F1B9661996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'2. House and unit price'!C9:G9</xm:f>
              <xm:sqref>H9</xm:sqref>
            </x14:sparkline>
            <x14:sparkline>
              <xm:f>'2. House and unit price'!C10:G10</xm:f>
              <xm:sqref>H10</xm:sqref>
            </x14:sparkline>
            <x14:sparkline>
              <xm:f>'2. House and unit price'!C11:G11</xm:f>
              <xm:sqref>H11</xm:sqref>
            </x14:sparkline>
            <x14:sparkline>
              <xm:f>'2. House and unit price'!C12:G12</xm:f>
              <xm:sqref>H12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303B-AD1C-3143-B11B-F1D92B1D034B}">
  <dimension ref="A1:I30"/>
  <sheetViews>
    <sheetView zoomScale="150" zoomScaleNormal="100" workbookViewId="0">
      <selection activeCell="L17" sqref="L17"/>
    </sheetView>
  </sheetViews>
  <sheetFormatPr baseColWidth="10" defaultRowHeight="15"/>
  <cols>
    <col min="1" max="1" width="10.83203125" style="45"/>
    <col min="2" max="2" width="27.1640625" style="45" customWidth="1"/>
    <col min="3" max="3" width="11.6640625" style="45" bestFit="1" customWidth="1"/>
    <col min="4" max="16384" width="10.83203125" style="45"/>
  </cols>
  <sheetData>
    <row r="1" spans="1:8" ht="24">
      <c r="B1" s="73" t="s">
        <v>65</v>
      </c>
      <c r="C1" s="74"/>
      <c r="D1" s="74"/>
      <c r="E1" s="74"/>
      <c r="F1" s="74"/>
      <c r="G1" s="74"/>
      <c r="H1" s="77"/>
    </row>
    <row r="2" spans="1:8">
      <c r="A2" s="46"/>
      <c r="B2" s="48" t="str">
        <f>'Original data'!A1</f>
        <v>Location</v>
      </c>
      <c r="C2" s="78" t="str">
        <f>'Original data'!B1</f>
        <v>Como</v>
      </c>
      <c r="D2" s="75"/>
      <c r="E2" s="75"/>
      <c r="F2" s="75"/>
      <c r="G2" s="76"/>
      <c r="H2" s="47"/>
    </row>
    <row r="3" spans="1:8">
      <c r="A3" s="46"/>
      <c r="B3" s="48" t="str">
        <f>'Original data'!A2</f>
        <v>Time</v>
      </c>
      <c r="C3" s="48" t="str">
        <f>'Original data'!B2</f>
        <v>Y2001</v>
      </c>
      <c r="D3" s="48" t="str">
        <f>'Original data'!C2</f>
        <v>Y2006</v>
      </c>
      <c r="E3" s="48" t="str">
        <f>'Original data'!D2</f>
        <v>Y2011</v>
      </c>
      <c r="F3" s="48" t="str">
        <f>'Original data'!E2</f>
        <v>Y2016</v>
      </c>
      <c r="G3" s="48" t="str">
        <f>'Original data'!F2</f>
        <v>Y2021</v>
      </c>
      <c r="H3" s="47"/>
    </row>
    <row r="4" spans="1:8">
      <c r="A4" s="46"/>
      <c r="B4" s="49" t="str">
        <f>'Original data'!A10</f>
        <v>Population</v>
      </c>
      <c r="C4" s="49">
        <f>'Original data'!B10</f>
        <v>3673</v>
      </c>
      <c r="D4" s="49">
        <f>'Original data'!C10</f>
        <v>3736</v>
      </c>
      <c r="E4" s="49">
        <f>'Original data'!D10</f>
        <v>3789</v>
      </c>
      <c r="F4" s="49">
        <f>'Original data'!E10</f>
        <v>3977</v>
      </c>
      <c r="G4" s="49">
        <f>'Original data'!F10</f>
        <v>4053</v>
      </c>
      <c r="H4" s="47"/>
    </row>
    <row r="5" spans="1:8">
      <c r="A5" s="46"/>
      <c r="B5" s="49" t="s">
        <v>61</v>
      </c>
      <c r="C5" s="49">
        <f>'Original data'!B13</f>
        <v>1322</v>
      </c>
      <c r="D5" s="49">
        <f>'Original data'!C13</f>
        <v>1290</v>
      </c>
      <c r="E5" s="49">
        <f>'Original data'!D13</f>
        <v>1319</v>
      </c>
      <c r="F5" s="49">
        <f>'Original data'!E13</f>
        <v>1352</v>
      </c>
      <c r="G5" s="49">
        <f>'Original data'!F13</f>
        <v>1378</v>
      </c>
      <c r="H5" s="47"/>
    </row>
    <row r="6" spans="1:8">
      <c r="B6" s="50" t="str">
        <f>'Original data'!A40</f>
        <v>AverageNumberPeoplePerHousehold</v>
      </c>
      <c r="C6" s="50"/>
      <c r="D6" s="50">
        <f>'Original data'!C40</f>
        <v>3</v>
      </c>
      <c r="E6" s="50">
        <f>'Original data'!D40</f>
        <v>3</v>
      </c>
      <c r="F6" s="50">
        <f>'Original data'!E40</f>
        <v>3.1</v>
      </c>
      <c r="G6" s="50">
        <f>'Original data'!F40</f>
        <v>3.1</v>
      </c>
    </row>
    <row r="7" spans="1:8">
      <c r="A7" s="46"/>
      <c r="B7" s="49" t="s">
        <v>59</v>
      </c>
      <c r="C7" s="52"/>
      <c r="D7" s="52">
        <f>D4/D6</f>
        <v>1245.3333333333333</v>
      </c>
      <c r="E7" s="52">
        <f>E4/E6</f>
        <v>1263</v>
      </c>
      <c r="F7" s="52">
        <f>F4/F6</f>
        <v>1282.9032258064515</v>
      </c>
      <c r="G7" s="52">
        <f>G4/G6</f>
        <v>1307.4193548387098</v>
      </c>
      <c r="H7" s="47"/>
    </row>
    <row r="8" spans="1:8">
      <c r="B8" s="51" t="s">
        <v>60</v>
      </c>
      <c r="C8" s="53"/>
      <c r="D8" s="53">
        <f>D5/D7</f>
        <v>1.0358672376873663</v>
      </c>
      <c r="E8" s="53">
        <f>E5/E7</f>
        <v>1.0443388756927949</v>
      </c>
      <c r="F8" s="53">
        <f t="shared" ref="F8:G8" si="0">F5/F7</f>
        <v>1.0538596932361077</v>
      </c>
      <c r="G8" s="53">
        <f t="shared" si="0"/>
        <v>1.0539847026893658</v>
      </c>
    </row>
    <row r="9" spans="1:8">
      <c r="A9" s="79"/>
      <c r="B9" s="55" t="s">
        <v>62</v>
      </c>
      <c r="C9" s="53">
        <f>C4/C4</f>
        <v>1</v>
      </c>
      <c r="D9" s="53">
        <f>D4/C4</f>
        <v>1.0171521916689354</v>
      </c>
      <c r="E9" s="53">
        <f t="shared" ref="E9:G9" si="1">E4/D4</f>
        <v>1.0141862955032119</v>
      </c>
      <c r="F9" s="53">
        <f t="shared" si="1"/>
        <v>1.0496173132752704</v>
      </c>
      <c r="G9" s="53">
        <f t="shared" si="1"/>
        <v>1.0191098818204678</v>
      </c>
    </row>
    <row r="10" spans="1:8">
      <c r="A10" s="80"/>
      <c r="B10" s="55" t="s">
        <v>63</v>
      </c>
      <c r="C10" s="52"/>
      <c r="D10" s="53">
        <f>D7/D7</f>
        <v>1</v>
      </c>
      <c r="E10" s="53">
        <f>E7/D7</f>
        <v>1.0141862955032122</v>
      </c>
      <c r="F10" s="53">
        <f>F7/E7</f>
        <v>1.0157586902663907</v>
      </c>
      <c r="G10" s="53">
        <f>G7/F7</f>
        <v>1.0191098818204678</v>
      </c>
      <c r="H10" s="47"/>
    </row>
    <row r="11" spans="1:8">
      <c r="A11" s="81"/>
      <c r="B11" s="55" t="s">
        <v>64</v>
      </c>
      <c r="C11" s="53">
        <f>C5/C5</f>
        <v>1</v>
      </c>
      <c r="D11" s="53">
        <f>D5/C5</f>
        <v>0.97579425113464446</v>
      </c>
      <c r="E11" s="53">
        <f t="shared" ref="E11:G11" si="2">E5/D5</f>
        <v>1.0224806201550387</v>
      </c>
      <c r="F11" s="53">
        <f t="shared" si="2"/>
        <v>1.0250189537528431</v>
      </c>
      <c r="G11" s="53">
        <f t="shared" si="2"/>
        <v>1.0192307692307692</v>
      </c>
      <c r="H11" s="47"/>
    </row>
    <row r="12" spans="1:8" ht="19" customHeight="1">
      <c r="B12" s="54"/>
      <c r="C12" s="54"/>
      <c r="D12" s="54"/>
      <c r="E12" s="54"/>
      <c r="F12" s="54"/>
      <c r="G12" s="54"/>
    </row>
    <row r="13" spans="1:8">
      <c r="B13" s="55" t="s">
        <v>66</v>
      </c>
      <c r="C13" s="53">
        <f>C4/$C$4 -1</f>
        <v>0</v>
      </c>
      <c r="D13" s="53">
        <f t="shared" ref="D13:G13" si="3">D4/$C$4 -1</f>
        <v>1.7152191668935446E-2</v>
      </c>
      <c r="E13" s="53">
        <f t="shared" si="3"/>
        <v>3.1581813231690736E-2</v>
      </c>
      <c r="F13" s="53">
        <f t="shared" si="3"/>
        <v>8.2766131227879125E-2</v>
      </c>
      <c r="G13" s="53">
        <f t="shared" si="3"/>
        <v>0.1034576640348488</v>
      </c>
    </row>
    <row r="14" spans="1:8">
      <c r="B14" s="55" t="s">
        <v>67</v>
      </c>
      <c r="C14" s="52"/>
      <c r="D14" s="53">
        <f>D7/$D$7-1</f>
        <v>0</v>
      </c>
      <c r="E14" s="53">
        <f t="shared" ref="E14:G14" si="4">E7/$D$7-1</f>
        <v>1.4186295503212154E-2</v>
      </c>
      <c r="F14" s="53">
        <f t="shared" si="4"/>
        <v>3.0168543206465337E-2</v>
      </c>
      <c r="G14" s="53">
        <f t="shared" si="4"/>
        <v>4.9854942322304474E-2</v>
      </c>
    </row>
    <row r="15" spans="1:8">
      <c r="B15" s="55" t="s">
        <v>68</v>
      </c>
      <c r="C15" s="53">
        <f>C5/$C$5 -1</f>
        <v>0</v>
      </c>
      <c r="D15" s="53">
        <f>D5/$C$5 -1</f>
        <v>-2.4205748865355536E-2</v>
      </c>
      <c r="E15" s="53">
        <f t="shared" ref="E15:G15" si="5">E5/$C$5 -1</f>
        <v>-2.2692889561271024E-3</v>
      </c>
      <c r="F15" s="53">
        <f t="shared" si="5"/>
        <v>2.2692889561270801E-2</v>
      </c>
      <c r="G15" s="53">
        <f t="shared" si="5"/>
        <v>4.2360060514372133E-2</v>
      </c>
    </row>
    <row r="17" spans="2:9" ht="24">
      <c r="B17" s="73" t="s">
        <v>65</v>
      </c>
      <c r="C17" s="74"/>
      <c r="D17" s="74"/>
      <c r="E17" s="74"/>
      <c r="F17" s="74"/>
      <c r="G17" s="74"/>
      <c r="H17" s="77"/>
      <c r="I17" s="45" t="s">
        <v>76</v>
      </c>
    </row>
    <row r="18" spans="2:9">
      <c r="B18" s="48" t="str">
        <f t="shared" ref="B18:C21" si="6">B2</f>
        <v>Location</v>
      </c>
      <c r="C18" s="78" t="str">
        <f t="shared" si="6"/>
        <v>Como</v>
      </c>
      <c r="D18" s="75"/>
      <c r="E18" s="75"/>
      <c r="F18" s="75"/>
      <c r="G18" s="76"/>
    </row>
    <row r="19" spans="2:9">
      <c r="B19" s="48" t="str">
        <f t="shared" si="6"/>
        <v>Time</v>
      </c>
      <c r="C19" s="48" t="str">
        <f t="shared" si="6"/>
        <v>Y2001</v>
      </c>
      <c r="D19" s="48" t="str">
        <f t="shared" ref="D19:G19" si="7">D3</f>
        <v>Y2006</v>
      </c>
      <c r="E19" s="48" t="str">
        <f t="shared" si="7"/>
        <v>Y2011</v>
      </c>
      <c r="F19" s="48" t="str">
        <f t="shared" si="7"/>
        <v>Y2016</v>
      </c>
      <c r="G19" s="48" t="str">
        <f t="shared" si="7"/>
        <v>Y2021</v>
      </c>
    </row>
    <row r="20" spans="2:9">
      <c r="B20" s="49" t="str">
        <f t="shared" si="6"/>
        <v>Population</v>
      </c>
      <c r="C20" s="49">
        <f t="shared" si="6"/>
        <v>3673</v>
      </c>
      <c r="D20" s="49">
        <f t="shared" ref="D20:G20" si="8">D4</f>
        <v>3736</v>
      </c>
      <c r="E20" s="49">
        <f t="shared" si="8"/>
        <v>3789</v>
      </c>
      <c r="F20" s="49">
        <f t="shared" si="8"/>
        <v>3977</v>
      </c>
      <c r="G20" s="49">
        <f t="shared" si="8"/>
        <v>4053</v>
      </c>
    </row>
    <row r="21" spans="2:9">
      <c r="B21" s="49" t="str">
        <f t="shared" si="6"/>
        <v>TotalPrivateDwelling (Supply)</v>
      </c>
      <c r="C21" s="49">
        <f t="shared" si="6"/>
        <v>1322</v>
      </c>
      <c r="D21" s="49">
        <f t="shared" ref="D21:G21" si="9">D5</f>
        <v>1290</v>
      </c>
      <c r="E21" s="49">
        <f t="shared" si="9"/>
        <v>1319</v>
      </c>
      <c r="F21" s="49">
        <f t="shared" si="9"/>
        <v>1352</v>
      </c>
      <c r="G21" s="49">
        <f t="shared" si="9"/>
        <v>1378</v>
      </c>
    </row>
    <row r="22" spans="2:9">
      <c r="B22" s="49" t="str">
        <f>B7</f>
        <v>Demand</v>
      </c>
      <c r="C22" s="49">
        <f t="shared" ref="C22:G22" si="10">C7</f>
        <v>0</v>
      </c>
      <c r="D22" s="49">
        <f>D7</f>
        <v>1245.3333333333333</v>
      </c>
      <c r="E22" s="49">
        <f t="shared" si="10"/>
        <v>1263</v>
      </c>
      <c r="F22" s="49">
        <f t="shared" si="10"/>
        <v>1282.9032258064515</v>
      </c>
      <c r="G22" s="49">
        <f t="shared" si="10"/>
        <v>1307.4193548387098</v>
      </c>
    </row>
    <row r="23" spans="2:9">
      <c r="B23" s="51" t="str">
        <f>B8</f>
        <v>Ratio of Supply to Demand</v>
      </c>
      <c r="C23" s="53"/>
      <c r="D23" s="53">
        <f>D8</f>
        <v>1.0358672376873663</v>
      </c>
      <c r="E23" s="53">
        <f t="shared" ref="E23:G23" si="11">E8</f>
        <v>1.0443388756927949</v>
      </c>
      <c r="F23" s="53">
        <f t="shared" si="11"/>
        <v>1.0538596932361077</v>
      </c>
      <c r="G23" s="53">
        <f t="shared" si="11"/>
        <v>1.0539847026893658</v>
      </c>
    </row>
    <row r="24" spans="2:9">
      <c r="B24" s="55" t="str">
        <f>B9</f>
        <v>Changes in population</v>
      </c>
      <c r="C24" s="53">
        <f>C9</f>
        <v>1</v>
      </c>
      <c r="D24" s="53">
        <f t="shared" ref="D24:G24" si="12">D9</f>
        <v>1.0171521916689354</v>
      </c>
      <c r="E24" s="53">
        <f t="shared" si="12"/>
        <v>1.0141862955032119</v>
      </c>
      <c r="F24" s="53">
        <f t="shared" si="12"/>
        <v>1.0496173132752704</v>
      </c>
      <c r="G24" s="53">
        <f t="shared" si="12"/>
        <v>1.0191098818204678</v>
      </c>
    </row>
    <row r="25" spans="2:9">
      <c r="B25" s="55" t="str">
        <f>B10</f>
        <v>Changes in demand</v>
      </c>
      <c r="C25" s="52"/>
      <c r="D25" s="53">
        <f>D10</f>
        <v>1</v>
      </c>
      <c r="E25" s="53">
        <f t="shared" ref="E25:G25" si="13">E10</f>
        <v>1.0141862955032122</v>
      </c>
      <c r="F25" s="53">
        <f t="shared" si="13"/>
        <v>1.0157586902663907</v>
      </c>
      <c r="G25" s="53">
        <f t="shared" si="13"/>
        <v>1.0191098818204678</v>
      </c>
    </row>
    <row r="26" spans="2:9">
      <c r="B26" s="55" t="str">
        <f>B11</f>
        <v>Changes in supply</v>
      </c>
      <c r="C26" s="53">
        <f>C11</f>
        <v>1</v>
      </c>
      <c r="D26" s="53">
        <f t="shared" ref="D26:G26" si="14">D11</f>
        <v>0.97579425113464446</v>
      </c>
      <c r="E26" s="53">
        <f t="shared" si="14"/>
        <v>1.0224806201550387</v>
      </c>
      <c r="F26" s="53">
        <f t="shared" si="14"/>
        <v>1.0250189537528431</v>
      </c>
      <c r="G26" s="53">
        <f t="shared" si="14"/>
        <v>1.0192307692307692</v>
      </c>
    </row>
    <row r="27" spans="2:9" ht="25" customHeight="1">
      <c r="B27" s="54"/>
      <c r="C27" s="54"/>
      <c r="D27" s="54"/>
      <c r="E27" s="54"/>
      <c r="F27" s="54"/>
      <c r="G27" s="54"/>
    </row>
    <row r="28" spans="2:9">
      <c r="B28" s="55" t="str">
        <f>B13</f>
        <v>Accumulated changes in population</v>
      </c>
      <c r="C28" s="53">
        <f>C13</f>
        <v>0</v>
      </c>
      <c r="D28" s="53">
        <f t="shared" ref="D28:G28" si="15">D13</f>
        <v>1.7152191668935446E-2</v>
      </c>
      <c r="E28" s="53">
        <f t="shared" si="15"/>
        <v>3.1581813231690736E-2</v>
      </c>
      <c r="F28" s="53">
        <f t="shared" si="15"/>
        <v>8.2766131227879125E-2</v>
      </c>
      <c r="G28" s="53">
        <f t="shared" si="15"/>
        <v>0.1034576640348488</v>
      </c>
    </row>
    <row r="29" spans="2:9">
      <c r="B29" s="55" t="str">
        <f>B14</f>
        <v>Accumulated changes in demand</v>
      </c>
      <c r="C29" s="52"/>
      <c r="D29" s="53">
        <f>D14</f>
        <v>0</v>
      </c>
      <c r="E29" s="53">
        <f t="shared" ref="E29:G29" si="16">E14</f>
        <v>1.4186295503212154E-2</v>
      </c>
      <c r="F29" s="53">
        <f t="shared" si="16"/>
        <v>3.0168543206465337E-2</v>
      </c>
      <c r="G29" s="53">
        <f t="shared" si="16"/>
        <v>4.9854942322304474E-2</v>
      </c>
    </row>
    <row r="30" spans="2:9">
      <c r="B30" s="55" t="s">
        <v>68</v>
      </c>
      <c r="C30" s="53">
        <f>C15</f>
        <v>0</v>
      </c>
      <c r="D30" s="53">
        <f t="shared" ref="D30:G30" si="17">D15</f>
        <v>-2.4205748865355536E-2</v>
      </c>
      <c r="E30" s="53">
        <f t="shared" si="17"/>
        <v>-2.2692889561271024E-3</v>
      </c>
      <c r="F30" s="53">
        <f t="shared" si="17"/>
        <v>2.2692889561270801E-2</v>
      </c>
      <c r="G30" s="53">
        <f t="shared" si="17"/>
        <v>4.2360060514372133E-2</v>
      </c>
    </row>
  </sheetData>
  <mergeCells count="5">
    <mergeCell ref="C18:G18"/>
    <mergeCell ref="B17:H17"/>
    <mergeCell ref="C2:G2"/>
    <mergeCell ref="A9:A11"/>
    <mergeCell ref="B1:H1"/>
  </mergeCells>
  <conditionalFormatting sqref="B7">
    <cfRule type="iconSet" priority="6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{7B65B605-8CCF-9645-880C-FFA8D1BF303D}</x14:id>
        </ext>
      </extLst>
    </cfRule>
  </conditionalFormatting>
  <conditionalFormatting sqref="B9:B10">
    <cfRule type="iconSet" priority="36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{37082C87-018F-7E40-B960-6B9C8CDCA21C}</x14:id>
        </ext>
      </extLst>
    </cfRule>
  </conditionalFormatting>
  <conditionalFormatting sqref="B13:B14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{FD1C212E-0E38-2D4F-A635-EFDC1E520EB5}</x14:id>
        </ext>
      </extLst>
    </cfRule>
    <cfRule type="iconSet" priority="2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G6 B8:G8 C7:G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{CEADE9B9-9EAE-7C49-B4CF-1DCF90CE62A2}</x14:id>
        </ext>
      </extLst>
    </cfRule>
    <cfRule type="iconSet" priority="4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0:G23">
    <cfRule type="iconSet" priority="4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{4E9CE022-A1FB-0149-9773-54E191DE038A}</x14:id>
        </ext>
      </extLst>
    </cfRule>
  </conditionalFormatting>
  <conditionalFormatting sqref="B24:G25">
    <cfRule type="iconSet" priority="2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{1D333160-D522-A04F-BC61-C0C68A016B63}</x14:id>
        </ext>
      </extLst>
    </cfRule>
  </conditionalFormatting>
  <conditionalFormatting sqref="B28:G29">
    <cfRule type="iconSet" priority="15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{5DECB562-DE16-4249-9DB7-98EF062CA181}</x14:id>
        </ext>
      </extLst>
    </cfRule>
  </conditionalFormatting>
  <conditionalFormatting sqref="C4:G4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{6BF85A1D-392D-154C-82E0-9443486FDD5B}</x14:id>
        </ext>
      </extLst>
    </cfRule>
    <cfRule type="iconSet" priority="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4:G8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{2DC5D70B-D2EB-DB42-892C-C3519B087A93}</x14:id>
        </ext>
      </extLst>
    </cfRule>
  </conditionalFormatting>
  <conditionalFormatting sqref="C5:G5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{7BE92EC9-086D-724C-873A-9AAF1139D567}</x14:id>
        </ext>
      </extLst>
    </cfRule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0:G2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{6474DF7D-9CCC-4F41-82C2-CA360BC5C0CB}</x14:id>
        </ext>
      </extLst>
    </cfRule>
  </conditionalFormatting>
  <conditionalFormatting sqref="C20:G2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{6C0C542B-EBE9-8C47-9570-100C18BE38B4}</x14:id>
        </ext>
      </extLst>
    </cfRule>
  </conditionalFormatting>
  <conditionalFormatting sqref="C20:G26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{0D46F613-E874-4642-8251-AA637A80F3D5}</x14:id>
        </ext>
      </extLst>
    </cfRule>
  </conditionalFormatting>
  <conditionalFormatting sqref="C21:G21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{1E76EF9B-CC4B-234F-A785-2F2209073F31}</x14:id>
        </ext>
      </extLst>
    </cfRule>
  </conditionalFormatting>
  <conditionalFormatting sqref="C22:G3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{553B6E00-C1EB-C841-8757-324D1FC3F2F4}</x14:id>
        </ext>
      </extLst>
    </cfRule>
  </conditionalFormatting>
  <conditionalFormatting sqref="C24:G3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{90FCE540-F382-9E48-A338-A4C6B2A8C83B}</x14:id>
        </ext>
      </extLst>
    </cfRule>
  </conditionalFormatting>
  <conditionalFormatting sqref="C26:G26">
    <cfRule type="iconSet" priority="20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{5E6F55EB-4777-1F4B-8585-1ABD0C90C5E5}</x14:id>
        </ext>
      </extLst>
    </cfRule>
  </conditionalFormatting>
  <conditionalFormatting sqref="C28:G3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{A992EAB6-EBB4-F848-B18B-2033CF4ABCA5}</x14:id>
        </ext>
      </extLst>
    </cfRule>
  </conditionalFormatting>
  <conditionalFormatting sqref="C30:G30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{C366A0F9-237F-2147-A60F-D12AA2F7943C}</x14:id>
        </ext>
      </extLst>
    </cfRule>
  </conditionalFormatting>
  <conditionalFormatting sqref="D6:G6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7:G7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8:G8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65B605-8CCF-9645-880C-FFA8D1BF30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37082C87-018F-7E40-B960-6B9C8CDCA2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B9:B10</xm:sqref>
        </x14:conditionalFormatting>
        <x14:conditionalFormatting xmlns:xm="http://schemas.microsoft.com/office/excel/2006/main">
          <x14:cfRule type="dataBar" id="{FD1C212E-0E38-2D4F-A635-EFDC1E520E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B13:B14</xm:sqref>
        </x14:conditionalFormatting>
        <x14:conditionalFormatting xmlns:xm="http://schemas.microsoft.com/office/excel/2006/main">
          <x14:cfRule type="dataBar" id="{CEADE9B9-9EAE-7C49-B4CF-1DCF90CE62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B4:G6 B8:G8 C7:G7</xm:sqref>
        </x14:conditionalFormatting>
        <x14:conditionalFormatting xmlns:xm="http://schemas.microsoft.com/office/excel/2006/main">
          <x14:cfRule type="dataBar" id="{4E9CE022-A1FB-0149-9773-54E191DE03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B20:G23</xm:sqref>
        </x14:conditionalFormatting>
        <x14:conditionalFormatting xmlns:xm="http://schemas.microsoft.com/office/excel/2006/main">
          <x14:cfRule type="dataBar" id="{1D333160-D522-A04F-BC61-C0C68A016B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B24:G25</xm:sqref>
        </x14:conditionalFormatting>
        <x14:conditionalFormatting xmlns:xm="http://schemas.microsoft.com/office/excel/2006/main">
          <x14:cfRule type="dataBar" id="{5DECB562-DE16-4249-9DB7-98EF062CA1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B28:G29</xm:sqref>
        </x14:conditionalFormatting>
        <x14:conditionalFormatting xmlns:xm="http://schemas.microsoft.com/office/excel/2006/main">
          <x14:cfRule type="dataBar" id="{6BF85A1D-392D-154C-82E0-9443486FDD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C4:G4</xm:sqref>
        </x14:conditionalFormatting>
        <x14:conditionalFormatting xmlns:xm="http://schemas.microsoft.com/office/excel/2006/main">
          <x14:cfRule type="dataBar" id="{2DC5D70B-D2EB-DB42-892C-C3519B087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C4:G8</xm:sqref>
        </x14:conditionalFormatting>
        <x14:conditionalFormatting xmlns:xm="http://schemas.microsoft.com/office/excel/2006/main">
          <x14:cfRule type="dataBar" id="{7BE92EC9-086D-724C-873A-9AAF1139D56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C5:G5</xm:sqref>
        </x14:conditionalFormatting>
        <x14:conditionalFormatting xmlns:xm="http://schemas.microsoft.com/office/excel/2006/main">
          <x14:cfRule type="dataBar" id="{6474DF7D-9CCC-4F41-82C2-CA360BC5C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C20:G20</xm:sqref>
        </x14:conditionalFormatting>
        <x14:conditionalFormatting xmlns:xm="http://schemas.microsoft.com/office/excel/2006/main">
          <x14:cfRule type="dataBar" id="{6C0C542B-EBE9-8C47-9570-100C18BE38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C20:G22</xm:sqref>
        </x14:conditionalFormatting>
        <x14:conditionalFormatting xmlns:xm="http://schemas.microsoft.com/office/excel/2006/main">
          <x14:cfRule type="dataBar" id="{0D46F613-E874-4642-8251-AA637A80F3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C20:G26</xm:sqref>
        </x14:conditionalFormatting>
        <x14:conditionalFormatting xmlns:xm="http://schemas.microsoft.com/office/excel/2006/main">
          <x14:cfRule type="dataBar" id="{1E76EF9B-CC4B-234F-A785-2F2209073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C21:G21</xm:sqref>
        </x14:conditionalFormatting>
        <x14:conditionalFormatting xmlns:xm="http://schemas.microsoft.com/office/excel/2006/main">
          <x14:cfRule type="dataBar" id="{553B6E00-C1EB-C841-8757-324D1FC3F2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C22:G30</xm:sqref>
        </x14:conditionalFormatting>
        <x14:conditionalFormatting xmlns:xm="http://schemas.microsoft.com/office/excel/2006/main">
          <x14:cfRule type="dataBar" id="{90FCE540-F382-9E48-A338-A4C6B2A8C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C24:G30</xm:sqref>
        </x14:conditionalFormatting>
        <x14:conditionalFormatting xmlns:xm="http://schemas.microsoft.com/office/excel/2006/main">
          <x14:cfRule type="dataBar" id="{5E6F55EB-4777-1F4B-8585-1ABD0C90C5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C26:G26</xm:sqref>
        </x14:conditionalFormatting>
        <x14:conditionalFormatting xmlns:xm="http://schemas.microsoft.com/office/excel/2006/main">
          <x14:cfRule type="dataBar" id="{A992EAB6-EBB4-F848-B18B-2033CF4ABC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C28:G30</xm:sqref>
        </x14:conditionalFormatting>
        <x14:conditionalFormatting xmlns:xm="http://schemas.microsoft.com/office/excel/2006/main">
          <x14:cfRule type="dataBar" id="{C366A0F9-237F-2147-A60F-D12AA2F794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C30:G30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58DCC3E-E0A6-8949-981A-E6CAC104B07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'1. Supply and demand'!D8:G8</xm:f>
              <xm:sqref>H8</xm:sqref>
            </x14:sparkline>
          </x14:sparklines>
        </x14:sparklineGroup>
        <x14:sparklineGroup displayEmptyCellsAs="gap" xr2:uid="{FE15FBF2-56EF-834D-BD06-088D23B542B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'1. Supply and demand'!C20:G20</xm:f>
              <xm:sqref>H20</xm:sqref>
            </x14:sparkline>
            <x14:sparkline>
              <xm:f>'1. Supply and demand'!C21:G21</xm:f>
              <xm:sqref>H21</xm:sqref>
            </x14:sparkline>
            <x14:sparkline>
              <xm:f>'1. Supply and demand'!C22:G22</xm:f>
              <xm:sqref>H22</xm:sqref>
            </x14:sparkline>
            <x14:sparkline>
              <xm:f>'1. Supply and demand'!C23:G23</xm:f>
              <xm:sqref>H23</xm:sqref>
            </x14:sparkline>
            <x14:sparkline>
              <xm:f>'1. Supply and demand'!C24:G24</xm:f>
              <xm:sqref>H24</xm:sqref>
            </x14:sparkline>
            <x14:sparkline>
              <xm:f>'1. Supply and demand'!C25:G25</xm:f>
              <xm:sqref>H25</xm:sqref>
            </x14:sparkline>
            <x14:sparkline>
              <xm:f>'1. Supply and demand'!C26:G26</xm:f>
              <xm:sqref>H26</xm:sqref>
            </x14:sparkline>
            <x14:sparkline>
              <xm:f>'1. Supply and demand'!C27:G27</xm:f>
              <xm:sqref>H27</xm:sqref>
            </x14:sparkline>
            <x14:sparkline>
              <xm:f>'1. Supply and demand'!C28:G28</xm:f>
              <xm:sqref>H28</xm:sqref>
            </x14:sparkline>
            <x14:sparkline>
              <xm:f>'1. Supply and demand'!C29:G29</xm:f>
              <xm:sqref>H29</xm:sqref>
            </x14:sparkline>
            <x14:sparkline>
              <xm:f>'1. Supply and demand'!C30:G30</xm:f>
              <xm:sqref>H30</xm:sqref>
            </x14:sparkline>
          </x14:sparklines>
        </x14:sparklineGroup>
        <x14:sparklineGroup displayEmptyCellsAs="gap" xr2:uid="{34D67D01-F341-7248-AD65-5786B5A7A07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'1. Supply and demand'!C13:G13</xm:f>
              <xm:sqref>H13</xm:sqref>
            </x14:sparkline>
            <x14:sparkline>
              <xm:f>'1. Supply and demand'!C14:G14</xm:f>
              <xm:sqref>H14</xm:sqref>
            </x14:sparkline>
            <x14:sparkline>
              <xm:f>'1. Supply and demand'!C15:G15</xm:f>
              <xm:sqref>H15</xm:sqref>
            </x14:sparkline>
          </x14:sparklines>
        </x14:sparklineGroup>
        <x14:sparklineGroup displayEmptyCellsAs="gap" xr2:uid="{23D4761D-B87B-3A42-8C83-7E0897BF988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'1. Supply and demand'!C9:G9</xm:f>
              <xm:sqref>H9</xm:sqref>
            </x14:sparkline>
            <x14:sparkline>
              <xm:f>'1. Supply and demand'!C10:G10</xm:f>
              <xm:sqref>H10</xm:sqref>
            </x14:sparkline>
            <x14:sparkline>
              <xm:f>'1. Supply and demand'!C11:G11</xm:f>
              <xm:sqref>H11</xm:sqref>
            </x14:sparkline>
          </x14:sparklines>
        </x14:sparklineGroup>
        <x14:sparklineGroup displayEmptyCellsAs="gap" xr2:uid="{52A24B84-6153-EB4A-9509-394F544BAB0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'1. Supply and demand'!C4:G4</xm:f>
              <xm:sqref>H4</xm:sqref>
            </x14:sparkline>
            <x14:sparkline>
              <xm:f>'1. Supply and demand'!C5:G5</xm:f>
              <xm:sqref>H5</xm:sqref>
            </x14:sparkline>
            <x14:sparkline>
              <xm:f>'1. Supply and demand'!C6:G6</xm:f>
              <xm:sqref>H6</xm:sqref>
            </x14:sparkline>
            <x14:sparkline>
              <xm:f>'1. Supply and demand'!C7:G7</xm:f>
              <xm:sqref>H7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data</vt:lpstr>
      <vt:lpstr>8. Family status</vt:lpstr>
      <vt:lpstr>7. Dwelling status</vt:lpstr>
      <vt:lpstr>6. Workforce</vt:lpstr>
      <vt:lpstr>5. House Onwership </vt:lpstr>
      <vt:lpstr>4. Pop and marial status</vt:lpstr>
      <vt:lpstr>3. Finance</vt:lpstr>
      <vt:lpstr>2. House and unit price</vt:lpstr>
      <vt:lpstr>1. Supply and demand</vt:lpstr>
      <vt:lpstr> checl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268</dc:creator>
  <cp:lastModifiedBy>Microsoft Office User</cp:lastModifiedBy>
  <dcterms:created xsi:type="dcterms:W3CDTF">2015-06-05T18:17:20Z</dcterms:created>
  <dcterms:modified xsi:type="dcterms:W3CDTF">2023-03-26T00:15:40Z</dcterms:modified>
</cp:coreProperties>
</file>