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27.xml" ContentType="application/vnd.openxmlformats-officedocument.drawingml.chart+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Ex1.xml" ContentType="application/vnd.ms-office.chartex+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pivotTables/pivotTable34.xml" ContentType="application/vnd.openxmlformats-officedocument.spreadsheetml.pivotTable+xml"/>
  <Override PartName="/xl/drawings/drawing8.xml" ContentType="application/vnd.openxmlformats-officedocument.drawing+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9.xml" ContentType="application/vnd.openxmlformats-officedocument.drawing+xml"/>
  <Override PartName="/xl/charts/chartEx2.xml" ContentType="application/vnd.ms-office.chartex+xml"/>
  <Override PartName="/xl/charts/style36.xml" ContentType="application/vnd.ms-office.chartstyle+xml"/>
  <Override PartName="/xl/charts/colors36.xml" ContentType="application/vnd.ms-office.chartcolorstyle+xml"/>
  <Override PartName="/xl/drawings/drawing10.xml" ContentType="application/vnd.openxmlformats-officedocument.drawing+xml"/>
  <Override PartName="/xl/charts/chartEx3.xml" ContentType="application/vnd.ms-office.chartex+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DAIB Cohort\Excel\Day 10 &amp; 11 - Excel Project\"/>
    </mc:Choice>
  </mc:AlternateContent>
  <xr:revisionPtr revIDLastSave="0" documentId="13_ncr:1_{FE25E7BB-A80E-4079-9270-DEF9E360B54A}" xr6:coauthVersionLast="47" xr6:coauthVersionMax="47" xr10:uidLastSave="{00000000-0000-0000-0000-000000000000}"/>
  <bookViews>
    <workbookView xWindow="-108" yWindow="-108" windowWidth="23256" windowHeight="12456" tabRatio="987" activeTab="2" xr2:uid="{00000000-000D-0000-FFFF-FFFF00000000}"/>
  </bookViews>
  <sheets>
    <sheet name="Problem" sheetId="9" r:id="rId1"/>
    <sheet name="reach" sheetId="1" r:id="rId2"/>
    <sheet name="profile_visits" sheetId="4" r:id="rId3"/>
    <sheet name="new_followers" sheetId="5" r:id="rId4"/>
    <sheet name="Content Stats" sheetId="10" r:id="rId5"/>
    <sheet name="Monthly Level Stats" sheetId="11" r:id="rId6"/>
    <sheet name="DASHBOARD" sheetId="12" r:id="rId7"/>
    <sheet name="content" sheetId="8" r:id="rId8"/>
    <sheet name="age_gender" sheetId="3" r:id="rId9"/>
    <sheet name="top_city" sheetId="6" r:id="rId10"/>
    <sheet name="top_countries" sheetId="7" r:id="rId11"/>
  </sheets>
  <definedNames>
    <definedName name="_xlnm._FilterDatabase" localSheetId="7" hidden="1">content!$A$1:$AD$197</definedName>
    <definedName name="_xlnm._FilterDatabase" localSheetId="4" hidden="1">'Content Stats'!$A$3:$E$7</definedName>
    <definedName name="_xlnm._FilterDatabase" localSheetId="5" hidden="1">'Monthly Level Stats'!$A$1:$D$428</definedName>
    <definedName name="_xlchart.v5.0" hidden="1">top_city!$A$1:$C$1</definedName>
    <definedName name="_xlchart.v5.1" hidden="1">top_city!$A$2:$C$6</definedName>
    <definedName name="_xlchart.v5.10" hidden="1">top_countries!$B$1</definedName>
    <definedName name="_xlchart.v5.11" hidden="1">top_countries!$B$2:$B$6</definedName>
    <definedName name="_xlchart.v5.2" hidden="1">top_city!$D$1</definedName>
    <definedName name="_xlchart.v5.3" hidden="1">top_city!$D$2:$D$6</definedName>
    <definedName name="_xlchart.v5.4" hidden="1">top_city!$A$1:$C$1</definedName>
    <definedName name="_xlchart.v5.5" hidden="1">top_city!$A$2:$C$6</definedName>
    <definedName name="_xlchart.v5.6" hidden="1">top_city!$D$1</definedName>
    <definedName name="_xlchart.v5.7" hidden="1">top_city!$D$2:$D$6</definedName>
    <definedName name="_xlchart.v5.8" hidden="1">top_countries!$A$1</definedName>
    <definedName name="_xlchart.v5.9" hidden="1">top_countries!$A$2:$A$6</definedName>
    <definedName name="NativeTimeline_Date">#N/A</definedName>
    <definedName name="Slicer_Post_type">#N/A</definedName>
    <definedName name="Slicer_Reel_Duration">#N/A</definedName>
    <definedName name="Slicer_Weekday">#N/A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 i="3" l="1"/>
  <c r="C14" i="7"/>
  <c r="C15" i="7"/>
  <c r="C16" i="7"/>
  <c r="C17" i="7"/>
  <c r="C18" i="7"/>
  <c r="C13" i="7"/>
  <c r="E14" i="6"/>
  <c r="E15" i="6"/>
  <c r="E16" i="6"/>
  <c r="E17" i="6"/>
  <c r="E18" i="6"/>
  <c r="E13" i="6"/>
  <c r="B439" i="5"/>
  <c r="G8" i="3"/>
  <c r="G7" i="3"/>
  <c r="F7" i="3"/>
  <c r="G6" i="3"/>
  <c r="F6" i="3"/>
  <c r="G5" i="3"/>
  <c r="F5" i="3"/>
  <c r="G4" i="3"/>
  <c r="F4" i="3"/>
  <c r="G3" i="3"/>
  <c r="F3" i="3"/>
  <c r="G2" i="3"/>
  <c r="F2" i="3"/>
  <c r="X197" i="8"/>
  <c r="W197" i="8"/>
  <c r="V197" i="8"/>
  <c r="U197" i="8"/>
  <c r="T197" i="8" a="1"/>
  <c r="T197" i="8" s="1"/>
  <c r="X196" i="8"/>
  <c r="W196" i="8"/>
  <c r="V196" i="8"/>
  <c r="U196" i="8"/>
  <c r="T196" i="8" a="1"/>
  <c r="T196" i="8" s="1"/>
  <c r="X195" i="8"/>
  <c r="W195" i="8"/>
  <c r="V195" i="8"/>
  <c r="U195" i="8"/>
  <c r="T195" i="8" a="1"/>
  <c r="T195" i="8" s="1"/>
  <c r="X194" i="8"/>
  <c r="W194" i="8"/>
  <c r="V194" i="8"/>
  <c r="U194" i="8"/>
  <c r="T194" i="8" a="1"/>
  <c r="T194" i="8" s="1"/>
  <c r="X193" i="8"/>
  <c r="W193" i="8"/>
  <c r="V193" i="8"/>
  <c r="U193" i="8"/>
  <c r="T193" i="8" a="1"/>
  <c r="T193" i="8" s="1"/>
  <c r="X192" i="8"/>
  <c r="W192" i="8"/>
  <c r="V192" i="8"/>
  <c r="U192" i="8"/>
  <c r="T192" i="8" a="1"/>
  <c r="T192" i="8" s="1"/>
  <c r="X191" i="8"/>
  <c r="W191" i="8"/>
  <c r="V191" i="8"/>
  <c r="U191" i="8"/>
  <c r="T191" i="8" a="1"/>
  <c r="T191" i="8" s="1"/>
  <c r="X190" i="8"/>
  <c r="W190" i="8"/>
  <c r="V190" i="8"/>
  <c r="U190" i="8"/>
  <c r="T190" i="8" a="1"/>
  <c r="T190" i="8" s="1"/>
  <c r="X189" i="8"/>
  <c r="W189" i="8"/>
  <c r="V189" i="8"/>
  <c r="U189" i="8"/>
  <c r="T189" i="8" a="1"/>
  <c r="T189" i="8" s="1"/>
  <c r="X188" i="8"/>
  <c r="W188" i="8"/>
  <c r="V188" i="8"/>
  <c r="U188" i="8"/>
  <c r="T188" i="8" a="1"/>
  <c r="T188" i="8" s="1"/>
  <c r="X187" i="8"/>
  <c r="W187" i="8"/>
  <c r="V187" i="8"/>
  <c r="U187" i="8"/>
  <c r="T187" i="8" a="1"/>
  <c r="T187" i="8" s="1"/>
  <c r="X186" i="8"/>
  <c r="W186" i="8"/>
  <c r="V186" i="8"/>
  <c r="U186" i="8"/>
  <c r="T186" i="8" a="1"/>
  <c r="T186" i="8" s="1"/>
  <c r="X185" i="8"/>
  <c r="W185" i="8"/>
  <c r="V185" i="8"/>
  <c r="U185" i="8"/>
  <c r="T185" i="8" a="1"/>
  <c r="T185" i="8" s="1"/>
  <c r="X184" i="8"/>
  <c r="W184" i="8"/>
  <c r="V184" i="8"/>
  <c r="U184" i="8"/>
  <c r="T184" i="8" a="1"/>
  <c r="T184" i="8" s="1"/>
  <c r="X183" i="8"/>
  <c r="W183" i="8"/>
  <c r="V183" i="8"/>
  <c r="U183" i="8"/>
  <c r="T183" i="8" a="1"/>
  <c r="T183" i="8" s="1"/>
  <c r="X182" i="8"/>
  <c r="W182" i="8"/>
  <c r="V182" i="8"/>
  <c r="U182" i="8"/>
  <c r="T182" i="8" a="1"/>
  <c r="T182" i="8" s="1"/>
  <c r="X181" i="8"/>
  <c r="W181" i="8"/>
  <c r="V181" i="8"/>
  <c r="U181" i="8"/>
  <c r="T181" i="8" a="1"/>
  <c r="T181" i="8" s="1"/>
  <c r="X180" i="8"/>
  <c r="W180" i="8"/>
  <c r="V180" i="8"/>
  <c r="U180" i="8"/>
  <c r="T180" i="8" a="1"/>
  <c r="T180" i="8" s="1"/>
  <c r="X179" i="8"/>
  <c r="W179" i="8"/>
  <c r="V179" i="8"/>
  <c r="U179" i="8"/>
  <c r="T179" i="8" a="1"/>
  <c r="T179" i="8" s="1"/>
  <c r="X178" i="8"/>
  <c r="W178" i="8"/>
  <c r="V178" i="8"/>
  <c r="U178" i="8"/>
  <c r="T178" i="8" a="1"/>
  <c r="T178" i="8" s="1"/>
  <c r="X177" i="8"/>
  <c r="W177" i="8"/>
  <c r="V177" i="8"/>
  <c r="U177" i="8"/>
  <c r="T177" i="8" a="1"/>
  <c r="T177" i="8" s="1"/>
  <c r="X176" i="8"/>
  <c r="W176" i="8"/>
  <c r="V176" i="8"/>
  <c r="U176" i="8"/>
  <c r="T176" i="8" a="1"/>
  <c r="T176" i="8" s="1"/>
  <c r="X175" i="8"/>
  <c r="W175" i="8"/>
  <c r="V175" i="8"/>
  <c r="U175" i="8"/>
  <c r="T175" i="8" a="1"/>
  <c r="T175" i="8" s="1"/>
  <c r="X174" i="8"/>
  <c r="W174" i="8"/>
  <c r="V174" i="8"/>
  <c r="U174" i="8"/>
  <c r="T174" i="8" a="1"/>
  <c r="T174" i="8" s="1"/>
  <c r="X173" i="8"/>
  <c r="W173" i="8"/>
  <c r="V173" i="8"/>
  <c r="U173" i="8"/>
  <c r="T173" i="8" a="1"/>
  <c r="T173" i="8" s="1"/>
  <c r="X172" i="8"/>
  <c r="W172" i="8"/>
  <c r="V172" i="8"/>
  <c r="U172" i="8"/>
  <c r="T172" i="8" a="1"/>
  <c r="T172" i="8" s="1"/>
  <c r="X171" i="8"/>
  <c r="W171" i="8"/>
  <c r="V171" i="8"/>
  <c r="U171" i="8"/>
  <c r="T171" i="8" a="1"/>
  <c r="T171" i="8" s="1"/>
  <c r="X170" i="8"/>
  <c r="W170" i="8"/>
  <c r="V170" i="8"/>
  <c r="U170" i="8"/>
  <c r="T170" i="8" a="1"/>
  <c r="T170" i="8" s="1"/>
  <c r="X169" i="8"/>
  <c r="W169" i="8"/>
  <c r="V169" i="8"/>
  <c r="U169" i="8"/>
  <c r="T169" i="8" a="1"/>
  <c r="T169" i="8" s="1"/>
  <c r="X168" i="8"/>
  <c r="W168" i="8"/>
  <c r="V168" i="8"/>
  <c r="U168" i="8"/>
  <c r="T168" i="8" a="1"/>
  <c r="T168" i="8" s="1"/>
  <c r="X167" i="8"/>
  <c r="W167" i="8"/>
  <c r="V167" i="8"/>
  <c r="U167" i="8"/>
  <c r="T167" i="8" a="1"/>
  <c r="T167" i="8" s="1"/>
  <c r="X166" i="8"/>
  <c r="W166" i="8"/>
  <c r="V166" i="8"/>
  <c r="U166" i="8"/>
  <c r="T166" i="8" a="1"/>
  <c r="T166" i="8" s="1"/>
  <c r="X165" i="8"/>
  <c r="W165" i="8"/>
  <c r="V165" i="8"/>
  <c r="U165" i="8"/>
  <c r="T165" i="8" a="1"/>
  <c r="T165" i="8" s="1"/>
  <c r="X164" i="8"/>
  <c r="W164" i="8"/>
  <c r="V164" i="8"/>
  <c r="U164" i="8"/>
  <c r="T164" i="8" a="1"/>
  <c r="T164" i="8" s="1"/>
  <c r="X163" i="8"/>
  <c r="W163" i="8"/>
  <c r="V163" i="8"/>
  <c r="U163" i="8"/>
  <c r="T163" i="8" a="1"/>
  <c r="T163" i="8" s="1"/>
  <c r="X162" i="8"/>
  <c r="W162" i="8"/>
  <c r="V162" i="8"/>
  <c r="U162" i="8"/>
  <c r="T162" i="8" a="1"/>
  <c r="T162" i="8" s="1"/>
  <c r="X161" i="8"/>
  <c r="W161" i="8"/>
  <c r="V161" i="8"/>
  <c r="U161" i="8"/>
  <c r="T161" i="8" a="1"/>
  <c r="T161" i="8" s="1"/>
  <c r="X160" i="8"/>
  <c r="W160" i="8"/>
  <c r="V160" i="8"/>
  <c r="U160" i="8"/>
  <c r="T160" i="8" a="1"/>
  <c r="T160" i="8" s="1"/>
  <c r="X159" i="8"/>
  <c r="W159" i="8"/>
  <c r="V159" i="8"/>
  <c r="U159" i="8"/>
  <c r="T159" i="8" a="1"/>
  <c r="T159" i="8" s="1"/>
  <c r="X158" i="8"/>
  <c r="W158" i="8"/>
  <c r="V158" i="8"/>
  <c r="U158" i="8"/>
  <c r="T158" i="8" a="1"/>
  <c r="T158" i="8" s="1"/>
  <c r="X157" i="8"/>
  <c r="W157" i="8"/>
  <c r="V157" i="8"/>
  <c r="U157" i="8"/>
  <c r="T157" i="8" a="1"/>
  <c r="T157" i="8" s="1"/>
  <c r="X156" i="8"/>
  <c r="W156" i="8"/>
  <c r="V156" i="8"/>
  <c r="U156" i="8"/>
  <c r="T156" i="8" a="1"/>
  <c r="T156" i="8" s="1"/>
  <c r="X155" i="8"/>
  <c r="W155" i="8"/>
  <c r="V155" i="8"/>
  <c r="U155" i="8"/>
  <c r="T155" i="8" a="1"/>
  <c r="T155" i="8" s="1"/>
  <c r="X154" i="8"/>
  <c r="W154" i="8"/>
  <c r="V154" i="8"/>
  <c r="U154" i="8"/>
  <c r="T154" i="8" a="1"/>
  <c r="T154" i="8" s="1"/>
  <c r="X153" i="8"/>
  <c r="W153" i="8"/>
  <c r="V153" i="8"/>
  <c r="U153" i="8"/>
  <c r="T153" i="8" a="1"/>
  <c r="T153" i="8" s="1"/>
  <c r="X152" i="8"/>
  <c r="W152" i="8"/>
  <c r="V152" i="8"/>
  <c r="U152" i="8"/>
  <c r="T152" i="8" a="1"/>
  <c r="T152" i="8" s="1"/>
  <c r="X151" i="8"/>
  <c r="W151" i="8"/>
  <c r="V151" i="8"/>
  <c r="U151" i="8"/>
  <c r="T151" i="8" a="1"/>
  <c r="T151" i="8" s="1"/>
  <c r="X150" i="8"/>
  <c r="W150" i="8"/>
  <c r="V150" i="8"/>
  <c r="U150" i="8"/>
  <c r="T150" i="8" a="1"/>
  <c r="T150" i="8" s="1"/>
  <c r="X149" i="8"/>
  <c r="W149" i="8"/>
  <c r="V149" i="8"/>
  <c r="U149" i="8"/>
  <c r="T149" i="8" a="1"/>
  <c r="T149" i="8" s="1"/>
  <c r="X148" i="8"/>
  <c r="W148" i="8"/>
  <c r="V148" i="8"/>
  <c r="U148" i="8"/>
  <c r="T148" i="8" a="1"/>
  <c r="T148" i="8" s="1"/>
  <c r="X147" i="8"/>
  <c r="W147" i="8"/>
  <c r="V147" i="8"/>
  <c r="U147" i="8"/>
  <c r="T147" i="8" a="1"/>
  <c r="T147" i="8" s="1"/>
  <c r="X146" i="8"/>
  <c r="W146" i="8"/>
  <c r="V146" i="8"/>
  <c r="U146" i="8"/>
  <c r="T146" i="8" a="1"/>
  <c r="T146" i="8" s="1"/>
  <c r="X145" i="8"/>
  <c r="W145" i="8"/>
  <c r="V145" i="8"/>
  <c r="U145" i="8"/>
  <c r="T145" i="8" a="1"/>
  <c r="T145" i="8" s="1"/>
  <c r="X144" i="8"/>
  <c r="W144" i="8"/>
  <c r="V144" i="8"/>
  <c r="U144" i="8"/>
  <c r="T144" i="8" a="1"/>
  <c r="T144" i="8" s="1"/>
  <c r="X143" i="8"/>
  <c r="W143" i="8"/>
  <c r="V143" i="8"/>
  <c r="U143" i="8"/>
  <c r="T143" i="8" a="1"/>
  <c r="T143" i="8" s="1"/>
  <c r="X142" i="8"/>
  <c r="W142" i="8"/>
  <c r="V142" i="8"/>
  <c r="U142" i="8"/>
  <c r="T142" i="8" a="1"/>
  <c r="T142" i="8" s="1"/>
  <c r="X141" i="8"/>
  <c r="W141" i="8"/>
  <c r="V141" i="8"/>
  <c r="U141" i="8"/>
  <c r="T141" i="8" a="1"/>
  <c r="T141" i="8" s="1"/>
  <c r="X140" i="8"/>
  <c r="W140" i="8"/>
  <c r="V140" i="8"/>
  <c r="U140" i="8"/>
  <c r="T140" i="8" a="1"/>
  <c r="T140" i="8" s="1"/>
  <c r="X139" i="8"/>
  <c r="W139" i="8"/>
  <c r="V139" i="8"/>
  <c r="U139" i="8"/>
  <c r="T139" i="8" a="1"/>
  <c r="T139" i="8" s="1"/>
  <c r="X138" i="8"/>
  <c r="W138" i="8"/>
  <c r="V138" i="8"/>
  <c r="U138" i="8"/>
  <c r="T138" i="8" a="1"/>
  <c r="T138" i="8" s="1"/>
  <c r="X137" i="8"/>
  <c r="W137" i="8"/>
  <c r="V137" i="8"/>
  <c r="U137" i="8"/>
  <c r="T137" i="8" a="1"/>
  <c r="T137" i="8" s="1"/>
  <c r="X136" i="8"/>
  <c r="W136" i="8"/>
  <c r="V136" i="8"/>
  <c r="U136" i="8"/>
  <c r="T136" i="8" a="1"/>
  <c r="T136" i="8" s="1"/>
  <c r="X135" i="8"/>
  <c r="W135" i="8"/>
  <c r="V135" i="8"/>
  <c r="U135" i="8"/>
  <c r="T135" i="8" a="1"/>
  <c r="T135" i="8" s="1"/>
  <c r="X134" i="8"/>
  <c r="W134" i="8"/>
  <c r="V134" i="8"/>
  <c r="U134" i="8"/>
  <c r="T134" i="8" a="1"/>
  <c r="T134" i="8" s="1"/>
  <c r="X133" i="8"/>
  <c r="W133" i="8"/>
  <c r="V133" i="8"/>
  <c r="U133" i="8"/>
  <c r="T133" i="8" a="1"/>
  <c r="T133" i="8" s="1"/>
  <c r="X132" i="8"/>
  <c r="W132" i="8"/>
  <c r="V132" i="8"/>
  <c r="U132" i="8"/>
  <c r="T132" i="8" a="1"/>
  <c r="T132" i="8" s="1"/>
  <c r="X131" i="8"/>
  <c r="W131" i="8"/>
  <c r="V131" i="8"/>
  <c r="U131" i="8"/>
  <c r="T131" i="8" a="1"/>
  <c r="T131" i="8" s="1"/>
  <c r="X130" i="8"/>
  <c r="W130" i="8"/>
  <c r="V130" i="8"/>
  <c r="U130" i="8"/>
  <c r="T130" i="8" a="1"/>
  <c r="T130" i="8" s="1"/>
  <c r="X129" i="8"/>
  <c r="W129" i="8"/>
  <c r="V129" i="8"/>
  <c r="U129" i="8"/>
  <c r="T129" i="8" a="1"/>
  <c r="T129" i="8" s="1"/>
  <c r="X128" i="8"/>
  <c r="W128" i="8"/>
  <c r="V128" i="8"/>
  <c r="U128" i="8"/>
  <c r="T128" i="8" a="1"/>
  <c r="T128" i="8" s="1"/>
  <c r="X127" i="8"/>
  <c r="W127" i="8"/>
  <c r="V127" i="8"/>
  <c r="U127" i="8"/>
  <c r="T127" i="8" a="1"/>
  <c r="T127" i="8" s="1"/>
  <c r="X126" i="8"/>
  <c r="W126" i="8"/>
  <c r="V126" i="8"/>
  <c r="U126" i="8"/>
  <c r="T126" i="8" a="1"/>
  <c r="T126" i="8" s="1"/>
  <c r="X125" i="8"/>
  <c r="W125" i="8"/>
  <c r="V125" i="8"/>
  <c r="U125" i="8"/>
  <c r="T125" i="8" a="1"/>
  <c r="T125" i="8" s="1"/>
  <c r="X124" i="8"/>
  <c r="W124" i="8"/>
  <c r="V124" i="8"/>
  <c r="U124" i="8"/>
  <c r="T124" i="8" a="1"/>
  <c r="T124" i="8" s="1"/>
  <c r="X123" i="8"/>
  <c r="W123" i="8"/>
  <c r="V123" i="8"/>
  <c r="U123" i="8"/>
  <c r="T123" i="8" a="1"/>
  <c r="T123" i="8" s="1"/>
  <c r="X122" i="8"/>
  <c r="W122" i="8"/>
  <c r="V122" i="8"/>
  <c r="U122" i="8"/>
  <c r="T122" i="8" a="1"/>
  <c r="T122" i="8" s="1"/>
  <c r="X121" i="8"/>
  <c r="W121" i="8"/>
  <c r="V121" i="8"/>
  <c r="U121" i="8"/>
  <c r="T121" i="8" a="1"/>
  <c r="T121" i="8" s="1"/>
  <c r="X120" i="8"/>
  <c r="W120" i="8"/>
  <c r="V120" i="8"/>
  <c r="U120" i="8"/>
  <c r="T120" i="8" a="1"/>
  <c r="T120" i="8" s="1"/>
  <c r="X119" i="8"/>
  <c r="W119" i="8"/>
  <c r="V119" i="8"/>
  <c r="U119" i="8"/>
  <c r="T119" i="8" a="1"/>
  <c r="T119" i="8" s="1"/>
  <c r="X118" i="8"/>
  <c r="W118" i="8"/>
  <c r="V118" i="8"/>
  <c r="U118" i="8"/>
  <c r="T118" i="8" a="1"/>
  <c r="T118" i="8" s="1"/>
  <c r="X117" i="8"/>
  <c r="W117" i="8"/>
  <c r="V117" i="8"/>
  <c r="U117" i="8"/>
  <c r="T117" i="8" a="1"/>
  <c r="T117" i="8" s="1"/>
  <c r="X116" i="8"/>
  <c r="W116" i="8"/>
  <c r="V116" i="8"/>
  <c r="U116" i="8"/>
  <c r="T116" i="8" a="1"/>
  <c r="T116" i="8" s="1"/>
  <c r="X115" i="8"/>
  <c r="W115" i="8"/>
  <c r="V115" i="8"/>
  <c r="U115" i="8"/>
  <c r="T115" i="8" a="1"/>
  <c r="T115" i="8" s="1"/>
  <c r="X114" i="8"/>
  <c r="W114" i="8"/>
  <c r="V114" i="8"/>
  <c r="U114" i="8"/>
  <c r="T114" i="8" a="1"/>
  <c r="T114" i="8" s="1"/>
  <c r="X113" i="8"/>
  <c r="W113" i="8"/>
  <c r="V113" i="8"/>
  <c r="U113" i="8"/>
  <c r="T113" i="8" a="1"/>
  <c r="T113" i="8" s="1"/>
  <c r="X112" i="8"/>
  <c r="W112" i="8"/>
  <c r="V112" i="8"/>
  <c r="U112" i="8"/>
  <c r="T112" i="8" a="1"/>
  <c r="T112" i="8" s="1"/>
  <c r="X111" i="8"/>
  <c r="W111" i="8"/>
  <c r="V111" i="8"/>
  <c r="U111" i="8"/>
  <c r="T111" i="8" a="1"/>
  <c r="T111" i="8" s="1"/>
  <c r="X110" i="8"/>
  <c r="W110" i="8"/>
  <c r="V110" i="8"/>
  <c r="U110" i="8"/>
  <c r="T110" i="8" a="1"/>
  <c r="T110" i="8" s="1"/>
  <c r="X109" i="8"/>
  <c r="W109" i="8"/>
  <c r="V109" i="8"/>
  <c r="U109" i="8"/>
  <c r="T109" i="8" a="1"/>
  <c r="T109" i="8" s="1"/>
  <c r="X108" i="8"/>
  <c r="W108" i="8"/>
  <c r="V108" i="8"/>
  <c r="U108" i="8"/>
  <c r="T108" i="8" a="1"/>
  <c r="T108" i="8" s="1"/>
  <c r="X107" i="8"/>
  <c r="W107" i="8"/>
  <c r="V107" i="8"/>
  <c r="U107" i="8"/>
  <c r="T107" i="8" a="1"/>
  <c r="T107" i="8" s="1"/>
  <c r="X106" i="8"/>
  <c r="W106" i="8"/>
  <c r="V106" i="8"/>
  <c r="U106" i="8"/>
  <c r="T106" i="8" a="1"/>
  <c r="T106" i="8" s="1"/>
  <c r="X105" i="8"/>
  <c r="W105" i="8"/>
  <c r="V105" i="8"/>
  <c r="U105" i="8"/>
  <c r="T105" i="8" a="1"/>
  <c r="T105" i="8" s="1"/>
  <c r="X104" i="8"/>
  <c r="W104" i="8"/>
  <c r="V104" i="8"/>
  <c r="U104" i="8"/>
  <c r="T104" i="8" a="1"/>
  <c r="T104" i="8" s="1"/>
  <c r="X103" i="8"/>
  <c r="W103" i="8"/>
  <c r="V103" i="8"/>
  <c r="U103" i="8"/>
  <c r="T103" i="8" a="1"/>
  <c r="T103" i="8" s="1"/>
  <c r="X102" i="8"/>
  <c r="W102" i="8"/>
  <c r="V102" i="8"/>
  <c r="U102" i="8"/>
  <c r="T102" i="8" a="1"/>
  <c r="T102" i="8" s="1"/>
  <c r="X101" i="8"/>
  <c r="W101" i="8"/>
  <c r="V101" i="8"/>
  <c r="U101" i="8"/>
  <c r="T101" i="8" a="1"/>
  <c r="T101" i="8" s="1"/>
  <c r="X100" i="8"/>
  <c r="W100" i="8"/>
  <c r="V100" i="8"/>
  <c r="U100" i="8"/>
  <c r="T100" i="8" a="1"/>
  <c r="T100" i="8" s="1"/>
  <c r="X99" i="8"/>
  <c r="W99" i="8"/>
  <c r="V99" i="8"/>
  <c r="U99" i="8"/>
  <c r="T99" i="8" a="1"/>
  <c r="T99" i="8" s="1"/>
  <c r="X98" i="8"/>
  <c r="W98" i="8"/>
  <c r="V98" i="8"/>
  <c r="U98" i="8"/>
  <c r="T98" i="8" a="1"/>
  <c r="T98" i="8" s="1"/>
  <c r="X97" i="8"/>
  <c r="W97" i="8"/>
  <c r="V97" i="8"/>
  <c r="U97" i="8"/>
  <c r="T97" i="8" a="1"/>
  <c r="T97" i="8" s="1"/>
  <c r="X96" i="8"/>
  <c r="W96" i="8"/>
  <c r="V96" i="8"/>
  <c r="U96" i="8"/>
  <c r="T96" i="8" a="1"/>
  <c r="T96" i="8" s="1"/>
  <c r="X95" i="8"/>
  <c r="W95" i="8"/>
  <c r="V95" i="8"/>
  <c r="U95" i="8"/>
  <c r="T95" i="8" a="1"/>
  <c r="T95" i="8" s="1"/>
  <c r="X94" i="8"/>
  <c r="W94" i="8"/>
  <c r="V94" i="8"/>
  <c r="U94" i="8"/>
  <c r="T94" i="8" a="1"/>
  <c r="T94" i="8" s="1"/>
  <c r="X93" i="8"/>
  <c r="W93" i="8"/>
  <c r="V93" i="8"/>
  <c r="U93" i="8"/>
  <c r="T93" i="8" a="1"/>
  <c r="T93" i="8" s="1"/>
  <c r="X92" i="8"/>
  <c r="W92" i="8"/>
  <c r="V92" i="8"/>
  <c r="U92" i="8"/>
  <c r="T92" i="8" a="1"/>
  <c r="T92" i="8" s="1"/>
  <c r="X91" i="8"/>
  <c r="W91" i="8"/>
  <c r="V91" i="8"/>
  <c r="U91" i="8"/>
  <c r="T91" i="8" a="1"/>
  <c r="T91" i="8" s="1"/>
  <c r="X90" i="8"/>
  <c r="W90" i="8"/>
  <c r="V90" i="8"/>
  <c r="U90" i="8"/>
  <c r="T90" i="8" a="1"/>
  <c r="T90" i="8" s="1"/>
  <c r="X89" i="8"/>
  <c r="W89" i="8"/>
  <c r="V89" i="8"/>
  <c r="U89" i="8"/>
  <c r="T89" i="8" a="1"/>
  <c r="T89" i="8" s="1"/>
  <c r="X88" i="8"/>
  <c r="W88" i="8"/>
  <c r="V88" i="8"/>
  <c r="U88" i="8"/>
  <c r="T88" i="8" a="1"/>
  <c r="T88" i="8" s="1"/>
  <c r="X87" i="8"/>
  <c r="W87" i="8"/>
  <c r="V87" i="8"/>
  <c r="U87" i="8"/>
  <c r="T87" i="8" a="1"/>
  <c r="T87" i="8" s="1"/>
  <c r="X86" i="8"/>
  <c r="W86" i="8"/>
  <c r="V86" i="8"/>
  <c r="U86" i="8"/>
  <c r="T86" i="8" a="1"/>
  <c r="T86" i="8" s="1"/>
  <c r="X85" i="8"/>
  <c r="W85" i="8"/>
  <c r="V85" i="8"/>
  <c r="U85" i="8"/>
  <c r="T85" i="8" a="1"/>
  <c r="T85" i="8" s="1"/>
  <c r="X84" i="8"/>
  <c r="W84" i="8"/>
  <c r="V84" i="8"/>
  <c r="U84" i="8"/>
  <c r="T84" i="8" a="1"/>
  <c r="T84" i="8" s="1"/>
  <c r="X83" i="8"/>
  <c r="W83" i="8"/>
  <c r="V83" i="8"/>
  <c r="U83" i="8"/>
  <c r="T83" i="8" a="1"/>
  <c r="T83" i="8" s="1"/>
  <c r="X82" i="8"/>
  <c r="W82" i="8"/>
  <c r="V82" i="8"/>
  <c r="U82" i="8"/>
  <c r="T82" i="8" a="1"/>
  <c r="T82" i="8" s="1"/>
  <c r="X81" i="8"/>
  <c r="W81" i="8"/>
  <c r="V81" i="8"/>
  <c r="U81" i="8"/>
  <c r="T81" i="8" a="1"/>
  <c r="T81" i="8" s="1"/>
  <c r="X80" i="8"/>
  <c r="W80" i="8"/>
  <c r="V80" i="8"/>
  <c r="U80" i="8"/>
  <c r="T80" i="8" a="1"/>
  <c r="T80" i="8" s="1"/>
  <c r="X79" i="8"/>
  <c r="W79" i="8"/>
  <c r="V79" i="8"/>
  <c r="U79" i="8"/>
  <c r="T79" i="8" a="1"/>
  <c r="T79" i="8" s="1"/>
  <c r="X78" i="8"/>
  <c r="W78" i="8"/>
  <c r="V78" i="8"/>
  <c r="U78" i="8"/>
  <c r="T78" i="8" a="1"/>
  <c r="T78" i="8" s="1"/>
  <c r="X77" i="8"/>
  <c r="W77" i="8"/>
  <c r="V77" i="8"/>
  <c r="U77" i="8"/>
  <c r="T77" i="8" a="1"/>
  <c r="T77" i="8" s="1"/>
  <c r="X76" i="8"/>
  <c r="W76" i="8"/>
  <c r="V76" i="8"/>
  <c r="U76" i="8"/>
  <c r="T76" i="8" a="1"/>
  <c r="T76" i="8" s="1"/>
  <c r="X75" i="8"/>
  <c r="W75" i="8"/>
  <c r="V75" i="8"/>
  <c r="U75" i="8"/>
  <c r="T75" i="8" a="1"/>
  <c r="T75" i="8" s="1"/>
  <c r="X74" i="8"/>
  <c r="W74" i="8"/>
  <c r="V74" i="8"/>
  <c r="U74" i="8"/>
  <c r="T74" i="8" a="1"/>
  <c r="T74" i="8" s="1"/>
  <c r="X73" i="8"/>
  <c r="W73" i="8"/>
  <c r="V73" i="8"/>
  <c r="U73" i="8"/>
  <c r="T73" i="8" a="1"/>
  <c r="T73" i="8" s="1"/>
  <c r="X72" i="8"/>
  <c r="W72" i="8"/>
  <c r="V72" i="8"/>
  <c r="U72" i="8"/>
  <c r="T72" i="8" a="1"/>
  <c r="T72" i="8" s="1"/>
  <c r="X71" i="8"/>
  <c r="W71" i="8"/>
  <c r="V71" i="8"/>
  <c r="U71" i="8"/>
  <c r="T71" i="8" a="1"/>
  <c r="T71" i="8" s="1"/>
  <c r="X70" i="8"/>
  <c r="W70" i="8"/>
  <c r="V70" i="8"/>
  <c r="U70" i="8"/>
  <c r="T70" i="8" a="1"/>
  <c r="T70" i="8" s="1"/>
  <c r="X69" i="8"/>
  <c r="W69" i="8"/>
  <c r="V69" i="8"/>
  <c r="U69" i="8"/>
  <c r="T69" i="8" a="1"/>
  <c r="T69" i="8" s="1"/>
  <c r="X68" i="8"/>
  <c r="W68" i="8"/>
  <c r="V68" i="8"/>
  <c r="U68" i="8"/>
  <c r="T68" i="8" a="1"/>
  <c r="T68" i="8" s="1"/>
  <c r="X67" i="8"/>
  <c r="W67" i="8"/>
  <c r="V67" i="8"/>
  <c r="U67" i="8"/>
  <c r="T67" i="8" a="1"/>
  <c r="T67" i="8" s="1"/>
  <c r="X66" i="8"/>
  <c r="W66" i="8"/>
  <c r="V66" i="8"/>
  <c r="U66" i="8"/>
  <c r="T66" i="8" a="1"/>
  <c r="T66" i="8" s="1"/>
  <c r="X65" i="8"/>
  <c r="W65" i="8"/>
  <c r="V65" i="8"/>
  <c r="U65" i="8"/>
  <c r="T65" i="8" a="1"/>
  <c r="T65" i="8" s="1"/>
  <c r="X64" i="8"/>
  <c r="W64" i="8"/>
  <c r="V64" i="8"/>
  <c r="U64" i="8"/>
  <c r="T64" i="8" a="1"/>
  <c r="T64" i="8" s="1"/>
  <c r="X63" i="8"/>
  <c r="W63" i="8"/>
  <c r="V63" i="8"/>
  <c r="U63" i="8"/>
  <c r="T63" i="8" a="1"/>
  <c r="T63" i="8" s="1"/>
  <c r="X62" i="8"/>
  <c r="W62" i="8"/>
  <c r="V62" i="8"/>
  <c r="U62" i="8"/>
  <c r="T62" i="8" a="1"/>
  <c r="T62" i="8" s="1"/>
  <c r="X61" i="8"/>
  <c r="W61" i="8"/>
  <c r="V61" i="8"/>
  <c r="U61" i="8"/>
  <c r="T61" i="8" a="1"/>
  <c r="T61" i="8" s="1"/>
  <c r="X60" i="8"/>
  <c r="W60" i="8"/>
  <c r="V60" i="8"/>
  <c r="U60" i="8"/>
  <c r="T60" i="8" a="1"/>
  <c r="T60" i="8" s="1"/>
  <c r="X59" i="8"/>
  <c r="W59" i="8"/>
  <c r="V59" i="8"/>
  <c r="U59" i="8"/>
  <c r="T59" i="8" a="1"/>
  <c r="T59" i="8" s="1"/>
  <c r="X58" i="8"/>
  <c r="W58" i="8"/>
  <c r="V58" i="8"/>
  <c r="U58" i="8"/>
  <c r="T58" i="8" a="1"/>
  <c r="T58" i="8" s="1"/>
  <c r="X57" i="8"/>
  <c r="W57" i="8"/>
  <c r="V57" i="8"/>
  <c r="U57" i="8"/>
  <c r="T57" i="8" a="1"/>
  <c r="T57" i="8" s="1"/>
  <c r="X56" i="8"/>
  <c r="W56" i="8"/>
  <c r="V56" i="8"/>
  <c r="U56" i="8"/>
  <c r="T56" i="8" a="1"/>
  <c r="T56" i="8" s="1"/>
  <c r="X55" i="8"/>
  <c r="W55" i="8"/>
  <c r="V55" i="8"/>
  <c r="U55" i="8"/>
  <c r="T55" i="8" a="1"/>
  <c r="T55" i="8" s="1"/>
  <c r="X54" i="8"/>
  <c r="W54" i="8"/>
  <c r="V54" i="8"/>
  <c r="U54" i="8"/>
  <c r="T54" i="8" a="1"/>
  <c r="T54" i="8" s="1"/>
  <c r="X53" i="8"/>
  <c r="W53" i="8"/>
  <c r="V53" i="8"/>
  <c r="U53" i="8"/>
  <c r="T53" i="8" a="1"/>
  <c r="T53" i="8" s="1"/>
  <c r="X52" i="8"/>
  <c r="W52" i="8"/>
  <c r="V52" i="8"/>
  <c r="U52" i="8"/>
  <c r="T52" i="8" a="1"/>
  <c r="T52" i="8" s="1"/>
  <c r="X51" i="8"/>
  <c r="W51" i="8"/>
  <c r="V51" i="8"/>
  <c r="U51" i="8"/>
  <c r="T51" i="8" a="1"/>
  <c r="T51" i="8" s="1"/>
  <c r="X50" i="8"/>
  <c r="W50" i="8"/>
  <c r="V50" i="8"/>
  <c r="U50" i="8"/>
  <c r="T50" i="8" a="1"/>
  <c r="T50" i="8" s="1"/>
  <c r="X49" i="8"/>
  <c r="W49" i="8"/>
  <c r="V49" i="8"/>
  <c r="U49" i="8"/>
  <c r="T49" i="8" a="1"/>
  <c r="T49" i="8" s="1"/>
  <c r="X48" i="8"/>
  <c r="W48" i="8"/>
  <c r="V48" i="8"/>
  <c r="U48" i="8"/>
  <c r="T48" i="8" a="1"/>
  <c r="T48" i="8" s="1"/>
  <c r="X47" i="8"/>
  <c r="W47" i="8"/>
  <c r="V47" i="8"/>
  <c r="U47" i="8"/>
  <c r="T47" i="8" a="1"/>
  <c r="T47" i="8" s="1"/>
  <c r="X46" i="8"/>
  <c r="W46" i="8"/>
  <c r="V46" i="8"/>
  <c r="U46" i="8"/>
  <c r="T46" i="8" a="1"/>
  <c r="T46" i="8" s="1"/>
  <c r="X45" i="8"/>
  <c r="W45" i="8"/>
  <c r="V45" i="8"/>
  <c r="U45" i="8"/>
  <c r="T45" i="8" a="1"/>
  <c r="T45" i="8" s="1"/>
  <c r="X44" i="8"/>
  <c r="W44" i="8"/>
  <c r="V44" i="8"/>
  <c r="U44" i="8"/>
  <c r="T44" i="8" a="1"/>
  <c r="T44" i="8" s="1"/>
  <c r="X43" i="8"/>
  <c r="W43" i="8"/>
  <c r="V43" i="8"/>
  <c r="U43" i="8"/>
  <c r="T43" i="8" a="1"/>
  <c r="T43" i="8" s="1"/>
  <c r="X42" i="8"/>
  <c r="W42" i="8"/>
  <c r="V42" i="8"/>
  <c r="U42" i="8"/>
  <c r="T42" i="8" a="1"/>
  <c r="T42" i="8" s="1"/>
  <c r="X41" i="8"/>
  <c r="W41" i="8"/>
  <c r="V41" i="8"/>
  <c r="U41" i="8"/>
  <c r="T41" i="8" a="1"/>
  <c r="T41" i="8" s="1"/>
  <c r="X40" i="8"/>
  <c r="W40" i="8"/>
  <c r="V40" i="8"/>
  <c r="U40" i="8"/>
  <c r="T40" i="8" a="1"/>
  <c r="T40" i="8" s="1"/>
  <c r="X39" i="8"/>
  <c r="W39" i="8"/>
  <c r="V39" i="8"/>
  <c r="U39" i="8"/>
  <c r="T39" i="8" a="1"/>
  <c r="T39" i="8" s="1"/>
  <c r="X38" i="8"/>
  <c r="W38" i="8"/>
  <c r="V38" i="8"/>
  <c r="U38" i="8"/>
  <c r="T38" i="8" a="1"/>
  <c r="T38" i="8" s="1"/>
  <c r="X37" i="8"/>
  <c r="W37" i="8"/>
  <c r="V37" i="8"/>
  <c r="U37" i="8"/>
  <c r="T37" i="8" a="1"/>
  <c r="T37" i="8" s="1"/>
  <c r="X36" i="8"/>
  <c r="W36" i="8"/>
  <c r="V36" i="8"/>
  <c r="U36" i="8"/>
  <c r="T36" i="8" a="1"/>
  <c r="T36" i="8" s="1"/>
  <c r="X35" i="8"/>
  <c r="W35" i="8"/>
  <c r="V35" i="8"/>
  <c r="U35" i="8"/>
  <c r="T35" i="8" a="1"/>
  <c r="T35" i="8" s="1"/>
  <c r="X34" i="8"/>
  <c r="W34" i="8"/>
  <c r="V34" i="8"/>
  <c r="U34" i="8"/>
  <c r="T34" i="8" a="1"/>
  <c r="T34" i="8" s="1"/>
  <c r="X33" i="8"/>
  <c r="W33" i="8"/>
  <c r="V33" i="8"/>
  <c r="U33" i="8"/>
  <c r="T33" i="8" a="1"/>
  <c r="T33" i="8" s="1"/>
  <c r="X32" i="8"/>
  <c r="W32" i="8"/>
  <c r="V32" i="8"/>
  <c r="U32" i="8"/>
  <c r="T32" i="8" a="1"/>
  <c r="T32" i="8" s="1"/>
  <c r="X31" i="8"/>
  <c r="W31" i="8"/>
  <c r="V31" i="8"/>
  <c r="U31" i="8"/>
  <c r="T31" i="8" a="1"/>
  <c r="T31" i="8" s="1"/>
  <c r="X30" i="8"/>
  <c r="W30" i="8"/>
  <c r="V30" i="8"/>
  <c r="U30" i="8"/>
  <c r="T30" i="8" a="1"/>
  <c r="T30" i="8" s="1"/>
  <c r="X29" i="8"/>
  <c r="W29" i="8"/>
  <c r="V29" i="8"/>
  <c r="U29" i="8"/>
  <c r="T29" i="8" a="1"/>
  <c r="T29" i="8" s="1"/>
  <c r="X28" i="8"/>
  <c r="W28" i="8"/>
  <c r="V28" i="8"/>
  <c r="U28" i="8"/>
  <c r="T28" i="8" a="1"/>
  <c r="T28" i="8" s="1"/>
  <c r="X27" i="8"/>
  <c r="W27" i="8"/>
  <c r="V27" i="8"/>
  <c r="U27" i="8"/>
  <c r="T27" i="8" a="1"/>
  <c r="T27" i="8" s="1"/>
  <c r="X26" i="8"/>
  <c r="W26" i="8"/>
  <c r="V26" i="8"/>
  <c r="U26" i="8"/>
  <c r="T26" i="8" a="1"/>
  <c r="T26" i="8" s="1"/>
  <c r="X25" i="8"/>
  <c r="W25" i="8"/>
  <c r="V25" i="8"/>
  <c r="U25" i="8"/>
  <c r="T25" i="8" a="1"/>
  <c r="T25" i="8" s="1"/>
  <c r="X24" i="8"/>
  <c r="W24" i="8"/>
  <c r="V24" i="8"/>
  <c r="U24" i="8"/>
  <c r="T24" i="8" a="1"/>
  <c r="T24" i="8" s="1"/>
  <c r="X23" i="8"/>
  <c r="W23" i="8"/>
  <c r="V23" i="8"/>
  <c r="U23" i="8"/>
  <c r="T23" i="8" a="1"/>
  <c r="T23" i="8" s="1"/>
  <c r="X22" i="8"/>
  <c r="W22" i="8"/>
  <c r="V22" i="8"/>
  <c r="U22" i="8"/>
  <c r="T22" i="8" a="1"/>
  <c r="T22" i="8" s="1"/>
  <c r="X21" i="8"/>
  <c r="W21" i="8"/>
  <c r="V21" i="8"/>
  <c r="U21" i="8"/>
  <c r="T21" i="8" a="1"/>
  <c r="T21" i="8" s="1"/>
  <c r="X20" i="8"/>
  <c r="W20" i="8"/>
  <c r="V20" i="8"/>
  <c r="U20" i="8"/>
  <c r="T20" i="8" a="1"/>
  <c r="T20" i="8" s="1"/>
  <c r="X19" i="8"/>
  <c r="W19" i="8"/>
  <c r="V19" i="8"/>
  <c r="U19" i="8"/>
  <c r="T19" i="8" a="1"/>
  <c r="T19" i="8" s="1"/>
  <c r="X18" i="8"/>
  <c r="W18" i="8"/>
  <c r="V18" i="8"/>
  <c r="U18" i="8"/>
  <c r="T18" i="8" a="1"/>
  <c r="T18" i="8" s="1"/>
  <c r="X17" i="8"/>
  <c r="W17" i="8"/>
  <c r="V17" i="8"/>
  <c r="U17" i="8"/>
  <c r="T17" i="8" a="1"/>
  <c r="T17" i="8" s="1"/>
  <c r="X16" i="8"/>
  <c r="W16" i="8"/>
  <c r="V16" i="8"/>
  <c r="U16" i="8"/>
  <c r="T16" i="8" a="1"/>
  <c r="T16" i="8" s="1"/>
  <c r="X15" i="8"/>
  <c r="W15" i="8"/>
  <c r="V15" i="8"/>
  <c r="U15" i="8"/>
  <c r="T15" i="8" a="1"/>
  <c r="T15" i="8" s="1"/>
  <c r="X14" i="8"/>
  <c r="W14" i="8"/>
  <c r="V14" i="8"/>
  <c r="U14" i="8"/>
  <c r="T14" i="8" a="1"/>
  <c r="T14" i="8" s="1"/>
  <c r="X13" i="8"/>
  <c r="W13" i="8"/>
  <c r="V13" i="8"/>
  <c r="U13" i="8"/>
  <c r="T13" i="8" a="1"/>
  <c r="T13" i="8" s="1"/>
  <c r="X12" i="8"/>
  <c r="W12" i="8"/>
  <c r="V12" i="8"/>
  <c r="U12" i="8"/>
  <c r="T12" i="8" a="1"/>
  <c r="T12" i="8" s="1"/>
  <c r="X11" i="8"/>
  <c r="W11" i="8"/>
  <c r="V11" i="8"/>
  <c r="U11" i="8"/>
  <c r="T11" i="8" a="1"/>
  <c r="T11" i="8" s="1"/>
  <c r="X10" i="8"/>
  <c r="W10" i="8"/>
  <c r="V10" i="8"/>
  <c r="U10" i="8"/>
  <c r="T10" i="8" a="1"/>
  <c r="T10" i="8" s="1"/>
  <c r="X9" i="8"/>
  <c r="W9" i="8"/>
  <c r="V9" i="8"/>
  <c r="U9" i="8"/>
  <c r="T9" i="8" a="1"/>
  <c r="T9" i="8" s="1"/>
  <c r="X8" i="8"/>
  <c r="W8" i="8"/>
  <c r="V8" i="8"/>
  <c r="U8" i="8"/>
  <c r="T8" i="8" a="1"/>
  <c r="T8" i="8" s="1"/>
  <c r="X7" i="8"/>
  <c r="W7" i="8"/>
  <c r="V7" i="8"/>
  <c r="U7" i="8"/>
  <c r="T7" i="8" a="1"/>
  <c r="T7" i="8" s="1"/>
  <c r="X6" i="8"/>
  <c r="W6" i="8"/>
  <c r="V6" i="8"/>
  <c r="U6" i="8"/>
  <c r="T6" i="8" a="1"/>
  <c r="T6" i="8" s="1"/>
  <c r="X5" i="8"/>
  <c r="W5" i="8"/>
  <c r="V5" i="8"/>
  <c r="U5" i="8"/>
  <c r="T5" i="8" a="1"/>
  <c r="T5" i="8" s="1"/>
  <c r="X4" i="8"/>
  <c r="W4" i="8"/>
  <c r="V4" i="8"/>
  <c r="U4" i="8"/>
  <c r="T4" i="8" a="1"/>
  <c r="T4" i="8" s="1"/>
  <c r="X3" i="8"/>
  <c r="W3" i="8"/>
  <c r="V3" i="8"/>
  <c r="U3" i="8"/>
  <c r="T3" i="8" a="1"/>
  <c r="T3" i="8" s="1"/>
  <c r="X2" i="8"/>
  <c r="W2" i="8"/>
  <c r="V2" i="8"/>
  <c r="U2" i="8"/>
  <c r="T2" i="8" a="1"/>
  <c r="T2" i="8" s="1"/>
  <c r="D428" i="11"/>
  <c r="E428" i="11" s="1"/>
  <c r="C428" i="11"/>
  <c r="D427" i="11"/>
  <c r="E427" i="11" s="1"/>
  <c r="C427" i="11"/>
  <c r="D426" i="11"/>
  <c r="E426" i="11" s="1"/>
  <c r="C426" i="11"/>
  <c r="D425" i="11"/>
  <c r="E425" i="11" s="1"/>
  <c r="C425" i="11"/>
  <c r="E424" i="11"/>
  <c r="D424" i="11"/>
  <c r="C424" i="11"/>
  <c r="D423" i="11"/>
  <c r="C423" i="11"/>
  <c r="D422" i="11"/>
  <c r="E422" i="11" s="1"/>
  <c r="C422" i="11"/>
  <c r="E421" i="11"/>
  <c r="D421" i="11"/>
  <c r="C421" i="11"/>
  <c r="D420" i="11"/>
  <c r="C420" i="11"/>
  <c r="D419" i="11"/>
  <c r="E419" i="11" s="1"/>
  <c r="C419" i="11"/>
  <c r="D418" i="11"/>
  <c r="E418" i="11" s="1"/>
  <c r="C418" i="11"/>
  <c r="D417" i="11"/>
  <c r="E417" i="11" s="1"/>
  <c r="C417" i="11"/>
  <c r="E416" i="11"/>
  <c r="D416" i="11"/>
  <c r="C416" i="11"/>
  <c r="D415" i="11"/>
  <c r="C415" i="11"/>
  <c r="D414" i="11"/>
  <c r="E414" i="11" s="1"/>
  <c r="C414" i="11"/>
  <c r="E413" i="11"/>
  <c r="D413" i="11"/>
  <c r="C413" i="11"/>
  <c r="D412" i="11"/>
  <c r="C412" i="11"/>
  <c r="D411" i="11"/>
  <c r="E411" i="11" s="1"/>
  <c r="C411" i="11"/>
  <c r="D410" i="11"/>
  <c r="E410" i="11" s="1"/>
  <c r="C410" i="11"/>
  <c r="D409" i="11"/>
  <c r="E409" i="11" s="1"/>
  <c r="C409" i="11"/>
  <c r="E408" i="11"/>
  <c r="D408" i="11"/>
  <c r="C408" i="11"/>
  <c r="D407" i="11"/>
  <c r="C407" i="11"/>
  <c r="D406" i="11"/>
  <c r="E406" i="11" s="1"/>
  <c r="C406" i="11"/>
  <c r="E405" i="11"/>
  <c r="D405" i="11"/>
  <c r="C405" i="11"/>
  <c r="D404" i="11"/>
  <c r="C404" i="11"/>
  <c r="D403" i="11"/>
  <c r="E403" i="11" s="1"/>
  <c r="C403" i="11"/>
  <c r="D402" i="11"/>
  <c r="E402" i="11" s="1"/>
  <c r="C402" i="11"/>
  <c r="D401" i="11"/>
  <c r="E401" i="11" s="1"/>
  <c r="C401" i="11"/>
  <c r="E400" i="11"/>
  <c r="D400" i="11"/>
  <c r="C400" i="11"/>
  <c r="D399" i="11"/>
  <c r="C399" i="11"/>
  <c r="D398" i="11"/>
  <c r="E398" i="11" s="1"/>
  <c r="C398" i="11"/>
  <c r="D397" i="11"/>
  <c r="E397" i="11" s="1"/>
  <c r="C397" i="11"/>
  <c r="D396" i="11"/>
  <c r="C396" i="11"/>
  <c r="D395" i="11"/>
  <c r="E395" i="11" s="1"/>
  <c r="C395" i="11"/>
  <c r="E394" i="11"/>
  <c r="D394" i="11"/>
  <c r="C394" i="11"/>
  <c r="D393" i="11"/>
  <c r="E393" i="11" s="1"/>
  <c r="C393" i="11"/>
  <c r="E392" i="11"/>
  <c r="D392" i="11"/>
  <c r="C392" i="11"/>
  <c r="D391" i="11"/>
  <c r="C391" i="11"/>
  <c r="D390" i="11"/>
  <c r="E390" i="11" s="1"/>
  <c r="C390" i="11"/>
  <c r="D389" i="11"/>
  <c r="E389" i="11" s="1"/>
  <c r="C389" i="11"/>
  <c r="D388" i="11"/>
  <c r="C388" i="11"/>
  <c r="D387" i="11"/>
  <c r="E387" i="11" s="1"/>
  <c r="C387" i="11"/>
  <c r="E386" i="11"/>
  <c r="D386" i="11"/>
  <c r="C386" i="11"/>
  <c r="D385" i="11"/>
  <c r="E385" i="11" s="1"/>
  <c r="C385" i="11"/>
  <c r="E384" i="11"/>
  <c r="D384" i="11"/>
  <c r="C384" i="11"/>
  <c r="E383" i="11"/>
  <c r="D383" i="11"/>
  <c r="C383" i="11"/>
  <c r="D382" i="11"/>
  <c r="E382" i="11" s="1"/>
  <c r="C382" i="11"/>
  <c r="D381" i="11"/>
  <c r="E381" i="11" s="1"/>
  <c r="C381" i="11"/>
  <c r="D380" i="11"/>
  <c r="C380" i="11"/>
  <c r="D379" i="11"/>
  <c r="E379" i="11" s="1"/>
  <c r="C379" i="11"/>
  <c r="E378" i="11"/>
  <c r="D378" i="11"/>
  <c r="C378" i="11"/>
  <c r="D377" i="11"/>
  <c r="E377" i="11" s="1"/>
  <c r="C377" i="11"/>
  <c r="E376" i="11"/>
  <c r="D376" i="11"/>
  <c r="C376" i="11"/>
  <c r="E375" i="11"/>
  <c r="D375" i="11"/>
  <c r="C375" i="11"/>
  <c r="D374" i="11"/>
  <c r="E374" i="11" s="1"/>
  <c r="C374" i="11"/>
  <c r="D373" i="11"/>
  <c r="E373" i="11" s="1"/>
  <c r="C373" i="11"/>
  <c r="D372" i="11"/>
  <c r="E372" i="11" s="1"/>
  <c r="C372" i="11"/>
  <c r="D371" i="11"/>
  <c r="E371" i="11" s="1"/>
  <c r="C371" i="11"/>
  <c r="E370" i="11"/>
  <c r="D370" i="11"/>
  <c r="C370" i="11"/>
  <c r="D369" i="11"/>
  <c r="E369" i="11" s="1"/>
  <c r="C369" i="11"/>
  <c r="D368" i="11"/>
  <c r="E368" i="11" s="1"/>
  <c r="C368" i="11"/>
  <c r="D367" i="11"/>
  <c r="E367" i="11" s="1"/>
  <c r="C367" i="11"/>
  <c r="D366" i="11"/>
  <c r="E366" i="11" s="1"/>
  <c r="C366" i="11"/>
  <c r="E365" i="11"/>
  <c r="D365" i="11"/>
  <c r="C365" i="11"/>
  <c r="D364" i="11"/>
  <c r="C364" i="11"/>
  <c r="D363" i="11"/>
  <c r="E363" i="11" s="1"/>
  <c r="C363" i="11"/>
  <c r="E362" i="11"/>
  <c r="D362" i="11"/>
  <c r="C362" i="11"/>
  <c r="D361" i="11"/>
  <c r="E361" i="11" s="1"/>
  <c r="C361" i="11"/>
  <c r="D360" i="11"/>
  <c r="E360" i="11" s="1"/>
  <c r="C360" i="11"/>
  <c r="E359" i="11"/>
  <c r="D359" i="11"/>
  <c r="C359" i="11"/>
  <c r="D358" i="11"/>
  <c r="E358" i="11" s="1"/>
  <c r="C358" i="11"/>
  <c r="E357" i="11"/>
  <c r="D357" i="11"/>
  <c r="C357" i="11"/>
  <c r="D356" i="11"/>
  <c r="C356" i="11"/>
  <c r="D355" i="11"/>
  <c r="E355" i="11" s="1"/>
  <c r="C355" i="11"/>
  <c r="E354" i="11"/>
  <c r="D354" i="11"/>
  <c r="C354" i="11"/>
  <c r="D353" i="11"/>
  <c r="E353" i="11" s="1"/>
  <c r="C353" i="11"/>
  <c r="D352" i="11"/>
  <c r="E352" i="11" s="1"/>
  <c r="C352" i="11"/>
  <c r="E351" i="11"/>
  <c r="D351" i="11"/>
  <c r="C351" i="11"/>
  <c r="D350" i="11"/>
  <c r="E350" i="11" s="1"/>
  <c r="C350" i="11"/>
  <c r="E349" i="11"/>
  <c r="D349" i="11"/>
  <c r="C349" i="11"/>
  <c r="D348" i="11"/>
  <c r="C348" i="11"/>
  <c r="D347" i="11"/>
  <c r="E347" i="11" s="1"/>
  <c r="C347" i="11"/>
  <c r="E346" i="11"/>
  <c r="D346" i="11"/>
  <c r="C346" i="11"/>
  <c r="D345" i="11"/>
  <c r="E345" i="11" s="1"/>
  <c r="C345" i="11"/>
  <c r="D344" i="11"/>
  <c r="E344" i="11" s="1"/>
  <c r="C344" i="11"/>
  <c r="E343" i="11"/>
  <c r="D343" i="11"/>
  <c r="C343" i="11"/>
  <c r="D342" i="11"/>
  <c r="E342" i="11" s="1"/>
  <c r="C342" i="11"/>
  <c r="E341" i="11"/>
  <c r="D341" i="11"/>
  <c r="C341" i="11"/>
  <c r="D340" i="11"/>
  <c r="C340" i="11"/>
  <c r="D339" i="11"/>
  <c r="E339" i="11" s="1"/>
  <c r="C339" i="11"/>
  <c r="E338" i="11"/>
  <c r="D338" i="11"/>
  <c r="C338" i="11"/>
  <c r="D337" i="11"/>
  <c r="E337" i="11" s="1"/>
  <c r="C337" i="11"/>
  <c r="D336" i="11"/>
  <c r="E336" i="11" s="1"/>
  <c r="C336" i="11"/>
  <c r="E335" i="11"/>
  <c r="D335" i="11"/>
  <c r="C335" i="11"/>
  <c r="D334" i="11"/>
  <c r="E334" i="11" s="1"/>
  <c r="C334" i="11"/>
  <c r="E333" i="11"/>
  <c r="D333" i="11"/>
  <c r="C333" i="11"/>
  <c r="D332" i="11"/>
  <c r="C332" i="11"/>
  <c r="D331" i="11"/>
  <c r="E331" i="11" s="1"/>
  <c r="C331" i="11"/>
  <c r="E330" i="11"/>
  <c r="D330" i="11"/>
  <c r="C330" i="11"/>
  <c r="D329" i="11"/>
  <c r="E329" i="11" s="1"/>
  <c r="C329" i="11"/>
  <c r="D328" i="11"/>
  <c r="E328" i="11" s="1"/>
  <c r="C328" i="11"/>
  <c r="E327" i="11"/>
  <c r="D327" i="11"/>
  <c r="C327" i="11"/>
  <c r="D326" i="11"/>
  <c r="E326" i="11" s="1"/>
  <c r="C326" i="11"/>
  <c r="E325" i="11"/>
  <c r="D325" i="11"/>
  <c r="C325" i="11"/>
  <c r="D324" i="11"/>
  <c r="C324" i="11"/>
  <c r="D323" i="11"/>
  <c r="E323" i="11" s="1"/>
  <c r="C323" i="11"/>
  <c r="E322" i="11"/>
  <c r="D322" i="11"/>
  <c r="C322" i="11"/>
  <c r="D321" i="11"/>
  <c r="E321" i="11" s="1"/>
  <c r="C321" i="11"/>
  <c r="D320" i="11"/>
  <c r="E320" i="11" s="1"/>
  <c r="C320" i="11"/>
  <c r="E319" i="11"/>
  <c r="D319" i="11"/>
  <c r="C319" i="11"/>
  <c r="D318" i="11"/>
  <c r="E318" i="11" s="1"/>
  <c r="C318" i="11"/>
  <c r="E317" i="11"/>
  <c r="D317" i="11"/>
  <c r="C317" i="11"/>
  <c r="D316" i="11"/>
  <c r="C316" i="11"/>
  <c r="D315" i="11"/>
  <c r="E315" i="11" s="1"/>
  <c r="C315" i="11"/>
  <c r="E314" i="11"/>
  <c r="D314" i="11"/>
  <c r="C314" i="11"/>
  <c r="D313" i="11"/>
  <c r="E313" i="11" s="1"/>
  <c r="C313" i="11"/>
  <c r="D312" i="11"/>
  <c r="E312" i="11" s="1"/>
  <c r="C312" i="11"/>
  <c r="E311" i="11"/>
  <c r="D311" i="11"/>
  <c r="C311" i="11"/>
  <c r="D310" i="11"/>
  <c r="E310" i="11" s="1"/>
  <c r="C310" i="11"/>
  <c r="E309" i="11"/>
  <c r="D309" i="11"/>
  <c r="C309" i="11"/>
  <c r="D308" i="11"/>
  <c r="C308" i="11"/>
  <c r="D307" i="11"/>
  <c r="E307" i="11" s="1"/>
  <c r="C307" i="11"/>
  <c r="E306" i="11"/>
  <c r="D306" i="11"/>
  <c r="C306" i="11"/>
  <c r="D305" i="11"/>
  <c r="E305" i="11" s="1"/>
  <c r="C305" i="11"/>
  <c r="D304" i="11"/>
  <c r="E304" i="11" s="1"/>
  <c r="C304" i="11"/>
  <c r="D303" i="11"/>
  <c r="C303" i="11"/>
  <c r="D302" i="11"/>
  <c r="E302" i="11" s="1"/>
  <c r="C302" i="11"/>
  <c r="E301" i="11"/>
  <c r="D301" i="11"/>
  <c r="C301" i="11"/>
  <c r="D300" i="11"/>
  <c r="C300" i="11"/>
  <c r="E299" i="11"/>
  <c r="D299" i="11"/>
  <c r="E300" i="11" s="1"/>
  <c r="C299" i="11"/>
  <c r="E298" i="11"/>
  <c r="D298" i="11"/>
  <c r="C298" i="11"/>
  <c r="D297" i="11"/>
  <c r="E297" i="11" s="1"/>
  <c r="C297" i="11"/>
  <c r="D296" i="11"/>
  <c r="E296" i="11" s="1"/>
  <c r="C296" i="11"/>
  <c r="D295" i="11"/>
  <c r="C295" i="11"/>
  <c r="D294" i="11"/>
  <c r="E294" i="11" s="1"/>
  <c r="C294" i="11"/>
  <c r="E293" i="11"/>
  <c r="D293" i="11"/>
  <c r="C293" i="11"/>
  <c r="D292" i="11"/>
  <c r="C292" i="11"/>
  <c r="E291" i="11"/>
  <c r="D291" i="11"/>
  <c r="E292" i="11" s="1"/>
  <c r="C291" i="11"/>
  <c r="E290" i="11"/>
  <c r="D290" i="11"/>
  <c r="C290" i="11"/>
  <c r="D289" i="11"/>
  <c r="E289" i="11" s="1"/>
  <c r="C289" i="11"/>
  <c r="D288" i="11"/>
  <c r="E288" i="11" s="1"/>
  <c r="C288" i="11"/>
  <c r="D287" i="11"/>
  <c r="C287" i="11"/>
  <c r="D286" i="11"/>
  <c r="E286" i="11" s="1"/>
  <c r="C286" i="11"/>
  <c r="E285" i="11"/>
  <c r="D285" i="11"/>
  <c r="C285" i="11"/>
  <c r="D284" i="11"/>
  <c r="C284" i="11"/>
  <c r="E283" i="11"/>
  <c r="D283" i="11"/>
  <c r="E284" i="11" s="1"/>
  <c r="C283" i="11"/>
  <c r="E282" i="11"/>
  <c r="D282" i="11"/>
  <c r="C282" i="11"/>
  <c r="D281" i="11"/>
  <c r="E281" i="11" s="1"/>
  <c r="C281" i="11"/>
  <c r="D280" i="11"/>
  <c r="E280" i="11" s="1"/>
  <c r="C280" i="11"/>
  <c r="D279" i="11"/>
  <c r="C279" i="11"/>
  <c r="D278" i="11"/>
  <c r="E278" i="11" s="1"/>
  <c r="C278" i="11"/>
  <c r="E277" i="11"/>
  <c r="D277" i="11"/>
  <c r="C277" i="11"/>
  <c r="D276" i="11"/>
  <c r="C276" i="11"/>
  <c r="E275" i="11"/>
  <c r="D275" i="11"/>
  <c r="E276" i="11" s="1"/>
  <c r="C275" i="11"/>
  <c r="E274" i="11"/>
  <c r="D274" i="11"/>
  <c r="C274" i="11"/>
  <c r="D273" i="11"/>
  <c r="E273" i="11" s="1"/>
  <c r="C273" i="11"/>
  <c r="D272" i="11"/>
  <c r="E272" i="11" s="1"/>
  <c r="C272" i="11"/>
  <c r="D271" i="11"/>
  <c r="C271" i="11"/>
  <c r="D270" i="11"/>
  <c r="E270" i="11" s="1"/>
  <c r="C270" i="11"/>
  <c r="E269" i="11"/>
  <c r="D269" i="11"/>
  <c r="C269" i="11"/>
  <c r="D268" i="11"/>
  <c r="C268" i="11"/>
  <c r="E267" i="11"/>
  <c r="D267" i="11"/>
  <c r="E268" i="11" s="1"/>
  <c r="C267" i="11"/>
  <c r="E266" i="11"/>
  <c r="D266" i="11"/>
  <c r="C266" i="11"/>
  <c r="D265" i="11"/>
  <c r="E265" i="11" s="1"/>
  <c r="C265" i="11"/>
  <c r="D264" i="11"/>
  <c r="E264" i="11" s="1"/>
  <c r="C264" i="11"/>
  <c r="D263" i="11"/>
  <c r="C263" i="11"/>
  <c r="D262" i="11"/>
  <c r="E262" i="11" s="1"/>
  <c r="C262" i="11"/>
  <c r="E261" i="11"/>
  <c r="D261" i="11"/>
  <c r="C261" i="11"/>
  <c r="D260" i="11"/>
  <c r="C260" i="11"/>
  <c r="E259" i="11"/>
  <c r="D259" i="11"/>
  <c r="E260" i="11" s="1"/>
  <c r="C259" i="11"/>
  <c r="E258" i="11"/>
  <c r="D258" i="11"/>
  <c r="C258" i="11"/>
  <c r="D257" i="11"/>
  <c r="E257" i="11" s="1"/>
  <c r="C257" i="11"/>
  <c r="D256" i="11"/>
  <c r="E256" i="11" s="1"/>
  <c r="C256" i="11"/>
  <c r="D255" i="11"/>
  <c r="C255" i="11"/>
  <c r="D254" i="11"/>
  <c r="E254" i="11" s="1"/>
  <c r="C254" i="11"/>
  <c r="E253" i="11"/>
  <c r="D253" i="11"/>
  <c r="C253" i="11"/>
  <c r="D252" i="11"/>
  <c r="C252" i="11"/>
  <c r="E251" i="11"/>
  <c r="D251" i="11"/>
  <c r="E252" i="11" s="1"/>
  <c r="C251" i="11"/>
  <c r="E250" i="11"/>
  <c r="D250" i="11"/>
  <c r="C250" i="11"/>
  <c r="D249" i="11"/>
  <c r="E249" i="11" s="1"/>
  <c r="C249" i="11"/>
  <c r="D248" i="11"/>
  <c r="E248" i="11" s="1"/>
  <c r="C248" i="11"/>
  <c r="D247" i="11"/>
  <c r="C247" i="11"/>
  <c r="D246" i="11"/>
  <c r="E246" i="11" s="1"/>
  <c r="C246" i="11"/>
  <c r="E245" i="11"/>
  <c r="D245" i="11"/>
  <c r="C245" i="11"/>
  <c r="D244" i="11"/>
  <c r="C244" i="11"/>
  <c r="E243" i="11"/>
  <c r="D243" i="11"/>
  <c r="E244" i="11" s="1"/>
  <c r="C243" i="11"/>
  <c r="E242" i="11"/>
  <c r="D242" i="11"/>
  <c r="C242" i="11"/>
  <c r="D241" i="11"/>
  <c r="E241" i="11" s="1"/>
  <c r="C241" i="11"/>
  <c r="D240" i="11"/>
  <c r="E240" i="11" s="1"/>
  <c r="C240" i="11"/>
  <c r="D239" i="11"/>
  <c r="C239" i="11"/>
  <c r="D238" i="11"/>
  <c r="E238" i="11" s="1"/>
  <c r="C238" i="11"/>
  <c r="E237" i="11"/>
  <c r="D237" i="11"/>
  <c r="C237" i="11"/>
  <c r="D236" i="11"/>
  <c r="C236" i="11"/>
  <c r="E235" i="11"/>
  <c r="D235" i="11"/>
  <c r="E236" i="11" s="1"/>
  <c r="C235" i="11"/>
  <c r="E234" i="11"/>
  <c r="D234" i="11"/>
  <c r="C234" i="11"/>
  <c r="D233" i="11"/>
  <c r="E233" i="11" s="1"/>
  <c r="C233" i="11"/>
  <c r="D232" i="11"/>
  <c r="E232" i="11" s="1"/>
  <c r="C232" i="11"/>
  <c r="D231" i="11"/>
  <c r="C231" i="11"/>
  <c r="D230" i="11"/>
  <c r="E230" i="11" s="1"/>
  <c r="C230" i="11"/>
  <c r="E229" i="11"/>
  <c r="D229" i="11"/>
  <c r="C229" i="11"/>
  <c r="D228" i="11"/>
  <c r="E228" i="11" s="1"/>
  <c r="C228" i="11"/>
  <c r="E227" i="11"/>
  <c r="D227" i="11"/>
  <c r="C227" i="11"/>
  <c r="E226" i="11"/>
  <c r="D226" i="11"/>
  <c r="C226" i="11"/>
  <c r="D225" i="11"/>
  <c r="E225" i="11" s="1"/>
  <c r="C225" i="11"/>
  <c r="D224" i="11"/>
  <c r="E224" i="11" s="1"/>
  <c r="C224" i="11"/>
  <c r="D223" i="11"/>
  <c r="C223" i="11"/>
  <c r="D222" i="11"/>
  <c r="E222" i="11" s="1"/>
  <c r="C222" i="11"/>
  <c r="E221" i="11"/>
  <c r="D221" i="11"/>
  <c r="C221" i="11"/>
  <c r="D220" i="11"/>
  <c r="E220" i="11" s="1"/>
  <c r="C220" i="11"/>
  <c r="E219" i="11"/>
  <c r="D219" i="11"/>
  <c r="C219" i="11"/>
  <c r="E218" i="11"/>
  <c r="D218" i="11"/>
  <c r="C218" i="11"/>
  <c r="D217" i="11"/>
  <c r="E217" i="11" s="1"/>
  <c r="C217" i="11"/>
  <c r="D216" i="11"/>
  <c r="E216" i="11" s="1"/>
  <c r="C216" i="11"/>
  <c r="D215" i="11"/>
  <c r="C215" i="11"/>
  <c r="D214" i="11"/>
  <c r="E214" i="11" s="1"/>
  <c r="C214" i="11"/>
  <c r="E213" i="11"/>
  <c r="D213" i="11"/>
  <c r="C213" i="11"/>
  <c r="D212" i="11"/>
  <c r="E212" i="11" s="1"/>
  <c r="C212" i="11"/>
  <c r="E211" i="11"/>
  <c r="D211" i="11"/>
  <c r="C211" i="11"/>
  <c r="E210" i="11"/>
  <c r="D210" i="11"/>
  <c r="C210" i="11"/>
  <c r="D209" i="11"/>
  <c r="E209" i="11" s="1"/>
  <c r="C209" i="11"/>
  <c r="D208" i="11"/>
  <c r="E208" i="11" s="1"/>
  <c r="C208" i="11"/>
  <c r="D207" i="11"/>
  <c r="C207" i="11"/>
  <c r="D206" i="11"/>
  <c r="E206" i="11" s="1"/>
  <c r="C206" i="11"/>
  <c r="E205" i="11"/>
  <c r="D205" i="11"/>
  <c r="C205" i="11"/>
  <c r="D204" i="11"/>
  <c r="E204" i="11" s="1"/>
  <c r="C204" i="11"/>
  <c r="E203" i="11"/>
  <c r="D203" i="11"/>
  <c r="C203" i="11"/>
  <c r="E202" i="11"/>
  <c r="D202" i="11"/>
  <c r="C202" i="11"/>
  <c r="D201" i="11"/>
  <c r="E201" i="11" s="1"/>
  <c r="C201" i="11"/>
  <c r="D200" i="11"/>
  <c r="E200" i="11" s="1"/>
  <c r="C200" i="11"/>
  <c r="D199" i="11"/>
  <c r="C199" i="11"/>
  <c r="D198" i="11"/>
  <c r="E198" i="11" s="1"/>
  <c r="C198" i="11"/>
  <c r="E197" i="11"/>
  <c r="D197" i="11"/>
  <c r="C197" i="11"/>
  <c r="D196" i="11"/>
  <c r="E196" i="11" s="1"/>
  <c r="C196" i="11"/>
  <c r="E195" i="11"/>
  <c r="D195" i="11"/>
  <c r="C195" i="11"/>
  <c r="E194" i="11"/>
  <c r="D194" i="11"/>
  <c r="C194" i="11"/>
  <c r="D193" i="11"/>
  <c r="E193" i="11" s="1"/>
  <c r="C193" i="11"/>
  <c r="D192" i="11"/>
  <c r="E192" i="11" s="1"/>
  <c r="C192" i="11"/>
  <c r="D191" i="11"/>
  <c r="C191" i="11"/>
  <c r="D190" i="11"/>
  <c r="E190" i="11" s="1"/>
  <c r="C190" i="11"/>
  <c r="E189" i="11"/>
  <c r="D189" i="11"/>
  <c r="C189" i="11"/>
  <c r="D188" i="11"/>
  <c r="E188" i="11" s="1"/>
  <c r="C188" i="11"/>
  <c r="E187" i="11"/>
  <c r="D187" i="11"/>
  <c r="C187" i="11"/>
  <c r="E186" i="11"/>
  <c r="D186" i="11"/>
  <c r="C186" i="11"/>
  <c r="D185" i="11"/>
  <c r="E185" i="11" s="1"/>
  <c r="C185" i="11"/>
  <c r="D184" i="11"/>
  <c r="E184" i="11" s="1"/>
  <c r="C184" i="11"/>
  <c r="D183" i="11"/>
  <c r="C183" i="11"/>
  <c r="D182" i="11"/>
  <c r="E182" i="11" s="1"/>
  <c r="C182" i="11"/>
  <c r="E181" i="11"/>
  <c r="D181" i="11"/>
  <c r="C181" i="11"/>
  <c r="D180" i="11"/>
  <c r="E180" i="11" s="1"/>
  <c r="C180" i="11"/>
  <c r="E179" i="11"/>
  <c r="D179" i="11"/>
  <c r="C179" i="11"/>
  <c r="E178" i="11"/>
  <c r="D178" i="11"/>
  <c r="C178" i="11"/>
  <c r="D177" i="11"/>
  <c r="C177" i="11"/>
  <c r="D176" i="11"/>
  <c r="E177" i="11" s="1"/>
  <c r="C176" i="11"/>
  <c r="D175" i="11"/>
  <c r="C175" i="11"/>
  <c r="D174" i="11"/>
  <c r="E174" i="11" s="1"/>
  <c r="C174" i="11"/>
  <c r="E173" i="11"/>
  <c r="D173" i="11"/>
  <c r="C173" i="11"/>
  <c r="D172" i="11"/>
  <c r="E172" i="11" s="1"/>
  <c r="C172" i="11"/>
  <c r="E171" i="11"/>
  <c r="D171" i="11"/>
  <c r="C171" i="11"/>
  <c r="E170" i="11"/>
  <c r="D170" i="11"/>
  <c r="C170" i="11"/>
  <c r="D169" i="11"/>
  <c r="C169" i="11"/>
  <c r="D168" i="11"/>
  <c r="E169" i="11" s="1"/>
  <c r="C168" i="11"/>
  <c r="D167" i="11"/>
  <c r="C167" i="11"/>
  <c r="D166" i="11"/>
  <c r="E166" i="11" s="1"/>
  <c r="C166" i="11"/>
  <c r="E165" i="11"/>
  <c r="D165" i="11"/>
  <c r="C165" i="11"/>
  <c r="D164" i="11"/>
  <c r="E164" i="11" s="1"/>
  <c r="C164" i="11"/>
  <c r="E163" i="11"/>
  <c r="D163" i="11"/>
  <c r="C163" i="11"/>
  <c r="E162" i="11"/>
  <c r="D162" i="11"/>
  <c r="C162" i="11"/>
  <c r="D161" i="11"/>
  <c r="C161" i="11"/>
  <c r="D160" i="11"/>
  <c r="E161" i="11" s="1"/>
  <c r="C160" i="11"/>
  <c r="D159" i="11"/>
  <c r="C159" i="11"/>
  <c r="D158" i="11"/>
  <c r="E158" i="11" s="1"/>
  <c r="C158" i="11"/>
  <c r="E157" i="11"/>
  <c r="D157" i="11"/>
  <c r="C157" i="11"/>
  <c r="D156" i="11"/>
  <c r="E156" i="11" s="1"/>
  <c r="C156" i="11"/>
  <c r="E155" i="11"/>
  <c r="D155" i="11"/>
  <c r="C155" i="11"/>
  <c r="E154" i="11"/>
  <c r="D154" i="11"/>
  <c r="C154" i="11"/>
  <c r="D153" i="11"/>
  <c r="C153" i="11"/>
  <c r="D152" i="11"/>
  <c r="E153" i="11" s="1"/>
  <c r="C152" i="11"/>
  <c r="D151" i="11"/>
  <c r="C151" i="11"/>
  <c r="D150" i="11"/>
  <c r="E150" i="11" s="1"/>
  <c r="C150" i="11"/>
  <c r="E149" i="11"/>
  <c r="D149" i="11"/>
  <c r="C149" i="11"/>
  <c r="D148" i="11"/>
  <c r="E148" i="11" s="1"/>
  <c r="C148" i="11"/>
  <c r="E147" i="11"/>
  <c r="D147" i="11"/>
  <c r="C147" i="11"/>
  <c r="E146" i="11"/>
  <c r="D146" i="11"/>
  <c r="C146" i="11"/>
  <c r="D145" i="11"/>
  <c r="C145" i="11"/>
  <c r="D144" i="11"/>
  <c r="E145" i="11" s="1"/>
  <c r="C144" i="11"/>
  <c r="D143" i="11"/>
  <c r="C143" i="11"/>
  <c r="D142" i="11"/>
  <c r="E142" i="11" s="1"/>
  <c r="C142" i="11"/>
  <c r="E141" i="11"/>
  <c r="D141" i="11"/>
  <c r="C141" i="11"/>
  <c r="D140" i="11"/>
  <c r="E140" i="11" s="1"/>
  <c r="C140" i="11"/>
  <c r="E139" i="11"/>
  <c r="D139" i="11"/>
  <c r="C139" i="11"/>
  <c r="E138" i="11"/>
  <c r="D138" i="11"/>
  <c r="C138" i="11"/>
  <c r="D137" i="11"/>
  <c r="C137" i="11"/>
  <c r="D136" i="11"/>
  <c r="E137" i="11" s="1"/>
  <c r="C136" i="11"/>
  <c r="D135" i="11"/>
  <c r="C135" i="11"/>
  <c r="D134" i="11"/>
  <c r="E134" i="11" s="1"/>
  <c r="C134" i="11"/>
  <c r="E133" i="11"/>
  <c r="D133" i="11"/>
  <c r="C133" i="11"/>
  <c r="D132" i="11"/>
  <c r="E132" i="11" s="1"/>
  <c r="C132" i="11"/>
  <c r="E131" i="11"/>
  <c r="D131" i="11"/>
  <c r="C131" i="11"/>
  <c r="E130" i="11"/>
  <c r="D130" i="11"/>
  <c r="C130" i="11"/>
  <c r="D129" i="11"/>
  <c r="C129" i="11"/>
  <c r="D128" i="11"/>
  <c r="E129" i="11" s="1"/>
  <c r="C128" i="11"/>
  <c r="D127" i="11"/>
  <c r="C127" i="11"/>
  <c r="D126" i="11"/>
  <c r="E126" i="11" s="1"/>
  <c r="C126" i="11"/>
  <c r="E125" i="11"/>
  <c r="D125" i="11"/>
  <c r="C125" i="11"/>
  <c r="D124" i="11"/>
  <c r="E124" i="11" s="1"/>
  <c r="C124" i="11"/>
  <c r="E123" i="11"/>
  <c r="D123" i="11"/>
  <c r="C123" i="11"/>
  <c r="E122" i="11"/>
  <c r="D122" i="11"/>
  <c r="C122" i="11"/>
  <c r="D121" i="11"/>
  <c r="C121" i="11"/>
  <c r="D120" i="11"/>
  <c r="E121" i="11" s="1"/>
  <c r="C120" i="11"/>
  <c r="D119" i="11"/>
  <c r="C119" i="11"/>
  <c r="D118" i="11"/>
  <c r="E118" i="11" s="1"/>
  <c r="C118" i="11"/>
  <c r="E117" i="11"/>
  <c r="D117" i="11"/>
  <c r="C117" i="11"/>
  <c r="D116" i="11"/>
  <c r="E116" i="11" s="1"/>
  <c r="C116" i="11"/>
  <c r="E115" i="11"/>
  <c r="D115" i="11"/>
  <c r="C115" i="11"/>
  <c r="E114" i="11"/>
  <c r="D114" i="11"/>
  <c r="C114" i="11"/>
  <c r="D113" i="11"/>
  <c r="C113" i="11"/>
  <c r="D112" i="11"/>
  <c r="E113" i="11" s="1"/>
  <c r="C112" i="11"/>
  <c r="D111" i="11"/>
  <c r="C111" i="11"/>
  <c r="D110" i="11"/>
  <c r="E110" i="11" s="1"/>
  <c r="C110" i="11"/>
  <c r="E109" i="11"/>
  <c r="D109" i="11"/>
  <c r="C109" i="11"/>
  <c r="D108" i="11"/>
  <c r="E108" i="11" s="1"/>
  <c r="C108" i="11"/>
  <c r="E107" i="11"/>
  <c r="D107" i="11"/>
  <c r="C107" i="11"/>
  <c r="E106" i="11"/>
  <c r="D106" i="11"/>
  <c r="C106" i="11"/>
  <c r="D105" i="11"/>
  <c r="C105" i="11"/>
  <c r="D104" i="11"/>
  <c r="E105" i="11" s="1"/>
  <c r="C104" i="11"/>
  <c r="D103" i="11"/>
  <c r="C103" i="11"/>
  <c r="D102" i="11"/>
  <c r="E102" i="11" s="1"/>
  <c r="C102" i="11"/>
  <c r="E101" i="11"/>
  <c r="D101" i="11"/>
  <c r="C101" i="11"/>
  <c r="D100" i="11"/>
  <c r="E100" i="11" s="1"/>
  <c r="C100" i="11"/>
  <c r="E99" i="11"/>
  <c r="D99" i="11"/>
  <c r="C99" i="11"/>
  <c r="E98" i="11"/>
  <c r="D98" i="11"/>
  <c r="C98" i="11"/>
  <c r="D97" i="11"/>
  <c r="C97" i="11"/>
  <c r="D96" i="11"/>
  <c r="E97" i="11" s="1"/>
  <c r="C96" i="11"/>
  <c r="D95" i="11"/>
  <c r="C95" i="11"/>
  <c r="D94" i="11"/>
  <c r="E94" i="11" s="1"/>
  <c r="C94" i="11"/>
  <c r="E93" i="11"/>
  <c r="D93" i="11"/>
  <c r="C93" i="11"/>
  <c r="D92" i="11"/>
  <c r="E92" i="11" s="1"/>
  <c r="C92" i="11"/>
  <c r="E91" i="11"/>
  <c r="D91" i="11"/>
  <c r="C91" i="11"/>
  <c r="E90" i="11"/>
  <c r="D90" i="11"/>
  <c r="C90" i="11"/>
  <c r="D89" i="11"/>
  <c r="C89" i="11"/>
  <c r="D88" i="11"/>
  <c r="E89" i="11" s="1"/>
  <c r="C88" i="11"/>
  <c r="D87" i="11"/>
  <c r="C87" i="11"/>
  <c r="D86" i="11"/>
  <c r="E86" i="11" s="1"/>
  <c r="C86" i="11"/>
  <c r="E85" i="11"/>
  <c r="D85" i="11"/>
  <c r="C85" i="11"/>
  <c r="D84" i="11"/>
  <c r="E84" i="11" s="1"/>
  <c r="C84" i="11"/>
  <c r="E83" i="11"/>
  <c r="D83" i="11"/>
  <c r="C83" i="11"/>
  <c r="E82" i="11"/>
  <c r="D82" i="11"/>
  <c r="C82" i="11"/>
  <c r="D81" i="11"/>
  <c r="C81" i="11"/>
  <c r="D80" i="11"/>
  <c r="E81" i="11" s="1"/>
  <c r="C80" i="11"/>
  <c r="D79" i="11"/>
  <c r="C79" i="11"/>
  <c r="D78" i="11"/>
  <c r="E78" i="11" s="1"/>
  <c r="C78" i="11"/>
  <c r="E77" i="11"/>
  <c r="D77" i="11"/>
  <c r="C77" i="11"/>
  <c r="D76" i="11"/>
  <c r="E76" i="11" s="1"/>
  <c r="C76" i="11"/>
  <c r="E75" i="11"/>
  <c r="D75" i="11"/>
  <c r="C75" i="11"/>
  <c r="E74" i="11"/>
  <c r="D74" i="11"/>
  <c r="C74" i="11"/>
  <c r="D73" i="11"/>
  <c r="C73" i="11"/>
  <c r="D72" i="11"/>
  <c r="E73" i="11" s="1"/>
  <c r="C72" i="11"/>
  <c r="D71" i="11"/>
  <c r="C71" i="11"/>
  <c r="D70" i="11"/>
  <c r="E70" i="11" s="1"/>
  <c r="C70" i="11"/>
  <c r="E69" i="11"/>
  <c r="D69" i="11"/>
  <c r="C69" i="11"/>
  <c r="D68" i="11"/>
  <c r="E68" i="11" s="1"/>
  <c r="C68" i="11"/>
  <c r="E67" i="11"/>
  <c r="D67" i="11"/>
  <c r="C67" i="11"/>
  <c r="E66" i="11"/>
  <c r="D66" i="11"/>
  <c r="C66" i="11"/>
  <c r="D65" i="11"/>
  <c r="C65" i="11"/>
  <c r="D64" i="11"/>
  <c r="E65" i="11" s="1"/>
  <c r="C64" i="11"/>
  <c r="D63" i="11"/>
  <c r="C63" i="11"/>
  <c r="D62" i="11"/>
  <c r="E62" i="11" s="1"/>
  <c r="C62" i="11"/>
  <c r="E61" i="11"/>
  <c r="D61" i="11"/>
  <c r="C61" i="11"/>
  <c r="D60" i="11"/>
  <c r="E60" i="11" s="1"/>
  <c r="C60" i="11"/>
  <c r="E59" i="11"/>
  <c r="D59" i="11"/>
  <c r="C59" i="11"/>
  <c r="E58" i="11"/>
  <c r="D58" i="11"/>
  <c r="C58" i="11"/>
  <c r="D57" i="11"/>
  <c r="C57" i="11"/>
  <c r="D56" i="11"/>
  <c r="E57" i="11" s="1"/>
  <c r="C56" i="11"/>
  <c r="D55" i="11"/>
  <c r="C55" i="11"/>
  <c r="D54" i="11"/>
  <c r="E54" i="11" s="1"/>
  <c r="C54" i="11"/>
  <c r="E53" i="11"/>
  <c r="D53" i="11"/>
  <c r="C53" i="11"/>
  <c r="D52" i="11"/>
  <c r="E52" i="11" s="1"/>
  <c r="C52" i="11"/>
  <c r="E51" i="11"/>
  <c r="D51" i="11"/>
  <c r="C51" i="11"/>
  <c r="E50" i="11"/>
  <c r="D50" i="11"/>
  <c r="C50" i="11"/>
  <c r="D49" i="11"/>
  <c r="C49" i="11"/>
  <c r="D48" i="11"/>
  <c r="E49" i="11" s="1"/>
  <c r="C48" i="11"/>
  <c r="D47" i="11"/>
  <c r="C47" i="11"/>
  <c r="D46" i="11"/>
  <c r="E46" i="11" s="1"/>
  <c r="C46" i="11"/>
  <c r="E45" i="11"/>
  <c r="D45" i="11"/>
  <c r="C45" i="11"/>
  <c r="D44" i="11"/>
  <c r="E44" i="11" s="1"/>
  <c r="C44" i="11"/>
  <c r="E43" i="11"/>
  <c r="D43" i="11"/>
  <c r="C43" i="11"/>
  <c r="E42" i="11"/>
  <c r="D42" i="11"/>
  <c r="C42" i="11"/>
  <c r="D41" i="11"/>
  <c r="C41" i="11"/>
  <c r="D40" i="11"/>
  <c r="E41" i="11" s="1"/>
  <c r="C40" i="11"/>
  <c r="D39" i="11"/>
  <c r="C39" i="11"/>
  <c r="D38" i="11"/>
  <c r="E38" i="11" s="1"/>
  <c r="C38" i="11"/>
  <c r="E37" i="11"/>
  <c r="D37" i="11"/>
  <c r="C37" i="11"/>
  <c r="D36" i="11"/>
  <c r="E36" i="11" s="1"/>
  <c r="C36" i="11"/>
  <c r="E35" i="11"/>
  <c r="D35" i="11"/>
  <c r="C35" i="11"/>
  <c r="E34" i="11"/>
  <c r="D34" i="11"/>
  <c r="C34" i="11"/>
  <c r="D33" i="11"/>
  <c r="C33" i="11"/>
  <c r="D32" i="11"/>
  <c r="E33" i="11" s="1"/>
  <c r="C32" i="11"/>
  <c r="D31" i="11"/>
  <c r="C31" i="11"/>
  <c r="D30" i="11"/>
  <c r="E30" i="11" s="1"/>
  <c r="C30" i="11"/>
  <c r="E29" i="11"/>
  <c r="D29" i="11"/>
  <c r="C29" i="11"/>
  <c r="D28" i="11"/>
  <c r="E28" i="11" s="1"/>
  <c r="C28" i="11"/>
  <c r="E27" i="11"/>
  <c r="D27" i="11"/>
  <c r="C27" i="11"/>
  <c r="E26" i="11"/>
  <c r="D26" i="11"/>
  <c r="C26" i="11"/>
  <c r="D25" i="11"/>
  <c r="C25" i="11"/>
  <c r="D24" i="11"/>
  <c r="E25" i="11" s="1"/>
  <c r="C24" i="11"/>
  <c r="D23" i="11"/>
  <c r="C23" i="11"/>
  <c r="D22" i="11"/>
  <c r="E22" i="11" s="1"/>
  <c r="C22" i="11"/>
  <c r="E21" i="11"/>
  <c r="D21" i="11"/>
  <c r="C21" i="11"/>
  <c r="D20" i="11"/>
  <c r="E20" i="11" s="1"/>
  <c r="C20" i="11"/>
  <c r="E19" i="11"/>
  <c r="D19" i="11"/>
  <c r="C19" i="11"/>
  <c r="E18" i="11"/>
  <c r="D18" i="11"/>
  <c r="C18" i="11"/>
  <c r="D17" i="11"/>
  <c r="C17" i="11"/>
  <c r="D16" i="11"/>
  <c r="E17" i="11" s="1"/>
  <c r="C16" i="11"/>
  <c r="D15" i="11"/>
  <c r="C15" i="11"/>
  <c r="D14" i="11"/>
  <c r="E14" i="11" s="1"/>
  <c r="C14" i="11"/>
  <c r="E13" i="11"/>
  <c r="D13" i="11"/>
  <c r="C13" i="11"/>
  <c r="D12" i="11"/>
  <c r="E12" i="11" s="1"/>
  <c r="C12" i="11"/>
  <c r="E11" i="11"/>
  <c r="D11" i="11"/>
  <c r="C11" i="11"/>
  <c r="E10" i="11"/>
  <c r="D10" i="11"/>
  <c r="C10" i="11"/>
  <c r="D9" i="11"/>
  <c r="C9" i="11"/>
  <c r="D8" i="11"/>
  <c r="E9" i="11" s="1"/>
  <c r="C8" i="11"/>
  <c r="D7" i="11"/>
  <c r="C7" i="11"/>
  <c r="D6" i="11"/>
  <c r="E6" i="11" s="1"/>
  <c r="C6" i="11"/>
  <c r="E5" i="11"/>
  <c r="D5" i="11"/>
  <c r="C5" i="11"/>
  <c r="D4" i="11"/>
  <c r="E4" i="11" s="1"/>
  <c r="C4" i="11"/>
  <c r="E3" i="11"/>
  <c r="D3" i="11"/>
  <c r="C3" i="11"/>
  <c r="D2" i="11"/>
  <c r="C2" i="11"/>
  <c r="E438" i="5"/>
  <c r="D438" i="5"/>
  <c r="C438" i="5"/>
  <c r="E437" i="5"/>
  <c r="D437" i="5"/>
  <c r="C437" i="5"/>
  <c r="E436" i="5"/>
  <c r="D436" i="5"/>
  <c r="C436" i="5"/>
  <c r="E435" i="5"/>
  <c r="D435" i="5"/>
  <c r="C435" i="5"/>
  <c r="E434" i="5"/>
  <c r="D434" i="5"/>
  <c r="C434" i="5"/>
  <c r="E433" i="5"/>
  <c r="D433" i="5"/>
  <c r="C433" i="5"/>
  <c r="E432" i="5"/>
  <c r="D432" i="5"/>
  <c r="C432" i="5"/>
  <c r="E431" i="5"/>
  <c r="D431" i="5"/>
  <c r="C431" i="5"/>
  <c r="E430" i="5"/>
  <c r="D430" i="5"/>
  <c r="C430" i="5"/>
  <c r="E429" i="5"/>
  <c r="D429" i="5"/>
  <c r="C429" i="5"/>
  <c r="E428" i="5"/>
  <c r="D428" i="5"/>
  <c r="C428" i="5"/>
  <c r="E427" i="5"/>
  <c r="D427" i="5"/>
  <c r="C427" i="5"/>
  <c r="E426" i="5"/>
  <c r="D426" i="5"/>
  <c r="C426" i="5"/>
  <c r="E425" i="5"/>
  <c r="D425" i="5"/>
  <c r="C425" i="5"/>
  <c r="E424" i="5"/>
  <c r="D424" i="5"/>
  <c r="C424" i="5"/>
  <c r="E423" i="5"/>
  <c r="D423" i="5"/>
  <c r="C423" i="5"/>
  <c r="E422" i="5"/>
  <c r="D422" i="5"/>
  <c r="C422" i="5"/>
  <c r="E421" i="5"/>
  <c r="D421" i="5"/>
  <c r="C421" i="5"/>
  <c r="E420" i="5"/>
  <c r="D420" i="5"/>
  <c r="C420" i="5"/>
  <c r="E419" i="5"/>
  <c r="D419" i="5"/>
  <c r="C419" i="5"/>
  <c r="E418" i="5"/>
  <c r="D418" i="5"/>
  <c r="C418" i="5"/>
  <c r="E417" i="5"/>
  <c r="D417" i="5"/>
  <c r="C417" i="5"/>
  <c r="E416" i="5"/>
  <c r="D416" i="5"/>
  <c r="C416" i="5"/>
  <c r="E415" i="5"/>
  <c r="D415" i="5"/>
  <c r="C415" i="5"/>
  <c r="E414" i="5"/>
  <c r="D414" i="5"/>
  <c r="C414" i="5"/>
  <c r="E413" i="5"/>
  <c r="D413" i="5"/>
  <c r="C413" i="5"/>
  <c r="E412" i="5"/>
  <c r="D412" i="5"/>
  <c r="C412" i="5"/>
  <c r="E411" i="5"/>
  <c r="D411" i="5"/>
  <c r="C411" i="5"/>
  <c r="E410" i="5"/>
  <c r="D410" i="5"/>
  <c r="C410" i="5"/>
  <c r="E409" i="5"/>
  <c r="D409" i="5"/>
  <c r="C409" i="5"/>
  <c r="E408" i="5"/>
  <c r="D408" i="5"/>
  <c r="C408" i="5"/>
  <c r="E407" i="5"/>
  <c r="D407" i="5"/>
  <c r="C407" i="5"/>
  <c r="E406" i="5"/>
  <c r="D406" i="5"/>
  <c r="C406" i="5"/>
  <c r="E405" i="5"/>
  <c r="D405" i="5"/>
  <c r="C405" i="5"/>
  <c r="E404" i="5"/>
  <c r="D404" i="5"/>
  <c r="C404" i="5"/>
  <c r="E403" i="5"/>
  <c r="D403" i="5"/>
  <c r="C403" i="5"/>
  <c r="E402" i="5"/>
  <c r="D402" i="5"/>
  <c r="C402" i="5"/>
  <c r="E401" i="5"/>
  <c r="D401" i="5"/>
  <c r="C401" i="5"/>
  <c r="E400" i="5"/>
  <c r="D400" i="5"/>
  <c r="C400" i="5"/>
  <c r="E399" i="5"/>
  <c r="D399" i="5"/>
  <c r="C399" i="5"/>
  <c r="E398" i="5"/>
  <c r="D398" i="5"/>
  <c r="C398" i="5"/>
  <c r="E397" i="5"/>
  <c r="D397" i="5"/>
  <c r="C397" i="5"/>
  <c r="E396" i="5"/>
  <c r="D396" i="5"/>
  <c r="C396" i="5"/>
  <c r="E395" i="5"/>
  <c r="D395" i="5"/>
  <c r="C395" i="5"/>
  <c r="E394" i="5"/>
  <c r="D394" i="5"/>
  <c r="C394" i="5"/>
  <c r="E393" i="5"/>
  <c r="D393" i="5"/>
  <c r="C393" i="5"/>
  <c r="E392" i="5"/>
  <c r="D392" i="5"/>
  <c r="C392" i="5"/>
  <c r="E391" i="5"/>
  <c r="D391" i="5"/>
  <c r="C391" i="5"/>
  <c r="E390" i="5"/>
  <c r="D390" i="5"/>
  <c r="C390" i="5"/>
  <c r="E389" i="5"/>
  <c r="D389" i="5"/>
  <c r="C389" i="5"/>
  <c r="E388" i="5"/>
  <c r="D388" i="5"/>
  <c r="C388" i="5"/>
  <c r="E387" i="5"/>
  <c r="D387" i="5"/>
  <c r="C387" i="5"/>
  <c r="E386" i="5"/>
  <c r="D386" i="5"/>
  <c r="C386" i="5"/>
  <c r="E385" i="5"/>
  <c r="D385" i="5"/>
  <c r="C385" i="5"/>
  <c r="E384" i="5"/>
  <c r="D384" i="5"/>
  <c r="C384" i="5"/>
  <c r="E383" i="5"/>
  <c r="D383" i="5"/>
  <c r="C383" i="5"/>
  <c r="E382" i="5"/>
  <c r="D382" i="5"/>
  <c r="C382" i="5"/>
  <c r="E381" i="5"/>
  <c r="D381" i="5"/>
  <c r="C381" i="5"/>
  <c r="E380" i="5"/>
  <c r="D380" i="5"/>
  <c r="C380" i="5"/>
  <c r="E379" i="5"/>
  <c r="D379" i="5"/>
  <c r="C379" i="5"/>
  <c r="E378" i="5"/>
  <c r="D378" i="5"/>
  <c r="C378" i="5"/>
  <c r="E377" i="5"/>
  <c r="D377" i="5"/>
  <c r="C377" i="5"/>
  <c r="E376" i="5"/>
  <c r="D376" i="5"/>
  <c r="C376" i="5"/>
  <c r="E375" i="5"/>
  <c r="D375" i="5"/>
  <c r="C375" i="5"/>
  <c r="E374" i="5"/>
  <c r="D374" i="5"/>
  <c r="C374" i="5"/>
  <c r="E373" i="5"/>
  <c r="D373" i="5"/>
  <c r="C373" i="5"/>
  <c r="E372" i="5"/>
  <c r="D372" i="5"/>
  <c r="C372" i="5"/>
  <c r="E371" i="5"/>
  <c r="D371" i="5"/>
  <c r="C371" i="5"/>
  <c r="E370" i="5"/>
  <c r="D370" i="5"/>
  <c r="C370" i="5"/>
  <c r="E369" i="5"/>
  <c r="D369" i="5"/>
  <c r="C369" i="5"/>
  <c r="E368" i="5"/>
  <c r="D368" i="5"/>
  <c r="C368" i="5"/>
  <c r="E367" i="5"/>
  <c r="D367" i="5"/>
  <c r="C367" i="5"/>
  <c r="E366" i="5"/>
  <c r="D366" i="5"/>
  <c r="C366" i="5"/>
  <c r="E365" i="5"/>
  <c r="D365" i="5"/>
  <c r="C365" i="5"/>
  <c r="E364" i="5"/>
  <c r="D364" i="5"/>
  <c r="C364" i="5"/>
  <c r="E363" i="5"/>
  <c r="D363" i="5"/>
  <c r="C363" i="5"/>
  <c r="E362" i="5"/>
  <c r="D362" i="5"/>
  <c r="C362" i="5"/>
  <c r="E361" i="5"/>
  <c r="D361" i="5"/>
  <c r="C361" i="5"/>
  <c r="E360" i="5"/>
  <c r="D360" i="5"/>
  <c r="C360" i="5"/>
  <c r="E359" i="5"/>
  <c r="D359" i="5"/>
  <c r="C359" i="5"/>
  <c r="E358" i="5"/>
  <c r="D358" i="5"/>
  <c r="C358" i="5"/>
  <c r="E357" i="5"/>
  <c r="D357" i="5"/>
  <c r="C357" i="5"/>
  <c r="E356" i="5"/>
  <c r="D356" i="5"/>
  <c r="C356" i="5"/>
  <c r="E355" i="5"/>
  <c r="D355" i="5"/>
  <c r="C355" i="5"/>
  <c r="E354" i="5"/>
  <c r="D354" i="5"/>
  <c r="C354" i="5"/>
  <c r="E353" i="5"/>
  <c r="D353" i="5"/>
  <c r="C353" i="5"/>
  <c r="E352" i="5"/>
  <c r="D352" i="5"/>
  <c r="C352" i="5"/>
  <c r="E351" i="5"/>
  <c r="D351" i="5"/>
  <c r="C351" i="5"/>
  <c r="E350" i="5"/>
  <c r="D350" i="5"/>
  <c r="C350" i="5"/>
  <c r="E349" i="5"/>
  <c r="D349" i="5"/>
  <c r="C349" i="5"/>
  <c r="E348" i="5"/>
  <c r="D348" i="5"/>
  <c r="C348" i="5"/>
  <c r="E347" i="5"/>
  <c r="D347" i="5"/>
  <c r="C347" i="5"/>
  <c r="E346" i="5"/>
  <c r="D346" i="5"/>
  <c r="C346" i="5"/>
  <c r="E345" i="5"/>
  <c r="D345" i="5"/>
  <c r="C345" i="5"/>
  <c r="E344" i="5"/>
  <c r="D344" i="5"/>
  <c r="C344" i="5"/>
  <c r="E343" i="5"/>
  <c r="D343" i="5"/>
  <c r="C343" i="5"/>
  <c r="E342" i="5"/>
  <c r="D342" i="5"/>
  <c r="C342" i="5"/>
  <c r="E341" i="5"/>
  <c r="D341" i="5"/>
  <c r="C341" i="5"/>
  <c r="E340" i="5"/>
  <c r="D340" i="5"/>
  <c r="C340" i="5"/>
  <c r="E339" i="5"/>
  <c r="D339" i="5"/>
  <c r="C339" i="5"/>
  <c r="E338" i="5"/>
  <c r="D338" i="5"/>
  <c r="C338" i="5"/>
  <c r="E337" i="5"/>
  <c r="D337" i="5"/>
  <c r="C337" i="5"/>
  <c r="E336" i="5"/>
  <c r="D336" i="5"/>
  <c r="C336" i="5"/>
  <c r="E335" i="5"/>
  <c r="D335" i="5"/>
  <c r="C335" i="5"/>
  <c r="E334" i="5"/>
  <c r="D334" i="5"/>
  <c r="C334" i="5"/>
  <c r="E333" i="5"/>
  <c r="D333" i="5"/>
  <c r="C333" i="5"/>
  <c r="E332" i="5"/>
  <c r="D332" i="5"/>
  <c r="C332" i="5"/>
  <c r="E331" i="5"/>
  <c r="D331" i="5"/>
  <c r="C331" i="5"/>
  <c r="E330" i="5"/>
  <c r="D330" i="5"/>
  <c r="C330" i="5"/>
  <c r="E329" i="5"/>
  <c r="D329" i="5"/>
  <c r="C329" i="5"/>
  <c r="E328" i="5"/>
  <c r="D328" i="5"/>
  <c r="C328" i="5"/>
  <c r="E327" i="5"/>
  <c r="D327" i="5"/>
  <c r="C327" i="5"/>
  <c r="E326" i="5"/>
  <c r="D326" i="5"/>
  <c r="C326" i="5"/>
  <c r="E325" i="5"/>
  <c r="D325" i="5"/>
  <c r="C325" i="5"/>
  <c r="E324" i="5"/>
  <c r="D324" i="5"/>
  <c r="C324" i="5"/>
  <c r="E323" i="5"/>
  <c r="D323" i="5"/>
  <c r="C323" i="5"/>
  <c r="E322" i="5"/>
  <c r="D322" i="5"/>
  <c r="C322" i="5"/>
  <c r="E321" i="5"/>
  <c r="D321" i="5"/>
  <c r="C321" i="5"/>
  <c r="E320" i="5"/>
  <c r="D320" i="5"/>
  <c r="C320" i="5"/>
  <c r="E319" i="5"/>
  <c r="D319" i="5"/>
  <c r="C319" i="5"/>
  <c r="E318" i="5"/>
  <c r="D318" i="5"/>
  <c r="C318" i="5"/>
  <c r="E317" i="5"/>
  <c r="D317" i="5"/>
  <c r="C317" i="5"/>
  <c r="E316" i="5"/>
  <c r="D316" i="5"/>
  <c r="C316" i="5"/>
  <c r="E315" i="5"/>
  <c r="D315" i="5"/>
  <c r="C315" i="5"/>
  <c r="E314" i="5"/>
  <c r="D314" i="5"/>
  <c r="C314" i="5"/>
  <c r="E313" i="5"/>
  <c r="D313" i="5"/>
  <c r="C313" i="5"/>
  <c r="E312" i="5"/>
  <c r="D312" i="5"/>
  <c r="C312" i="5"/>
  <c r="E311" i="5"/>
  <c r="D311" i="5"/>
  <c r="C311" i="5"/>
  <c r="E310" i="5"/>
  <c r="D310" i="5"/>
  <c r="C310" i="5"/>
  <c r="E309" i="5"/>
  <c r="D309" i="5"/>
  <c r="C309" i="5"/>
  <c r="E308" i="5"/>
  <c r="D308" i="5"/>
  <c r="C308" i="5"/>
  <c r="E307" i="5"/>
  <c r="D307" i="5"/>
  <c r="C307" i="5"/>
  <c r="E306" i="5"/>
  <c r="D306" i="5"/>
  <c r="C306" i="5"/>
  <c r="E305" i="5"/>
  <c r="D305" i="5"/>
  <c r="C305" i="5"/>
  <c r="E304" i="5"/>
  <c r="D304" i="5"/>
  <c r="C304" i="5"/>
  <c r="E303" i="5"/>
  <c r="D303" i="5"/>
  <c r="C303" i="5"/>
  <c r="E302" i="5"/>
  <c r="D302" i="5"/>
  <c r="C302" i="5"/>
  <c r="E301" i="5"/>
  <c r="D301" i="5"/>
  <c r="C301" i="5"/>
  <c r="E300" i="5"/>
  <c r="D300" i="5"/>
  <c r="C300" i="5"/>
  <c r="E299" i="5"/>
  <c r="D299" i="5"/>
  <c r="C299" i="5"/>
  <c r="E298" i="5"/>
  <c r="D298" i="5"/>
  <c r="C298" i="5"/>
  <c r="E297" i="5"/>
  <c r="D297" i="5"/>
  <c r="C297" i="5"/>
  <c r="E296" i="5"/>
  <c r="D296" i="5"/>
  <c r="C296" i="5"/>
  <c r="E295" i="5"/>
  <c r="D295" i="5"/>
  <c r="C295" i="5"/>
  <c r="E294" i="5"/>
  <c r="D294" i="5"/>
  <c r="C294" i="5"/>
  <c r="E293" i="5"/>
  <c r="D293" i="5"/>
  <c r="C293" i="5"/>
  <c r="E292" i="5"/>
  <c r="D292" i="5"/>
  <c r="C292" i="5"/>
  <c r="E291" i="5"/>
  <c r="D291" i="5"/>
  <c r="C291" i="5"/>
  <c r="E290" i="5"/>
  <c r="D290" i="5"/>
  <c r="C290" i="5"/>
  <c r="E289" i="5"/>
  <c r="D289" i="5"/>
  <c r="C289" i="5"/>
  <c r="E288" i="5"/>
  <c r="D288" i="5"/>
  <c r="C288" i="5"/>
  <c r="E287" i="5"/>
  <c r="D287" i="5"/>
  <c r="C287" i="5"/>
  <c r="E286" i="5"/>
  <c r="D286" i="5"/>
  <c r="C286" i="5"/>
  <c r="E285" i="5"/>
  <c r="D285" i="5"/>
  <c r="C285" i="5"/>
  <c r="E284" i="5"/>
  <c r="D284" i="5"/>
  <c r="C284" i="5"/>
  <c r="E283" i="5"/>
  <c r="D283" i="5"/>
  <c r="C283" i="5"/>
  <c r="E282" i="5"/>
  <c r="D282" i="5"/>
  <c r="C282" i="5"/>
  <c r="E281" i="5"/>
  <c r="D281" i="5"/>
  <c r="C281" i="5"/>
  <c r="E280" i="5"/>
  <c r="D280" i="5"/>
  <c r="C280" i="5"/>
  <c r="E279" i="5"/>
  <c r="D279" i="5"/>
  <c r="C279" i="5"/>
  <c r="E278" i="5"/>
  <c r="D278" i="5"/>
  <c r="C278" i="5"/>
  <c r="E277" i="5"/>
  <c r="D277" i="5"/>
  <c r="C277" i="5"/>
  <c r="E276" i="5"/>
  <c r="D276" i="5"/>
  <c r="C276" i="5"/>
  <c r="E275" i="5"/>
  <c r="D275" i="5"/>
  <c r="C275" i="5"/>
  <c r="E274" i="5"/>
  <c r="D274" i="5"/>
  <c r="C274" i="5"/>
  <c r="E273" i="5"/>
  <c r="D273" i="5"/>
  <c r="C273" i="5"/>
  <c r="E272" i="5"/>
  <c r="D272" i="5"/>
  <c r="C272" i="5"/>
  <c r="E271" i="5"/>
  <c r="D271" i="5"/>
  <c r="C271" i="5"/>
  <c r="E270" i="5"/>
  <c r="D270" i="5"/>
  <c r="C270" i="5"/>
  <c r="E269" i="5"/>
  <c r="D269" i="5"/>
  <c r="C269" i="5"/>
  <c r="E268" i="5"/>
  <c r="D268" i="5"/>
  <c r="C268" i="5"/>
  <c r="E267" i="5"/>
  <c r="D267" i="5"/>
  <c r="C267" i="5"/>
  <c r="E266" i="5"/>
  <c r="D266" i="5"/>
  <c r="C266" i="5"/>
  <c r="E265" i="5"/>
  <c r="D265" i="5"/>
  <c r="C265" i="5"/>
  <c r="E264" i="5"/>
  <c r="D264" i="5"/>
  <c r="C264" i="5"/>
  <c r="E263" i="5"/>
  <c r="D263" i="5"/>
  <c r="C263" i="5"/>
  <c r="E262" i="5"/>
  <c r="D262" i="5"/>
  <c r="C262" i="5"/>
  <c r="E261" i="5"/>
  <c r="D261" i="5"/>
  <c r="C261" i="5"/>
  <c r="E260" i="5"/>
  <c r="D260" i="5"/>
  <c r="C260" i="5"/>
  <c r="E259" i="5"/>
  <c r="D259" i="5"/>
  <c r="C259" i="5"/>
  <c r="E258" i="5"/>
  <c r="D258" i="5"/>
  <c r="C258" i="5"/>
  <c r="E257" i="5"/>
  <c r="D257" i="5"/>
  <c r="C257" i="5"/>
  <c r="E256" i="5"/>
  <c r="D256" i="5"/>
  <c r="C256" i="5"/>
  <c r="E255" i="5"/>
  <c r="D255" i="5"/>
  <c r="C255" i="5"/>
  <c r="E254" i="5"/>
  <c r="D254" i="5"/>
  <c r="C254" i="5"/>
  <c r="E253" i="5"/>
  <c r="D253" i="5"/>
  <c r="C253" i="5"/>
  <c r="E252" i="5"/>
  <c r="D252" i="5"/>
  <c r="C252" i="5"/>
  <c r="E251" i="5"/>
  <c r="D251" i="5"/>
  <c r="C251" i="5"/>
  <c r="E250" i="5"/>
  <c r="D250" i="5"/>
  <c r="C250" i="5"/>
  <c r="E249" i="5"/>
  <c r="D249" i="5"/>
  <c r="C249" i="5"/>
  <c r="E248" i="5"/>
  <c r="D248" i="5"/>
  <c r="C248" i="5"/>
  <c r="E247" i="5"/>
  <c r="D247" i="5"/>
  <c r="C247" i="5"/>
  <c r="E246" i="5"/>
  <c r="D246" i="5"/>
  <c r="C246" i="5"/>
  <c r="E245" i="5"/>
  <c r="D245" i="5"/>
  <c r="C245" i="5"/>
  <c r="E244" i="5"/>
  <c r="D244" i="5"/>
  <c r="C244" i="5"/>
  <c r="E243" i="5"/>
  <c r="D243" i="5"/>
  <c r="C243" i="5"/>
  <c r="E242" i="5"/>
  <c r="D242" i="5"/>
  <c r="C242" i="5"/>
  <c r="E241" i="5"/>
  <c r="D241" i="5"/>
  <c r="C241" i="5"/>
  <c r="E240" i="5"/>
  <c r="D240" i="5"/>
  <c r="C240" i="5"/>
  <c r="E239" i="5"/>
  <c r="D239" i="5"/>
  <c r="C239" i="5"/>
  <c r="E238" i="5"/>
  <c r="D238" i="5"/>
  <c r="C238" i="5"/>
  <c r="E237" i="5"/>
  <c r="D237" i="5"/>
  <c r="C237" i="5"/>
  <c r="E236" i="5"/>
  <c r="D236" i="5"/>
  <c r="C236" i="5"/>
  <c r="E235" i="5"/>
  <c r="D235" i="5"/>
  <c r="C235" i="5"/>
  <c r="E234" i="5"/>
  <c r="D234" i="5"/>
  <c r="C234" i="5"/>
  <c r="E233" i="5"/>
  <c r="D233" i="5"/>
  <c r="C233" i="5"/>
  <c r="E232" i="5"/>
  <c r="D232" i="5"/>
  <c r="C232" i="5"/>
  <c r="E231" i="5"/>
  <c r="D231" i="5"/>
  <c r="C231" i="5"/>
  <c r="E230" i="5"/>
  <c r="D230" i="5"/>
  <c r="C230" i="5"/>
  <c r="E229" i="5"/>
  <c r="D229" i="5"/>
  <c r="C229" i="5"/>
  <c r="E228" i="5"/>
  <c r="D228" i="5"/>
  <c r="C228" i="5"/>
  <c r="E227" i="5"/>
  <c r="D227" i="5"/>
  <c r="C227" i="5"/>
  <c r="E226" i="5"/>
  <c r="D226" i="5"/>
  <c r="C226" i="5"/>
  <c r="E225" i="5"/>
  <c r="D225" i="5"/>
  <c r="C225" i="5"/>
  <c r="E224" i="5"/>
  <c r="D224" i="5"/>
  <c r="C224" i="5"/>
  <c r="E223" i="5"/>
  <c r="D223" i="5"/>
  <c r="C223" i="5"/>
  <c r="E222" i="5"/>
  <c r="D222" i="5"/>
  <c r="C222" i="5"/>
  <c r="E221" i="5"/>
  <c r="D221" i="5"/>
  <c r="C221" i="5"/>
  <c r="E220" i="5"/>
  <c r="D220" i="5"/>
  <c r="C220" i="5"/>
  <c r="E219" i="5"/>
  <c r="D219" i="5"/>
  <c r="C219" i="5"/>
  <c r="E218" i="5"/>
  <c r="D218" i="5"/>
  <c r="C218" i="5"/>
  <c r="E217" i="5"/>
  <c r="D217" i="5"/>
  <c r="C217" i="5"/>
  <c r="E216" i="5"/>
  <c r="D216" i="5"/>
  <c r="C216" i="5"/>
  <c r="E215" i="5"/>
  <c r="D215" i="5"/>
  <c r="C215" i="5"/>
  <c r="E214" i="5"/>
  <c r="D214" i="5"/>
  <c r="C214" i="5"/>
  <c r="E213" i="5"/>
  <c r="D213" i="5"/>
  <c r="C213" i="5"/>
  <c r="E212" i="5"/>
  <c r="D212" i="5"/>
  <c r="C212" i="5"/>
  <c r="E211" i="5"/>
  <c r="D211" i="5"/>
  <c r="C211" i="5"/>
  <c r="E210" i="5"/>
  <c r="D210" i="5"/>
  <c r="C210" i="5"/>
  <c r="E209" i="5"/>
  <c r="D209" i="5"/>
  <c r="C209" i="5"/>
  <c r="E208" i="5"/>
  <c r="D208" i="5"/>
  <c r="C208" i="5"/>
  <c r="E207" i="5"/>
  <c r="D207" i="5"/>
  <c r="C207" i="5"/>
  <c r="E206" i="5"/>
  <c r="D206" i="5"/>
  <c r="C206" i="5"/>
  <c r="E205" i="5"/>
  <c r="D205" i="5"/>
  <c r="C205" i="5"/>
  <c r="E204" i="5"/>
  <c r="D204" i="5"/>
  <c r="C204" i="5"/>
  <c r="E203" i="5"/>
  <c r="D203" i="5"/>
  <c r="C203" i="5"/>
  <c r="E202" i="5"/>
  <c r="D202" i="5"/>
  <c r="C202" i="5"/>
  <c r="E201" i="5"/>
  <c r="D201" i="5"/>
  <c r="C201" i="5"/>
  <c r="E200" i="5"/>
  <c r="D200" i="5"/>
  <c r="C200" i="5"/>
  <c r="E199" i="5"/>
  <c r="D199" i="5"/>
  <c r="C199" i="5"/>
  <c r="E198" i="5"/>
  <c r="D198" i="5"/>
  <c r="C198" i="5"/>
  <c r="E197" i="5"/>
  <c r="D197" i="5"/>
  <c r="C197" i="5"/>
  <c r="E196" i="5"/>
  <c r="D196" i="5"/>
  <c r="C196" i="5"/>
  <c r="E195" i="5"/>
  <c r="D195" i="5"/>
  <c r="C195" i="5"/>
  <c r="E194" i="5"/>
  <c r="D194" i="5"/>
  <c r="C194" i="5"/>
  <c r="E193" i="5"/>
  <c r="D193" i="5"/>
  <c r="C193" i="5"/>
  <c r="E192" i="5"/>
  <c r="D192" i="5"/>
  <c r="C192" i="5"/>
  <c r="E191" i="5"/>
  <c r="D191" i="5"/>
  <c r="C191" i="5"/>
  <c r="E190" i="5"/>
  <c r="D190" i="5"/>
  <c r="C190" i="5"/>
  <c r="E189" i="5"/>
  <c r="D189" i="5"/>
  <c r="C189" i="5"/>
  <c r="E188" i="5"/>
  <c r="D188" i="5"/>
  <c r="C188" i="5"/>
  <c r="E187" i="5"/>
  <c r="D187" i="5"/>
  <c r="C187" i="5"/>
  <c r="E186" i="5"/>
  <c r="D186" i="5"/>
  <c r="C186" i="5"/>
  <c r="E185" i="5"/>
  <c r="D185" i="5"/>
  <c r="C185" i="5"/>
  <c r="E184" i="5"/>
  <c r="D184" i="5"/>
  <c r="C184" i="5"/>
  <c r="E183" i="5"/>
  <c r="D183" i="5"/>
  <c r="C183" i="5"/>
  <c r="E182" i="5"/>
  <c r="D182" i="5"/>
  <c r="C182" i="5"/>
  <c r="E181" i="5"/>
  <c r="D181" i="5"/>
  <c r="C181" i="5"/>
  <c r="E180" i="5"/>
  <c r="D180" i="5"/>
  <c r="C180" i="5"/>
  <c r="E179" i="5"/>
  <c r="D179" i="5"/>
  <c r="C179" i="5"/>
  <c r="E178" i="5"/>
  <c r="D178" i="5"/>
  <c r="C178" i="5"/>
  <c r="E177" i="5"/>
  <c r="D177" i="5"/>
  <c r="C177" i="5"/>
  <c r="E176" i="5"/>
  <c r="D176" i="5"/>
  <c r="C176" i="5"/>
  <c r="E175" i="5"/>
  <c r="D175" i="5"/>
  <c r="C175" i="5"/>
  <c r="E174" i="5"/>
  <c r="D174" i="5"/>
  <c r="C174" i="5"/>
  <c r="E173" i="5"/>
  <c r="D173" i="5"/>
  <c r="C173" i="5"/>
  <c r="E172" i="5"/>
  <c r="D172" i="5"/>
  <c r="C172" i="5"/>
  <c r="E171" i="5"/>
  <c r="D171" i="5"/>
  <c r="C171" i="5"/>
  <c r="E170" i="5"/>
  <c r="D170" i="5"/>
  <c r="C170" i="5"/>
  <c r="E169" i="5"/>
  <c r="D169" i="5"/>
  <c r="C169" i="5"/>
  <c r="E168" i="5"/>
  <c r="D168" i="5"/>
  <c r="C168" i="5"/>
  <c r="E167" i="5"/>
  <c r="D167" i="5"/>
  <c r="C167" i="5"/>
  <c r="E166" i="5"/>
  <c r="D166" i="5"/>
  <c r="C166" i="5"/>
  <c r="E165" i="5"/>
  <c r="D165" i="5"/>
  <c r="C165" i="5"/>
  <c r="E164" i="5"/>
  <c r="D164" i="5"/>
  <c r="C164" i="5"/>
  <c r="E163" i="5"/>
  <c r="D163" i="5"/>
  <c r="C163" i="5"/>
  <c r="E162" i="5"/>
  <c r="D162" i="5"/>
  <c r="C162" i="5"/>
  <c r="E161" i="5"/>
  <c r="D161" i="5"/>
  <c r="C161" i="5"/>
  <c r="E160" i="5"/>
  <c r="D160" i="5"/>
  <c r="C160" i="5"/>
  <c r="E159" i="5"/>
  <c r="D159" i="5"/>
  <c r="C159" i="5"/>
  <c r="E158" i="5"/>
  <c r="D158" i="5"/>
  <c r="C158" i="5"/>
  <c r="E157" i="5"/>
  <c r="D157" i="5"/>
  <c r="C157" i="5"/>
  <c r="E156" i="5"/>
  <c r="D156" i="5"/>
  <c r="C156" i="5"/>
  <c r="E155" i="5"/>
  <c r="D155" i="5"/>
  <c r="C155" i="5"/>
  <c r="E154" i="5"/>
  <c r="D154" i="5"/>
  <c r="C154" i="5"/>
  <c r="E153" i="5"/>
  <c r="D153" i="5"/>
  <c r="C153" i="5"/>
  <c r="E152" i="5"/>
  <c r="D152" i="5"/>
  <c r="C152" i="5"/>
  <c r="E151" i="5"/>
  <c r="D151" i="5"/>
  <c r="C151" i="5"/>
  <c r="E150" i="5"/>
  <c r="D150" i="5"/>
  <c r="C150" i="5"/>
  <c r="E149" i="5"/>
  <c r="D149" i="5"/>
  <c r="C149" i="5"/>
  <c r="E148" i="5"/>
  <c r="D148" i="5"/>
  <c r="C148" i="5"/>
  <c r="E147" i="5"/>
  <c r="D147" i="5"/>
  <c r="C147" i="5"/>
  <c r="E146" i="5"/>
  <c r="D146" i="5"/>
  <c r="C146" i="5"/>
  <c r="E145" i="5"/>
  <c r="D145" i="5"/>
  <c r="C145" i="5"/>
  <c r="E144" i="5"/>
  <c r="D144" i="5"/>
  <c r="C144" i="5"/>
  <c r="E143" i="5"/>
  <c r="D143" i="5"/>
  <c r="C143" i="5"/>
  <c r="E142" i="5"/>
  <c r="D142" i="5"/>
  <c r="C142" i="5"/>
  <c r="E141" i="5"/>
  <c r="D141" i="5"/>
  <c r="C141" i="5"/>
  <c r="E140" i="5"/>
  <c r="D140" i="5"/>
  <c r="C140" i="5"/>
  <c r="E139" i="5"/>
  <c r="D139" i="5"/>
  <c r="C139" i="5"/>
  <c r="E138" i="5"/>
  <c r="D138" i="5"/>
  <c r="C138" i="5"/>
  <c r="E137" i="5"/>
  <c r="D137" i="5"/>
  <c r="C137" i="5"/>
  <c r="E136" i="5"/>
  <c r="D136" i="5"/>
  <c r="C136" i="5"/>
  <c r="E135" i="5"/>
  <c r="D135" i="5"/>
  <c r="C135" i="5"/>
  <c r="E134" i="5"/>
  <c r="D134" i="5"/>
  <c r="C134" i="5"/>
  <c r="E133" i="5"/>
  <c r="D133" i="5"/>
  <c r="C133" i="5"/>
  <c r="E132" i="5"/>
  <c r="D132" i="5"/>
  <c r="C132" i="5"/>
  <c r="E131" i="5"/>
  <c r="D131" i="5"/>
  <c r="C131" i="5"/>
  <c r="E130" i="5"/>
  <c r="D130" i="5"/>
  <c r="C130" i="5"/>
  <c r="E129" i="5"/>
  <c r="D129" i="5"/>
  <c r="C129" i="5"/>
  <c r="E128" i="5"/>
  <c r="D128" i="5"/>
  <c r="C128" i="5"/>
  <c r="E127" i="5"/>
  <c r="D127" i="5"/>
  <c r="C127" i="5"/>
  <c r="E126" i="5"/>
  <c r="D126" i="5"/>
  <c r="C126" i="5"/>
  <c r="E125" i="5"/>
  <c r="D125" i="5"/>
  <c r="C125" i="5"/>
  <c r="E124" i="5"/>
  <c r="D124" i="5"/>
  <c r="C124" i="5"/>
  <c r="E123" i="5"/>
  <c r="D123" i="5"/>
  <c r="C123" i="5"/>
  <c r="E122" i="5"/>
  <c r="D122" i="5"/>
  <c r="C122" i="5"/>
  <c r="E121" i="5"/>
  <c r="D121" i="5"/>
  <c r="C121" i="5"/>
  <c r="E120" i="5"/>
  <c r="D120" i="5"/>
  <c r="C120" i="5"/>
  <c r="E119" i="5"/>
  <c r="D119" i="5"/>
  <c r="C119" i="5"/>
  <c r="E118" i="5"/>
  <c r="D118" i="5"/>
  <c r="C118" i="5"/>
  <c r="E117" i="5"/>
  <c r="D117" i="5"/>
  <c r="C117" i="5"/>
  <c r="E116" i="5"/>
  <c r="D116" i="5"/>
  <c r="C116" i="5"/>
  <c r="E115" i="5"/>
  <c r="D115" i="5"/>
  <c r="C115" i="5"/>
  <c r="E114" i="5"/>
  <c r="D114" i="5"/>
  <c r="C114" i="5"/>
  <c r="E113" i="5"/>
  <c r="D113" i="5"/>
  <c r="C113" i="5"/>
  <c r="E112" i="5"/>
  <c r="D112" i="5"/>
  <c r="C112" i="5"/>
  <c r="E111" i="5"/>
  <c r="D111" i="5"/>
  <c r="C111" i="5"/>
  <c r="E110" i="5"/>
  <c r="D110" i="5"/>
  <c r="C110" i="5"/>
  <c r="E109" i="5"/>
  <c r="D109" i="5"/>
  <c r="C109" i="5"/>
  <c r="E108" i="5"/>
  <c r="D108" i="5"/>
  <c r="C108" i="5"/>
  <c r="E107" i="5"/>
  <c r="D107" i="5"/>
  <c r="C107" i="5"/>
  <c r="E106" i="5"/>
  <c r="D106" i="5"/>
  <c r="C106" i="5"/>
  <c r="E105" i="5"/>
  <c r="D105" i="5"/>
  <c r="C105" i="5"/>
  <c r="E104" i="5"/>
  <c r="D104" i="5"/>
  <c r="C104" i="5"/>
  <c r="E103" i="5"/>
  <c r="D103" i="5"/>
  <c r="C103" i="5"/>
  <c r="E102" i="5"/>
  <c r="D102" i="5"/>
  <c r="C102" i="5"/>
  <c r="E101" i="5"/>
  <c r="D101" i="5"/>
  <c r="C101" i="5"/>
  <c r="E100" i="5"/>
  <c r="D100" i="5"/>
  <c r="C100" i="5"/>
  <c r="E99" i="5"/>
  <c r="D99" i="5"/>
  <c r="C99" i="5"/>
  <c r="E98" i="5"/>
  <c r="D98" i="5"/>
  <c r="C98" i="5"/>
  <c r="E97" i="5"/>
  <c r="D97" i="5"/>
  <c r="C97" i="5"/>
  <c r="E96" i="5"/>
  <c r="D96" i="5"/>
  <c r="C96" i="5"/>
  <c r="E95" i="5"/>
  <c r="D95" i="5"/>
  <c r="C95" i="5"/>
  <c r="E94" i="5"/>
  <c r="D94" i="5"/>
  <c r="C94" i="5"/>
  <c r="E93" i="5"/>
  <c r="D93" i="5"/>
  <c r="C93" i="5"/>
  <c r="E92" i="5"/>
  <c r="D92" i="5"/>
  <c r="C92" i="5"/>
  <c r="E91" i="5"/>
  <c r="D91" i="5"/>
  <c r="C91" i="5"/>
  <c r="E90" i="5"/>
  <c r="D90" i="5"/>
  <c r="C90" i="5"/>
  <c r="E89" i="5"/>
  <c r="D89" i="5"/>
  <c r="C89" i="5"/>
  <c r="E88" i="5"/>
  <c r="D88" i="5"/>
  <c r="C88" i="5"/>
  <c r="E87" i="5"/>
  <c r="D87" i="5"/>
  <c r="C87" i="5"/>
  <c r="E86" i="5"/>
  <c r="D86" i="5"/>
  <c r="C86" i="5"/>
  <c r="E85" i="5"/>
  <c r="D85" i="5"/>
  <c r="C85" i="5"/>
  <c r="E84" i="5"/>
  <c r="D84" i="5"/>
  <c r="C84" i="5"/>
  <c r="E83" i="5"/>
  <c r="D83" i="5"/>
  <c r="C83" i="5"/>
  <c r="E82" i="5"/>
  <c r="D82" i="5"/>
  <c r="C82" i="5"/>
  <c r="E81" i="5"/>
  <c r="D81" i="5"/>
  <c r="C81" i="5"/>
  <c r="E80" i="5"/>
  <c r="D80" i="5"/>
  <c r="C80" i="5"/>
  <c r="E79" i="5"/>
  <c r="D79" i="5"/>
  <c r="C79" i="5"/>
  <c r="E78" i="5"/>
  <c r="D78" i="5"/>
  <c r="C78" i="5"/>
  <c r="E77" i="5"/>
  <c r="D77" i="5"/>
  <c r="C77" i="5"/>
  <c r="E76" i="5"/>
  <c r="D76" i="5"/>
  <c r="C76" i="5"/>
  <c r="E75" i="5"/>
  <c r="D75" i="5"/>
  <c r="C75" i="5"/>
  <c r="E74" i="5"/>
  <c r="D74" i="5"/>
  <c r="C74" i="5"/>
  <c r="E73" i="5"/>
  <c r="D73" i="5"/>
  <c r="C73" i="5"/>
  <c r="E72" i="5"/>
  <c r="D72" i="5"/>
  <c r="C72" i="5"/>
  <c r="E71" i="5"/>
  <c r="D71" i="5"/>
  <c r="C71" i="5"/>
  <c r="E70" i="5"/>
  <c r="D70" i="5"/>
  <c r="C70" i="5"/>
  <c r="E69" i="5"/>
  <c r="D69" i="5"/>
  <c r="C69" i="5"/>
  <c r="E68" i="5"/>
  <c r="D68" i="5"/>
  <c r="C68" i="5"/>
  <c r="E67" i="5"/>
  <c r="D67" i="5"/>
  <c r="C67" i="5"/>
  <c r="E66" i="5"/>
  <c r="D66" i="5"/>
  <c r="C66" i="5"/>
  <c r="E65" i="5"/>
  <c r="D65" i="5"/>
  <c r="C65" i="5"/>
  <c r="E64" i="5"/>
  <c r="D64" i="5"/>
  <c r="C64" i="5"/>
  <c r="E63" i="5"/>
  <c r="D63" i="5"/>
  <c r="C63" i="5"/>
  <c r="E62" i="5"/>
  <c r="D62" i="5"/>
  <c r="C62" i="5"/>
  <c r="E61" i="5"/>
  <c r="D61" i="5"/>
  <c r="C61" i="5"/>
  <c r="E60" i="5"/>
  <c r="D60" i="5"/>
  <c r="C60" i="5"/>
  <c r="E59" i="5"/>
  <c r="D59" i="5"/>
  <c r="C59" i="5"/>
  <c r="E58" i="5"/>
  <c r="D58" i="5"/>
  <c r="C58" i="5"/>
  <c r="E57" i="5"/>
  <c r="D57" i="5"/>
  <c r="C57" i="5"/>
  <c r="E56" i="5"/>
  <c r="D56" i="5"/>
  <c r="C56" i="5"/>
  <c r="E55" i="5"/>
  <c r="D55" i="5"/>
  <c r="C55" i="5"/>
  <c r="E54" i="5"/>
  <c r="D54" i="5"/>
  <c r="C54" i="5"/>
  <c r="E53" i="5"/>
  <c r="D53" i="5"/>
  <c r="C53" i="5"/>
  <c r="E52" i="5"/>
  <c r="D52" i="5"/>
  <c r="C52" i="5"/>
  <c r="E51" i="5"/>
  <c r="D51" i="5"/>
  <c r="C51" i="5"/>
  <c r="E50" i="5"/>
  <c r="D50" i="5"/>
  <c r="C50" i="5"/>
  <c r="E49" i="5"/>
  <c r="D49" i="5"/>
  <c r="C49" i="5"/>
  <c r="E48" i="5"/>
  <c r="D48" i="5"/>
  <c r="C48" i="5"/>
  <c r="E47" i="5"/>
  <c r="D47" i="5"/>
  <c r="C47" i="5"/>
  <c r="E46" i="5"/>
  <c r="D46" i="5"/>
  <c r="C46" i="5"/>
  <c r="E45" i="5"/>
  <c r="D45" i="5"/>
  <c r="C45" i="5"/>
  <c r="E44" i="5"/>
  <c r="D44" i="5"/>
  <c r="C44" i="5"/>
  <c r="E43" i="5"/>
  <c r="D43" i="5"/>
  <c r="C43" i="5"/>
  <c r="E42" i="5"/>
  <c r="D42" i="5"/>
  <c r="C42" i="5"/>
  <c r="E41" i="5"/>
  <c r="D41" i="5"/>
  <c r="C41" i="5"/>
  <c r="E40" i="5"/>
  <c r="D40" i="5"/>
  <c r="C40" i="5"/>
  <c r="E39" i="5"/>
  <c r="D39" i="5"/>
  <c r="C39" i="5"/>
  <c r="E38" i="5"/>
  <c r="D38" i="5"/>
  <c r="C38" i="5"/>
  <c r="E37" i="5"/>
  <c r="D37" i="5"/>
  <c r="C37" i="5"/>
  <c r="E36" i="5"/>
  <c r="D36" i="5"/>
  <c r="C36" i="5"/>
  <c r="E35" i="5"/>
  <c r="D35" i="5"/>
  <c r="C35" i="5"/>
  <c r="E34" i="5"/>
  <c r="D34" i="5"/>
  <c r="C34" i="5"/>
  <c r="E33" i="5"/>
  <c r="D33" i="5"/>
  <c r="C33" i="5"/>
  <c r="E32" i="5"/>
  <c r="D32" i="5"/>
  <c r="C32" i="5"/>
  <c r="E31" i="5"/>
  <c r="D31" i="5"/>
  <c r="H3" i="5" s="1"/>
  <c r="C31" i="5"/>
  <c r="E30" i="5"/>
  <c r="D30" i="5"/>
  <c r="C30" i="5"/>
  <c r="E29" i="5"/>
  <c r="D29" i="5"/>
  <c r="C29" i="5"/>
  <c r="E28" i="5"/>
  <c r="D28" i="5"/>
  <c r="C28" i="5"/>
  <c r="E27" i="5"/>
  <c r="D27" i="5"/>
  <c r="C27" i="5"/>
  <c r="E26" i="5"/>
  <c r="D26" i="5"/>
  <c r="C26" i="5"/>
  <c r="E25" i="5"/>
  <c r="D25" i="5"/>
  <c r="C25" i="5"/>
  <c r="E24" i="5"/>
  <c r="D24" i="5"/>
  <c r="C24" i="5"/>
  <c r="E23" i="5"/>
  <c r="D23" i="5"/>
  <c r="C23" i="5"/>
  <c r="E22" i="5"/>
  <c r="D22" i="5"/>
  <c r="C22" i="5"/>
  <c r="E21" i="5"/>
  <c r="D21" i="5"/>
  <c r="C21" i="5"/>
  <c r="E20" i="5"/>
  <c r="D20" i="5"/>
  <c r="C20" i="5"/>
  <c r="E19" i="5"/>
  <c r="D19" i="5"/>
  <c r="C19" i="5"/>
  <c r="E18" i="5"/>
  <c r="D18" i="5"/>
  <c r="C18" i="5"/>
  <c r="E17" i="5"/>
  <c r="D17" i="5"/>
  <c r="C17" i="5"/>
  <c r="E16" i="5"/>
  <c r="D16" i="5"/>
  <c r="C16" i="5"/>
  <c r="E15" i="5"/>
  <c r="D15" i="5"/>
  <c r="C15" i="5"/>
  <c r="E14" i="5"/>
  <c r="D14" i="5"/>
  <c r="C14" i="5"/>
  <c r="E13" i="5"/>
  <c r="D13" i="5"/>
  <c r="C13" i="5"/>
  <c r="E12" i="5"/>
  <c r="D12" i="5"/>
  <c r="C12" i="5"/>
  <c r="E11" i="5"/>
  <c r="D11" i="5"/>
  <c r="C11" i="5"/>
  <c r="E10" i="5"/>
  <c r="D10" i="5"/>
  <c r="C10" i="5"/>
  <c r="E9" i="5"/>
  <c r="D9" i="5"/>
  <c r="C9" i="5"/>
  <c r="E8" i="5"/>
  <c r="D8" i="5"/>
  <c r="C8" i="5"/>
  <c r="E7" i="5"/>
  <c r="D7" i="5"/>
  <c r="C7" i="5"/>
  <c r="E6" i="5"/>
  <c r="D6" i="5"/>
  <c r="C6" i="5"/>
  <c r="E5" i="5"/>
  <c r="D5" i="5"/>
  <c r="C5" i="5"/>
  <c r="E4" i="5"/>
  <c r="D4" i="5"/>
  <c r="C4" i="5"/>
  <c r="E3" i="5"/>
  <c r="H6" i="5" s="1"/>
  <c r="D3" i="5"/>
  <c r="C3" i="5"/>
  <c r="H9" i="5" s="1"/>
  <c r="E2" i="5"/>
  <c r="D2" i="5"/>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 r="D2" i="4" s="1"/>
  <c r="D54" i="10"/>
  <c r="D53" i="10"/>
  <c r="D52" i="10"/>
  <c r="D55" i="10"/>
  <c r="E308" i="11" l="1"/>
  <c r="E316" i="11"/>
  <c r="E324" i="11"/>
  <c r="E332" i="11"/>
  <c r="E340" i="11"/>
  <c r="E348" i="11"/>
  <c r="E356" i="11"/>
  <c r="E364" i="11"/>
  <c r="E380" i="11"/>
  <c r="E388" i="11"/>
  <c r="E396" i="11"/>
  <c r="E404" i="11"/>
  <c r="E412" i="11"/>
  <c r="E420" i="11"/>
  <c r="E7" i="11"/>
  <c r="E15" i="11"/>
  <c r="E23" i="11"/>
  <c r="E31" i="11"/>
  <c r="E39" i="11"/>
  <c r="E47" i="11"/>
  <c r="E55" i="11"/>
  <c r="E63" i="11"/>
  <c r="E71" i="11"/>
  <c r="E79" i="11"/>
  <c r="E87" i="11"/>
  <c r="E95" i="11"/>
  <c r="E103" i="11"/>
  <c r="E111" i="11"/>
  <c r="E119" i="11"/>
  <c r="E127" i="11"/>
  <c r="E135" i="11"/>
  <c r="E143" i="11"/>
  <c r="E151" i="11"/>
  <c r="E159" i="11"/>
  <c r="E167" i="11"/>
  <c r="E175" i="11"/>
  <c r="E183" i="11"/>
  <c r="E191" i="11"/>
  <c r="E199" i="11"/>
  <c r="E207" i="11"/>
  <c r="E215" i="11"/>
  <c r="E223" i="11"/>
  <c r="E231" i="11"/>
  <c r="E239" i="11"/>
  <c r="E247" i="11"/>
  <c r="E255" i="11"/>
  <c r="E263" i="11"/>
  <c r="E271" i="11"/>
  <c r="E279" i="11"/>
  <c r="E287" i="11"/>
  <c r="E295" i="11"/>
  <c r="E303" i="11"/>
  <c r="E391" i="11"/>
  <c r="E399" i="11"/>
  <c r="E407" i="11"/>
  <c r="E415" i="11"/>
  <c r="E423" i="11"/>
  <c r="E8" i="11"/>
  <c r="E16" i="11"/>
  <c r="E24" i="11"/>
  <c r="E32" i="11"/>
  <c r="E40" i="11"/>
  <c r="E48" i="11"/>
  <c r="E56" i="11"/>
  <c r="E64" i="11"/>
  <c r="E72" i="11"/>
  <c r="E80" i="11"/>
  <c r="E88" i="11"/>
  <c r="E96" i="11"/>
  <c r="E104" i="11"/>
  <c r="E112" i="11"/>
  <c r="E120" i="11"/>
  <c r="E128" i="11"/>
  <c r="E136" i="11"/>
  <c r="E144" i="11"/>
  <c r="E152" i="11"/>
  <c r="E160" i="11"/>
  <c r="E168" i="11"/>
  <c r="E176" i="11"/>
  <c r="Z4" i="8"/>
  <c r="Z7" i="8" s="1"/>
  <c r="Z2"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<sst xmlns="http://schemas.openxmlformats.org/spreadsheetml/2006/main" count="1736" uniqueCount="521">
  <si>
    <t>Date</t>
  </si>
  <si>
    <t>Instagram reach</t>
  </si>
  <si>
    <t>New Instagram followers</t>
  </si>
  <si>
    <t>Post ID</t>
  </si>
  <si>
    <t>Account ID</t>
  </si>
  <si>
    <t>Account username</t>
  </si>
  <si>
    <t>Account name</t>
  </si>
  <si>
    <t>Description</t>
  </si>
  <si>
    <t>Duration (secs)</t>
  </si>
  <si>
    <t>Permalink</t>
  </si>
  <si>
    <t>Post type</t>
  </si>
  <si>
    <t>Comment</t>
  </si>
  <si>
    <t>Impressions</t>
  </si>
  <si>
    <t>Reach</t>
  </si>
  <si>
    <t>Shares</t>
  </si>
  <si>
    <t>Follows</t>
  </si>
  <si>
    <t>3s views</t>
  </si>
  <si>
    <t>Likes</t>
  </si>
  <si>
    <t>Comments</t>
  </si>
  <si>
    <t>Saves</t>
  </si>
  <si>
    <t>dataanalystduo</t>
  </si>
  <si>
    <t>Kalpesh Ghadigaonkar &amp; Aditi Gangar</t>
  </si>
  <si>
    <t>Why data is considered as valuable resource?
.
.
.
Follow @dataanalystduo 
.
.
#data #dataanalytics #datascience #reels #trendingreels</t>
  </si>
  <si>
    <t>https://www.instagram.com/reel/ClvGCCAD-vt/</t>
  </si>
  <si>
    <t>IG reel</t>
  </si>
  <si>
    <t>Lifetime</t>
  </si>
  <si>
    <t>Coding Blocks - CAREER BOOTCAMP
PAY AFTER PLACEMENT PROGRAM:-
✅ 100% Placement Guarantee 
✅ Zero upfront fees
✅ Landing you to Minimum 5 LPA job if not then no fees charged
For more details, check link in bio. 
.
.
.
Follow @dataanalystduo 
.
.
#data #dataanalytics #datascience #reels #trending</t>
  </si>
  <si>
    <t>https://www.instagram.com/reel/ClyiQqBjFRZ/</t>
  </si>
  <si>
    <t>Is MEDIAN better than MEAN?🤔
In general, the mean is a better measure of central tendency when the dataset is symmetrical and does not have outliers. 
The median is a better measure when the dataset is skewed or has outliers. It is important to carefully consider the characteristics of the dataset when deciding which measure of central tendency to use.
.
.
.
Follow @dataanalystduo 
.
.
#data #dataanalytics #datascience #reels #trendingreels</t>
  </si>
  <si>
    <t>https://www.instagram.com/reel/Cl0QQbWDITK/</t>
  </si>
  <si>
    <t>ChatGPT is a large language model, which uses algorithms to analyze a massive corpus of text, often scraped from the internet, to respond to user requests in language that can sound surprisingly human.
ChatGPT has been developed by OpenAI, which is a research institute and company that focuses on developing artificial intelligence technology in a responsible and safe way. 
.
.
.
Follow @dataanalystduo 
.
.
#data #dataanalytics #datascience #reels #trendingreels #chatgpt #openai #ai</t>
  </si>
  <si>
    <t>https://www.instagram.com/reel/Cl1bAb-D1_K/</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</si>
  <si>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#trendingreels</t>
  </si>
  <si>
    <t>https://www.instagram.com/reel/Cl3eVvEDwhN/</t>
  </si>
  <si>
    <t>Can Descriptive Statistics be misleading? 🤔 - Part 1
Let’s find out today. 
.
.
.
Follow @dataanalystduo 
.
.
#data #dataanalytics #datascience #reels #trending #statistics #dataanalystduo</t>
  </si>
  <si>
    <t>https://www.instagram.com/reel/Cl588SEDdKY/</t>
  </si>
  <si>
    <t>Can Descriptive Statistics be misleading? 🤔 - Part 2
What do you think? Comment below!
.
.
.
Follow @dataanalystduo 
.
.
#data #dataanalytics #datascience #reels #trending</t>
  </si>
  <si>
    <t>https://www.instagram.com/reel/Cl8ntysjqWc/</t>
  </si>
  <si>
    <t>Four Myths about starting in Data Science ✅
.
.
.
Follow @dataanalystduo 
.
.
#data #dataanalytics #datascience #reels #trendingreels</t>
  </si>
  <si>
    <t>https://www.instagram.com/reel/Cl_MorFj1Cp/</t>
  </si>
  <si>
    <t>Three books to learn Statistics for Data Science 📈📊📉
.
.
.
Follow @dataanalystduo 
.
.
#data #dataanalytics #datascience #reels #trending #statistics #dataanalystduo</t>
  </si>
  <si>
    <t>https://www.instagram.com/reel/CmBIRedjdY8/</t>
  </si>
  <si>
    <t>Tools I use as a Statistical Analyst 🛠️
.
.
.
Follow @dataanalystduo 
.
.
.
#data #dataanalytics #datascience #reels #trending</t>
  </si>
  <si>
    <t>https://www.instagram.com/reel/CmEYJyJD5zT/</t>
  </si>
  <si>
    <t>My first real-world machine learning project 🎥🎬🍿
.
.
.
Follow @dataanalystduo 
.
.
#data #dataanalytics #datascience #reels #trendingreels #dataanalystduo</t>
  </si>
  <si>
    <t>https://www.instagram.com/reel/CmG66WHjDhX/</t>
  </si>
  <si>
    <t>Right course/institute for learning Data Science is difficult to find. We understand that there are tons of option in the market but these tips will definitely help you narrow down. 
All the best. Happy Learning !
#education #datascience #dataanalytics #dataanalyst #dataenthusiast #datascientist #job #career #certificate #course #institute #college #university</t>
  </si>
  <si>
    <t>https://www.instagram.com/reel/CmJfi4cjQkq/</t>
  </si>
  <si>
    <t>Data Analyst vs Business Analyst 👨🏽‍💻
.
.
.
Follow @dataanalystduo 
.
.
#data #dataanalytics #datascience #reels #trendingreels</t>
  </si>
  <si>
    <t>https://www.instagram.com/reel/CmMHLUSDa9K/</t>
  </si>
  <si>
    <t>Budget friendly version: Best online data science courses?
One our favourite platform Udemy.
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
But you need to make sure you complete the courses if you buy it.. Otherwise, you are just wasting money
Courses recommended:
·  SQL for Data Science by Imtiaz Ahmad.
·  Zero to Hero in Python by Jose Portilla
·  Python for Data Science &amp; ML by Jose Portilla
·  Statistics for Data Science by 365 careers.
·  Microsoft Power BI Desktop for Business Intelligence By Maven Analytics
·  Microsoft Excel - Excel from Beginner to Advanced
#datascience #datascientist #dataanalyst #dataanalytics #bigdata #course #education #udemy #productivity #upskilling #learning</t>
  </si>
  <si>
    <t>https://www.instagram.com/reel/CmOqGePjj_a/</t>
  </si>
  <si>
    <t>The Empirical Rule can be useful in a variety of real-life situations where data is collected and analyzed. Here’s how I have used it at my work as a Data Analyst
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
.
.
.
Follow @dataanalystduo 
.
.
#data #dataanalytics #datascience #reels #trendingreels #statistics #ai #reel</t>
  </si>
  <si>
    <t>https://www.instagram.com/reel/CmRQk8TjDkz/</t>
  </si>
  <si>
    <t>#freeeducation Comment below the name of your favourite data YouTuber.
YouTube is a fantastic platform that has so much of valuable resources. Also, It is one of the most affordable place to learn Data Science.
Knowing where to study is crucial, and we have trusted these YouTubers’ work over few years now and we truly love these YouTubers.
.
.
.
Follow @dataanalystduo 
.
.
.
#data #dataanalytics #datascience #reels #trending #youtube</t>
  </si>
  <si>
    <t>https://www.instagram.com/reel/CmTy9zZDqO0/</t>
  </si>
  <si>
    <t>Virtual internships may not be the traditional route, but they’re a flexible and convenient way to gain experience in the industry. #virtualinternship #internlife 
Also, these are becoming an increasingly popular option for those looking to gain real-world experience in their chosen field.
This is not a sponsored post. But theforage.com is a great place to get virtual internship. 
📣IMPORTANT📣
Remember to mention about this internship under certificate section of your resume (if you do it from theforage.com)
#datascience #bigdata #machinelearning #artificialintelligence #datascientist
#deeplearning #datamining #datanalytics #dataviz #python 
Follow @dataanalystduo</t>
  </si>
  <si>
    <t>https://www.instagram.com/reel/CmWXybgjyws/</t>
  </si>
  <si>
    <t>*READ CAPTION*
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
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
“Did you know that there’s a strong correlation between exercise and mental health? So next time you’re feeling down, try going for a walk or hitting the gym!”
.
.
.
Follow @dataanalystduo 
.
.
#data #dataanalytics #datascience #reels #trendingreels #statistics #nuggetsofstatistics</t>
  </si>
  <si>
    <t>https://www.instagram.com/reel/CmY9SwGDUfp/</t>
  </si>
  <si>
    <t>Python is the go-to language for data analysts looking to harness the power of big data. With its extensive libraries and intuitive syntax, Python makes it easy to clean, analyze, and visualize data, giving you the insights you need to make informed decisions. 
.
.
Follow @dataanalystduo 
.
.
.
#data #dataanalytics #datascience #reels #trending #python # ai #dataanalyst</t>
  </si>
  <si>
    <t>https://www.instagram.com/reel/Cmbg3kkDl3c/</t>
  </si>
  <si>
    <t>Pro tip for Data Enthusiasts #2 - Build Projects
.
.
.
Follow @dataanalystduo 
.
.
#data #dataanalytics #datascience #reels #trendingreels #statistics</t>
  </si>
  <si>
    <t>https://www.instagram.com/reel/CmeQa1TDFGu/</t>
  </si>
  <si>
    <t>Data Visualisation - Part 1 - Categorical Data 
- Frequency Table
- Bar Chart
- Pie Chart
- Pareto Chart
.
.
.
Follow @dataanalystduo 
.
.
#data #dataanalytics #datascience #reels #trending #datavisualization</t>
  </si>
  <si>
    <t>https://www.instagram.com/reel/CmguLoPj2Ge/</t>
  </si>
  <si>
    <t>Here are some potential captions for data science project ideas:
1 - Think of a research study, prepare a questionnaire, conduct a survey, and collect data
2 - Analyse your bank statements
3 - EDA on census data
Keep in mind that the caption should accurately reflect the focus of your project, and should be specific enough to give readers a sense of what you will be working on.
.
.
.
Follow @dataanalystduo 
.
.
.
#data #dataanalytics #datascience #reels #trending #datavisualisation #project #datascienceproject #ideas #projectideas</t>
  </si>
  <si>
    <t>https://www.instagram.com/reel/CmjeuLtjvsw/</t>
  </si>
  <si>
    <t>Use @datalemur to start your interview preparations. 
.
.
.
Follow @dataanalystduo
.
.
.
#data #dataanalytics #datascience #reels #trending #datavisualization #sql #interview #interviewtips</t>
  </si>
  <si>
    <t>https://www.instagram.com/reel/Cml0uNXDAv4/</t>
  </si>
  <si>
    <t>This is the harsh reality of a Data Analyst job.
1️⃣ Dealing with extremely messy data
2️⃣ Much of your work will be discarded. 
3️⃣ The majority of the time, you will either spend time on cleaning the data or doing feature engineering
4️⃣ Constant upskilling yourself.
.
.
.
Follow @dataanalystduo
.
.
.
#data #dataanalytics #datascience #reels #trending #datavisualisation #job #reality</t>
  </si>
  <si>
    <t>https://www.instagram.com/reel/CmoZTVjDpJ2/</t>
  </si>
  <si>
    <t>This is how data analysis is used to take business decisions. 
.
.
.
Follow @dataanalystduo
.
.
.
#data #dataanalytics #datascience #reels #trending #datavisualisation #businessanalyst #businessanalytics</t>
  </si>
  <si>
    <t>https://www.instagram.com/reel/Cmq-T_yDbPM/</t>
  </si>
  <si>
    <t>You should add the following in the extracurricular section of your resume
1️⃣ Organize events related to the field
2️⃣ Document your learnings 
3️⃣ Participate in hackathons or challenges
.
.
.
Follow @dataanalystduo
.
.
.
#data #dataanalytics #datascience #reels #trending #resume #extracurricular #tips #hackathons</t>
  </si>
  <si>
    <t>https://www.instagram.com/reel/Cmtiq96js4_/</t>
  </si>
  <si>
    <t>Statistics is the Science of
✅ Collecting 
✅ Analysing 
✅ Interpreting 
✅ Presenting data
.
.
.
Follow @dataanalystduo 
.
.
#data #dataanalytics #datascience #reels #trending #statistics #dataanalyst #datascientists</t>
  </si>
  <si>
    <t>https://www.instagram.com/reel/CmwH1Z2DLgQ/</t>
  </si>
  <si>
    <t>Link in bio for 1:1 resume review. Book Now.
.
.
.
Follow @dataanalystduo 
.
.
#data #dataanalytics #datascience #reels #trending #statistics #dataanalyst #datascientists #resume #resumetips</t>
  </si>
  <si>
    <t>https://www.instagram.com/reel/CmysoIpD80V/</t>
  </si>
  <si>
    <t>Three important data analytics tools to learn in 2023.
1️⃣ SQL allows you to extract, sort, and filter data, as well as update and delete records.
2️⃣ Python has a vast ecosystem of libraries and frameworks that make it easy to work with data, perform complex calculations, and build machine learning models.
3️⃣ Power BI allows you to connect to a wide variety of data sources, clean and transform your data, and create compelling visualizations that help you communicate your insights effectively.
.
.
.
Follow @dataanalystduo 
.
.
.
#datascience #dataanalyst #dataanalytics #python #sql #powerbi</t>
  </si>
  <si>
    <t>https://www.instagram.com/reel/CneeO5qjqxy/</t>
  </si>
  <si>
    <t>Excel, PowerPoint, Word and OneNote are the most underrated tools from Microsoft Office suite.
.
.
.
Follow @dataanalystduo
.
.
.
#datascience #dataanalyst #dataanalytics #python #sql #powerbi #excel #powerpoint #onenote #word</t>
  </si>
  <si>
    <t>https://www.instagram.com/reel/CnjsMjBjwmr/</t>
  </si>
  <si>
    <t>Outliers in Data and why they are important .
.
.
Follow @dataanalystduo
.
.
.
#datascience #dataanalyst #dataanalytics #statistics #outliers</t>
  </si>
  <si>
    <t>https://www.instagram.com/reel/CnowyJMDjL8/</t>
  </si>
  <si>
    <t>Insights vs Observations.
.
.
.
Follow @dataanalystduo
.
.
.
#datascience #dataanalyst #dataanalytics</t>
  </si>
  <si>
    <t>https://www.instagram.com/reel/CnrmfB3joKm/</t>
  </si>
  <si>
    <t>READ CAPTION 👇🏼
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
☑️ To start, it’s a good idea to build a strong foundation in basic statistical concepts.
☑️ Next, you’ll have to learn tools and technologies that are commonly used in data analytics. Some popular ones include 
1️⃣ SQL for Data extraction, Data Cleaning and Data Manipulation
2️⃣ Python for Data Analysis or Data Modelling
3️⃣ Tableau or Power BI for Data Visualization
4️⃣ Excel could do all of these things but with smaller datasets
☑️ Another important aspect is the understanding of the business perspective of data, for this, you’ll have to read and explore various use cases. 
☑️ Additionally, in 2023, there will be a focus on big data and the cloud. You must be familiar with technologies like
✅ Hadoop
✅ Spark
✅ AWS/Azure/GCP
☑️ Finally, you should focus on building a strong portfolio to showcase your skills to potential employers.
.
.
.
Follow @dataanalystduo
.
.
.
#datascience #dataanalyst #dataanalytics #roadmap #ml #ai</t>
  </si>
  <si>
    <t>https://www.instagram.com/reel/Cnt6I-PjWlb/</t>
  </si>
  <si>
    <t>This is a how Data Analyst, Business Analyst, Data Scientists and Data Engineer work together in a team,
✅ Data analysts focus on analyzing data to provide insights for the business. 
✅ Business Analyst aligns data insights with business goals. 
✅ Data Scientist uses machine learning and statistical models to uncover hidden insights. 
✅ Data Engineer ensures that data is properly stored and organized for easy access.
.
.
.
Follow @dataanalystduo
.
.
.
#datascience #dataanalyst #dataanalytics #roadmap #ml #ai</t>
  </si>
  <si>
    <t>https://www.instagram.com/reel/CnzEhcaDZru/</t>
  </si>
  <si>
    <t>This is how a retail giant uses data science 🤩
Which domain next⁉️
.
.
.
Follow @dataanalystduo
.
.
.
#datascience #dataanalyst #dataanalytics #ai #ml</t>
  </si>
  <si>
    <t>https://www.instagram.com/reel/Cn4Nl9ejqQ0/</t>
  </si>
  <si>
    <t>Data science is changing the way we think about football. It can be used to analyze a team and players’ performances. 
Tracking metrics like passing accuracy, running speed, distance covered, team tactics, formations, and player movements can help coaches and managers can make better team selection, training, and tactical decisions.
Data science is also used in scouting and the transfer market.
.
.
.
Follow @dataanalystduo
.
.
.
#datascience #dataanalyst #dataanalytics #roadmap #ml #ai</t>
  </si>
  <si>
    <t>https://www.instagram.com/reel/Cn9Xs4Nj33q/</t>
  </si>
  <si>
    <t>SQL should be the first language to learn when it comes to data analytics. 
✅ The first reason SQL is so important is that it is the primary language used to interact with relational databases. 
✅ SQL allows you to retrieve, delete, update, and insert data from a relational database, which is critical to any data analytics task. 
✅ It enables you to extract specific data you need and filter it based on certain criteria, which is the foundation of any data analytics task.
✅ Another reason SQL is so important is that it is a widely used language in the industry.
✅ SQL is a simple to learn.
It’s easy to understand and use, and the learning curve is not steep.
.
.
.
Follow @dataanalystduo
.
.
.
#datascience #dataanalyst #dataanalytics #ai #ml #sql</t>
  </si>
  <si>
    <t>https://www.instagram.com/reel/CoChVUkjRIE/</t>
  </si>
  <si>
    <t>🔸 Customer churn is one of the most important metrics for a growing business to evaluate. 
🔸 While it’s not the happiest measure, it’s a number that can give your company the hard truth about its customer retention.
🔸 It is the percentage of customers that stopped using your company’s product or service during a certain time frame.
🔸 It’s important because it costs more to acquire new customers than it does to retain existing customers.
If you found this useful, follow @dataanalystduo
#datascience #dataanalyst #dataanalytics #ai #ml</t>
  </si>
  <si>
    <t>https://www.instagram.com/reel/CoHq0OeDrJR/</t>
  </si>
  <si>
    <t>@zomato the popular food delivery 🍕 and restaurant🍴discovery platform use data science to drive its business operations and gain a competitive edge.
➖ One of the key ways they use data science is to optimize their delivery routes.🚚
➖ They also use data science to analyze customer reviews 👍🏼👎🏼 and ratings to provide more accurate recommendations. 
From delivery routes to customer engagement, Zomato leverages data science to improve every aspect of its business.
If you found this useful, follow @dataanalystduo 
#datascience #dataanalyst #dataanalytics #ai #ml</t>
  </si>
  <si>
    <t>https://www.instagram.com/reel/CoM0dGrDzS7/</t>
  </si>
  <si>
    <t>How to find a good project idea❓
Follow @dataanalystduo 
.
.
#data #dataanalytics #datascience #reels #trendingreels</t>
  </si>
  <si>
    <t>https://www.instagram.com/reel/Clp84_SD3wK/</t>
  </si>
  <si>
    <t>What is Data Analytics❓
Follow @dataanalystduo 
.
.
#data #dataanalytics #datascience #reels #trendingreels</t>
  </si>
  <si>
    <t>https://www.instagram.com/reel/Clshv37Dezb/</t>
  </si>
  <si>
    <t>These five words are important to understand statistics ‼️
🔺Population 
🔺Sample
🔺Parameter
🔺Statistic
🔺Variable 
.
.
.
Follow @dataanalystduo
.
.
.
#datascience #dataanalyst #dataanalytics #roadmap #ml #ai #statistics</t>
  </si>
  <si>
    <t>https://www.instagram.com/p/CpU6uYPDNMl/</t>
  </si>
  <si>
    <t>IG carousel</t>
  </si>
  <si>
    <t>I’m also a normal human being and I make mistakes too. 
Follow @dataanalystduo
#datascience #dataanalyst #dataanalytics #roadmap #ml #ai</t>
  </si>
  <si>
    <t>https://www.instagram.com/reel/CpZfSOKDy_z/</t>
  </si>
  <si>
    <t>Sampling - one of the widely used techniques for research work. Quality of sampling will directly determine the accuracy of the research as well as it’s results.
.
.
.
Follow @dataanalystduo
.
.
.
#datascience #dataanalyst #dataanalytics #roadmap #ml #ai #statistics</t>
  </si>
  <si>
    <t>https://www.instagram.com/p/CpcpJi8DibT/</t>
  </si>
  <si>
    <t>We have always said if you’re new to the field and don’t have a relevant education or you’re just looking to upskill, 
then Google Data Analytics Professional Certificate program on Coursera along with a good project portfolio is the perfect way to kickstart your career.
☑️ Beginner-level and requires no prior experience
☑️ Taught by Google and comes with a Certificate upon completion + access to Google’s hiring consortium of 150+ employers
☑️ Teaches job-ready skills for an entry-level data analyst role in ~6 months
☑️ 75% of Google certificate grads report career improvement, and the median salary for entry-level data analysts is ~$74k in the US
☑️ Program is completely self-paced and fully online
☑️ Rated 4.8 out of 5 stars
Follow @dataanalystduo
#coursera #datascience #dataanalyst #dataanalytics</t>
  </si>
  <si>
    <t>https://www.instagram.com/reel/CpkWXYAj-GI/</t>
  </si>
  <si>
    <t>If you found this useful, let us know in the comments. 
If you're looking to advance your career, but feeling unsure about which direction to take, 𝒍𝒆𝒕'𝒔 𝒕𝒂𝒍𝒌. 
You can check the link in the bio to book a 1:1 call.
Follow @dataanalystduo for more content on Statistics &amp; Data Analytics.
#datascience #dataanalytics #ml #resume</t>
  </si>
  <si>
    <t>https://www.instagram.com/p/Cpm8P27Dwhp/</t>
  </si>
  <si>
    <t>Best example of sampling in real world is to calculate a TRP of the show.
Sampling - one of the widely used techniques for research work. Quality of sampling will directly determine the accuracy of the research as well as it’s results.
.
.
.
Follow @dataanalystduo
.
.
.
#datascience #dataanalyst #dataanalytics #roadmap #ml #ai #statistics</t>
  </si>
  <si>
    <t>https://www.instagram.com/reel/CppiQA0DY7K/</t>
  </si>
  <si>
    <t>Just sharing my thoughts! 
Follow @dataanalystduo
#datascience #dataanalyst #dataanalytics #roadmap #ml #ai #statistics</t>
  </si>
  <si>
    <t>https://www.instagram.com/p/CpuWEKgD3Fz/</t>
  </si>
  <si>
    <t>Let me know, how many you got correct? 
SQL should be your #1 priority when you start learning data analytics. 
Follow @dataanalystduo
#datascience #dataanalyst #dataanalytics #roadmap #ml #ai #statistics #sql</t>
  </si>
  <si>
    <t>https://www.instagram.com/p/Cpztb5hjDoA/</t>
  </si>
  <si>
    <t>https://www.instagram.com/reel/Cp2SNx-rB7Q/</t>
  </si>
  <si>
    <t>Udemy! Udemy! Udemy!
Follow @dataanalystduo
#datascience #dataanalyst #dataanalytics #roadmap #ml #ai #statistics #udemy</t>
  </si>
  <si>
    <t>https://www.instagram.com/p/Cp46Z8hDZBp/</t>
  </si>
  <si>
    <t>I’m loving python these days😬
Follow @dataanalystduo
#datascience #dataanalyst #dataanalytics #roadmap #ml #ai #statistics #python</t>
  </si>
  <si>
    <t>https://www.instagram.com/reel/Cp7fMFarQbk/</t>
  </si>
  <si>
    <t>I’m not asking you to be an influencer but built your personal brand 🔝
Follow @dataanalystduo
#datascience #dataanalyst #dataanalytics #roadmap #ml #ai #statistics #personalbranding</t>
  </si>
  <si>
    <t>https://www.instagram.com/p/CqAei_nr0ML/</t>
  </si>
  <si>
    <t>‼️Stay Tuned for Statistics workshop‼️
Follow @dataanalystduo
#datascience #dataanalyst #dataanalytics #roadmap #ml #ai #statistics #python #statistics</t>
  </si>
  <si>
    <t>https://www.instagram.com/reel/CqDKIE9rIeL/</t>
  </si>
  <si>
    <t>How to choose the right institution to learn Data Science? 
Follow @dataanalystduo
#datascience #dataanalyst #dataanalytics #roadmap #ml #ai #statistics #institute</t>
  </si>
  <si>
    <t>https://www.instagram.com/p/CqIGCI-Ln6Z/</t>
  </si>
  <si>
    <t>Statistics workshop soon. Follow for more updates.
Sachin or Virat? Who is the best batsman in test cricket⁉️ 
Follow @dataanalystduo
#datascience #dataanalyst #dataanalytics #roadmap #ml #ai #statistics</t>
  </si>
  <si>
    <t>https://www.instagram.com/reel/CqNkK-ALQys/</t>
  </si>
  <si>
    <t>Hey Guys, I just realized we never actually introduced ourselves 😆 
This post is dedicated to us 😄
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
Our Instagram account gives us a platform to share our ​love for teaching statistics with the rest of the world. ​We also help people transition their careers into data ​analytics.
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If you're looking to advance your career, but feeling unsure about which direction to take, 𝒍𝒆𝒕'𝒔 𝒕𝒂𝒍𝒌. You can check out the link in the bio to book a 1:1 call. 
If you made it till the end, you are the real one😁
#explorepage #viral #datascience #ai #ml #dataanalytics #statistics</t>
  </si>
  <si>
    <t>https://www.instagram.com/p/CqSm8FDLYwP/</t>
  </si>
  <si>
    <t>IG image</t>
  </si>
  <si>
    <t>Statistics workshop soon. Follow for more updates. ‼️
Who is the best batsman according to you ⁉️😬
Follow @dataanalystduo
#datascience #dataanalyst #dataanalytics #roadmap #ml #ai #statistics</t>
  </si>
  <si>
    <t>https://www.instagram.com/reel/CqVLtForNIf/</t>
  </si>
  <si>
    <t>You can learn Data Analytics in less than ₹5000. 
Just follow the step by step process you will end up with a good project portfolio! 
Follow @dataanalystduo
#datascience #dataanalyst #dataanalytics #roadmap #ml #ai #statistics #python #sql</t>
  </si>
  <si>
    <t>https://www.instagram.com/p/Cqfm9LuP58m/</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</si>
  <si>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t>
  </si>
  <si>
    <t>https://www.instagram.com/reel/CqpTLKBr56t/</t>
  </si>
  <si>
    <t>Attention ❗️ Attention ❗️ Attention ❗️
In this comprehensive workshop, we will cover all the basics you need to know to become a statistical wizard in the world of data science. 
Whether you're a beginner or an experienced practitioner, our goal is to help you master the fundamental concepts and techniques that are critical for success in this field.
We'll touch base on points like 
✅ Why it is important to learn Statistics?
✅ Why is it important to know the type of data you are dealing with?
✅ Why creating charts are important?
✅ How to summarise data using descriptive statistics
✅ Different types of sampling
✅ Correlation analysis
In the end, we will solve two projects in Python, both with practical applications in mind.
Enroll today and take the first step towards becoming a statistical master in the world of data science!
Date of workshop: 15th &amp; 16th April, 2023 from 10:00 am IST to 1:00 pm IST. 
*NO PRIOR CODING EXPERIENCE IS REQUIRED.
#datascience #dataanalytics #statistics #dataanalysis #python #workshop</t>
  </si>
  <si>
    <t>https://www.instagram.com/p/CqzZ87TL-Nd/</t>
  </si>
  <si>
    <t>Few of my favourite things to do 🙌🏽😃 Follow @dataanalystduo #explore #explorepage #reels #reelsinstagram #studymotivation #productivity</t>
  </si>
  <si>
    <t>https://www.instagram.com/reel/Cq7fgaLg8np/</t>
  </si>
  <si>
    <t>*Embark Pro Scholarship Test | 5 guaranteed interviews | Salaries upto 18 LPA* 
-Get a job at companies like CRED, Lenskart, Swiggy &amp; 100 others
-In Business roles with salary upto 18 LPA
-Get 100% Scholarship by qualifying the Scholarship Test 
Apply fast (Open for limited time) - https://go.upraised.co/nyLTHnoW</t>
  </si>
  <si>
    <t>https://www.instagram.com/reel/CrGR0hbu8jF/</t>
  </si>
  <si>
    <t>Want to make your statistical findings engaging for everyone? 🤔
📈 Check out this post for some tips on statistical communication 🌟 
Don't miss out - check the link in our bio to book a 1:1 consultation call today! 💻🤝 
Follow @dataanalystduo
#datascience #dataanalyst #dataanalytics #roadmap #ml #ai #statistics #resume #consultation</t>
  </si>
  <si>
    <t>https://www.instagram.com/p/CrLfNGQPebH/</t>
  </si>
  <si>
    <t>We took a Statistics for Data Analysis workshop over the weekend. 😁
This was such a long due. 
Everyone tends to neglect statistics when it comes to Data Science stack. 
Being from Statistics background, I know how important it is when it comes to analysing data. 
With the same intention, we build a workshop where we taught basic statistical concepts and solved two projects. 
It was a crazy experience.🤩
I’m thankful for everyone from the Batch-1 for showing trust in us. 
Shoutout to everyone of you. 🫡
☑️ Overall 100+ people registered for the course. 
☑️ ~60+ joined the live workshop on both days. (It was challenging for most of them due to different time zones but they have promised to go through the recordings)
☑️ 38 folks provided the feedback
☑️ We received 6.5/7 rating for the projects 
☑️ Overall, we received 6.4/7 rating for the entire workshop
Next batch soon!
Follow @dataanalystduo
#datascience #dataanalyst #dataanalytics #roadmap #ml #ai #statistics #resume #consultation</t>
  </si>
  <si>
    <t>https://www.instagram.com/p/CrNVjbbLT1v/</t>
  </si>
  <si>
    <t>Observation writing is a skill and every Data Analyst must possess it.. In our 2 Day Statistics workshop we will show you how to write observation using real life data ❤️ Link in Bio to know more..
Follow @dataanalystduo 
#datasciences #statistics #dataanalytics #learn #education #reels #artificialintelligence #dataanalysis #datastorytelling #data #datascientist</t>
  </si>
  <si>
    <t>https://www.instagram.com/reel/CrawQ_pMXi9/</t>
  </si>
  <si>
    <t>“Actions Speak Louder than Words: Build a Strong Data Analytics Portfolio and Let Your Skills Shine!”
If you’re looking to break into the data analytics field, building a strong project portfolio is key. 
Employers want to see your skills and expertise in action, and what better way to showcase them than through data analysis projects?
One of the best beginner-friendly projects to start with is Exploratory Data Analysis (EDA). 
✅EDA is a critical step in the data analysis process, where you gain a deeper understanding of the data and prepare it for further analysis or modelling.
✅EDA involves a range of exciting activities, including data cleaning, preprocessing, visualization, statistical analysis, and data transformation and feature engineering. 
✅By doing an EDA project, you’ll not only improve your data analytics skills but also your problem-solving abilities and data visualization techniques.
✅EDA is a crucial step regardless of which advanced level project you decide to pursue. Every project requires EDA before modelling, making it an essential skill for any data analyst.
🔴🔴🔴
To create an EDA project using a real-life dataset, you can join our 2️⃣-day statistics workshop.
So, what are you waiting for? Build your project portfolio and take your first step towards a successful data analytics career today!
🔴🔴🔴
Check link in bio to register for the workshop. 
Follow @dataanalystduo
#datascience #dataanalyst #dataanalytics #roadmap #ml #ai #statistics #resume #consultation #workshop</t>
  </si>
  <si>
    <t>https://www.instagram.com/reel/CrdU89xOEHv/</t>
  </si>
  <si>
    <t>This is how you can use Chatgpt with Jupyter notebook 😃👍🏼
Follow @dataanalystduo
#datascience #dataanalyst #dataanalytics #dataanalystduo #statistics #onestopstatistics #onestopanalytics #chatgpt</t>
  </si>
  <si>
    <t>https://www.instagram.com/reel/CrgIiKKuONj/</t>
  </si>
  <si>
    <t>Why documentation is crucial for your success as a Data Analyst. 
1️⃣ DOCUMENTATION SAVES TIME AND EFFORT
As a data analyst, you know how much time and effort goes into analyzing and interpreting data. Proper documentation allows you to quickly retrieve and reference your work, so you don’t have to start from scratch every time.
2️⃣ DOCUMENTATION ENSURES ACCURACY
One of the biggest risks for data analysts is providing inaccurate data. Documentation helps you ensure the accuracy of your work by providing a clear and transparent record of your process. It allows you to retrace your steps, track changes, and identify errors or inconsistencies.
3️⃣ DOCUMENTATION SHOWS PROFESSIONALISM
Documentation is a sign of professionalism and attention to detail. It shows that you take your work seriously and are committed to producing high-quality results.
🔴🔴🔴
Uploading the projects to github without proper documentation is not going to help you. 
🔸What are some challenges you face when it comes to documenting your work as a data analyst? 
🔸Share your experiences and tips in the comments below, and let’s help each other overcome these challenges!
Follow @dataanalystduo
#datascience #dataanalyst #dataanalytics #dataanalystduo #statistics #onestopstatistics #onestopanalytics</t>
  </si>
  <si>
    <t>https://www.instagram.com/reel/CrihzKcLoEg/</t>
  </si>
  <si>
    <t>Follow @dataanalystduo 
#datascience #dataanalytics #trending #trendingreels</t>
  </si>
  <si>
    <t>https://www.instagram.com/reel/CrlEwWqOpWD/</t>
  </si>
  <si>
    <t>1:1 slots for May are open for consultation and mentorship. Check the link in bio.
Follow @dataanalystduo 
#datascience #dataanalytics #datascientist #dataanalyst #consulting #consultation #oneonone</t>
  </si>
  <si>
    <t>https://www.instagram.com/p/CrnqVjaLECY/</t>
  </si>
  <si>
    <t>Interview question for Analyst position:
7, 6, 100, 21, 7, 16
What is the mean of the range, median, and mode of the given data?
Comments your answer below 👇🏼 
#data #datasciences #statistics #statisticalanalyst #dataanalystduo #explorepage #reels #reelitfeelit</t>
  </si>
  <si>
    <t>https://www.instagram.com/reel/CrqVQRkLX7s/</t>
  </si>
  <si>
    <t>It’s easy to fall into the trap of doing projects that seem impressive at first glance but could actually hurt your chances of landing your dream job. 🙁
Here are some projects that hurt you more than they help you:
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
2️⃣Hand-written digit classification on the MNIST dataset. This dataset is another popular choice for beginner data scientists, but it’s become so common that it no longer stands out. It’s important to choose datasets that showcase your ability to tackle more complex problems.
3️⃣Flower species classification using the iris dataset. Like the Titanic and MNIST datasets, the iris dataset has been used so often that it’s lost its value as a showcase of your skills. It’s important to choose datasets that are unique and challenging.
So, what should you do instead? 🤔
Look for datasets that are more niche or unique, and demonstrate your ability to tackle more complex problems. 
Use your personal projects to showcase your creativity, problem-solving skills, and ability to communicate your results effectively. 
And remember, it’s not just about doing a project - it’s about demonstrating your value as a data scientist and showcasing your ability to solve real-world problems.
Follow @dataanalystduo
#datascience #dataanalyst #dataanalytics #projects #dataanalystduo #onestopstatistics #trending #explore</t>
  </si>
  <si>
    <t>https://www.instagram.com/reel/Crs2gAdsvrB/</t>
  </si>
  <si>
    <t>As a data aspirant or professional, it’s essential to spend your free time wisely. Instead of binge-watching Netflix, here are five productive things you can do in the evening:
1.	Practice coding for your next interview: Whether you’re a fresher or an experienced data professional, being interview-ready is crucial. 
2.	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
3.	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
4.	Read data science blogs: Staying up-to-date with the latest trends and technologies in data science is essential. Towards Data Science is an excellent website where you can find a plethora of data science blogs and articles.
5.	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
#datascience #reel #data #statistics #dataanalytics #dataanalyst #explore #reelsinstagram #netflix</t>
  </si>
  <si>
    <t>https://www.instagram.com/reel/CruwhQ2swGp/</t>
  </si>
  <si>
    <t>Just because two things are correlated, it doesn’t necessarily mean that one causes the other.
We can’t jump to conclusions and say that one causes the other.
It’s important to understand the difference between correlation and causation. 
We need to look for evidence and test our assumptions before making conclusions.
You need to be skeptical and not jump to conclusions without further research. 
Follow @dataanalystduo for more such content. 
#datascience #dataanalytics #dataanalyst #statistics #trending #dataanalystduo #onestopstatistics</t>
  </si>
  <si>
    <t>https://www.instagram.com/reel/CryFZtiO3So/</t>
  </si>
  <si>
    <t>Three websites to host your project portfolio:
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
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
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
Follow @dataanalystduo for more such content. 
#datascience #dataanalytics #dataanalyst #statistics #trending #projects #portfolio #dataanalystduo #onestopstatistics</t>
  </si>
  <si>
    <t>https://www.instagram.com/reel/Cr0e0uuAV0f/</t>
  </si>
  <si>
    <t>Four Top Tips for creating compelling project portfolio as a Data Analyst. 
1️⃣ Choose your best work
2️⃣ Include variety of projects
3️⃣ Provide context and background 
4️⃣ Keep it concise and visually appealing 
Follow @dataanalystduo for more such content
#datascience #dataanalyst #datascientist #statistics #project #portfolio #dataanalystduo #onestopstatistics</t>
  </si>
  <si>
    <t>https://www.instagram.com/p/Cr3ChkHPsUk/</t>
  </si>
  <si>
    <t>Let us know about your thoughts 😌
Follow @dataanalystduo
#datascience #dataanalyst #datascientist #statistics #dataanalystduo #onestopstatistics</t>
  </si>
  <si>
    <t>https://www.instagram.com/reel/Cr5sxcCOt6F/</t>
  </si>
  <si>
    <t>Exciting news! 📣📣 
We just concluded Batch 2 of our Statistics for Data Analysis workshop and it was a huge success! We are thrilled to share that we received a 4.7/5 rating on the overall workshop and an impressive 4.8/5 on the projects 😍.
But what truly makes us proud is the positive feedback we received from the participants 🥹. 
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
Registration for Cohort 3 has started. It will be held on 20-21 May at 6 PM IST to 9 PM IST
PS: Sharing a few of the feedback. 😋
“The workshop was very informative for me  learned some new statistical concepts like pareto,
This workshop helped to develop analytical thinking towards a problem statement . Thankyou for this workshop!!” ~ Mrunmayee Santosh Pawar
“All the topics were covered in depth and made relatable with examples.Step by step explanation of projects along with immediate doubt solving helped a lot in improving the overall understanding.” ~ Saurabh Singh
“Never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
Follow @dataanalystduo for more programs. 
#datascience #dataanalytics #dataanalyst #statistics #trending #projects #portfolio #dataanalystduo #onestopstatistics</t>
  </si>
  <si>
    <t>https://www.instagram.com/reel/Cr8ZKnstzS4/</t>
  </si>
  <si>
    <t>Three ChatGPT prompts which you should know as a Data Analyst aspirant:
Prompt: I want you to act as a data science tutor. Explain {concept} to a five-year-old with practical example. 
Prompt: I want you to be a {SQL/Python/R} programmer, here is a piece of {SQL/Python/R} code containing {problem} — {insert code snippet} — I am getting the following error {insert error}. What is the reason for the bug? Help me solve it.
Prompt: I want you to act as a data science mentor. What are the best courses and resources for learning {tool name}?
Follow @dataanalystduo
#datascience #dataanalyst #datascientist #statistics #dataanalystduo #onestopstatistics #chatgpt</t>
  </si>
  <si>
    <t>https://www.instagram.com/reel/Cr-8yiiLJ1N/</t>
  </si>
  <si>
    <t>With lots of love! 
From teaching young kids to starting an Instagram page, I'm finally back to teaching 💕
Conducting workshops for statistics is a dream come true, and I'm grateful to be able to pursue my passion. ❤️
Though there is always room for improvement, I'm enjoying every bit of this journey. 💪🏼
To all those who had to give up their passion due to work commitments, never give up hope. 😬
It's never too late to chase your dreams and make them a reality.🫶🏽
Follow @dataanalystduo 
#datascience #dataanalytics #dataanalyst #datascientist #teacher #tutor #onestopstatistics #dataanalystduo</t>
  </si>
  <si>
    <t>https://www.instagram.com/p/CsBgL03tItU/</t>
  </si>
  <si>
    <t>SQL interview question:-
What is the SQL query order of execution? 
Write your answers in the comments. 
Follow @dataanalystduo
#datascience #dataanalyst #datascientist #statistics #dataanalystduo #onestopstatistics #sql</t>
  </si>
  <si>
    <t>https://www.instagram.com/reel/CsG4m-Euh89/</t>
  </si>
  <si>
    <t>Picture this - you have a bag filled with 4 red and 6 blue balls. You have a chance to draw two balls at random without replacement. What are the chances that both balls are red?
Put your answers in the comments. 
Follow @dataanalystduo
#datascience #dataanalyst #dataanalytics #dataanalystduo #statistics #onestopstatistics #onestopanalytics #probability</t>
  </si>
  <si>
    <t>https://www.instagram.com/reel/CsJJw72tuKv/</t>
  </si>
  <si>
    <t>Sampling is a statistical technique used to select a representative subset, or sample, from a larger population for the purpose of making inferences or drawing conclusions about the entire population. 
One of the popular methods for selecting a sample is systematic random sampling, where each element of a population is selected at equal intervals. BARC, the Indian audience measurement giant, uses sampling to measure TV/OOH ratings and audience preferences in India. 
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t>
  </si>
  <si>
    <t>https://www.instagram.com/reel/CsLzpBesPhB/</t>
  </si>
  <si>
    <t>Join the Batch 3 - Statistics for Data Analysis workshop. 
Check Link in the bio or DM us. 
Follow @dataanalystduo
#datascience #dataanalyst #dataanalytics #dataanalystduo #statistics #onestopstatistics #onestopanalytics #statistics</t>
  </si>
  <si>
    <t>https://www.instagram.com/p/CsOiZeJvgVH/</t>
  </si>
  <si>
    <t>https://www.instagram.com/p/CsQ1XZ9LKFU/</t>
  </si>
  <si>
    <t>1️⃣Not getting calls: The relentless search for a job became a daunting challenge especially when you lack experience. The additional hurdle of requiring relevant experience intensified the struggle, making each unanswered call more painful.
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
3️⃣Lack of mentorship: Throughout my job search journey, I realized the absence of a guiding mentor by my side. I longed for someone experienced who could provide valuable insights, offer advice, and help me navigate the complexities of the job market.
4️⃣Not being interview ready: While my focus was primarily on the job hunt itself, I neglected to allocate equal time and energy to interview preparation. When a promising opportunity finally came, I found myself unprepared and failed miserably.
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
6️⃣Not being ready for aptitude: Additionally, I failed to adequately prepare for aptitude tests, underestimating their significance in the job application process.
My advice is to avoid my mistakes and stay strong incase you face the same struggle as I did.
Follow @dataanalystduo
#datascience #dataanalyst #dataanalytics #dataanalystduo #statistics #onestopstatistics #onestopanalytics #statistics</t>
  </si>
  <si>
    <t>https://www.instagram.com/reel/CsTZfjerXQJ/</t>
  </si>
  <si>
    <t>@preplaced.in solution to all your interview related problems.
Check out their Instagram handle @preplaced.in 
or visit www.preplaced.in.
#softwareengineer #Preplaced #UnlockYourPotential #mentorhaitohmumkinhai</t>
  </si>
  <si>
    <t>https://www.instagram.com/reel/CsV753dOrMk/</t>
  </si>
  <si>
    <t>Let’s explore this disconnect and discuss strategies to bridge the gap and thrive in your data science career. 💼💪
📉 Theory vs. Practical Application: Academic programs focus on imparting theoretical knowledge and fundamental concepts in data science. While this theoretical understanding is crucial, it often falls short when it comes to practical applications.
🌐 Evolving Industry Landscape: The field of data science is constantly evolving, with new tools, techniques, and technologies emerging at a rapid pace. However, academic curricula can take time to adapt to these changes.
🔍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
📝 Strategies to Bridge the Gap:
1️⃣ Seek Practical Experience: Supplement your academic knowledge with hands-on experience. Look for internships, research projects, or freelancing opportunities that allow you to work on real-world data problems.
2️⃣ Continuous Learning: Stay updated with the latest industry trends, tools, and techniques. Engage in self-learning through online courses, workshops, and tutorials.
3️⃣ Industry-Relevant Projects: Develop projects that mirror real-world scenarios. Focus on practical problem-solving and demonstrate your ability to derive insights from data.
4️⃣ Communication and Collaboration Skills: Hone your communication and collaboration skills by actively participating in group projects, presenting your work to peers, and seeking feedback.
5️⃣ Professional Networking: Networking can provide valuable insights, mentorship opportunities, and access to job openings that may not be publicly advertised.
💡 Embrace the learning journey, be adaptable, and seize every opportunity to grow. Success awaits! 🌟🚀
Follow @dataanalystduo
#statistics #datascience #dataanalytics #dataanalyst #datascientist #dataanalystduo</t>
  </si>
  <si>
    <t>https://www.instagram.com/reel/CsYlaHqrAiM/</t>
  </si>
  <si>
    <t>“Head First Data Analysis: A Must-Read for Freshers Starting Their Careers in Data Analytics”
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Overall, “Head First Data Analysis” is a must-read that equips freshers with the knowledge and skills needed to thrive in their data analytics careers. Highly recommended!
Follow @dataanalystduo
#datascience #dataanalyst #datascientist #statistics #dataanalystduo #onestopstatistics #book #headfirst #dataanalysis</t>
  </si>
  <si>
    <t>https://www.instagram.com/reel/CsbObnhNdSn/</t>
  </si>
  <si>
    <t>Today I will share with you which tools I use as 𝐒𝐭𝐚𝐭𝐢𝐬𝐭𝐢𝐜𝐚𝐥 𝐀𝐧𝐚𝐥𝐲𝐬𝐭.
✅ 𝐒𝐐𝐋 - Whenever a task is assigned to me, I use SQL in𝐞𝐱𝐭𝐫𝐚𝐜𝐭𝐢𝐧𝐠 &amp; 𝐚𝐧𝐚𝐥𝐲𝐳𝐢𝐧𝐠 𝐭𝐡𝐞 𝐝𝐚𝐭𝐚. This takes about 50% of my time ⌛.
✅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
✅ 𝐏𝐲𝐭𝐡𝐨𝐧- I use python for 𝐝𝐚𝐭𝐚 𝐚𝐧𝐚𝐥𝐲𝐬𝐢𝐬 𝐚𝐧𝐝 𝐭𝐨 𝐚𝐮𝐭𝐨𝐦𝐚𝐭𝐞 𝐦𝐲 𝐝𝐚𝐲-𝐭𝐨-𝐝𝐚𝐲 𝐭𝐚𝐬𝐤. It takes up about 20% of my time ⌛.
There are also other tools that I use like,
☑ 𝐎𝐧𝐞 𝐍𝐨𝐭𝐞 for note-taking
☑ 𝐉𝐢𝐫𝐚 for project management
☑ 𝐂𝐨𝐧𝐟𝐥𝐮𝐞𝐧𝐜𝐞 for documenting the project. 
These combined take up the remaining 10% of my time ⌛.
Which tool do you use? Comment below.
Follow @dataanalystduo 
#datascience #dataanalytics #datascientist #dataanalyst #statistics #dataanalystduo #onestopstatistics #trending</t>
  </si>
  <si>
    <t>https://www.instagram.com/reel/CsdtOxINdm-/</t>
  </si>
  <si>
    <t>🌟🎓📈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
💔😔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
💼📚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
📞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
💖😭 When I finally shared the news with my family, their tears of joy mirrored the magnitude of this accomplishment. It was a pivotal moment that would forever change our lives.
Though I have not achieved enough to provide people employment, I try my best to educate and motivate people through our Instagram page @dataanalystduo . Let’s inspire each other to reach new heights! 🌍🌱
#datascience #dataanalyst #motivation</t>
  </si>
  <si>
    <t>https://www.instagram.com/reel/CsgTPKTOiWc/</t>
  </si>
  <si>
    <t>If you’re feeling directionless after finishing school, you don’t need to worry anymore. Fateh Education can help you study abroad and pursue your aspirations. 
With their guidance, you’ll be able to discover the ideal undergraduate programs at prestigious universities, obtain admissions and visas, and receive pre- and post-arrival assistance to ensure a successful journey towards your ambitions.
Don’t hesitate any longer, take the first step towards your dreams and register today. Fateh Education’s team of experts is excited to learn about your goals and assist you in achieving great success. 
REGISTER FROM THE LINK IN THE BIO!
 #registernow #neverstoplearning #opportunityofalifetime #UGProgramme #UnderGraduate #fateheducation #studyabroad #ukandirelandadmissions #ukuniversities #irelandeducation #reel #instagram #trending #fyp #explore #InternationalEducation #Scholarships #Careercounselling #internationaleducation</t>
  </si>
  <si>
    <t>https://www.instagram.com/reel/Csi12XJrAw5/</t>
  </si>
  <si>
    <t>Listen! 
Roadmap to become a Data Analyst is going to be same, no matter who you ask😅
Stop asking, just pick one tool and start learning 💪🏻
Follow @dataanalystduo 
#dataanalyst #datascience #datascientist #businessanalyst #dataanalytics #onestopanalytics #onestopstatistics #dataanalystduo #ai #ml #data #sql #statistics #python #aws #powerbi #tableau #excel</t>
  </si>
  <si>
    <t>https://www.instagram.com/p/CsllOJdv4el/</t>
  </si>
  <si>
    <t>This is why it is important to learn AWS for data analyst.
Follow @dataanalystduo 
#datascience #dataanalyst #dataanalytics #dataanalystduo #statistics #onestopstatistics #onestopanalytics #statistics #aws</t>
  </si>
  <si>
    <t>https://www.instagram.com/p/CsoOyxNtMgN/</t>
  </si>
  <si>
    <t>Blessing your feed with your favourite data couple 💕
Follow @dataanalystduo 
#dataanalystduo #datascience #dataanalytics #trending #explorepage✨</t>
  </si>
  <si>
    <t>https://www.instagram.com/p/CsqwQZHPrbz/</t>
  </si>
  <si>
    <t>Guys, Check the link in bio for Project. 
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
#datascience #projectideas #portfolio #data #dataanalytics #datascientist #dataanalystduo</t>
  </si>
  <si>
    <t>https://www.instagram.com/reel/Cstfe0otahy/</t>
  </si>
  <si>
    <t>Handling missing values is a critical step in data analysis to ensure accurate and reliable results. There are four commonly used methods to treat missing values in a dataset:
1. Replace missing values with the mean, median, or mode of the available data. This method provides a simple and quick solution.
2. Drop the data points with missing values, but caution must be exercised to ensure that the missingness is random.
3. Utilize domain expertise and subjective judgment to impute missing values based on contextual knowledge.
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t>
  </si>
  <si>
    <t>https://www.instagram.com/reel/Csv_rxmMaIl/</t>
  </si>
  <si>
    <t>From Data to Digits 💰! Step by Step 📈
I used to sit at this small, rusty table, dreaming of a bigger computer desk. It was a simple desire, but one that represented my ambition and determination to create an aesthetic working environment that would inspire me to reach new heights.
Follow @dataanalystduo 
#datascience #dataanalyst #dataanalytics #dataanalystduo #statistics #onestopstatistics #onestopanalytics #statistics</t>
  </si>
  <si>
    <t>https://www.instagram.com/p/CsypA3wNAi4/</t>
  </si>
  <si>
    <t>Join Statistics for Data Analysis workshop Batch 4. Link in bio. 
Date: 17-18th June
Time: 6-9 PM IST
Follow @dataanalystduo 
#datascience #dataanalyst #dataanalytics #dataanalystduo #statistics #onestopstatistics #onestopanalytics #statistics</t>
  </si>
  <si>
    <t>https://www.instagram.com/p/Cs1QgGetCNo/</t>
  </si>
  <si>
    <t>📣📊 The Power of Domain Knowledge in Data Science! 🌐💡
Hey there, fellow data enthusiasts! Today, I want to share with you the incredible significance of domain knowledge in the fascinating world of data science. 🚀✨
As a data analytics expert with four years of experience in the media measurement domain, I’ve come to realize that possessing a deep understanding of the industry you’re working in is like having a superpower in the data realm. Let me tell you why! 💪🔍
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
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
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
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
So, my friends, if you’re diving into the vast ocean of data science, remember the immense value of domain knowledge. Embrace your industry’s intricacies, absorb its unique challenges, and let it fuel your data-driven journey. 🌊🔬
Follow @dataanalystduo 
#DataScience #DomainKnowledge #Analytics #DataDriven #DataSuperpowers #Innovation #Insights</t>
  </si>
  <si>
    <t>https://www.instagram.com/reel/Cs30EWhM8pR/</t>
  </si>
  <si>
    <t>📊 Embracing the Crucial Role of Statistics in the Realm of Data Science 📈
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
1️⃣ Making Sense of Data:
Data, without proper context and understanding, is akin to an enigma waiting to be deciphered. Statistics serves as the key to unlock this puzzle, allowing data scientists to transform raw data into valuable insights.
2️⃣ Quantifying Uncertainty:
In the realm of data science, uncertainty is an ever-present companion. Statistics provides the necessary tools to quantify and manage this uncertainty, enabling data scientists to make robust predictions and draw reliable conclusions.
3️⃣ Predictive Modeling:
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
Join us on our 2-day statistics for data analysis workshop where we will teach you to unlock the power of statistics in solving a real world problem. 😄 
Check the link in bio or comment ‘link’. The price of workshop is ₹499. You can use code ‘DUO10’ for 10% discount.
Follow @dataanalystduo
#statistics #datascience #dataanalytics #onestopstatistics #ai #ml</t>
  </si>
  <si>
    <t>https://www.instagram.com/reel/Cs6SO8UthZr/</t>
  </si>
  <si>
    <t>Data Analyst roadmap ‼️
🔺Statistics 
🔺SQL
🔺Excel
🔺Power BI/ Tableau
🔺Python 
.
.
.
Follow @dataanalystduo
.
.
.
#datascience #dataanalyst #dataanalytics #roadmap #ml #ai</t>
  </si>
  <si>
    <t>https://www.instagram.com/p/CpPxGiwDNlW/</t>
  </si>
  <si>
    <t>Data Science is at the heart of @netflix_in 
Here’s are different ways Netflix uses data science.
☑️ Personalised recommendations 
☑️ Content Development 
☑️ Customized marketing
.
.
.
Follow @dataanalystduo
.
.
.
#datascience #dataanalyst #dataanalytics #roadmap #ml #ai</t>
  </si>
  <si>
    <t>https://www.instagram.com/reel/CpSV3rUjaoq/</t>
  </si>
  <si>
    <t>End to End Machine Learning steps 🥶
Follow @dataanalystduo 
#datascience #dataanalyst #dataanalytics #dataanalystduo #statistics #onestopstatistics #onestopanalytics #statistics #machinelearning #ml</t>
  </si>
  <si>
    <t>https://www.instagram.com/p/CtB_nUbPeA7/</t>
  </si>
  <si>
    <t>Which one have you worked on or planning to learn? Comment below 👇🏼
#python #ml #machinelearning</t>
  </si>
  <si>
    <t>https://www.instagram.com/reel/CtHgeNhtY37/</t>
  </si>
  <si>
    <t>Comment ‘Statistics’ for details regarding statistics workshop 📊
Follow @dataanalystduo 
#datascience #dataanalyst #dataanalytics #dataanalystduo #statistics #onestopstatistics #onestopanalytics #statistics</t>
  </si>
  <si>
    <t>https://www.instagram.com/reel/CtJkYg4LJQt/</t>
  </si>
  <si>
    <t>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
Today, I took some time to rate every role in my career. I personally loved my data analyst role because I was able to work on machine learning problems. 😁
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</si>
  <si>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https://www.instagram.com/p/CtMawquvPcI/</t>
  </si>
  <si>
    <t>Guess the distribution for both scenarios 😄
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</si>
  <si>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https://www.instagram.com/p/CtPDoCOPnfr/</t>
  </si>
  <si>
    <t>Follow @dataanalystduo 
Follow @dataanalystduo 
#datascience #dataanalyst #dataanalytics #dataanalystduo #statistics #onestopstatistics #onestopanalytics #trending #netflix</t>
  </si>
  <si>
    <t>https://www.instagram.com/reel/CtRiOLlsT2L/</t>
  </si>
  <si>
    <t>📌 Supercharge Your Data Analytics Skills with Statistics &amp; Python
300+ folks have already completed the workshop. This will be the last batch of the level 1. We are soon going to start level 2. 
Our approach to teaching statistics will be structured in a way that ensures students are comfortable with both Python and statistical concepts before delving into a project using real-world data.
☑ Day 0 - As soon as you join, you will get access to a Python crash course
☑ Day 1 - Understanding fundamental statistical concepts, with real-life examples 
☑ Day 2 - Dedicated to building two projects in Python on a real-world dataset
Syllabus:
✅ Python for Data Analysis - Data type, variable assignment, list, strings, tuple, dictionary, sets, operators, conditional statements, numpy &amp; pandas
✅ Why it is important to learn Statistics? -  Definition, importance &amp; application
✅ Why is it important to know the type of data you are dealing with? -  categorical, numerical, ordinal, nominal, continuous, discrete, ratio &amp; interval
✅ Why creating charts are important? - Different types of charts and when to use which chart
✅ How to summarise data using descriptive statistics - Mean, median, mode, variance, standard deviation, boxplot
✅ Different types of sampling - Probability and Non-probability sampling
✅ We will solve two projects in Python, both with practical applications in mind -  Domain: Sports &amp; Social media
✅ Insights writing and documentation
Bonuses🤑
1️⃣ - Python crash course
2️⃣ - Statistics ebook
3️⃣ - Resume template
Overall ratings - 4.8/5
Check the link in the bio to register. 
Follow @dataanalystduo 
#datascience #dataanalyst #dataanalytics #dataanalystduo #statistics #onestopstatistics #onestopanalytics #statistics #trending #workshop</t>
  </si>
  <si>
    <t>https://www.instagram.com/p/CtTt_tMPV-I/</t>
  </si>
  <si>
    <t>If you want to learn how descriptive statistics can be used to solve the real world problem then join our 2-day Statistics for data analysis workshop. 
300+ folks have already completed the workshop. This will be the last batch of the level 1. We are soon going to start level 2. 
Overall ratings - 4.8/5
Check the link in the bio to register. 
Follow @dataanalystduo 
#datascience #dataanalyst #dataanalytics #dataanalystduo #statistics #onestopstatistics #onestopanalytics #trending #workshop #datascienceworkshop #biostatistics</t>
  </si>
  <si>
    <t>https://www.instagram.com/p/CtWbVk0PwF5/</t>
  </si>
  <si>
    <t>Are you feeling exhausted, disheartened, and on the verge of giving up on your data science dreams? Don’t throw in the towel just yet! 
Unleash the power of networking to propel your job search forward. 
Here are a few tips to guide you:
🔗 The Networking Edge:
In today’s competitive job market, networking is the key to unlock opportunities. Expand your professional network by reaching out to HR, hiring managers, or referrals who can guide you or provide valuable insights.
📝 Crafting LinkedIn Cold Messages:
Personalize your messages by expressing genuine interest in the company or the individual’s work. Share your passion for data science, highlight relevant skills, and explain how you can add value.
💡 Proactive Engagement:
Engage with data science communities, join relevant LinkedIn groups, and participate in industry events. Share your knowledge, contribute to discussions, and build relationships. Networking is a two-way street, so offer your support and assistance to others as well.
🗓️ The Power of Informational Interviews:
Request informational interviews with professionals in your desired field. Be prepared with thoughtful questions, listen attentively, and showcase your enthusiasm. These conversations can provide valuable insights and potentially lead to job referrals.
🌟 Motivation for the Journey:
Remember, setbacks are temporary. Stay motivated by envisioning the exciting projects and opportunities that await you in the data science realm. Embrace continuous learning, sharpen your skills, and stay resilient in the face of rejection.
🚀 Unleash Your Network, Land Your Dream Job:
By leveraging the power of networking, you can break the cycle and secure your first data science job. Embrace the connections waiting to be made, personalize your outreach, and engage proactively. Your dream job is within reach—don’t let it slip away!
Follow @dataanalystduo
#networkingpower #jobsearchtips #nevergiveup #unleashyournetwork #datascience #linkedin #networking #dataanalytics #statistics #dataanalystduo</t>
  </si>
  <si>
    <t>https://www.instagram.com/reel/CtZIO-uAesm/</t>
  </si>
  <si>
    <t>Python for data visualisation 📊
1 - Matplotlib
2 - Seaborn
3 - Plotly
4 - Bokeh
Follow @dataanalystduo
#datascience #dataanalyst #dataanalytics #dataanalystduo #statistics #onestopstatistics #onestopanalytics #python #pythonprogramming #matplotlibpyplot #seaborn</t>
  </si>
  <si>
    <t>https://www.instagram.com/p/CtbyHJ2tKCR/</t>
  </si>
  <si>
    <t>Common causes of outliers in a dataset. 
Follow @dataanalystduo
#datascience #dataanalyst #dataanalytics #dataanalystduo #statistics #onestopstatistics #onestopanalytics #python #outliers</t>
  </si>
  <si>
    <t>https://www.instagram.com/p/CtefOCRvDLe/</t>
  </si>
  <si>
    <t>How to find a job through Linkedin 🔵
Follow @dataanalystduo
#datascience #dataanalyst #dataanalytics #statistics #linkedin #linkedintips #job #jobseekers #datascientist</t>
  </si>
  <si>
    <t>https://www.instagram.com/p/CtrA6dfvpKF/</t>
  </si>
  <si>
    <t>Hey fam! 👋
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
Teaching has had a profound impact on my personal and professional growth, and I strongly believe that everyone should try it at least once. 
Here are a few reasons why teaching can be incredibly beneficial:
1️⃣ Solidify Your Knowledge: Teaching a subject requires a deep understanding of the topic at hand. By sharing your knowledge, you are challenged to clarify concepts, reinforce your understanding, and bridge any knowledge gaps.
2️⃣ Boost Confidence: There’s something truly empowering about guiding others and witnessing their growth. As a teacher, you become a source of inspiration and support for your students. This experience not only helps build their confidence but also elevates your own.
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
In my case, teaching statistics has not only impacted the lives of my students, but it has also accelerated my growth as a content creator. The experience has pushed me out of my comfort zone, increased my self-assurance, and expanded my expertise. 📈
Follow @dataanalystduo
#teaching #personalbranding #personalgrowth #knowledgesharing #confidence #statistics #datascience #dataanalytics</t>
  </si>
  <si>
    <t>https://www.instagram.com/reel/CtwKLXixKPu/</t>
  </si>
  <si>
    <t>As I reflect on these 100 days, I see how moving out has transformed me. It has been a journey of self-discovery, growth, and embracing the independence that comes with it.
🔸 Moving out taught me the true meaning of responsibility. From paying bills to managing household chores, and grocery shopping to fixing household issues, I've grown into a responsible adult.
🔸 Living on my own has its perks, but I can't deny the moments when I miss my family. Distance has made me cherish our time together even more.
🔸 Managing finances has been a significant part of my journey. Budgeting, saving, and making wise financial decisions have become crucial skills these days.
🔸 Now, I and Aditi get more time to spend and get to know each other. This has helped our relationship to grow stronger. 
I'm grateful for the support and encouragement I've received along the way. Your presence has made this transition smoother, and I look forward to sharing more experiences with you.
Follow @dataanalystduo
#personalgrowth #datascience #dataanalytics #trending #amazing #branding #ai #statistics</t>
  </si>
  <si>
    <t>https://www.instagram.com/p/Cty-u_XP7lK/</t>
  </si>
  <si>
    <t>Guys, check link in bio for course.
I built a basic course on SQL for data analytics. It’s complete beginner friendly. 
Comment below if you want the link to the course. 
Follow @dataanalystduo 
#sql #dataanalytics #dataanalysis #datascience #ai #dataanalyst #dataanalystduo #onestopanalytics</t>
  </si>
  <si>
    <t>https://www.instagram.com/p/Ct1kKPpNpNR/</t>
  </si>
  <si>
    <t>How to choose an appropriate table or chart type❓
Firstly, determine whether your data is categorical or numerical.
✅If your data is categorical: Determine whether you have one or two variables to present.
1. If one variable, use a summary table and/or bar chart, pie chart, or Pareto diagram. 
2. If two variables, use a two-way cross-classification table.
✅If your data is numerical:
Determine whether you have one or two variables to present.
1. If one variable, use a frequency and percentage distribution, or histogram.
2. If two variables, determine whether the time order of the data is important.
 -If yes, use a time-series plot.
 -If no, use a scatter plot.
Follow @dataanalystduo
#datascience #dataanalyst #dataanalytics #dataanalystduo #statistics #onestopstatistics #onestopanalytics #datavisualization</t>
  </si>
  <si>
    <t>https://www.instagram.com/reel/Ct6cvXYtzFw/</t>
  </si>
  <si>
    <t>✅ Uniform Distribution: A distribution where all values within a given range are equally likely; it can be used to model scenarios such as random number generation or selecting items from a set with equal probabilities.
✅ Normal Distribution: A symmetric bell-shaped distribution that is widely used in statistical analysis to represent a variety of natural phenomena such as heights, weights, IQ scores, and measurement errors.
✅ Bernoulli Distribution: A distribution representing the probability of success (1) or failure (0) in a single experiment or trial, often applied in areas like binary classification, coin flipping, or success/failure events.
✅ Binomial Distribution: A distribution that counts the number of successes in a fixed number of independent Bernoulli trials, commonly used for analyzing repeated experiments with two possible outcomes like the number of heads in multiple coin tosses.
✅ Poisson Distribution: A discrete distribution that models the number of events occurring in a fixed interval of time or space, often utilized in areas such as modeling rare events, traffic flow analysis, or accident prediction.
✅ Exponential Distribution: A continuous distribution that models the time between independent events in a Poisson process, frequently used in reliability analysis, queueing theory, or survival analysis.
Follow @dataanalystduo 
#datascience #dataanalyst #dataanalytics #dataanalystduo #statistics #onestopstatistics #onestopanalytics #probability #trending</t>
  </si>
  <si>
    <t>https://www.instagram.com/p/Ct_oYFbPW-v/</t>
  </si>
  <si>
    <t>Here are the Key Highlights that we’ve discussed:
🌟 Not enough research: 
Before you attend the interview, it’s crucial to thoroughly research the company. Ask yourself questions like “What do they do?”, “What products do they make?”, and “Which ones are the best?”.
🌟 STAR methodology: 
During the interview, use the STAR methodology (Situation, Task, Action, Result) to answer questions. Explain the situation, describe the task at hand, talk about the actions you took, and highlight the positive result. This structured approach will showcase your problem-solving skills.
🌟 All talk no show: Proof of work: 
Don’t just rely on words; show proof of your work. Keep your project portfolio ready. This tangible evidence will demonstrate your capabilities and ensure you’re not all talk and no show.
🌟 Be Flexible: 
Flexibility matters! Hiring managers highly value candidates who are open to using new tools, working from different locations, or collaborating with diverse teams. Avoid being too rigid and showcase your willingness to adapt.
🌟 Conversational style: 
Make your interview more conversational by asking the interviewer about their experience working in the team and the tools they use. This valuable technique helps create a more engaging and natural interview environment, where you can connect with the interviewer on a deeper level.
.
Remember these points when going out for an interview apart from your technical expertise.
.
Follow @citizendatascientist and @dataanalystduo for more Data science and Analytics tips and resources.
.
.
#CitizenDataScientist #DataAnalystDuo #alphaa.ai #superAI #DataAnalystJob #InterviewTips #CompanyResearch #LinkedInNetworking #STARMethodology #ProofOfWork #PowerBI #TableauDashboard #FlexibilityMatters #OpenToNewTools #ConversationalInterview #valuabletechniques</t>
  </si>
  <si>
    <t>https://www.instagram.com/reel/CuBTyzVO8me/</t>
  </si>
  <si>
    <t>Check link in bio for more details on ‘PyGWalker’
Follow @dataanalystduo 
#datascience #dataanalyst #dataanalytics #dataanalystduo #statistics #onestopstatistics #onestopanalytics #python #tableau #datavisualization #jupyternotebook</t>
  </si>
  <si>
    <t>https://www.instagram.com/reel/CuHu3wTLQUR/</t>
  </si>
  <si>
    <t>"Unlocking the Power of SQL 💪💻✨
SQL, the language of data management and stream processing, is a programming gem used by various database systems like MySql, SQL Server, PostgreSQL, and more. 🗂️💡
Discovering the Magic of SQL Commands:
🔹 DDL (Data Definition Language): Creating and modifying database structures with commands like CREATE, DROP, ALTER, TRUNCATE, and RENAME. Let's dive in! 🏗️🔧
🔹 DML (Data Manipulation Language): Inserting, deleting, and updating data in a database. It's all about retrieval and manipulation. Get ready for INSERT, UPDATE, and DELETE! 🔄📝
🔹 DQL (Data Query Language): Fetching data from a relational database. SELECT, the star of the show, allows you to retrieve attributes based on conditions. 📊💡
🔹 DCL (Data Control Language): Accessing stored data, granting or revoking user access. Remember, no rollbacks here! 🔒🚫
🔹 TCL (Transaction Control Language): Managing changes made by DML statements, adding that extra layer of control. Let's COMMIT and ROLLBACK! 🔄✅
Get ready to unleash the power of SQL and conquer your data challenges! 💪🔥 
Follow @dataanalystduo 
#sqlmastery #datamanagement #coding #sql #mysql #postgresql #datascience #dataanalyst #dataanalytics</t>
  </si>
  <si>
    <t>https://www.instagram.com/p/CuW4_bgP5Wh/</t>
  </si>
  <si>
    <t>@dataanalystduo | Best resource to learn SQL 📸
#datascience #dataanalytics #sql #sqlprogramming #dataanalyst</t>
  </si>
  <si>
    <t>https://www.instagram.com/reel/CuoznrYLj2o/</t>
  </si>
  <si>
    <t>@dataanalystduo | SQL resources to practice Interview Questions and Projects. 
#datascience #dataanalyst #dataanalytics #dataanalystduo #statistics #onestopstatistics #onestopanalytics #sql #sqlserver #projects</t>
  </si>
  <si>
    <t>https://www.instagram.com/reel/CurhcYTtHZP/</t>
  </si>
  <si>
    <t>@dataanalystduo | Best resources to study Power BI 📊
#datascience #dataanalyst #dataanalytics #dataanalystduo #statistics #onestopstatistics #onestopanalytics #powerbi #datavisualization #dataviz</t>
  </si>
  <si>
    <t>https://www.instagram.com/reel/CuuQZzcRuA8/</t>
  </si>
  <si>
    <t>@dataanalystduo | What are analytical skills and why are they important? 
#datascience #dataanalyst #dataanalytics #dataanalystduo #statistics #onestopstatistics #onestopanalytics #sql #python #tableau</t>
  </si>
  <si>
    <t>https://www.instagram.com/reel/CuzLayGNHMV/</t>
  </si>
  <si>
    <t>@dataanalystduo | Best resources to learn Python. Both the courses are from Jose Portilla. 
@udemy 
#datascience #dataanalyst #dataanalytics #dataanalystduo #statistics #onestopstatistics #onestopanalytics #python #udemy #resources</t>
  </si>
  <si>
    <t>https://www.instagram.com/reel/Cu1ytTDuDoZ/</t>
  </si>
  <si>
    <t>@dataanalystduo | SQL Case Statements
#datascience #dataanalyst #dataanalytics #dataanalystduo #statistics #onestopstatistics #onestopanalytics #sql #casestatements #nuggetsofsql</t>
  </si>
  <si>
    <t>https://www.instagram.com/p/Cu4cpuZNwfj/</t>
  </si>
  <si>
    <t>Found a way to get your dream job at MAANG companies!
@preplaced.in has 300+ mentors who are from top tech companies like Microsoft, Google, Atlassian and more, and have already helped many job seekers achieve success!
Start by booking a free trial with a mentor of your choice - https://visit.preplaced.in/4tz
#datascience #dataanalyst #dataanalytics #dataanalystduo #statistics #onestopstatistics #onestopanalytics #mentorship #preplaced #interviewpreparation #faang #google #interview</t>
  </si>
  <si>
    <t>https://www.instagram.com/reel/Cu60dPVAIuw/</t>
  </si>
  <si>
    <t>Join the discord community!
By joining our Discord server, you'll have the opportunity to:
- [x] Engage in enriching conversations: Discuss topics you're passionate about with fellow members who share your interests.
- [x] Access valuable resources: Benefit from a vast array of resources shared by community members, including helpful articles, tutorials, and exclusive content.
- [x] Participate in exciting events: Take part in interactive events, such as workshops, expert sessions, and Q&amp;A sessions with us. 
- [x] Network and collaborate: Connect with individuals from different backgrounds and industries. Forge new connections, exchange ideas, and potentially collaborate on projects with talented individuals.
Follow @dataanalystduo 
#datascience #dataanalytics #data #discord #community #dataanalyst #datascientist #ai #ml</t>
  </si>
  <si>
    <t>https://www.instagram.com/p/Cs88WnMv6oZ/</t>
  </si>
  <si>
    <t>*Not sponsored* just genuine recommendation.
This Udemy course offers a unique opportunity to learn business analysis while simultaneously working on a amazing project for your portfolio.. 
Do check it out : Link is in the bio!
Follow @dataanalystduo 
#sql #learning #database #bussinessanalyst #data #datascience #ai #dataanalytics #dataanlaytics</t>
  </si>
  <si>
    <t>https://www.instagram.com/reel/Cs_o35JsiKo/</t>
  </si>
  <si>
    <t>@dataanalystduo x @datatodestiny | Diverse Projects, Diverse Skills 🎯
It is important to have a diverse set of projects which showcase your diverse skills. 
You could have projects focused on data cleaning and preprocessing, exploratory data analysis, building dashboards, or simply data extraction.
This variety proves that you possess a comprehensive skill set required to handle different stages of the data analysis pipeline.
Diversifying your projects highlights your versatility as an analyst and captures the attention of potential employers.
#projects #projectportfolio #dataanalytics #datanalysis #datascience #ai #statistics #dataanalyst #skills</t>
  </si>
  <si>
    <t>https://www.instagram.com/reel/CvZvENas4yc/</t>
  </si>
  <si>
    <t>@dataanalystduo x @datatodestiny | Quality Over Quantity 
Rather than aiming for many projects, prioritize quality and depth in your portfolio. 
Select a handful of projects that you are truly proud of and invest time in making them exceptional. 
Concentrate on building a portfolio that showcases your best work, attention to detail, and commitment to delivering impactful insights.
Your top projects will create a lasting impression on potential employers or clients. 
#projects #projectportfolio #dataanalytics #datanalysis #datascience #ai #statistics #dataanalyst</t>
  </si>
  <si>
    <t>https://www.instagram.com/reel/Cve2yxyN2zA/</t>
  </si>
  <si>
    <t>@dataanalystduo x @datatodestiny | The power of Domain Specific projects 💪🏻
When it comes to choosing projects for your portfolio, one effective strategy is to focus on domain-specific projects.
This means tailoring your data analytics projects to address real-world challenges within a particular industry or domain, such as finance, sports, logistics, healthcare, or any other field of interest.
By selecting projects that align with a specific domain, you demonstrate not only your technical proficiency but also your understanding of the industry’s unique challenges and requirements.
This will not only make the process enjoyable but also reflects your passion for the subject matter.
#projects #projectportfolio #dataanalytics #datanalysis #datascience #ai #statistics #dataanalyst #trending #trendingreels</t>
  </si>
  <si>
    <t>https://www.instagram.com/reel/CvkAepTN-oF/</t>
  </si>
  <si>
    <t>@dataanalystduo x @datatodestiny | Clear Project Documentation📄
Clear project documentation is an important aspect of building an impressive data analytics portfolio.
It serves as a means of effective communication between you and the audience.
Provide clear and concise documentation for each project, outlining the problem statement, data sources, methodologies used, and results obtained.
You can add relevant visuals, such as charts or graphs, to enhance the understanding of your findings. 
Additionally, include code snippets to illustrate your process, making it easier for technical audiences to follow your work.
#projects #projectportfolio #dataanalytics #datanalysis #datascience #ai #statistics #dataanalyst #datatodestiny #documentation #trending #trendingreels</t>
  </si>
  <si>
    <t>https://www.instagram.com/reel/CvpYJi_tVY5/</t>
  </si>
  <si>
    <t>Super excited for this #Collaboration with Saffola💪🏻
Join me in the Saffola ToI 40Under40 initiative with 39 other young achievers on our 8 week health journey! Check your Saffola Lifestyle Score and take your Roz Ka Healthy Steps today.
To help you get started, Saffola is giving you a Tata 1MG full body check-up @449 only &amp; a diet consultation at 50% off after the lifestyle score.
#SaffolaTOI40Under40 #SaffolaRozKaHealthyStep #Collaboration #Ad</t>
  </si>
  <si>
    <t>https://www.instagram.com/reel/CvuKhgJsD0y/</t>
  </si>
  <si>
    <t>Say hello to ‘Vera’ by board infinity!
Vera is an AI-powered tool designed to boost your interview performance significantly.
And best part about it is that it creates a personalized mock interview based on your LinkedIn profile and other data points such as your academics, work experience, etc making the interview question very relevant questions for your profile.
Once the interview question pops up on your screen, you simply have to put in your response and Vera will rate your response and provide you with feedback to enhance your answers.
Board Infinity is giving you free credits worth two interviews if you sign up now. Check the link in the bio.
Follow @dataanalystduo
#datascience #dataanalyst #dataanalytics #dataanalystduo #statistics #onestopstatistics #onestopanalytics #statistics #interviewpreparation #vera #ai</t>
  </si>
  <si>
    <t>https://www.instagram.com/reel/Cv4xXTptvZ9/</t>
  </si>
  <si>
    <t>@dataanalystduo x @datatodestiny | Unlock the secrets of Joins 🔐
I have taken many SQL interviews and here are some tips for you to master Joins.
See Joins are the most common type of SQL interview questions.
Joins are used to combine data from multiple tables, and mastering them can be the key to landing your dream job.
The key to cracking any join-related question is to visualize the output of the join. 
You need to focus more on these two areas:
1️⃣ Special caution must be taken when dealing with NULL values
2️⃣ You also need to be careful with the duplicated values in the join.
#projects #projectportfolio #dataanalytics #datanalysis #datascience #ai #statistics #dataanalyst #sql #interview  #interviewtips</t>
  </si>
  <si>
    <t>https://www.instagram.com/reel/CwAMtRPtXU0/</t>
  </si>
  <si>
    <t>@dataanalystduo x @datatodestiny | Types of Join questions 🔐
I have taken many SQL interviews and here are some sample questions for you to master Joins.
1) Given 2 tables of sizes 4x5 and 3x5 (all the cell values are “1”), what will be the output size when you perform an inner join?
2) Given 2 tables, table A with 13 records &amp; Table B with 10 records. Both tables are unique. Write the no of records that would be fetched when you perform various joins (inner, left, right, full outer)
#sqljoins #projectportfolio #dataanalytics #datanalysis #datascience #ai #statistics #dataanalyst #sql #interview</t>
  </si>
  <si>
    <t>https://www.instagram.com/reel/CwH3jDtRZZN/</t>
  </si>
  <si>
    <t>Age</t>
  </si>
  <si>
    <t>Women</t>
  </si>
  <si>
    <t>Men</t>
  </si>
  <si>
    <t>18-24</t>
  </si>
  <si>
    <t>25-34</t>
  </si>
  <si>
    <t>35-44</t>
  </si>
  <si>
    <t>45-54</t>
  </si>
  <si>
    <t>55-64</t>
  </si>
  <si>
    <t>65+</t>
  </si>
  <si>
    <t>Value</t>
  </si>
  <si>
    <t>Others</t>
  </si>
  <si>
    <t>Top countries</t>
  </si>
  <si>
    <t>India</t>
  </si>
  <si>
    <t>United States</t>
  </si>
  <si>
    <t>United Kingdom</t>
  </si>
  <si>
    <t>Canada</t>
  </si>
  <si>
    <t>Indonesia</t>
  </si>
  <si>
    <t>Instagram followers visit</t>
  </si>
  <si>
    <t>Total</t>
  </si>
  <si>
    <t>Publish time_new</t>
  </si>
  <si>
    <t>Check out the course offered by PW skills  coupon code to get 2000 discounts. 
Common Features in Job Assurance Batches - 
1. Job Assurance: Job assurance upto 9 months post course completion
2. Doubt Support: 12 hours daily 1 to 1 doubt support
3. PW Lab Access: This is a virtual lab, with free access to numerous premium softwares. No need to but costly system or softwares for real-life project during the course.
4. Job Ready Activities: Resume Building Sessions - Mock Interviews
5. Expert Connect: Get mentored by experts from Google, Microsoft, LinkedIn, PayPal etc.
Disclaimer:The coupon  code is only applicable on PW app
#pwskills #webdevelopment #java #frontend #backend #trending</t>
  </si>
  <si>
    <t>Linkedin Reach 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#referral #jobs #datascience #ai #dataanalytics #dataanalystduo #statistics #linkedintips</t>
  </si>
  <si>
    <t>#Collaboration
Unleashing my inner Data Analyst and Cracking the Code to a healthy lifestyle 💪🏼
A couple of weeks ago, I started this incredible journey of improving my health. I started using a 9-inch plate with more greens, proteins, and balanced portions. 
In this week’s, “Roz Ka Healthy Step”, I’m focusing on budgeting my oil intake. This will not only improve my digestion but will also make me feel lighter after meals. Making sure I am alert, while crunching numbers and creating impact. 🤑
Join me on this journey and take your Saffola Lifestyle Score now.
To help you get started on this journey, Saffola is giving you a Tata 1MG full body check-up @449 only &amp; a diet consultation at 50% off with NHS after the lifestyle score. Let’s ride to a healthier life!
#SaffolaTOI40Under40 #rozkahealthystep</t>
  </si>
  <si>
    <t>I had the pleasure of diving into the 'Data Wrangling with SQL' book authored by my friends Raghav and Shivangi, this book takes you on an exciting adventure into the realm of data manipulation, providing a comprehensive toolkit for working with data.
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
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
I wholeheartedly recommend 'Data Wrangling with SQL' to anyone eager to take command of their data. Whether you're a data analyst, a budding data scientist, or anyone looking to uncover the potential within data, this book will empower you. 
Cheers to Raghav and Shivangi aka @get_data_hired for a job well done!
#dataanalytics #sql #datascience</t>
  </si>
  <si>
    <t>@dataanalystduo x @datatodestiny |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#dataanalystduo #statistics</t>
  </si>
  <si>
    <t>Comment your answers below 👇🏼 
@dataanalystduo x @datatodestiny | Statistics Interview Questions - Part 1
In a normal distribution, what percentage of data falls within one standard deviation from the mean?
a) 34%
b) 50%
c) 68%
d) 95%
Which statistical test is appropriate for comparing the means of three or more groups?
a) T-test
b) Chi-squared test
c) ANOVA
d) Regression analysis
A company tracks the time it takes for its employees to complete a particular task. Which distribution is suitable for this scenario? 
a) Poisson
b) Normal 
c) Binomial 
d) Exponential
#datascience #dataanalyst #dataanalytics #dataanalystduo #onestopstatistics #onestopanalytics #statistics #interview #ai</t>
  </si>
  <si>
    <t>#Collaboration
Cracking the code to healthier lifestyle 💪🏻
Last week, our goal was to budget our oil intake. So in this week's "Roz Ka Healthy Step," we are focusing on reducing our sodium intake by cutting down on breads and biscuits since they come with hidden salts. This will help us in reducing bloating and face puffiness. 
I’m replacing these biscuits and breads with the creamy saffola oats and honey. 😀
It’s perfect mix of healthy and tasty breakfast. 💪🏻
Join me in this journey and take your Saffola Lifestyle Score now
To help you get started on this journey, Saffola is giving you a Tata 1MG full body check-up @449 only &amp; a diet consultation at 50% off with NHS after the lifestyle score.
#SaffolaTOI40Under40 #RozKaHealthyStep</t>
  </si>
  <si>
    <t>As a Data Analyst, your role revolves around transforming raw data into actionable insights. In this data-driven era, mastering the art of pivot tables is not just a valuable skill; it's a necessity. Let's dive into why you should prioritize learning pivot tables:
1️⃣ Data Summarization: Pivot tables excel at summarizing complex data. With a few clicks, you can aggregate and organize data, making it easier to spot trends, patterns, and outliers.
2️⃣ Data Exploration: They're excellent for exploring data. You can instantly group, filter, and sort data to investigate different aspects, helping you gain a deeper understanding of your dataset.
3️⃣ Visual Representation: Pivot tables can be combined with charts and graphs, enhancing data visualization. Visual representations are essential for conveying insights to stakeholders effectively.
As a Data Analyst, your insights guide decision-making processes. Pivot tables provide the foundation for data-driven decisions by offering clear, concise, and organized information.
So, roll up your sleeves, dive into Excel, and unlock the immense potential of pivot tables on your quest to become a data analyst.
Follow @dataanalystduo @datatodestiny 
#datascience #dataanalyst #dataanalytics #dataanalystduo #statistics #onestopstatistics #onestopanalytics #excel</t>
  </si>
  <si>
    <t>@dataanalystduo x @datatodestiny | Your resume is your gateway to showcasing your expertise and accomplishments. 
👉🏼Mastering the XYZ Formula: Quantify your impact and demonstrate the value you brought to each role. Embrace the X, representing your achievements, Y for how you measured them, and Z for the strategies you employed to achieve them.
👉🏼Projects: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
👉🏼Education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
👉🏼Certifications: Display them strategically, with a concise explanation of what you learned; along with explanations your certifications will be your validation badge.
👉🏼Beyond Data Science: In today’s competitive job market, your extracurricular activities matter. Hackathons, events you participated in, or organized, and captivating blog contributions will set you apart. 
Learn how to weave these elements into your resume and showcase your diverse interests and contributions.
#datascience #dataanalyst #dataanalytics #dataanalystduo #statistics #resume #resumetips #ai</t>
  </si>
  <si>
    <t>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
#SaffolaWorldHeartDay #WorldHeartDay
#SaffolaTOI40under40 
#rRozKahHealthySstep</t>
  </si>
  <si>
    <t>@dataanalystduo x @datatodestiny | Data Analyst Resume template
👉🏼Details
👉🏼Summary (if you have &lt;2 years of exp)
👉🏼Work Experience/Internships 
👉🏼Projects
👉🏼Skills
👉🏼Certifications 
👉🏼Education 
👉🏼Extracurricular 
#projects #projectportfolio #dataanalytics #datanalysis #datascience #ai #statistics #dataanalyst #resume #resumetemplate</t>
  </si>
  <si>
    <t>Box plots are my favourite type of plots but it has some disadvantages.. Comment below if you know of any disadvantages!
#data #ai #datavisualization #boxplot #dataanalytics #datastorytelling</t>
  </si>
  <si>
    <t>What else should I teach ? Comment below
@dataanalystduo x @datatodestiny 
#data #dataanalyst #ai #datascience #job #learn #study #educate #datavisualization #graph #learning #learndatascience</t>
  </si>
  <si>
    <t>Today I learned about Recursive CTEs. Which interview topics are you preparing for? 
Follow @datatodestiny &amp; @dataanalystduo 
#datascience #dataanalyst #dataanalytics #dataanalystduo #statistics #sql #sqlinterview #trending #database</t>
  </si>
  <si>
    <t>What doubts you have about Data Analytics?
#datascience #dataanalyst #dataanalytics #dataanalystduo #statistics #onestopstatistics #onestopanalytics #sql #trending</t>
  </si>
  <si>
    <t>@datatodestiny x @dataanalystduo | Top value-adding certificates for your resume. 
☑️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
☑️ AWS Certified Data Analytics Specialty: Amazon Web Services (AWS) offers the AWS Certified Data Analytics Specialty certification. It demonstrates your expertise in using AWS services to design, build, secure, and maintain analytics solutions.
☑️ Tableau Desktop Specialist/Tableau Certified Data Analyst:
☑️ Tableau offers certifications for individuals who want to demonstrate their proficiency in using Tableau, a popular data visualization tool. 
☑️ Google Data Analytics Professional/Google Advanced Data Analytics Professional Certificate: These certifications are offered by Google in partnership with Coursera. They cover a range of data analysis topics, including data cleaning, data visualization, and statistical analysis. 
These certifications can be valuable for data analysts as they provide recognition of your expertise in specific tools and platforms commonly used in the field of data analytics. 
#datascience #dataanalytics #tableau #powerbi #python #dataanalyst #datascientist #statistics #trendingreels</t>
  </si>
  <si>
    <t>Comment ‘Resource’ to learn more about Materialized View 🤝🏼
@datatodestiny X @dataanalystduo 
#datascience #dataanalyst #dataanalytics #dataanalystduo #statistics #onestopstatistics #onestopanalytics #sql</t>
  </si>
  <si>
    <t>Sound on 🔉 If you have any doubts about breaking into Data you can comment below 👇🏼 
#datascience #job #firstjob #data #datascience #career #hardwork #sql #python #stats #hardworking</t>
  </si>
  <si>
    <t>1. When do we use Linear Regression? What is Linear regression. Explain it in Layman terms
2. What are the assumptions of Linear regression?
3. What is difference between R square and Adjusted R square?
4. What if Data is not normally distributed ?
5. How is best fit line selected in Linear regression?
6. Hypothesis testing in context of Linear regression
Feel free to comment below any other questions that were asked to you in an interview.
#data #dataanalytics #dataduo #regression #statistics #sql #analytics #job #career</t>
  </si>
  <si>
    <t>Share your stress moments during the interview in the comments below 👇🏼 
#interview #job #jobsearch #jobs #analytics #datadcience #sql #python #casestudy #nervous #stress #joy #jobopportunity #jobseekers</t>
  </si>
  <si>
    <t>I hope you’ll found it helpful? Do follow @datatodestiny &amp; @dataanalystduo 
#stats #statistics #data #dataanalytics #ai #ml #datascience #datatodestiny #love #math #education #learning #reel #informationalreel</t>
  </si>
  <si>
    <t>Finding a project objective can be tricky. Hope this tip helped.. 🫶🏼 All the best 
#data #tip #trick #portfolio #job #project #sql #python #ai</t>
  </si>
  <si>
    <t>I created questionnaire for my first Data Science Project &amp; went into my university campus and collected over 800 samples responses . It was fun and rewarding 🫶🏼☺️ Hope you learned something new !
Follow @dataanalystduo X @datatodestiny 
#data #datascience #data #datascience #funlearning #learning #education #information #sql</t>
  </si>
  <si>
    <t>PS: Nothing is sponsored 😛
Follow @dataanalystduo x @datatodestiny 
#datascience #dataanalytics #dataanalyst #setup #pcsetup</t>
  </si>
  <si>
    <t>Why statistics is important?
Follow @dataanalystduo x @datatodestiny
#datascience #dataanalyst #dataanalytics #dataanalystduo #statistics #onestopstatistics #onestopanalytics #sql #python #coding #trendingreels</t>
  </si>
  <si>
    <t>Follow @dataanalystduo x @datatodestiny 
Linkedin Reach-out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 ystduo #statistics</t>
  </si>
  <si>
    <t>Read Caption 👇🏼
1. Choose your best work - Select projects that demonstrate your expertise in a particular area or showcase your ability to solve complex problems. Choose projects that are relevant to the job you’re applying for and highlight your strengths as a data analyst.
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
3. Provide context and background - Explain the problem you were trying to solve, the data you used, and the analysis methods you employed. This helps potential employers understand your thought process and approach to problem-solving.
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
Follow @dataanalystduo x @datatodestiny
#datascience #dataanalyst #dataanalytics #dataanalystduo #statistics #onestopstatistics #onestopanalytics #sql #python #coding #trending #project</t>
  </si>
  <si>
    <t>The most frequently asked SQL concepts during the interview.. If you want to learn Data Analytics with us just comment below ‘learn’ or dm us ☺️
#data #sql #learn #upskilling #learning #educating #dataanalytics #datasciences #datastorytelling</t>
  </si>
  <si>
    <t>Outliers - Before You Eliminate, Contemplate 📊✨
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#DataAnalysis #Outliers #DataInsights #data #datascience #datasciencejobs #stats #statistics #datascienceprojects #datascientist</t>
  </si>
  <si>
    <t>Ye bhi kar lo.. 
#reel #funny #datascience #meme #dataanalytics</t>
  </si>
  <si>
    <t>Comment below if you’re interested in Statistics with Python workshop! 
We will send you the link. 
Over 500+ folks have already taken this course and given a rating of 4.9/5. 
#datascience #dataanalytics #statistics #workshop #trending</t>
  </si>
  <si>
    <t>R or Python ?
Follow @dataanalystduo x @datatodestiny 
#r #python #rprogramming #datascience #dataanalytics #trending</t>
  </si>
  <si>
    <t>https://www.instagram.com/reel/CwVOaCCAu9R/</t>
  </si>
  <si>
    <t>https://www.instagram.com/reel/Cwci1C6gpQQ/</t>
  </si>
  <si>
    <t>https://www.instagram.com/reel/CwfhdgaOsFq/</t>
  </si>
  <si>
    <t>https://www.instagram.com/p/CwmXga9gq9q/</t>
  </si>
  <si>
    <t>https://www.instagram.com/reel/CwpnwVDNOym/</t>
  </si>
  <si>
    <t>https://www.instagram.com/reel/CxP6BDbrjLU/</t>
  </si>
  <si>
    <t>https://www.instagram.com/p/CxVM3swNzQl/</t>
  </si>
  <si>
    <t>https://www.instagram.com/p/CxfoFVdg6H9/</t>
  </si>
  <si>
    <t>https://www.instagram.com/reel/CxpxGCGNmT-/</t>
  </si>
  <si>
    <t>https://www.instagram.com/reel/CxuWUVBtlq-/</t>
  </si>
  <si>
    <t>https://www.instagram.com/p/Cx0eYC0PZzw/</t>
  </si>
  <si>
    <t>https://www.instagram.com/reel/Cx5VoYPt1Bq/</t>
  </si>
  <si>
    <t>https://www.instagram.com/reel/Cx7-YRYNbWD/</t>
  </si>
  <si>
    <t>https://www.instagram.com/reel/Cx-nhMqvDAj/</t>
  </si>
  <si>
    <t>https://www.instagram.com/reel/CyBQ5K2vnq_/</t>
  </si>
  <si>
    <t>https://www.instagram.com/reel/CyDoCpmtV8B/</t>
  </si>
  <si>
    <t>https://www.instagram.com/reel/CyLgVlmrz7A/</t>
  </si>
  <si>
    <t>https://www.instagram.com/reel/CyOHn3aNBO5/</t>
  </si>
  <si>
    <t>https://www.instagram.com/reel/CyQjIHStnDa/</t>
  </si>
  <si>
    <t>https://www.instagram.com/reel/CyV7vbztAdg/</t>
  </si>
  <si>
    <t>https://www.instagram.com/reel/CyYizYxNc3U/</t>
  </si>
  <si>
    <t>https://www.instagram.com/reel/CybBtJnvAaT/</t>
  </si>
  <si>
    <t>https://www.instagram.com/reel/Cydbg8JtWC5/</t>
  </si>
  <si>
    <t>https://www.instagram.com/reel/CygIikxvfp5/</t>
  </si>
  <si>
    <t>https://www.instagram.com/reel/Cyiq8JOv9Nm/</t>
  </si>
  <si>
    <t>https://www.instagram.com/reel/CylbqZqvMzn/</t>
  </si>
  <si>
    <t>https://www.instagram.com/p/Cyn7d0uveoy/</t>
  </si>
  <si>
    <t>https://www.instagram.com/reel/CyvfrJyPLY6/</t>
  </si>
  <si>
    <t>https://www.instagram.com/reel/CyyHTwbv0aw/</t>
  </si>
  <si>
    <t>https://www.instagram.com/reel/Cy0fy75vshN/</t>
  </si>
  <si>
    <t>https://www.instagram.com/reel/Cy3KdK-t6bk/</t>
  </si>
  <si>
    <t>https://www.instagram.com/reel/Cy55_Eity51/</t>
  </si>
  <si>
    <t>Top cities</t>
  </si>
  <si>
    <t>Kalpesh Ghadigaonkar &amp; Aditi Gangar | Data Analytics</t>
  </si>
  <si>
    <t>Ready to dive into Data Analytics? 
Pause and read on. 
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Being a Data Analyst isn’t just about mastering SQL or Python. It's about truly analyzing the data. Hence, we created "Statistics Simplified" workshop. 
And if you really want to get better at understanding data? Check out our workshop. Link's in the bio!"
#dataanalytics #datascience #research</t>
  </si>
  <si>
    <t>https://www.instagram.com/p/CzGVdqtggph/</t>
  </si>
  <si>
    <t>How Not to Find A Data Science Job - A guide 
Data Science is the most rapidly transforming field right now and almost every industry is constantly hiring skilled data science professionals. But the demand- supply of talent is widening where professionals are not landing jobs and here are some of  the top reasons :-
📌 Not Upskilling : Hiring managers scan and sort candidates based on the skills. If you want to stand out amongst the pool of applications, focus on upskilling yourself in the most in-demand programming languages, intelligence tools and more. 
📌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 Not Focusing on Soft Skills : Technical skills have 0 leverage if it cannot be backed by soft skills. You have to showcase strong communication, collaboration, problem solving and adaptability to be a holistic candidate. 
📌 Not Preparing for Interviews : More &amp; more candidates are getting rejected at the interview stage because they go unprepared, cannot explain or convince that they have the relevant skills and experience. 
📌 Searching for jobs without a strategy : More than anything else, it is our approach and attitude towards the job search process that tends to decide whether we will find opportunities and land them.
Follow @dataanalystduo &amp; @aspiretoprogress 
#datascience #dataanalytics #interviewtips #interview wing</t>
  </si>
  <si>
    <t>https://www.instagram.com/reel/CzJGAAfPidp/</t>
  </si>
  <si>
    <t>Just believe in yourself. You’ll get there. 💪🏻
#datascience #dataanalytics #vlog #trending</t>
  </si>
  <si>
    <t>https://www.instagram.com/reel/CzOUaAZtmcC/</t>
  </si>
  <si>
    <t>🔍 Dive into the world of SQL with top-notch resources designed to escalate your confidence in SQL! 🚀
1️⃣ LeetCode
2️⃣ HackerRank
3️⃣ Strata Scratch
4️⃣ W3Schools SQL Exercises
5️⃣ Data Lemur</t>
  </si>
  <si>
    <t>https://www.instagram.com/reel/CzWOofxva93/</t>
  </si>
  <si>
    <t>Diving into SQL is like getting to know the superpowers for data analysts! 
It’s all about the art of connecting the dots with JOINs, asking the deeper questions with Subqueries, and scaling up your insights with Window Functions. Think of these as your secret sauce to really get why data behaves the way it does. 
Let’s get those skills sharpened and see what stories our data can tell! 📊✨🔍</t>
  </si>
  <si>
    <t>https://www.instagram.com/reel/CzYrW9tPWvk/</t>
  </si>
  <si>
    <t>📊 Bar Chart vs. Histogram 📈
Data visualization is all about choosing the right tool for the job! 🛠️ Let’s dive into the differences between bar charts and histograms.
📊 Bar Chart:
- Perfect for comparing discrete categories.
- X-axis represents categories, and Y-axis shows values.
- Bars are separated, with no gaps between them.
- Ideal for showing counts or frequencies.
📈 Histogram:
- Designed for visualizing continuous data.
- X-axis displays a range of values, and Y-axis represents frequencies.
- Bars are connected, forming a continuous distribution.
- Great for depicting data distributions.
BTW, DM for link to join the Statistics course 😀
In the world of data analytics, choosing the right visualization method can make or break your insights! 
Which one do you prefer to use in your data analysis? Let’s discuss! 💬🤓
#DataViz #BarChart #Histogram #DataAnalytics #Statistics  #DataToDestiny</t>
  </si>
  <si>
    <t>https://www.instagram.com/reel/Czdv378Nnaw/</t>
  </si>
  <si>
    <t>📊 Unlock the Secrets of Mind-Blowing Data Visualizations! 🧠✨
Ever marveled at a chart’s beauty? 🤩 Discover the untold secret to crafting impactful data visuals that belong in a modern art museum! 🎨📈
📜 The Secret Sauce: Storytelling! 📖 Your data has a tale, and your visualization is the cover. From colors 🌈 to labels 🏷️, every detail matters.
🔍 Step 1: Know your data’s narrative.
📊 Step 2: Choose the perfect chart type (because not all data screams “pie chart”! 🥧).
🌟 Step 3: Aesthetics – blend colors, labels, and layout for a pleasing yet informative masterpiece.
Become a Data Maestro and captivate your audience with your data story! 🚀📊 #datavisualization #StorytellingWithData #dataanalytics #datascience
Image credit: Andy Kriebel</t>
  </si>
  <si>
    <t>https://www.instagram.com/reel/Czi7jptNiVd/</t>
  </si>
  <si>
    <t>📊 Ready to Land Your Dream Data Analytics Job? Here’s the Secret! 🌟
💌 Imagine that exhilarating moment when you wake up to an email shouting, “Congratulations, you’re hired!” Benefits, a stellar team, and work that ignites your passion await!
🔑 The Secret Sauce? A Killer Portfolio! Say goodbye to those never-ending resumes; let your projects shout your skills!
🚀 How to Apply the Solution:
1️⃣ Handpick projects flaunting your SQL, Python, or Tableau skills.
2️⃣ Showcase them on GitHub with pristine, well-commented code.
3️⃣ Leverage LinkedIn to connect and send your portfolio straight to hiring managers.
4️⃣ Keep leveling up and refreshing your portfolio.
🔥 Don’t let job boards steer your path. Take charge and flaunt your undeniable skills with a portfolio they can’t resist! 💼💪 
#dataanalytics #jobsearch #networking #projectportfolio #datascience</t>
  </si>
  <si>
    <t>https://www.instagram.com/reel/CzoP-LON7rQ/</t>
  </si>
  <si>
    <t>📈 Uncover the Secret Sauce for Marketing Success with A/B Testing! 🧪🚀
A/B Testing is your marketing lab. You’ve got A (the original) and B (with a tiny tweak). Test them to find the winning formula!
1️⃣ Step 1: Identify what to test—webpages, app features, you name it!
2️⃣ Step 2: Make that impactful change in Version B.
3️⃣ Step 3: Dive into stats! Analyze performance metrics, because stats aren’t just for nerds! 📊
Master A/B Testing and supercharge your marketing game! 💥📈 
#abtesting #marketing #dataanalytics #ai</t>
  </si>
  <si>
    <t>https://www.instagram.com/reel/CztWxlFrnfB/</t>
  </si>
  <si>
    <t>💰 Data Science: The Path to Prosperity! 💼💡
👋 Welcome to Part 1 of the Harsh Reality of a Data Analyst Job.
🤔 Many think Data Science and Analytics means big bucks, and they’re not wrong! 💲 But the real earnings come with experience and expertise.
🚀 In your early years, focus on honing your skills and gaining valuable experience. Your journey starts with the basics, grows with your skills, and ultimately leads to financial rewards.
💡 Remember, it’s a process! Build your name in the field, accumulate knowledge, and gather experience to unlock those real financial benefits.
💼 I began with 4.5 lakhs, and now I’m thriving! But let’s save that story for another time. 😉
Follow @dataanalystduo
#datascience #dataanalytics #trending</t>
  </si>
  <si>
    <t>https://www.instagram.com/reel/Cz_RXftrNHT/</t>
  </si>
  <si>
    <t>🧹 Data Cleaning: The Unseen Art of Data Analytics! 📊✨
🤨 You might think Data Cleaning is boring, but without it, your data analysis is incomplete! Did you know that data analysts spend the majority of their time cleaning, organizing, and preparing data for analysis?
💡 It’s not the most glamorous part, but it’s crucial for your analysis success. Cleaned and structured data unveils accurate and meaningful insights.
🎨 This process requires patience and creativity – it’s the art of data cleaning! 🧩
Master this art, and you’ll unlock the true potential of data analytics! 🚀🔍 
Follow @dataanalystduo
#dataanalytics #datascience</t>
  </si>
  <si>
    <t>https://www.instagram.com/reel/C0B4MqXNkRa/</t>
  </si>
  <si>
    <t>📊 Mastering Data Storytelling: Bridging the Gap Between Data and Decision-Making! 📈🗣️
👋 Welcome to Part 3 of the Harsh Reality of a Data Analyst Job.
🤯 Data analysts often face a significant challenge: explaining data insights to non-technical stakeholders. The key is to simplify data concepts without losing their essence.
🔑 When we translate data into plain language, our insights become more impactful. This skill is invaluable for every data analyst – it bridges the gap between data and strategic decision-making.
📖 It’s called Data Storytelling, and it’s not just about being seen; it’s about being understood and appreciated. 🙌💬 
#datastorytelling #dataanalytics</t>
  </si>
  <si>
    <t>https://www.instagram.com/reel/C0G_yQerF5G/</t>
  </si>
  <si>
    <t>📊 Data Analyst Reality Check! 🚀💡
🤔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
💪 These tasks may not sound exciting, but they’re crucial groundwork. Every small task helps us become better analysts and builds a strong foundation for those big opportunities that’ll come our way.
🚀 So if you enjoyed this video, explore the rest in this series and drop a comment below on what topic I should cover next! 💬
#dataanalytics #datascience #dataanalyst</t>
  </si>
  <si>
    <t>https://www.instagram.com/reel/C0MJSwANlb1/</t>
  </si>
  <si>
    <t>Journey to Data Analyst in 2024: A Step-by-Step Guide! 
1️⃣ Start with Basics: Master Excel, SQL, and fundamental statistics. 
2️⃣ Learn Programming: Dive into Python for data manipulation and analysis. 
3️⃣ Get Hands-On: Work on real-world datasets. Try Kaggle competitions! 
4️⃣ Master Data Visualization: Bring data to life with Tableau or Power BI. 
5️⃣ Understand Machine Learning: Grasp the basics to stand out. 
6️⃣ Build a Portfolio: Showcase your projects and skills. 
7️⃣ Network and Learn: Join data analytics groups and events. 
8️⃣ Apply Smart: Tailor your resume for analytics roles. 
Every step is a leap towards your goal! 
Ready to dive into the world of data? DM us. 
#dataanalyst #dataanalytics #datascience</t>
  </si>
  <si>
    <t>https://www.instagram.com/reel/C0jhVgrtILV/</t>
  </si>
  <si>
    <t>Master SQL for Data Analytics in 2024 - Your Ultimate Guide! 🚀
1️⃣ Start Simple: Understand basic SQL syntax and commands. SELECT, FROM, WHERE - get these down! 
2️⃣ Dive into Joins: Learn INNER, LEFT, RIGHT, and FULL JOINS to combine data from multiple tables. 
3️⃣ Aggregate Functions: Summarize data with COUNT, SUM, AVG, MIN, and MAX. 
4️⃣ Subqueries and Nested Queries: Develop complex queries within queries for deeper insights. 
5️⃣ Set Operations: Use UNION, INTERSECT, and EXCEPT to combine results from different queries. 
6️⃣ Window Functions: Master OVER, PARTITION BY for advanced data analysis tasks. 
7️⃣ Indexing and Performance Tuning: Optimize your queries for speed and efficiency. 
8️⃣ Stored Procedures and Triggers: Automate and enhance database functionality. 
9️⃣ Practice Real-world Scenarios: Work on datasets to apply your skills practically. 
🔟 Stay Updated: SQL is ever-evolving, keep learning new features and best practices. 
Embark on your SQL journey today and unlock the power of data! 
DM for details on the SQL course. 
#sql #dataanalytics #data analyst #datascience</t>
  </si>
  <si>
    <t>https://www.instagram.com/reel/C0mCYy4NsXm/</t>
  </si>
  <si>
    <t>🚀 Excel Your Way to Data Analytics Mastery in 2024! 
1️⃣ Basics First: Get comfortable with Excel’s interface, basic formulas, and functions. 
2️⃣ Data Organization: Master sorting, filtering, and conditional formatting for clean datasets. 
3️⃣ Pivot Tables: Learn to summarize and analyze large data sets with ease. 
4️⃣ Advanced Formulas: Dive into VLOOKUP, HLOOKUP, INDEX, MATCH for complex data retrieval. 
5️⃣ Data Visualization: Create impactful charts and graphs to visualize data trends. 
6️⃣ Macros and VBA: Automate repetitive tasks and enhance functionality with simple coding. 
7️⃣ Power Query: Import and transform data from various sources seamlessly. 
8️⃣ Power Pivot: Manage large data sets and create sophisticated data models. 
9️⃣ Dashboards: Build interactive dashboards for impactful data presentations. 
🔟 Continuous Learning: Keep up with new Excel features and best practices. 
#exc #dataanalyst #dataanalytics #datascience</t>
  </si>
  <si>
    <t>https://www.instagram.com/reel/C0olIt-rjJD/</t>
  </si>
  <si>
    <t>@dataanalystduo x @datatodestiny | Power BI Mastery for Data Analytics in 2024
1️⃣ Start with the Basics: Familiarize yourself with Power BI interface and basic functionalities.
2️⃣ Data Importing: Learn to import data from various sources (Excel, SQL, cloud-based services). 
3️⃣ Data Transformation: Master Power Query for cleaning, transforming, and preparing data. 
4️⃣ DAX Deep Dive: Understand Data Analysis Expressions for calculated columns and measures. 
5️⃣ Data Modeling: Create relationships between different data tables for a comprehensive model. 
6️⃣ Advanced Visualizations: Explore a range of charts, graphs, and maps for dynamic reporting. 
7️⃣ Dashboard Design: Design interactive and user-friendly dashboards. 
8️⃣ Publishing Reports: Learn to publish and share your reports and dashboards. 
9️⃣ Advanced Analytics: Integrate R and Python scripts for more sophisticated analytics. 
🔟 Continuous Learning: Stay updated with new features and best practices in Power BI. 
Transform data into decisions with Power BI! 
#powerbi #dataanalytics #datavisualization</t>
  </si>
  <si>
    <t>https://www.instagram.com/reel/C0rTRF_vPR0/</t>
  </si>
  <si>
    <t>Apply your skills to real-world datasets and projects. 
Elevate your data game with Python, Pandas, and NumPy in 2024!
#python #dataanalyst #dataanalytics #datascience</t>
  </si>
  <si>
    <t>https://www.instagram.com/reel/C0t38I0tJ1O/</t>
  </si>
  <si>
    <t>New batch of Simplified Statistics starts next Monday. DM for offer on the course. 
#statistics #dataanalytics #datascience #dataanalyst</t>
  </si>
  <si>
    <t>https://www.instagram.com/reel/C0wN6_ONHVE/</t>
  </si>
  <si>
    <t>Save &amp; Share! 
25% OFF on all the courses! 
SQL - 16th Dec - sql25
Statistics - 18th Dec - stats25
Data Analytics Bootcamp - 31st Dec - cohort25
#dataanalytics #dataanalyst #python #sql #statistics #powerbi #excel</t>
  </si>
  <si>
    <t>https://www.instagram.com/reel/C0zG8fntZrF/</t>
  </si>
  <si>
    <t>Save &amp; Share! 
#resume #resumetemplate #dataanalyst #datascience #data #dataanalytics</t>
  </si>
  <si>
    <t>https://www.instagram.com/reel/C09EZVigp6x/</t>
  </si>
  <si>
    <t>Elevate your Data Skills today! 
Start Analyzing your Sales Data with These Easy Methods. 
#data #dataanalytics #sql #python #excel #datascience</t>
  </si>
  <si>
    <t>https://www.instagram.com/reel/C2KYPVBvR5I/</t>
  </si>
  <si>
    <t>The 3-day moving average calculates the average of a variable over a three-day period.
Why It’s Useful in Data Analysis:
1) It helps in smoothing out short-term fluctuations and highlighting longer-term trends or cycles. This is particularly useful in volatile datasets where daily variations might obscure the underlying pattern
2) By averaging data over a period, it becomes easier to identify the direction of a trend. In business analytics, for instance, seeing whether sales are generally increasing or decreasing over time can be more apparent with a moving average.
3) In data with a lot of random variation (‘noise’), a moving average can help to clarify the true signal by averaging out these random fluctuations.
#dataanalytics #sql #python #excel #tips</t>
  </si>
  <si>
    <t>https://www.instagram.com/reel/C2e_IGtt6ji/</t>
  </si>
  <si>
    <t>Row Labels</t>
  </si>
  <si>
    <t>Grand Total</t>
  </si>
  <si>
    <t>2022</t>
  </si>
  <si>
    <t>2023</t>
  </si>
  <si>
    <t>2024</t>
  </si>
  <si>
    <t>Sum of Instagram reach</t>
  </si>
  <si>
    <t>Qtr1</t>
  </si>
  <si>
    <t>Qtr2</t>
  </si>
  <si>
    <t>Qtr3</t>
  </si>
  <si>
    <t>Qtr4</t>
  </si>
  <si>
    <t>Jan</t>
  </si>
  <si>
    <t>Feb</t>
  </si>
  <si>
    <t>Mar</t>
  </si>
  <si>
    <t>Apr</t>
  </si>
  <si>
    <t>May</t>
  </si>
  <si>
    <t>Jun</t>
  </si>
  <si>
    <t>Jul</t>
  </si>
  <si>
    <t>Aug</t>
  </si>
  <si>
    <t>Sep</t>
  </si>
  <si>
    <t>Oct</t>
  </si>
  <si>
    <t>Nov</t>
  </si>
  <si>
    <t>Dec</t>
  </si>
  <si>
    <t>Column Labels</t>
  </si>
  <si>
    <t>Sum of Instagram followers visit</t>
  </si>
  <si>
    <t>Sum of New Instagram followers</t>
  </si>
  <si>
    <t>Correlation Between New followers and followers Visit</t>
  </si>
  <si>
    <t>Correlation Between New followers and Reach</t>
  </si>
  <si>
    <t>Relative Change</t>
  </si>
  <si>
    <t>Average Daily Growth Rate</t>
  </si>
  <si>
    <t>But as we don't have data for losing followers on daily basis we cannot add this in our analysis</t>
  </si>
  <si>
    <t>Sum of Follows</t>
  </si>
  <si>
    <t>Average of Impressions</t>
  </si>
  <si>
    <t>Average of Reach</t>
  </si>
  <si>
    <t xml:space="preserve">Reel Duration </t>
  </si>
  <si>
    <t xml:space="preserve">Retention Check </t>
  </si>
  <si>
    <t>Retention Rate</t>
  </si>
  <si>
    <t>Average Retention Rate</t>
  </si>
  <si>
    <t>Engagement Rate</t>
  </si>
  <si>
    <t>Average Enagagement Rate</t>
  </si>
  <si>
    <t>Total Followers</t>
  </si>
  <si>
    <t>Engaged Followers</t>
  </si>
  <si>
    <t>(All)</t>
  </si>
  <si>
    <t>TRUE</t>
  </si>
  <si>
    <t>Average of Retention Rate</t>
  </si>
  <si>
    <t>Average of Engagement Rate</t>
  </si>
  <si>
    <t>Average of Shares</t>
  </si>
  <si>
    <t>Average of Likes</t>
  </si>
  <si>
    <t>Average of Comments</t>
  </si>
  <si>
    <t>Average of Saves</t>
  </si>
  <si>
    <t>Count of Description</t>
  </si>
  <si>
    <t>Follows/Post type</t>
  </si>
  <si>
    <t>Duration &lt;= 10 secs</t>
  </si>
  <si>
    <t>Duration between 10 to 30 secs</t>
  </si>
  <si>
    <t>Duration more than 30 secs</t>
  </si>
  <si>
    <t>Average of Follows</t>
  </si>
  <si>
    <t>Growth Rate</t>
  </si>
  <si>
    <t>Average of Growth Rate</t>
  </si>
  <si>
    <t>Weekday</t>
  </si>
  <si>
    <t>Sunday</t>
  </si>
  <si>
    <t>Monday</t>
  </si>
  <si>
    <t>Tuesday</t>
  </si>
  <si>
    <t>Wednesday</t>
  </si>
  <si>
    <t>Thursday</t>
  </si>
  <si>
    <t>Friday</t>
  </si>
  <si>
    <t>Saturday</t>
  </si>
  <si>
    <t>Bangalore</t>
  </si>
  <si>
    <t xml:space="preserve"> Karnataka</t>
  </si>
  <si>
    <t xml:space="preserve"> India</t>
  </si>
  <si>
    <t>Hyderabad</t>
  </si>
  <si>
    <t xml:space="preserve"> Telangana</t>
  </si>
  <si>
    <t>Chennai</t>
  </si>
  <si>
    <t xml:space="preserve"> Tamil Nadu</t>
  </si>
  <si>
    <t>Mumbai</t>
  </si>
  <si>
    <t xml:space="preserve"> Maharashtra</t>
  </si>
  <si>
    <t>Pune</t>
  </si>
  <si>
    <t>State</t>
  </si>
  <si>
    <t>Country</t>
  </si>
  <si>
    <t>Correlation between profile visits and reach</t>
  </si>
  <si>
    <t>Percentage</t>
  </si>
  <si>
    <t>Total Women</t>
  </si>
  <si>
    <t>Total Men</t>
  </si>
  <si>
    <t>Total Impressions</t>
  </si>
  <si>
    <t>Total Reach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</si>
</sst>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14009]dd/mm/yyyy;@"/>
    <numFmt numFmtId="165" formatCode="_ * #,##0_ ;_ * \-#,##0_ ;_ * &quot;-&quot;??_ ;_ @_ "/>
    <numFmt numFmtId="166" formatCode="0.0%"/>
  </numFmts>
  <fonts count="6" x14ac:knownFonts="1">
    <font>
      <sz val="11"/>
      <color theme="1"/>
      <name val="Calibri"/>
      <family val="2"/>
      <scheme val="minor"/>
    </font>
    <font>
      <sz val="11"/>
      <color theme="1"/>
      <name val="Calibri"/>
      <family val="2"/>
      <scheme val="minor"/>
    </font>
    <font>
      <sz val="10"/>
      <color theme="1"/>
      <name val="Arial"/>
      <family val="2"/>
    </font>
    <font>
      <sz val="11"/>
      <color theme="1"/>
      <name val="Arial"/>
      <family val="2"/>
    </font>
    <font>
      <b/>
      <sz val="11"/>
      <color theme="1"/>
      <name val="Calibri"/>
      <family val="2"/>
      <scheme val="minor"/>
    </font>
    <font>
      <b/>
      <sz val="10"/>
      <color theme="1"/>
      <name val="Arial"/>
      <family val="2"/>
    </font>
  </fonts>
  <fills count="7">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59">
    <xf numFmtId="0" fontId="0" fillId="0" borderId="0" xfId="0"/>
    <xf numFmtId="1" fontId="0" fillId="0" borderId="0" xfId="0" applyNumberFormat="1"/>
    <xf numFmtId="164" fontId="0" fillId="0" borderId="0" xfId="0" applyNumberFormat="1"/>
    <xf numFmtId="9" fontId="0" fillId="0" borderId="0" xfId="1" applyFont="1"/>
    <xf numFmtId="0" fontId="2" fillId="0" borderId="0" xfId="0" applyFont="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xf numFmtId="165" fontId="0" fillId="0" borderId="0" xfId="2" applyNumberFormat="1" applyFont="1"/>
    <xf numFmtId="1" fontId="2" fillId="0" borderId="0" xfId="0" applyNumberFormat="1" applyFont="1" applyAlignment="1">
      <alignment vertical="center"/>
    </xf>
    <xf numFmtId="164" fontId="2" fillId="0" borderId="0" xfId="0" applyNumberFormat="1" applyFont="1" applyAlignment="1">
      <alignment vertical="center"/>
    </xf>
    <xf numFmtId="14" fontId="2" fillId="0" borderId="0" xfId="0" applyNumberFormat="1" applyFont="1" applyAlignment="1">
      <alignment horizontal="center" vertical="center"/>
    </xf>
    <xf numFmtId="14" fontId="3" fillId="0" borderId="0" xfId="0" applyNumberFormat="1"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0" borderId="0" xfId="0" applyAlignment="1">
      <alignment horizontal="center" vertical="center"/>
    </xf>
    <xf numFmtId="0" fontId="4" fillId="0" borderId="0" xfId="0" applyFont="1"/>
    <xf numFmtId="2" fontId="0" fillId="0" borderId="0" xfId="0" applyNumberFormat="1"/>
    <xf numFmtId="0" fontId="0" fillId="0" borderId="0" xfId="0" applyAlignment="1">
      <alignment horizontal="left" indent="2"/>
    </xf>
    <xf numFmtId="2" fontId="0" fillId="0" borderId="1" xfId="0" applyNumberFormat="1" applyBorder="1" applyAlignment="1">
      <alignment horizontal="center" vertical="center"/>
    </xf>
    <xf numFmtId="0" fontId="4" fillId="3" borderId="1" xfId="0" applyFont="1" applyFill="1" applyBorder="1" applyAlignment="1">
      <alignment horizontal="center" vertical="center" wrapText="1"/>
    </xf>
    <xf numFmtId="9" fontId="3" fillId="0" borderId="0" xfId="1" applyFont="1" applyAlignment="1">
      <alignment horizontal="center" vertical="center"/>
    </xf>
    <xf numFmtId="9" fontId="0" fillId="0" borderId="1" xfId="1" applyFont="1" applyBorder="1" applyAlignment="1">
      <alignment horizontal="center" vertical="center"/>
    </xf>
    <xf numFmtId="0" fontId="4" fillId="0" borderId="0" xfId="0" applyFont="1" applyAlignment="1">
      <alignment wrapText="1"/>
    </xf>
    <xf numFmtId="9" fontId="0" fillId="0" borderId="0" xfId="0" applyNumberFormat="1"/>
    <xf numFmtId="0" fontId="4" fillId="4" borderId="2" xfId="0" applyFont="1" applyFill="1" applyBorder="1"/>
    <xf numFmtId="0" fontId="5" fillId="0" borderId="0" xfId="0" applyFont="1" applyAlignment="1">
      <alignment horizontal="center" vertical="center"/>
    </xf>
    <xf numFmtId="0" fontId="4" fillId="3" borderId="0" xfId="0" applyFont="1" applyFill="1"/>
    <xf numFmtId="0" fontId="4" fillId="2" borderId="1" xfId="0" applyFont="1" applyFill="1" applyBorder="1" applyAlignment="1">
      <alignment horizontal="center" vertical="center" wrapText="1"/>
    </xf>
    <xf numFmtId="0" fontId="5" fillId="2" borderId="1" xfId="0" applyFont="1" applyFill="1" applyBorder="1" applyAlignment="1">
      <alignment vertical="center"/>
    </xf>
    <xf numFmtId="0" fontId="0" fillId="0" borderId="1" xfId="0" applyBorder="1"/>
    <xf numFmtId="165" fontId="0" fillId="0" borderId="1" xfId="2" applyNumberFormat="1" applyFont="1" applyBorder="1"/>
    <xf numFmtId="0" fontId="4" fillId="0" borderId="1" xfId="0" applyFont="1" applyBorder="1" applyAlignment="1">
      <alignment horizontal="center"/>
    </xf>
    <xf numFmtId="166" fontId="0" fillId="0" borderId="0" xfId="0" applyNumberFormat="1"/>
    <xf numFmtId="0" fontId="4" fillId="4" borderId="3" xfId="0" applyFont="1" applyFill="1" applyBorder="1"/>
    <xf numFmtId="9" fontId="5" fillId="0" borderId="0" xfId="1" applyFont="1" applyAlignment="1">
      <alignment horizontal="center" vertical="center"/>
    </xf>
    <xf numFmtId="0" fontId="0" fillId="0" borderId="0" xfId="0" pivotButton="1" applyAlignment="1">
      <alignment vertical="center"/>
    </xf>
    <xf numFmtId="0" fontId="0" fillId="0" borderId="0" xfId="0" applyAlignment="1">
      <alignment vertical="center"/>
    </xf>
    <xf numFmtId="9" fontId="2" fillId="0" borderId="0" xfId="1" applyFont="1" applyAlignment="1">
      <alignment vertical="center"/>
    </xf>
    <xf numFmtId="0" fontId="0" fillId="6" borderId="7" xfId="0" applyFill="1" applyBorder="1"/>
    <xf numFmtId="9" fontId="0" fillId="6" borderId="0" xfId="0" applyNumberFormat="1" applyFill="1"/>
    <xf numFmtId="9" fontId="0" fillId="6" borderId="8" xfId="0" applyNumberFormat="1" applyFill="1" applyBorder="1"/>
    <xf numFmtId="0" fontId="4" fillId="5" borderId="4"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6" xfId="0" applyFont="1" applyFill="1" applyBorder="1" applyAlignment="1">
      <alignment horizontal="center" vertical="center"/>
    </xf>
    <xf numFmtId="9" fontId="4" fillId="5" borderId="10" xfId="0" applyNumberFormat="1" applyFont="1" applyFill="1" applyBorder="1"/>
    <xf numFmtId="9" fontId="4" fillId="5" borderId="11" xfId="0" applyNumberFormat="1" applyFont="1" applyFill="1" applyBorder="1"/>
    <xf numFmtId="0" fontId="4" fillId="5" borderId="9" xfId="0" applyFont="1" applyFill="1" applyBorder="1" applyAlignment="1">
      <alignment horizontal="left" vertical="center"/>
    </xf>
    <xf numFmtId="0" fontId="4" fillId="5" borderId="4" xfId="0" applyFont="1" applyFill="1" applyBorder="1" applyAlignment="1">
      <alignment horizontal="left" vertical="center"/>
    </xf>
    <xf numFmtId="0" fontId="4" fillId="5" borderId="6" xfId="0" applyFont="1" applyFill="1" applyBorder="1" applyAlignment="1">
      <alignment horizontal="left" vertical="center"/>
    </xf>
    <xf numFmtId="0" fontId="4" fillId="5" borderId="5" xfId="0" applyFont="1" applyFill="1" applyBorder="1" applyAlignment="1">
      <alignment horizontal="right" vertical="center"/>
    </xf>
    <xf numFmtId="0" fontId="4" fillId="5" borderId="6" xfId="0" applyFont="1" applyFill="1" applyBorder="1" applyAlignment="1">
      <alignment horizontal="right" vertical="center"/>
    </xf>
    <xf numFmtId="9" fontId="0" fillId="6" borderId="8" xfId="1" applyFont="1" applyFill="1" applyBorder="1"/>
    <xf numFmtId="0" fontId="4" fillId="5" borderId="11" xfId="0" applyFont="1" applyFill="1" applyBorder="1" applyAlignment="1">
      <alignment horizontal="left" vertical="center"/>
    </xf>
    <xf numFmtId="165" fontId="0" fillId="6" borderId="0" xfId="2" applyNumberFormat="1" applyFont="1" applyFill="1" applyBorder="1"/>
    <xf numFmtId="165" fontId="4" fillId="5" borderId="10" xfId="2" applyNumberFormat="1" applyFont="1" applyFill="1" applyBorder="1"/>
    <xf numFmtId="9" fontId="0" fillId="5" borderId="11" xfId="1" applyFont="1" applyFill="1" applyBorder="1"/>
    <xf numFmtId="0" fontId="4" fillId="5" borderId="9" xfId="0" applyFont="1" applyFill="1" applyBorder="1"/>
  </cellXfs>
  <cellStyles count="3">
    <cellStyle name="Comma" xfId="2" builtinId="3"/>
    <cellStyle name="Normal" xfId="0" builtinId="0"/>
    <cellStyle name="Percent" xfId="1" builtinId="5"/>
  </cellStyles>
  <dxfs count="36">
    <dxf>
      <numFmt numFmtId="165" formatCode="_ * #,##0_ ;_ * \-#,##0_ ;_ * &quot;-&quot;??_ ;_ @_ "/>
    </dxf>
    <dxf>
      <numFmt numFmtId="13" formatCode="0%"/>
    </dxf>
    <dxf>
      <numFmt numFmtId="165" formatCode="_ * #,##0_ ;_ * \-#,##0_ ;_ * &quot;-&quot;??_ ;_ @_ "/>
    </dxf>
    <dxf>
      <numFmt numFmtId="165" formatCode="_ * #,##0_ ;_ * \-#,##0_ ;_ * &quot;-&quot;??_ ;_ @_ "/>
    </dxf>
    <dxf>
      <numFmt numFmtId="13" formatCode="0%"/>
    </dxf>
    <dxf>
      <numFmt numFmtId="13" formatCode="0%"/>
    </dxf>
    <dxf>
      <numFmt numFmtId="13" formatCode="0%"/>
    </dxf>
    <dxf>
      <numFmt numFmtId="165" formatCode="_ * #,##0_ ;_ * \-#,##0_ ;_ * &quot;-&quot;??_ ;_ @_ "/>
    </dxf>
    <dxf>
      <numFmt numFmtId="166" formatCode="0.0%"/>
    </dxf>
    <dxf>
      <numFmt numFmtId="166" formatCode="0.0%"/>
    </dxf>
    <dxf>
      <numFmt numFmtId="13" formatCode="0%"/>
    </dxf>
    <dxf>
      <numFmt numFmtId="13" formatCode="0%"/>
    </dxf>
    <dxf>
      <numFmt numFmtId="13" formatCode="0%"/>
    </dxf>
    <dxf>
      <numFmt numFmtId="165" formatCode="_ * #,##0_ ;_ * \-#,##0_ ;_ * &quot;-&quot;??_ ;_ @_ "/>
    </dxf>
    <dxf>
      <numFmt numFmtId="1" formatCode="0"/>
    </dxf>
    <dxf>
      <numFmt numFmtId="1" formatCode="0"/>
    </dxf>
    <dxf>
      <numFmt numFmtId="1" formatCode="0"/>
    </dxf>
    <dxf>
      <numFmt numFmtId="165" formatCode="_ * #,##0_ ;_ * \-#,##0_ ;_ * &quot;-&quot;??_ ;_ @_ "/>
    </dxf>
    <dxf>
      <alignment vertical="center"/>
    </dxf>
    <dxf>
      <alignment vertical="center"/>
    </dxf>
    <dxf>
      <numFmt numFmtId="165" formatCode="_ * #,##0_ ;_ * \-#,##0_ ;_ * &quot;-&quot;??_ ;_ @_ "/>
    </dxf>
    <dxf>
      <numFmt numFmtId="1" formatCode="0"/>
    </dxf>
    <dxf>
      <numFmt numFmtId="1" formatCode="0"/>
    </dxf>
    <dxf>
      <numFmt numFmtId="1" formatCode="0"/>
    </dxf>
    <dxf>
      <numFmt numFmtId="13" formatCode="0%"/>
    </dxf>
    <dxf>
      <numFmt numFmtId="13" formatCode="0%"/>
    </dxf>
    <dxf>
      <numFmt numFmtId="13" formatCode="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Instagram reach on Daily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reach!$B$1</c:f>
              <c:strCache>
                <c:ptCount val="1"/>
                <c:pt idx="0">
                  <c:v>Instagram reach</c:v>
                </c:pt>
              </c:strCache>
            </c:strRef>
          </c:tx>
          <c:spPr>
            <a:ln w="28575" cap="rnd">
              <a:solidFill>
                <a:schemeClr val="accent1"/>
              </a:solidFill>
              <a:round/>
            </a:ln>
            <a:effectLst/>
          </c:spPr>
          <c:marker>
            <c:symbol val="none"/>
          </c:marker>
          <c:cat>
            <c:numRef>
              <c:f>reach!$A$2:$A$754</c:f>
              <c:numCache>
                <c:formatCode>m/d/yyyy</c:formatCode>
                <c:ptCount val="753"/>
                <c:pt idx="0">
                  <c:v>44570</c:v>
                </c:pt>
                <c:pt idx="1">
                  <c:v>44571</c:v>
                </c:pt>
                <c:pt idx="2">
                  <c:v>44572</c:v>
                </c:pt>
                <c:pt idx="3">
                  <c:v>44573</c:v>
                </c:pt>
                <c:pt idx="4">
                  <c:v>44574</c:v>
                </c:pt>
                <c:pt idx="5">
                  <c:v>44575</c:v>
                </c:pt>
                <c:pt idx="6">
                  <c:v>44576</c:v>
                </c:pt>
                <c:pt idx="7">
                  <c:v>44577</c:v>
                </c:pt>
                <c:pt idx="8">
                  <c:v>44578</c:v>
                </c:pt>
                <c:pt idx="9">
                  <c:v>44579</c:v>
                </c:pt>
                <c:pt idx="10">
                  <c:v>44580</c:v>
                </c:pt>
                <c:pt idx="11">
                  <c:v>44581</c:v>
                </c:pt>
                <c:pt idx="12">
                  <c:v>44582</c:v>
                </c:pt>
                <c:pt idx="13">
                  <c:v>44583</c:v>
                </c:pt>
                <c:pt idx="14">
                  <c:v>44584</c:v>
                </c:pt>
                <c:pt idx="15">
                  <c:v>44585</c:v>
                </c:pt>
                <c:pt idx="16">
                  <c:v>44586</c:v>
                </c:pt>
                <c:pt idx="17">
                  <c:v>44587</c:v>
                </c:pt>
                <c:pt idx="18">
                  <c:v>44588</c:v>
                </c:pt>
                <c:pt idx="19">
                  <c:v>44589</c:v>
                </c:pt>
                <c:pt idx="20">
                  <c:v>44590</c:v>
                </c:pt>
                <c:pt idx="21">
                  <c:v>44591</c:v>
                </c:pt>
                <c:pt idx="22">
                  <c:v>44592</c:v>
                </c:pt>
                <c:pt idx="23">
                  <c:v>44593</c:v>
                </c:pt>
                <c:pt idx="24">
                  <c:v>44594</c:v>
                </c:pt>
                <c:pt idx="25">
                  <c:v>44595</c:v>
                </c:pt>
                <c:pt idx="26">
                  <c:v>44596</c:v>
                </c:pt>
                <c:pt idx="27">
                  <c:v>44597</c:v>
                </c:pt>
                <c:pt idx="28">
                  <c:v>44598</c:v>
                </c:pt>
                <c:pt idx="29">
                  <c:v>44599</c:v>
                </c:pt>
                <c:pt idx="30">
                  <c:v>44600</c:v>
                </c:pt>
                <c:pt idx="31">
                  <c:v>44601</c:v>
                </c:pt>
                <c:pt idx="32">
                  <c:v>44602</c:v>
                </c:pt>
                <c:pt idx="33">
                  <c:v>44603</c:v>
                </c:pt>
                <c:pt idx="34">
                  <c:v>44604</c:v>
                </c:pt>
                <c:pt idx="35">
                  <c:v>44605</c:v>
                </c:pt>
                <c:pt idx="36">
                  <c:v>44606</c:v>
                </c:pt>
                <c:pt idx="37">
                  <c:v>44607</c:v>
                </c:pt>
                <c:pt idx="38">
                  <c:v>44608</c:v>
                </c:pt>
                <c:pt idx="39">
                  <c:v>44609</c:v>
                </c:pt>
                <c:pt idx="40">
                  <c:v>44610</c:v>
                </c:pt>
                <c:pt idx="41">
                  <c:v>44611</c:v>
                </c:pt>
                <c:pt idx="42">
                  <c:v>44612</c:v>
                </c:pt>
                <c:pt idx="43">
                  <c:v>44613</c:v>
                </c:pt>
                <c:pt idx="44">
                  <c:v>44614</c:v>
                </c:pt>
                <c:pt idx="45">
                  <c:v>44615</c:v>
                </c:pt>
                <c:pt idx="46">
                  <c:v>44616</c:v>
                </c:pt>
                <c:pt idx="47">
                  <c:v>44617</c:v>
                </c:pt>
                <c:pt idx="48">
                  <c:v>44618</c:v>
                </c:pt>
                <c:pt idx="49">
                  <c:v>44619</c:v>
                </c:pt>
                <c:pt idx="50">
                  <c:v>44620</c:v>
                </c:pt>
                <c:pt idx="51">
                  <c:v>44621</c:v>
                </c:pt>
                <c:pt idx="52">
                  <c:v>44622</c:v>
                </c:pt>
                <c:pt idx="53">
                  <c:v>44623</c:v>
                </c:pt>
                <c:pt idx="54">
                  <c:v>44624</c:v>
                </c:pt>
                <c:pt idx="55">
                  <c:v>44625</c:v>
                </c:pt>
                <c:pt idx="56">
                  <c:v>44626</c:v>
                </c:pt>
                <c:pt idx="57">
                  <c:v>44627</c:v>
                </c:pt>
                <c:pt idx="58">
                  <c:v>44628</c:v>
                </c:pt>
                <c:pt idx="59">
                  <c:v>44629</c:v>
                </c:pt>
                <c:pt idx="60">
                  <c:v>44630</c:v>
                </c:pt>
                <c:pt idx="61">
                  <c:v>44631</c:v>
                </c:pt>
                <c:pt idx="62">
                  <c:v>44632</c:v>
                </c:pt>
                <c:pt idx="63">
                  <c:v>44633</c:v>
                </c:pt>
                <c:pt idx="64">
                  <c:v>44634</c:v>
                </c:pt>
                <c:pt idx="65">
                  <c:v>44635</c:v>
                </c:pt>
                <c:pt idx="66">
                  <c:v>44636</c:v>
                </c:pt>
                <c:pt idx="67">
                  <c:v>44637</c:v>
                </c:pt>
                <c:pt idx="68">
                  <c:v>44638</c:v>
                </c:pt>
                <c:pt idx="69">
                  <c:v>44639</c:v>
                </c:pt>
                <c:pt idx="70">
                  <c:v>44640</c:v>
                </c:pt>
                <c:pt idx="71">
                  <c:v>44641</c:v>
                </c:pt>
                <c:pt idx="72">
                  <c:v>44642</c:v>
                </c:pt>
                <c:pt idx="73">
                  <c:v>44643</c:v>
                </c:pt>
                <c:pt idx="74">
                  <c:v>44644</c:v>
                </c:pt>
                <c:pt idx="75">
                  <c:v>44645</c:v>
                </c:pt>
                <c:pt idx="76">
                  <c:v>44646</c:v>
                </c:pt>
                <c:pt idx="77">
                  <c:v>44647</c:v>
                </c:pt>
                <c:pt idx="78">
                  <c:v>44648</c:v>
                </c:pt>
                <c:pt idx="79">
                  <c:v>44649</c:v>
                </c:pt>
                <c:pt idx="80">
                  <c:v>44650</c:v>
                </c:pt>
                <c:pt idx="81">
                  <c:v>44651</c:v>
                </c:pt>
                <c:pt idx="82">
                  <c:v>44652</c:v>
                </c:pt>
                <c:pt idx="83">
                  <c:v>44653</c:v>
                </c:pt>
                <c:pt idx="84">
                  <c:v>44654</c:v>
                </c:pt>
                <c:pt idx="85">
                  <c:v>44655</c:v>
                </c:pt>
                <c:pt idx="86">
                  <c:v>44656</c:v>
                </c:pt>
                <c:pt idx="87">
                  <c:v>44657</c:v>
                </c:pt>
                <c:pt idx="88">
                  <c:v>44658</c:v>
                </c:pt>
                <c:pt idx="89">
                  <c:v>44659</c:v>
                </c:pt>
                <c:pt idx="90">
                  <c:v>44660</c:v>
                </c:pt>
                <c:pt idx="91">
                  <c:v>44661</c:v>
                </c:pt>
                <c:pt idx="92">
                  <c:v>44662</c:v>
                </c:pt>
                <c:pt idx="93">
                  <c:v>44663</c:v>
                </c:pt>
                <c:pt idx="94">
                  <c:v>44664</c:v>
                </c:pt>
                <c:pt idx="95">
                  <c:v>44665</c:v>
                </c:pt>
                <c:pt idx="96">
                  <c:v>44666</c:v>
                </c:pt>
                <c:pt idx="97">
                  <c:v>44667</c:v>
                </c:pt>
                <c:pt idx="98">
                  <c:v>44668</c:v>
                </c:pt>
                <c:pt idx="99">
                  <c:v>44669</c:v>
                </c:pt>
                <c:pt idx="100">
                  <c:v>44670</c:v>
                </c:pt>
                <c:pt idx="101">
                  <c:v>44671</c:v>
                </c:pt>
                <c:pt idx="102">
                  <c:v>44672</c:v>
                </c:pt>
                <c:pt idx="103">
                  <c:v>44673</c:v>
                </c:pt>
                <c:pt idx="104">
                  <c:v>44674</c:v>
                </c:pt>
                <c:pt idx="105">
                  <c:v>44675</c:v>
                </c:pt>
                <c:pt idx="106">
                  <c:v>44676</c:v>
                </c:pt>
                <c:pt idx="107">
                  <c:v>44677</c:v>
                </c:pt>
                <c:pt idx="108">
                  <c:v>44678</c:v>
                </c:pt>
                <c:pt idx="109">
                  <c:v>44679</c:v>
                </c:pt>
                <c:pt idx="110">
                  <c:v>44680</c:v>
                </c:pt>
                <c:pt idx="111">
                  <c:v>44681</c:v>
                </c:pt>
                <c:pt idx="112">
                  <c:v>44682</c:v>
                </c:pt>
                <c:pt idx="113">
                  <c:v>44683</c:v>
                </c:pt>
                <c:pt idx="114">
                  <c:v>44684</c:v>
                </c:pt>
                <c:pt idx="115">
                  <c:v>44685</c:v>
                </c:pt>
                <c:pt idx="116">
                  <c:v>44686</c:v>
                </c:pt>
                <c:pt idx="117">
                  <c:v>44687</c:v>
                </c:pt>
                <c:pt idx="118">
                  <c:v>44688</c:v>
                </c:pt>
                <c:pt idx="119">
                  <c:v>44689</c:v>
                </c:pt>
                <c:pt idx="120">
                  <c:v>44690</c:v>
                </c:pt>
                <c:pt idx="121">
                  <c:v>44691</c:v>
                </c:pt>
                <c:pt idx="122">
                  <c:v>44692</c:v>
                </c:pt>
                <c:pt idx="123">
                  <c:v>44693</c:v>
                </c:pt>
                <c:pt idx="124">
                  <c:v>44694</c:v>
                </c:pt>
                <c:pt idx="125">
                  <c:v>44695</c:v>
                </c:pt>
                <c:pt idx="126">
                  <c:v>44696</c:v>
                </c:pt>
                <c:pt idx="127">
                  <c:v>44697</c:v>
                </c:pt>
                <c:pt idx="128">
                  <c:v>44698</c:v>
                </c:pt>
                <c:pt idx="129">
                  <c:v>44699</c:v>
                </c:pt>
                <c:pt idx="130">
                  <c:v>44700</c:v>
                </c:pt>
                <c:pt idx="131">
                  <c:v>44701</c:v>
                </c:pt>
                <c:pt idx="132">
                  <c:v>44702</c:v>
                </c:pt>
                <c:pt idx="133">
                  <c:v>44703</c:v>
                </c:pt>
                <c:pt idx="134">
                  <c:v>44704</c:v>
                </c:pt>
                <c:pt idx="135">
                  <c:v>44705</c:v>
                </c:pt>
                <c:pt idx="136">
                  <c:v>44706</c:v>
                </c:pt>
                <c:pt idx="137">
                  <c:v>44707</c:v>
                </c:pt>
                <c:pt idx="138">
                  <c:v>44708</c:v>
                </c:pt>
                <c:pt idx="139">
                  <c:v>44709</c:v>
                </c:pt>
                <c:pt idx="140">
                  <c:v>44710</c:v>
                </c:pt>
                <c:pt idx="141">
                  <c:v>44711</c:v>
                </c:pt>
                <c:pt idx="142">
                  <c:v>44712</c:v>
                </c:pt>
                <c:pt idx="143">
                  <c:v>44713</c:v>
                </c:pt>
                <c:pt idx="144">
                  <c:v>44714</c:v>
                </c:pt>
                <c:pt idx="145">
                  <c:v>44715</c:v>
                </c:pt>
                <c:pt idx="146">
                  <c:v>44716</c:v>
                </c:pt>
                <c:pt idx="147">
                  <c:v>44717</c:v>
                </c:pt>
                <c:pt idx="148">
                  <c:v>44718</c:v>
                </c:pt>
                <c:pt idx="149">
                  <c:v>44719</c:v>
                </c:pt>
                <c:pt idx="150">
                  <c:v>44720</c:v>
                </c:pt>
                <c:pt idx="151">
                  <c:v>44721</c:v>
                </c:pt>
                <c:pt idx="152">
                  <c:v>44722</c:v>
                </c:pt>
                <c:pt idx="153">
                  <c:v>44723</c:v>
                </c:pt>
                <c:pt idx="154">
                  <c:v>44724</c:v>
                </c:pt>
                <c:pt idx="155">
                  <c:v>44725</c:v>
                </c:pt>
                <c:pt idx="156">
                  <c:v>44726</c:v>
                </c:pt>
                <c:pt idx="157">
                  <c:v>44727</c:v>
                </c:pt>
                <c:pt idx="158">
                  <c:v>44728</c:v>
                </c:pt>
                <c:pt idx="159">
                  <c:v>44729</c:v>
                </c:pt>
                <c:pt idx="160">
                  <c:v>44730</c:v>
                </c:pt>
                <c:pt idx="161">
                  <c:v>44731</c:v>
                </c:pt>
                <c:pt idx="162">
                  <c:v>44732</c:v>
                </c:pt>
                <c:pt idx="163">
                  <c:v>44733</c:v>
                </c:pt>
                <c:pt idx="164">
                  <c:v>44734</c:v>
                </c:pt>
                <c:pt idx="165">
                  <c:v>44735</c:v>
                </c:pt>
                <c:pt idx="166">
                  <c:v>44736</c:v>
                </c:pt>
                <c:pt idx="167">
                  <c:v>44737</c:v>
                </c:pt>
                <c:pt idx="168">
                  <c:v>44738</c:v>
                </c:pt>
                <c:pt idx="169">
                  <c:v>44739</c:v>
                </c:pt>
                <c:pt idx="170">
                  <c:v>44740</c:v>
                </c:pt>
                <c:pt idx="171">
                  <c:v>44741</c:v>
                </c:pt>
                <c:pt idx="172">
                  <c:v>44742</c:v>
                </c:pt>
                <c:pt idx="173">
                  <c:v>44743</c:v>
                </c:pt>
                <c:pt idx="174">
                  <c:v>44744</c:v>
                </c:pt>
                <c:pt idx="175">
                  <c:v>44745</c:v>
                </c:pt>
                <c:pt idx="176">
                  <c:v>44746</c:v>
                </c:pt>
                <c:pt idx="177">
                  <c:v>44747</c:v>
                </c:pt>
                <c:pt idx="178">
                  <c:v>44748</c:v>
                </c:pt>
                <c:pt idx="179">
                  <c:v>44749</c:v>
                </c:pt>
                <c:pt idx="180">
                  <c:v>44750</c:v>
                </c:pt>
                <c:pt idx="181">
                  <c:v>44751</c:v>
                </c:pt>
                <c:pt idx="182">
                  <c:v>44752</c:v>
                </c:pt>
                <c:pt idx="183">
                  <c:v>44753</c:v>
                </c:pt>
                <c:pt idx="184">
                  <c:v>44754</c:v>
                </c:pt>
                <c:pt idx="185">
                  <c:v>44755</c:v>
                </c:pt>
                <c:pt idx="186">
                  <c:v>44756</c:v>
                </c:pt>
                <c:pt idx="187">
                  <c:v>44757</c:v>
                </c:pt>
                <c:pt idx="188">
                  <c:v>44758</c:v>
                </c:pt>
                <c:pt idx="189">
                  <c:v>44759</c:v>
                </c:pt>
                <c:pt idx="190">
                  <c:v>44760</c:v>
                </c:pt>
                <c:pt idx="191">
                  <c:v>44761</c:v>
                </c:pt>
                <c:pt idx="192">
                  <c:v>44762</c:v>
                </c:pt>
                <c:pt idx="193">
                  <c:v>44763</c:v>
                </c:pt>
                <c:pt idx="194">
                  <c:v>44764</c:v>
                </c:pt>
                <c:pt idx="195">
                  <c:v>44765</c:v>
                </c:pt>
                <c:pt idx="196">
                  <c:v>44766</c:v>
                </c:pt>
                <c:pt idx="197">
                  <c:v>44767</c:v>
                </c:pt>
                <c:pt idx="198">
                  <c:v>44768</c:v>
                </c:pt>
                <c:pt idx="199">
                  <c:v>44769</c:v>
                </c:pt>
                <c:pt idx="200">
                  <c:v>44770</c:v>
                </c:pt>
                <c:pt idx="201">
                  <c:v>44771</c:v>
                </c:pt>
                <c:pt idx="202">
                  <c:v>44772</c:v>
                </c:pt>
                <c:pt idx="203">
                  <c:v>44773</c:v>
                </c:pt>
                <c:pt idx="204">
                  <c:v>44774</c:v>
                </c:pt>
                <c:pt idx="205">
                  <c:v>44775</c:v>
                </c:pt>
                <c:pt idx="206">
                  <c:v>44776</c:v>
                </c:pt>
                <c:pt idx="207">
                  <c:v>44777</c:v>
                </c:pt>
                <c:pt idx="208">
                  <c:v>44778</c:v>
                </c:pt>
                <c:pt idx="209">
                  <c:v>44779</c:v>
                </c:pt>
                <c:pt idx="210">
                  <c:v>44780</c:v>
                </c:pt>
                <c:pt idx="211">
                  <c:v>44781</c:v>
                </c:pt>
                <c:pt idx="212">
                  <c:v>44782</c:v>
                </c:pt>
                <c:pt idx="213">
                  <c:v>44783</c:v>
                </c:pt>
                <c:pt idx="214">
                  <c:v>44784</c:v>
                </c:pt>
                <c:pt idx="215">
                  <c:v>44785</c:v>
                </c:pt>
                <c:pt idx="216">
                  <c:v>44786</c:v>
                </c:pt>
                <c:pt idx="217">
                  <c:v>44787</c:v>
                </c:pt>
                <c:pt idx="218">
                  <c:v>44788</c:v>
                </c:pt>
                <c:pt idx="219">
                  <c:v>44789</c:v>
                </c:pt>
                <c:pt idx="220">
                  <c:v>44790</c:v>
                </c:pt>
                <c:pt idx="221">
                  <c:v>44791</c:v>
                </c:pt>
                <c:pt idx="222">
                  <c:v>44792</c:v>
                </c:pt>
                <c:pt idx="223">
                  <c:v>44793</c:v>
                </c:pt>
                <c:pt idx="224">
                  <c:v>44794</c:v>
                </c:pt>
                <c:pt idx="225">
                  <c:v>44795</c:v>
                </c:pt>
                <c:pt idx="226">
                  <c:v>44796</c:v>
                </c:pt>
                <c:pt idx="227">
                  <c:v>44797</c:v>
                </c:pt>
                <c:pt idx="228">
                  <c:v>44798</c:v>
                </c:pt>
                <c:pt idx="229">
                  <c:v>44799</c:v>
                </c:pt>
                <c:pt idx="230">
                  <c:v>44800</c:v>
                </c:pt>
                <c:pt idx="231">
                  <c:v>44801</c:v>
                </c:pt>
                <c:pt idx="232">
                  <c:v>44802</c:v>
                </c:pt>
                <c:pt idx="233">
                  <c:v>44803</c:v>
                </c:pt>
                <c:pt idx="234">
                  <c:v>44804</c:v>
                </c:pt>
                <c:pt idx="235">
                  <c:v>44805</c:v>
                </c:pt>
                <c:pt idx="236">
                  <c:v>44806</c:v>
                </c:pt>
                <c:pt idx="237">
                  <c:v>44807</c:v>
                </c:pt>
                <c:pt idx="238">
                  <c:v>44808</c:v>
                </c:pt>
                <c:pt idx="239">
                  <c:v>44809</c:v>
                </c:pt>
                <c:pt idx="240">
                  <c:v>44810</c:v>
                </c:pt>
                <c:pt idx="241">
                  <c:v>44811</c:v>
                </c:pt>
                <c:pt idx="242">
                  <c:v>44812</c:v>
                </c:pt>
                <c:pt idx="243">
                  <c:v>44813</c:v>
                </c:pt>
                <c:pt idx="244">
                  <c:v>44814</c:v>
                </c:pt>
                <c:pt idx="245">
                  <c:v>44815</c:v>
                </c:pt>
                <c:pt idx="246">
                  <c:v>44816</c:v>
                </c:pt>
                <c:pt idx="247">
                  <c:v>44817</c:v>
                </c:pt>
                <c:pt idx="248">
                  <c:v>44818</c:v>
                </c:pt>
                <c:pt idx="249">
                  <c:v>44819</c:v>
                </c:pt>
                <c:pt idx="250">
                  <c:v>44820</c:v>
                </c:pt>
                <c:pt idx="251">
                  <c:v>44821</c:v>
                </c:pt>
                <c:pt idx="252">
                  <c:v>44822</c:v>
                </c:pt>
                <c:pt idx="253">
                  <c:v>44823</c:v>
                </c:pt>
                <c:pt idx="254">
                  <c:v>44824</c:v>
                </c:pt>
                <c:pt idx="255">
                  <c:v>44825</c:v>
                </c:pt>
                <c:pt idx="256">
                  <c:v>44826</c:v>
                </c:pt>
                <c:pt idx="257">
                  <c:v>44827</c:v>
                </c:pt>
                <c:pt idx="258">
                  <c:v>44828</c:v>
                </c:pt>
                <c:pt idx="259">
                  <c:v>44829</c:v>
                </c:pt>
                <c:pt idx="260">
                  <c:v>44830</c:v>
                </c:pt>
                <c:pt idx="261">
                  <c:v>44831</c:v>
                </c:pt>
                <c:pt idx="262">
                  <c:v>44832</c:v>
                </c:pt>
                <c:pt idx="263">
                  <c:v>44833</c:v>
                </c:pt>
                <c:pt idx="264">
                  <c:v>44834</c:v>
                </c:pt>
                <c:pt idx="265">
                  <c:v>44835</c:v>
                </c:pt>
                <c:pt idx="266">
                  <c:v>44836</c:v>
                </c:pt>
                <c:pt idx="267">
                  <c:v>44837</c:v>
                </c:pt>
                <c:pt idx="268">
                  <c:v>44838</c:v>
                </c:pt>
                <c:pt idx="269">
                  <c:v>44839</c:v>
                </c:pt>
                <c:pt idx="270">
                  <c:v>44840</c:v>
                </c:pt>
                <c:pt idx="271">
                  <c:v>44841</c:v>
                </c:pt>
                <c:pt idx="272">
                  <c:v>44842</c:v>
                </c:pt>
                <c:pt idx="273">
                  <c:v>44843</c:v>
                </c:pt>
                <c:pt idx="274">
                  <c:v>44844</c:v>
                </c:pt>
                <c:pt idx="275">
                  <c:v>44845</c:v>
                </c:pt>
                <c:pt idx="276">
                  <c:v>44846</c:v>
                </c:pt>
                <c:pt idx="277">
                  <c:v>44847</c:v>
                </c:pt>
                <c:pt idx="278">
                  <c:v>44848</c:v>
                </c:pt>
                <c:pt idx="279">
                  <c:v>44849</c:v>
                </c:pt>
                <c:pt idx="280">
                  <c:v>44850</c:v>
                </c:pt>
                <c:pt idx="281">
                  <c:v>44851</c:v>
                </c:pt>
                <c:pt idx="282">
                  <c:v>44852</c:v>
                </c:pt>
                <c:pt idx="283">
                  <c:v>44853</c:v>
                </c:pt>
                <c:pt idx="284">
                  <c:v>44854</c:v>
                </c:pt>
                <c:pt idx="285">
                  <c:v>44855</c:v>
                </c:pt>
                <c:pt idx="286">
                  <c:v>44856</c:v>
                </c:pt>
                <c:pt idx="287">
                  <c:v>44857</c:v>
                </c:pt>
                <c:pt idx="288">
                  <c:v>44858</c:v>
                </c:pt>
                <c:pt idx="289">
                  <c:v>44859</c:v>
                </c:pt>
                <c:pt idx="290">
                  <c:v>44860</c:v>
                </c:pt>
                <c:pt idx="291">
                  <c:v>44861</c:v>
                </c:pt>
                <c:pt idx="292">
                  <c:v>44862</c:v>
                </c:pt>
                <c:pt idx="293">
                  <c:v>44863</c:v>
                </c:pt>
                <c:pt idx="294">
                  <c:v>44864</c:v>
                </c:pt>
                <c:pt idx="295">
                  <c:v>44865</c:v>
                </c:pt>
                <c:pt idx="296">
                  <c:v>44866</c:v>
                </c:pt>
                <c:pt idx="297">
                  <c:v>44867</c:v>
                </c:pt>
                <c:pt idx="298">
                  <c:v>44868</c:v>
                </c:pt>
                <c:pt idx="299">
                  <c:v>44869</c:v>
                </c:pt>
                <c:pt idx="300">
                  <c:v>44870</c:v>
                </c:pt>
                <c:pt idx="301">
                  <c:v>44871</c:v>
                </c:pt>
                <c:pt idx="302">
                  <c:v>44872</c:v>
                </c:pt>
                <c:pt idx="303">
                  <c:v>44873</c:v>
                </c:pt>
                <c:pt idx="304">
                  <c:v>44874</c:v>
                </c:pt>
                <c:pt idx="305">
                  <c:v>44875</c:v>
                </c:pt>
                <c:pt idx="306">
                  <c:v>44876</c:v>
                </c:pt>
                <c:pt idx="307">
                  <c:v>44877</c:v>
                </c:pt>
                <c:pt idx="308">
                  <c:v>44878</c:v>
                </c:pt>
                <c:pt idx="309">
                  <c:v>44879</c:v>
                </c:pt>
                <c:pt idx="310">
                  <c:v>44880</c:v>
                </c:pt>
                <c:pt idx="311">
                  <c:v>44881</c:v>
                </c:pt>
                <c:pt idx="312">
                  <c:v>44882</c:v>
                </c:pt>
                <c:pt idx="313">
                  <c:v>44883</c:v>
                </c:pt>
                <c:pt idx="314">
                  <c:v>44884</c:v>
                </c:pt>
                <c:pt idx="315">
                  <c:v>44885</c:v>
                </c:pt>
                <c:pt idx="316">
                  <c:v>44886</c:v>
                </c:pt>
                <c:pt idx="317">
                  <c:v>44887</c:v>
                </c:pt>
                <c:pt idx="318">
                  <c:v>44888</c:v>
                </c:pt>
                <c:pt idx="319">
                  <c:v>44889</c:v>
                </c:pt>
                <c:pt idx="320">
                  <c:v>44890</c:v>
                </c:pt>
                <c:pt idx="321">
                  <c:v>44891</c:v>
                </c:pt>
                <c:pt idx="322">
                  <c:v>44892</c:v>
                </c:pt>
                <c:pt idx="323">
                  <c:v>44893</c:v>
                </c:pt>
                <c:pt idx="324">
                  <c:v>44894</c:v>
                </c:pt>
                <c:pt idx="325">
                  <c:v>44895</c:v>
                </c:pt>
                <c:pt idx="326">
                  <c:v>44896</c:v>
                </c:pt>
                <c:pt idx="327">
                  <c:v>44897</c:v>
                </c:pt>
                <c:pt idx="328">
                  <c:v>44898</c:v>
                </c:pt>
                <c:pt idx="329">
                  <c:v>44899</c:v>
                </c:pt>
                <c:pt idx="330">
                  <c:v>44900</c:v>
                </c:pt>
                <c:pt idx="331">
                  <c:v>44901</c:v>
                </c:pt>
                <c:pt idx="332">
                  <c:v>44902</c:v>
                </c:pt>
                <c:pt idx="333">
                  <c:v>44903</c:v>
                </c:pt>
                <c:pt idx="334">
                  <c:v>44904</c:v>
                </c:pt>
                <c:pt idx="335">
                  <c:v>44905</c:v>
                </c:pt>
                <c:pt idx="336">
                  <c:v>44906</c:v>
                </c:pt>
                <c:pt idx="337">
                  <c:v>44907</c:v>
                </c:pt>
                <c:pt idx="338">
                  <c:v>44908</c:v>
                </c:pt>
                <c:pt idx="339">
                  <c:v>44909</c:v>
                </c:pt>
                <c:pt idx="340">
                  <c:v>44910</c:v>
                </c:pt>
                <c:pt idx="341">
                  <c:v>44911</c:v>
                </c:pt>
                <c:pt idx="342">
                  <c:v>44912</c:v>
                </c:pt>
                <c:pt idx="343">
                  <c:v>44913</c:v>
                </c:pt>
                <c:pt idx="344">
                  <c:v>44914</c:v>
                </c:pt>
                <c:pt idx="345">
                  <c:v>44915</c:v>
                </c:pt>
                <c:pt idx="346">
                  <c:v>44916</c:v>
                </c:pt>
                <c:pt idx="347">
                  <c:v>44917</c:v>
                </c:pt>
                <c:pt idx="348">
                  <c:v>44918</c:v>
                </c:pt>
                <c:pt idx="349">
                  <c:v>44919</c:v>
                </c:pt>
                <c:pt idx="350">
                  <c:v>44920</c:v>
                </c:pt>
                <c:pt idx="351">
                  <c:v>44921</c:v>
                </c:pt>
                <c:pt idx="352">
                  <c:v>44922</c:v>
                </c:pt>
                <c:pt idx="353">
                  <c:v>44923</c:v>
                </c:pt>
                <c:pt idx="354">
                  <c:v>44924</c:v>
                </c:pt>
                <c:pt idx="355">
                  <c:v>44925</c:v>
                </c:pt>
                <c:pt idx="356">
                  <c:v>44926</c:v>
                </c:pt>
                <c:pt idx="357">
                  <c:v>44927</c:v>
                </c:pt>
                <c:pt idx="358">
                  <c:v>44928</c:v>
                </c:pt>
                <c:pt idx="359">
                  <c:v>44929</c:v>
                </c:pt>
                <c:pt idx="360">
                  <c:v>44930</c:v>
                </c:pt>
                <c:pt idx="361">
                  <c:v>44931</c:v>
                </c:pt>
                <c:pt idx="362">
                  <c:v>44932</c:v>
                </c:pt>
                <c:pt idx="363">
                  <c:v>44933</c:v>
                </c:pt>
                <c:pt idx="364">
                  <c:v>44934</c:v>
                </c:pt>
                <c:pt idx="365">
                  <c:v>44935</c:v>
                </c:pt>
                <c:pt idx="366">
                  <c:v>44936</c:v>
                </c:pt>
                <c:pt idx="367">
                  <c:v>44937</c:v>
                </c:pt>
                <c:pt idx="368">
                  <c:v>44938</c:v>
                </c:pt>
                <c:pt idx="369">
                  <c:v>44939</c:v>
                </c:pt>
                <c:pt idx="370">
                  <c:v>44940</c:v>
                </c:pt>
                <c:pt idx="371">
                  <c:v>44941</c:v>
                </c:pt>
                <c:pt idx="372">
                  <c:v>44942</c:v>
                </c:pt>
                <c:pt idx="373">
                  <c:v>44943</c:v>
                </c:pt>
                <c:pt idx="374">
                  <c:v>44944</c:v>
                </c:pt>
                <c:pt idx="375">
                  <c:v>44945</c:v>
                </c:pt>
                <c:pt idx="376">
                  <c:v>44946</c:v>
                </c:pt>
                <c:pt idx="377">
                  <c:v>44947</c:v>
                </c:pt>
                <c:pt idx="378">
                  <c:v>44948</c:v>
                </c:pt>
                <c:pt idx="379">
                  <c:v>44949</c:v>
                </c:pt>
                <c:pt idx="380">
                  <c:v>44950</c:v>
                </c:pt>
                <c:pt idx="381">
                  <c:v>44951</c:v>
                </c:pt>
                <c:pt idx="382">
                  <c:v>44952</c:v>
                </c:pt>
                <c:pt idx="383">
                  <c:v>44953</c:v>
                </c:pt>
                <c:pt idx="384">
                  <c:v>44954</c:v>
                </c:pt>
                <c:pt idx="385">
                  <c:v>44955</c:v>
                </c:pt>
                <c:pt idx="386">
                  <c:v>44956</c:v>
                </c:pt>
                <c:pt idx="387">
                  <c:v>44957</c:v>
                </c:pt>
                <c:pt idx="388">
                  <c:v>44958</c:v>
                </c:pt>
                <c:pt idx="389">
                  <c:v>44959</c:v>
                </c:pt>
                <c:pt idx="390">
                  <c:v>44960</c:v>
                </c:pt>
                <c:pt idx="391">
                  <c:v>44961</c:v>
                </c:pt>
                <c:pt idx="392">
                  <c:v>44962</c:v>
                </c:pt>
                <c:pt idx="393">
                  <c:v>44963</c:v>
                </c:pt>
                <c:pt idx="394">
                  <c:v>44964</c:v>
                </c:pt>
                <c:pt idx="395">
                  <c:v>44965</c:v>
                </c:pt>
                <c:pt idx="396">
                  <c:v>44966</c:v>
                </c:pt>
                <c:pt idx="397">
                  <c:v>44967</c:v>
                </c:pt>
                <c:pt idx="398">
                  <c:v>44968</c:v>
                </c:pt>
                <c:pt idx="399">
                  <c:v>44969</c:v>
                </c:pt>
                <c:pt idx="400">
                  <c:v>44970</c:v>
                </c:pt>
                <c:pt idx="401">
                  <c:v>44971</c:v>
                </c:pt>
                <c:pt idx="402">
                  <c:v>44972</c:v>
                </c:pt>
                <c:pt idx="403">
                  <c:v>44973</c:v>
                </c:pt>
                <c:pt idx="404">
                  <c:v>44974</c:v>
                </c:pt>
                <c:pt idx="405">
                  <c:v>44975</c:v>
                </c:pt>
                <c:pt idx="406">
                  <c:v>44976</c:v>
                </c:pt>
                <c:pt idx="407">
                  <c:v>44977</c:v>
                </c:pt>
                <c:pt idx="408">
                  <c:v>44978</c:v>
                </c:pt>
                <c:pt idx="409">
                  <c:v>44979</c:v>
                </c:pt>
                <c:pt idx="410">
                  <c:v>44980</c:v>
                </c:pt>
                <c:pt idx="411">
                  <c:v>44981</c:v>
                </c:pt>
                <c:pt idx="412">
                  <c:v>44982</c:v>
                </c:pt>
                <c:pt idx="413">
                  <c:v>44983</c:v>
                </c:pt>
                <c:pt idx="414">
                  <c:v>44984</c:v>
                </c:pt>
                <c:pt idx="415">
                  <c:v>44985</c:v>
                </c:pt>
                <c:pt idx="416">
                  <c:v>44986</c:v>
                </c:pt>
                <c:pt idx="417">
                  <c:v>44987</c:v>
                </c:pt>
                <c:pt idx="418">
                  <c:v>44988</c:v>
                </c:pt>
                <c:pt idx="419">
                  <c:v>44989</c:v>
                </c:pt>
                <c:pt idx="420">
                  <c:v>44990</c:v>
                </c:pt>
                <c:pt idx="421">
                  <c:v>44991</c:v>
                </c:pt>
                <c:pt idx="422">
                  <c:v>44992</c:v>
                </c:pt>
                <c:pt idx="423">
                  <c:v>44993</c:v>
                </c:pt>
                <c:pt idx="424">
                  <c:v>44994</c:v>
                </c:pt>
                <c:pt idx="425">
                  <c:v>44995</c:v>
                </c:pt>
                <c:pt idx="426">
                  <c:v>44996</c:v>
                </c:pt>
                <c:pt idx="427">
                  <c:v>44997</c:v>
                </c:pt>
                <c:pt idx="428">
                  <c:v>44998</c:v>
                </c:pt>
                <c:pt idx="429">
                  <c:v>44999</c:v>
                </c:pt>
                <c:pt idx="430">
                  <c:v>45000</c:v>
                </c:pt>
                <c:pt idx="431">
                  <c:v>45001</c:v>
                </c:pt>
                <c:pt idx="432">
                  <c:v>45002</c:v>
                </c:pt>
                <c:pt idx="433">
                  <c:v>45003</c:v>
                </c:pt>
                <c:pt idx="434">
                  <c:v>45004</c:v>
                </c:pt>
                <c:pt idx="435">
                  <c:v>45005</c:v>
                </c:pt>
                <c:pt idx="436">
                  <c:v>45006</c:v>
                </c:pt>
                <c:pt idx="437">
                  <c:v>45007</c:v>
                </c:pt>
                <c:pt idx="438">
                  <c:v>45008</c:v>
                </c:pt>
                <c:pt idx="439">
                  <c:v>45009</c:v>
                </c:pt>
                <c:pt idx="440">
                  <c:v>45010</c:v>
                </c:pt>
                <c:pt idx="441">
                  <c:v>45011</c:v>
                </c:pt>
                <c:pt idx="442">
                  <c:v>45012</c:v>
                </c:pt>
                <c:pt idx="443">
                  <c:v>45013</c:v>
                </c:pt>
                <c:pt idx="444">
                  <c:v>45014</c:v>
                </c:pt>
                <c:pt idx="445">
                  <c:v>45015</c:v>
                </c:pt>
                <c:pt idx="446">
                  <c:v>45016</c:v>
                </c:pt>
                <c:pt idx="447">
                  <c:v>45017</c:v>
                </c:pt>
                <c:pt idx="448">
                  <c:v>45018</c:v>
                </c:pt>
                <c:pt idx="449">
                  <c:v>45019</c:v>
                </c:pt>
                <c:pt idx="450">
                  <c:v>45020</c:v>
                </c:pt>
                <c:pt idx="451">
                  <c:v>45021</c:v>
                </c:pt>
                <c:pt idx="452">
                  <c:v>45022</c:v>
                </c:pt>
                <c:pt idx="453">
                  <c:v>45023</c:v>
                </c:pt>
                <c:pt idx="454">
                  <c:v>45024</c:v>
                </c:pt>
                <c:pt idx="455">
                  <c:v>45025</c:v>
                </c:pt>
                <c:pt idx="456">
                  <c:v>45026</c:v>
                </c:pt>
                <c:pt idx="457">
                  <c:v>45027</c:v>
                </c:pt>
                <c:pt idx="458">
                  <c:v>45028</c:v>
                </c:pt>
                <c:pt idx="459">
                  <c:v>45029</c:v>
                </c:pt>
                <c:pt idx="460">
                  <c:v>45030</c:v>
                </c:pt>
                <c:pt idx="461">
                  <c:v>45031</c:v>
                </c:pt>
                <c:pt idx="462">
                  <c:v>45032</c:v>
                </c:pt>
                <c:pt idx="463">
                  <c:v>45033</c:v>
                </c:pt>
                <c:pt idx="464">
                  <c:v>45034</c:v>
                </c:pt>
                <c:pt idx="465">
                  <c:v>45035</c:v>
                </c:pt>
                <c:pt idx="466">
                  <c:v>45036</c:v>
                </c:pt>
                <c:pt idx="467">
                  <c:v>45037</c:v>
                </c:pt>
                <c:pt idx="468">
                  <c:v>45038</c:v>
                </c:pt>
                <c:pt idx="469">
                  <c:v>45039</c:v>
                </c:pt>
                <c:pt idx="470">
                  <c:v>45040</c:v>
                </c:pt>
                <c:pt idx="471">
                  <c:v>45041</c:v>
                </c:pt>
                <c:pt idx="472">
                  <c:v>45042</c:v>
                </c:pt>
                <c:pt idx="473">
                  <c:v>45043</c:v>
                </c:pt>
                <c:pt idx="474">
                  <c:v>45044</c:v>
                </c:pt>
                <c:pt idx="475">
                  <c:v>45045</c:v>
                </c:pt>
                <c:pt idx="476">
                  <c:v>45046</c:v>
                </c:pt>
                <c:pt idx="477">
                  <c:v>45047</c:v>
                </c:pt>
                <c:pt idx="478">
                  <c:v>45048</c:v>
                </c:pt>
                <c:pt idx="479">
                  <c:v>45049</c:v>
                </c:pt>
                <c:pt idx="480">
                  <c:v>45050</c:v>
                </c:pt>
                <c:pt idx="481">
                  <c:v>45051</c:v>
                </c:pt>
                <c:pt idx="482">
                  <c:v>45052</c:v>
                </c:pt>
                <c:pt idx="483">
                  <c:v>45053</c:v>
                </c:pt>
                <c:pt idx="484">
                  <c:v>45054</c:v>
                </c:pt>
                <c:pt idx="485">
                  <c:v>45055</c:v>
                </c:pt>
                <c:pt idx="486">
                  <c:v>45056</c:v>
                </c:pt>
                <c:pt idx="487">
                  <c:v>45057</c:v>
                </c:pt>
                <c:pt idx="488">
                  <c:v>45058</c:v>
                </c:pt>
                <c:pt idx="489">
                  <c:v>45059</c:v>
                </c:pt>
                <c:pt idx="490">
                  <c:v>45060</c:v>
                </c:pt>
                <c:pt idx="491">
                  <c:v>45061</c:v>
                </c:pt>
                <c:pt idx="492">
                  <c:v>45062</c:v>
                </c:pt>
                <c:pt idx="493">
                  <c:v>45063</c:v>
                </c:pt>
                <c:pt idx="494">
                  <c:v>45064</c:v>
                </c:pt>
                <c:pt idx="495">
                  <c:v>45065</c:v>
                </c:pt>
                <c:pt idx="496">
                  <c:v>45066</c:v>
                </c:pt>
                <c:pt idx="497">
                  <c:v>45067</c:v>
                </c:pt>
                <c:pt idx="498">
                  <c:v>45068</c:v>
                </c:pt>
                <c:pt idx="499">
                  <c:v>45069</c:v>
                </c:pt>
                <c:pt idx="500">
                  <c:v>45070</c:v>
                </c:pt>
                <c:pt idx="501">
                  <c:v>45071</c:v>
                </c:pt>
                <c:pt idx="502">
                  <c:v>45072</c:v>
                </c:pt>
                <c:pt idx="503">
                  <c:v>45073</c:v>
                </c:pt>
                <c:pt idx="504">
                  <c:v>45074</c:v>
                </c:pt>
                <c:pt idx="505">
                  <c:v>45075</c:v>
                </c:pt>
                <c:pt idx="506">
                  <c:v>45076</c:v>
                </c:pt>
                <c:pt idx="507">
                  <c:v>45077</c:v>
                </c:pt>
                <c:pt idx="508">
                  <c:v>45078</c:v>
                </c:pt>
                <c:pt idx="509">
                  <c:v>45079</c:v>
                </c:pt>
                <c:pt idx="510">
                  <c:v>45080</c:v>
                </c:pt>
                <c:pt idx="511">
                  <c:v>45081</c:v>
                </c:pt>
                <c:pt idx="512">
                  <c:v>45082</c:v>
                </c:pt>
                <c:pt idx="513">
                  <c:v>45083</c:v>
                </c:pt>
                <c:pt idx="514">
                  <c:v>45084</c:v>
                </c:pt>
                <c:pt idx="515">
                  <c:v>45085</c:v>
                </c:pt>
                <c:pt idx="516">
                  <c:v>45086</c:v>
                </c:pt>
                <c:pt idx="517">
                  <c:v>45087</c:v>
                </c:pt>
                <c:pt idx="518">
                  <c:v>45088</c:v>
                </c:pt>
                <c:pt idx="519">
                  <c:v>45089</c:v>
                </c:pt>
                <c:pt idx="520">
                  <c:v>45090</c:v>
                </c:pt>
                <c:pt idx="521">
                  <c:v>45091</c:v>
                </c:pt>
                <c:pt idx="522">
                  <c:v>45092</c:v>
                </c:pt>
                <c:pt idx="523">
                  <c:v>45093</c:v>
                </c:pt>
                <c:pt idx="524">
                  <c:v>45094</c:v>
                </c:pt>
                <c:pt idx="525">
                  <c:v>45095</c:v>
                </c:pt>
                <c:pt idx="526">
                  <c:v>45096</c:v>
                </c:pt>
                <c:pt idx="527">
                  <c:v>45097</c:v>
                </c:pt>
                <c:pt idx="528">
                  <c:v>45098</c:v>
                </c:pt>
                <c:pt idx="529">
                  <c:v>45099</c:v>
                </c:pt>
                <c:pt idx="530">
                  <c:v>45100</c:v>
                </c:pt>
                <c:pt idx="531">
                  <c:v>45101</c:v>
                </c:pt>
                <c:pt idx="532">
                  <c:v>45102</c:v>
                </c:pt>
                <c:pt idx="533">
                  <c:v>45103</c:v>
                </c:pt>
                <c:pt idx="534">
                  <c:v>45104</c:v>
                </c:pt>
                <c:pt idx="535">
                  <c:v>45105</c:v>
                </c:pt>
                <c:pt idx="536">
                  <c:v>45106</c:v>
                </c:pt>
                <c:pt idx="537">
                  <c:v>45107</c:v>
                </c:pt>
                <c:pt idx="538">
                  <c:v>45108</c:v>
                </c:pt>
                <c:pt idx="539">
                  <c:v>45109</c:v>
                </c:pt>
                <c:pt idx="540">
                  <c:v>45110</c:v>
                </c:pt>
                <c:pt idx="541">
                  <c:v>45111</c:v>
                </c:pt>
                <c:pt idx="542">
                  <c:v>45112</c:v>
                </c:pt>
                <c:pt idx="543">
                  <c:v>45113</c:v>
                </c:pt>
                <c:pt idx="544">
                  <c:v>45114</c:v>
                </c:pt>
                <c:pt idx="545">
                  <c:v>45115</c:v>
                </c:pt>
                <c:pt idx="546">
                  <c:v>45116</c:v>
                </c:pt>
                <c:pt idx="547">
                  <c:v>45117</c:v>
                </c:pt>
                <c:pt idx="548">
                  <c:v>45118</c:v>
                </c:pt>
                <c:pt idx="549">
                  <c:v>45119</c:v>
                </c:pt>
                <c:pt idx="550">
                  <c:v>45120</c:v>
                </c:pt>
                <c:pt idx="551">
                  <c:v>45121</c:v>
                </c:pt>
                <c:pt idx="552">
                  <c:v>45122</c:v>
                </c:pt>
                <c:pt idx="553">
                  <c:v>45123</c:v>
                </c:pt>
                <c:pt idx="554">
                  <c:v>45124</c:v>
                </c:pt>
                <c:pt idx="555">
                  <c:v>45125</c:v>
                </c:pt>
                <c:pt idx="556">
                  <c:v>45126</c:v>
                </c:pt>
                <c:pt idx="557">
                  <c:v>45127</c:v>
                </c:pt>
                <c:pt idx="558">
                  <c:v>45128</c:v>
                </c:pt>
                <c:pt idx="559">
                  <c:v>45129</c:v>
                </c:pt>
                <c:pt idx="560">
                  <c:v>45130</c:v>
                </c:pt>
                <c:pt idx="561">
                  <c:v>45131</c:v>
                </c:pt>
                <c:pt idx="562">
                  <c:v>45132</c:v>
                </c:pt>
                <c:pt idx="563">
                  <c:v>45133</c:v>
                </c:pt>
                <c:pt idx="564">
                  <c:v>45134</c:v>
                </c:pt>
                <c:pt idx="565">
                  <c:v>45135</c:v>
                </c:pt>
                <c:pt idx="566">
                  <c:v>45136</c:v>
                </c:pt>
                <c:pt idx="567">
                  <c:v>45137</c:v>
                </c:pt>
                <c:pt idx="568">
                  <c:v>45138</c:v>
                </c:pt>
                <c:pt idx="569">
                  <c:v>45139</c:v>
                </c:pt>
                <c:pt idx="570">
                  <c:v>45140</c:v>
                </c:pt>
                <c:pt idx="571">
                  <c:v>45141</c:v>
                </c:pt>
                <c:pt idx="572">
                  <c:v>45142</c:v>
                </c:pt>
                <c:pt idx="573">
                  <c:v>45143</c:v>
                </c:pt>
                <c:pt idx="574">
                  <c:v>45144</c:v>
                </c:pt>
                <c:pt idx="575">
                  <c:v>45145</c:v>
                </c:pt>
                <c:pt idx="576">
                  <c:v>45146</c:v>
                </c:pt>
                <c:pt idx="577">
                  <c:v>45147</c:v>
                </c:pt>
                <c:pt idx="578">
                  <c:v>45148</c:v>
                </c:pt>
                <c:pt idx="579">
                  <c:v>45149</c:v>
                </c:pt>
                <c:pt idx="580">
                  <c:v>45150</c:v>
                </c:pt>
                <c:pt idx="581">
                  <c:v>45151</c:v>
                </c:pt>
                <c:pt idx="582">
                  <c:v>45152</c:v>
                </c:pt>
                <c:pt idx="583">
                  <c:v>45153</c:v>
                </c:pt>
                <c:pt idx="584">
                  <c:v>45154</c:v>
                </c:pt>
                <c:pt idx="585">
                  <c:v>45155</c:v>
                </c:pt>
                <c:pt idx="586">
                  <c:v>45156</c:v>
                </c:pt>
                <c:pt idx="587">
                  <c:v>45157</c:v>
                </c:pt>
                <c:pt idx="588">
                  <c:v>45158</c:v>
                </c:pt>
                <c:pt idx="589">
                  <c:v>45159</c:v>
                </c:pt>
                <c:pt idx="590">
                  <c:v>45160</c:v>
                </c:pt>
                <c:pt idx="591">
                  <c:v>45161</c:v>
                </c:pt>
                <c:pt idx="592">
                  <c:v>45162</c:v>
                </c:pt>
                <c:pt idx="593">
                  <c:v>45163</c:v>
                </c:pt>
                <c:pt idx="594">
                  <c:v>45164</c:v>
                </c:pt>
                <c:pt idx="595">
                  <c:v>45165</c:v>
                </c:pt>
                <c:pt idx="596">
                  <c:v>45166</c:v>
                </c:pt>
                <c:pt idx="597">
                  <c:v>45167</c:v>
                </c:pt>
                <c:pt idx="598">
                  <c:v>45168</c:v>
                </c:pt>
                <c:pt idx="599">
                  <c:v>45169</c:v>
                </c:pt>
                <c:pt idx="600">
                  <c:v>45170</c:v>
                </c:pt>
                <c:pt idx="601">
                  <c:v>45171</c:v>
                </c:pt>
                <c:pt idx="602">
                  <c:v>45172</c:v>
                </c:pt>
                <c:pt idx="603">
                  <c:v>45173</c:v>
                </c:pt>
                <c:pt idx="604">
                  <c:v>45174</c:v>
                </c:pt>
                <c:pt idx="605">
                  <c:v>45175</c:v>
                </c:pt>
                <c:pt idx="606">
                  <c:v>45176</c:v>
                </c:pt>
                <c:pt idx="607">
                  <c:v>45177</c:v>
                </c:pt>
                <c:pt idx="608">
                  <c:v>45178</c:v>
                </c:pt>
                <c:pt idx="609">
                  <c:v>45179</c:v>
                </c:pt>
                <c:pt idx="610">
                  <c:v>45180</c:v>
                </c:pt>
                <c:pt idx="611">
                  <c:v>45181</c:v>
                </c:pt>
                <c:pt idx="612">
                  <c:v>45182</c:v>
                </c:pt>
                <c:pt idx="613">
                  <c:v>45183</c:v>
                </c:pt>
                <c:pt idx="614">
                  <c:v>45184</c:v>
                </c:pt>
                <c:pt idx="615">
                  <c:v>45185</c:v>
                </c:pt>
                <c:pt idx="616">
                  <c:v>45186</c:v>
                </c:pt>
                <c:pt idx="617">
                  <c:v>45187</c:v>
                </c:pt>
                <c:pt idx="618">
                  <c:v>45188</c:v>
                </c:pt>
                <c:pt idx="619">
                  <c:v>45189</c:v>
                </c:pt>
                <c:pt idx="620">
                  <c:v>45190</c:v>
                </c:pt>
                <c:pt idx="621">
                  <c:v>45191</c:v>
                </c:pt>
                <c:pt idx="622">
                  <c:v>45192</c:v>
                </c:pt>
                <c:pt idx="623">
                  <c:v>45193</c:v>
                </c:pt>
                <c:pt idx="624">
                  <c:v>45194</c:v>
                </c:pt>
                <c:pt idx="625">
                  <c:v>45195</c:v>
                </c:pt>
                <c:pt idx="626">
                  <c:v>45196</c:v>
                </c:pt>
                <c:pt idx="627">
                  <c:v>45197</c:v>
                </c:pt>
                <c:pt idx="628">
                  <c:v>45198</c:v>
                </c:pt>
                <c:pt idx="629">
                  <c:v>45199</c:v>
                </c:pt>
                <c:pt idx="630">
                  <c:v>45200</c:v>
                </c:pt>
                <c:pt idx="631">
                  <c:v>45201</c:v>
                </c:pt>
                <c:pt idx="632">
                  <c:v>45202</c:v>
                </c:pt>
                <c:pt idx="633">
                  <c:v>45203</c:v>
                </c:pt>
                <c:pt idx="634">
                  <c:v>45204</c:v>
                </c:pt>
                <c:pt idx="635">
                  <c:v>45205</c:v>
                </c:pt>
                <c:pt idx="636">
                  <c:v>45206</c:v>
                </c:pt>
                <c:pt idx="637">
                  <c:v>45207</c:v>
                </c:pt>
                <c:pt idx="638">
                  <c:v>45208</c:v>
                </c:pt>
                <c:pt idx="639">
                  <c:v>45209</c:v>
                </c:pt>
                <c:pt idx="640">
                  <c:v>45210</c:v>
                </c:pt>
                <c:pt idx="641">
                  <c:v>45211</c:v>
                </c:pt>
                <c:pt idx="642">
                  <c:v>45212</c:v>
                </c:pt>
                <c:pt idx="643">
                  <c:v>45213</c:v>
                </c:pt>
                <c:pt idx="644">
                  <c:v>45214</c:v>
                </c:pt>
                <c:pt idx="645">
                  <c:v>45215</c:v>
                </c:pt>
                <c:pt idx="646">
                  <c:v>45216</c:v>
                </c:pt>
                <c:pt idx="647">
                  <c:v>45217</c:v>
                </c:pt>
                <c:pt idx="648">
                  <c:v>45218</c:v>
                </c:pt>
                <c:pt idx="649">
                  <c:v>45219</c:v>
                </c:pt>
                <c:pt idx="650">
                  <c:v>45220</c:v>
                </c:pt>
                <c:pt idx="651">
                  <c:v>45221</c:v>
                </c:pt>
                <c:pt idx="652">
                  <c:v>45222</c:v>
                </c:pt>
                <c:pt idx="653">
                  <c:v>45223</c:v>
                </c:pt>
                <c:pt idx="654">
                  <c:v>45224</c:v>
                </c:pt>
                <c:pt idx="655">
                  <c:v>45225</c:v>
                </c:pt>
                <c:pt idx="656">
                  <c:v>45226</c:v>
                </c:pt>
                <c:pt idx="657">
                  <c:v>45227</c:v>
                </c:pt>
                <c:pt idx="658">
                  <c:v>45228</c:v>
                </c:pt>
                <c:pt idx="659">
                  <c:v>45229</c:v>
                </c:pt>
                <c:pt idx="660">
                  <c:v>45230</c:v>
                </c:pt>
                <c:pt idx="661">
                  <c:v>45231</c:v>
                </c:pt>
                <c:pt idx="662">
                  <c:v>45232</c:v>
                </c:pt>
                <c:pt idx="663">
                  <c:v>45233</c:v>
                </c:pt>
                <c:pt idx="664">
                  <c:v>45234</c:v>
                </c:pt>
                <c:pt idx="665">
                  <c:v>45235</c:v>
                </c:pt>
                <c:pt idx="666">
                  <c:v>45236</c:v>
                </c:pt>
                <c:pt idx="667">
                  <c:v>45237</c:v>
                </c:pt>
                <c:pt idx="668">
                  <c:v>45238</c:v>
                </c:pt>
                <c:pt idx="669">
                  <c:v>45239</c:v>
                </c:pt>
                <c:pt idx="670">
                  <c:v>45240</c:v>
                </c:pt>
                <c:pt idx="671">
                  <c:v>45241</c:v>
                </c:pt>
                <c:pt idx="672">
                  <c:v>45242</c:v>
                </c:pt>
                <c:pt idx="673">
                  <c:v>45243</c:v>
                </c:pt>
                <c:pt idx="674">
                  <c:v>45244</c:v>
                </c:pt>
                <c:pt idx="675">
                  <c:v>45245</c:v>
                </c:pt>
                <c:pt idx="676">
                  <c:v>45246</c:v>
                </c:pt>
                <c:pt idx="677">
                  <c:v>45247</c:v>
                </c:pt>
                <c:pt idx="678">
                  <c:v>45248</c:v>
                </c:pt>
                <c:pt idx="679">
                  <c:v>45249</c:v>
                </c:pt>
                <c:pt idx="680">
                  <c:v>45250</c:v>
                </c:pt>
                <c:pt idx="681">
                  <c:v>45251</c:v>
                </c:pt>
                <c:pt idx="682">
                  <c:v>45252</c:v>
                </c:pt>
                <c:pt idx="683">
                  <c:v>45253</c:v>
                </c:pt>
                <c:pt idx="684">
                  <c:v>45254</c:v>
                </c:pt>
                <c:pt idx="685">
                  <c:v>45255</c:v>
                </c:pt>
                <c:pt idx="686">
                  <c:v>45256</c:v>
                </c:pt>
                <c:pt idx="687">
                  <c:v>45257</c:v>
                </c:pt>
                <c:pt idx="688">
                  <c:v>45258</c:v>
                </c:pt>
                <c:pt idx="689">
                  <c:v>45259</c:v>
                </c:pt>
                <c:pt idx="690">
                  <c:v>45260</c:v>
                </c:pt>
                <c:pt idx="691">
                  <c:v>45261</c:v>
                </c:pt>
                <c:pt idx="692">
                  <c:v>45262</c:v>
                </c:pt>
                <c:pt idx="693">
                  <c:v>45263</c:v>
                </c:pt>
                <c:pt idx="694">
                  <c:v>45264</c:v>
                </c:pt>
                <c:pt idx="695">
                  <c:v>45265</c:v>
                </c:pt>
                <c:pt idx="696">
                  <c:v>45266</c:v>
                </c:pt>
                <c:pt idx="697">
                  <c:v>45267</c:v>
                </c:pt>
                <c:pt idx="698">
                  <c:v>45268</c:v>
                </c:pt>
                <c:pt idx="699">
                  <c:v>45269</c:v>
                </c:pt>
                <c:pt idx="700">
                  <c:v>45270</c:v>
                </c:pt>
                <c:pt idx="701">
                  <c:v>45271</c:v>
                </c:pt>
                <c:pt idx="702">
                  <c:v>45272</c:v>
                </c:pt>
                <c:pt idx="703">
                  <c:v>45273</c:v>
                </c:pt>
                <c:pt idx="704">
                  <c:v>45274</c:v>
                </c:pt>
                <c:pt idx="705">
                  <c:v>45275</c:v>
                </c:pt>
                <c:pt idx="706">
                  <c:v>45276</c:v>
                </c:pt>
                <c:pt idx="707">
                  <c:v>45277</c:v>
                </c:pt>
                <c:pt idx="708">
                  <c:v>45278</c:v>
                </c:pt>
                <c:pt idx="709">
                  <c:v>45279</c:v>
                </c:pt>
                <c:pt idx="710">
                  <c:v>45280</c:v>
                </c:pt>
                <c:pt idx="711">
                  <c:v>45281</c:v>
                </c:pt>
                <c:pt idx="712">
                  <c:v>45282</c:v>
                </c:pt>
                <c:pt idx="713">
                  <c:v>45283</c:v>
                </c:pt>
                <c:pt idx="714">
                  <c:v>45284</c:v>
                </c:pt>
                <c:pt idx="715">
                  <c:v>45285</c:v>
                </c:pt>
                <c:pt idx="716">
                  <c:v>45286</c:v>
                </c:pt>
                <c:pt idx="717">
                  <c:v>45287</c:v>
                </c:pt>
                <c:pt idx="718">
                  <c:v>45288</c:v>
                </c:pt>
                <c:pt idx="719">
                  <c:v>45289</c:v>
                </c:pt>
                <c:pt idx="720">
                  <c:v>45290</c:v>
                </c:pt>
                <c:pt idx="721">
                  <c:v>45291</c:v>
                </c:pt>
                <c:pt idx="722">
                  <c:v>45292</c:v>
                </c:pt>
                <c:pt idx="723">
                  <c:v>45293</c:v>
                </c:pt>
                <c:pt idx="724">
                  <c:v>45294</c:v>
                </c:pt>
                <c:pt idx="725">
                  <c:v>45295</c:v>
                </c:pt>
                <c:pt idx="726">
                  <c:v>45296</c:v>
                </c:pt>
                <c:pt idx="727">
                  <c:v>45297</c:v>
                </c:pt>
                <c:pt idx="728">
                  <c:v>45298</c:v>
                </c:pt>
                <c:pt idx="729">
                  <c:v>45299</c:v>
                </c:pt>
                <c:pt idx="730">
                  <c:v>45300</c:v>
                </c:pt>
                <c:pt idx="731">
                  <c:v>45301</c:v>
                </c:pt>
                <c:pt idx="732">
                  <c:v>45302</c:v>
                </c:pt>
                <c:pt idx="733">
                  <c:v>45303</c:v>
                </c:pt>
                <c:pt idx="734">
                  <c:v>45304</c:v>
                </c:pt>
                <c:pt idx="735">
                  <c:v>45305</c:v>
                </c:pt>
                <c:pt idx="736">
                  <c:v>45306</c:v>
                </c:pt>
                <c:pt idx="737">
                  <c:v>45307</c:v>
                </c:pt>
                <c:pt idx="738">
                  <c:v>45308</c:v>
                </c:pt>
                <c:pt idx="739">
                  <c:v>45309</c:v>
                </c:pt>
                <c:pt idx="740">
                  <c:v>45310</c:v>
                </c:pt>
                <c:pt idx="741">
                  <c:v>45311</c:v>
                </c:pt>
                <c:pt idx="742">
                  <c:v>45312</c:v>
                </c:pt>
                <c:pt idx="743">
                  <c:v>45313</c:v>
                </c:pt>
                <c:pt idx="744">
                  <c:v>45314</c:v>
                </c:pt>
                <c:pt idx="745">
                  <c:v>45315</c:v>
                </c:pt>
                <c:pt idx="746">
                  <c:v>45316</c:v>
                </c:pt>
                <c:pt idx="747">
                  <c:v>45317</c:v>
                </c:pt>
                <c:pt idx="748">
                  <c:v>45318</c:v>
                </c:pt>
                <c:pt idx="749">
                  <c:v>45319</c:v>
                </c:pt>
                <c:pt idx="750">
                  <c:v>45320</c:v>
                </c:pt>
                <c:pt idx="751">
                  <c:v>45321</c:v>
                </c:pt>
                <c:pt idx="752">
                  <c:v>45322</c:v>
                </c:pt>
              </c:numCache>
            </c:numRef>
          </c:cat>
          <c:val>
            <c:numRef>
              <c:f>reach!$B$2:$B$754</c:f>
              <c:numCache>
                <c:formatCode>General</c:formatCode>
                <c:ptCount val="753"/>
                <c:pt idx="0">
                  <c:v>4112</c:v>
                </c:pt>
                <c:pt idx="1">
                  <c:v>20987</c:v>
                </c:pt>
                <c:pt idx="2">
                  <c:v>28003</c:v>
                </c:pt>
                <c:pt idx="3">
                  <c:v>16547</c:v>
                </c:pt>
                <c:pt idx="4">
                  <c:v>19299</c:v>
                </c:pt>
                <c:pt idx="5">
                  <c:v>24416</c:v>
                </c:pt>
                <c:pt idx="6">
                  <c:v>33086</c:v>
                </c:pt>
                <c:pt idx="7">
                  <c:v>17874</c:v>
                </c:pt>
                <c:pt idx="8">
                  <c:v>18673</c:v>
                </c:pt>
                <c:pt idx="9">
                  <c:v>16161</c:v>
                </c:pt>
                <c:pt idx="10">
                  <c:v>14928</c:v>
                </c:pt>
                <c:pt idx="11">
                  <c:v>20146</c:v>
                </c:pt>
                <c:pt idx="12">
                  <c:v>27486</c:v>
                </c:pt>
                <c:pt idx="13">
                  <c:v>27397</c:v>
                </c:pt>
                <c:pt idx="14">
                  <c:v>41642</c:v>
                </c:pt>
                <c:pt idx="15">
                  <c:v>44862</c:v>
                </c:pt>
                <c:pt idx="16">
                  <c:v>21078</c:v>
                </c:pt>
                <c:pt idx="17">
                  <c:v>12643</c:v>
                </c:pt>
                <c:pt idx="18">
                  <c:v>16411</c:v>
                </c:pt>
                <c:pt idx="19">
                  <c:v>16744</c:v>
                </c:pt>
                <c:pt idx="20">
                  <c:v>12542</c:v>
                </c:pt>
                <c:pt idx="21">
                  <c:v>11845</c:v>
                </c:pt>
                <c:pt idx="22">
                  <c:v>9028</c:v>
                </c:pt>
                <c:pt idx="23">
                  <c:v>12247</c:v>
                </c:pt>
                <c:pt idx="24">
                  <c:v>8187</c:v>
                </c:pt>
                <c:pt idx="25">
                  <c:v>6372</c:v>
                </c:pt>
                <c:pt idx="26">
                  <c:v>2768</c:v>
                </c:pt>
                <c:pt idx="27">
                  <c:v>2144</c:v>
                </c:pt>
                <c:pt idx="28">
                  <c:v>5880</c:v>
                </c:pt>
                <c:pt idx="29">
                  <c:v>3054</c:v>
                </c:pt>
                <c:pt idx="30">
                  <c:v>2019</c:v>
                </c:pt>
                <c:pt idx="31">
                  <c:v>2792</c:v>
                </c:pt>
                <c:pt idx="32">
                  <c:v>3032</c:v>
                </c:pt>
                <c:pt idx="33">
                  <c:v>4425</c:v>
                </c:pt>
                <c:pt idx="34">
                  <c:v>2880</c:v>
                </c:pt>
                <c:pt idx="35">
                  <c:v>4957</c:v>
                </c:pt>
                <c:pt idx="36">
                  <c:v>4551</c:v>
                </c:pt>
                <c:pt idx="37">
                  <c:v>3376</c:v>
                </c:pt>
                <c:pt idx="38">
                  <c:v>7256</c:v>
                </c:pt>
                <c:pt idx="39">
                  <c:v>3684</c:v>
                </c:pt>
                <c:pt idx="40">
                  <c:v>6077</c:v>
                </c:pt>
                <c:pt idx="41">
                  <c:v>2800</c:v>
                </c:pt>
                <c:pt idx="42">
                  <c:v>9370</c:v>
                </c:pt>
                <c:pt idx="43">
                  <c:v>9729</c:v>
                </c:pt>
                <c:pt idx="44">
                  <c:v>3076</c:v>
                </c:pt>
                <c:pt idx="45">
                  <c:v>6001</c:v>
                </c:pt>
                <c:pt idx="46">
                  <c:v>1915</c:v>
                </c:pt>
                <c:pt idx="47">
                  <c:v>3126</c:v>
                </c:pt>
                <c:pt idx="48">
                  <c:v>4165</c:v>
                </c:pt>
                <c:pt idx="49">
                  <c:v>3907</c:v>
                </c:pt>
                <c:pt idx="50">
                  <c:v>3365</c:v>
                </c:pt>
                <c:pt idx="51">
                  <c:v>5805</c:v>
                </c:pt>
                <c:pt idx="52">
                  <c:v>6001</c:v>
                </c:pt>
                <c:pt idx="53">
                  <c:v>11204</c:v>
                </c:pt>
                <c:pt idx="54">
                  <c:v>9440</c:v>
                </c:pt>
                <c:pt idx="55">
                  <c:v>17704</c:v>
                </c:pt>
                <c:pt idx="56">
                  <c:v>15886</c:v>
                </c:pt>
                <c:pt idx="57">
                  <c:v>21173</c:v>
                </c:pt>
                <c:pt idx="58">
                  <c:v>23647</c:v>
                </c:pt>
                <c:pt idx="59">
                  <c:v>32961</c:v>
                </c:pt>
                <c:pt idx="60">
                  <c:v>45301</c:v>
                </c:pt>
                <c:pt idx="61">
                  <c:v>42328</c:v>
                </c:pt>
                <c:pt idx="62">
                  <c:v>28108</c:v>
                </c:pt>
                <c:pt idx="63">
                  <c:v>25980</c:v>
                </c:pt>
                <c:pt idx="64">
                  <c:v>42097</c:v>
                </c:pt>
                <c:pt idx="65">
                  <c:v>53940</c:v>
                </c:pt>
                <c:pt idx="66">
                  <c:v>102144</c:v>
                </c:pt>
                <c:pt idx="67">
                  <c:v>65322</c:v>
                </c:pt>
                <c:pt idx="68">
                  <c:v>32658</c:v>
                </c:pt>
                <c:pt idx="69">
                  <c:v>30770</c:v>
                </c:pt>
                <c:pt idx="70">
                  <c:v>56445</c:v>
                </c:pt>
                <c:pt idx="71">
                  <c:v>43978</c:v>
                </c:pt>
                <c:pt idx="72">
                  <c:v>35291</c:v>
                </c:pt>
                <c:pt idx="73">
                  <c:v>58837</c:v>
                </c:pt>
                <c:pt idx="74">
                  <c:v>116328</c:v>
                </c:pt>
                <c:pt idx="75">
                  <c:v>69454</c:v>
                </c:pt>
                <c:pt idx="76">
                  <c:v>34523</c:v>
                </c:pt>
                <c:pt idx="77">
                  <c:v>25086</c:v>
                </c:pt>
                <c:pt idx="78">
                  <c:v>28013</c:v>
                </c:pt>
                <c:pt idx="79">
                  <c:v>27042</c:v>
                </c:pt>
                <c:pt idx="80">
                  <c:v>33389</c:v>
                </c:pt>
                <c:pt idx="81">
                  <c:v>40996</c:v>
                </c:pt>
                <c:pt idx="82">
                  <c:v>36880</c:v>
                </c:pt>
                <c:pt idx="83">
                  <c:v>16389</c:v>
                </c:pt>
                <c:pt idx="84">
                  <c:v>11999</c:v>
                </c:pt>
                <c:pt idx="85">
                  <c:v>11537</c:v>
                </c:pt>
                <c:pt idx="86">
                  <c:v>10056</c:v>
                </c:pt>
                <c:pt idx="87">
                  <c:v>7659</c:v>
                </c:pt>
                <c:pt idx="88">
                  <c:v>4775</c:v>
                </c:pt>
                <c:pt idx="89">
                  <c:v>7322</c:v>
                </c:pt>
                <c:pt idx="90">
                  <c:v>10723</c:v>
                </c:pt>
                <c:pt idx="91">
                  <c:v>12928</c:v>
                </c:pt>
                <c:pt idx="92">
                  <c:v>7812</c:v>
                </c:pt>
                <c:pt idx="93">
                  <c:v>21377</c:v>
                </c:pt>
                <c:pt idx="94">
                  <c:v>15766</c:v>
                </c:pt>
                <c:pt idx="95">
                  <c:v>17602</c:v>
                </c:pt>
                <c:pt idx="96">
                  <c:v>13723</c:v>
                </c:pt>
                <c:pt idx="97">
                  <c:v>11947</c:v>
                </c:pt>
                <c:pt idx="98">
                  <c:v>9056</c:v>
                </c:pt>
                <c:pt idx="99">
                  <c:v>4460</c:v>
                </c:pt>
                <c:pt idx="100">
                  <c:v>3860</c:v>
                </c:pt>
                <c:pt idx="101">
                  <c:v>6109</c:v>
                </c:pt>
                <c:pt idx="102">
                  <c:v>2685</c:v>
                </c:pt>
                <c:pt idx="103">
                  <c:v>1343</c:v>
                </c:pt>
                <c:pt idx="104">
                  <c:v>1013</c:v>
                </c:pt>
                <c:pt idx="105">
                  <c:v>2811</c:v>
                </c:pt>
                <c:pt idx="106">
                  <c:v>526</c:v>
                </c:pt>
                <c:pt idx="107">
                  <c:v>509</c:v>
                </c:pt>
                <c:pt idx="108">
                  <c:v>834</c:v>
                </c:pt>
                <c:pt idx="109">
                  <c:v>3365</c:v>
                </c:pt>
                <c:pt idx="110">
                  <c:v>1915</c:v>
                </c:pt>
                <c:pt idx="111">
                  <c:v>2033</c:v>
                </c:pt>
                <c:pt idx="112">
                  <c:v>892</c:v>
                </c:pt>
                <c:pt idx="113">
                  <c:v>1480</c:v>
                </c:pt>
                <c:pt idx="114">
                  <c:v>286</c:v>
                </c:pt>
                <c:pt idx="115">
                  <c:v>3493</c:v>
                </c:pt>
                <c:pt idx="116">
                  <c:v>6846</c:v>
                </c:pt>
                <c:pt idx="117">
                  <c:v>3279</c:v>
                </c:pt>
                <c:pt idx="118">
                  <c:v>2088</c:v>
                </c:pt>
                <c:pt idx="119">
                  <c:v>2656</c:v>
                </c:pt>
                <c:pt idx="120">
                  <c:v>7138</c:v>
                </c:pt>
                <c:pt idx="121">
                  <c:v>3192</c:v>
                </c:pt>
                <c:pt idx="122">
                  <c:v>3397</c:v>
                </c:pt>
                <c:pt idx="123">
                  <c:v>2130</c:v>
                </c:pt>
                <c:pt idx="124">
                  <c:v>15038</c:v>
                </c:pt>
                <c:pt idx="125">
                  <c:v>1673</c:v>
                </c:pt>
                <c:pt idx="126">
                  <c:v>1815</c:v>
                </c:pt>
                <c:pt idx="127">
                  <c:v>1191</c:v>
                </c:pt>
                <c:pt idx="128">
                  <c:v>2276</c:v>
                </c:pt>
                <c:pt idx="129">
                  <c:v>1862</c:v>
                </c:pt>
                <c:pt idx="130">
                  <c:v>2851</c:v>
                </c:pt>
                <c:pt idx="131">
                  <c:v>7857</c:v>
                </c:pt>
                <c:pt idx="132">
                  <c:v>2542</c:v>
                </c:pt>
                <c:pt idx="133">
                  <c:v>1815</c:v>
                </c:pt>
                <c:pt idx="134">
                  <c:v>2113</c:v>
                </c:pt>
                <c:pt idx="135">
                  <c:v>2038</c:v>
                </c:pt>
                <c:pt idx="136">
                  <c:v>2641</c:v>
                </c:pt>
                <c:pt idx="137">
                  <c:v>494</c:v>
                </c:pt>
                <c:pt idx="138">
                  <c:v>2017</c:v>
                </c:pt>
                <c:pt idx="139">
                  <c:v>2006</c:v>
                </c:pt>
                <c:pt idx="140">
                  <c:v>1166</c:v>
                </c:pt>
                <c:pt idx="141">
                  <c:v>440</c:v>
                </c:pt>
                <c:pt idx="142">
                  <c:v>355</c:v>
                </c:pt>
                <c:pt idx="143">
                  <c:v>843</c:v>
                </c:pt>
                <c:pt idx="144">
                  <c:v>1262</c:v>
                </c:pt>
                <c:pt idx="145">
                  <c:v>1134</c:v>
                </c:pt>
                <c:pt idx="146">
                  <c:v>767</c:v>
                </c:pt>
                <c:pt idx="147">
                  <c:v>393</c:v>
                </c:pt>
                <c:pt idx="148">
                  <c:v>6811</c:v>
                </c:pt>
                <c:pt idx="149">
                  <c:v>2693</c:v>
                </c:pt>
                <c:pt idx="150">
                  <c:v>2270</c:v>
                </c:pt>
                <c:pt idx="151">
                  <c:v>4275</c:v>
                </c:pt>
                <c:pt idx="152">
                  <c:v>10206</c:v>
                </c:pt>
                <c:pt idx="153">
                  <c:v>2796</c:v>
                </c:pt>
                <c:pt idx="154">
                  <c:v>2298</c:v>
                </c:pt>
                <c:pt idx="155">
                  <c:v>7818</c:v>
                </c:pt>
                <c:pt idx="156">
                  <c:v>2591</c:v>
                </c:pt>
                <c:pt idx="157">
                  <c:v>1820</c:v>
                </c:pt>
                <c:pt idx="158">
                  <c:v>785</c:v>
                </c:pt>
                <c:pt idx="159">
                  <c:v>435</c:v>
                </c:pt>
                <c:pt idx="160">
                  <c:v>686</c:v>
                </c:pt>
                <c:pt idx="161">
                  <c:v>2411</c:v>
                </c:pt>
                <c:pt idx="162">
                  <c:v>1573</c:v>
                </c:pt>
                <c:pt idx="163">
                  <c:v>1801</c:v>
                </c:pt>
                <c:pt idx="164">
                  <c:v>850</c:v>
                </c:pt>
                <c:pt idx="165">
                  <c:v>6259</c:v>
                </c:pt>
                <c:pt idx="166">
                  <c:v>3583</c:v>
                </c:pt>
                <c:pt idx="167">
                  <c:v>2291</c:v>
                </c:pt>
                <c:pt idx="168">
                  <c:v>6249</c:v>
                </c:pt>
                <c:pt idx="169">
                  <c:v>3847</c:v>
                </c:pt>
                <c:pt idx="170">
                  <c:v>5347</c:v>
                </c:pt>
                <c:pt idx="171">
                  <c:v>1938</c:v>
                </c:pt>
                <c:pt idx="172">
                  <c:v>1157</c:v>
                </c:pt>
                <c:pt idx="173">
                  <c:v>741</c:v>
                </c:pt>
                <c:pt idx="174">
                  <c:v>1134</c:v>
                </c:pt>
                <c:pt idx="175">
                  <c:v>3136</c:v>
                </c:pt>
                <c:pt idx="176">
                  <c:v>12043</c:v>
                </c:pt>
                <c:pt idx="177">
                  <c:v>7909</c:v>
                </c:pt>
                <c:pt idx="178">
                  <c:v>7350</c:v>
                </c:pt>
                <c:pt idx="179">
                  <c:v>12570</c:v>
                </c:pt>
                <c:pt idx="180">
                  <c:v>5222</c:v>
                </c:pt>
                <c:pt idx="181">
                  <c:v>3827</c:v>
                </c:pt>
                <c:pt idx="182">
                  <c:v>19758</c:v>
                </c:pt>
                <c:pt idx="183">
                  <c:v>28038</c:v>
                </c:pt>
                <c:pt idx="184">
                  <c:v>33174</c:v>
                </c:pt>
                <c:pt idx="185">
                  <c:v>23528</c:v>
                </c:pt>
                <c:pt idx="186">
                  <c:v>25992</c:v>
                </c:pt>
                <c:pt idx="187">
                  <c:v>71353</c:v>
                </c:pt>
                <c:pt idx="188">
                  <c:v>81217</c:v>
                </c:pt>
                <c:pt idx="189">
                  <c:v>69851</c:v>
                </c:pt>
                <c:pt idx="190">
                  <c:v>46667</c:v>
                </c:pt>
                <c:pt idx="191">
                  <c:v>58174</c:v>
                </c:pt>
                <c:pt idx="192">
                  <c:v>23523</c:v>
                </c:pt>
                <c:pt idx="193">
                  <c:v>23275</c:v>
                </c:pt>
                <c:pt idx="194">
                  <c:v>17090</c:v>
                </c:pt>
                <c:pt idx="195">
                  <c:v>15486</c:v>
                </c:pt>
                <c:pt idx="196">
                  <c:v>12142</c:v>
                </c:pt>
                <c:pt idx="197">
                  <c:v>35180</c:v>
                </c:pt>
                <c:pt idx="198">
                  <c:v>28619</c:v>
                </c:pt>
                <c:pt idx="199">
                  <c:v>21059</c:v>
                </c:pt>
                <c:pt idx="200">
                  <c:v>22340</c:v>
                </c:pt>
                <c:pt idx="201">
                  <c:v>21649</c:v>
                </c:pt>
                <c:pt idx="202">
                  <c:v>26917</c:v>
                </c:pt>
                <c:pt idx="203">
                  <c:v>10563</c:v>
                </c:pt>
                <c:pt idx="204">
                  <c:v>8986</c:v>
                </c:pt>
                <c:pt idx="205">
                  <c:v>12433</c:v>
                </c:pt>
                <c:pt idx="206">
                  <c:v>9492</c:v>
                </c:pt>
                <c:pt idx="207">
                  <c:v>31641</c:v>
                </c:pt>
                <c:pt idx="208">
                  <c:v>21572</c:v>
                </c:pt>
                <c:pt idx="209">
                  <c:v>20504</c:v>
                </c:pt>
                <c:pt idx="210">
                  <c:v>35029</c:v>
                </c:pt>
                <c:pt idx="211">
                  <c:v>51681</c:v>
                </c:pt>
                <c:pt idx="212">
                  <c:v>36099</c:v>
                </c:pt>
                <c:pt idx="213">
                  <c:v>27813</c:v>
                </c:pt>
                <c:pt idx="214">
                  <c:v>26208</c:v>
                </c:pt>
                <c:pt idx="215">
                  <c:v>21255</c:v>
                </c:pt>
                <c:pt idx="216">
                  <c:v>27681</c:v>
                </c:pt>
                <c:pt idx="217">
                  <c:v>37450</c:v>
                </c:pt>
                <c:pt idx="218">
                  <c:v>15417</c:v>
                </c:pt>
                <c:pt idx="219">
                  <c:v>20268</c:v>
                </c:pt>
                <c:pt idx="220">
                  <c:v>22571</c:v>
                </c:pt>
                <c:pt idx="221">
                  <c:v>23244</c:v>
                </c:pt>
                <c:pt idx="222">
                  <c:v>46712</c:v>
                </c:pt>
                <c:pt idx="223">
                  <c:v>74776</c:v>
                </c:pt>
                <c:pt idx="224">
                  <c:v>93008</c:v>
                </c:pt>
                <c:pt idx="225">
                  <c:v>75342</c:v>
                </c:pt>
                <c:pt idx="226">
                  <c:v>79892</c:v>
                </c:pt>
                <c:pt idx="227">
                  <c:v>66216</c:v>
                </c:pt>
                <c:pt idx="228">
                  <c:v>55837</c:v>
                </c:pt>
                <c:pt idx="229">
                  <c:v>51082</c:v>
                </c:pt>
                <c:pt idx="230">
                  <c:v>32840</c:v>
                </c:pt>
                <c:pt idx="231">
                  <c:v>41645</c:v>
                </c:pt>
                <c:pt idx="232">
                  <c:v>53854</c:v>
                </c:pt>
                <c:pt idx="233">
                  <c:v>57294</c:v>
                </c:pt>
                <c:pt idx="234">
                  <c:v>52790</c:v>
                </c:pt>
                <c:pt idx="235">
                  <c:v>31149</c:v>
                </c:pt>
                <c:pt idx="236">
                  <c:v>37829</c:v>
                </c:pt>
                <c:pt idx="237">
                  <c:v>22786</c:v>
                </c:pt>
                <c:pt idx="238">
                  <c:v>18282</c:v>
                </c:pt>
                <c:pt idx="239">
                  <c:v>17868</c:v>
                </c:pt>
                <c:pt idx="240">
                  <c:v>14740</c:v>
                </c:pt>
                <c:pt idx="241">
                  <c:v>9524</c:v>
                </c:pt>
                <c:pt idx="242">
                  <c:v>6040</c:v>
                </c:pt>
                <c:pt idx="243">
                  <c:v>3515</c:v>
                </c:pt>
                <c:pt idx="244">
                  <c:v>16348</c:v>
                </c:pt>
                <c:pt idx="245">
                  <c:v>11740</c:v>
                </c:pt>
                <c:pt idx="246">
                  <c:v>13732</c:v>
                </c:pt>
                <c:pt idx="247">
                  <c:v>8884</c:v>
                </c:pt>
                <c:pt idx="248">
                  <c:v>4684</c:v>
                </c:pt>
                <c:pt idx="249">
                  <c:v>36445</c:v>
                </c:pt>
                <c:pt idx="250">
                  <c:v>22592</c:v>
                </c:pt>
                <c:pt idx="251">
                  <c:v>24188</c:v>
                </c:pt>
                <c:pt idx="252">
                  <c:v>19162</c:v>
                </c:pt>
                <c:pt idx="253">
                  <c:v>24017</c:v>
                </c:pt>
                <c:pt idx="254">
                  <c:v>47147</c:v>
                </c:pt>
                <c:pt idx="255">
                  <c:v>55624</c:v>
                </c:pt>
                <c:pt idx="256">
                  <c:v>24424</c:v>
                </c:pt>
                <c:pt idx="257">
                  <c:v>12786</c:v>
                </c:pt>
                <c:pt idx="258">
                  <c:v>13574</c:v>
                </c:pt>
                <c:pt idx="259">
                  <c:v>13818</c:v>
                </c:pt>
                <c:pt idx="260">
                  <c:v>10877</c:v>
                </c:pt>
                <c:pt idx="261">
                  <c:v>21301</c:v>
                </c:pt>
                <c:pt idx="262">
                  <c:v>15398</c:v>
                </c:pt>
                <c:pt idx="263">
                  <c:v>13871</c:v>
                </c:pt>
                <c:pt idx="264">
                  <c:v>19857</c:v>
                </c:pt>
                <c:pt idx="265">
                  <c:v>20804</c:v>
                </c:pt>
                <c:pt idx="266">
                  <c:v>29154</c:v>
                </c:pt>
                <c:pt idx="267">
                  <c:v>47324</c:v>
                </c:pt>
                <c:pt idx="268">
                  <c:v>40118</c:v>
                </c:pt>
                <c:pt idx="269">
                  <c:v>46622</c:v>
                </c:pt>
                <c:pt idx="270">
                  <c:v>32316</c:v>
                </c:pt>
                <c:pt idx="271">
                  <c:v>38824</c:v>
                </c:pt>
                <c:pt idx="272">
                  <c:v>35390</c:v>
                </c:pt>
                <c:pt idx="273">
                  <c:v>25740</c:v>
                </c:pt>
                <c:pt idx="274">
                  <c:v>15019</c:v>
                </c:pt>
                <c:pt idx="275">
                  <c:v>14003</c:v>
                </c:pt>
                <c:pt idx="276">
                  <c:v>14153</c:v>
                </c:pt>
                <c:pt idx="277">
                  <c:v>13349</c:v>
                </c:pt>
                <c:pt idx="278">
                  <c:v>12637</c:v>
                </c:pt>
                <c:pt idx="279">
                  <c:v>11026</c:v>
                </c:pt>
                <c:pt idx="280">
                  <c:v>8556</c:v>
                </c:pt>
                <c:pt idx="281">
                  <c:v>10226</c:v>
                </c:pt>
                <c:pt idx="282">
                  <c:v>6960</c:v>
                </c:pt>
                <c:pt idx="283">
                  <c:v>11653</c:v>
                </c:pt>
                <c:pt idx="284">
                  <c:v>7658</c:v>
                </c:pt>
                <c:pt idx="285">
                  <c:v>8206</c:v>
                </c:pt>
                <c:pt idx="286">
                  <c:v>4785</c:v>
                </c:pt>
                <c:pt idx="287">
                  <c:v>11779</c:v>
                </c:pt>
                <c:pt idx="288">
                  <c:v>24779</c:v>
                </c:pt>
                <c:pt idx="289">
                  <c:v>18095</c:v>
                </c:pt>
                <c:pt idx="290">
                  <c:v>16019</c:v>
                </c:pt>
                <c:pt idx="291">
                  <c:v>9439</c:v>
                </c:pt>
                <c:pt idx="292">
                  <c:v>9853</c:v>
                </c:pt>
                <c:pt idx="293">
                  <c:v>10350</c:v>
                </c:pt>
                <c:pt idx="294">
                  <c:v>9387</c:v>
                </c:pt>
                <c:pt idx="295">
                  <c:v>9187</c:v>
                </c:pt>
                <c:pt idx="296">
                  <c:v>13581</c:v>
                </c:pt>
                <c:pt idx="297">
                  <c:v>9211</c:v>
                </c:pt>
                <c:pt idx="298">
                  <c:v>11680</c:v>
                </c:pt>
                <c:pt idx="299">
                  <c:v>10912</c:v>
                </c:pt>
                <c:pt idx="300">
                  <c:v>10489</c:v>
                </c:pt>
                <c:pt idx="301">
                  <c:v>11082</c:v>
                </c:pt>
                <c:pt idx="302">
                  <c:v>10833</c:v>
                </c:pt>
                <c:pt idx="303">
                  <c:v>9822</c:v>
                </c:pt>
                <c:pt idx="304">
                  <c:v>8435</c:v>
                </c:pt>
                <c:pt idx="305">
                  <c:v>8328</c:v>
                </c:pt>
                <c:pt idx="306">
                  <c:v>9911</c:v>
                </c:pt>
                <c:pt idx="307">
                  <c:v>10026</c:v>
                </c:pt>
                <c:pt idx="308">
                  <c:v>8455</c:v>
                </c:pt>
                <c:pt idx="309">
                  <c:v>19825</c:v>
                </c:pt>
                <c:pt idx="310">
                  <c:v>12745</c:v>
                </c:pt>
                <c:pt idx="311">
                  <c:v>20277</c:v>
                </c:pt>
                <c:pt idx="312">
                  <c:v>12830</c:v>
                </c:pt>
                <c:pt idx="313">
                  <c:v>19931</c:v>
                </c:pt>
                <c:pt idx="314">
                  <c:v>9698</c:v>
                </c:pt>
                <c:pt idx="315">
                  <c:v>7689</c:v>
                </c:pt>
                <c:pt idx="316">
                  <c:v>9661</c:v>
                </c:pt>
                <c:pt idx="317">
                  <c:v>8073</c:v>
                </c:pt>
                <c:pt idx="318">
                  <c:v>9117</c:v>
                </c:pt>
                <c:pt idx="319">
                  <c:v>6012</c:v>
                </c:pt>
                <c:pt idx="320">
                  <c:v>8298</c:v>
                </c:pt>
                <c:pt idx="321">
                  <c:v>19326</c:v>
                </c:pt>
                <c:pt idx="322">
                  <c:v>6687</c:v>
                </c:pt>
                <c:pt idx="323">
                  <c:v>23559</c:v>
                </c:pt>
                <c:pt idx="324">
                  <c:v>15266</c:v>
                </c:pt>
                <c:pt idx="325">
                  <c:v>24547</c:v>
                </c:pt>
                <c:pt idx="326">
                  <c:v>35414</c:v>
                </c:pt>
                <c:pt idx="327">
                  <c:v>30583</c:v>
                </c:pt>
                <c:pt idx="328">
                  <c:v>32112</c:v>
                </c:pt>
                <c:pt idx="329">
                  <c:v>30851</c:v>
                </c:pt>
                <c:pt idx="330">
                  <c:v>39611</c:v>
                </c:pt>
                <c:pt idx="331">
                  <c:v>62370</c:v>
                </c:pt>
                <c:pt idx="332">
                  <c:v>66801</c:v>
                </c:pt>
                <c:pt idx="333">
                  <c:v>51602</c:v>
                </c:pt>
                <c:pt idx="334">
                  <c:v>39309</c:v>
                </c:pt>
                <c:pt idx="335">
                  <c:v>39655</c:v>
                </c:pt>
                <c:pt idx="336">
                  <c:v>38036</c:v>
                </c:pt>
                <c:pt idx="337">
                  <c:v>32650</c:v>
                </c:pt>
                <c:pt idx="338">
                  <c:v>29979</c:v>
                </c:pt>
                <c:pt idx="339">
                  <c:v>29539</c:v>
                </c:pt>
                <c:pt idx="340">
                  <c:v>49355</c:v>
                </c:pt>
                <c:pt idx="341">
                  <c:v>48435</c:v>
                </c:pt>
                <c:pt idx="342">
                  <c:v>40130</c:v>
                </c:pt>
                <c:pt idx="343">
                  <c:v>49953</c:v>
                </c:pt>
                <c:pt idx="344">
                  <c:v>75025</c:v>
                </c:pt>
                <c:pt idx="345">
                  <c:v>88250</c:v>
                </c:pt>
                <c:pt idx="346">
                  <c:v>83710</c:v>
                </c:pt>
                <c:pt idx="347">
                  <c:v>73061</c:v>
                </c:pt>
                <c:pt idx="348">
                  <c:v>79516</c:v>
                </c:pt>
                <c:pt idx="349">
                  <c:v>68559</c:v>
                </c:pt>
                <c:pt idx="350">
                  <c:v>81265</c:v>
                </c:pt>
                <c:pt idx="351">
                  <c:v>87274</c:v>
                </c:pt>
                <c:pt idx="352">
                  <c:v>90302</c:v>
                </c:pt>
                <c:pt idx="353">
                  <c:v>89972</c:v>
                </c:pt>
                <c:pt idx="354">
                  <c:v>73967</c:v>
                </c:pt>
                <c:pt idx="355">
                  <c:v>80209</c:v>
                </c:pt>
                <c:pt idx="356">
                  <c:v>53681</c:v>
                </c:pt>
                <c:pt idx="357">
                  <c:v>46612</c:v>
                </c:pt>
                <c:pt idx="358">
                  <c:v>45428</c:v>
                </c:pt>
                <c:pt idx="359">
                  <c:v>48226</c:v>
                </c:pt>
                <c:pt idx="360">
                  <c:v>42266</c:v>
                </c:pt>
                <c:pt idx="361">
                  <c:v>34559</c:v>
                </c:pt>
                <c:pt idx="362">
                  <c:v>31635</c:v>
                </c:pt>
                <c:pt idx="363">
                  <c:v>31593</c:v>
                </c:pt>
                <c:pt idx="364">
                  <c:v>25577</c:v>
                </c:pt>
                <c:pt idx="365">
                  <c:v>22213</c:v>
                </c:pt>
                <c:pt idx="366">
                  <c:v>22909</c:v>
                </c:pt>
                <c:pt idx="367">
                  <c:v>19496</c:v>
                </c:pt>
                <c:pt idx="368">
                  <c:v>20459</c:v>
                </c:pt>
                <c:pt idx="369">
                  <c:v>18941</c:v>
                </c:pt>
                <c:pt idx="370">
                  <c:v>17122</c:v>
                </c:pt>
                <c:pt idx="371">
                  <c:v>15259</c:v>
                </c:pt>
                <c:pt idx="372">
                  <c:v>30096</c:v>
                </c:pt>
                <c:pt idx="373">
                  <c:v>16417</c:v>
                </c:pt>
                <c:pt idx="374">
                  <c:v>35283</c:v>
                </c:pt>
                <c:pt idx="375">
                  <c:v>14660</c:v>
                </c:pt>
                <c:pt idx="376">
                  <c:v>23009</c:v>
                </c:pt>
                <c:pt idx="377">
                  <c:v>26388</c:v>
                </c:pt>
                <c:pt idx="378">
                  <c:v>41960</c:v>
                </c:pt>
                <c:pt idx="379">
                  <c:v>18761</c:v>
                </c:pt>
                <c:pt idx="380">
                  <c:v>47536</c:v>
                </c:pt>
                <c:pt idx="381">
                  <c:v>22538</c:v>
                </c:pt>
                <c:pt idx="382">
                  <c:v>32494</c:v>
                </c:pt>
                <c:pt idx="383">
                  <c:v>16880</c:v>
                </c:pt>
                <c:pt idx="384">
                  <c:v>27016</c:v>
                </c:pt>
                <c:pt idx="385">
                  <c:v>17937</c:v>
                </c:pt>
                <c:pt idx="386">
                  <c:v>36689</c:v>
                </c:pt>
                <c:pt idx="387">
                  <c:v>14542</c:v>
                </c:pt>
                <c:pt idx="388">
                  <c:v>18567</c:v>
                </c:pt>
                <c:pt idx="389">
                  <c:v>14265</c:v>
                </c:pt>
                <c:pt idx="390">
                  <c:v>16450</c:v>
                </c:pt>
                <c:pt idx="391">
                  <c:v>16016</c:v>
                </c:pt>
                <c:pt idx="392">
                  <c:v>15320</c:v>
                </c:pt>
                <c:pt idx="393">
                  <c:v>13084</c:v>
                </c:pt>
                <c:pt idx="394">
                  <c:v>12947</c:v>
                </c:pt>
                <c:pt idx="395">
                  <c:v>24953</c:v>
                </c:pt>
                <c:pt idx="396">
                  <c:v>14073</c:v>
                </c:pt>
                <c:pt idx="397">
                  <c:v>5135</c:v>
                </c:pt>
                <c:pt idx="398">
                  <c:v>10927</c:v>
                </c:pt>
                <c:pt idx="399">
                  <c:v>13279</c:v>
                </c:pt>
                <c:pt idx="400">
                  <c:v>7768</c:v>
                </c:pt>
                <c:pt idx="401">
                  <c:v>9803</c:v>
                </c:pt>
                <c:pt idx="402">
                  <c:v>14248</c:v>
                </c:pt>
                <c:pt idx="403">
                  <c:v>11959</c:v>
                </c:pt>
                <c:pt idx="404">
                  <c:v>7123</c:v>
                </c:pt>
                <c:pt idx="405">
                  <c:v>8088</c:v>
                </c:pt>
                <c:pt idx="406">
                  <c:v>6175</c:v>
                </c:pt>
                <c:pt idx="407">
                  <c:v>8274</c:v>
                </c:pt>
                <c:pt idx="408">
                  <c:v>8569</c:v>
                </c:pt>
                <c:pt idx="409">
                  <c:v>14626</c:v>
                </c:pt>
                <c:pt idx="410">
                  <c:v>12427</c:v>
                </c:pt>
                <c:pt idx="411">
                  <c:v>5799</c:v>
                </c:pt>
                <c:pt idx="412">
                  <c:v>14537</c:v>
                </c:pt>
                <c:pt idx="413">
                  <c:v>13187</c:v>
                </c:pt>
                <c:pt idx="414">
                  <c:v>12025</c:v>
                </c:pt>
                <c:pt idx="415">
                  <c:v>9454</c:v>
                </c:pt>
                <c:pt idx="416">
                  <c:v>45333</c:v>
                </c:pt>
                <c:pt idx="417">
                  <c:v>25792</c:v>
                </c:pt>
                <c:pt idx="418">
                  <c:v>30247</c:v>
                </c:pt>
                <c:pt idx="419">
                  <c:v>21611</c:v>
                </c:pt>
                <c:pt idx="420">
                  <c:v>21416</c:v>
                </c:pt>
                <c:pt idx="421">
                  <c:v>18954</c:v>
                </c:pt>
                <c:pt idx="422">
                  <c:v>19478</c:v>
                </c:pt>
                <c:pt idx="423">
                  <c:v>14656</c:v>
                </c:pt>
                <c:pt idx="424">
                  <c:v>17568</c:v>
                </c:pt>
                <c:pt idx="425">
                  <c:v>31855</c:v>
                </c:pt>
                <c:pt idx="426">
                  <c:v>22575</c:v>
                </c:pt>
                <c:pt idx="427">
                  <c:v>9970</c:v>
                </c:pt>
                <c:pt idx="428">
                  <c:v>19647</c:v>
                </c:pt>
                <c:pt idx="429">
                  <c:v>11301</c:v>
                </c:pt>
                <c:pt idx="430">
                  <c:v>39830</c:v>
                </c:pt>
                <c:pt idx="431">
                  <c:v>30813</c:v>
                </c:pt>
                <c:pt idx="432">
                  <c:v>24163</c:v>
                </c:pt>
                <c:pt idx="433">
                  <c:v>21989</c:v>
                </c:pt>
                <c:pt idx="434">
                  <c:v>11606</c:v>
                </c:pt>
                <c:pt idx="435">
                  <c:v>24835</c:v>
                </c:pt>
                <c:pt idx="436">
                  <c:v>29430</c:v>
                </c:pt>
                <c:pt idx="437">
                  <c:v>12958</c:v>
                </c:pt>
                <c:pt idx="438">
                  <c:v>15583</c:v>
                </c:pt>
                <c:pt idx="439">
                  <c:v>13152</c:v>
                </c:pt>
                <c:pt idx="440">
                  <c:v>13969</c:v>
                </c:pt>
                <c:pt idx="441">
                  <c:v>8820</c:v>
                </c:pt>
                <c:pt idx="442">
                  <c:v>19409</c:v>
                </c:pt>
                <c:pt idx="443">
                  <c:v>13453</c:v>
                </c:pt>
                <c:pt idx="444">
                  <c:v>15033</c:v>
                </c:pt>
                <c:pt idx="445">
                  <c:v>11399</c:v>
                </c:pt>
                <c:pt idx="446">
                  <c:v>10892</c:v>
                </c:pt>
                <c:pt idx="447">
                  <c:v>53287</c:v>
                </c:pt>
                <c:pt idx="448">
                  <c:v>19234</c:v>
                </c:pt>
                <c:pt idx="449">
                  <c:v>13231</c:v>
                </c:pt>
                <c:pt idx="450">
                  <c:v>10090</c:v>
                </c:pt>
                <c:pt idx="451">
                  <c:v>17425</c:v>
                </c:pt>
                <c:pt idx="452">
                  <c:v>19269</c:v>
                </c:pt>
                <c:pt idx="453">
                  <c:v>14805</c:v>
                </c:pt>
                <c:pt idx="454">
                  <c:v>19689</c:v>
                </c:pt>
                <c:pt idx="455">
                  <c:v>20627</c:v>
                </c:pt>
                <c:pt idx="456">
                  <c:v>10261</c:v>
                </c:pt>
                <c:pt idx="457">
                  <c:v>9437</c:v>
                </c:pt>
                <c:pt idx="458">
                  <c:v>16290</c:v>
                </c:pt>
                <c:pt idx="459">
                  <c:v>13132</c:v>
                </c:pt>
                <c:pt idx="460">
                  <c:v>7681</c:v>
                </c:pt>
                <c:pt idx="461">
                  <c:v>7970</c:v>
                </c:pt>
                <c:pt idx="462">
                  <c:v>11249</c:v>
                </c:pt>
                <c:pt idx="463">
                  <c:v>8920</c:v>
                </c:pt>
                <c:pt idx="464">
                  <c:v>15262</c:v>
                </c:pt>
                <c:pt idx="465">
                  <c:v>16960</c:v>
                </c:pt>
                <c:pt idx="466">
                  <c:v>15615</c:v>
                </c:pt>
                <c:pt idx="467">
                  <c:v>6747</c:v>
                </c:pt>
                <c:pt idx="468">
                  <c:v>8060</c:v>
                </c:pt>
                <c:pt idx="469">
                  <c:v>8212</c:v>
                </c:pt>
                <c:pt idx="470">
                  <c:v>15545</c:v>
                </c:pt>
                <c:pt idx="471">
                  <c:v>31035</c:v>
                </c:pt>
                <c:pt idx="472">
                  <c:v>32378</c:v>
                </c:pt>
                <c:pt idx="473">
                  <c:v>31429</c:v>
                </c:pt>
                <c:pt idx="474">
                  <c:v>20506</c:v>
                </c:pt>
                <c:pt idx="475">
                  <c:v>13472</c:v>
                </c:pt>
                <c:pt idx="476">
                  <c:v>27194</c:v>
                </c:pt>
                <c:pt idx="477">
                  <c:v>34448</c:v>
                </c:pt>
                <c:pt idx="478">
                  <c:v>36602</c:v>
                </c:pt>
                <c:pt idx="479">
                  <c:v>38631</c:v>
                </c:pt>
                <c:pt idx="480">
                  <c:v>33286</c:v>
                </c:pt>
                <c:pt idx="481">
                  <c:v>30533</c:v>
                </c:pt>
                <c:pt idx="482">
                  <c:v>30105</c:v>
                </c:pt>
                <c:pt idx="483">
                  <c:v>52220</c:v>
                </c:pt>
                <c:pt idx="484">
                  <c:v>44324</c:v>
                </c:pt>
                <c:pt idx="485">
                  <c:v>33778</c:v>
                </c:pt>
                <c:pt idx="486">
                  <c:v>56328</c:v>
                </c:pt>
                <c:pt idx="487">
                  <c:v>71004</c:v>
                </c:pt>
                <c:pt idx="488">
                  <c:v>122326</c:v>
                </c:pt>
                <c:pt idx="489">
                  <c:v>136843</c:v>
                </c:pt>
                <c:pt idx="490">
                  <c:v>111135</c:v>
                </c:pt>
                <c:pt idx="491">
                  <c:v>113277</c:v>
                </c:pt>
                <c:pt idx="492">
                  <c:v>145184</c:v>
                </c:pt>
                <c:pt idx="493">
                  <c:v>149297</c:v>
                </c:pt>
                <c:pt idx="494">
                  <c:v>111666</c:v>
                </c:pt>
                <c:pt idx="495">
                  <c:v>89277</c:v>
                </c:pt>
                <c:pt idx="496">
                  <c:v>88908</c:v>
                </c:pt>
                <c:pt idx="497">
                  <c:v>77750</c:v>
                </c:pt>
                <c:pt idx="498">
                  <c:v>61852</c:v>
                </c:pt>
                <c:pt idx="499">
                  <c:v>86286</c:v>
                </c:pt>
                <c:pt idx="500">
                  <c:v>72052</c:v>
                </c:pt>
                <c:pt idx="501">
                  <c:v>65697</c:v>
                </c:pt>
                <c:pt idx="502">
                  <c:v>55178</c:v>
                </c:pt>
                <c:pt idx="503">
                  <c:v>57814</c:v>
                </c:pt>
                <c:pt idx="504">
                  <c:v>57986</c:v>
                </c:pt>
                <c:pt idx="505">
                  <c:v>61982</c:v>
                </c:pt>
                <c:pt idx="506">
                  <c:v>65789</c:v>
                </c:pt>
                <c:pt idx="507">
                  <c:v>62652</c:v>
                </c:pt>
                <c:pt idx="508">
                  <c:v>55588</c:v>
                </c:pt>
                <c:pt idx="509">
                  <c:v>76732</c:v>
                </c:pt>
                <c:pt idx="510">
                  <c:v>68820</c:v>
                </c:pt>
                <c:pt idx="511">
                  <c:v>47200</c:v>
                </c:pt>
                <c:pt idx="512">
                  <c:v>67243</c:v>
                </c:pt>
                <c:pt idx="513">
                  <c:v>85915</c:v>
                </c:pt>
                <c:pt idx="514">
                  <c:v>64532</c:v>
                </c:pt>
                <c:pt idx="515">
                  <c:v>50737</c:v>
                </c:pt>
                <c:pt idx="516">
                  <c:v>39000</c:v>
                </c:pt>
                <c:pt idx="517">
                  <c:v>34812</c:v>
                </c:pt>
                <c:pt idx="518">
                  <c:v>30806</c:v>
                </c:pt>
                <c:pt idx="519">
                  <c:v>45574</c:v>
                </c:pt>
                <c:pt idx="520">
                  <c:v>43369</c:v>
                </c:pt>
                <c:pt idx="521">
                  <c:v>33570</c:v>
                </c:pt>
                <c:pt idx="522">
                  <c:v>25482</c:v>
                </c:pt>
                <c:pt idx="523">
                  <c:v>21212</c:v>
                </c:pt>
                <c:pt idx="524">
                  <c:v>20688</c:v>
                </c:pt>
                <c:pt idx="525">
                  <c:v>17429</c:v>
                </c:pt>
                <c:pt idx="526">
                  <c:v>29480</c:v>
                </c:pt>
                <c:pt idx="527">
                  <c:v>25027</c:v>
                </c:pt>
                <c:pt idx="528">
                  <c:v>24432</c:v>
                </c:pt>
                <c:pt idx="529">
                  <c:v>29089</c:v>
                </c:pt>
                <c:pt idx="530">
                  <c:v>54387</c:v>
                </c:pt>
                <c:pt idx="531">
                  <c:v>36281</c:v>
                </c:pt>
                <c:pt idx="532">
                  <c:v>40275</c:v>
                </c:pt>
                <c:pt idx="533">
                  <c:v>28641</c:v>
                </c:pt>
                <c:pt idx="534">
                  <c:v>51944</c:v>
                </c:pt>
                <c:pt idx="535">
                  <c:v>38020</c:v>
                </c:pt>
                <c:pt idx="536">
                  <c:v>32260</c:v>
                </c:pt>
                <c:pt idx="537">
                  <c:v>51256</c:v>
                </c:pt>
                <c:pt idx="538">
                  <c:v>42683</c:v>
                </c:pt>
                <c:pt idx="539">
                  <c:v>33826</c:v>
                </c:pt>
                <c:pt idx="540">
                  <c:v>29306</c:v>
                </c:pt>
                <c:pt idx="541">
                  <c:v>30808</c:v>
                </c:pt>
                <c:pt idx="542">
                  <c:v>31820</c:v>
                </c:pt>
                <c:pt idx="543">
                  <c:v>40212</c:v>
                </c:pt>
                <c:pt idx="544">
                  <c:v>30461</c:v>
                </c:pt>
                <c:pt idx="545">
                  <c:v>26904</c:v>
                </c:pt>
                <c:pt idx="546">
                  <c:v>20941</c:v>
                </c:pt>
                <c:pt idx="547">
                  <c:v>19903</c:v>
                </c:pt>
                <c:pt idx="548">
                  <c:v>17637</c:v>
                </c:pt>
                <c:pt idx="549">
                  <c:v>22851</c:v>
                </c:pt>
                <c:pt idx="550">
                  <c:v>32651</c:v>
                </c:pt>
                <c:pt idx="551">
                  <c:v>42303</c:v>
                </c:pt>
                <c:pt idx="552">
                  <c:v>56211</c:v>
                </c:pt>
                <c:pt idx="553">
                  <c:v>63221</c:v>
                </c:pt>
                <c:pt idx="554">
                  <c:v>56787</c:v>
                </c:pt>
                <c:pt idx="555">
                  <c:v>55747</c:v>
                </c:pt>
                <c:pt idx="556">
                  <c:v>63188</c:v>
                </c:pt>
                <c:pt idx="557">
                  <c:v>63648</c:v>
                </c:pt>
                <c:pt idx="558">
                  <c:v>46059</c:v>
                </c:pt>
                <c:pt idx="559">
                  <c:v>43595</c:v>
                </c:pt>
                <c:pt idx="560">
                  <c:v>42336</c:v>
                </c:pt>
                <c:pt idx="561">
                  <c:v>35546</c:v>
                </c:pt>
                <c:pt idx="562">
                  <c:v>40656</c:v>
                </c:pt>
                <c:pt idx="563">
                  <c:v>32341</c:v>
                </c:pt>
                <c:pt idx="564">
                  <c:v>36382</c:v>
                </c:pt>
                <c:pt idx="565">
                  <c:v>18998</c:v>
                </c:pt>
                <c:pt idx="566">
                  <c:v>17594</c:v>
                </c:pt>
                <c:pt idx="567">
                  <c:v>25899</c:v>
                </c:pt>
                <c:pt idx="568">
                  <c:v>17090</c:v>
                </c:pt>
                <c:pt idx="569">
                  <c:v>32754</c:v>
                </c:pt>
                <c:pt idx="570">
                  <c:v>22673</c:v>
                </c:pt>
                <c:pt idx="571">
                  <c:v>26812</c:v>
                </c:pt>
                <c:pt idx="572">
                  <c:v>24858</c:v>
                </c:pt>
                <c:pt idx="573">
                  <c:v>22806</c:v>
                </c:pt>
                <c:pt idx="574">
                  <c:v>15137</c:v>
                </c:pt>
                <c:pt idx="575">
                  <c:v>30244</c:v>
                </c:pt>
                <c:pt idx="576">
                  <c:v>21086</c:v>
                </c:pt>
                <c:pt idx="577">
                  <c:v>16546</c:v>
                </c:pt>
                <c:pt idx="578">
                  <c:v>13998</c:v>
                </c:pt>
                <c:pt idx="579">
                  <c:v>10048</c:v>
                </c:pt>
                <c:pt idx="580">
                  <c:v>9056</c:v>
                </c:pt>
                <c:pt idx="581">
                  <c:v>24522</c:v>
                </c:pt>
                <c:pt idx="582">
                  <c:v>12135</c:v>
                </c:pt>
                <c:pt idx="583">
                  <c:v>12081</c:v>
                </c:pt>
                <c:pt idx="584">
                  <c:v>29039</c:v>
                </c:pt>
                <c:pt idx="585">
                  <c:v>33961</c:v>
                </c:pt>
                <c:pt idx="586">
                  <c:v>67344</c:v>
                </c:pt>
                <c:pt idx="587">
                  <c:v>29297</c:v>
                </c:pt>
                <c:pt idx="588">
                  <c:v>37633</c:v>
                </c:pt>
                <c:pt idx="589">
                  <c:v>29320</c:v>
                </c:pt>
                <c:pt idx="590">
                  <c:v>40166</c:v>
                </c:pt>
                <c:pt idx="591">
                  <c:v>23411</c:v>
                </c:pt>
                <c:pt idx="592">
                  <c:v>26870</c:v>
                </c:pt>
                <c:pt idx="593">
                  <c:v>21009</c:v>
                </c:pt>
                <c:pt idx="594">
                  <c:v>20279</c:v>
                </c:pt>
                <c:pt idx="595">
                  <c:v>30034</c:v>
                </c:pt>
                <c:pt idx="596">
                  <c:v>24183</c:v>
                </c:pt>
                <c:pt idx="597">
                  <c:v>23679</c:v>
                </c:pt>
                <c:pt idx="598">
                  <c:v>10308</c:v>
                </c:pt>
                <c:pt idx="599">
                  <c:v>39899</c:v>
                </c:pt>
                <c:pt idx="600">
                  <c:v>18694</c:v>
                </c:pt>
                <c:pt idx="601">
                  <c:v>10932</c:v>
                </c:pt>
                <c:pt idx="602">
                  <c:v>13218</c:v>
                </c:pt>
                <c:pt idx="603">
                  <c:v>11405</c:v>
                </c:pt>
                <c:pt idx="604">
                  <c:v>13906</c:v>
                </c:pt>
                <c:pt idx="605">
                  <c:v>11514</c:v>
                </c:pt>
                <c:pt idx="606">
                  <c:v>9858</c:v>
                </c:pt>
                <c:pt idx="607">
                  <c:v>12009</c:v>
                </c:pt>
                <c:pt idx="608">
                  <c:v>8473</c:v>
                </c:pt>
                <c:pt idx="609">
                  <c:v>12521</c:v>
                </c:pt>
                <c:pt idx="610">
                  <c:v>10587</c:v>
                </c:pt>
                <c:pt idx="611">
                  <c:v>13253</c:v>
                </c:pt>
                <c:pt idx="612">
                  <c:v>5623</c:v>
                </c:pt>
                <c:pt idx="613">
                  <c:v>10955</c:v>
                </c:pt>
                <c:pt idx="614">
                  <c:v>8647</c:v>
                </c:pt>
                <c:pt idx="615">
                  <c:v>24127</c:v>
                </c:pt>
                <c:pt idx="616">
                  <c:v>14249</c:v>
                </c:pt>
                <c:pt idx="617">
                  <c:v>18856</c:v>
                </c:pt>
                <c:pt idx="618">
                  <c:v>12454</c:v>
                </c:pt>
                <c:pt idx="619">
                  <c:v>12272</c:v>
                </c:pt>
                <c:pt idx="620">
                  <c:v>7631</c:v>
                </c:pt>
                <c:pt idx="621">
                  <c:v>13894</c:v>
                </c:pt>
                <c:pt idx="622">
                  <c:v>16117</c:v>
                </c:pt>
                <c:pt idx="623">
                  <c:v>9389</c:v>
                </c:pt>
                <c:pt idx="624">
                  <c:v>8876</c:v>
                </c:pt>
                <c:pt idx="625">
                  <c:v>15398</c:v>
                </c:pt>
                <c:pt idx="626">
                  <c:v>11442</c:v>
                </c:pt>
                <c:pt idx="627">
                  <c:v>8577</c:v>
                </c:pt>
                <c:pt idx="628">
                  <c:v>11137</c:v>
                </c:pt>
                <c:pt idx="629">
                  <c:v>36920</c:v>
                </c:pt>
                <c:pt idx="630">
                  <c:v>22259</c:v>
                </c:pt>
                <c:pt idx="631">
                  <c:v>20191</c:v>
                </c:pt>
                <c:pt idx="632">
                  <c:v>14103</c:v>
                </c:pt>
                <c:pt idx="633">
                  <c:v>28613</c:v>
                </c:pt>
                <c:pt idx="634">
                  <c:v>24945</c:v>
                </c:pt>
                <c:pt idx="635">
                  <c:v>22726</c:v>
                </c:pt>
                <c:pt idx="636">
                  <c:v>13564</c:v>
                </c:pt>
                <c:pt idx="637">
                  <c:v>15087</c:v>
                </c:pt>
                <c:pt idx="638">
                  <c:v>30832</c:v>
                </c:pt>
                <c:pt idx="639">
                  <c:v>28063</c:v>
                </c:pt>
                <c:pt idx="640">
                  <c:v>25559</c:v>
                </c:pt>
                <c:pt idx="641">
                  <c:v>23405</c:v>
                </c:pt>
                <c:pt idx="642">
                  <c:v>21080</c:v>
                </c:pt>
                <c:pt idx="643">
                  <c:v>15354</c:v>
                </c:pt>
                <c:pt idx="644">
                  <c:v>14221</c:v>
                </c:pt>
                <c:pt idx="645">
                  <c:v>12806</c:v>
                </c:pt>
                <c:pt idx="646">
                  <c:v>16433</c:v>
                </c:pt>
                <c:pt idx="647">
                  <c:v>13642</c:v>
                </c:pt>
                <c:pt idx="648">
                  <c:v>23721</c:v>
                </c:pt>
                <c:pt idx="649">
                  <c:v>16616</c:v>
                </c:pt>
                <c:pt idx="650">
                  <c:v>17400</c:v>
                </c:pt>
                <c:pt idx="651">
                  <c:v>13543</c:v>
                </c:pt>
                <c:pt idx="652">
                  <c:v>19379</c:v>
                </c:pt>
                <c:pt idx="653">
                  <c:v>24288</c:v>
                </c:pt>
                <c:pt idx="654">
                  <c:v>18571</c:v>
                </c:pt>
                <c:pt idx="655">
                  <c:v>35736</c:v>
                </c:pt>
                <c:pt idx="656">
                  <c:v>18118</c:v>
                </c:pt>
                <c:pt idx="657">
                  <c:v>18842</c:v>
                </c:pt>
                <c:pt idx="658">
                  <c:v>13465</c:v>
                </c:pt>
                <c:pt idx="659">
                  <c:v>7586</c:v>
                </c:pt>
                <c:pt idx="660">
                  <c:v>24168</c:v>
                </c:pt>
                <c:pt idx="661">
                  <c:v>22711</c:v>
                </c:pt>
                <c:pt idx="662">
                  <c:v>13710</c:v>
                </c:pt>
                <c:pt idx="663">
                  <c:v>9627</c:v>
                </c:pt>
                <c:pt idx="664">
                  <c:v>21940</c:v>
                </c:pt>
                <c:pt idx="665">
                  <c:v>9181</c:v>
                </c:pt>
                <c:pt idx="666">
                  <c:v>12243</c:v>
                </c:pt>
                <c:pt idx="667">
                  <c:v>11109</c:v>
                </c:pt>
                <c:pt idx="668">
                  <c:v>30516</c:v>
                </c:pt>
                <c:pt idx="669">
                  <c:v>19412</c:v>
                </c:pt>
                <c:pt idx="670">
                  <c:v>18621</c:v>
                </c:pt>
                <c:pt idx="671">
                  <c:v>9361</c:v>
                </c:pt>
                <c:pt idx="672">
                  <c:v>9196</c:v>
                </c:pt>
                <c:pt idx="673">
                  <c:v>6995</c:v>
                </c:pt>
                <c:pt idx="674">
                  <c:v>9770</c:v>
                </c:pt>
                <c:pt idx="675">
                  <c:v>9765</c:v>
                </c:pt>
                <c:pt idx="676">
                  <c:v>7777</c:v>
                </c:pt>
                <c:pt idx="677">
                  <c:v>4451</c:v>
                </c:pt>
                <c:pt idx="678">
                  <c:v>3221</c:v>
                </c:pt>
                <c:pt idx="679">
                  <c:v>2357</c:v>
                </c:pt>
                <c:pt idx="680">
                  <c:v>9521</c:v>
                </c:pt>
                <c:pt idx="681">
                  <c:v>5973</c:v>
                </c:pt>
                <c:pt idx="682">
                  <c:v>9134</c:v>
                </c:pt>
                <c:pt idx="683">
                  <c:v>13570</c:v>
                </c:pt>
                <c:pt idx="684">
                  <c:v>13406</c:v>
                </c:pt>
                <c:pt idx="685">
                  <c:v>8656</c:v>
                </c:pt>
                <c:pt idx="686">
                  <c:v>9857</c:v>
                </c:pt>
                <c:pt idx="687">
                  <c:v>7592</c:v>
                </c:pt>
                <c:pt idx="688">
                  <c:v>9789</c:v>
                </c:pt>
                <c:pt idx="689">
                  <c:v>6933</c:v>
                </c:pt>
                <c:pt idx="690">
                  <c:v>5228</c:v>
                </c:pt>
                <c:pt idx="691">
                  <c:v>9239</c:v>
                </c:pt>
                <c:pt idx="692">
                  <c:v>10749</c:v>
                </c:pt>
                <c:pt idx="693">
                  <c:v>5758</c:v>
                </c:pt>
                <c:pt idx="694">
                  <c:v>8821</c:v>
                </c:pt>
                <c:pt idx="695">
                  <c:v>9707</c:v>
                </c:pt>
                <c:pt idx="696">
                  <c:v>25505</c:v>
                </c:pt>
                <c:pt idx="697">
                  <c:v>34870</c:v>
                </c:pt>
                <c:pt idx="698">
                  <c:v>103997</c:v>
                </c:pt>
                <c:pt idx="699">
                  <c:v>150882</c:v>
                </c:pt>
                <c:pt idx="700">
                  <c:v>98289</c:v>
                </c:pt>
                <c:pt idx="701">
                  <c:v>296280</c:v>
                </c:pt>
                <c:pt idx="702">
                  <c:v>352875</c:v>
                </c:pt>
                <c:pt idx="703">
                  <c:v>88949</c:v>
                </c:pt>
                <c:pt idx="704">
                  <c:v>66934</c:v>
                </c:pt>
                <c:pt idx="705">
                  <c:v>70773</c:v>
                </c:pt>
                <c:pt idx="706">
                  <c:v>49440</c:v>
                </c:pt>
                <c:pt idx="707">
                  <c:v>74783</c:v>
                </c:pt>
                <c:pt idx="708">
                  <c:v>50691</c:v>
                </c:pt>
                <c:pt idx="709">
                  <c:v>50195</c:v>
                </c:pt>
                <c:pt idx="710">
                  <c:v>72633</c:v>
                </c:pt>
                <c:pt idx="711">
                  <c:v>81047</c:v>
                </c:pt>
                <c:pt idx="712">
                  <c:v>73546</c:v>
                </c:pt>
                <c:pt idx="713">
                  <c:v>49465</c:v>
                </c:pt>
                <c:pt idx="714">
                  <c:v>42714</c:v>
                </c:pt>
                <c:pt idx="715">
                  <c:v>58858</c:v>
                </c:pt>
                <c:pt idx="716">
                  <c:v>66489</c:v>
                </c:pt>
                <c:pt idx="717">
                  <c:v>44917</c:v>
                </c:pt>
                <c:pt idx="718">
                  <c:v>36780</c:v>
                </c:pt>
                <c:pt idx="719">
                  <c:v>26088</c:v>
                </c:pt>
                <c:pt idx="720">
                  <c:v>29906</c:v>
                </c:pt>
                <c:pt idx="721">
                  <c:v>35002</c:v>
                </c:pt>
                <c:pt idx="722">
                  <c:v>32999</c:v>
                </c:pt>
                <c:pt idx="723">
                  <c:v>59268</c:v>
                </c:pt>
                <c:pt idx="724">
                  <c:v>42854</c:v>
                </c:pt>
                <c:pt idx="725">
                  <c:v>25334</c:v>
                </c:pt>
                <c:pt idx="726">
                  <c:v>19334</c:v>
                </c:pt>
                <c:pt idx="727">
                  <c:v>29427</c:v>
                </c:pt>
                <c:pt idx="728">
                  <c:v>42865</c:v>
                </c:pt>
                <c:pt idx="729">
                  <c:v>39754</c:v>
                </c:pt>
                <c:pt idx="730">
                  <c:v>30212</c:v>
                </c:pt>
                <c:pt idx="731">
                  <c:v>36272</c:v>
                </c:pt>
                <c:pt idx="732">
                  <c:v>15065</c:v>
                </c:pt>
                <c:pt idx="733">
                  <c:v>20314</c:v>
                </c:pt>
                <c:pt idx="734">
                  <c:v>21815</c:v>
                </c:pt>
                <c:pt idx="735">
                  <c:v>14971</c:v>
                </c:pt>
                <c:pt idx="736">
                  <c:v>14993</c:v>
                </c:pt>
                <c:pt idx="737">
                  <c:v>34961</c:v>
                </c:pt>
                <c:pt idx="738">
                  <c:v>34716</c:v>
                </c:pt>
                <c:pt idx="739">
                  <c:v>35033</c:v>
                </c:pt>
                <c:pt idx="740">
                  <c:v>16620</c:v>
                </c:pt>
                <c:pt idx="741">
                  <c:v>10446</c:v>
                </c:pt>
                <c:pt idx="742">
                  <c:v>9631</c:v>
                </c:pt>
                <c:pt idx="743">
                  <c:v>14921</c:v>
                </c:pt>
                <c:pt idx="744">
                  <c:v>9268</c:v>
                </c:pt>
                <c:pt idx="745">
                  <c:v>21153</c:v>
                </c:pt>
                <c:pt idx="746">
                  <c:v>20616</c:v>
                </c:pt>
                <c:pt idx="747">
                  <c:v>7802</c:v>
                </c:pt>
                <c:pt idx="748">
                  <c:v>9649</c:v>
                </c:pt>
                <c:pt idx="749">
                  <c:v>13168</c:v>
                </c:pt>
                <c:pt idx="750">
                  <c:v>16042</c:v>
                </c:pt>
                <c:pt idx="751">
                  <c:v>13086</c:v>
                </c:pt>
                <c:pt idx="752">
                  <c:v>15702</c:v>
                </c:pt>
              </c:numCache>
            </c:numRef>
          </c:val>
          <c:smooth val="0"/>
          <c:extLst>
            <c:ext xmlns:c16="http://schemas.microsoft.com/office/drawing/2014/chart" uri="{C3380CC4-5D6E-409C-BE32-E72D297353CC}">
              <c16:uniqueId val="{00000000-AA00-48ED-852E-5A051288F728}"/>
            </c:ext>
          </c:extLst>
        </c:ser>
        <c:dLbls>
          <c:showLegendKey val="0"/>
          <c:showVal val="0"/>
          <c:showCatName val="0"/>
          <c:showSerName val="0"/>
          <c:showPercent val="0"/>
          <c:showBubbleSize val="0"/>
        </c:dLbls>
        <c:smooth val="0"/>
        <c:axId val="15887823"/>
        <c:axId val="15904143"/>
      </c:lineChart>
      <c:dateAx>
        <c:axId val="158878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4143"/>
        <c:crosses val="autoZero"/>
        <c:auto val="1"/>
        <c:lblOffset val="100"/>
        <c:baseTimeUnit val="days"/>
      </c:dateAx>
      <c:valAx>
        <c:axId val="1590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Instagram Reach</a:t>
            </a:r>
            <a:endParaRPr lang="en-US"/>
          </a:p>
        </c:rich>
      </c:tx>
      <c:layout>
        <c:manualLayout>
          <c:xMode val="edge"/>
          <c:yMode val="edge"/>
          <c:x val="0.30638888888888888"/>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reach!$F$28</c:f>
              <c:strCache>
                <c:ptCount val="1"/>
                <c:pt idx="0">
                  <c:v>Total</c:v>
                </c:pt>
              </c:strCache>
            </c:strRef>
          </c:tx>
          <c:spPr>
            <a:solidFill>
              <a:schemeClr val="accent1"/>
            </a:solidFill>
            <a:ln>
              <a:noFill/>
            </a:ln>
            <a:effectLst/>
          </c:spPr>
          <c:invertIfNegative val="0"/>
          <c:cat>
            <c:strRef>
              <c:f>reach!$E$29:$E$32</c:f>
              <c:strCache>
                <c:ptCount val="3"/>
                <c:pt idx="0">
                  <c:v>2022</c:v>
                </c:pt>
                <c:pt idx="1">
                  <c:v>2023</c:v>
                </c:pt>
                <c:pt idx="2">
                  <c:v>2024</c:v>
                </c:pt>
              </c:strCache>
            </c:strRef>
          </c:cat>
          <c:val>
            <c:numRef>
              <c:f>reach!$F$29:$F$32</c:f>
              <c:numCache>
                <c:formatCode>General</c:formatCode>
                <c:ptCount val="3"/>
                <c:pt idx="0">
                  <c:v>7529440</c:v>
                </c:pt>
                <c:pt idx="1">
                  <c:v>11304185</c:v>
                </c:pt>
                <c:pt idx="2">
                  <c:v>728291</c:v>
                </c:pt>
              </c:numCache>
            </c:numRef>
          </c:val>
          <c:extLst>
            <c:ext xmlns:c16="http://schemas.microsoft.com/office/drawing/2014/chart" uri="{C3380CC4-5D6E-409C-BE32-E72D297353CC}">
              <c16:uniqueId val="{00000000-E52C-4A92-B69C-2ABAC665A030}"/>
            </c:ext>
          </c:extLst>
        </c:ser>
        <c:dLbls>
          <c:showLegendKey val="0"/>
          <c:showVal val="0"/>
          <c:showCatName val="0"/>
          <c:showSerName val="0"/>
          <c:showPercent val="0"/>
          <c:showBubbleSize val="0"/>
        </c:dLbls>
        <c:gapWidth val="219"/>
        <c:overlap val="-27"/>
        <c:axId val="1022136895"/>
        <c:axId val="1022128255"/>
      </c:barChart>
      <c:catAx>
        <c:axId val="102213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28255"/>
        <c:crosses val="autoZero"/>
        <c:auto val="1"/>
        <c:lblAlgn val="ctr"/>
        <c:lblOffset val="100"/>
        <c:noMultiLvlLbl val="0"/>
      </c:catAx>
      <c:valAx>
        <c:axId val="102212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13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Quaterly</a:t>
            </a:r>
            <a:r>
              <a:rPr lang="en-GB" baseline="0"/>
              <a:t> Instagram Reach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reach!$F$42</c:f>
              <c:strCache>
                <c:ptCount val="1"/>
                <c:pt idx="0">
                  <c:v>Total</c:v>
                </c:pt>
              </c:strCache>
            </c:strRef>
          </c:tx>
          <c:spPr>
            <a:ln w="28575" cap="rnd">
              <a:solidFill>
                <a:schemeClr val="accent1"/>
              </a:solidFill>
              <a:round/>
            </a:ln>
            <a:effectLst/>
          </c:spPr>
          <c:marker>
            <c:symbol val="none"/>
          </c:marker>
          <c:cat>
            <c:multiLvlStrRef>
              <c:f>reach!$E$43:$E$53</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reach!$F$43:$F$53</c:f>
              <c:numCache>
                <c:formatCode>General</c:formatCode>
                <c:ptCount val="8"/>
                <c:pt idx="0">
                  <c:v>1790916</c:v>
                </c:pt>
                <c:pt idx="1">
                  <c:v>435270</c:v>
                </c:pt>
                <c:pt idx="2">
                  <c:v>2592361</c:v>
                </c:pt>
                <c:pt idx="3">
                  <c:v>2710893</c:v>
                </c:pt>
                <c:pt idx="4">
                  <c:v>1831316</c:v>
                </c:pt>
                <c:pt idx="5">
                  <c:v>4039023</c:v>
                </c:pt>
                <c:pt idx="6">
                  <c:v>2311726</c:v>
                </c:pt>
                <c:pt idx="7">
                  <c:v>3122120</c:v>
                </c:pt>
              </c:numCache>
            </c:numRef>
          </c:val>
          <c:smooth val="0"/>
          <c:extLst>
            <c:ext xmlns:c16="http://schemas.microsoft.com/office/drawing/2014/chart" uri="{C3380CC4-5D6E-409C-BE32-E72D297353CC}">
              <c16:uniqueId val="{00000000-9F68-482C-BFFC-1E0B5D65C8AD}"/>
            </c:ext>
          </c:extLst>
        </c:ser>
        <c:dLbls>
          <c:showLegendKey val="0"/>
          <c:showVal val="0"/>
          <c:showCatName val="0"/>
          <c:showSerName val="0"/>
          <c:showPercent val="0"/>
          <c:showBubbleSize val="0"/>
        </c:dLbls>
        <c:smooth val="0"/>
        <c:axId val="171325263"/>
        <c:axId val="171335343"/>
      </c:lineChart>
      <c:catAx>
        <c:axId val="17132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35343"/>
        <c:crosses val="autoZero"/>
        <c:auto val="1"/>
        <c:lblAlgn val="ctr"/>
        <c:lblOffset val="100"/>
        <c:noMultiLvlLbl val="0"/>
      </c:catAx>
      <c:valAx>
        <c:axId val="17133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2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GB" sz="1400">
                <a:latin typeface="+mj-lt"/>
              </a:rPr>
              <a:t>Quaterly</a:t>
            </a:r>
            <a:r>
              <a:rPr lang="en-GB" sz="1400" baseline="0">
                <a:latin typeface="+mj-lt"/>
              </a:rPr>
              <a:t> Instagram Reach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reach!$G$117:$G$118</c:f>
              <c:strCache>
                <c:ptCount val="1"/>
                <c:pt idx="0">
                  <c:v>2022</c:v>
                </c:pt>
              </c:strCache>
            </c:strRef>
          </c:tx>
          <c:spPr>
            <a:solidFill>
              <a:schemeClr val="accent1"/>
            </a:solidFill>
            <a:ln>
              <a:noFill/>
            </a:ln>
            <a:effectLst/>
          </c:spPr>
          <c:invertIfNegative val="0"/>
          <c:cat>
            <c:strRef>
              <c:f>reach!$F$119:$F$123</c:f>
              <c:strCache>
                <c:ptCount val="4"/>
                <c:pt idx="0">
                  <c:v>Qtr1</c:v>
                </c:pt>
                <c:pt idx="1">
                  <c:v>Qtr2</c:v>
                </c:pt>
                <c:pt idx="2">
                  <c:v>Qtr3</c:v>
                </c:pt>
                <c:pt idx="3">
                  <c:v>Qtr4</c:v>
                </c:pt>
              </c:strCache>
            </c:strRef>
          </c:cat>
          <c:val>
            <c:numRef>
              <c:f>reach!$G$119:$G$123</c:f>
              <c:numCache>
                <c:formatCode>General</c:formatCode>
                <c:ptCount val="4"/>
                <c:pt idx="0">
                  <c:v>1790916</c:v>
                </c:pt>
                <c:pt idx="1">
                  <c:v>435270</c:v>
                </c:pt>
                <c:pt idx="2">
                  <c:v>2592361</c:v>
                </c:pt>
                <c:pt idx="3">
                  <c:v>2710893</c:v>
                </c:pt>
              </c:numCache>
            </c:numRef>
          </c:val>
          <c:extLst>
            <c:ext xmlns:c16="http://schemas.microsoft.com/office/drawing/2014/chart" uri="{C3380CC4-5D6E-409C-BE32-E72D297353CC}">
              <c16:uniqueId val="{00000000-65D3-4627-88FA-467B7455E84C}"/>
            </c:ext>
          </c:extLst>
        </c:ser>
        <c:ser>
          <c:idx val="1"/>
          <c:order val="1"/>
          <c:tx>
            <c:strRef>
              <c:f>reach!$H$117:$H$118</c:f>
              <c:strCache>
                <c:ptCount val="1"/>
                <c:pt idx="0">
                  <c:v>2023</c:v>
                </c:pt>
              </c:strCache>
            </c:strRef>
          </c:tx>
          <c:spPr>
            <a:solidFill>
              <a:schemeClr val="accent2"/>
            </a:solidFill>
            <a:ln>
              <a:noFill/>
            </a:ln>
            <a:effectLst/>
          </c:spPr>
          <c:invertIfNegative val="0"/>
          <c:cat>
            <c:strRef>
              <c:f>reach!$F$119:$F$123</c:f>
              <c:strCache>
                <c:ptCount val="4"/>
                <c:pt idx="0">
                  <c:v>Qtr1</c:v>
                </c:pt>
                <c:pt idx="1">
                  <c:v>Qtr2</c:v>
                </c:pt>
                <c:pt idx="2">
                  <c:v>Qtr3</c:v>
                </c:pt>
                <c:pt idx="3">
                  <c:v>Qtr4</c:v>
                </c:pt>
              </c:strCache>
            </c:strRef>
          </c:cat>
          <c:val>
            <c:numRef>
              <c:f>reach!$H$119:$H$123</c:f>
              <c:numCache>
                <c:formatCode>General</c:formatCode>
                <c:ptCount val="4"/>
                <c:pt idx="0">
                  <c:v>1831316</c:v>
                </c:pt>
                <c:pt idx="1">
                  <c:v>4039023</c:v>
                </c:pt>
                <c:pt idx="2">
                  <c:v>2311726</c:v>
                </c:pt>
                <c:pt idx="3">
                  <c:v>3122120</c:v>
                </c:pt>
              </c:numCache>
            </c:numRef>
          </c:val>
          <c:extLst>
            <c:ext xmlns:c16="http://schemas.microsoft.com/office/drawing/2014/chart" uri="{C3380CC4-5D6E-409C-BE32-E72D297353CC}">
              <c16:uniqueId val="{00000001-65D3-4627-88FA-467B7455E84C}"/>
            </c:ext>
          </c:extLst>
        </c:ser>
        <c:dLbls>
          <c:showLegendKey val="0"/>
          <c:showVal val="0"/>
          <c:showCatName val="0"/>
          <c:showSerName val="0"/>
          <c:showPercent val="0"/>
          <c:showBubbleSize val="0"/>
        </c:dLbls>
        <c:gapWidth val="219"/>
        <c:overlap val="-27"/>
        <c:axId val="2015948207"/>
        <c:axId val="2015936687"/>
      </c:barChart>
      <c:catAx>
        <c:axId val="2015948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36687"/>
        <c:crosses val="autoZero"/>
        <c:auto val="1"/>
        <c:lblAlgn val="ctr"/>
        <c:lblOffset val="100"/>
        <c:noMultiLvlLbl val="0"/>
      </c:catAx>
      <c:valAx>
        <c:axId val="2015936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Reach</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48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reach!$G$142:$G$143</c:f>
              <c:strCache>
                <c:ptCount val="1"/>
                <c:pt idx="0">
                  <c:v>2022</c:v>
                </c:pt>
              </c:strCache>
            </c:strRef>
          </c:tx>
          <c:spPr>
            <a:solidFill>
              <a:schemeClr val="accent1"/>
            </a:solidFill>
            <a:ln>
              <a:noFill/>
            </a:ln>
            <a:effectLst/>
          </c:spPr>
          <c:invertIfNegative val="0"/>
          <c:cat>
            <c:strRef>
              <c:f>reach!$F$144:$F$156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reach!$G$144:$G$156</c:f>
              <c:numCache>
                <c:formatCode>General</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extLst>
            <c:ext xmlns:c16="http://schemas.microsoft.com/office/drawing/2014/chart" uri="{C3380CC4-5D6E-409C-BE32-E72D297353CC}">
              <c16:uniqueId val="{00000000-F73C-4F38-A59B-E13F5D9FBF2B}"/>
            </c:ext>
          </c:extLst>
        </c:ser>
        <c:ser>
          <c:idx val="1"/>
          <c:order val="1"/>
          <c:tx>
            <c:strRef>
              <c:f>reach!$H$142:$H$143</c:f>
              <c:strCache>
                <c:ptCount val="1"/>
                <c:pt idx="0">
                  <c:v>2023</c:v>
                </c:pt>
              </c:strCache>
            </c:strRef>
          </c:tx>
          <c:spPr>
            <a:solidFill>
              <a:schemeClr val="accent2"/>
            </a:solidFill>
            <a:ln>
              <a:noFill/>
            </a:ln>
            <a:effectLst/>
          </c:spPr>
          <c:invertIfNegative val="0"/>
          <c:cat>
            <c:strRef>
              <c:f>reach!$F$144:$F$156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reach!$H$144:$H$156</c:f>
              <c:numCache>
                <c:formatCode>General</c:formatCode>
                <c:ptCount val="12"/>
                <c:pt idx="0">
                  <c:v>864501</c:v>
                </c:pt>
                <c:pt idx="1">
                  <c:v>339078</c:v>
                </c:pt>
                <c:pt idx="2">
                  <c:v>627737</c:v>
                </c:pt>
                <c:pt idx="3">
                  <c:v>515012</c:v>
                </c:pt>
                <c:pt idx="4">
                  <c:v>2254210</c:v>
                </c:pt>
                <c:pt idx="5">
                  <c:v>1269801</c:v>
                </c:pt>
                <c:pt idx="6">
                  <c:v>1137604</c:v>
                </c:pt>
                <c:pt idx="7">
                  <c:v>781188</c:v>
                </c:pt>
                <c:pt idx="8">
                  <c:v>392934</c:v>
                </c:pt>
                <c:pt idx="9">
                  <c:v>614316</c:v>
                </c:pt>
                <c:pt idx="10">
                  <c:v>331622</c:v>
                </c:pt>
                <c:pt idx="11">
                  <c:v>2176182</c:v>
                </c:pt>
              </c:numCache>
            </c:numRef>
          </c:val>
          <c:extLst>
            <c:ext xmlns:c16="http://schemas.microsoft.com/office/drawing/2014/chart" uri="{C3380CC4-5D6E-409C-BE32-E72D297353CC}">
              <c16:uniqueId val="{00000001-F73C-4F38-A59B-E13F5D9FBF2B}"/>
            </c:ext>
          </c:extLst>
        </c:ser>
        <c:ser>
          <c:idx val="2"/>
          <c:order val="2"/>
          <c:tx>
            <c:strRef>
              <c:f>reach!$I$142:$I$143</c:f>
              <c:strCache>
                <c:ptCount val="1"/>
                <c:pt idx="0">
                  <c:v>2024</c:v>
                </c:pt>
              </c:strCache>
            </c:strRef>
          </c:tx>
          <c:spPr>
            <a:solidFill>
              <a:schemeClr val="accent3"/>
            </a:solidFill>
            <a:ln>
              <a:noFill/>
            </a:ln>
            <a:effectLst/>
          </c:spPr>
          <c:invertIfNegative val="0"/>
          <c:cat>
            <c:strRef>
              <c:f>reach!$F$144:$F$156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reach!$I$144:$I$156</c:f>
              <c:numCache>
                <c:formatCode>General</c:formatCode>
                <c:ptCount val="12"/>
                <c:pt idx="0">
                  <c:v>728291</c:v>
                </c:pt>
              </c:numCache>
            </c:numRef>
          </c:val>
          <c:extLst>
            <c:ext xmlns:c16="http://schemas.microsoft.com/office/drawing/2014/chart" uri="{C3380CC4-5D6E-409C-BE32-E72D297353CC}">
              <c16:uniqueId val="{00000004-F73C-4F38-A59B-E13F5D9FBF2B}"/>
            </c:ext>
          </c:extLst>
        </c:ser>
        <c:dLbls>
          <c:showLegendKey val="0"/>
          <c:showVal val="0"/>
          <c:showCatName val="0"/>
          <c:showSerName val="0"/>
          <c:showPercent val="0"/>
          <c:showBubbleSize val="0"/>
        </c:dLbls>
        <c:gapWidth val="219"/>
        <c:axId val="1743093199"/>
        <c:axId val="1743085999"/>
      </c:barChart>
      <c:catAx>
        <c:axId val="174309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085999"/>
        <c:crosses val="autoZero"/>
        <c:auto val="1"/>
        <c:lblAlgn val="ctr"/>
        <c:lblOffset val="100"/>
        <c:noMultiLvlLbl val="0"/>
      </c:catAx>
      <c:valAx>
        <c:axId val="174308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09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Instagram Reach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reach!$F$60</c:f>
              <c:strCache>
                <c:ptCount val="1"/>
                <c:pt idx="0">
                  <c:v>Total</c:v>
                </c:pt>
              </c:strCache>
            </c:strRef>
          </c:tx>
          <c:spPr>
            <a:ln w="28575" cap="rnd">
              <a:solidFill>
                <a:schemeClr val="accent1"/>
              </a:solidFill>
              <a:round/>
            </a:ln>
            <a:effectLst/>
          </c:spPr>
          <c:marker>
            <c:symbol val="none"/>
          </c:marker>
          <c:cat>
            <c:multiLvlStrRef>
              <c:f>reach!$E$61:$E$89</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lvl>
                <c:lvl>
                  <c:pt idx="0">
                    <c:v>2022</c:v>
                  </c:pt>
                  <c:pt idx="12">
                    <c:v>2023</c:v>
                  </c:pt>
                  <c:pt idx="24">
                    <c:v>2024</c:v>
                  </c:pt>
                </c:lvl>
              </c:multiLvlStrCache>
            </c:multiLvlStrRef>
          </c:cat>
          <c:val>
            <c:numRef>
              <c:f>reach!$F$61:$F$89</c:f>
              <c:numCache>
                <c:formatCode>General</c:formatCode>
                <c:ptCount val="25"/>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pt idx="12">
                  <c:v>864501</c:v>
                </c:pt>
                <c:pt idx="13">
                  <c:v>339078</c:v>
                </c:pt>
                <c:pt idx="14">
                  <c:v>627737</c:v>
                </c:pt>
                <c:pt idx="15">
                  <c:v>515012</c:v>
                </c:pt>
                <c:pt idx="16">
                  <c:v>2254210</c:v>
                </c:pt>
                <c:pt idx="17">
                  <c:v>1269801</c:v>
                </c:pt>
                <c:pt idx="18">
                  <c:v>1137604</c:v>
                </c:pt>
                <c:pt idx="19">
                  <c:v>781188</c:v>
                </c:pt>
                <c:pt idx="20">
                  <c:v>392934</c:v>
                </c:pt>
                <c:pt idx="21">
                  <c:v>614316</c:v>
                </c:pt>
                <c:pt idx="22">
                  <c:v>331622</c:v>
                </c:pt>
                <c:pt idx="23">
                  <c:v>2176182</c:v>
                </c:pt>
                <c:pt idx="24">
                  <c:v>728291</c:v>
                </c:pt>
              </c:numCache>
            </c:numRef>
          </c:val>
          <c:smooth val="0"/>
          <c:extLst>
            <c:ext xmlns:c16="http://schemas.microsoft.com/office/drawing/2014/chart" uri="{C3380CC4-5D6E-409C-BE32-E72D297353CC}">
              <c16:uniqueId val="{00000000-0432-4661-9BF6-341F7026E470}"/>
            </c:ext>
          </c:extLst>
        </c:ser>
        <c:dLbls>
          <c:showLegendKey val="0"/>
          <c:showVal val="0"/>
          <c:showCatName val="0"/>
          <c:showSerName val="0"/>
          <c:showPercent val="0"/>
          <c:showBubbleSize val="0"/>
        </c:dLbls>
        <c:smooth val="0"/>
        <c:axId val="2023627423"/>
        <c:axId val="2023646143"/>
      </c:lineChart>
      <c:catAx>
        <c:axId val="202362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646143"/>
        <c:crosses val="autoZero"/>
        <c:auto val="1"/>
        <c:lblAlgn val="ctr"/>
        <c:lblOffset val="100"/>
        <c:noMultiLvlLbl val="0"/>
      </c:catAx>
      <c:valAx>
        <c:axId val="202364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62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Instagram Reach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reach!$G$95:$G$96</c:f>
              <c:strCache>
                <c:ptCount val="1"/>
                <c:pt idx="0">
                  <c:v>2022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reach!$F$97:$F$113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reach!$G$97:$G$113</c:f>
              <c:numCache>
                <c:formatCode>General</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0DA2-412D-A434-450F40C9C5C6}"/>
            </c:ext>
          </c:extLst>
        </c:ser>
        <c:ser>
          <c:idx val="1"/>
          <c:order val="1"/>
          <c:tx>
            <c:strRef>
              <c:f>reach!$H$95:$H$96</c:f>
              <c:strCache>
                <c:ptCount val="1"/>
                <c:pt idx="0">
                  <c:v>2023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reach!$F$97:$F$113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reach!$H$97:$H$113</c:f>
              <c:numCache>
                <c:formatCode>General</c:formatCode>
                <c:ptCount val="12"/>
                <c:pt idx="0">
                  <c:v>864501</c:v>
                </c:pt>
                <c:pt idx="1">
                  <c:v>339078</c:v>
                </c:pt>
                <c:pt idx="2">
                  <c:v>627737</c:v>
                </c:pt>
                <c:pt idx="3">
                  <c:v>515012</c:v>
                </c:pt>
                <c:pt idx="4">
                  <c:v>2254210</c:v>
                </c:pt>
                <c:pt idx="5">
                  <c:v>1269801</c:v>
                </c:pt>
                <c:pt idx="6">
                  <c:v>1137604</c:v>
                </c:pt>
                <c:pt idx="7">
                  <c:v>781188</c:v>
                </c:pt>
                <c:pt idx="8">
                  <c:v>392934</c:v>
                </c:pt>
                <c:pt idx="9">
                  <c:v>614316</c:v>
                </c:pt>
                <c:pt idx="10">
                  <c:v>331622</c:v>
                </c:pt>
                <c:pt idx="11">
                  <c:v>2176182</c:v>
                </c:pt>
              </c:numCache>
            </c:numRef>
          </c:val>
          <c:smooth val="0"/>
          <c:extLst>
            <c:ext xmlns:c16="http://schemas.microsoft.com/office/drawing/2014/chart" uri="{C3380CC4-5D6E-409C-BE32-E72D297353CC}">
              <c16:uniqueId val="{00000000-3E0B-4E13-A31A-0A04E59BE3D5}"/>
            </c:ext>
          </c:extLst>
        </c:ser>
        <c:dLbls>
          <c:showLegendKey val="0"/>
          <c:showVal val="0"/>
          <c:showCatName val="0"/>
          <c:showSerName val="0"/>
          <c:showPercent val="0"/>
          <c:showBubbleSize val="0"/>
        </c:dLbls>
        <c:marker val="1"/>
        <c:smooth val="0"/>
        <c:axId val="2024703439"/>
        <c:axId val="2024714479"/>
      </c:lineChart>
      <c:catAx>
        <c:axId val="2024703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Months(with quarters)</a:t>
                </a:r>
                <a:r>
                  <a:rPr lang="en-GB"/>
                  <a:t> </a:t>
                </a:r>
              </a:p>
            </c:rich>
          </c:tx>
          <c:layout>
            <c:manualLayout>
              <c:xMode val="edge"/>
              <c:yMode val="edge"/>
              <c:x val="0.35306874197058713"/>
              <c:y val="0.830052863950777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14479"/>
        <c:crosses val="autoZero"/>
        <c:auto val="1"/>
        <c:lblAlgn val="ctr"/>
        <c:lblOffset val="100"/>
        <c:noMultiLvlLbl val="0"/>
      </c:catAx>
      <c:valAx>
        <c:axId val="2024714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Reach </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0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[Aashi_Excel_Project.xlsx]profile_visits!PivotTable9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Profile Visit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profile_visits!$G$4</c:f>
              <c:strCache>
                <c:ptCount val="1"/>
                <c:pt idx="0">
                  <c:v>Total</c:v>
                </c:pt>
              </c:strCache>
            </c:strRef>
          </c:tx>
          <c:spPr>
            <a:solidFill>
              <a:schemeClr val="accent1"/>
            </a:solidFill>
            <a:ln>
              <a:noFill/>
            </a:ln>
            <a:effectLst/>
          </c:spPr>
          <c:invertIfNegative val="0"/>
          <c:cat>
            <c:strRef>
              <c:f>profile_visits!$F$5:$F$8</c:f>
              <c:strCache>
                <c:ptCount val="3"/>
                <c:pt idx="0">
                  <c:v>2022</c:v>
                </c:pt>
                <c:pt idx="1">
                  <c:v>2023</c:v>
                </c:pt>
                <c:pt idx="2">
                  <c:v>2024</c:v>
                </c:pt>
              </c:strCache>
            </c:strRef>
          </c:cat>
          <c:val>
            <c:numRef>
              <c:f>profile_visits!$G$5:$G$8</c:f>
              <c:numCache>
                <c:formatCode>General</c:formatCode>
                <c:ptCount val="3"/>
                <c:pt idx="0">
                  <c:v>197456</c:v>
                </c:pt>
                <c:pt idx="1">
                  <c:v>278625</c:v>
                </c:pt>
                <c:pt idx="2">
                  <c:v>18800</c:v>
                </c:pt>
              </c:numCache>
            </c:numRef>
          </c:val>
          <c:extLst>
            <c:ext xmlns:c16="http://schemas.microsoft.com/office/drawing/2014/chart" uri="{C3380CC4-5D6E-409C-BE32-E72D297353CC}">
              <c16:uniqueId val="{00000000-1E55-4048-95BA-D8C8E9B47ACA}"/>
            </c:ext>
          </c:extLst>
        </c:ser>
        <c:dLbls>
          <c:showLegendKey val="0"/>
          <c:showVal val="0"/>
          <c:showCatName val="0"/>
          <c:showSerName val="0"/>
          <c:showPercent val="0"/>
          <c:showBubbleSize val="0"/>
        </c:dLbls>
        <c:gapWidth val="219"/>
        <c:overlap val="-27"/>
        <c:axId val="167470895"/>
        <c:axId val="167468495"/>
      </c:barChart>
      <c:catAx>
        <c:axId val="16747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68495"/>
        <c:crosses val="autoZero"/>
        <c:auto val="1"/>
        <c:lblAlgn val="ctr"/>
        <c:lblOffset val="100"/>
        <c:noMultiLvlLbl val="0"/>
      </c:catAx>
      <c:valAx>
        <c:axId val="167468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7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[Aashi_Excel_Project.xlsx]profile_visits!PivotTable10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latin typeface="+mn-lt"/>
              </a:rPr>
              <a:t>Quarterly Instagram</a:t>
            </a:r>
            <a:r>
              <a:rPr lang="en-GB" sz="1600" b="1" baseline="0">
                <a:latin typeface="+mn-lt"/>
              </a:rPr>
              <a:t> Profile Visit</a:t>
            </a:r>
            <a:endParaRPr lang="en-GB" sz="16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profile_visits!$G$21:$G$22</c:f>
              <c:strCache>
                <c:ptCount val="1"/>
                <c:pt idx="0">
                  <c:v>2022</c:v>
                </c:pt>
              </c:strCache>
            </c:strRef>
          </c:tx>
          <c:spPr>
            <a:solidFill>
              <a:schemeClr val="accent1"/>
            </a:solidFill>
            <a:ln>
              <a:noFill/>
            </a:ln>
            <a:effectLst/>
          </c:spPr>
          <c:invertIfNegative val="0"/>
          <c:cat>
            <c:strRef>
              <c:f>profile_visits!$F$23:$F$27</c:f>
              <c:strCache>
                <c:ptCount val="4"/>
                <c:pt idx="0">
                  <c:v>Qtr1</c:v>
                </c:pt>
                <c:pt idx="1">
                  <c:v>Qtr2</c:v>
                </c:pt>
                <c:pt idx="2">
                  <c:v>Qtr3</c:v>
                </c:pt>
                <c:pt idx="3">
                  <c:v>Qtr4</c:v>
                </c:pt>
              </c:strCache>
            </c:strRef>
          </c:cat>
          <c:val>
            <c:numRef>
              <c:f>profile_visits!$G$23:$G$27</c:f>
              <c:numCache>
                <c:formatCode>General</c:formatCode>
                <c:ptCount val="4"/>
                <c:pt idx="0">
                  <c:v>44609</c:v>
                </c:pt>
                <c:pt idx="1">
                  <c:v>24008</c:v>
                </c:pt>
                <c:pt idx="2">
                  <c:v>55474</c:v>
                </c:pt>
                <c:pt idx="3">
                  <c:v>73365</c:v>
                </c:pt>
              </c:numCache>
            </c:numRef>
          </c:val>
          <c:extLst>
            <c:ext xmlns:c16="http://schemas.microsoft.com/office/drawing/2014/chart" uri="{C3380CC4-5D6E-409C-BE32-E72D297353CC}">
              <c16:uniqueId val="{00000000-F6D3-4B7A-BB4D-E2629CA962A8}"/>
            </c:ext>
          </c:extLst>
        </c:ser>
        <c:ser>
          <c:idx val="1"/>
          <c:order val="1"/>
          <c:tx>
            <c:strRef>
              <c:f>profile_visits!$H$21:$H$22</c:f>
              <c:strCache>
                <c:ptCount val="1"/>
                <c:pt idx="0">
                  <c:v>2023</c:v>
                </c:pt>
              </c:strCache>
            </c:strRef>
          </c:tx>
          <c:spPr>
            <a:solidFill>
              <a:schemeClr val="accent2"/>
            </a:solidFill>
            <a:ln>
              <a:noFill/>
            </a:ln>
            <a:effectLst/>
          </c:spPr>
          <c:invertIfNegative val="0"/>
          <c:cat>
            <c:strRef>
              <c:f>profile_visits!$F$23:$F$27</c:f>
              <c:strCache>
                <c:ptCount val="4"/>
                <c:pt idx="0">
                  <c:v>Qtr1</c:v>
                </c:pt>
                <c:pt idx="1">
                  <c:v>Qtr2</c:v>
                </c:pt>
                <c:pt idx="2">
                  <c:v>Qtr3</c:v>
                </c:pt>
                <c:pt idx="3">
                  <c:v>Qtr4</c:v>
                </c:pt>
              </c:strCache>
            </c:strRef>
          </c:cat>
          <c:val>
            <c:numRef>
              <c:f>profile_visits!$H$23:$H$27</c:f>
              <c:numCache>
                <c:formatCode>General</c:formatCode>
                <c:ptCount val="4"/>
                <c:pt idx="0">
                  <c:v>50982</c:v>
                </c:pt>
                <c:pt idx="1">
                  <c:v>103299</c:v>
                </c:pt>
                <c:pt idx="2">
                  <c:v>62514</c:v>
                </c:pt>
                <c:pt idx="3">
                  <c:v>61830</c:v>
                </c:pt>
              </c:numCache>
            </c:numRef>
          </c:val>
          <c:extLst>
            <c:ext xmlns:c16="http://schemas.microsoft.com/office/drawing/2014/chart" uri="{C3380CC4-5D6E-409C-BE32-E72D297353CC}">
              <c16:uniqueId val="{00000001-F6D3-4B7A-BB4D-E2629CA962A8}"/>
            </c:ext>
          </c:extLst>
        </c:ser>
        <c:dLbls>
          <c:showLegendKey val="0"/>
          <c:showVal val="0"/>
          <c:showCatName val="0"/>
          <c:showSerName val="0"/>
          <c:showPercent val="0"/>
          <c:showBubbleSize val="0"/>
        </c:dLbls>
        <c:gapWidth val="219"/>
        <c:overlap val="-27"/>
        <c:axId val="29091087"/>
        <c:axId val="29093007"/>
      </c:barChart>
      <c:catAx>
        <c:axId val="29091087"/>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GB" sz="1050" b="1"/>
                  <a:t>Quarters</a:t>
                </a:r>
              </a:p>
            </c:rich>
          </c:tx>
          <c:layout>
            <c:manualLayout>
              <c:xMode val="edge"/>
              <c:yMode val="edge"/>
              <c:x val="0.42807248913035256"/>
              <c:y val="0.8533697692723580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3007"/>
        <c:crosses val="autoZero"/>
        <c:auto val="1"/>
        <c:lblAlgn val="ctr"/>
        <c:lblOffset val="100"/>
        <c:noMultiLvlLbl val="0"/>
      </c:catAx>
      <c:valAx>
        <c:axId val="29093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GB" sz="1050" b="1"/>
                  <a:t>Total</a:t>
                </a:r>
                <a:r>
                  <a:rPr lang="en-GB" sz="1050" b="1" baseline="0"/>
                  <a:t> Followers Visit</a:t>
                </a:r>
                <a:endParaRPr lang="en-GB" sz="1050" b="1"/>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0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[Aashi_Excel_Project.xlsx]profile_visits!PivotTable11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Monthly Instagram</a:t>
            </a:r>
            <a:r>
              <a:rPr lang="en-GB" baseline="0"/>
              <a:t> Profile </a:t>
            </a:r>
            <a:r>
              <a:rPr lang="en-GB"/>
              <a:t>Visit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profile_visits!$G$35:$G$36</c:f>
              <c:strCache>
                <c:ptCount val="1"/>
                <c:pt idx="0">
                  <c:v>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profile_visits!$F$37:$F$53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profile_visits!$G$37:$G$53</c:f>
              <c:numCache>
                <c:formatCode>General</c:formatCode>
                <c:ptCount val="12"/>
                <c:pt idx="0">
                  <c:v>11338</c:v>
                </c:pt>
                <c:pt idx="1">
                  <c:v>7697</c:v>
                </c:pt>
                <c:pt idx="2">
                  <c:v>25574</c:v>
                </c:pt>
                <c:pt idx="3">
                  <c:v>9358</c:v>
                </c:pt>
                <c:pt idx="4">
                  <c:v>7677</c:v>
                </c:pt>
                <c:pt idx="5">
                  <c:v>6973</c:v>
                </c:pt>
                <c:pt idx="6">
                  <c:v>15459</c:v>
                </c:pt>
                <c:pt idx="7">
                  <c:v>26182</c:v>
                </c:pt>
                <c:pt idx="8">
                  <c:v>13833</c:v>
                </c:pt>
                <c:pt idx="9">
                  <c:v>19009</c:v>
                </c:pt>
                <c:pt idx="10">
                  <c:v>15085</c:v>
                </c:pt>
                <c:pt idx="11">
                  <c:v>39271</c:v>
                </c:pt>
              </c:numCache>
            </c:numRef>
          </c:val>
          <c:extLst>
            <c:ext xmlns:c16="http://schemas.microsoft.com/office/drawing/2014/chart" uri="{C3380CC4-5D6E-409C-BE32-E72D297353CC}">
              <c16:uniqueId val="{00000000-235F-4942-8A27-FA44D94B1051}"/>
            </c:ext>
          </c:extLst>
        </c:ser>
        <c:ser>
          <c:idx val="1"/>
          <c:order val="1"/>
          <c:tx>
            <c:strRef>
              <c:f>profile_visits!$H$35:$H$36</c:f>
              <c:strCache>
                <c:ptCount val="1"/>
                <c:pt idx="0">
                  <c:v>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profile_visits!$F$37:$F$53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profile_visits!$H$37:$H$53</c:f>
              <c:numCache>
                <c:formatCode>General</c:formatCode>
                <c:ptCount val="12"/>
                <c:pt idx="0">
                  <c:v>21652</c:v>
                </c:pt>
                <c:pt idx="1">
                  <c:v>11182</c:v>
                </c:pt>
                <c:pt idx="2">
                  <c:v>18148</c:v>
                </c:pt>
                <c:pt idx="3">
                  <c:v>16825</c:v>
                </c:pt>
                <c:pt idx="4">
                  <c:v>50245</c:v>
                </c:pt>
                <c:pt idx="5">
                  <c:v>36229</c:v>
                </c:pt>
                <c:pt idx="6">
                  <c:v>30540</c:v>
                </c:pt>
                <c:pt idx="7">
                  <c:v>20553</c:v>
                </c:pt>
                <c:pt idx="8">
                  <c:v>11421</c:v>
                </c:pt>
                <c:pt idx="9">
                  <c:v>14620</c:v>
                </c:pt>
                <c:pt idx="10">
                  <c:v>9367</c:v>
                </c:pt>
                <c:pt idx="11">
                  <c:v>37843</c:v>
                </c:pt>
              </c:numCache>
            </c:numRef>
          </c:val>
          <c:extLst>
            <c:ext xmlns:c16="http://schemas.microsoft.com/office/drawing/2014/chart" uri="{C3380CC4-5D6E-409C-BE32-E72D297353CC}">
              <c16:uniqueId val="{00000001-F423-473D-AAA6-B7D32D9F4420}"/>
            </c:ext>
          </c:extLst>
        </c:ser>
        <c:dLbls>
          <c:showLegendKey val="0"/>
          <c:showVal val="0"/>
          <c:showCatName val="0"/>
          <c:showSerName val="0"/>
          <c:showPercent val="0"/>
          <c:showBubbleSize val="0"/>
        </c:dLbls>
        <c:gapWidth val="150"/>
        <c:axId val="1406639823"/>
        <c:axId val="1406636463"/>
      </c:barChart>
      <c:catAx>
        <c:axId val="14066398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r>
                  <a:rPr lang="en-GB" sz="1000"/>
                  <a:t>Months (with quarters)</a:t>
                </a:r>
              </a:p>
            </c:rich>
          </c:tx>
          <c:layout>
            <c:manualLayout>
              <c:xMode val="edge"/>
              <c:yMode val="edge"/>
              <c:x val="0.37301954989965058"/>
              <c:y val="0.8970593959389450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6636463"/>
        <c:crosses val="autoZero"/>
        <c:auto val="1"/>
        <c:lblAlgn val="ctr"/>
        <c:lblOffset val="100"/>
        <c:noMultiLvlLbl val="0"/>
      </c:catAx>
      <c:valAx>
        <c:axId val="140663646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2"/>
                    </a:solidFill>
                    <a:latin typeface="+mn-lt"/>
                    <a:ea typeface="+mn-ea"/>
                    <a:cs typeface="+mn-cs"/>
                  </a:defRPr>
                </a:pPr>
                <a:r>
                  <a:rPr lang="en-GB" sz="1000"/>
                  <a:t>Total Followers</a:t>
                </a:r>
                <a:r>
                  <a:rPr lang="en-GB" sz="1000" baseline="0"/>
                  <a:t> </a:t>
                </a:r>
                <a:r>
                  <a:rPr lang="en-GB" sz="1000"/>
                  <a:t> Visit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663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[Aashi_Excel_Project.xlsx]profile_visits!PivotTable4</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Monthly</a:t>
            </a:r>
            <a:r>
              <a:rPr lang="en-US" sz="1600" baseline="0"/>
              <a:t> Followers Visit</a:t>
            </a:r>
            <a:endParaRPr lang="en-US" sz="1600"/>
          </a:p>
        </c:rich>
      </c:tx>
      <c:layout>
        <c:manualLayout>
          <c:xMode val="edge"/>
          <c:yMode val="edge"/>
          <c:x val="0.39196499378473681"/>
          <c:y val="6.587909307738937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profile_visits!$G$73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profile_visits!$F$74:$F$98</c:f>
              <c:multiLvlStrCache>
                <c:ptCount val="1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lvl>
                <c:lvl>
                  <c:pt idx="0">
                    <c:v>Qtr4</c:v>
                  </c:pt>
                  <c:pt idx="2">
                    <c:v>Qtr1</c:v>
                  </c:pt>
                  <c:pt idx="5">
                    <c:v>Qtr2</c:v>
                  </c:pt>
                  <c:pt idx="8">
                    <c:v>Qtr3</c:v>
                  </c:pt>
                  <c:pt idx="11">
                    <c:v>Qtr4</c:v>
                  </c:pt>
                  <c:pt idx="14">
                    <c:v>Qtr1</c:v>
                  </c:pt>
                </c:lvl>
                <c:lvl>
                  <c:pt idx="0">
                    <c:v>2022</c:v>
                  </c:pt>
                  <c:pt idx="2">
                    <c:v>2023</c:v>
                  </c:pt>
                  <c:pt idx="14">
                    <c:v>2024</c:v>
                  </c:pt>
                </c:lvl>
              </c:multiLvlStrCache>
            </c:multiLvlStrRef>
          </c:cat>
          <c:val>
            <c:numRef>
              <c:f>profile_visits!$G$74:$G$98</c:f>
              <c:numCache>
                <c:formatCode>General</c:formatCode>
                <c:ptCount val="15"/>
                <c:pt idx="0">
                  <c:v>15085</c:v>
                </c:pt>
                <c:pt idx="1">
                  <c:v>39271</c:v>
                </c:pt>
                <c:pt idx="2">
                  <c:v>21652</c:v>
                </c:pt>
                <c:pt idx="3">
                  <c:v>11182</c:v>
                </c:pt>
                <c:pt idx="4">
                  <c:v>18148</c:v>
                </c:pt>
                <c:pt idx="5">
                  <c:v>16825</c:v>
                </c:pt>
                <c:pt idx="6">
                  <c:v>50245</c:v>
                </c:pt>
                <c:pt idx="7">
                  <c:v>36229</c:v>
                </c:pt>
                <c:pt idx="8">
                  <c:v>30540</c:v>
                </c:pt>
                <c:pt idx="9">
                  <c:v>20553</c:v>
                </c:pt>
                <c:pt idx="10">
                  <c:v>11421</c:v>
                </c:pt>
                <c:pt idx="11">
                  <c:v>14620</c:v>
                </c:pt>
                <c:pt idx="12">
                  <c:v>9367</c:v>
                </c:pt>
                <c:pt idx="13">
                  <c:v>37843</c:v>
                </c:pt>
                <c:pt idx="14">
                  <c:v>757</c:v>
                </c:pt>
              </c:numCache>
            </c:numRef>
          </c:val>
          <c:smooth val="0"/>
          <c:extLst>
            <c:ext xmlns:c16="http://schemas.microsoft.com/office/drawing/2014/chart" uri="{C3380CC4-5D6E-409C-BE32-E72D297353CC}">
              <c16:uniqueId val="{00000000-6FC1-48B1-AE5B-D66A1AD3B2AF}"/>
            </c:ext>
          </c:extLst>
        </c:ser>
        <c:dLbls>
          <c:showLegendKey val="0"/>
          <c:showVal val="0"/>
          <c:showCatName val="0"/>
          <c:showSerName val="0"/>
          <c:showPercent val="0"/>
          <c:showBubbleSize val="0"/>
        </c:dLbls>
        <c:marker val="1"/>
        <c:smooth val="0"/>
        <c:axId val="1839095567"/>
        <c:axId val="1839083567"/>
      </c:lineChart>
      <c:catAx>
        <c:axId val="183909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83567"/>
        <c:crosses val="autoZero"/>
        <c:auto val="1"/>
        <c:lblAlgn val="ctr"/>
        <c:lblOffset val="100"/>
        <c:noMultiLvlLbl val="0"/>
      </c:catAx>
      <c:valAx>
        <c:axId val="183908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Instagram Reach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reach!$G$95:$G$96</c:f>
              <c:strCache>
                <c:ptCount val="1"/>
                <c:pt idx="0">
                  <c:v>2022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reach!$F$97:$F$113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reach!$G$97:$G$113</c:f>
              <c:numCache>
                <c:formatCode>General</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B885-4BCE-9130-FBDA9BCBA474}"/>
            </c:ext>
          </c:extLst>
        </c:ser>
        <c:ser>
          <c:idx val="1"/>
          <c:order val="1"/>
          <c:tx>
            <c:strRef>
              <c:f>reach!$H$95:$H$96</c:f>
              <c:strCache>
                <c:ptCount val="1"/>
                <c:pt idx="0">
                  <c:v>2023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reach!$F$97:$F$113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reach!$H$97:$H$113</c:f>
              <c:numCache>
                <c:formatCode>General</c:formatCode>
                <c:ptCount val="12"/>
                <c:pt idx="0">
                  <c:v>864501</c:v>
                </c:pt>
                <c:pt idx="1">
                  <c:v>339078</c:v>
                </c:pt>
                <c:pt idx="2">
                  <c:v>627737</c:v>
                </c:pt>
                <c:pt idx="3">
                  <c:v>515012</c:v>
                </c:pt>
                <c:pt idx="4">
                  <c:v>2254210</c:v>
                </c:pt>
                <c:pt idx="5">
                  <c:v>1269801</c:v>
                </c:pt>
                <c:pt idx="6">
                  <c:v>1137604</c:v>
                </c:pt>
                <c:pt idx="7">
                  <c:v>781188</c:v>
                </c:pt>
                <c:pt idx="8">
                  <c:v>392934</c:v>
                </c:pt>
                <c:pt idx="9">
                  <c:v>614316</c:v>
                </c:pt>
                <c:pt idx="10">
                  <c:v>331622</c:v>
                </c:pt>
                <c:pt idx="11">
                  <c:v>2176182</c:v>
                </c:pt>
              </c:numCache>
            </c:numRef>
          </c:val>
          <c:smooth val="0"/>
          <c:extLst>
            <c:ext xmlns:c16="http://schemas.microsoft.com/office/drawing/2014/chart" uri="{C3380CC4-5D6E-409C-BE32-E72D297353CC}">
              <c16:uniqueId val="{00000003-B885-4BCE-9130-FBDA9BCBA474}"/>
            </c:ext>
          </c:extLst>
        </c:ser>
        <c:dLbls>
          <c:showLegendKey val="0"/>
          <c:showVal val="0"/>
          <c:showCatName val="0"/>
          <c:showSerName val="0"/>
          <c:showPercent val="0"/>
          <c:showBubbleSize val="0"/>
        </c:dLbls>
        <c:marker val="1"/>
        <c:smooth val="0"/>
        <c:axId val="2024703439"/>
        <c:axId val="2024714479"/>
      </c:lineChart>
      <c:catAx>
        <c:axId val="2024703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Months(with quarters)</a:t>
                </a:r>
                <a:r>
                  <a:rPr lang="en-GB"/>
                  <a:t> </a:t>
                </a:r>
              </a:p>
            </c:rich>
          </c:tx>
          <c:layout>
            <c:manualLayout>
              <c:xMode val="edge"/>
              <c:yMode val="edge"/>
              <c:x val="0.35306874197058713"/>
              <c:y val="0.830052863950777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14479"/>
        <c:crosses val="autoZero"/>
        <c:auto val="1"/>
        <c:lblAlgn val="ctr"/>
        <c:lblOffset val="100"/>
        <c:noMultiLvlLbl val="0"/>
      </c:catAx>
      <c:valAx>
        <c:axId val="2024714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Reach </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0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[Aashi_Excel_Project.xlsx]reach!PivotTable3</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GB" sz="1400">
                <a:latin typeface="+mj-lt"/>
              </a:rPr>
              <a:t>Quaterly</a:t>
            </a:r>
            <a:r>
              <a:rPr lang="en-GB" sz="1400" baseline="0">
                <a:latin typeface="+mj-lt"/>
              </a:rPr>
              <a:t> Instagram Reach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reach!$G$117:$G$118</c:f>
              <c:strCache>
                <c:ptCount val="1"/>
                <c:pt idx="0">
                  <c:v>2022</c:v>
                </c:pt>
              </c:strCache>
            </c:strRef>
          </c:tx>
          <c:spPr>
            <a:solidFill>
              <a:schemeClr val="accent1"/>
            </a:solidFill>
            <a:ln>
              <a:noFill/>
            </a:ln>
            <a:effectLst/>
          </c:spPr>
          <c:invertIfNegative val="0"/>
          <c:cat>
            <c:strRef>
              <c:f>reach!$F$119:$F$123</c:f>
              <c:strCache>
                <c:ptCount val="4"/>
                <c:pt idx="0">
                  <c:v>Qtr1</c:v>
                </c:pt>
                <c:pt idx="1">
                  <c:v>Qtr2</c:v>
                </c:pt>
                <c:pt idx="2">
                  <c:v>Qtr3</c:v>
                </c:pt>
                <c:pt idx="3">
                  <c:v>Qtr4</c:v>
                </c:pt>
              </c:strCache>
            </c:strRef>
          </c:cat>
          <c:val>
            <c:numRef>
              <c:f>reach!$G$119:$G$123</c:f>
              <c:numCache>
                <c:formatCode>General</c:formatCode>
                <c:ptCount val="4"/>
                <c:pt idx="0">
                  <c:v>1790916</c:v>
                </c:pt>
                <c:pt idx="1">
                  <c:v>435270</c:v>
                </c:pt>
                <c:pt idx="2">
                  <c:v>2592361</c:v>
                </c:pt>
                <c:pt idx="3">
                  <c:v>2710893</c:v>
                </c:pt>
              </c:numCache>
            </c:numRef>
          </c:val>
          <c:extLst>
            <c:ext xmlns:c16="http://schemas.microsoft.com/office/drawing/2014/chart" uri="{C3380CC4-5D6E-409C-BE32-E72D297353CC}">
              <c16:uniqueId val="{00000000-7A1B-4600-A0E3-B738C6873184}"/>
            </c:ext>
          </c:extLst>
        </c:ser>
        <c:ser>
          <c:idx val="1"/>
          <c:order val="1"/>
          <c:tx>
            <c:strRef>
              <c:f>reach!$H$117:$H$118</c:f>
              <c:strCache>
                <c:ptCount val="1"/>
                <c:pt idx="0">
                  <c:v>2023</c:v>
                </c:pt>
              </c:strCache>
            </c:strRef>
          </c:tx>
          <c:spPr>
            <a:solidFill>
              <a:schemeClr val="accent2"/>
            </a:solidFill>
            <a:ln>
              <a:noFill/>
            </a:ln>
            <a:effectLst/>
          </c:spPr>
          <c:invertIfNegative val="0"/>
          <c:cat>
            <c:strRef>
              <c:f>reach!$F$119:$F$123</c:f>
              <c:strCache>
                <c:ptCount val="4"/>
                <c:pt idx="0">
                  <c:v>Qtr1</c:v>
                </c:pt>
                <c:pt idx="1">
                  <c:v>Qtr2</c:v>
                </c:pt>
                <c:pt idx="2">
                  <c:v>Qtr3</c:v>
                </c:pt>
                <c:pt idx="3">
                  <c:v>Qtr4</c:v>
                </c:pt>
              </c:strCache>
            </c:strRef>
          </c:cat>
          <c:val>
            <c:numRef>
              <c:f>reach!$H$119:$H$123</c:f>
              <c:numCache>
                <c:formatCode>General</c:formatCode>
                <c:ptCount val="4"/>
                <c:pt idx="0">
                  <c:v>1831316</c:v>
                </c:pt>
                <c:pt idx="1">
                  <c:v>4039023</c:v>
                </c:pt>
                <c:pt idx="2">
                  <c:v>2311726</c:v>
                </c:pt>
                <c:pt idx="3">
                  <c:v>3122120</c:v>
                </c:pt>
              </c:numCache>
            </c:numRef>
          </c:val>
          <c:extLst>
            <c:ext xmlns:c16="http://schemas.microsoft.com/office/drawing/2014/chart" uri="{C3380CC4-5D6E-409C-BE32-E72D297353CC}">
              <c16:uniqueId val="{00000001-7A1B-4600-A0E3-B738C6873184}"/>
            </c:ext>
          </c:extLst>
        </c:ser>
        <c:dLbls>
          <c:showLegendKey val="0"/>
          <c:showVal val="0"/>
          <c:showCatName val="0"/>
          <c:showSerName val="0"/>
          <c:showPercent val="0"/>
          <c:showBubbleSize val="0"/>
        </c:dLbls>
        <c:gapWidth val="219"/>
        <c:overlap val="-27"/>
        <c:axId val="2015948207"/>
        <c:axId val="2015936687"/>
      </c:barChart>
      <c:catAx>
        <c:axId val="2015948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36687"/>
        <c:crosses val="autoZero"/>
        <c:auto val="1"/>
        <c:lblAlgn val="ctr"/>
        <c:lblOffset val="100"/>
        <c:noMultiLvlLbl val="0"/>
      </c:catAx>
      <c:valAx>
        <c:axId val="2015936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Reach</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48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[Aashi_Excel_Project.xlsx]new_followers!PivotTable1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New Followers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new_followers!$K$4</c:f>
              <c:strCache>
                <c:ptCount val="1"/>
                <c:pt idx="0">
                  <c:v>Total</c:v>
                </c:pt>
              </c:strCache>
            </c:strRef>
          </c:tx>
          <c:spPr>
            <a:solidFill>
              <a:schemeClr val="accent1"/>
            </a:solidFill>
            <a:ln>
              <a:noFill/>
            </a:ln>
            <a:effectLst/>
          </c:spPr>
          <c:invertIfNegative val="0"/>
          <c:cat>
            <c:strRef>
              <c:f>new_followers!$J$5:$J$8</c:f>
              <c:strCache>
                <c:ptCount val="3"/>
                <c:pt idx="0">
                  <c:v>2022</c:v>
                </c:pt>
                <c:pt idx="1">
                  <c:v>2023</c:v>
                </c:pt>
                <c:pt idx="2">
                  <c:v>2024</c:v>
                </c:pt>
              </c:strCache>
            </c:strRef>
          </c:cat>
          <c:val>
            <c:numRef>
              <c:f>new_followers!$K$5:$K$8</c:f>
              <c:numCache>
                <c:formatCode>General</c:formatCode>
                <c:ptCount val="3"/>
                <c:pt idx="0">
                  <c:v>26394</c:v>
                </c:pt>
                <c:pt idx="1">
                  <c:v>86095</c:v>
                </c:pt>
                <c:pt idx="2">
                  <c:v>6801</c:v>
                </c:pt>
              </c:numCache>
            </c:numRef>
          </c:val>
          <c:extLst>
            <c:ext xmlns:c16="http://schemas.microsoft.com/office/drawing/2014/chart" uri="{C3380CC4-5D6E-409C-BE32-E72D297353CC}">
              <c16:uniqueId val="{00000000-CDFC-4761-8B6F-85B28697C42C}"/>
            </c:ext>
          </c:extLst>
        </c:ser>
        <c:dLbls>
          <c:showLegendKey val="0"/>
          <c:showVal val="0"/>
          <c:showCatName val="0"/>
          <c:showSerName val="0"/>
          <c:showPercent val="0"/>
          <c:showBubbleSize val="0"/>
        </c:dLbls>
        <c:gapWidth val="219"/>
        <c:overlap val="-27"/>
        <c:axId val="1839094607"/>
        <c:axId val="1839087407"/>
      </c:barChart>
      <c:catAx>
        <c:axId val="183909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87407"/>
        <c:crosses val="autoZero"/>
        <c:auto val="1"/>
        <c:lblAlgn val="ctr"/>
        <c:lblOffset val="100"/>
        <c:noMultiLvlLbl val="0"/>
      </c:catAx>
      <c:valAx>
        <c:axId val="183908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9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[Aashi_Excel_Project.xlsx]new_followers!PivotTable2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a:t>
            </a:r>
            <a:r>
              <a:rPr lang="en-US" baseline="0"/>
              <a:t> New Followers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new_followers!$K$20</c:f>
              <c:strCache>
                <c:ptCount val="1"/>
                <c:pt idx="0">
                  <c:v>Total</c:v>
                </c:pt>
              </c:strCache>
            </c:strRef>
          </c:tx>
          <c:spPr>
            <a:solidFill>
              <a:schemeClr val="accent1"/>
            </a:solidFill>
            <a:ln>
              <a:noFill/>
            </a:ln>
            <a:effectLst/>
          </c:spPr>
          <c:invertIfNegative val="0"/>
          <c:cat>
            <c:multiLvlStrRef>
              <c:f>new_followers!$J$21:$J$31</c:f>
              <c:multiLvlStrCache>
                <c:ptCount val="6"/>
                <c:lvl>
                  <c:pt idx="0">
                    <c:v>2023</c:v>
                  </c:pt>
                  <c:pt idx="1">
                    <c:v>2024</c:v>
                  </c:pt>
                  <c:pt idx="2">
                    <c:v>2023</c:v>
                  </c:pt>
                  <c:pt idx="3">
                    <c:v>2023</c:v>
                  </c:pt>
                  <c:pt idx="4">
                    <c:v>2022</c:v>
                  </c:pt>
                  <c:pt idx="5">
                    <c:v>2023</c:v>
                  </c:pt>
                </c:lvl>
                <c:lvl>
                  <c:pt idx="0">
                    <c:v>Qtr1</c:v>
                  </c:pt>
                  <c:pt idx="2">
                    <c:v>Qtr2</c:v>
                  </c:pt>
                  <c:pt idx="3">
                    <c:v>Qtr3</c:v>
                  </c:pt>
                  <c:pt idx="4">
                    <c:v>Qtr4</c:v>
                  </c:pt>
                </c:lvl>
              </c:multiLvlStrCache>
            </c:multiLvlStrRef>
          </c:cat>
          <c:val>
            <c:numRef>
              <c:f>new_followers!$K$21:$K$31</c:f>
              <c:numCache>
                <c:formatCode>General</c:formatCode>
                <c:ptCount val="6"/>
                <c:pt idx="0">
                  <c:v>18213</c:v>
                </c:pt>
                <c:pt idx="1">
                  <c:v>6801</c:v>
                </c:pt>
                <c:pt idx="2">
                  <c:v>25159</c:v>
                </c:pt>
                <c:pt idx="3">
                  <c:v>20383</c:v>
                </c:pt>
                <c:pt idx="4">
                  <c:v>26394</c:v>
                </c:pt>
                <c:pt idx="5">
                  <c:v>22340</c:v>
                </c:pt>
              </c:numCache>
            </c:numRef>
          </c:val>
          <c:extLst>
            <c:ext xmlns:c16="http://schemas.microsoft.com/office/drawing/2014/chart" uri="{C3380CC4-5D6E-409C-BE32-E72D297353CC}">
              <c16:uniqueId val="{00000000-BE23-41EE-89D7-7DEB83CD9562}"/>
            </c:ext>
          </c:extLst>
        </c:ser>
        <c:dLbls>
          <c:showLegendKey val="0"/>
          <c:showVal val="0"/>
          <c:showCatName val="0"/>
          <c:showSerName val="0"/>
          <c:showPercent val="0"/>
          <c:showBubbleSize val="0"/>
        </c:dLbls>
        <c:gapWidth val="219"/>
        <c:overlap val="-27"/>
        <c:axId val="1637822959"/>
        <c:axId val="1637824399"/>
      </c:barChart>
      <c:catAx>
        <c:axId val="163782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824399"/>
        <c:crosses val="autoZero"/>
        <c:auto val="1"/>
        <c:lblAlgn val="ctr"/>
        <c:lblOffset val="100"/>
        <c:noMultiLvlLbl val="0"/>
      </c:catAx>
      <c:valAx>
        <c:axId val="163782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82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[Aashi_Excel_Project.xlsx]new_followers!PivotTable3</c:name>
    <c:fmtId val="0"/>
  </c:pivotSource>
  <c:chart>
    <c:title>
      <c:tx>
        <c:rich>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r>
              <a:rPr lang="en-US" sz="1200"/>
              <a:t>Monthly New Followers</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new_followers!$K$39</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new_followers!$J$40:$J$64</c:f>
              <c:multiLvlStrCache>
                <c:ptCount val="15"/>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lvl>
                <c:lvl>
                  <c:pt idx="0">
                    <c:v>Qtr4</c:v>
                  </c:pt>
                  <c:pt idx="2">
                    <c:v>Qtr1</c:v>
                  </c:pt>
                  <c:pt idx="5">
                    <c:v>Qtr2</c:v>
                  </c:pt>
                  <c:pt idx="8">
                    <c:v>Qtr3</c:v>
                  </c:pt>
                  <c:pt idx="11">
                    <c:v>Qtr4</c:v>
                  </c:pt>
                  <c:pt idx="14">
                    <c:v>Qtr1</c:v>
                  </c:pt>
                </c:lvl>
                <c:lvl>
                  <c:pt idx="0">
                    <c:v>2022</c:v>
                  </c:pt>
                  <c:pt idx="2">
                    <c:v>2023</c:v>
                  </c:pt>
                  <c:pt idx="14">
                    <c:v>2024</c:v>
                  </c:pt>
                </c:lvl>
              </c:multiLvlStrCache>
            </c:multiLvlStrRef>
          </c:cat>
          <c:val>
            <c:numRef>
              <c:f>new_followers!$K$40:$K$64</c:f>
              <c:numCache>
                <c:formatCode>General</c:formatCode>
                <c:ptCount val="15"/>
                <c:pt idx="0">
                  <c:v>1595</c:v>
                </c:pt>
                <c:pt idx="1">
                  <c:v>24799</c:v>
                </c:pt>
                <c:pt idx="2">
                  <c:v>9923</c:v>
                </c:pt>
                <c:pt idx="3">
                  <c:v>3982</c:v>
                </c:pt>
                <c:pt idx="4">
                  <c:v>4308</c:v>
                </c:pt>
                <c:pt idx="5">
                  <c:v>3321</c:v>
                </c:pt>
                <c:pt idx="6">
                  <c:v>12395</c:v>
                </c:pt>
                <c:pt idx="7">
                  <c:v>9443</c:v>
                </c:pt>
                <c:pt idx="8">
                  <c:v>10507</c:v>
                </c:pt>
                <c:pt idx="9">
                  <c:v>6408</c:v>
                </c:pt>
                <c:pt idx="10">
                  <c:v>3468</c:v>
                </c:pt>
                <c:pt idx="11">
                  <c:v>4339</c:v>
                </c:pt>
                <c:pt idx="12">
                  <c:v>3109</c:v>
                </c:pt>
                <c:pt idx="13">
                  <c:v>14892</c:v>
                </c:pt>
                <c:pt idx="14">
                  <c:v>6801</c:v>
                </c:pt>
              </c:numCache>
            </c:numRef>
          </c:val>
          <c:smooth val="0"/>
          <c:extLst>
            <c:ext xmlns:c16="http://schemas.microsoft.com/office/drawing/2014/chart" uri="{C3380CC4-5D6E-409C-BE32-E72D297353CC}">
              <c16:uniqueId val="{00000000-316C-4421-BC26-558E272B071E}"/>
            </c:ext>
          </c:extLst>
        </c:ser>
        <c:dLbls>
          <c:showLegendKey val="0"/>
          <c:showVal val="0"/>
          <c:showCatName val="0"/>
          <c:showSerName val="0"/>
          <c:showPercent val="0"/>
          <c:showBubbleSize val="0"/>
        </c:dLbls>
        <c:marker val="1"/>
        <c:smooth val="0"/>
        <c:axId val="1897918031"/>
        <c:axId val="1897918991"/>
      </c:lineChart>
      <c:catAx>
        <c:axId val="189791803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Months (with quarters)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97918991"/>
        <c:crosses val="autoZero"/>
        <c:auto val="1"/>
        <c:lblAlgn val="ctr"/>
        <c:lblOffset val="100"/>
        <c:noMultiLvlLbl val="0"/>
      </c:catAx>
      <c:valAx>
        <c:axId val="1897918991"/>
        <c:scaling>
          <c:orientation val="minMax"/>
        </c:scaling>
        <c:delete val="0"/>
        <c:axPos val="l"/>
        <c:minorGridlines>
          <c:spPr>
            <a:ln>
              <a:solidFill>
                <a:schemeClr val="tx1">
                  <a:lumMod val="5000"/>
                  <a:lumOff val="95000"/>
                </a:schemeClr>
              </a:solidFill>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Total New Followers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9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a:t>
            </a:r>
            <a:r>
              <a:rPr lang="en-GB" baseline="0"/>
              <a:t> on Weekdays of Impression and Reach</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Stats'!$B$104</c:f>
              <c:strCache>
                <c:ptCount val="1"/>
                <c:pt idx="0">
                  <c:v>Average of Impressions</c:v>
                </c:pt>
              </c:strCache>
            </c:strRef>
          </c:tx>
          <c:spPr>
            <a:solidFill>
              <a:schemeClr val="accent1"/>
            </a:solidFill>
            <a:ln>
              <a:noFill/>
            </a:ln>
            <a:effectLst/>
          </c:spPr>
          <c:invertIfNegative val="0"/>
          <c:cat>
            <c:strRef>
              <c:f>'Content Stats'!$A$105:$A$112</c:f>
              <c:strCache>
                <c:ptCount val="7"/>
                <c:pt idx="0">
                  <c:v>Sunday</c:v>
                </c:pt>
                <c:pt idx="1">
                  <c:v>Monday</c:v>
                </c:pt>
                <c:pt idx="2">
                  <c:v>Tuesday</c:v>
                </c:pt>
                <c:pt idx="3">
                  <c:v>Wednesday</c:v>
                </c:pt>
                <c:pt idx="4">
                  <c:v>Thursday</c:v>
                </c:pt>
                <c:pt idx="5">
                  <c:v>Friday</c:v>
                </c:pt>
                <c:pt idx="6">
                  <c:v>Saturday</c:v>
                </c:pt>
              </c:strCache>
            </c:strRef>
          </c:cat>
          <c:val>
            <c:numRef>
              <c:f>'Content Stats'!$B$105:$B$112</c:f>
              <c:numCache>
                <c:formatCode>_ * #,##0_ ;_ * \-#,##0_ ;_ * "-"??_ ;_ @_ </c:formatCode>
                <c:ptCount val="7"/>
                <c:pt idx="0">
                  <c:v>65542.7</c:v>
                </c:pt>
                <c:pt idx="1">
                  <c:v>48405.866666666669</c:v>
                </c:pt>
                <c:pt idx="2">
                  <c:v>47984.73333333333</c:v>
                </c:pt>
                <c:pt idx="3">
                  <c:v>50447.322580645159</c:v>
                </c:pt>
                <c:pt idx="4">
                  <c:v>111990.89655172414</c:v>
                </c:pt>
                <c:pt idx="5">
                  <c:v>61570.23333333333</c:v>
                </c:pt>
                <c:pt idx="6">
                  <c:v>47180.346153846156</c:v>
                </c:pt>
              </c:numCache>
            </c:numRef>
          </c:val>
          <c:extLst>
            <c:ext xmlns:c16="http://schemas.microsoft.com/office/drawing/2014/chart" uri="{C3380CC4-5D6E-409C-BE32-E72D297353CC}">
              <c16:uniqueId val="{00000000-D285-4788-8C8D-90CA0089E228}"/>
            </c:ext>
          </c:extLst>
        </c:ser>
        <c:ser>
          <c:idx val="1"/>
          <c:order val="1"/>
          <c:tx>
            <c:strRef>
              <c:f>'Content Stats'!$C$104</c:f>
              <c:strCache>
                <c:ptCount val="1"/>
                <c:pt idx="0">
                  <c:v>Average of Reach</c:v>
                </c:pt>
              </c:strCache>
            </c:strRef>
          </c:tx>
          <c:spPr>
            <a:solidFill>
              <a:schemeClr val="accent2"/>
            </a:solidFill>
            <a:ln>
              <a:noFill/>
            </a:ln>
            <a:effectLst/>
          </c:spPr>
          <c:invertIfNegative val="0"/>
          <c:cat>
            <c:strRef>
              <c:f>'Content Stats'!$A$105:$A$112</c:f>
              <c:strCache>
                <c:ptCount val="7"/>
                <c:pt idx="0">
                  <c:v>Sunday</c:v>
                </c:pt>
                <c:pt idx="1">
                  <c:v>Monday</c:v>
                </c:pt>
                <c:pt idx="2">
                  <c:v>Tuesday</c:v>
                </c:pt>
                <c:pt idx="3">
                  <c:v>Wednesday</c:v>
                </c:pt>
                <c:pt idx="4">
                  <c:v>Thursday</c:v>
                </c:pt>
                <c:pt idx="5">
                  <c:v>Friday</c:v>
                </c:pt>
                <c:pt idx="6">
                  <c:v>Saturday</c:v>
                </c:pt>
              </c:strCache>
            </c:strRef>
          </c:cat>
          <c:val>
            <c:numRef>
              <c:f>'Content Stats'!$C$105:$C$112</c:f>
              <c:numCache>
                <c:formatCode>_ * #,##0_ ;_ * \-#,##0_ ;_ * "-"??_ ;_ @_ </c:formatCode>
                <c:ptCount val="7"/>
                <c:pt idx="0">
                  <c:v>58194.85</c:v>
                </c:pt>
                <c:pt idx="1">
                  <c:v>43015.433333333334</c:v>
                </c:pt>
                <c:pt idx="2">
                  <c:v>41319.066666666666</c:v>
                </c:pt>
                <c:pt idx="3">
                  <c:v>44283.967741935485</c:v>
                </c:pt>
                <c:pt idx="4">
                  <c:v>103409.8275862069</c:v>
                </c:pt>
                <c:pt idx="5">
                  <c:v>54337.466666666667</c:v>
                </c:pt>
                <c:pt idx="6">
                  <c:v>40405.961538461539</c:v>
                </c:pt>
              </c:numCache>
            </c:numRef>
          </c:val>
          <c:extLst>
            <c:ext xmlns:c16="http://schemas.microsoft.com/office/drawing/2014/chart" uri="{C3380CC4-5D6E-409C-BE32-E72D297353CC}">
              <c16:uniqueId val="{00000001-D285-4788-8C8D-90CA0089E228}"/>
            </c:ext>
          </c:extLst>
        </c:ser>
        <c:dLbls>
          <c:showLegendKey val="0"/>
          <c:showVal val="0"/>
          <c:showCatName val="0"/>
          <c:showSerName val="0"/>
          <c:showPercent val="0"/>
          <c:showBubbleSize val="0"/>
        </c:dLbls>
        <c:gapWidth val="219"/>
        <c:overlap val="-27"/>
        <c:axId val="903700720"/>
        <c:axId val="903701680"/>
      </c:barChart>
      <c:catAx>
        <c:axId val="90370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701680"/>
        <c:crosses val="autoZero"/>
        <c:auto val="1"/>
        <c:lblAlgn val="ctr"/>
        <c:lblOffset val="100"/>
        <c:noMultiLvlLbl val="0"/>
      </c:catAx>
      <c:valAx>
        <c:axId val="90370168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70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Values on Weekdays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Stats'!$B$120</c:f>
              <c:strCache>
                <c:ptCount val="1"/>
                <c:pt idx="0">
                  <c:v>Average of Likes</c:v>
                </c:pt>
              </c:strCache>
            </c:strRef>
          </c:tx>
          <c:spPr>
            <a:solidFill>
              <a:schemeClr val="accent1"/>
            </a:solidFill>
            <a:ln>
              <a:noFill/>
            </a:ln>
            <a:effectLst/>
          </c:spPr>
          <c:invertIfNegative val="0"/>
          <c:cat>
            <c:strRef>
              <c:f>'Content Stats'!$A$121:$A$128</c:f>
              <c:strCache>
                <c:ptCount val="7"/>
                <c:pt idx="0">
                  <c:v>Sunday</c:v>
                </c:pt>
                <c:pt idx="1">
                  <c:v>Monday</c:v>
                </c:pt>
                <c:pt idx="2">
                  <c:v>Tuesday</c:v>
                </c:pt>
                <c:pt idx="3">
                  <c:v>Wednesday</c:v>
                </c:pt>
                <c:pt idx="4">
                  <c:v>Thursday</c:v>
                </c:pt>
                <c:pt idx="5">
                  <c:v>Friday</c:v>
                </c:pt>
                <c:pt idx="6">
                  <c:v>Saturday</c:v>
                </c:pt>
              </c:strCache>
            </c:strRef>
          </c:cat>
          <c:val>
            <c:numRef>
              <c:f>'Content Stats'!$B$121:$B$128</c:f>
              <c:numCache>
                <c:formatCode>_ * #,##0_ ;_ * \-#,##0_ ;_ * "-"??_ ;_ @_ </c:formatCode>
                <c:ptCount val="7"/>
                <c:pt idx="0">
                  <c:v>1947.3</c:v>
                </c:pt>
                <c:pt idx="1">
                  <c:v>1649.8666666666666</c:v>
                </c:pt>
                <c:pt idx="2">
                  <c:v>1607.7</c:v>
                </c:pt>
                <c:pt idx="3">
                  <c:v>1770.8387096774193</c:v>
                </c:pt>
                <c:pt idx="4">
                  <c:v>2942.5862068965516</c:v>
                </c:pt>
                <c:pt idx="5">
                  <c:v>1685.3333333333333</c:v>
                </c:pt>
                <c:pt idx="6">
                  <c:v>1503.9230769230769</c:v>
                </c:pt>
              </c:numCache>
            </c:numRef>
          </c:val>
          <c:extLst>
            <c:ext xmlns:c16="http://schemas.microsoft.com/office/drawing/2014/chart" uri="{C3380CC4-5D6E-409C-BE32-E72D297353CC}">
              <c16:uniqueId val="{00000000-15B4-43F4-87DF-2348B5E1B0AB}"/>
            </c:ext>
          </c:extLst>
        </c:ser>
        <c:ser>
          <c:idx val="1"/>
          <c:order val="1"/>
          <c:tx>
            <c:strRef>
              <c:f>'Content Stats'!$C$120</c:f>
              <c:strCache>
                <c:ptCount val="1"/>
                <c:pt idx="0">
                  <c:v>Average of Shares</c:v>
                </c:pt>
              </c:strCache>
            </c:strRef>
          </c:tx>
          <c:spPr>
            <a:solidFill>
              <a:schemeClr val="accent2"/>
            </a:solidFill>
            <a:ln>
              <a:noFill/>
            </a:ln>
            <a:effectLst/>
          </c:spPr>
          <c:invertIfNegative val="0"/>
          <c:cat>
            <c:strRef>
              <c:f>'Content Stats'!$A$121:$A$128</c:f>
              <c:strCache>
                <c:ptCount val="7"/>
                <c:pt idx="0">
                  <c:v>Sunday</c:v>
                </c:pt>
                <c:pt idx="1">
                  <c:v>Monday</c:v>
                </c:pt>
                <c:pt idx="2">
                  <c:v>Tuesday</c:v>
                </c:pt>
                <c:pt idx="3">
                  <c:v>Wednesday</c:v>
                </c:pt>
                <c:pt idx="4">
                  <c:v>Thursday</c:v>
                </c:pt>
                <c:pt idx="5">
                  <c:v>Friday</c:v>
                </c:pt>
                <c:pt idx="6">
                  <c:v>Saturday</c:v>
                </c:pt>
              </c:strCache>
            </c:strRef>
          </c:cat>
          <c:val>
            <c:numRef>
              <c:f>'Content Stats'!$C$121:$C$128</c:f>
              <c:numCache>
                <c:formatCode>_ * #,##0_ ;_ * \-#,##0_ ;_ * "-"??_ ;_ @_ </c:formatCode>
                <c:ptCount val="7"/>
                <c:pt idx="0">
                  <c:v>768.45</c:v>
                </c:pt>
                <c:pt idx="1">
                  <c:v>609.66666666666663</c:v>
                </c:pt>
                <c:pt idx="2">
                  <c:v>359.43333333333334</c:v>
                </c:pt>
                <c:pt idx="3">
                  <c:v>511.16129032258067</c:v>
                </c:pt>
                <c:pt idx="4">
                  <c:v>1031.2068965517242</c:v>
                </c:pt>
                <c:pt idx="5">
                  <c:v>710</c:v>
                </c:pt>
                <c:pt idx="6">
                  <c:v>475.15384615384613</c:v>
                </c:pt>
              </c:numCache>
            </c:numRef>
          </c:val>
          <c:extLst>
            <c:ext xmlns:c16="http://schemas.microsoft.com/office/drawing/2014/chart" uri="{C3380CC4-5D6E-409C-BE32-E72D297353CC}">
              <c16:uniqueId val="{00000001-15B4-43F4-87DF-2348B5E1B0AB}"/>
            </c:ext>
          </c:extLst>
        </c:ser>
        <c:ser>
          <c:idx val="2"/>
          <c:order val="2"/>
          <c:tx>
            <c:strRef>
              <c:f>'Content Stats'!$D$120</c:f>
              <c:strCache>
                <c:ptCount val="1"/>
                <c:pt idx="0">
                  <c:v>Average of Comments</c:v>
                </c:pt>
              </c:strCache>
            </c:strRef>
          </c:tx>
          <c:spPr>
            <a:solidFill>
              <a:schemeClr val="accent3"/>
            </a:solidFill>
            <a:ln>
              <a:noFill/>
            </a:ln>
            <a:effectLst/>
          </c:spPr>
          <c:invertIfNegative val="0"/>
          <c:cat>
            <c:strRef>
              <c:f>'Content Stats'!$A$121:$A$128</c:f>
              <c:strCache>
                <c:ptCount val="7"/>
                <c:pt idx="0">
                  <c:v>Sunday</c:v>
                </c:pt>
                <c:pt idx="1">
                  <c:v>Monday</c:v>
                </c:pt>
                <c:pt idx="2">
                  <c:v>Tuesday</c:v>
                </c:pt>
                <c:pt idx="3">
                  <c:v>Wednesday</c:v>
                </c:pt>
                <c:pt idx="4">
                  <c:v>Thursday</c:v>
                </c:pt>
                <c:pt idx="5">
                  <c:v>Friday</c:v>
                </c:pt>
                <c:pt idx="6">
                  <c:v>Saturday</c:v>
                </c:pt>
              </c:strCache>
            </c:strRef>
          </c:cat>
          <c:val>
            <c:numRef>
              <c:f>'Content Stats'!$D$121:$D$128</c:f>
              <c:numCache>
                <c:formatCode>_ * #,##0_ ;_ * \-#,##0_ ;_ * "-"??_ ;_ @_ </c:formatCode>
                <c:ptCount val="7"/>
                <c:pt idx="0">
                  <c:v>37.25</c:v>
                </c:pt>
                <c:pt idx="1">
                  <c:v>25.033333333333335</c:v>
                </c:pt>
                <c:pt idx="2">
                  <c:v>30.933333333333334</c:v>
                </c:pt>
                <c:pt idx="3">
                  <c:v>21.838709677419356</c:v>
                </c:pt>
                <c:pt idx="4">
                  <c:v>41.724137931034484</c:v>
                </c:pt>
                <c:pt idx="5">
                  <c:v>92.13333333333334</c:v>
                </c:pt>
                <c:pt idx="6">
                  <c:v>18</c:v>
                </c:pt>
              </c:numCache>
            </c:numRef>
          </c:val>
          <c:extLst>
            <c:ext xmlns:c16="http://schemas.microsoft.com/office/drawing/2014/chart" uri="{C3380CC4-5D6E-409C-BE32-E72D297353CC}">
              <c16:uniqueId val="{00000002-15B4-43F4-87DF-2348B5E1B0AB}"/>
            </c:ext>
          </c:extLst>
        </c:ser>
        <c:ser>
          <c:idx val="3"/>
          <c:order val="3"/>
          <c:tx>
            <c:strRef>
              <c:f>'Content Stats'!$E$120</c:f>
              <c:strCache>
                <c:ptCount val="1"/>
                <c:pt idx="0">
                  <c:v>Average of Saves</c:v>
                </c:pt>
              </c:strCache>
            </c:strRef>
          </c:tx>
          <c:spPr>
            <a:solidFill>
              <a:schemeClr val="accent4"/>
            </a:solidFill>
            <a:ln>
              <a:noFill/>
            </a:ln>
            <a:effectLst/>
          </c:spPr>
          <c:invertIfNegative val="0"/>
          <c:cat>
            <c:strRef>
              <c:f>'Content Stats'!$A$121:$A$128</c:f>
              <c:strCache>
                <c:ptCount val="7"/>
                <c:pt idx="0">
                  <c:v>Sunday</c:v>
                </c:pt>
                <c:pt idx="1">
                  <c:v>Monday</c:v>
                </c:pt>
                <c:pt idx="2">
                  <c:v>Tuesday</c:v>
                </c:pt>
                <c:pt idx="3">
                  <c:v>Wednesday</c:v>
                </c:pt>
                <c:pt idx="4">
                  <c:v>Thursday</c:v>
                </c:pt>
                <c:pt idx="5">
                  <c:v>Friday</c:v>
                </c:pt>
                <c:pt idx="6">
                  <c:v>Saturday</c:v>
                </c:pt>
              </c:strCache>
            </c:strRef>
          </c:cat>
          <c:val>
            <c:numRef>
              <c:f>'Content Stats'!$E$121:$E$128</c:f>
              <c:numCache>
                <c:formatCode>_ * #,##0_ ;_ * \-#,##0_ ;_ * "-"??_ ;_ @_ </c:formatCode>
                <c:ptCount val="7"/>
                <c:pt idx="0">
                  <c:v>2400.4</c:v>
                </c:pt>
                <c:pt idx="1">
                  <c:v>1726.6</c:v>
                </c:pt>
                <c:pt idx="2">
                  <c:v>1486.3333333333333</c:v>
                </c:pt>
                <c:pt idx="3">
                  <c:v>2014.0967741935483</c:v>
                </c:pt>
                <c:pt idx="4">
                  <c:v>3088.7586206896553</c:v>
                </c:pt>
                <c:pt idx="5">
                  <c:v>2347.5</c:v>
                </c:pt>
                <c:pt idx="6">
                  <c:v>1798.7307692307693</c:v>
                </c:pt>
              </c:numCache>
            </c:numRef>
          </c:val>
          <c:extLst>
            <c:ext xmlns:c16="http://schemas.microsoft.com/office/drawing/2014/chart" uri="{C3380CC4-5D6E-409C-BE32-E72D297353CC}">
              <c16:uniqueId val="{00000003-15B4-43F4-87DF-2348B5E1B0AB}"/>
            </c:ext>
          </c:extLst>
        </c:ser>
        <c:dLbls>
          <c:showLegendKey val="0"/>
          <c:showVal val="0"/>
          <c:showCatName val="0"/>
          <c:showSerName val="0"/>
          <c:showPercent val="0"/>
          <c:showBubbleSize val="0"/>
        </c:dLbls>
        <c:gapWidth val="100"/>
        <c:axId val="1239875360"/>
        <c:axId val="1239875840"/>
      </c:barChart>
      <c:catAx>
        <c:axId val="123987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875840"/>
        <c:crosses val="autoZero"/>
        <c:auto val="1"/>
        <c:lblAlgn val="ctr"/>
        <c:lblOffset val="100"/>
        <c:noMultiLvlLbl val="0"/>
      </c:catAx>
      <c:valAx>
        <c:axId val="123987584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875360"/>
        <c:crosses val="autoZero"/>
        <c:crossBetween val="between"/>
        <c:majorUnit val="5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Stats!PivotTable20</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of</a:t>
            </a:r>
            <a:r>
              <a:rPr lang="en-GB" baseline="0"/>
              <a:t> Likes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Stats'!$B$146</c:f>
              <c:strCache>
                <c:ptCount val="1"/>
                <c:pt idx="0">
                  <c:v>Total</c:v>
                </c:pt>
              </c:strCache>
            </c:strRef>
          </c:tx>
          <c:spPr>
            <a:solidFill>
              <a:schemeClr val="accent1"/>
            </a:solidFill>
            <a:ln>
              <a:noFill/>
            </a:ln>
            <a:effectLst/>
          </c:spPr>
          <c:invertIfNegative val="0"/>
          <c:cat>
            <c:strRef>
              <c:f>'Content Stats'!$A$147:$A$150</c:f>
              <c:strCache>
                <c:ptCount val="3"/>
                <c:pt idx="0">
                  <c:v>IG carousel</c:v>
                </c:pt>
                <c:pt idx="1">
                  <c:v>IG image</c:v>
                </c:pt>
                <c:pt idx="2">
                  <c:v>IG reel</c:v>
                </c:pt>
              </c:strCache>
            </c:strRef>
          </c:cat>
          <c:val>
            <c:numRef>
              <c:f>'Content Stats'!$B$147:$B$150</c:f>
              <c:numCache>
                <c:formatCode>_ * #,##0_ ;_ * \-#,##0_ ;_ * "-"??_ ;_ @_ </c:formatCode>
                <c:ptCount val="3"/>
                <c:pt idx="0">
                  <c:v>1277.7037037037037</c:v>
                </c:pt>
                <c:pt idx="1">
                  <c:v>940.05882352941171</c:v>
                </c:pt>
                <c:pt idx="2">
                  <c:v>2079.5197368421054</c:v>
                </c:pt>
              </c:numCache>
            </c:numRef>
          </c:val>
          <c:extLst>
            <c:ext xmlns:c16="http://schemas.microsoft.com/office/drawing/2014/chart" uri="{C3380CC4-5D6E-409C-BE32-E72D297353CC}">
              <c16:uniqueId val="{00000000-F192-4835-B52E-5B496F553517}"/>
            </c:ext>
          </c:extLst>
        </c:ser>
        <c:dLbls>
          <c:showLegendKey val="0"/>
          <c:showVal val="0"/>
          <c:showCatName val="0"/>
          <c:showSerName val="0"/>
          <c:showPercent val="0"/>
          <c:showBubbleSize val="0"/>
        </c:dLbls>
        <c:gapWidth val="219"/>
        <c:overlap val="-27"/>
        <c:axId val="787188272"/>
        <c:axId val="787188752"/>
      </c:barChart>
      <c:catAx>
        <c:axId val="78718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88752"/>
        <c:crosses val="autoZero"/>
        <c:auto val="1"/>
        <c:lblAlgn val="ctr"/>
        <c:lblOffset val="100"/>
        <c:noMultiLvlLbl val="0"/>
      </c:catAx>
      <c:valAx>
        <c:axId val="78718875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8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Of Shares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Stats'!$B$162</c:f>
              <c:strCache>
                <c:ptCount val="1"/>
                <c:pt idx="0">
                  <c:v>Total</c:v>
                </c:pt>
              </c:strCache>
            </c:strRef>
          </c:tx>
          <c:spPr>
            <a:solidFill>
              <a:schemeClr val="accent1"/>
            </a:solidFill>
            <a:ln>
              <a:noFill/>
            </a:ln>
            <a:effectLst/>
          </c:spPr>
          <c:invertIfNegative val="0"/>
          <c:cat>
            <c:strRef>
              <c:f>'Content Stats'!$A$163:$A$166</c:f>
              <c:strCache>
                <c:ptCount val="3"/>
                <c:pt idx="0">
                  <c:v>IG carousel</c:v>
                </c:pt>
                <c:pt idx="1">
                  <c:v>IG image</c:v>
                </c:pt>
                <c:pt idx="2">
                  <c:v>IG reel</c:v>
                </c:pt>
              </c:strCache>
            </c:strRef>
          </c:cat>
          <c:val>
            <c:numRef>
              <c:f>'Content Stats'!$B$163:$B$166</c:f>
              <c:numCache>
                <c:formatCode>_ * #,##0_ ;_ * \-#,##0_ ;_ * "-"??_ ;_ @_ </c:formatCode>
                <c:ptCount val="3"/>
                <c:pt idx="0">
                  <c:v>239.22222222222223</c:v>
                </c:pt>
                <c:pt idx="1">
                  <c:v>68.117647058823536</c:v>
                </c:pt>
                <c:pt idx="2">
                  <c:v>764.67105263157896</c:v>
                </c:pt>
              </c:numCache>
            </c:numRef>
          </c:val>
          <c:extLst>
            <c:ext xmlns:c16="http://schemas.microsoft.com/office/drawing/2014/chart" uri="{C3380CC4-5D6E-409C-BE32-E72D297353CC}">
              <c16:uniqueId val="{00000000-B1E7-4F41-9E35-76099E405624}"/>
            </c:ext>
          </c:extLst>
        </c:ser>
        <c:dLbls>
          <c:showLegendKey val="0"/>
          <c:showVal val="0"/>
          <c:showCatName val="0"/>
          <c:showSerName val="0"/>
          <c:showPercent val="0"/>
          <c:showBubbleSize val="0"/>
        </c:dLbls>
        <c:gapWidth val="219"/>
        <c:overlap val="-27"/>
        <c:axId val="970467392"/>
        <c:axId val="970468352"/>
      </c:barChart>
      <c:catAx>
        <c:axId val="9704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8352"/>
        <c:crosses val="autoZero"/>
        <c:auto val="1"/>
        <c:lblAlgn val="ctr"/>
        <c:lblOffset val="100"/>
        <c:noMultiLvlLbl val="0"/>
      </c:catAx>
      <c:valAx>
        <c:axId val="97046835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Stats!PivotTable22</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Comments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Stats'!$B$178</c:f>
              <c:strCache>
                <c:ptCount val="1"/>
                <c:pt idx="0">
                  <c:v>Total</c:v>
                </c:pt>
              </c:strCache>
            </c:strRef>
          </c:tx>
          <c:spPr>
            <a:solidFill>
              <a:schemeClr val="accent1"/>
            </a:solidFill>
            <a:ln>
              <a:noFill/>
            </a:ln>
            <a:effectLst/>
          </c:spPr>
          <c:invertIfNegative val="0"/>
          <c:cat>
            <c:strRef>
              <c:f>'Content Stats'!$A$179:$A$182</c:f>
              <c:strCache>
                <c:ptCount val="3"/>
                <c:pt idx="0">
                  <c:v>IG carousel</c:v>
                </c:pt>
                <c:pt idx="1">
                  <c:v>IG image</c:v>
                </c:pt>
                <c:pt idx="2">
                  <c:v>IG reel</c:v>
                </c:pt>
              </c:strCache>
            </c:strRef>
          </c:cat>
          <c:val>
            <c:numRef>
              <c:f>'Content Stats'!$B$179:$B$182</c:f>
              <c:numCache>
                <c:formatCode>_ * #,##0_ ;_ * \-#,##0_ ;_ * "-"??_ ;_ @_ </c:formatCode>
                <c:ptCount val="3"/>
                <c:pt idx="0">
                  <c:v>67.222222222222229</c:v>
                </c:pt>
                <c:pt idx="1">
                  <c:v>21.294117647058822</c:v>
                </c:pt>
                <c:pt idx="2">
                  <c:v>35.30263157894737</c:v>
                </c:pt>
              </c:numCache>
            </c:numRef>
          </c:val>
          <c:extLst>
            <c:ext xmlns:c16="http://schemas.microsoft.com/office/drawing/2014/chart" uri="{C3380CC4-5D6E-409C-BE32-E72D297353CC}">
              <c16:uniqueId val="{00000000-F011-4E89-BB10-54C691B836A3}"/>
            </c:ext>
          </c:extLst>
        </c:ser>
        <c:dLbls>
          <c:showLegendKey val="0"/>
          <c:showVal val="0"/>
          <c:showCatName val="0"/>
          <c:showSerName val="0"/>
          <c:showPercent val="0"/>
          <c:showBubbleSize val="0"/>
        </c:dLbls>
        <c:gapWidth val="219"/>
        <c:overlap val="-27"/>
        <c:axId val="1118187632"/>
        <c:axId val="1118188592"/>
      </c:barChart>
      <c:catAx>
        <c:axId val="11181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88592"/>
        <c:crosses val="autoZero"/>
        <c:auto val="1"/>
        <c:lblAlgn val="ctr"/>
        <c:lblOffset val="100"/>
        <c:noMultiLvlLbl val="0"/>
      </c:catAx>
      <c:valAx>
        <c:axId val="11181885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8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Stats!PivotTable23</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of Saves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Stats'!$B$194</c:f>
              <c:strCache>
                <c:ptCount val="1"/>
                <c:pt idx="0">
                  <c:v>Total</c:v>
                </c:pt>
              </c:strCache>
            </c:strRef>
          </c:tx>
          <c:spPr>
            <a:solidFill>
              <a:schemeClr val="accent1"/>
            </a:solidFill>
            <a:ln>
              <a:noFill/>
            </a:ln>
            <a:effectLst/>
          </c:spPr>
          <c:invertIfNegative val="0"/>
          <c:cat>
            <c:strRef>
              <c:f>'Content Stats'!$A$195:$A$198</c:f>
              <c:strCache>
                <c:ptCount val="3"/>
                <c:pt idx="0">
                  <c:v>IG carousel</c:v>
                </c:pt>
                <c:pt idx="1">
                  <c:v>IG image</c:v>
                </c:pt>
                <c:pt idx="2">
                  <c:v>IG reel</c:v>
                </c:pt>
              </c:strCache>
            </c:strRef>
          </c:cat>
          <c:val>
            <c:numRef>
              <c:f>'Content Stats'!$B$195:$B$198</c:f>
              <c:numCache>
                <c:formatCode>_ * #,##0_ ;_ * \-#,##0_ ;_ * "-"??_ ;_ @_ </c:formatCode>
                <c:ptCount val="3"/>
                <c:pt idx="0">
                  <c:v>1574.5185185185185</c:v>
                </c:pt>
                <c:pt idx="1">
                  <c:v>527.47058823529414</c:v>
                </c:pt>
                <c:pt idx="2">
                  <c:v>2382.3684210526317</c:v>
                </c:pt>
              </c:numCache>
            </c:numRef>
          </c:val>
          <c:extLst>
            <c:ext xmlns:c16="http://schemas.microsoft.com/office/drawing/2014/chart" uri="{C3380CC4-5D6E-409C-BE32-E72D297353CC}">
              <c16:uniqueId val="{00000000-10B2-4838-8C6C-2022DCE6E300}"/>
            </c:ext>
          </c:extLst>
        </c:ser>
        <c:dLbls>
          <c:showLegendKey val="0"/>
          <c:showVal val="0"/>
          <c:showCatName val="0"/>
          <c:showSerName val="0"/>
          <c:showPercent val="0"/>
          <c:showBubbleSize val="0"/>
        </c:dLbls>
        <c:gapWidth val="219"/>
        <c:overlap val="-27"/>
        <c:axId val="967398704"/>
        <c:axId val="967403024"/>
      </c:barChart>
      <c:catAx>
        <c:axId val="9673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403024"/>
        <c:crosses val="autoZero"/>
        <c:auto val="1"/>
        <c:lblAlgn val="ctr"/>
        <c:lblOffset val="100"/>
        <c:noMultiLvlLbl val="0"/>
      </c:catAx>
      <c:valAx>
        <c:axId val="9674030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9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Stats'!$B$14</c:f>
              <c:strCache>
                <c:ptCount val="1"/>
                <c:pt idx="0">
                  <c:v>Average of Impressions</c:v>
                </c:pt>
              </c:strCache>
            </c:strRef>
          </c:tx>
          <c:spPr>
            <a:solidFill>
              <a:schemeClr val="accent1"/>
            </a:solidFill>
            <a:ln>
              <a:noFill/>
            </a:ln>
            <a:effectLst/>
          </c:spPr>
          <c:invertIfNegative val="0"/>
          <c:cat>
            <c:strRef>
              <c:f>'Content Stats'!$A$15:$A$18</c:f>
              <c:strCache>
                <c:ptCount val="3"/>
                <c:pt idx="0">
                  <c:v>IG carousel</c:v>
                </c:pt>
                <c:pt idx="1">
                  <c:v>IG image</c:v>
                </c:pt>
                <c:pt idx="2">
                  <c:v>IG reel</c:v>
                </c:pt>
              </c:strCache>
            </c:strRef>
          </c:cat>
          <c:val>
            <c:numRef>
              <c:f>'Content Stats'!$B$15:$B$18</c:f>
              <c:numCache>
                <c:formatCode>_ * #,##0_ ;_ * \-#,##0_ ;_ * "-"??_ ;_ @_ </c:formatCode>
                <c:ptCount val="3"/>
                <c:pt idx="0">
                  <c:v>36866.370370370372</c:v>
                </c:pt>
                <c:pt idx="1">
                  <c:v>28204.235294117647</c:v>
                </c:pt>
                <c:pt idx="2">
                  <c:v>60579.611111111109</c:v>
                </c:pt>
              </c:numCache>
            </c:numRef>
          </c:val>
          <c:extLst>
            <c:ext xmlns:c16="http://schemas.microsoft.com/office/drawing/2014/chart" uri="{C3380CC4-5D6E-409C-BE32-E72D297353CC}">
              <c16:uniqueId val="{00000000-570D-4FAA-959F-95A1D6289E29}"/>
            </c:ext>
          </c:extLst>
        </c:ser>
        <c:ser>
          <c:idx val="1"/>
          <c:order val="1"/>
          <c:tx>
            <c:strRef>
              <c:f>'Content Stats'!$C$14</c:f>
              <c:strCache>
                <c:ptCount val="1"/>
                <c:pt idx="0">
                  <c:v>Average of Reach</c:v>
                </c:pt>
              </c:strCache>
            </c:strRef>
          </c:tx>
          <c:spPr>
            <a:solidFill>
              <a:schemeClr val="accent2"/>
            </a:solidFill>
            <a:ln>
              <a:noFill/>
            </a:ln>
            <a:effectLst/>
          </c:spPr>
          <c:invertIfNegative val="0"/>
          <c:cat>
            <c:strRef>
              <c:f>'Content Stats'!$A$15:$A$18</c:f>
              <c:strCache>
                <c:ptCount val="3"/>
                <c:pt idx="0">
                  <c:v>IG carousel</c:v>
                </c:pt>
                <c:pt idx="1">
                  <c:v>IG image</c:v>
                </c:pt>
                <c:pt idx="2">
                  <c:v>IG reel</c:v>
                </c:pt>
              </c:strCache>
            </c:strRef>
          </c:cat>
          <c:val>
            <c:numRef>
              <c:f>'Content Stats'!$C$15:$C$18</c:f>
              <c:numCache>
                <c:formatCode>_ * #,##0_ ;_ * \-#,##0_ ;_ * "-"??_ ;_ @_ </c:formatCode>
                <c:ptCount val="3"/>
                <c:pt idx="0">
                  <c:v>27239</c:v>
                </c:pt>
                <c:pt idx="1">
                  <c:v>25493.705882352941</c:v>
                </c:pt>
                <c:pt idx="2">
                  <c:v>53757.515873015873</c:v>
                </c:pt>
              </c:numCache>
            </c:numRef>
          </c:val>
          <c:extLst>
            <c:ext xmlns:c16="http://schemas.microsoft.com/office/drawing/2014/chart" uri="{C3380CC4-5D6E-409C-BE32-E72D297353CC}">
              <c16:uniqueId val="{00000001-570D-4FAA-959F-95A1D6289E29}"/>
            </c:ext>
          </c:extLst>
        </c:ser>
        <c:dLbls>
          <c:showLegendKey val="0"/>
          <c:showVal val="0"/>
          <c:showCatName val="0"/>
          <c:showSerName val="0"/>
          <c:showPercent val="0"/>
          <c:showBubbleSize val="0"/>
        </c:dLbls>
        <c:gapWidth val="219"/>
        <c:overlap val="-27"/>
        <c:axId val="1246602128"/>
        <c:axId val="1246600688"/>
      </c:barChart>
      <c:catAx>
        <c:axId val="124660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600688"/>
        <c:crosses val="autoZero"/>
        <c:auto val="1"/>
        <c:lblAlgn val="ctr"/>
        <c:lblOffset val="100"/>
        <c:noMultiLvlLbl val="0"/>
      </c:catAx>
      <c:valAx>
        <c:axId val="124660068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60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Stats!PivotTable10</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Instagram Reach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Level Stats'!$H$3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Stats'!$G$4:$G$21</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Stats'!$H$4:$H$21</c:f>
              <c:numCache>
                <c:formatCode>General</c:formatCode>
                <c:ptCount val="14"/>
                <c:pt idx="0">
                  <c:v>1771176</c:v>
                </c:pt>
                <c:pt idx="1">
                  <c:v>864501</c:v>
                </c:pt>
                <c:pt idx="2">
                  <c:v>339078</c:v>
                </c:pt>
                <c:pt idx="3">
                  <c:v>627737</c:v>
                </c:pt>
                <c:pt idx="4">
                  <c:v>515012</c:v>
                </c:pt>
                <c:pt idx="5">
                  <c:v>2254210</c:v>
                </c:pt>
                <c:pt idx="6">
                  <c:v>1269801</c:v>
                </c:pt>
                <c:pt idx="7">
                  <c:v>1137604</c:v>
                </c:pt>
                <c:pt idx="8">
                  <c:v>781188</c:v>
                </c:pt>
                <c:pt idx="9">
                  <c:v>392934</c:v>
                </c:pt>
                <c:pt idx="10">
                  <c:v>614316</c:v>
                </c:pt>
                <c:pt idx="11">
                  <c:v>331622</c:v>
                </c:pt>
                <c:pt idx="12">
                  <c:v>2176182</c:v>
                </c:pt>
                <c:pt idx="13">
                  <c:v>728291</c:v>
                </c:pt>
              </c:numCache>
            </c:numRef>
          </c:val>
          <c:smooth val="0"/>
          <c:extLst>
            <c:ext xmlns:c16="http://schemas.microsoft.com/office/drawing/2014/chart" uri="{C3380CC4-5D6E-409C-BE32-E72D297353CC}">
              <c16:uniqueId val="{00000000-B779-48F0-9C29-E8CC0445E0FF}"/>
            </c:ext>
          </c:extLst>
        </c:ser>
        <c:dLbls>
          <c:showLegendKey val="0"/>
          <c:showVal val="0"/>
          <c:showCatName val="0"/>
          <c:showSerName val="0"/>
          <c:showPercent val="0"/>
          <c:showBubbleSize val="0"/>
        </c:dLbls>
        <c:marker val="1"/>
        <c:smooth val="0"/>
        <c:axId val="903713200"/>
        <c:axId val="903704560"/>
      </c:lineChart>
      <c:catAx>
        <c:axId val="9037132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3704560"/>
        <c:crosses val="autoZero"/>
        <c:auto val="1"/>
        <c:lblAlgn val="ctr"/>
        <c:lblOffset val="100"/>
        <c:noMultiLvlLbl val="0"/>
      </c:catAx>
      <c:valAx>
        <c:axId val="903704560"/>
        <c:scaling>
          <c:orientation val="minMax"/>
        </c:scaling>
        <c:delete val="1"/>
        <c:axPos val="l"/>
        <c:numFmt formatCode="General" sourceLinked="1"/>
        <c:majorTickMark val="none"/>
        <c:minorTickMark val="none"/>
        <c:tickLblPos val="nextTo"/>
        <c:crossAx val="90371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a:t>
            </a:r>
            <a:r>
              <a:rPr lang="en-US" baseline="0"/>
              <a:t> Profile Visits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Level Stats'!$H$24</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Stats'!$G$25:$G$42</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Stats'!$H$25:$H$42</c:f>
              <c:numCache>
                <c:formatCode>General</c:formatCode>
                <c:ptCount val="14"/>
                <c:pt idx="0">
                  <c:v>39271</c:v>
                </c:pt>
                <c:pt idx="1">
                  <c:v>21652</c:v>
                </c:pt>
                <c:pt idx="2">
                  <c:v>11182</c:v>
                </c:pt>
                <c:pt idx="3">
                  <c:v>18148</c:v>
                </c:pt>
                <c:pt idx="4">
                  <c:v>16825</c:v>
                </c:pt>
                <c:pt idx="5">
                  <c:v>50245</c:v>
                </c:pt>
                <c:pt idx="6">
                  <c:v>36229</c:v>
                </c:pt>
                <c:pt idx="7">
                  <c:v>30540</c:v>
                </c:pt>
                <c:pt idx="8">
                  <c:v>20553</c:v>
                </c:pt>
                <c:pt idx="9">
                  <c:v>11421</c:v>
                </c:pt>
                <c:pt idx="10">
                  <c:v>14620</c:v>
                </c:pt>
                <c:pt idx="11">
                  <c:v>9367</c:v>
                </c:pt>
                <c:pt idx="12">
                  <c:v>37843</c:v>
                </c:pt>
                <c:pt idx="13">
                  <c:v>18800</c:v>
                </c:pt>
              </c:numCache>
            </c:numRef>
          </c:val>
          <c:smooth val="0"/>
          <c:extLst>
            <c:ext xmlns:c16="http://schemas.microsoft.com/office/drawing/2014/chart" uri="{C3380CC4-5D6E-409C-BE32-E72D297353CC}">
              <c16:uniqueId val="{00000000-7A9C-4DD9-9F2A-D78155F2E7F9}"/>
            </c:ext>
          </c:extLst>
        </c:ser>
        <c:dLbls>
          <c:showLegendKey val="0"/>
          <c:showVal val="0"/>
          <c:showCatName val="0"/>
          <c:showSerName val="0"/>
          <c:showPercent val="0"/>
          <c:showBubbleSize val="0"/>
        </c:dLbls>
        <c:marker val="1"/>
        <c:smooth val="0"/>
        <c:axId val="784847184"/>
        <c:axId val="784854864"/>
      </c:lineChart>
      <c:catAx>
        <c:axId val="7848471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4854864"/>
        <c:crosses val="autoZero"/>
        <c:auto val="1"/>
        <c:lblAlgn val="ctr"/>
        <c:lblOffset val="100"/>
        <c:noMultiLvlLbl val="0"/>
      </c:catAx>
      <c:valAx>
        <c:axId val="784854864"/>
        <c:scaling>
          <c:orientation val="minMax"/>
        </c:scaling>
        <c:delete val="1"/>
        <c:axPos val="l"/>
        <c:numFmt formatCode="General" sourceLinked="1"/>
        <c:majorTickMark val="none"/>
        <c:minorTickMark val="none"/>
        <c:tickLblPos val="nextTo"/>
        <c:crossAx val="7848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Stats!PivotTable12</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a:t>
            </a:r>
            <a:r>
              <a:rPr lang="en-US" baseline="0"/>
              <a:t> New Instagram Followers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Level Stats'!$H$45</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Stats'!$G$46:$G$63</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Stats'!$H$46:$H$63</c:f>
              <c:numCache>
                <c:formatCode>General</c:formatCode>
                <c:ptCount val="14"/>
                <c:pt idx="0">
                  <c:v>24799</c:v>
                </c:pt>
                <c:pt idx="1">
                  <c:v>9923</c:v>
                </c:pt>
                <c:pt idx="2">
                  <c:v>3982</c:v>
                </c:pt>
                <c:pt idx="3">
                  <c:v>4308</c:v>
                </c:pt>
                <c:pt idx="4">
                  <c:v>3321</c:v>
                </c:pt>
                <c:pt idx="5">
                  <c:v>12395</c:v>
                </c:pt>
                <c:pt idx="6">
                  <c:v>9443</c:v>
                </c:pt>
                <c:pt idx="7">
                  <c:v>10507</c:v>
                </c:pt>
                <c:pt idx="8">
                  <c:v>6408</c:v>
                </c:pt>
                <c:pt idx="9">
                  <c:v>3468</c:v>
                </c:pt>
                <c:pt idx="10">
                  <c:v>4339</c:v>
                </c:pt>
                <c:pt idx="11">
                  <c:v>3109</c:v>
                </c:pt>
                <c:pt idx="12">
                  <c:v>14892</c:v>
                </c:pt>
                <c:pt idx="13">
                  <c:v>6801</c:v>
                </c:pt>
              </c:numCache>
            </c:numRef>
          </c:val>
          <c:smooth val="0"/>
          <c:extLst>
            <c:ext xmlns:c16="http://schemas.microsoft.com/office/drawing/2014/chart" uri="{C3380CC4-5D6E-409C-BE32-E72D297353CC}">
              <c16:uniqueId val="{00000000-BD9E-4F6D-AA9F-6F08718CA75E}"/>
            </c:ext>
          </c:extLst>
        </c:ser>
        <c:dLbls>
          <c:showLegendKey val="0"/>
          <c:showVal val="0"/>
          <c:showCatName val="0"/>
          <c:showSerName val="0"/>
          <c:showPercent val="0"/>
          <c:showBubbleSize val="0"/>
        </c:dLbls>
        <c:marker val="1"/>
        <c:smooth val="0"/>
        <c:axId val="903678640"/>
        <c:axId val="903677680"/>
      </c:lineChart>
      <c:catAx>
        <c:axId val="90367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3677680"/>
        <c:crosses val="autoZero"/>
        <c:auto val="1"/>
        <c:lblAlgn val="ctr"/>
        <c:lblOffset val="100"/>
        <c:noMultiLvlLbl val="0"/>
      </c:catAx>
      <c:valAx>
        <c:axId val="903677680"/>
        <c:scaling>
          <c:orientation val="minMax"/>
        </c:scaling>
        <c:delete val="1"/>
        <c:axPos val="l"/>
        <c:numFmt formatCode="General" sourceLinked="1"/>
        <c:majorTickMark val="none"/>
        <c:minorTickMark val="none"/>
        <c:tickLblPos val="nextTo"/>
        <c:crossAx val="90367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Stats!PivotTable10</c:name>
    <c:fmtId val="6"/>
  </c:pivotSource>
  <c:chart>
    <c:title>
      <c:tx>
        <c:rich>
          <a:bodyPr rot="0" vert="horz"/>
          <a:lstStyle/>
          <a:p>
            <a:pPr>
              <a:defRPr sz="1600"/>
            </a:pPr>
            <a:r>
              <a:rPr lang="en-US" sz="1600"/>
              <a:t>Monthly Instagram Reach</a:t>
            </a:r>
          </a:p>
        </c:rich>
      </c:tx>
      <c:layout>
        <c:manualLayout>
          <c:xMode val="edge"/>
          <c:yMode val="edge"/>
          <c:x val="2.7969454521202478E-2"/>
          <c:y val="3.8061818558583087E-2"/>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'Monthly Level Stats'!$H$3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Stats'!$G$4:$G$21</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Stats'!$H$4:$H$21</c:f>
              <c:numCache>
                <c:formatCode>General</c:formatCode>
                <c:ptCount val="14"/>
                <c:pt idx="0">
                  <c:v>1771176</c:v>
                </c:pt>
                <c:pt idx="1">
                  <c:v>864501</c:v>
                </c:pt>
                <c:pt idx="2">
                  <c:v>339078</c:v>
                </c:pt>
                <c:pt idx="3">
                  <c:v>627737</c:v>
                </c:pt>
                <c:pt idx="4">
                  <c:v>515012</c:v>
                </c:pt>
                <c:pt idx="5">
                  <c:v>2254210</c:v>
                </c:pt>
                <c:pt idx="6">
                  <c:v>1269801</c:v>
                </c:pt>
                <c:pt idx="7">
                  <c:v>1137604</c:v>
                </c:pt>
                <c:pt idx="8">
                  <c:v>781188</c:v>
                </c:pt>
                <c:pt idx="9">
                  <c:v>392934</c:v>
                </c:pt>
                <c:pt idx="10">
                  <c:v>614316</c:v>
                </c:pt>
                <c:pt idx="11">
                  <c:v>331622</c:v>
                </c:pt>
                <c:pt idx="12">
                  <c:v>2176182</c:v>
                </c:pt>
                <c:pt idx="13">
                  <c:v>728291</c:v>
                </c:pt>
              </c:numCache>
            </c:numRef>
          </c:val>
          <c:smooth val="0"/>
          <c:extLst>
            <c:ext xmlns:c16="http://schemas.microsoft.com/office/drawing/2014/chart" uri="{C3380CC4-5D6E-409C-BE32-E72D297353CC}">
              <c16:uniqueId val="{00000002-8CE7-4251-AD03-7E49EC71F296}"/>
            </c:ext>
          </c:extLst>
        </c:ser>
        <c:dLbls>
          <c:showLegendKey val="0"/>
          <c:showVal val="0"/>
          <c:showCatName val="0"/>
          <c:showSerName val="0"/>
          <c:showPercent val="0"/>
          <c:showBubbleSize val="0"/>
        </c:dLbls>
        <c:marker val="1"/>
        <c:smooth val="0"/>
        <c:axId val="784847184"/>
        <c:axId val="784854864"/>
      </c:lineChart>
      <c:catAx>
        <c:axId val="7848471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vert="horz"/>
          <a:lstStyle/>
          <a:p>
            <a:pPr>
              <a:defRPr/>
            </a:pPr>
            <a:endParaRPr lang="en-US"/>
          </a:p>
        </c:txPr>
        <c:crossAx val="784854864"/>
        <c:crosses val="autoZero"/>
        <c:auto val="1"/>
        <c:lblAlgn val="ctr"/>
        <c:lblOffset val="100"/>
        <c:noMultiLvlLbl val="0"/>
      </c:catAx>
      <c:valAx>
        <c:axId val="784854864"/>
        <c:scaling>
          <c:orientation val="minMax"/>
        </c:scaling>
        <c:delete val="1"/>
        <c:axPos val="l"/>
        <c:numFmt formatCode="General" sourceLinked="1"/>
        <c:majorTickMark val="none"/>
        <c:minorTickMark val="none"/>
        <c:tickLblPos val="nextTo"/>
        <c:crossAx val="784847184"/>
        <c:crosses val="autoZero"/>
        <c:crossBetween val="between"/>
      </c:valAx>
      <c:spPr>
        <a:noFill/>
        <a:ln>
          <a:noFill/>
        </a:ln>
        <a:effectLst/>
      </c:spPr>
    </c:plotArea>
    <c:plotVisOnly val="1"/>
    <c:dispBlanksAs val="gap"/>
    <c:showDLblsOverMax val="0"/>
    <c:extLst/>
  </c:chart>
  <c:spPr>
    <a:ln>
      <a:solidFill>
        <a:schemeClr val="bg2"/>
      </a:solidFill>
    </a:ln>
    <a:effectLst>
      <a:outerShdw blurRad="63500" sx="102000" sy="102000" algn="ctr" rotWithShape="0">
        <a:prstClr val="black">
          <a:alpha val="40000"/>
        </a:prstClr>
      </a:outerShdw>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Stats!PivotTable11</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a:t>
            </a:r>
            <a:r>
              <a:rPr lang="en-US" baseline="0"/>
              <a:t> Profile Visits</a:t>
            </a:r>
            <a:endParaRPr lang="en-US"/>
          </a:p>
        </c:rich>
      </c:tx>
      <c:layout>
        <c:manualLayout>
          <c:xMode val="edge"/>
          <c:yMode val="edge"/>
          <c:x val="2.8390158106308603E-2"/>
          <c:y val="4.896693896226075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Level Stats'!$H$24</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Stats'!$G$25:$G$42</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Stats'!$H$25:$H$42</c:f>
              <c:numCache>
                <c:formatCode>General</c:formatCode>
                <c:ptCount val="14"/>
                <c:pt idx="0">
                  <c:v>39271</c:v>
                </c:pt>
                <c:pt idx="1">
                  <c:v>21652</c:v>
                </c:pt>
                <c:pt idx="2">
                  <c:v>11182</c:v>
                </c:pt>
                <c:pt idx="3">
                  <c:v>18148</c:v>
                </c:pt>
                <c:pt idx="4">
                  <c:v>16825</c:v>
                </c:pt>
                <c:pt idx="5">
                  <c:v>50245</c:v>
                </c:pt>
                <c:pt idx="6">
                  <c:v>36229</c:v>
                </c:pt>
                <c:pt idx="7">
                  <c:v>30540</c:v>
                </c:pt>
                <c:pt idx="8">
                  <c:v>20553</c:v>
                </c:pt>
                <c:pt idx="9">
                  <c:v>11421</c:v>
                </c:pt>
                <c:pt idx="10">
                  <c:v>14620</c:v>
                </c:pt>
                <c:pt idx="11">
                  <c:v>9367</c:v>
                </c:pt>
                <c:pt idx="12">
                  <c:v>37843</c:v>
                </c:pt>
                <c:pt idx="13">
                  <c:v>18800</c:v>
                </c:pt>
              </c:numCache>
            </c:numRef>
          </c:val>
          <c:smooth val="0"/>
          <c:extLst>
            <c:ext xmlns:c16="http://schemas.microsoft.com/office/drawing/2014/chart" uri="{C3380CC4-5D6E-409C-BE32-E72D297353CC}">
              <c16:uniqueId val="{00000000-A178-49D7-B6BC-FF6383DF2A0A}"/>
            </c:ext>
          </c:extLst>
        </c:ser>
        <c:dLbls>
          <c:showLegendKey val="0"/>
          <c:showVal val="0"/>
          <c:showCatName val="0"/>
          <c:showSerName val="0"/>
          <c:showPercent val="0"/>
          <c:showBubbleSize val="0"/>
        </c:dLbls>
        <c:marker val="1"/>
        <c:smooth val="0"/>
        <c:axId val="784847184"/>
        <c:axId val="784854864"/>
      </c:lineChart>
      <c:catAx>
        <c:axId val="7848471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84854864"/>
        <c:crosses val="autoZero"/>
        <c:auto val="1"/>
        <c:lblAlgn val="ctr"/>
        <c:lblOffset val="100"/>
        <c:noMultiLvlLbl val="0"/>
      </c:catAx>
      <c:valAx>
        <c:axId val="784854864"/>
        <c:scaling>
          <c:orientation val="minMax"/>
        </c:scaling>
        <c:delete val="1"/>
        <c:axPos val="l"/>
        <c:numFmt formatCode="General" sourceLinked="1"/>
        <c:majorTickMark val="none"/>
        <c:minorTickMark val="none"/>
        <c:tickLblPos val="nextTo"/>
        <c:crossAx val="7848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[Aashi_Excel_Project.xlsx]Monthly Level Stats!PivotTable12</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a:t>
            </a:r>
            <a:r>
              <a:rPr lang="en-US" baseline="0"/>
              <a:t> New Instagram Followers</a:t>
            </a:r>
            <a:endParaRPr lang="en-US"/>
          </a:p>
        </c:rich>
      </c:tx>
      <c:layout>
        <c:manualLayout>
          <c:xMode val="edge"/>
          <c:yMode val="edge"/>
          <c:x val="2.4473082530836524E-2"/>
          <c:y val="3.785310039370078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Level Stats'!$H$45</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'Monthly Level Stats'!$G$46:$G$63</c:f>
              <c:multiLvlStrCache>
                <c:ptCount val="14"/>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lvl>
                <c:lvl>
                  <c:pt idx="0">
                    <c:v>2022</c:v>
                  </c:pt>
                  <c:pt idx="1">
                    <c:v>2023</c:v>
                  </c:pt>
                  <c:pt idx="13">
                    <c:v>2024</c:v>
                  </c:pt>
                </c:lvl>
              </c:multiLvlStrCache>
            </c:multiLvlStrRef>
          </c:cat>
          <c:val>
            <c:numRef>
              <c:f>'Monthly Level Stats'!$H$46:$H$63</c:f>
              <c:numCache>
                <c:formatCode>General</c:formatCode>
                <c:ptCount val="14"/>
                <c:pt idx="0">
                  <c:v>24799</c:v>
                </c:pt>
                <c:pt idx="1">
                  <c:v>9923</c:v>
                </c:pt>
                <c:pt idx="2">
                  <c:v>3982</c:v>
                </c:pt>
                <c:pt idx="3">
                  <c:v>4308</c:v>
                </c:pt>
                <c:pt idx="4">
                  <c:v>3321</c:v>
                </c:pt>
                <c:pt idx="5">
                  <c:v>12395</c:v>
                </c:pt>
                <c:pt idx="6">
                  <c:v>9443</c:v>
                </c:pt>
                <c:pt idx="7">
                  <c:v>10507</c:v>
                </c:pt>
                <c:pt idx="8">
                  <c:v>6408</c:v>
                </c:pt>
                <c:pt idx="9">
                  <c:v>3468</c:v>
                </c:pt>
                <c:pt idx="10">
                  <c:v>4339</c:v>
                </c:pt>
                <c:pt idx="11">
                  <c:v>3109</c:v>
                </c:pt>
                <c:pt idx="12">
                  <c:v>14892</c:v>
                </c:pt>
                <c:pt idx="13">
                  <c:v>6801</c:v>
                </c:pt>
              </c:numCache>
            </c:numRef>
          </c:val>
          <c:smooth val="0"/>
          <c:extLst>
            <c:ext xmlns:c16="http://schemas.microsoft.com/office/drawing/2014/chart" uri="{C3380CC4-5D6E-409C-BE32-E72D297353CC}">
              <c16:uniqueId val="{00000000-92E9-4D45-BC36-2C0E201B48B6}"/>
            </c:ext>
          </c:extLst>
        </c:ser>
        <c:dLbls>
          <c:showLegendKey val="0"/>
          <c:showVal val="0"/>
          <c:showCatName val="0"/>
          <c:showSerName val="0"/>
          <c:showPercent val="0"/>
          <c:showBubbleSize val="0"/>
        </c:dLbls>
        <c:marker val="1"/>
        <c:smooth val="0"/>
        <c:axId val="903678640"/>
        <c:axId val="903677680"/>
      </c:lineChart>
      <c:catAx>
        <c:axId val="90367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03677680"/>
        <c:crosses val="autoZero"/>
        <c:auto val="1"/>
        <c:lblAlgn val="ctr"/>
        <c:lblOffset val="100"/>
        <c:noMultiLvlLbl val="0"/>
      </c:catAx>
      <c:valAx>
        <c:axId val="903677680"/>
        <c:scaling>
          <c:orientation val="minMax"/>
        </c:scaling>
        <c:delete val="1"/>
        <c:axPos val="l"/>
        <c:numFmt formatCode="General" sourceLinked="1"/>
        <c:majorTickMark val="none"/>
        <c:minorTickMark val="none"/>
        <c:tickLblPos val="nextTo"/>
        <c:crossAx val="90367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Stats!PivotTable20</c:name>
    <c:fmtId val="3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a:t>Average of Likes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'Content Stats'!$B$146</c:f>
              <c:strCache>
                <c:ptCount val="1"/>
                <c:pt idx="0">
                  <c:v>Total</c:v>
                </c:pt>
              </c:strCache>
            </c:strRef>
          </c:tx>
          <c:spPr>
            <a:solidFill>
              <a:schemeClr val="accent1"/>
            </a:solidFill>
            <a:ln>
              <a:noFill/>
            </a:ln>
            <a:effectLst/>
          </c:spPr>
          <c:invertIfNegative val="0"/>
          <c:cat>
            <c:strRef>
              <c:f>'Content Stats'!$A$147:$A$150</c:f>
              <c:strCache>
                <c:ptCount val="3"/>
                <c:pt idx="0">
                  <c:v>IG carousel</c:v>
                </c:pt>
                <c:pt idx="1">
                  <c:v>IG image</c:v>
                </c:pt>
                <c:pt idx="2">
                  <c:v>IG reel</c:v>
                </c:pt>
              </c:strCache>
            </c:strRef>
          </c:cat>
          <c:val>
            <c:numRef>
              <c:f>'Content Stats'!$B$147:$B$150</c:f>
              <c:numCache>
                <c:formatCode>_ * #,##0_ ;_ * \-#,##0_ ;_ * "-"??_ ;_ @_ </c:formatCode>
                <c:ptCount val="3"/>
                <c:pt idx="0">
                  <c:v>1277.7037037037037</c:v>
                </c:pt>
                <c:pt idx="1">
                  <c:v>940.05882352941171</c:v>
                </c:pt>
                <c:pt idx="2">
                  <c:v>2079.5197368421054</c:v>
                </c:pt>
              </c:numCache>
            </c:numRef>
          </c:val>
          <c:extLst>
            <c:ext xmlns:c16="http://schemas.microsoft.com/office/drawing/2014/chart" uri="{C3380CC4-5D6E-409C-BE32-E72D297353CC}">
              <c16:uniqueId val="{00000002-04DB-4822-B0FC-6C46921F3C66}"/>
            </c:ext>
          </c:extLst>
        </c:ser>
        <c:dLbls>
          <c:showLegendKey val="0"/>
          <c:showVal val="0"/>
          <c:showCatName val="0"/>
          <c:showSerName val="0"/>
          <c:showPercent val="0"/>
          <c:showBubbleSize val="0"/>
        </c:dLbls>
        <c:gapWidth val="219"/>
        <c:overlap val="-27"/>
        <c:axId val="970467392"/>
        <c:axId val="970468352"/>
      </c:barChart>
      <c:catAx>
        <c:axId val="9704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8352"/>
        <c:crosses val="autoZero"/>
        <c:auto val="1"/>
        <c:lblAlgn val="ctr"/>
        <c:lblOffset val="100"/>
        <c:noMultiLvlLbl val="0"/>
      </c:catAx>
      <c:valAx>
        <c:axId val="97046835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73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Stats!PivotTable21</c:name>
    <c:fmtId val="4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GB" sz="1600" b="1"/>
              <a:t>Average</a:t>
            </a:r>
            <a:r>
              <a:rPr lang="en-GB" sz="1600" b="1" baseline="0"/>
              <a:t> Of Shares</a:t>
            </a:r>
            <a:endParaRPr lang="en-GB"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Stats'!$B$162</c:f>
              <c:strCache>
                <c:ptCount val="1"/>
                <c:pt idx="0">
                  <c:v>Total</c:v>
                </c:pt>
              </c:strCache>
            </c:strRef>
          </c:tx>
          <c:spPr>
            <a:solidFill>
              <a:schemeClr val="accent1"/>
            </a:solidFill>
            <a:ln>
              <a:noFill/>
            </a:ln>
            <a:effectLst/>
          </c:spPr>
          <c:invertIfNegative val="0"/>
          <c:cat>
            <c:strRef>
              <c:f>'Content Stats'!$A$163:$A$166</c:f>
              <c:strCache>
                <c:ptCount val="3"/>
                <c:pt idx="0">
                  <c:v>IG carousel</c:v>
                </c:pt>
                <c:pt idx="1">
                  <c:v>IG image</c:v>
                </c:pt>
                <c:pt idx="2">
                  <c:v>IG reel</c:v>
                </c:pt>
              </c:strCache>
            </c:strRef>
          </c:cat>
          <c:val>
            <c:numRef>
              <c:f>'Content Stats'!$B$163:$B$166</c:f>
              <c:numCache>
                <c:formatCode>_ * #,##0_ ;_ * \-#,##0_ ;_ * "-"??_ ;_ @_ </c:formatCode>
                <c:ptCount val="3"/>
                <c:pt idx="0">
                  <c:v>239.22222222222223</c:v>
                </c:pt>
                <c:pt idx="1">
                  <c:v>68.117647058823536</c:v>
                </c:pt>
                <c:pt idx="2">
                  <c:v>764.67105263157896</c:v>
                </c:pt>
              </c:numCache>
            </c:numRef>
          </c:val>
          <c:extLst>
            <c:ext xmlns:c16="http://schemas.microsoft.com/office/drawing/2014/chart" uri="{C3380CC4-5D6E-409C-BE32-E72D297353CC}">
              <c16:uniqueId val="{00000000-2BB8-4438-9DB5-95A2D5CFEFB5}"/>
            </c:ext>
          </c:extLst>
        </c:ser>
        <c:dLbls>
          <c:showLegendKey val="0"/>
          <c:showVal val="0"/>
          <c:showCatName val="0"/>
          <c:showSerName val="0"/>
          <c:showPercent val="0"/>
          <c:showBubbleSize val="0"/>
        </c:dLbls>
        <c:gapWidth val="219"/>
        <c:overlap val="-27"/>
        <c:axId val="970467392"/>
        <c:axId val="970468352"/>
      </c:barChart>
      <c:catAx>
        <c:axId val="9704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8352"/>
        <c:crosses val="autoZero"/>
        <c:auto val="1"/>
        <c:lblAlgn val="ctr"/>
        <c:lblOffset val="100"/>
        <c:noMultiLvlLbl val="0"/>
      </c:catAx>
      <c:valAx>
        <c:axId val="97046835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6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Stats!PivotTable22</c:name>
    <c:fmtId val="4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Average of Comments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Stats'!$B$178</c:f>
              <c:strCache>
                <c:ptCount val="1"/>
                <c:pt idx="0">
                  <c:v>Total</c:v>
                </c:pt>
              </c:strCache>
            </c:strRef>
          </c:tx>
          <c:spPr>
            <a:solidFill>
              <a:schemeClr val="accent1"/>
            </a:solidFill>
            <a:ln>
              <a:noFill/>
            </a:ln>
            <a:effectLst/>
          </c:spPr>
          <c:invertIfNegative val="0"/>
          <c:cat>
            <c:strRef>
              <c:f>'Content Stats'!$A$179:$A$182</c:f>
              <c:strCache>
                <c:ptCount val="3"/>
                <c:pt idx="0">
                  <c:v>IG carousel</c:v>
                </c:pt>
                <c:pt idx="1">
                  <c:v>IG image</c:v>
                </c:pt>
                <c:pt idx="2">
                  <c:v>IG reel</c:v>
                </c:pt>
              </c:strCache>
            </c:strRef>
          </c:cat>
          <c:val>
            <c:numRef>
              <c:f>'Content Stats'!$B$179:$B$182</c:f>
              <c:numCache>
                <c:formatCode>_ * #,##0_ ;_ * \-#,##0_ ;_ * "-"??_ ;_ @_ </c:formatCode>
                <c:ptCount val="3"/>
                <c:pt idx="0">
                  <c:v>67.222222222222229</c:v>
                </c:pt>
                <c:pt idx="1">
                  <c:v>21.294117647058822</c:v>
                </c:pt>
                <c:pt idx="2">
                  <c:v>35.30263157894737</c:v>
                </c:pt>
              </c:numCache>
            </c:numRef>
          </c:val>
          <c:extLst>
            <c:ext xmlns:c16="http://schemas.microsoft.com/office/drawing/2014/chart" uri="{C3380CC4-5D6E-409C-BE32-E72D297353CC}">
              <c16:uniqueId val="{00000000-8D7F-4498-B17B-E6B27CC68B6E}"/>
            </c:ext>
          </c:extLst>
        </c:ser>
        <c:dLbls>
          <c:showLegendKey val="0"/>
          <c:showVal val="0"/>
          <c:showCatName val="0"/>
          <c:showSerName val="0"/>
          <c:showPercent val="0"/>
          <c:showBubbleSize val="0"/>
        </c:dLbls>
        <c:gapWidth val="219"/>
        <c:overlap val="-27"/>
        <c:axId val="1118187632"/>
        <c:axId val="1118188592"/>
      </c:barChart>
      <c:catAx>
        <c:axId val="11181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88592"/>
        <c:crosses val="autoZero"/>
        <c:auto val="1"/>
        <c:lblAlgn val="ctr"/>
        <c:lblOffset val="100"/>
        <c:noMultiLvlLbl val="0"/>
      </c:catAx>
      <c:valAx>
        <c:axId val="11181885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8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[Aashi_Excel_Project.xlsx]Content Stats!PivotTable23</c:name>
    <c:fmtId val="4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a:t>Average of Saves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Stats'!$B$194</c:f>
              <c:strCache>
                <c:ptCount val="1"/>
                <c:pt idx="0">
                  <c:v>Total</c:v>
                </c:pt>
              </c:strCache>
            </c:strRef>
          </c:tx>
          <c:spPr>
            <a:solidFill>
              <a:schemeClr val="accent1"/>
            </a:solidFill>
            <a:ln>
              <a:noFill/>
            </a:ln>
            <a:effectLst/>
          </c:spPr>
          <c:invertIfNegative val="0"/>
          <c:cat>
            <c:strRef>
              <c:f>'Content Stats'!$A$195:$A$198</c:f>
              <c:strCache>
                <c:ptCount val="3"/>
                <c:pt idx="0">
                  <c:v>IG carousel</c:v>
                </c:pt>
                <c:pt idx="1">
                  <c:v>IG image</c:v>
                </c:pt>
                <c:pt idx="2">
                  <c:v>IG reel</c:v>
                </c:pt>
              </c:strCache>
            </c:strRef>
          </c:cat>
          <c:val>
            <c:numRef>
              <c:f>'Content Stats'!$B$195:$B$198</c:f>
              <c:numCache>
                <c:formatCode>_ * #,##0_ ;_ * \-#,##0_ ;_ * "-"??_ ;_ @_ </c:formatCode>
                <c:ptCount val="3"/>
                <c:pt idx="0">
                  <c:v>1574.5185185185185</c:v>
                </c:pt>
                <c:pt idx="1">
                  <c:v>527.47058823529414</c:v>
                </c:pt>
                <c:pt idx="2">
                  <c:v>2382.3684210526317</c:v>
                </c:pt>
              </c:numCache>
            </c:numRef>
          </c:val>
          <c:extLst>
            <c:ext xmlns:c16="http://schemas.microsoft.com/office/drawing/2014/chart" uri="{C3380CC4-5D6E-409C-BE32-E72D297353CC}">
              <c16:uniqueId val="{00000000-5E84-463B-9741-0E5853F00A94}"/>
            </c:ext>
          </c:extLst>
        </c:ser>
        <c:dLbls>
          <c:showLegendKey val="0"/>
          <c:showVal val="0"/>
          <c:showCatName val="0"/>
          <c:showSerName val="0"/>
          <c:showPercent val="0"/>
          <c:showBubbleSize val="0"/>
        </c:dLbls>
        <c:gapWidth val="219"/>
        <c:overlap val="-27"/>
        <c:axId val="967398704"/>
        <c:axId val="967403024"/>
      </c:barChart>
      <c:catAx>
        <c:axId val="9673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403024"/>
        <c:crosses val="autoZero"/>
        <c:auto val="1"/>
        <c:lblAlgn val="ctr"/>
        <c:lblOffset val="100"/>
        <c:noMultiLvlLbl val="0"/>
      </c:catAx>
      <c:valAx>
        <c:axId val="9674030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9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[Aashi_Excel_Project.xlsx]age_gender!PivotTable5</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baseline="0">
                <a:solidFill>
                  <a:sysClr val="windowText" lastClr="000000">
                    <a:lumMod val="65000"/>
                    <a:lumOff val="35000"/>
                  </a:sysClr>
                </a:solidFill>
              </a:rPr>
              <a:t>Distribution Of Followers by Age Group</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age_gender!$B$16</c:f>
              <c:strCache>
                <c:ptCount val="1"/>
                <c:pt idx="0">
                  <c:v>Total Women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age_gender!$A$17:$A$23</c:f>
              <c:strCache>
                <c:ptCount val="6"/>
                <c:pt idx="0">
                  <c:v>18-24</c:v>
                </c:pt>
                <c:pt idx="1">
                  <c:v>25-34</c:v>
                </c:pt>
                <c:pt idx="2">
                  <c:v>35-44</c:v>
                </c:pt>
                <c:pt idx="3">
                  <c:v>45-54</c:v>
                </c:pt>
                <c:pt idx="4">
                  <c:v>55-64</c:v>
                </c:pt>
                <c:pt idx="5">
                  <c:v>65+</c:v>
                </c:pt>
              </c:strCache>
            </c:strRef>
          </c:cat>
          <c:val>
            <c:numRef>
              <c:f>age_gender!$B$17:$B$23</c:f>
              <c:numCache>
                <c:formatCode>_ * #,##0_ ;_ * \-#,##0_ ;_ * "-"??_ ;_ @_ </c:formatCode>
                <c:ptCount val="6"/>
                <c:pt idx="0">
                  <c:v>11707.276</c:v>
                </c:pt>
                <c:pt idx="1">
                  <c:v>21144.773999999998</c:v>
                </c:pt>
                <c:pt idx="2">
                  <c:v>3703.3220000000001</c:v>
                </c:pt>
                <c:pt idx="3">
                  <c:v>597.31000000000006</c:v>
                </c:pt>
                <c:pt idx="4">
                  <c:v>119.462</c:v>
                </c:pt>
                <c:pt idx="5">
                  <c:v>119.462</c:v>
                </c:pt>
              </c:numCache>
            </c:numRef>
          </c:val>
          <c:extLst>
            <c:ext xmlns:c16="http://schemas.microsoft.com/office/drawing/2014/chart" uri="{C3380CC4-5D6E-409C-BE32-E72D297353CC}">
              <c16:uniqueId val="{00000000-48B1-467A-87FB-E7D5C9512BFF}"/>
            </c:ext>
          </c:extLst>
        </c:ser>
        <c:ser>
          <c:idx val="1"/>
          <c:order val="1"/>
          <c:tx>
            <c:strRef>
              <c:f>age_gender!$C$16</c:f>
              <c:strCache>
                <c:ptCount val="1"/>
                <c:pt idx="0">
                  <c:v>Total 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age_gender!$A$17:$A$23</c:f>
              <c:strCache>
                <c:ptCount val="6"/>
                <c:pt idx="0">
                  <c:v>18-24</c:v>
                </c:pt>
                <c:pt idx="1">
                  <c:v>25-34</c:v>
                </c:pt>
                <c:pt idx="2">
                  <c:v>35-44</c:v>
                </c:pt>
                <c:pt idx="3">
                  <c:v>45-54</c:v>
                </c:pt>
                <c:pt idx="4">
                  <c:v>55-64</c:v>
                </c:pt>
                <c:pt idx="5">
                  <c:v>65+</c:v>
                </c:pt>
              </c:strCache>
            </c:strRef>
          </c:cat>
          <c:val>
            <c:numRef>
              <c:f>age_gender!$C$17:$C$23</c:f>
              <c:numCache>
                <c:formatCode>_ * #,##0_ ;_ * \-#,##0_ ;_ * "-"??_ ;_ @_ </c:formatCode>
                <c:ptCount val="6"/>
                <c:pt idx="0">
                  <c:v>25206.482</c:v>
                </c:pt>
                <c:pt idx="1">
                  <c:v>48621.034</c:v>
                </c:pt>
                <c:pt idx="2">
                  <c:v>6689.8720000000003</c:v>
                </c:pt>
                <c:pt idx="3">
                  <c:v>955.69600000000003</c:v>
                </c:pt>
                <c:pt idx="4">
                  <c:v>238.92400000000001</c:v>
                </c:pt>
                <c:pt idx="5">
                  <c:v>358.38600000000002</c:v>
                </c:pt>
              </c:numCache>
            </c:numRef>
          </c:val>
          <c:extLst>
            <c:ext xmlns:c16="http://schemas.microsoft.com/office/drawing/2014/chart" uri="{C3380CC4-5D6E-409C-BE32-E72D297353CC}">
              <c16:uniqueId val="{00000001-48B1-467A-87FB-E7D5C9512BFF}"/>
            </c:ext>
          </c:extLst>
        </c:ser>
        <c:dLbls>
          <c:dLblPos val="outEnd"/>
          <c:showLegendKey val="0"/>
          <c:showVal val="1"/>
          <c:showCatName val="0"/>
          <c:showSerName val="0"/>
          <c:showPercent val="0"/>
          <c:showBubbleSize val="0"/>
        </c:dLbls>
        <c:gapWidth val="219"/>
        <c:overlap val="-27"/>
        <c:axId val="1613379567"/>
        <c:axId val="1613382927"/>
      </c:barChart>
      <c:catAx>
        <c:axId val="1613379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Age</a:t>
                </a:r>
                <a:r>
                  <a:rPr lang="en-GB" b="1" baseline="0"/>
                  <a:t> Group</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82927"/>
        <c:crosses val="autoZero"/>
        <c:auto val="1"/>
        <c:lblAlgn val="ctr"/>
        <c:lblOffset val="100"/>
        <c:noMultiLvlLbl val="0"/>
      </c:catAx>
      <c:valAx>
        <c:axId val="1613382927"/>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7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657602068433583"/>
          <c:y val="0.18989397870402808"/>
          <c:w val="0.46684845432572675"/>
          <c:h val="0.67480974991813925"/>
        </c:manualLayout>
      </c:layout>
      <c:doughnutChart>
        <c:varyColors val="1"/>
        <c:ser>
          <c:idx val="0"/>
          <c:order val="0"/>
          <c:tx>
            <c:strRef>
              <c:f>age_gender!$E$8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F0E-4319-8723-2B9343B2DA4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F0E-4319-8723-2B9343B2DA45}"/>
              </c:ext>
            </c:extLst>
          </c:dPt>
          <c:dLbls>
            <c:dLbl>
              <c:idx val="0"/>
              <c:layout>
                <c:manualLayout>
                  <c:x val="0.11505797895375153"/>
                  <c:y val="-3.8147675056902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0E-4319-8723-2B9343B2DA45}"/>
                </c:ext>
              </c:extLst>
            </c:dLbl>
            <c:dLbl>
              <c:idx val="1"/>
              <c:layout>
                <c:manualLayout>
                  <c:x val="-0.15341063860500204"/>
                  <c:y val="-3.81476750569024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0E-4319-8723-2B9343B2DA45}"/>
                </c:ext>
              </c:extLst>
            </c:dLbl>
            <c:spPr>
              <a:noFill/>
              <a:ln>
                <a:noFill/>
              </a:ln>
              <a:effectLst/>
            </c:spPr>
            <c:txPr>
              <a:bodyPr rot="0" spcFirstLastPara="1" vertOverflow="ellipsis" vert="horz" wrap="square" lIns="36000" tIns="36000" rIns="0" anchor="ctr" anchorCtr="1"/>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age_gender!$F$1:$G$1</c:f>
              <c:strCache>
                <c:ptCount val="2"/>
                <c:pt idx="0">
                  <c:v>Women</c:v>
                </c:pt>
                <c:pt idx="1">
                  <c:v>Men</c:v>
                </c:pt>
              </c:strCache>
            </c:strRef>
          </c:cat>
          <c:val>
            <c:numRef>
              <c:f>age_gender!$F$8:$G$8</c:f>
              <c:numCache>
                <c:formatCode>0%</c:formatCode>
                <c:ptCount val="2"/>
                <c:pt idx="0">
                  <c:v>0.31299999999999994</c:v>
                </c:pt>
                <c:pt idx="1">
                  <c:v>0.68700000000000006</c:v>
                </c:pt>
              </c:numCache>
            </c:numRef>
          </c:val>
          <c:extLst>
            <c:ext xmlns:c16="http://schemas.microsoft.com/office/drawing/2014/chart" uri="{C3380CC4-5D6E-409C-BE32-E72D297353CC}">
              <c16:uniqueId val="{00000004-6F0E-4319-8723-2B9343B2DA4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[Aashi_Excel_Project.xlsx]age_gender!PivotTable5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baseline="0">
                <a:solidFill>
                  <a:sysClr val="windowText" lastClr="000000">
                    <a:lumMod val="65000"/>
                    <a:lumOff val="35000"/>
                  </a:sysClr>
                </a:solidFill>
              </a:rPr>
              <a:t>Distribution Of Followers by Age Group</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age_gender!$B$16</c:f>
              <c:strCache>
                <c:ptCount val="1"/>
                <c:pt idx="0">
                  <c:v>Total Women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age_gender!$A$17:$A$23</c:f>
              <c:strCache>
                <c:ptCount val="6"/>
                <c:pt idx="0">
                  <c:v>18-24</c:v>
                </c:pt>
                <c:pt idx="1">
                  <c:v>25-34</c:v>
                </c:pt>
                <c:pt idx="2">
                  <c:v>35-44</c:v>
                </c:pt>
                <c:pt idx="3">
                  <c:v>45-54</c:v>
                </c:pt>
                <c:pt idx="4">
                  <c:v>55-64</c:v>
                </c:pt>
                <c:pt idx="5">
                  <c:v>65+</c:v>
                </c:pt>
              </c:strCache>
            </c:strRef>
          </c:cat>
          <c:val>
            <c:numRef>
              <c:f>age_gender!$B$17:$B$23</c:f>
              <c:numCache>
                <c:formatCode>_ * #,##0_ ;_ * \-#,##0_ ;_ * "-"??_ ;_ @_ </c:formatCode>
                <c:ptCount val="6"/>
                <c:pt idx="0">
                  <c:v>11707.276</c:v>
                </c:pt>
                <c:pt idx="1">
                  <c:v>21144.773999999998</c:v>
                </c:pt>
                <c:pt idx="2">
                  <c:v>3703.3220000000001</c:v>
                </c:pt>
                <c:pt idx="3">
                  <c:v>597.31000000000006</c:v>
                </c:pt>
                <c:pt idx="4">
                  <c:v>119.462</c:v>
                </c:pt>
                <c:pt idx="5">
                  <c:v>119.462</c:v>
                </c:pt>
              </c:numCache>
            </c:numRef>
          </c:val>
          <c:extLst>
            <c:ext xmlns:c16="http://schemas.microsoft.com/office/drawing/2014/chart" uri="{C3380CC4-5D6E-409C-BE32-E72D297353CC}">
              <c16:uniqueId val="{00000000-621D-4624-862D-837B20D3B75F}"/>
            </c:ext>
          </c:extLst>
        </c:ser>
        <c:ser>
          <c:idx val="1"/>
          <c:order val="1"/>
          <c:tx>
            <c:strRef>
              <c:f>age_gender!$C$16</c:f>
              <c:strCache>
                <c:ptCount val="1"/>
                <c:pt idx="0">
                  <c:v>Total 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age_gender!$A$17:$A$23</c:f>
              <c:strCache>
                <c:ptCount val="6"/>
                <c:pt idx="0">
                  <c:v>18-24</c:v>
                </c:pt>
                <c:pt idx="1">
                  <c:v>25-34</c:v>
                </c:pt>
                <c:pt idx="2">
                  <c:v>35-44</c:v>
                </c:pt>
                <c:pt idx="3">
                  <c:v>45-54</c:v>
                </c:pt>
                <c:pt idx="4">
                  <c:v>55-64</c:v>
                </c:pt>
                <c:pt idx="5">
                  <c:v>65+</c:v>
                </c:pt>
              </c:strCache>
            </c:strRef>
          </c:cat>
          <c:val>
            <c:numRef>
              <c:f>age_gender!$C$17:$C$23</c:f>
              <c:numCache>
                <c:formatCode>_ * #,##0_ ;_ * \-#,##0_ ;_ * "-"??_ ;_ @_ </c:formatCode>
                <c:ptCount val="6"/>
                <c:pt idx="0">
                  <c:v>25206.482</c:v>
                </c:pt>
                <c:pt idx="1">
                  <c:v>48621.034</c:v>
                </c:pt>
                <c:pt idx="2">
                  <c:v>6689.8720000000003</c:v>
                </c:pt>
                <c:pt idx="3">
                  <c:v>955.69600000000003</c:v>
                </c:pt>
                <c:pt idx="4">
                  <c:v>238.92400000000001</c:v>
                </c:pt>
                <c:pt idx="5">
                  <c:v>358.38600000000002</c:v>
                </c:pt>
              </c:numCache>
            </c:numRef>
          </c:val>
          <c:extLst>
            <c:ext xmlns:c16="http://schemas.microsoft.com/office/drawing/2014/chart" uri="{C3380CC4-5D6E-409C-BE32-E72D297353CC}">
              <c16:uniqueId val="{00000001-621D-4624-862D-837B20D3B75F}"/>
            </c:ext>
          </c:extLst>
        </c:ser>
        <c:dLbls>
          <c:dLblPos val="outEnd"/>
          <c:showLegendKey val="0"/>
          <c:showVal val="1"/>
          <c:showCatName val="0"/>
          <c:showSerName val="0"/>
          <c:showPercent val="0"/>
          <c:showBubbleSize val="0"/>
        </c:dLbls>
        <c:gapWidth val="219"/>
        <c:overlap val="-27"/>
        <c:axId val="1613379567"/>
        <c:axId val="1613382927"/>
      </c:barChart>
      <c:catAx>
        <c:axId val="1613379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Age</a:t>
                </a:r>
                <a:r>
                  <a:rPr lang="en-GB" b="1" baseline="0"/>
                  <a:t> Group</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82927"/>
        <c:crosses val="autoZero"/>
        <c:auto val="1"/>
        <c:lblAlgn val="ctr"/>
        <c:lblOffset val="100"/>
        <c:noMultiLvlLbl val="0"/>
      </c:catAx>
      <c:valAx>
        <c:axId val="1613382927"/>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37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657602068433583"/>
          <c:y val="0.18989397870402808"/>
          <c:w val="0.46684845432572675"/>
          <c:h val="0.67480974991813925"/>
        </c:manualLayout>
      </c:layout>
      <c:doughnutChart>
        <c:varyColors val="1"/>
        <c:ser>
          <c:idx val="0"/>
          <c:order val="0"/>
          <c:tx>
            <c:strRef>
              <c:f>age_gender!$E$8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46C-448B-A88C-9AB8E66B51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46C-448B-A88C-9AB8E66B51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age_gender!$F$1:$G$1</c:f>
              <c:strCache>
                <c:ptCount val="2"/>
                <c:pt idx="0">
                  <c:v>Women</c:v>
                </c:pt>
                <c:pt idx="1">
                  <c:v>Men</c:v>
                </c:pt>
              </c:strCache>
            </c:strRef>
          </c:cat>
          <c:val>
            <c:numRef>
              <c:f>age_gender!$F$8:$G$8</c:f>
              <c:numCache>
                <c:formatCode>0%</c:formatCode>
                <c:ptCount val="2"/>
                <c:pt idx="0">
                  <c:v>0.31299999999999994</c:v>
                </c:pt>
                <c:pt idx="1">
                  <c:v>0.68700000000000006</c:v>
                </c:pt>
              </c:numCache>
            </c:numRef>
          </c:val>
          <c:extLst>
            <c:ext xmlns:c16="http://schemas.microsoft.com/office/drawing/2014/chart" uri="{C3380CC4-5D6E-409C-BE32-E72D297353CC}">
              <c16:uniqueId val="{00000004-346C-448B-A88C-9AB8E66B51D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Followers Distribution by States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Followers Distribution by States</a:t>
          </a:r>
        </a:p>
      </cx:txPr>
    </cx:title>
    <cx:plotArea>
      <cx:plotAreaRegion>
        <cx:plotSurface>
          <cx:spPr>
            <a:effectLst>
              <a:outerShdw blurRad="63500" sx="102000" sy="102000" algn="ctr" rotWithShape="0">
                <a:prstClr val="black">
                  <a:alpha val="40000"/>
                </a:prstClr>
              </a:outerShdw>
            </a:effectLst>
          </cx:spPr>
        </cx:plotSurface>
        <cx:series layoutId="regionMap" uniqueId="{22E964B0-3DED-411B-8BF2-6BA4465EE83A}">
          <cx:tx>
            <cx:txData>
              <cx:f>_xlchart.v5.2</cx:f>
              <cx:v>Value</cx:v>
            </cx:txData>
          </cx:tx>
          <cx:dataId val="0"/>
          <cx:layoutPr>
            <cx:geography cultureLanguage="en-US" cultureRegion="IN" attribution="Powered by Bing">
              <cx:geoCache provider="{E9337A44-BEBE-4D9F-B70C-5C5E7DAFC167}">
                <cx:binary>1HvZbt1Isu2vGH6+dOU8NLoOcJJ7EDVbkm25XghZtpNjkkkmx68/sVXVfS1ZLXUV+gL3yIANmdqM
zJjXitDf7+e/3Vff7ro3c125/m/3869vsxDav/3yS3+ffavv+nd1ft81ffM9vLtv6l+a79/z+2+/
fO3uptzZXwjC7Jf77K4L3+a3//V3eJv91pw293chb9z74Vu3XH3rhyr0Lzx79tGbu6917jZ5H7r8
PuBf3745uevcXbgr796++eZCHpabpf3269tHP/f2zS9P3/aT5DcVHC4MX+GzmL2TGDHCGEEPX/jt
m6px9o/HUrzDQmrMKdUPX/Qfos/vavj4v3Wih/Pcff3afet7uNTDv48++ugC8OS/3765bwYXDqqz
oMVf3ybuaw63zvsm/v1B3BxOn5w/XPeXx0r/r78/+Q9QwJP/+cEuT7X12qOfzXLzrbpz9s79J80i
3ymEBNdYPbaHfoeQVkxz9rs94PHvrvC7Pf6tozxvjx8++sQeN/v/Zfa4q/Pqzfnd1+EfyvkPxAl+
h7DACKknBlHvGJKIIC7/IewPS/xbh/gXpvjhs09tAR7/vyk2zu4gM971Wej+k9Gh3zFOkKJc/6uk
hZSm5I8Y0fyxaf7NMz1vm0cffmKcs6P/r43zvN/8WEke/cSfrCSEvKOccCQEe9Yo+h0VVEipIbEd
vsRjo/yR4f/1aZ43xx8fe3Tw/8fl4l+Xkn8W2g1U6e1Dhf6hmrz89OF60Dk8+ehLhf53XSVfoYoj
+CMEpKZ/Fv/Dex6Vhv/uBncHfUr15rK7+/qtz/6h/8cv+HbXh1/favmOYU40xBjhWHOK376Zvj08
we+g9kBkcYwlVhJiyzVdyH59Sw5RqQX8NCFIM0kgI/bN8PBIvBNMU64k/K20YOqfndJlUy22cf9U
zh/fv3FDfdnkLvRwO5DR/v5jh7MqpoTEVEDalVgrLQUcrr2/u4Ju7PDT/yfSWTtXOWXJ0rbOmqzL
y3Nmy/akXepy30bNeKxrvmx1ndrdVJJyT0mV7ovJuUS4KuxrPmRfekqz3Th6uftBrc8cjz17Osmh
bWIQDBrU8OPp2BpFyhaEJUNen/YR+cJV4eOXZRze8VQDDBPChIIugagnGkj1MkuPMp606SbPjP76
8uufu8KPryePr2CnJerSAK+v6qw6ikrCNgrXVy8LgYB/5g5cKCIVoqCox0K8nGzuy4InrNVoE+VD
v007sZMFn0wn0vEVszznNIxTJqF7Ilw8Ncsk6rHXbc6TpUj12YxE+4FUmJ13omlvXr7Zc9YR+NA0
E6WRIIej/OCfPRrqCqmSJ2Oa6zgSjY+Rr3eIqsmUmFwvdaQ2L4v82WIaYUmEoJpzxp+GxICyvpi6
gSVdExIiWkrj3OJiesXvnhND0CGQIfS0kgAHfryZWyM8BtGxZJ0sWEkOX7K2RNuX7wJp64ljaEQA
lEAyEVII9MQxGLE0zb1nCde7XbCfy4GYlyU8dw3KMaUgg+mffKFAixARylnSN5O7mMehOebWvuLf
zwtRBAKUEcHoE13JkNW9kxFNWlbFdTTvB9W+/yv3+L8iDkf4wdGWrvZr01mWqO7chv7L3Pn8FVU9
ZwyqCOGHbosD+HgsQs49Vvbgy+0yDPtcWxXXo93XCn0Z0nwHLoK2mdL9XxGrNTuIVgJC9rHYfhUo
t3kFITTPw5Frm3BdoqzY9JYq05fFGjve+g91N2QnL+v05zyhEScUnOMgGD3NE6zuy7GQDUtc5M8E
lydrtSRFg14x3c85AsSAb0OG0BC67EmOaHXDsl57noj6MhqGHZnZX4hVOB9USkgLjD1VYZkiFsIK
/rfyTszG+z7bOEvd/cv6es5BFFaCSEjiUv50kTZSQ6ccS1L+CdcmX17zwOcM8qOAQx35wclLLup6
zVuo9rardgQSqW3m1uRs6f6CxpQ8dFKgL0rEE5sgOiylpyBpkGn6OSg8b/M0Essrvn3w3cfFWxMM
TRB0y1CQwNMeXyji2dJ0GeS3wJv2mFQy/VxW87AaXrfuw8SIu86ZwpVx89x9yCbGzl422TOZicDt
oF4gaNXE0ywOLZ/3Anc06UNUmgil79dRqldu+ZwQiogGn6CMSPKkRdG08KxYRpo4ObLfllVFyUrT
/vjPXwVYEq6gRxVcPE2yXLRdhjpBkt7K1kwtimU2Za/4xc+dCnQMPwh5kmbt5JbO1SBkVE0Up6Jd
juwcRSfdUGQxxSl7RXXPeDxEk4IOTDBwx6chVeQRbdLMkwQP9HiM6FHebV5W2zNB+0jCk5haqgCZ
j4IEpttDzAp6Lnxg275xdD+OVWVmOrDtUKTV9mXJz7nFATcAYyIUB4j+2Pk7jnQYJ0eScuGRmUpJ
NwXuyr+gQU2xhLcxwKNPI7ms8JopiXmS5UW9a9YpnNGWhjM3evWKczx3IS2JVkQA4wBx+fhCEy1w
1HoOBXIe2WZC9n7pg33FXs8IoQhRaCbpoV3RT1KGz1ZWlLXkSQgE7xuNwxYa3fTPX4WCriSnmgjE
8BPkUqZ9308jEgnHTRurnLBjW9Lwyl2e8W6KFHABgNwOF3qiMLRWQ0mrRiba8nOrL3zZnbbjK+UV
FP9zln0khjy2y+BEMdJsHpKcc3zGqybctZHVuzDLvauRSpp17PptFVJ9ms1N3phITPOxCNajuGpn
iIZO+8ZtGF3DbVeP7WjEOpX7qENXFY42YJDYAbMet6RgcbqWclMNOjVTNfXU1BMeT7GqQzBVydIN
97Pf+TXtjvg8s3vaR5/XUS9b3vXuws+iOF7qNTKOpJcNIN5TWdY4bksxXKe+GXdgFt/sRDbFMkcQ
OFXr8brLcs9H08IIYbfm42kWBh2XJR53ZVbKI03Hq4r39pY2eGTbhnF7U8nSffIs6jdkcPXl6Kio
TDT1w8fON/S9zFdLjOvQVndjc8ZWyzaltbkJkq+F6Q7pYRg9tF89px/ziZ3Wcto7qHfXuVMr2Y59
pMzc2cV4lnLjggvHrZrX3AwVD5dEj/1HrbH7UDxUPHwofv2hDFo68o2wWX7eH+puOFTgzrl8Dzqd
S6MJGZN1xFlc9C7bcOjLCtee9aLEW6e4rwwTkzCOOaZMedAKys5rVbSXgbjuoy2ET6oBpXsvvP3o
AbgsBwTTljI/mXu9FJuMdLUzchj1UQDgbkuHTHegCNJRZ1/y0Ic9XUeXsAOVMB9IhfRAL3TdQDca
wLGtACVXfWcoRtn70Lf3ZG77TX+Al/QBaC5VfrQeoF+0MBqrhqtNIYZd7tfovMwLRUxz6GnDobst
tVBmnELmjWrHbCeGIY3lysfdIn34PBKc30RZTz76onZHKVpRFjeH5EbmqXi/HjJQVzN6wg9ZgkkZ
to1o2+1kM3kpM1x8cKgvtSkzTXKjdMqOc4pYta2DSE9XWzVxF/LKCJkhbQpd0NO2bq61ntrdWDFs
WLWU9cZF2o2g7lEyA2Cz5bGPfJ8bqmr0PctRs269VTpsGIvYlctSVu11Wttbzyoy7JVKl3sqonDZ
FlW66efaDTHYbBoM7dh4lxX9nHDF697Urcg/s0j0R13KVB1PDULv50l0m6kmIsE4OEMdY8KowhEB
RpjSmyDIcosnq4JxK0mDIajJj4iSQxHTtSuFYUtR823bS3pGajydTfMandC6knu/snw9p3k94GvS
NRSbji3e7qBgUv1pDM4ni896vK008kO8Okv8fplx1FSmsjDSS3zfc3ShDnopt36lvd4VlczUTZ8t
qDKh6woDvUR7S3pabvtlPCgrS4BQc3Fw7bSF17ATqpk/UqWqlws8z87GtcxGfGGlsqOJZJjiYir8
BqfOGzag+Srk6Hux+GXrypLEU0/SpImGMY7alJjOY7JLh36JxyVdz7WUmalpzs2ysrDLS7w4Y/nM
c2PFxDZUD/J61HMytRFuYxml+jiqhnrLivS6L5Q9p9X4ibS0iEvhTjvWQtnQ/Cuu68SNXTLN1u2j
CtV73msSz67It5BN3Zkl1B0LcJurmrZRIuaxjAvKQHXeq33Namw0JIVB+NPMRiwGhFiaNVVnDKP+
TLEGGzfW/rTKJglWZdlXNvbVXjFXf8oDd+cjLfnRMJIitrpZDFCGg+Fjby9K1cotrYbmSnasOe/c
3Mes5Ot21RIVZs5Q+sFW83UZWm+WUNpkGabVeCm741Zk1OS6STdyppFhTfGlwQW99g0ud9bZMZaW
pDuRVmzL3FQazDQ2Y6rjHIfhzFdi9SbNkN8WCx9uqqy9HNtuP85onczAcRl3RRYu0qzqY74uoYt5
Tje8LiAxkP3ou9gu4xVDAA2QjK6da78NQ35ZTjgYnuISilkIsSt6eRECRJlV0bDJ4Inxc+luGdZt
Eil6w0bwfyChAHCkXyuc7fHg9GW0ruhbV+Tg6Q1QqUIOBk8iGKSjxnTl/F26cDLUGYr9FIHlW1rH
UV1C0UqxNVDVg7Ep7/YprSJD8yB369L0p0UWSeP6GjgQ0szxJGVuqoWvtxGce1cU6brNKub3lBbT
mcpKgmIVTdclb65FSIvjitcy1qgad2Tq5FaxmW1LOrv3XZ/3Wywra1pRr+drKAe2WeqZH2U4paYc
o3HYiIJQFDPm7GapfARlISXLx7wIjVloOp1rXbZbUcpyqzPO74Pvvree0o1XQ77vRqGTDE96GzDL
Y1GO9SXXizDAtZDjuaLll6Z1bod4EcHlJ+4uWUB2U41IHTHZ8M86YipJ/SC/t1EOBSVN/XQJ3G1+
7NN1TYjk9rwN4TfvfBZzIPlP0iJaP86TP+NOepPx+qxycuuLdjDOTRVY0n96uSN/plGSCgPTTyU0
yz+xlZatoYrqBiWYqX7rvGqOi0VfD+u8zwtOTFH7G49w/QoQeIYAAbHAjEEbCPzO05YW8j8vZz+g
BEq22Fpa6PNpnshyNIVgb4puAfyRuSh65bbPiFWQM+EPZQLG64fu9Ac2Ic0wTqusXhPR9HX7floD
IF88VmEXJsJGk/UlWnfRqFn05zGJAjjHYV4MpMxPnH2ftwPMHciSNEW/8H3Dx7bZ1TQbd2MoXrnl
M4gVdKoQUVwcQP6TWzZiavq2nJZE0K4/zrNlr6NFxG7OcLxCinnZg55BJ8DzwaIIYA6if8J0MoVw
XHwxJyjLzyAPxy1O/zxo+FEER4/NpvQ4y2zJ52TUZ9FQngAeOM3zV1zyoJUnxMwjyPAEZam+h16j
AGTSASSpi/xDhuZYi6J6xRNgkvaKpINGf/DCqCiDmxaQRMacTLELVh/nTkexH8Zpo2yQ+yGHOVU6
58fDlNWX1cDru2qe280cwIk21qr8KB+q+YPOaJbHVVWHIgYgnaNYq5bm29n5aYrzsVzu+aGhV2hU
F8XkIxLj0NCjdK5nE3qvyZ5KyICHWiPu8hW6Pl5qlUQp+WD5MgCu7ewmSqFPKteFm6jQjTSQzexv
YzPoMVZz1p3VfuBnolLwrS3XfZrNIduqda6vi2aBDhJP4Z7WhbhWmRzjLJvyTdfWfE98Bx3MoV+K
M06jL1U7DnQ7F6k0RebEF90Gek6ozc6XaGk/w8zLLzFkeuJMqzOyXgvel585qdo7Llc0bNwS6Pyp
Eh6UxJuKn4d1nrL9xIQV8BHf3nZpK9zXKBNDvs34YL8HOjT+cunEvhj78CXTdFrftyPT/YVSDovL
EgFNsa3WeroagbrrjFBFwNtlJM02Y+PHaQb66NO4kM7u6gJ4CUMhcfs7wVfJNqyP+CcfSHWpderO
VkGrW+WjFUrwofmspxF/kW52LiYq85+g1Ee7OQR6TcYpuu+yFNr0QdkPwL8O0mTe5rcBhp+mjEZ2
plEOBVCN6JPqbLfN8mx+7xtRAMiABLFdVgSxAtsZG7o09HQdqb2Ymq6Jg+rClZT1chLNMz0bKkvi
zPFqR+fqllCguwOxx3LCgCgODTrAiOUeBhnQtY9zENREMBXMthPp+FX70OLbh3Zfwt4G1LoDCCDM
y68SOPbLmZfd1WpX/AnNY/Gt4i1gtBrzY6tJljiL0JFdR4AoI3dxuQwymWqazq+wG89l/h+yFH/C
OwARkbI+lHMyc2u6CsUYO+gim78iBqZWMFsiGLLhE4KLtDyfVClATC9WI91QHM96FJ/ADT6HPmf3
7YEEeDkBP5O4lARiiCtI+IqwJ1eb1lW2XVouiZ+0jcx6YBJK6Dn3a1MX1y/Leoa9VkDfwRIALA4S
aBoep64ZnFTxFYBZtOjOxmU911suAHGaATiD0/mB/WhHnhq2ikCNz+YlefkIz9QbYM2lBooS5oM/
8aPaj9VqQy2SoWFHgMJ2BbRKL4t4RqMU+h0CHLlW+KeSti7pgrnvROL86uNelp9AHR5okFfbgmcv
wzksLBEGOwNPG5LFsXLw2ook60K3hcGkB4pD/XmaXDLYvzkwyjB4eDpyUC1veuwt8L2Vbs/U7yxP
TtO/oDaI8MPaiIYtoJ9mTqnI52xpV5z4Rt6sQ1rGFLDzDlAi+vNjOslhL4UCXQk04tMORyNbznnk
cAKTVZK0mOyBROs3HJLVKwH9Uy8F8zkEq39A7oIs8PjHDk+gXa9YKoeEuDSfY86jYdeMUXlmi8H3
24516hX//sn5DhIVRxKGajABfTpzrat+QJROQ0J9V4WNP9CWOXTLKK49un/Z0X9yP2DbgLkWsK0A
BoPXPr7dwFfismYckhpghlq6La+XV8ZNz1wHw7SBQdZgCi71JCNSIFAtlPUBdm8gTgNrzrKhSppg
P758lZ8SPFyFwrgEA04C/vopE+/RMFZYdkOSzQpYnv4i7VsDENjUq9qsQ/n7MvHvu8SXv/eFP64h
PXMtWGWCoILxKmwk/TTganyLhwJNSRXy8liso4eU3210sb6Si54xEQyJMQYeg2sqng4zssyXDmaG
U4JXhAvYIFmKI5oz/Wcj6jCIhs1ietho50DZPvYEmLYX9dLyMcn6oc3jto7S3kyCN59g8DDVm5eN
JfjBs37stuFGSoCfwyAI2Fv45rG8pul8VmQoSxTpx7BJ8VSLDSzVLxe9q+mHqQEGvu2bvNxM1K81
sNKju3E+WrZdVuGvg/W6OF2aCeNtGfh6FBGRAmV74CziBjjkwUxokm2cyVT5LYFtLGScwlnCh1pN
FzOroJNrynX62AtaXi0SOVoZIF5HftLmqzpbwWcuM+jJDPMt6AIVlIY4EFi0iCiJhOGZ+FT2SxOP
rlyokTLi3MCmD6z5pFJMZzot+2Sa5AKrH4U7WW0076qsImal4wxzAKmP9TJORhEY/sJIxAJZlYaP
uojajZgi4NsHncMZx6qLA4AMgyNe7OQMbGtQjTINW9tYTHpdjpTooqY2I57Gai8hPHIzQ8d/1KGF
16eS5QoYfWENxEj0DbZ7luO+hxW1yjZ+jTuGoquyFO12bgK/qJeeXvY0s9d+WrYr7cpdnrfcYLcO
hRkL3FzUsF8XqyFSFzwI/slFLd2MVPk4VL7dZcH1xqIlbFuUhR216jrjysHM4DdXLCejDndNwPsh
awtDesTO2+LLOHZXOsLqtMGAUXm0dhtVFP1VhkodZw0oDnYAYjcgD2zYxKIjh4b8DntOtnXFZjPI
8ThE7opMQ36epTUsxcG+wuWYZ0cSJhEJkKFljIKoPnaybVID8wufrHKA8cfS9uO2tWlkdN2522KZ
+w0i7RfADTzuOqYNX7U7wuCbF156GHVYfg8bIvNVkwFfBIl6OO8DDFp2kcr6KFYrT9dEDZjZYzda
7b5WC2tvKyaawagSWJi9ZiM/b9d2JEAlcj5/0uuMh42uUXu3EFF+DmnN1mueRgB0llYC6BHa+s/4
gITUARPlB3Q0HXBS+QCZ7AE9jVnZ53EtRoCUOHAA/SjfyAPiIgfsRWkEKKwiACiIrq+Jm4dsKw94
jR+QW3XAcPKA5oYHYJceMB6vlb2CTRJ2VhXAknk/ATs9THYj2JxvYY1K3fjyMBA4oEfyACSlnS0+
mpCvjvMHvMkjnCHTV1F5NT2gUvWAUNEDWi0fkCsDmrzfAkXX+h2osphMsTZAx7SU98d9utjz+oCR
HTC6QFbLdd2WTKXvXdutt0CIsm9DI4YjGBgEAsRew2La+qIxZUFqCITBHbWLXoGzU7mat9OA3UfB
i/JstSUDbxHDlS20vh16im/ymkU736X2ao1KIOop6tz1OvjyBq8rWNfnQKiurELHQk3jCSxy8Cbm
qpenWVmNLoapId+qAFR3Bst4BteTTyLKXGfSkYVrqBbydkmn7+ww4t80EugFKPPuLmNq2k684Puy
XObfOrp0mUnnwWemdwp+Twll4zVuK3abzlK0YNIxbY3ticpNLsf1aFQ1/W0tPdoAlxp9FiEvrnKc
6ru29/MNZrM7LWCDojSzIz3Q6Q7zI1agsdoyVBFrcFPCNIqu4n4QrDhqoyH4LZ1XMm/5UA5ABze5
nWI2h+U3pLrofEJtTY1LC6oNNEflScQKf8YGOW3QSsavqO7WHIKuV5+wQ12AQRKJ6ElTEhtMTpC9
JcO0pDDMnPM6bqOuE9BhI/JZdV19zQFGJVOa0phZb2PVDyza9Cx1OuYaBghmGnV/DFmvHzZoGedq
06S+XgwHFvG3INulPJrZlH1ZioakcZ1W41lbrMF4ktYdDGVlv54oGA0h3Jb2ZIEZZbujU5BfbRbw
aZqL4TgrSFfuJSXrx9BlpN3igPsjDssfH1zPs8sgnPrSzDhcjxgI2hnDzhhYtJwr8AILUVg3RQ4x
78FJ4s46AQi8xUlOYT3IlHM9WQNkZ10ZxZi9DFyvNwHl0cVSzJDtJcoYpPG1ir6HgbnC9DXRlel7
xM9XnQuYclV0PPOrGz6vGaVfbNQv/Q583n9bgi0T7AV04E3u7a2bc2giy0zaZIAx2XeSj+Mmq23l
YeSXO7zxuZy3aTSWo+mK0n/EdbFOceQA3VURUo2BKjptdamWzISon8tNma3hpO8KfVGoVF+Bftz5
FDAMS0Tffa79hLcqpc5tOuDc23jOffu5Dk3wplZh6OI0yvkW22lOOhZNe1pDCtgUMKwvYti/A38s
2rm5YKzNL4ac2CMf0V6ZiVl61Lmc93Elq3E2FLg04C5y4Ns3rgv6Y+Vy2EPjjfyAI7x8gfEbbUwx
54wZ7xaxgCvk3Xm3zAuO86BnYH6mW/jtuOsxCv6mHr3Pt8PsmouhQqi5HMs5OxpXwu/EGkl4BMsz
57klc+L5VG7bmfS3g6f999kiVW+iqVHXDQLiC1Y27MdlghVqmEXILKm7OhvjVarsxDrsyh3Mb6Iz
28Du0W5oI5dktohinNPsAwweyPHiaOiOy7xCxV4P0eiN7dR07nTWXUg1j6bK/HolcqDxuGR9IsWo
PgNmn687wuS8wXOUJjDhE3aHZ1olDsYk3S74pYZmGLwzJgQYyAuPqwUCCH7DIF7VuOyRn+jduLgu
GTxqzhEuZzNpudSGdWzSMAZtoQXL+q63Rvtovoy6CVaIKj7dS2rDV9tW0WKGQtXdJh/Gw6AF8sQd
TGFHMzQuyBi2s/1mdBFZzMwnWLC0xfLRTkWFYcEi0rnRui1gBNxmU7+pR+C5YHmxXpbYjivdRFL5
pFiHcMN4VeANS+cGerOKOru30bQYjJk/UxGb95UHompQw3zbNjQtL+qoFuDD3SFvtjla6AYSOj3x
YQ71ZVt20AaMMMDN97NnCzQYsllNpaEtWtoMqD6atxM4c6VX0/pg79dupSe9UrAArfy8ztA+2NJu
6k51J31ReWTolC7L8VSNkU2AwOmybcqa5bdWQ9+GhqL+MHvtv/FyUgmCUfonzsvsI4zUh8WMBE37
CUU4aTALeyFgk2VxmYrXyA3fSzwtMMilrCjivHbVHPtejZsFpz0suPBoDzXJb3S5wPgRwQyxJhKm
03YpS1Nbye+ZtP1ghG75zapxtXUEZp9Wi2OZj2y3VBXdul6v1+O8oPNqgi0QEpWN0Wk/L3E+F81V
L3R636wtMTnv/HWF5qXd2L4fdkMTIhhzBppfrYrLXT9n1Semo/EcFmHmm6aVLoGJZ19AO9ugi1xO
aqNdm571FeLHIwT8zRIO2zdRBXt2cs7j/+HsyrrktLX1L+IsQEKCl/tQEz2546EdDy+s2IkFiEEI
BIhff7/yzUm6FZfrRmudFzs+lBDa0tbe34C6f/etT3n3S4J64xOWPVLhmt5F1Uhu16iYPopppvct
i7Z7vkXrDUrJ5taIstu1E+nyWA67kSfvkJTrNwtfh/taCPpQGtLfSFaxTyG+3JeC1GKPQkVymiuq
D8UWyQdluur1yO0+BlYZvaG2FbslRnt8LGLxLaXl+2INmhuaqGOrG5IjuVv2PdqjR0sS/TCp6VM2
b10+yHHJszJDhbYf5CFlGfLTLf2QYcN61ZVquU3G6mvEOUAeQSGPRNdqN5FktySxuYvLorphYmru
i7SOD1OHgr+I1uZzTRYUlCnQLxnBHQGnw3jTSzrdTHXND8GU1ie8z3jiFSWHPsuzHofn93vcnySn
P6/B/8fO+dorqyucfs4f/+fVf/nR32m2f/2z75Smv//01Lf4n/tPzj/017/Bg//84TN96cUf/kGn
ukCY+j+y9YX/+IJN9YIz9oIMdS6PXSZSvWCqfSdPnf/9Nd4US/8DZhT4SiFIi0Dsn2FvfxKnCP8P
WoIg+7KQZYSAkvAXcYr9hwOIR8C0QCUoYlkW/xvi1MtCQhBHFB26CDWElzdtQHxmNjYrP05J2ZS7
bbP2Qxmz9UpB5NLjz82uZ82smgfSLivKR6UetH67sC0UT2Ld+m/PpvkHBZeXhbi/h+8UJrJ2k6mR
BTvipBzRmYnaLNyVpE6iHSpabbyjZJiK089/7NLLOI3GEd+oXpCpHdeRpGQH5pLADdyy9PPPn/+y
WPXXy6ROMYxnQ6hqYAiOJlL0VRQttH23hHXIHmw6dWse8I3pXWsH9fbnP3jhhc785edfR6Whmvn5
B+cm4+tdX5rC7Oloymvd0/PI/67n/P1GTkMAxeQlnAxJjosc+XLHgKuIgVwc4/IBx1kdv4pweZA4
oJB9cRzUNBpOYVfO15og0fnT/GgA53XzbP0pDspGgpb60QgxD3v0SJCyR9+UJAMwOINY5nZnLA8e
+kUAJGPivk+7XSDSuH3wm+NzqfDZCBph2xkJEKYgjZNzyfsbKmbVlSbPpQ94/vtnD+8RqUtqp+Ro
7cg/hr3tcZE09b/q4f/99Zy9oUnrio1Eo7lLquqPEDIYD11QSbP3mxlnb+iDBZBGIGsATeLzr9Ey
0N1abNxv53ErvrpZaqViXLenHuilY7gGsz4w1ffcc/jObhCjkJHapsZu0FOABtGdWXGLQP8pO/x8
fi7sbcwJnjabceM3guco+g/FW96ikf4ryp1ZiGpWmfE3IM8SdqW/cGElcWfviWsbdMCFBHnXW85e
Az9VTr8CoRx8+/nLXHq+s9WMaWjCZU1StB0BF7KCBnq3VnK8xtN5WXn/a61yZ7IypDYNADRF3gfp
1p4WHan52Cw2qnB9Lemfqc3/s8D/9884+wmhPa66KuD5NJl4uulY34VHVEua9aiqaVn94po7mwZQ
3QOAM22aq1huT1Lb8pcOzZOnn3+LS3N1/kbPdo1Frmm0IBfJ4wB1OuCSOXkQ1PbDB5mk8lpv/dIX
d3aPMhVKplyluW6ovQ3aLfwlE5G+Bpi59Hh39ygqG2JyWG74EK8owK/0E9t6dfz5HF16vJNYmJn3
oCYzls8NvsDUCABbTQAekd/jnc3DVKSzja3TnI6zxDew6RrsxtBW/65B9NdCdRtrMguSIVsx+8Cf
Dx2aoEm3HHXNt+W11xucBQaeLyIeWzJGwcrybCyrXzkAUq9RRxquEeIuzD9zAo1bDcYLlFVyRehU
3UwbWbNdKdsl9Asxt3O2VnZgU6x5LkcBWh/qZ3O6qw3V187m80T8IPVg5zd7FmVW1CJsF3ziobBK
H2pBOH/dBtvM7gRK+PK4ith2H5s2JZ9NByLZlZ38Us7DnMBrVlGgOrFgK2zSRt2VwVgAyr3JDGld
Oi01BeR9qrd5X5VMtSe5boKjZL+Q/t2MLojxnGAnQG3BUI6RQZG3HFBjUi08T3lDrgRQdA7EH02v
E6DJPKFqGA9ZTsJN98ctKoASQnNla24UsCH2FzG2PeBGdGlv6JZ2yeMKWm/3CooDaf0xlTH6cX6R
4MRy2tWJ6peK5ooXI9mzLftDrYDp+uUZiXMyNxoNervWPNeBWnIBuHGzA9NZ/O41+sSJYxNpINZq
QXOh1vRTgtPtcQyDa4jeC2F8VkJ6HgQDEV0dBDxDFwk3mb0B62nbmUrb8coquxBlibNPjNVgk3jV
aT7ZpYhvU6p1+GVVESKujMuw33WVAY0x3pgSX1W7jbHnZ3GOaFRXGiwiAANZWrQGVb94bHcAJgee
O3ji7B8bRbvGMMDazZBER2ZncdhYHxz8PruzSbAiC7salcl8NAJYsI7XO6ZVfWUPuvTZndgHYqYM
VqSqeR2jexNPUX0obB/7nc0uWg+3HvTwq37LY9wbQeaKPnSCXkskLw3dieaIqY6ujdhywe30ytgu
xPE8gBblt25ckmtZm0kRbbccsNkMGF90SwqS0tzrs35nPj47dAjAdWqSePpUgH24ED6iMxRVnmN3
ojntYrQBOD5rMMXlXhID2qME4sBv7E4o1yHYk0sxbvkQVc1pzEBomhO6nX7+9AtJr0uc7oqk3LYI
zaQlSP7AtVPOJzpJ1eXTwpnnGzghS2Y+d7Us0LBC4L7Npr4+RrSXftdx6oQseF+ELhtb8h4iL7fg
UplDbTvP7YY6IRtNbVOkW21yMTb0vmpa/gpKSp5Ddw5rHNQFuKdkyoe+LqK9TuIRZPxVln67GXWC
NinEKAMg0I+qq9Y7OYnpwRRF4xdUxDmBUR8NZsC5ppM2YhnfkSVMm18SnbLSb90Q5wyWUTUPYkYv
fRUG/E6VfLKZ7a4s/AsbmgvKBf8IcIi0mI9DUwJ9Ppp4N2SZ8Ry6E7RE1TQu6hQgmS74pGPkd122
XmN4XBq6c8ZKtekgGNmfQ6fxEIOox3yH7kZrkhYmLaP5mC0oGsfnp4/+E+NEqwxnVTQjnr7WWbk3
qURPjcW157Q70VrSJO2hPImn0/iPoaLNSVTCs7LlsvABPmjSSuDh2WbavEFzEjcvoNZ/vhFf+qhO
rK4T4QUYwvMxmYoFuIgZDTtVXEPmXni6C7FvSxV3PQnNsUNvbbeU1R+m3iK/WY+dOB03Pam+XMyx
lSXdAUz9KZjHfydA9deN/SyR9zxVDsGPJLYMpiPU2zoQnqvfRrNd0066NC1OmA5jttbIhM2xPrcX
WQ0mj9Ex95wXJ045IEWiCjIMPTPRqxHtkdcFF82/Aqr/PTFOnK4GqjcUT863SKOdv3UpS9DADNLR
L62JnVCNhzVrjRJzbmkLKFZAVJKrJZ6+ei342InVqCpAEl9bnKzF2Nxl9RgdoFJl/ZJhF5prQFki
ApThfMrI56iO34yUvPEbuBupI0hI1gZTXpXBI7bHTzbmnuW7yDlTs6pqedTxCcqLZXowZfLUy+Ia
3+bCanfhw50cA52l0CQLqgn8t5o/8BiQC69ZcZVQ0L5d1LimwRHQit8rG32Ik/YK3PrSuJ0oTatF
AMUb2ByPBWlmi8eS7YC4FX5b73fxzGe3g1lA21JSPeVnuPdHOmEf2I3VFvllGpETqGZo4rApepO3
vd4O/cq/lJUqPKfdCdIirQY+V9rkidXAabUKQ5fXOq+XJt4J0axjtFJBO+WQM81epaOIXjVBoT74
rRgn+40BCwd/p8JyLItyR9rlI08rz0/qxOhG+6wuSmlyncxkF6Xrp2ZIX3uN2+Wa0IWuS0Xw7KAe
n6ixrxI6XuF/XJjw0DlJe2A3xQRI2DEsgmAf1MVDtYWe9YHQOUmjSCm+BXFwhMYeEOscmFHb+J0V
Z6ni56d0UCJP1wDD5k3ZvelFfwKc3G8nD51TlKrFEkgqBkeoD93oJb6nid8JGjqBqSyQ+D1wczlr
xUPar3mnC782a+iEZdVMa2kMBq3a99tsAM/81W/xOSHZZLVWm8RHpKX8otfsTboxv30qdOLRDMBt
WlBBcjvW0RPENOK8NmQ8+A3ciUjSFWctk2zKIXfUAfssb7Ii++jzbCgjvFx9sqlGqDqGwTGpkN0G
IfsNWgZ+BxskAl4+HAt7GJoQR3JZQRMyGQGpzjLwA/yG7gRlOs58oskcHAf2TveHFFVsvwc7EVkK
AKiH0k4g0gDMsZBR7QBufvJ7uBOTC/rv1nYFxERKdbM06O0PpL6mevbjTRC6Ey8nXBsTyqDBw9Mm
eU2M+nrWrfScFScuM5rYcID26lG35HWCZ69m9n22E5rRUnFCgGzPNwioPIB/Xt8NdGVe8QMVnJez
Uo50hgaMwUJJNrbbwvp9w64JuV6acSc218zQBSyuKV+JhSZCSAvWH2JkQJXX1kJdCJdaWmCOa8SQ
oOq3YJk/oPnw3mspumCtmYBswgjmxRiRHAYjz1paMffKI8DHfDnrupw56tErBr6ur00f3q0zoKN+
I3citG5BAOUlGfNUklcNAIdHsMxizxl3ItQIDWwksOR5qJo3NGj2tS69khSauvGZBJ0VpB1ziKhA
LquN9D6i9Te/SXEC1KKjMEICcATAgH0S43pXAYXs92gnPlc9FTKNA53bqFl2kFMcTl1b+yEj/iFq
2SdLl82A7+RoIW2HbusfORn92v6gBL9chkaBfQRVJZ33gL+Az2J0cB/MoX3rNTMuymkJCHZFavBF
Z/v7iAxuHdMvfo92Ts8JB0+pIByUSyberkrdhm3rtw5dbNNcQDOibqjOwSMuj/Mi4kPQXNNqvrAl
cic4q40Wo17lCAi62ktqoYx4Le08h+A/W/TURTEtAerBs+I6L9s5MZCEZ/WrgSlwRurYWL+8gjtB
mkjIo8ge2mJwffjclPRDoOST3yd1QnQF4rFhvNCI/3m8mUcdQQ2K+rXq4InxcqmLuEwqTWIMnEYf
2jnodjRQv/qN3D1D1wGUFej+50lc0QU8XWMpCM5NKQ9+P+DEKS2FSE3aYEmuwZuqjZ+qwe8uDiGu
l/PSVAkEcSY8urDZG1DefikI82pDURez1KS2aIfZ6pwUbZwHaTy9Acms8kL6UhevGXPwKWYwXnJI
btqd1dCto56AMWixvZyVdi2CaR1LnXezCnfhzE/DIvyqw9TFQk2aGkMzTDm2x3toFd03yeoXQy4K
KltEY+pB6JwXAhKqm73PdOXXN6Mu0inDKgnXWOo86ufXJBoedDh5jtuJTl2hOwGe/ZCPLP1QRfpN
Iwe/S5zrx1GstJVC1TpnmBnw5KA1C+Ldv9Oe/m+1nDInMidoqwd1nw3o25TDXsfyjQkyvxTUhSKF
Ie5ZXRIOuagg2LVbUKg4mjBgfhPjQpFqaMluM/RJc5LZFhICjL1tqnDz+6IuFGmuE1YAazfkW6ah
czbSR5ykft1z9N9fhqcJOmj2rj2WSw/1G4m91sqxhHruLL1qODRx8lzAc8NMQLgtFwLCpvsOxbO8
KCjEXL12dBduZKUxqW4LlafBKIf9vKj2m8n44nlp/C758az2HLWQMFmyQOW6tKBuCga1krFMTn6j
d8KV8/UsaRGq3DQs3odgGe9hNuW5P7qAo6kBAm8kncpHkCNB299i+Rt4+PCX8hu9E7NrpZleVsxN
X0KYoJpA/mwivzPPxRs1cb+0ATeY9y5VN3YMx9PS9OWN18hdvNFMZmJVs6i8LpLtQ9gXAuKmqbqm
2U8RPj/IIKlzKyXYJ5PY4rNmXTGAq2hSiNslRc+uiVNd+gEnbtGMk32nZsw8GZdbrdP35dD41eap
CzmCTHsMjLFWOYe2QyXGN4uc/K549Pw+z6JJFHYhTSOGnHfZ5w5CN7uS0mvY2kuT4uS94FNzSCO1
KgfVNP0Mx4b1xsh29lwyTqhOYbDajSR9jkjNdgzQl11gA+63jblydxruZJNq8PRktpB1jtSd7K6h
mPg5Hn+0HJ04HaoV8Lo07vOZSQERu7arsdnwapV70WZC3rTKLu9MOza3ZCQByycINCVPoLjx4TXk
lUb9LuMtu5HoS/Y3tYS67Y43FYrxYh3ScIF0SD3o98sQB2Yf2qGTv/VlGQx7hsQyPkQJau1Hrsxq
Dg10aSH8gi71CjJ+kNZ5DHkWOO309WL3UYhqwscAyF57ighEnw+Er3jm0lTTdoI6UnmmxcebObVx
vG6HcW5J9xniQbR4PVEW1F9GSNwNOWT7sznXK973oKYtOUISJEn3HRSv5J5ZLsyNiHqRPbC0Ay8s
BPv6HVyNFlDUmb6F+YDe8rDPUnta2gYWGLOmIjnOHCI9x6QpZ7oXDcTjkc9mmd2nuiJ81/aVju7H
AYTxUxNB8+N+w2wv+4RIyPxvQQth7jmEdmY4z9uuLnSxvWsiSLP6ZSEu2qtdqWES9O+cJWWPqk+w
g+lY5rfTu0gvQguLRLJRecnaPwoqwTuvPMft7JWQKV7XBvKceWKKfMyauyKJ/IqDxNklkxnIFIh+
qBxU93VXBBlMF5qo95wTJ7PRoSCwaohULuIaKuty+MZq/eR1PhFnn6xBb507Hva5sUY9gqBV3fRk
av22Mlcgr2RVaOAoMOZCS/pAkb8C+W+mT35jdzZK3Yp5hrNIn8tUwIMjHTYU8zuo0vg93qkRDB1k
2Pst6/MMReVdEtcP5Sb8yF+UODtliBBOaKr63PaqaA99uNT5OoSV5y3HhXlF0HGBPAdWJBNtsh7j
sYNMGjTW5HDwmh0X6jVBo6YIyqmHb0DzbVH0LglGP0YHDLBeHt7KLHoeLO/zMsyAI5tGDlEgktXx
N7+xO+E6J3CUmE2sIHICIYkd7weCHjvc9PywGNQV2FxU10BLRiBBgLwW5NWW+lhVlWeCEDsxq/hS
1JvAEY4ejd4DUcag/7SEud/kOMnNEoIqnVRdD6Jr09wxMifTjkHN1Q/fT12011h3AkCmHttwZ/hd
2ZHwM+6013Qzz3PwgwzERXvxFa6O7Yh8FaWs9baghcl5OHHPRe9EbQzvi6w6n0511Yr9uAxiZ6a2
9dtwXMhXpKG7uOKenAeQL/qjBNr8j601rR/yk7qgL6izdnVZS5UnjM/Brcy6aB8Wy5JcAWdd4NX9
wwILdNOigIx5l29NRPSTkhUEogvexeqwjH3wBMLZYxBkTX1AFgdlQpHhMnoqIfzY+zUCIiewwdNl
kAZC/rlA2TiFw0YtoAdRdqo5eQWHCxCDcvWGO8t5ZyqmqLhvKwHemR3sFO79fsCJbaiwazBe4w6W
HlEFtbmlXuiulnT2TLDO8ivPL0Zs3KDTGOMHrIkBW97MB6D3v/oN3jmQm6m1U2Yg2aN0N+5XQb5t
0GXzjA7nOBbDFo2j5G2O3PbUxPIujke/EsD3Bf3sstgGQSgWKIjkE5xw9jKgaDUs21uvSXFBYlPZ
aAFl0S4vjE6PpoQ4W5tUnkelixNbeNV3Hb5oXuk1+NLWC/mqAxw3fmN3DuKxpl1Pu6jNkWs9Qibx
vhnEFS2XCxu1ixMTK/qMDJ5o+bjG5V3U6HQnqn7xO8RcqNgCZap0lqTNiUx7qOGl6XBXctOVfmHq
AsZotvaEdfBm4klX74csvYGOp/Vb6S5kTMOXXRRZ1UHptFweRniR7flUz29+/k3Pt4YfnJChE6TZ
IiGbG+F8byB+hZQ/HEV2bMKo748Mt7rOK8eCpPnLfQbqH0WhJt3km+ZfcFF/Be+tDz9/gx8vHeJK
MtE5RGsQdCwwBPui3g2jmf+AzLGf9ADsHF+OvEKuDLe1Dm5rKi1Q3RnT25YlxiukiIve6eParJvG
4AtR4o4fxZDZhpeP17qEAsDLsWds4zYZUeyAZ0hkD12F5u++7rp69rvputDA1LIC9pSiz0NDJrXD
d6jPO2aY9Qefjwsh/Jdv0AbVOMxZhS0nid+ZKXwrosJz6p3GKTRDpjTUGDuKpsmh0ujQbFCz9Ypa
yI69HHiHPSaQAHvCVksXb2cbqHddmfiR1IjrrN1AZtSEMWzacLSmb1RLknyqYILoM+mwSX05doWi
UVhAChEYBxSb+iF9E1AYV/o9/LwRPTtdjZ06a2zVAPgBZS4Y0Kjh09Zk/ez3fBdSls5LoZDZNnlU
Mgv/nzB83YPP99Zr9C6qzLIKFa5lCA4iEivcvaD1+RjDqMRcCSjy4/2YuMAyRkm8MmawmzH4FEFS
NOrMTSXnQZ9wETPxCZp3MGcYkmbtHwKLW8GD4vXQfoojQk+GxdstpwHMhbKtMFBXsIGEWmeXrDEc
DwZb7TdRFtuXvrCVOUHHFAY2JqlXOApRej+rerqzFXy0SGEWPAIaGOUubCu6PZUR+C1v5Fmn4qmr
Uvhx4sJGN/xX2A6VIZCfj7Uqg+2Afz1Wr0hc9LNXIklSZz0C1zhAEzkpj6KI6sc5k9lDDBlbvwOW
uLYhfQCDPFRHZR6v4R8sHt5kkXjtt1ycYw93TXgDMjjdkg04W9ia3sb9eE1I4/z6/zy6IaHnRJIJ
WgH3GJkPClodt3rcmuWQWaAeDgtuCOKWZawpvaprQEq+/LFoyBIGpXV49qqAHalcmtOmGvHeb56c
bL60hcEdkch87mkJh6ztw1TH1+bpUkg5Z0gUispIbWTOGlO9A6qa/pKWYv1traPgSmXzwk+4QLmw
yGBXqQZ4j65EskMJ88Oh2s0axfbbagGj7cql+sIn586pAniCMDNrxFFUk5Qnk6wR0GFBc6xgzBHv
gej2qypBa+fl9xYlaieFbjBpXRwA6MagO248cyoXRBdAcASFgE7mEdpxE1lOE4mubNCXvsT5758d
LxzixOkGDi68lgc+3ULGNTn1aYa+PxMzhOa91us/UHR4NqsqHkCmA0KC4LqLj9nA/aithDuBPdps
qCqr65zzZDoBc53C6hR+zX5jdyJ5rlCKJAZWpRUgvCc1Q8Q6zSqvexzhTiCHTEUNxMSLQzRXdyG8
Q2nPPOfcCWNLwmbsJzx62+ixyIZTW8Ve90PiYugshNCqMZPFQVbxPU+C+4H5VfGIi6EDrPAsWFsV
BwXDwLt6hPd1kJB3Xp/ShdAVCQyMLQmw2CMxHpXSdGezhp78nu4cu2EmdZGEQZXzalSQp18/DML6
icMSF0MnGBfBDCeZvLFxczLZ1N3A5cIPikpcGF0A9+iEtrqC7SocnVWZPgQcDvV+8+KE51rDpXok
fXaYWlqtpzhe3istpV9RkTAnPss+m4aGdtmhm4dH2fR5rXu/Q9yF0tlyXUUrkEg1k6l2nekgVN8k
V3beC/dwF0kHy4xpA8MPQTTO/Q6osT1U8j23RBdKB0diC2cjVYG11Np9J1QPXXTdQT/e65u6WLqs
teBcyCQD0aqHJHraFPq+X+EY4Lfpumg6w7oCjl0kO7TLhp7tG6AAroz8O134B2mgi6WjbIsgTiVg
PW0DMt+HVZuAYCSg5fkEpaQ+r+CFAUelYYZDJkN1bdkPk0xmKGQqZk+DyWCivalIxL/BnCqe8yIl
FfeqwBMXd9NkE9mQcI9HWGLoU1JM0BQOpF9fDeZnL896ssRka+Q0HsnSlkBZTE+gVK5X5vXCcnYB
hGswRJAMmc43PT0JGI2EqYFXgxw7v1u2iyDsqmpi8NDih1WXDHurrU0H51YWka9+a9qZHg1v1w3+
DOZo+hKi+ildDiqjXkVy8t2W91mehWwzOduWm2N0lixbEtgqtZR7QcOJCyBUfKZjMeHhs4HsdDPS
Ydc3sR88kbgGyLQ0IPKbzhzjOlJ7ImEEh/reF69Jd/GDvUzTMCTFdJzjsoVlXgDu2UpDvyPZxQ8K
wGRDGpCzvytf4LimxWPDyfSr39idnJ8uSsGaepiOMNAY91Ru4ljZxHNinGyi0kvUo4c8HSGvGb/u
2lV+YeHG/TI4Fzu4JeUyTGaG6XrHmj1EtyFmA6dJv73AFfsyywDJLG7hqsWjbQcPY73n0jNXcSF4
iTQsIAOGvrWQa1km+y2EK5/nyJ2kOdhUOxQNMUcB9swhW8pyj03Nr3lPXOzXBhpEUc1IrLiKv4wt
edeWsR+9mrjQr7JF7bFX1ByrUIe7VcXFsSgAo/v5Ur9wTXRVvppIDrHsSXpiRZPMr0vTVu3JsrjR
J6oVTsGf/8yFQ8RFghUzKWDHhpdI4jQ4zHEiYBxv/JBgsLt4ef6psuDTxPB0IboKTig14B+9/d1v
6OdXerbByxoxBTyjPqpVwaimHerD2BZ+p4eLBMsUDac2SfRxlmY+tWUa7yBgvPkdHyR+OXTbwvlz
04s+TuXWnKJRvt8ieMH5zYtzw91KuAn2qPUcFfzX922z1ntAUv1g/+Aovxx6xy2fYBCujkEb6H29
qQ7mTdZPuYm4MLCCwqgzquHCVE1Dud+SttmnUK73S2hcDJiJLErOWqSnuu62py1U6691+F+XnItS
8hdCyUWBFWRZIgOw8jHREfgo51NbxdG1GuGlpzunE4xwUa62WXaiAUrnc/C1b7onrwXjor9kFEcF
/DP4CTpfRbObN6ATp3IdP/o9/vxGz+I0anrSb6HOTolqOwBw65WVDyxqutQvVl25LzWmBqmwyk7Z
GJ1tB+/g5eaXzrjgLwhxDZON8eiW4vg74yE6P0AicZFf8GeoipIP2Wk7Sx/JJaJ7WsJN1m/SnTCt
w6acNtvTA1S4bjqtXofMT00Q9oUvv2eYAFRE2pYeGOAPdRc80K660uu/sMj/AfmCjFCpSQcHMmba
KKeqAe+6XFrz3mtWXKmvTkVD3Zien2gfrZBQpyO9O1P1rukJnvPQH9x0XTxXFUgFY8+CnVoVjDdT
Mc/t48hDIY7gqfLiVrTbUr6atuL65Zp9V0H60Y86hyy3cdHN9dDg7rcu3bqPmqqBfaWUiLrmVBar
hOlo38KuZteRAWf7Wlvd8du+UaxsT7hY17LdNZuc7W1Z2KD4DX7kgN11ISCtEp6LdluWHZIcNTxI
FqXq1TwWS8Ru14DyQe701oig2oUkq4jYabhxIhHqGT7dLsmGXvymdNkauMZKXrW3ZJOQez5YXOi5
ONhhXvQehsr1+g4Scstc7RIJix/IfMMIbux2EdwQGd1lFtLw8gbunQzS9y1qllO7A6+gMRjgyPvu
vYpb3AZqXqffWtXir7UZ6HxggPvCFxAzJPfzvMRVvlmzwnVJhmTsfutRtOUw89SwGV92ScpE+amr
qMy+tsLA6AdEzq3X7Q5qX7X9eAbp3aitteuug2jUuF+WaozkgYM4WRw3tGziYxAX67gvUqy0bD+z
BZbMh3jekvA+Smd29nY3Wwte2NDbG7gEdHvYu87sVQ2H4/QA+76FwMSaDcjC0jY9pC0EcHfrINgA
S+Wl7ktxmDJcmvkeFZJV9BjZ0Gm+S2PGwRuZq7yAOSZJsZew1tzha/VltdMpMrtdFgVNezBtF38e
JvhvL3Zb+VdTbZaclO4T+bjpOGW/wqqW80cyFYQ8bEWZGnFoNnBU6ClbTARFhI1x07wCQyPF91Lw
i8bgRLhlwpxCqBojG2vDfpM3lpF1+TKkbQW7635GMfiWg4GUPUUrX0e7bzoKJzGRBmcZyMY03RKA
xbIBtAUFHW5mc7T4ln1/GycopMW3THYpDDaZzE5Mlt2+Z+vSapQkbDDO58xyHu9DM8rjorFHPbJe
mPppXWPRwQlCdH18OycboftelDSGSmxpmwPuNWX6KYV1YH+fwdhRn8okNKveLQr+pTDbg61hjAxq
mggheziqk/pNJFPNThBYket9Fy8RqtrhBG21DW3maRbgboV2ZBOQnAwia2FjvsRNAM6MnjlV73jS
RumhLMak/oK7T9ogaFraz4exTvrxUZpQsCfAs4b2VFsOmlDWh31ytyVBLB+icpHb71XX9AaMGfiA
08cBQVseO1Xa+FbBWHX4UAZtGsJ5nErBkh1vaaYew2mS0RdaF0Vqd4WACWK+LPOc3IW6ov3HemE2
2UPzPgQbXSzY9SHtnLDmazEtMLrcyUGmXxLCBvUB7PKt3KO7hLMLPI/evgKqb0zxf+4D+rWv9bzd
trGy9kluYRTtVYlI+lpTLPMbIePtccpCcQrjIa1/SbXh7BimlSrfDrJct9cLCB5xgE40dAPSw1mJ
mN2Oy9R13yQ6N+V9zQZi876vmyIf4izS92bIeLyvKaEwE2YxzX6PFlk8gkIe3KGNtH0FtaXd1Usi
DgICQcFhheH7cgcPCfgoQzyIfGyyimYHuC3z9A23ZdM9RqKootulr4w9BrCuX28yq0OWc7bK8EMI
q93ibTlk4n85+5IluXEs219py3WzGhwAAmZdtSDpHuExD4qQFBuahhA4EwRAgODX9/Gseq8rZZWV
bWmZC8XkAx0A7z33DKpUwUbwROyIQMyyGJlxV243VN8asltyShVTwwuCO2pkzFKRN0fS9HNe2a1z
ODs95bo5gj8d69tFOPZtgCfAVNbA3fx9sxGNo6SZN39gdLZaVgTTKnfddzA4PtZyRab6FuVOfmi4
EdlpVEohVbmONPvaNKJTpZxMb7uCT3FNkD2UpdvJDKOxlfUJiSprpiQupmH36nNqBV5BRYmMYWe4
4VW0kTQaabqRmQ7T2ZKngKHd3t8tHsK0A1XavyUkeIZ4NTnBlxNREOwW5ZJ8r7GF87IbmmQs2ejp
/DEsKUWUJuoGWJ4Vab/v7clbqGQ/BOTT6bpoFptvOO935WdE+Frcpn0BxNuZb32M4OQn1+ziGjkc
GneFHpY14mnAQ50/TYWE4QMSFzHuPEw+GWkBAehELwYRi/7gnEyHUMjY8v3ab0YCutgQLyUuSR1Q
KELO1jQng6i1qNh120bPjPY6qZqMrcigJi4WVR72vXvVZE+7S2d3Ly7WcY7qavFJHW5SJHg9kNh0
7TOg5CT0SMgdrDjCOl7aK9GjjbkLAJf4Metb3PRsXdMFZO+s2W5GSTrENu86tmWmdB5BvKBN3XpI
6HYTP1nSj1BkTJm1D+1G8gSZn3Lp7mbY3bVL4QIS6xuYixeL1yI+xakw9p6aJZq+JO3Ghxs2pAYL
bWrGofmeDnzHchjh22YOs+StO+Kdbd2Bjn1mXljvmvrKyLZLT1DSsuF21QmCtw44kwZWIS8prd93
+CXD2Nw0Hb00CAmXIDhDhoWFwmGmhBhtG9Sl6sYUxOEERGJyMArRh4WzYUqep0jwKzcO4pUnPVBT
2KTT+kMWNwi+BtX++Ux6vYSVShKONuj8GfTP7cdsFuKrOMINsHTd1P9QENe8jpBh0EuG4xnBt2Lp
w2Xsp4+9zroKdsjtE7oaeCTtJEIg4aD3MS8F8pttNRIENtw5tblSGRRrD32CseFR2iipfNci/bap
H1k+OX877EnIqrbtDH0excKjYzNHqmy2GYndINFjGYx+QLwv3c2b7hK0ZbyDkUpp0Qvedha6z4cm
g5tiBZpTfe3xDcTQD7JqUTsBW0j6dKu6TIdPvdbSliOkbeEGloDpl0brrcg6dtuMPTk5Y6L0Ajpb
lZ4WMLAuRc6z5z0eYQbTCOz6DyTGXiyQue6wHgZaJgnu+0R07VTh1DHL3R6t/OC4mMqV1Deqi8YX
ePa6+3zFEV/RYUyrdpm/7aRZioDY7Ddkq3Q3mQ9wO/cGcwXE5+qQoeKw2xwqomlqPy6xhHwUhdZO
YV9o4TgIr74e66BAMG72IUFWTFK1XsXTN+5SnPcRtHvXqjOgrHcgDctrkdrN/QC/xiILGlPWvSJR
4ug1z+2+fc+n0R+ls6AuFw0M+u/5YllTLlvUqMdmwGH4ls5jXWgTqbQpxz6scFSpZTbMRa9zJa/2
JLa6AufIrhfesPHWjygGfyCb+iG1+xhXUxfLEZeqgaR+ENFSPyRK1dsRXN1pegJnzXbPME9gNw1p
a3cxLiGEuxzuDarSGwbzpwxWOa4Y18QnRbotS/NpnbQkb22TuvsuTZYHpfXeFB4W7MYByd839m2O
2yV+tghkjD6lGIVFHzOGkxS2TdZSqGizgdFQ5q12SSkVT5Orpt11uSxrDtCYrSvCg3fqjkhX77oL
NCe7uvXgxDwI3GxzXTg/gmol6V0ixqkMORITdQ1aHs7vtYi6tQZPtVnLRO/5YWOiPYWxLWs/fR6R
KFYgiNmfPHh03Tx9BBsvlCGdszJpsp7B3MQjLkHPiKf3FIIu3tUEJm1rqOSQKVT2RiEK0In4pp1s
FKpGN+SSehA1Q42haDYxe4ih+y2HQS9Fm1IYR2g2vaDqfWM9vV9jBDPEFls0C2fK7phsqD/ZJ9mK
W5eKcl5i7Iw4JhdNP7ip3LsOI5iIZM/x6JcTMsZ6jcjoc0JzpkS5QuL6YMjAr6Iun3RJ5HyHPsO6
i2TIKXP4zMi43KlmaSBfj2EFe1SiG+bbdFQ+wr0CDgvXgsm06makhx9p3GbuPp6IhqEzBvfiQ8Yn
3xzdgOilhyVp0k/cIDaoMlkNbIm3kWV3AZnX+ZHozif3GGim05OxbL+n2TDEF2qY52grzBm+mDKc
uFBcgAPJL1ys0JvskxTXNY5MtZU8y+RDALMqKjekwbsns/sFgvshjRNfwiaz7stcxK267w0wTFw8
OSyHNEC3PRwhgYwPvE6nCcnmdaKQP98M8W22qnNSMDPn4pqDTd7IUnBHk2pEKny84kGgGZ9Gmx86
PsCaq9hHSGM/KCgo01dp2HyjJ2TAi/LvofYdrAexdPnmitwzHBLJCm+NS8m8QlGZbwS9oLSY5MIn
4BwnH9IssqcWL4Y8/lNofB+adbroN9xPPlOivTsmeT/EyMDRMNeLszblVciH5ptwVBYmjffjr/Hv
01Q3CVoeWnfmbgVbDyeeRknfXv2a6d6bOtzzcA7e/Z1Md71nKX39e5B7zyZqP6xDHbunSa9xiQHX
kryFofaupFsbVapvXsS2roVT0XvooeKaMfUt9NY1l41VMHbJoOtHsZeW+26FKnI05Atov/2z1SS5
TPrEX2zzKg5+zNPrPhXi44CCqtxC91XCyPo+BqT10MQJk4gpsM/Uu6t5xp3hinsZvseqi1+XifLm
Mmkb8ND3zuzidokS/UA8/Idhf09v4Ry6FpwFuKisZL9A2bK8SkBO+sFFCpoHu+XlGoFyUUf0lfPJ
FGHmt5jlwWMAmbupLgyR1zji3Clonrz8GnveJx1Dxvy4WXBvEHaSUB+V0iMBouqxdXB9Vo8zA3nm
7ZrLQww1X7kyGa52xr9zLu1jlmTZFSM9Ftw507wl7HGgenyJ92G750x1j5IoAyLVOvTIdd9IK7wp
JPq3cAzIQwyXzCXylcWburJd4KLqpoWV477u23HSHb0KIORmLz7i+bMcPFg+VWKnPLqsx9z5oaix
VziMH0JDvre2DvaFUsZC4dpx4yAnx86Hqj07XJyGsO0wAuI6DgpZ0ctisMq2Np27SjIXR1cuzuAv
AKG0J1e6iWtxZ6LN2KODcwV53dmQsFKEzNnrNVNUvqEXGxeEZiRRcqla1WY33eYGxBfLyeFojZXm
r+k6KHK/pGuqDjAeCRNMNgxrTnPkxPA5ws5ECBsNLW0rz/28FgHAeX0Qds3bUg+oun1Rp1GaDkWg
YW2/bZymy43bZrd/RcyaR4HfWE5x9x6wkakqOkjgugN8oerkQvOh7R63GGjWYZ6ydDzaHAdfhR5d
5qflTCg9LPmYpPeQiXX0GozwNK5isVFxiiEE3H60uIuO96uxXJEyCOmaK7OYlLACFjkc9d/eJUN4
BNiTJ8B1QELer40ZDE6iZspRQ6kRW/+5B/ziP/e0F6dsxuQ0NaPPP8cm7aO3EXN3AD/bTBHribFK
U2J1oPIv6tX1SIDR61a5UWr+kcGlwr5y3xD+yZhFJF1F8yVCsVJPNHLPzO/dJosoSfIUVU6tx1LU
6ZDcmZ1v4UdWd2L4rlvoMw+8QzbmUxiaTcBCg876AanltN8Ok4Nf8YVoo2R+YNifOINJqs8FAuKR
csDfzQSh/mWXksZfpn3Tk7HKdr3puRgYYxLBBjM6arQv3VIGFKkorFH3WP/YWZSI/kL0stevg4lm
d5y7yIqTMWKl+MR24XW1JMPm3npBoa5jTS/Mm/X94o5KkjEqRb/G1+0ia1Yu4EfYm9B1mcRHkreQ
txrMjUqt3IIOa2EwSHpdd7hKQ/K/1DezTJYLX2/8aUmTYE1h6b6r+zAMQ6ERQFtA5ijXFIl5vJuP
wXOULxwdi7/syMYOCduzqGjEmhfGehTRhV2tN4957PPmh0NiDz/sPSFNxTw8veZCGkSnXNboHm9a
OM5h6aXxmF7VHZKAr5UM80eBM1RXqbVZPBSkBR3m1Qx7F6HvCiS62HYs7os8oXF+ZXHT6b54n7YX
6Gxj8XlGjZ83JRWStE/IWGtQC3XxyNq1wEqjaclxWAeAFBH0oHvexO0d7zzZS41d/9LHdDwMdcum
YqX1ejUTAHO3gOFS+sCnjfVX3mnxFQDjJ0S/2IQhKYhB2TAj+ih5mhJZv8GmBa2GHHFWtp3ub60l
AtIH+Ob405DzplR7QI4OZC3kss11OtwuNjXDra5Xc70qNXdfkHtu36OlN6ba1gifZbblr/167iv6
nk9Pw5b5V4ayxlZyX9B9gq5nt2Lw+XiEBl+wolNeokLBBN4hw5FvGEPgODSALW1356GyQbAoPwOY
8DPQr73f8yKhEFacMCES5iZd+BI9pDm4qeC65ZN0J8ektAM+lDUQA6OCumsPG0l5d64dWPsol1aw
Qwz1zvJjQ/vjyqgBIPsGCxLkLmvKTXaY0PwlWJ9t8qxbdNgXYepMkXQ4RVXhVo1wRpmszTdOR5O8
pn5tXBlGE6N/z7PBbUXn+BB9btu4/srPFdEl32Ce8BKYerf9YLMTAdQRy3IZs369FIi64aVgenyf
KfZtwZFEUyLthmSHQWT8V0y7T3dchMAPsG2tMzTnnKTHLcl9/knJSEBW34oagHckRhh+GQXnjQpl
0OivKJvnb8Owwc0QgFzTTa8wIBQdKu/Gp5edzcJ3IEJyv9ZDUr+PzbALilj74JKbsfHZ8hLVhNH3
GEkw9DsQkwaAXyfpjZh1jwOENKFMZLz4By3qXEFBh5FpJpkkD23EGIY0yIQk19TDJ/conGZJtdmd
pAfHHJqRYVy3Z1h9x9lHpYV7jKLMfOR1Hr+AF2T3i7mGCOoymoH3bMO4uQPLOHyq986pj7jm/fUU
92Brsg658rDuyebT3AixlFShcStUVPefIEDfioVCvKZU5tm13lT0kDO/3TKxN/w413AUOQw0bBcL
0lIuYjWQU4b0bxx8U2peG3Qx4V7JGaJ452BjVdAFLeuzX+Fc/AZfHMANJvis+YSJB+yGmAu4Donv
OhwLIo3TGYUIOiJAoval2RjK0hQIGSqslnQ0gusxsiUqDXUHPVAuAQf6NZkRv5Prvb1IFFGvSBXo
+qeEz/A22BAs8tTihRRpe67PS5zdwfpCA/JN71EN5lmZKrycl3mu/XzslrpryiTLlf96pnCf5mkY
x+stz/cBz9FH5gn9sh/uU5n7a5SXbXrkXEXzJZjBuX/EhGU64JiYpqOmtDNV0rghBgsUeceH2RMc
IrB9ucJnAZStVnRWAJA8uPguBPtkoqZz5UTXeLiKIjfuF3DV279HFGlgxYDE02u5zxu2T81xOXpP
Dr3IVrSZ1l+lc4w6tmmn66Aa+gRS/gLhC2xLAd/BfyTN8vpTtEMlceQQfoUXwKebw93IkPi75Vom
OaKd+h2AlxlWNZ0mDN7at2ZfzFjik4KPA+8b9AI4MQc3ls1SK9jyw5NL3ML5jwOu8Uytp23OFn6R
I20eib+1Y7wtIgo3z6MX6XkTRp2TEu37guYNh09fdbsR/mShNRJFMm92wDbGGPd9xQ20Piltiawc
jOIJCMZjksWvc4YyrXJe6KbMM8cgYbMs9K8tg/tSRQBqtJ8GQHRZMU5r07yQbcfpIaOIxVcsj0da
jiIZkmoGyOvKeXJAbIuGhU1WHcSV5D5Ti+aPyLlpXRFgbq4Oa6gp+uFkz1DGCBXbb5FGWEhBoWAS
j4hocvlFE5TPvzG8Kf/RoEplN9TEQ15mQ94nD4P0BF7gCr1G05pxfArwpeiPSWfIGAoKDwkHXL6Z
dllkg4VrDBb1Jo8YkuT1ggh3YerbZibtfoozsk23QmH8UDCVesQAqEa/E5q2zV2y1xM4azXpp0vk
MUTJA3SjOcOe0unuMdacgjoiltTrI1iQaiwxLKTr18mPJkLu5275KRoAEH4iw3j+hBj6qirWQnXo
7NHtjXcrYPG+hGzImrWAxVCcXBOWUPS01EbTZYSQ5ObrpHqxVTVjtb3wOK99palS/WEALWupEgQt
2b5Y9BiaI9qMAf1yBldBcIqHc+odQgDnqmtasV3VluS8hPxJClrBYIRgQ7X1CJoGJvyzvGJuS/cS
YLHKLsOUzSChLCjwCowX4r6AYHbvqgXLYDhm2xov73lL+yFCAxFnNkWMM7x5fqh+HCBT7DH4tbiZ
jigWszIatLhgiUrCdupjnvLXVSOg6MYDZdgU3nibdRlqkC2d72neDtvHCO9GoGYCFDKvx7NJO7pf
x3eX3a3nxv26juZ+QwUGGjh800It5X0YY4OORa8pwwbPeqCweYkRIvW2IGYU07c2oKkH7zPkI3nX
1kULioGcomuaLVTkDiFMs74yYl75PcXhIVEv8m7/3jcYsr11nZ/7YyazKQJKtKh0QsQ40+1jhpof
ezkReUaPCqXR8t6ojHpe2FjAhNzn2co/xECcW6QaYaxlvwq4FPevKlrn6GGWmGM+OtEtBkYcgQ9J
mbsFdt1Qgyo9nJoR41wskkylR52j+2EHxIOuyzWErZL6csdodB5hPqjzNq8IZZZfe4UB6Q1KbM5u
UBZl5nkaul5f5TL18ylaBzm+pYQAvGLnmu24zmO0FkOe+OhmJjBde4xWs7Y44xC3WQqUx9MhrCPX
d62x0G+NlOTuwz6A7lpyYjC7bNNhgnOSlpH9xplR9YcUyGmZTIjt6Nx+Fe1IpUfJCrvO4eSVTAPq
KSS3l3G+2fUyzJNILzWGR/5i6NlOXuPGUnrV9hhwl4qM4LUcoKcmGsjHhPkVplpmo9Fx0Umylikb
u6jAnrtlypyB2onC9eVIYigGlmMbxRhjsgmTy1AMSA7kRVg2RSvd5DS7tNsq9kuVbRGZ4FSY+FUU
fSoRAQhoIu5uaKyNeaUGYQHvuczW8QaFbZsfB9qs4tl7TByrQQL8hugWPMuHdpoGdl3LYeqfPceF
uQ4J780VWZEUBRgPwouL3oSdPnRrPsqrrdOif0G3B4wVeDqq5QV4Gx8xiMlgPdiScsVmVlEJSxsW
VIXxds7FsQfL9ezMnX+GMScxcSkEfF3Hw4gJp1lPKMA0LqzNO6UfcJ+eMEoBxwwTYtRuIjynuOzQ
DAra9PsLhoKAfR128lHse35DAUdE10lUA18vGIEpY3KeTvPkgnSMqYu+yxd6sw8zlOdxEmb72ber
ALDdr3DEOVqpttAUsceEAqP7BFxCshjuSgaEw7yNLuPJwww3EZMczw7GMYCNjToOhGEXrivF6H1f
hVGfgxKtYXdU19l0yuCZ4C+XSa1pJV1Q001iYL9UbHVP4lO2K5reRCaOoyOG7ratBi4Fuk61GIXa
KB3b9MuWd2t2Xe+y254wbsks5khNrffv6URT+VX1MxlOJIV290RaH5Zb+CVo+2GAxzqqmolm202c
RSb8CAvt1E3r1jE/7CvlQAYFCpECE+wVw8IWho+sXmx2u5LR+NIGJOGeNF5CV617kvQlxB4MJJAs
O5OuHT8K8N3vBoeo6xfie2lutd3j6SpHjuN+/pzzGuIdYYMrW5Nn3VdAihFwWcojZYCdo5MpzYR1
Ph5QU/e4NeIIPXf5Xit/LyLt0jJEUayxTfiiof9R9HzthAKIhRpCU3FvcjdEMFpo8/b7er4zfs9X
oNDw66DytMwixJiqoJx6TrVOLHadpONiC8UNnCuAMCH5LMekgFRpQiPwxVK51HdJk1t/xAEKc083
TK17t92mtpt5z0f6UW8ry9C2LN16FQDVbx95Pip3fzYlTS/NuNbFCPempUAdKrdqSjG6wt0WE/kH
HoLIr0wD6cwdhn4jTEVQFe9AtpYeoBVFEmtG7Zd1jRZeQCmXeKD9qgeeB47100KGtKmcQ8r4Uweq
Lu6ICI2BGalwvBavuSIC+oOJYEALALjWy2yLFgLWrJg5iDFpCTKHXt+BI0mgxcBriP0CsGJvo4JZ
FK5dQXG+2r2Qwwz5UoHUBXScxw16Z6RdTVvGms+wDMDMplg9UpmWi9FZ2nYlNLL1hhF9A+OvuNJp
A25S9Z9GW/hNR5RfYOqa2pKA4gZ4kwPxKuH8nb6k+Ovo2vlGqpNofsWZ0XhvmElMMEK9nxOjD8AJ
9hXU+6iOTv9ZrxvZgsmGSzjPb1tFWAcMbQ8NvcfwdVorVsPN4M9R8n5OU2Qhm8Z5MsOBiE9d9oG5
P8dR/Nkhiw6p21B1D4e0feKAK1r6JzVh8U805Rn2o6Ju8/yIGyQBhiQcuTU4p80fiNJ/x4EtjX+i
KgMJSywolpiMRNh/SzO39nr00QxTTwO6GXBq1yHnIhdL8rAZILdorbqIlBiX4HP695zAM4H2X9Hn
fmJKyg3gdxvp/DgjnneoWkidbsGGXUpUahilYwzO/8A643fYgT87a+nFYKmlKTvC4WLJn22Y67VS
skWX7nFPgt0uLHYG1KNbmP7gCv8OofJnu60OhEfcRxJ6ZBwhMxY+SocFUPMfvKHfe/TzG/0nZq9C
RKXJG0FBhRq/9jp+9VzVf6B/+L3H/onvjAJ9GZWs6RHzZ7QKOpzadUj/5IP/RJm0cWyneWX0CAj6
ACYy5h4xMMd/v6B+75Wfv/9PV6XeMFykomVHSSKDu7mri7jBff/PPXr620dPepWC7obrkuwjzKat
QGzqPj//+wf/vRX604ZnGhNUtXVYLk0uku8GaJKH+X5IEJTFk1EVaoW84BLSN6r+VN4k/EV/+34a
Ln0OXyx6RL4v/Zgt2tx1MYDVf/+GfjU6/Be7+2d7prwLKQAhmR1HLhpgz2IKHrMV/PceYsteM9Tc
+M6UxRO7aFX3odvbDzFWGr2sTbs26FJkc0Dc6PfNpY1KCpujGPv7q/uv30gGzN/+G19/mxXafNnY
n77824d5xP//ff6b//87v/2Lv128z3dfxnfz8y/95m/wuP943uqL/fKbLw6oyG14XN91eHo362B/
fXz5Pp9/8//6w/94//VRPgT1/tdfvnwfwR9Bu6Pbb/aXf/zo9P2vv8QsOZOr/+ufn+EfPz6/hb/+
cv1FT3jW/su/+Kv3L8b+9Zec/4XShHEimEhg58KxMvz7rz/J/kKQdwgAIiYEVeXZq21CkG+D5+V/
ySjUxATFc5zn+dkf2szrrz+K/3KmAgmBn2T4B4wO/t+re/j7Svn7R4Lr8Y+v/2Nax4cZJAXz11/O
JPf/XU85InUAcySUwYoBj4Toid8uW2ZopLD57AEtEYCCcA+c+UfMp6MDAhXV9tHN/Y8ls38ku+G/
Onf85pnB/YNsJOaAfSney097VDY03dk+rAdWCw3L8ZwUaG4zEFapi+UpIfCcR5WGcJ0ib6P9aTNq
G04D6HN3bWzUj4yKsIFyDRZ0MUEM+mnmYb7ukiyZi6VFpV1JSUUHuCDwh2xYMEFeiWuOKa2TEuz8
GfRfl19F0uKEA8lgB1W7hnVQkBDBMX2PgCBWsTT91hE5VWsPtQ1Q2NJGDWZgy/QURhjQWkkOLErI
NXQmpMg23T0hgBJkjA3bDNTNKAbAFfd3OYK/82LdOn+HIcIHKTierw6bQeAjGx8DnQ+96m46WOLf
9gqXYhN7vJf1RsDRbnvAAeAstn05zov7lrIoe7G5AT/brLG8b3Ohb+gE/C5uQ10kmP6MkOyEvEww
Ay3SoZOvrY/FE9z6t0O9NwoMl/ki9sn6iJlYVtWATD4BTkxlCdpZBC5dD7Q5dRG/96j1f9RbAnv1
acYZUsrOiu9WeZMcQJmMCqkFednIbvBP0FhZhdj35slg1DbgNAo9molEdoCt++AB2vLmGtmc/toj
w/AmAThephFld1s7ZvcA8drmkPSBPixRn5csM+SmNdtarmqbHjbp5Xp21bJTsS+5BWY5TgJofD1d
zNm63biOW9ja1nDe0504dogUuJ42p16WiecAg5WJZIXZ1vyagAuKAXrEMWrp0XtdABIU84METtoh
sKIfgdqF1daVm5axzIwStnBgKl8yQlpVzg3ZXzGvhTwV8yJpLWqsGCMphSCve/yeX4rET/E7jXJK
DnJ108FRKx4a5tHaExdJWq5nZ2cagzGCLjtjQI/nzl1IRyBVMCRJL9A0oOKf4Zn3SoPL98PewQSw
Ym6qi3qznJ8JlvCln3MVTvVo8jOhgKrbdW3s2zIlWEj9Qj5JMjfvtc3VN1yZ9sn0k7iH/8IEmDEM
YTq02dp8QkUP+7F2bSWA1wlRJozE7oElK55lT5r4Eo2MsGUY8uwNnuPmiu0d28oaiah10bqumaom
jcMBJV9y7MwQnpN5T5+mmIMi4uMEbLhuPMN1QAS2b8uYM3iDSq8eXR2LN8Pn5qNucfUOGdfzrRiG
HpMBIdmrg5tika9rvKEDbbcv42zNC4Z9Q1Ikk2ZflrZbpkLlUV/FsWa0ZEOnSbnES/wemTZ+BnVl
fHW0AxNyS/NPADwTEAvTAfTpxKfkg8QwHHBt7HqA2RMdnxHhkh1MWMEPk4tUY1GDHGIqk65jemwb
Dtop0wO6ObbBhkg2mNQfGpLwi7jBTA/UoR0sTvgdXqIBdg7UrkY/gfSzbAVmtMP13vdwkppDjVME
prrSF+Pgo/sA6eEIrR3vXyGoQi1EyNydAb18/kYIoLKK0XS83JczQBCDAAYeh0PG6orOw4FGNwI0
VB3vHiLQYx8SsJIw0BFgkJX7FPvHdubpKz5SWsywCsEYlyt2qOED+4xRd1NlGGgdaErHxyFuu8Ou
DGOFYtvyCSSAGdQxHEOfPcnYGw7zM+lHTVFTGHAoaJnxMRLl4iC+Ae6jADFEfNz2ApvcpiX4OOEU
KXu1ShZAleSdiEoMgXAsOLCH56qPdneHcaB/HcAq28s9GzAkrZ1I1CVJRPK5tcbRUq6UqgOJI2iq
MALsbsElWh/QQqsXHjYKuKR2OT+A+Jd98uOuvi9y10M1NiuO9JaADlla8NH2Ug3NTgvJdZCnuI4w
20FkcH83TiNpHmbYETeHjIn0asYEuLkwA9jkVwH4qQQhIMbu0vPYgkG8dNEXX+utLoOsIcueYJt3
NJOBAs4D0TlmKQRaFUbPULaAqBZlJRaOdtUCpBuDjDkaQZb2BKnN9Qx0A5oFg1+JKW2K/+HuTJYk
V5Ir+0UoAQxmBmALwMeY58zYQGLIwDzP+HoeT5JCVolwQZHuRffubV5EpDtgpnr13KtL547XXY8E
5EJ6nz1GlEEj3OiGJ6l7vwgJNwZI6OuYdSUE8pRfbRkCH/ecLo46WblB82pc33CDcejBRs+3cmCO
DnTFSc0kC2IMvqttfVtJ57uutH5aLhpTKk3CmObGzIG7Rqf7WccpeWC1b5MEaZURtGB6861bztae
f+iEYlSXb1Udd+eYsN+UDetcOzGZabmvq+2qFITeGA5jfswG9s7mL/8A2r4d5yQimt9Uq79Rfn3S
GxW35MX38w5NlUFFTipKGhD16JjHKF6ZDuWjG32Y8eq0/qgJqLmu9VowcNNT8maCPfJFXwifwF0W
mGV6RRCrKFl/4e/Tzxy/DZqp0IcYjeQ3+1utay3iJQ1Q54vfDI49lPx+c7Qfm3qLIbMdZFrBVMTz
+xXvR6DRDd/nUQ330jGm22iJxL3p9OqPvYKHuVG6vShepC9PG5EMBlOn+6UuDoLZZhO49RCB8RVD
972lE04L1faOQuBleHn50sRDKtvxqa6t8UTUaF5ct9Pk/FZM6H62PCJvxUraCQG2yCG8xiwB7vcH
3EDytC1yanEBRe6v1Wr0B7dL+qAtK1k4trDQLL4YASbDemiMwSSwN3fuMAvUbQDoLBcADfCcwLA7
GYIXqXCxi56XAPB/6Y3sA1tKdFtP9dtUdklYddESJpkFGlb2zKcoDNotGAfDma7WROonvdmXyJtV
FZBrkcz2TcLqsLDkk7DKaO12IyIn0L5wv1ox2FdVolFaF8eKuyCqvf7YMom8HqWFBh61L/liy083
F15xdEwes50nevgMS1Ak+HJ0hh+XfUCQ96ODwUrisnlEUo+j/cjqr5Vw3zjqw2QZM95OewTiB5vp
eGgmPHw4dbIcSHRcjPpqnKR8A2nniSqtqqIQKiSXvsm11xUmDJG7sUTI54K3fro8imrO6SL+lbLt
ZwuMUS53eIh6EZr47HZJusYljJRj2df5Uq7ntE2NzyjtmFOkShItn3euGTQqH94vWRTMMMbUeI8N
XeuAdcXZxzLbnAKeKPGNsEvEemI9mpTHeIKV4aLa5peZ+TaXMdRqf1oxt3k+j8AcBXmWrfHNyjT5
0cQL4+6LmTGln2JE64LRrtrToIXzXUa0wYuMAtfLi7BrYYvtwdJ7NcnkbV6E6ytjo2LriMLz87Kv
QaIALvED0vyz72zLmIUZX6sVN79NFVSDqgJ0SIFlmfFsPLjlXqbG6uP+wLG4NfyyJhZ3kLUxx4NK
wtKeTGbfKwGmCyYJGK/MXzNXPmSNYYCPVu4ehbPYOV4kuXKn6J4pM2NmZ3S3PbsAv/DQWW88ifYP
2ny265jF8YbVjnfvjF13nSULQ6w1K5zHzVrTegcnkzwZbAq6EePM58dL8QpUxHHF3JXYfLfP1rdI
uv0z0mxihummljUE8QRkhpIcf4Azxi+ZTJVGMe6TMqjtyOyDku7mx3b7qQs2I0meZbNCFde9kDdz
z1AsxYKRBbhAltHP07lKQmtc55/UcJaw2dryaWbagOZekR0UMiZ10G/Il6KoHIZFHEdsTkzI8mU9
Sx5Eit4CJ+e8ctOaeZLUTNlXO+Eaq9riFnVsLMMcosU8qa7odrGl06cmb43HesVRujkAQJhHNpdt
WJ2zm4U7B7WX2azYacfZhKLQxjkvIpjNZUUv4SHW3nMdTWRa2dFKJchFWbRh3E0FdmyLkbQfbzph
XEgeZx8acuWjdWT9YrGaY9+AYejdmDfmFW7EZNrh0fL6IFZ98QZb5/VnppTJn9yJu8THU0xVVJGG
XDJaZ9yMdU/Ur+ZoF89zb7rfoozr47yuS3MaGcn9quiMYevYA/eRyTo297Sx6m5ec8YatlEVEBOx
aV0BalIeekgjHZ+y69rQEZHkcJAWMI+s6/ahc2fIkqHkMfS7dKPAHoFqgl525r1wMDdcFS7j5f3a
SfMZ7t72gen/VIC9jg8umGB6tJxI+1NpZPFR6RiWogPxqAdMszCpAIHnFGbnTIgaDxxkS34aMtXd
93bMOkIAIfy6EmrIn5YmO6RCmqfZjVUTGHX2rZ3e7HzbSZmSe5160Fl1Zbmb6c9tjTkRE+KS5C/J
pkvstJbegaMcKuYAh7Q2hlCQNebPQt/1vAB3qRG5u1UPTeAU0qRvoPzoamyj/uoMOSjHRmOxpVmY
jAW4/jSbewYs6aFqrephlkN5X65dHQ4WVaMN7t5F/JpVFtd1ZaU7AwQTLxGG03XJ9J3tqX5PCtFx
5GLD1Djv4j6f7yvdma8muAqpR2bG7Lnr36powmiUCv04adfdgVSse1Utd05iLHMo1KiPkC3eKXJY
K0N9IuKJE8ozQy9q0yvLysln6lJ325kdjsfErb3zNnUz9tjIi4DV3eqP2zsH9tj1P82a5PfxhAVw
mKoLPjm5ZycR9i8WIsbfLhdo4PABjV3BiGiQo9niC44SteMn5sb9pm3HCRYGV1S8Sd88l1A4R4H5
lckaI7Vnu0yMqyKqwOgZ8RwdnUwvDROk9whcHYjcXI2faXSq/t3OaYMoAFJGrFXkArN3WT67nKTY
RIYUXhKhuCm+DWw/16uVUFlOiccFli2WSTXQrPm8hxLE0oplgSRl6WZ7y21HsmrniR7HxFwWjKlV
R7SZVAphfrkzG7dJFUknbIX13Rl/fEiN1J9ZfcCxM/Cn/SbnZpsgMdPIDJfF4KGYTLGpoyppE0B1
baz5ou5lDlA/2qNvV5Z+H2Cc/zQqFRFjbi9fQ7d3vZM3eYt3xK7Rx4FdJRTRLIfUf1yMjGGKknPV
z/18u2bL5gQgsxSmI6EpX7iIh9qXMJZs8Jb1cRht+1EO5lTisTY5EonCn8OYwe/K5LPHc52WxO8f
0jSiOc+KahLQc8K8HrumORbDRPU0uEjve+Ytw9ewbu5w+Cv6/Z9WPm/Sr67u65/hX6XPf1JL/x/S
R9lmJJho/M/66M1H8tF94Err/kkh/Y//798VUtf8h0cvZ5raU2S2Of9NIRX/0AoHlGkRWcAjfNlW
8h8KqRD/MDkLORFsQSy/1Miq/6mQqn9oWiUPy7MQ2oYL+d8opJapLlLkP0mV5PNKKjYgLIQP+a8p
ymJc3QV7w7LDxyWmo77YFJbp4ozfEvkT5yzf4QZxPDtcvGnrfPfvtWP9vYEMx0h3LnEOdGW9qn+V
OF2924mTBZNw1Ysvu9XWpeSwT84iuf+AA7gLi7/3YmRkRfOgcPO+GVKl8ZO5yrl+IKS96OGtiaYO
2BMzTxCmOoIwKeauAxBrPHClTYOUAMfSfHil4D7/95JyRcpxglpV8X01xNYPCyolrgNWngZtPnqn
9lIxiDwxxO2Yb1MZ4tSXiiYaP+TdhT+4Jj2WMkRdKhKr6uYzyDcO907VU3Qb/S1iKpfL/5Ha/Re0
0GodZsOkAmodQY+GUXXFbpLgByCkQOLMnGyrD6q/ZZWgO+5C7iTJcpc4o6JyjVLvu79VGdMbZwvm
KUuzO6wXCGuoTS8aG8a1YdprvN+gUoqjwSQmP0PnjnjBLq4uXzsS4noFse3JDKHOFIOVc3SYEgsh
LXc4XEpTOCZx55B8fG11boJbhPK2p85VsBuZT/p7PcJsXKI98e4MPmM31/dkkb7x01CQp7i7jyAl
6pMqGqru7W8FTi0jH3PclfFN9bdGJxkdpzPyI7V7tW7Gsp9rTWEPxqm2Gwmsa5xjh2YuMOdNGkdQ
juytc7d5PIyMEacbRIfVC9TfjsNlInpfLYs1B3CVfXUNGox8iKUGibSeGuuI6kgv0yMdeydT5klz
RVNCE8IukXHaqWqujmJxhyEELxb1Lt4E/z38baB6O0mj/ZrnExDNWvfrDpeOsHaJ02jB6dwszz07
YItjdmnUmkvLVgJiBjruuu+6j6zlzFOHhm/+bf6mjpo2VFaNz7szx1Nc9AOj8s3BDWoadGXoRpE+
Z5lpfzaeNS7HxCKCdpcscY9u4iELBytLRM6Anc1Ezdnl14xzEChS595B1Xjpe7a4BUPUGqeY1G1s
ZTNCeo/r583FHPtIudm/b96qrzyVH6dawAthDHPFU9ThnCD4Mh3EM9QbSoBl5nTJo9msT2llb99l
Um4308W+F2DoT6y7boxRI5Ya19tOVFszHTczLm+8zOuG4yJrVDIzm8rfg7G1d17mmG0ILArwFZH2
XAckU8vndk0uthpRsjXaNVzCJvO8UtdyYH8J83S8RNCQRmxdjeAs+CrjUt50jUVgxpzUa0GiTZm+
D16NZQ2yiKfdig0YvAZCLaxbCnPpmtGrsZEwsTnkxpRLXX3DngEHgkPv40gub95EN9P2mescLLjT
32sR8940Hu571OQukLKsryqzmJ57NqMnyOIFZ0EBgZpKad+jMVLxSY88gXGqyx3rL3F+ZbDG5bFl
09SLVeb9FVh7/K5ykXi7bSBY/CFfUlI1HZve7gDTPO/pz5NPgPp29TMy6iafxI2Rx6Non1NIuRMV
gkwBgCvMEajopJ1Hji6+G5V0Z7vbPJtRibu9Mg2pvtqpnjxsrPYSHxjqu0gQdBkUvfO0k1M835JZ
Y7CiUCBGTHFdzE8NiwP+xq9QJZGawS6yzitbCnkRNeeJ4IsRyzrOVCbUZpOFuS01wmrEsxoos+3f
MPA7d1QddeAxqnondMOpXtysN8xwZhsl0i/SWwjmyvobh2vQ/SqN1YZe3OwDkCSPZ/IGbGR+DmOB
s1XUGXpG3u29MWnDpEfn4AjH147Zml/Jhpj2yGwEAa33WKMUEo8yEP+0etVzvYzkwliy2XaTbKPH
cjXQuNf8IhKL2Zl2FbbfeVfILHswx8iBIzQF5ZELO2lcyU1kH3qC/j7GbJDNb6QdbYEbc+RA9Nrl
rhGwhCzv6cb7KM1jOFiOuXCKF2vAuZqyjIjtzDyJnqpgz9Dp5xdv3ZCJFLbYyO/55FPkZakfigUM
MWAAUbYBEbFNE+r1UqcJlWBLIG+AC2BzUAMpfEkRSqj3xSl1mRjxUaR6V3GaefCm6XKVD6l55GHe
DORwJofLUjdpAH+OpCQMlljvh1Z5R6DZ9FsvXvtWjV39YExDWpJIlG5fuQRqph9SZAst2ejWIb9i
KINpzKDKK5nnx14VjAnYFXBJ39WbkL4LMXYfVWL0IfzK7L7Pt5UCobPtDxbiXsTIqmqeV+SCGyz2
MwaWfMl7+j20KY918Z4/OXF5u+g6fbTdZHqdVxqXfI09G4qIeWdWmqSoEcLQTze5t63P02a6LBzJ
6PF9HGNtc1z06P5xZrkeSzu2bqM5QSWpjRnJntgiplAVOFkdukjjvpUuSXQnKbbXoxyzxrtf0U8n
3wCuv0EC9H5j1FcPmSCT387SBSSjfBxLjw4r24YkjGjyWK6C5yCKJ+NIMoV50c8+s6aAYmw4M4XZ
5/Y7UKhboHls7tuQjvYPSjGhKHKpP5D6sXMwwMxP5kLaMGfMpf+Js6dVZiPM4Qh1u7IdKpgWkT4a
beWcrdYxxWGyEV7KWCdhwXjHJ+krToOWtCDkJWZBvsTyHgCxols6EXhyu0Wdb8Z0lLJAaX8HPY+v
9ZTPga6T7biUJlRw46EjJs3MTPfi1T1kcQ3lzcx6YDt6PF8ZyRxLoJF52FVOujr4flPndmqN7gsB
JP7GA5T8Tvr12bC4WPF1xTIF9u7qfbo0ktEDobuUHmQ3IP7al77Y3sR0ktWgP1tiH8yDVRUCu22W
nSxJ+yK6yMVJvGEMylPruUB4f1dW0te3dtZOP9p1qpnaIBflnR4SphtJNhvIdmLLmT/CjDIfmWuL
ZjlfPmMRe98ziXbTK/adKj3o2qq/W2Wb3cMcCce5ZDI73lmWqC3XqWfxMcYsBl19SZL1tx0XuPE9
iUnnFKGHko1DOYdYadWld64qe3pqTRD+MM0NZCyvr+1Tvehye8Qk+ggemddn1bXT6tvevD6sjs0w
wN6SG1RUbNRq7U3SR7rh0CVcWQMbLFElyJGpA5ppXhMKcXJiti45lW7snqvMSI+RN9t3pmQ3Hxjp
XO/QwEeE46bYeWYRc5dTg3x3aGYvqnKSHdt/Rehg98QLXruvhlFFK+KZ6Q4nF6a7+lgrbOwHDlrv
eU0z+T3ibW/8WHbVHa7A9nVcELIzJH7rbOdrcd2L2ikCEoGsN2Fit9HUarf9oOKDV0wxkljZ6fKg
Si1BI8UCyrw2TRvYZOl9cUEWIVeWm7Pv2LDfhqj/EF0bJQFW6QKwFB4Kv0Xbvlmpagzi4hIH4zkp
n3NgpGv12sZj/IxnAaHB1biKTerFp7ktFuXyJLfi14bHLvBa3EJfgyxZpGlITuMI2yI1+Ye1bDoY
1+Qpy4V1MoTNyT8syvbOLUyIPpqbNW3XOTOGdV8WpCDcpvVkE9k1G07mG5Lh61EwFiSbwKbZ5sxz
JgKOrcqN92k7NvuezP3laqSzfsYYzVyQtVHiKc0wYoZCcpUnQNOP3drHjzz723Gb0HD93OWaD6tt
HO9TjCMB0HtzxfYRey8MqoK0kH+k1ohFzUV4Szo3U6c+Y/rwBiGcoEaLJsJu3WD29TeYrJuGYMB7
OS+oqRhziDNId61OlrNZevXONjU2lh5b8Tin2EV6xitBUjgdJenQtXe1tzkPMzuRWPgu0l8Nn+2p
qpYuD2xd5RjZDM/QITlGabozdWLnjFEM43cyIBmeM6MBRhjt0nmZ7Umb5LFIyw7KbmKCW7gO6+m5
aG9xftCc1c4lGrAn0eMpXZeo2Nepl/EVqu03ZqX5XfBX6DDD4W1hPi7xAUq76Q/S7pb3VsTMclIr
l3cks5jPFLicsBlZensA5OQc2fXyp4zada+JlTh1FpreEbpB3tA0uNG5zYiQzurGDguLdiakyEB+
wXXN9HrLl+V9ERcORoAaC77FaFcWoJYBYX3bAC1h59mOlxkX6EzS4ievr77ucaPCNlomt/skq/gY
JUnRhFNS7GezxYSOfl/eCZNiaBexbN3Cl5OQLklHbEL/p0ZGV0V7owOa3I31m7l4VwMXWLANI/0r
Ypi8DGALYhoiDL/rSxf1ljwaA/lJ+5Skj++p7dRpwob3u2SVc9gnqjvmDcf8JtAwfYXueejyod51
FWBTiUEy80WJOhysjIhqplK6f5ek5tzFzqQO2uqSV0TFwg3xvif5PsoK/bB1Q92f21ogjfVepNFL
40rvmHfDGY1zjAJKjAN1Dba15c5tQPWCeEi979Sz3Se7j18wlXaFrzLNzKZiZl82m7NH3jUPbm66
57UnYAqWszphmG/unak1w6bTmlgwxmrFjlVy/WNHaKVvd6NDokOV9l/ZkOhh7wlv6I7OgCuTln34
boZtuoNHqplqCdPJfVXHMZf0spofcpjNsOB7+EF+3h5BqgYq+1Rfw4JopjAxDsEkmm8IV7iKHY8R
RYEfc8VoPLFvVX/1IwVPrmOHCUcFy5PQJYnWPPRZQcU7aftt25JvHjcGkCVy46jT74IoilMf2WVY
pC6fd0aFDCl1K0ujOZeq5w+a6uYe5w0XKBFx79QURO1w+OknmX+YQiky8iNFoV+R8LSqamfJWp3y
ymye2HhqHjqXOQwHZ1jXvX2w0sr5HgE1jpHZSfLr8uNWuYwB9ZhnIVHb1T4rO/ups6z1iqmIefFx
VVfohvMHuiE6ZpQzxsCkYS5H0mJILeGQnL+2UbOwr8qtFuZAuechbym6CBzMimCajfZD5dpdd5vG
U7OOdneEPrd2OcLxIcOnfmyYv/KYNPk9+QDrrUb773w1F+v1DDLmIcoO25816zEd5FSQgZKl+7wS
5nG9igbjU19JeuICobjJzVBQyf8pjKU7dJegaS6TXy2GIcvfajXe9JpDdMALkAUNsXXRoay9+AhS
c2gLNz9UQGu+hRaMhqyb4YVytwWgWfsmWP72HMztwrZX+Y9rJx5TpXp7ZPq0/baKWD9WNegdflX2
kLZCrr1fYVQIUsVxiXJzUDXWMBE3Bxx++m4kB5J/0OIagVBYbw6C2Li9PSJOx86grqeC/nR0ZPuL
yMsrx1oZuJrKUY8414djW3bLAz52hCMzKd0gr/JfbWGbvyKzbMJi7LpbpGxrJ6tV7JvLqraiZwUH
MGxARaPuk1bpHWbE9NwQJ0nu4ni0F+eW4c0cyNaRV6sSFoWUtzFusFtojkHRI08pHEZs7CYu4732
TMo7HZfXHFTZjlfGfauMFlk+7lpiTm1SVJi3PMNIkTKUmtPyjGWj37OBHTG7Jdrizo0dF8gg0yRN
Fsa848Rd/dquiv06xO15wyIorhYra4Ydahqj3aT/bWSu+ax0Oxj0Klv/srGUEaN8br+1rEc6OISq
8a1u5rHRfP9dFQ87pwf4O7fLTBkyJ3M4KaWoc7bc+Vyq4gOYIQ2W2kIvIDfsDy7z6MD5UD+2xONS
DkXGbUEiwk5GM7sBuVhHq6wABpOmPiiMXQjsy2NSF85tozCcgkBOWKm9hPbGj2aVXkHFVScHc98f
c7Dvsc7PQc8cgYIsWu+1XPVuMYY1sNh/TvDUhH5ksNedfKSTXja0qbXe9KsWpfqtiIcye3DFKR7T
K6cdmsNKv8GsicIWDEOtn1ta2C8wVebP3I0G/YCn7kf87plW23DbGExJbpKpSaipjeRYbsVXqyzR
7wy7X46U3utP4mblfd4rcYS7aHedWcIem6zOkeMKBuviWPJXcteopDYVC8phB5ooz1LmOS5NywMO
M2a9qrK49P7vANX/340VLI1zmFcNU8D/PFp4/lN8VPFH9U+Dhf/2f/7HcMH6x98pAMta+XnCtP8L
v3b+IWzlQFh7FgMGLXBP/Cd+7f2DaanjeZy+gj0yl0Wo/zVccG20AxIzGD2YHLz/m+ECP/FfZwtK
sepFuI5FBA3Rrv8CYKc5ewHsDDdZbw6Pmh7zWDL7B+pR494zyvlP5gLOGdrzGKWykYsIk34/Jdo+
6g0i0aszAkcmzTSV5mxWDz0N697C7X4aYNX8pMiXWyeK9Y3N8XPCBFrvBzdS3x1rY/dMsTOHH9kM
nz3zvp74ZmmZhH6l+heDmeR1aKr+pq27ugtHMSDhdKPpXjnL5p7SeQZ5XWCskYAzBqV5TAT2SGIc
w4Fq/oKK6nZr5ZKOME+/eJ8JGqsbARkImLCR+OnII9lJ6b5ldwriZCe7E4dl9lKVjsSt1xJj5JMC
5HX0H65RBZUXl3f5ImXNPNlqQE4NT92MkcvGdhJF1UvVmdNvj7aUewJj9on4u+jZHNKlQJvIc3gM
eoHbNe/m2h+NBQZ1SOz0biiK6bWrVJrvyGcCVzAx9U3zemut1nSENZ+/arMs3w3oKLyLRd/fDTnB
jeFcIX0AoqnXyJzt68G2jecEt/wvo65QBLjySRlrpxnKNa52nR0zYV4LPvBYL5c/vCCuOudvH5OK
6sylVCDb4NpEhk58vubqk5qYficxQfpYJin4I12P3stO6kNuZtadKD1g59xZVxDuLC5QkbETxkqT
96HduvJXqztJEvjCqZ/PNB3mToxIa9AVyeOIW4yVpvFkXW6W6ro0oGTR4rb5A1tXdp5XZ77hgRqz
6MKLGgeN1XcXF45DEqIXTksPvQlTGnpbp4+OUaavzGKHcGOh15Vl1MWjYThlULpLe+eQcXSoy3oN
jIEmPvFyc1dQ6h0hV80rvtHoJIxLPhrRSe/ttm3nRMbRPXdjdrNmPKhdPTufQ14te3i//pTXgsO8
cp/bdg7Iu6iDKBuTe+4BZuxe17w0dh3t49GVHynIzRWh72RR2mgzWqObs6HwzTSb3yW0lo9nnTSL
dnrtvYk+tRoHKiyK3vSpXOZjt2T3jbCCMVFn3ezjS6pkXhUzLD+2dTrf8aiqoWkCEx+w4zeEzj7z
Hjg3tGX60cuVZt0iIcnnAvz6V++Y7jNBnHUe1rZlAw0T1UT0+IJJmSSxCzeNan4kHlDdIgKCdC/k
d/mCtaGn0rMRBspay1d2nstbVbr20erawiHmtKYVceb0x5yKZt+BUA1gGFH/SVoFdB0meQ92BQ9s
hlbK168ZZPg8JyuproxQZMsqXYf4S4IPNje+bxYy0UKKkvRxcV0YxnlNyh3ry6ffTZo1t2kq5/Nq
VuoWYy+DPBrejZ8EHFRMo/XoidY5ultLNQvuMj27HnM6vNXzkbSc9dMr0vJ5HUTdHYXO5CfPd/qT
6MkmjU5Z+Hup4pIPKypkEbQwZxU7WR3nLqMt2q1miUjL4MNu93md4ayMW2ZdpYqSQzPm1V2SZ/bz
VIoY3oZF9uBr9nVntII/sqz0fZJSzYRCtyCA3RDLw2iO8R2pC9bD1MX6kM3pcD0kDTnfPMJ8q5Et
XiEMhusi7+1dZG3t0bX1RRQt3NuqKslDLfDjg/xBhF3piJmb187xlbKm7Br8HS3LVcpa/c6wrGes
DnO/Y3Jh7Hh/nVsnH8oHImbMR6gPgS3N0nZybrbZeYmL0rQxPqzd17zVW2CWAGcO44eWFEjK9NE9
ZxfW0iemDN+2t0zd7hKkcQDdavtdnrrJmUWuyXH2qlsz6yggLUOR82hD2yXeYB0X1yoBioY5ULy4
O/JW0gPVDyEA81Y99QwB/aFPe0wl3h1D1/iG0aH7RbBjSkJrlO8tGP9z2w3TVUwKAq2nMj/zrc1v
pkktQVYRcZKUyrkiqJLvUMT6ml2yOeU6Yi9nUXVVrTQTjKLHeeeU5ScFYb0rLKM72rLSb0bS7rU7
vmVsYDjw6gO6AZSR6c/a6iyfvmWd/skIA9jp3liRcSw0/5r9DRSv59SQ7UGNSp5Qre8E+x1CxTr1
B/hx5wgNV51iIzqbcacA+vRi7obCWH8RQoAkHMGjPogIgysGIqPZdVKETDmeYeeWfUmwwZ4lf78K
k5T6ohnwAXTpZ2YQwngWUqB1NN6Yh0jHs+ebl/jGAZfEozXJ7GYho3Lv5s1wS87FleOq93Fpjngv
Gr9Ci2LG3I8BSxmsW7cWRBMM4JR1AhqE44D6GsLosgfFGTMsNMBsfk+2Gry4unBYiXlRw2tZHlDv
z2CqYxZEinFFuCW4zELLZUG6n9Zzc5y64qNci/KsCz3+toum9whnX9ObbCVMtkqs1qSdMdrHFjP5
YWtJyfU7SY6RMy3jVZnEebkXJSHuxF7YDIMM+09JE5DuuOJVvpPNkFDMGHERNPOYkozW9NwDqehJ
E1qJZe1ZhZrprwqf8p2jh/kuzZMePA+txcF05ZNyw0oFW9zUtXvHPwvRJ1Zr9mz3JuGjkYf2G1jR
vLxGUfLt8bj/3hROrXm4YY/WuM/7NsMnErWP5B6lfj2oEoP/0i/8o4jtNbNYPGRTuv024haGwCmW
c8b4Y75kYrRM3WlNbK+bbxw3V5+9yKP3mF98yV1fdq5nM4goDWff2U33UjsT/KommAn3zZnktfG+
yaL4NVdlc2BFivphK0fxa55ksxfEHIMSFzhtQJLi7kgQDljFhHaJgltBxCopq3vugPlASuh06yro
f0FB9ppuTn6GyF7OrXDjEE+3eWpKhQGqcQjumFgIQdJa6p6Sjs9KecP2JVplHkkmJShZbTgTSMaL
Q9KBDnmiDux4JUSOrB0yCkJHIbM1dheK/jKcBCN2l6olZJWlkOPc/bEleImqeRTzS/yhCU/BQRyi
wBP4qAkEF+uDYbc4JupZnvJmVce0jOoPxXkGRUlJoXr2A+/cytw3Q1pzw4jBzzrXfdDQzddxhEZR
NqQ4VTMSARIPLXxR0fMxklWpLW7jabwSYv2xLJowf+KaWlBFtELd6XdyU+Dq6NnTLXN1ua/iub0a
MIkdjK0Gr5+5VaDmpmdiMIeXVY5FsKTETszWcotNvfMdj9xB2LMsjCZy+/s5tnd5ZGh//Tf2zmQ5
cuXM0k+Ea47R4duY52BwZm5gzGQmZsAxD09fX0hVqqss9ZXVpq0XvZGVysQkAxHhw/nP+Q5K7cZm
KYuWtj1+8EP9CSl2/o4bgxRdIpKNE4XFSYCheON5o8w7Xldgi9PwZNAMnTV0MmNHDUt0AHYtb7pn
Lw86HLEwwtKr5crsMgVzcKNdwj/lokhPfWSkFlOp1H3gG0roToOwOnEPyW9FaLk/ZzGGS6cNiqs9
WubF7SzvgFnR/Ymeqs5eh7YcDxH8fjSJoys8zKUEpOIPw8zbM8tmtq8YDK4AZf4gF6F2smAuETJ+
u7RYtj4AmDDtSooCbxIbPeciO9FnPVV3NDkm632Zh02ziFw9sXpAOg/nsQDhUYIfrKW3N1w5PTIX
b+ZVWsOTjGWwKkAiHuwxnV4HQJLXMY/eS08GDyLQKaEiv9rZUsfYnO0tSm26nsKk2sjYM9eoPgwE
I7O81DJhp9NBuNacmxj+sjh3FCWQJkjdN8FVhsfs5yCpWfA4P5bvEayob6rI0gOWAD7AdeOcfLOF
HQPzsdOLhmzzLbQyY5l3HgWleh5/BFOW0gfCvhcgFK649PfMNdjHgdyFx1JWL17bh2++EXDKzJH4
Ow5EwEzBSKbbXLV6b+bZ54j94IEdlTwoSHe4a24H04WSCiGwf3DNahe+Hn7E8dA9pxBbDkk9AOpN
+n5v44U7yLHL1laDuDfmdF4NkJiV0CyQVZbsZfY1EMP5Cn1t7xM8qj5HWME4Jqt/TEY0HbMez9PC
iTMQauBJt0E+iDWW2HJTzAOPzxmcq+H603aO0vph6AqacL1Sfxd8YDB8mf0+saAAxlaCuGs2HCcq
ZQAemtozjF4UxjCenoIgbjgvJNlnaqqZl4Imkxdz9IPL2L2bpjZXSWA4GJHaCgDjPDym/Sz1oips
84NIG7BbqbpNFQu9w2mvKJpQGTGEecy59LS++VD7IAqDntydn5ZM4pVKNz5VLHeYXunN3OT6mNYD
3i9XqvR9KsaBT9bgbUujQJ0NurNt0O1SsaWULm7QDtJbH/u/FAf+vlWnsSDOiGqMYlrMKxVbS46n
4kA2Sqxzmf+shnGHfeHZ70CYQk+OAUHhlE+zYto1vgw3xKyqfW+X7T7lVX5Uouw/596s1woz+KuB
lngq4WL8MDgzwSymBHfZ167a8vY4a5X38kyjsj55zOo+qCHsOBu57h4Aa7XtbANcO+FmA6QDhoud
Io5QLwrTGE8VraskN+NcbS07chfRUFYxR32oqAEQmx8Ce5OzoJJnWsD2lt9IJHlyYQhyhcDRzbVW
k7q0w4xMDN5hO92h1tABx0+PYg32jrQgsAzzlLWsmG+gAftD6s7jzWiw6iJTAzpVSlprPITzfkap
eFS5qj9pq2fCXA/6HV4mOujc4GacnHztpUN99ltLYP9ryRx2LV5HoN3lrXVbbC1d2UPom8P+2Si8
Aa5B7zRnOmK89dCB6l+keJk+mAdWW9lYv2LCq8B0ooBhEHzJBz80xXLI7JhRTdouawA/0UobKN+j
nK1DHVgWnTRT/t65KSfXWWbU4XYe076svNxNX5eMRgO8es08rcoI2N/CwZr+kOIBv3K4ZoRIyG3a
1QnOxUXFJvoYlhXjwjhys732cn+bmnP9lGjOsJiD0nyXW8pZKW4xJ2imoFmzonnxhIEt4+4cn5o0
fHUSn3arOrDxD859sh8K/HRuM8wHIj/6UKHDvhO66J8Vp9AbrHJ2kzmxX3NrjA+qN8Gpy469KBjm
izu7QLxTLcITXkrzXDSM7SMYEMyYMncvQMeBa61mrEklkuhn7zB9xY5ki8/co5oV8QBMk5OSL8bB
oMgCyNahphzWVncE82au7RKRc1EFxryZZKrP7OP6IxoD/drjuLibebgY+KAkJnxLV9t3/BdPpvLg
1y7Dha53V4Nh5RdqqzliJW0D/lwmcf9uytZbuSKJrtjQQHQ35p3KO6Tex0wuk0ODEItW+9nRSF1O
nXEiGQZ1YE4kINIHaDYhb63/qQcUkCgxtjOi1UZM3MF5HeYSPz+zOMjngc/qmg5Gisf0rj1gSMt3
JmGJVU2L2IudiepQpg1uyGLGmWFgeViNpGjClUo9L14g9uaQQk0NXy+m5oxXzfHW8JjcMhM8x47L
H2thPHRHhxTS/11b+f+DRA0Madir/8+qLt+dz/rPMI2//8B/irn+H6TXXICEloB+gSv7v1gavv2H
zWHawg1gk1RGzv2HmGvJP1wmnPjHTWV5Fibzf4i5lvMHPwGnGLuwa0sTlNH/gqWBSfY3MdcSaMKm
aTqu6yj+SV7pn5E5Ve9lpJxye6sD03nGETSvMF0UBw4QzapPxm7bV/lHlOYIp+jOHzH3XigIbldx
Fu8qZ1sgS4MzddK3JIriCwlD72yqgsrFkRkteVRwy/jQGAm/WTMD+AUaJPfqNGKmmLbMjVM2gG3o
9/MbV5Xy11zK9o35foghxLbaqyeN8UH491sWVzSGX1AwOYNZh7GG6E0Gtzo6TVEeJrNhv1ZFuw8R
aseVaWFaMe7Gt6Num+SYZMomduE7xXMaB7PYpzH+QZHwizibJ7SZIOh4NNrlwct412ly13CPnir7
b5gJqKNL8BPh4ZJT/IpzU7xwVx0U5pKQfxsDA2ahLIE6FNJc9KXCADg7HY/loW5gv7oA5S5YFQHZ
JoAtTyJPgBXXREiRx2ROf4dn1zdD0421yLt4ulGLlmz6XBbnwmetIz3XcZ22ejfvrmE7db+omjQe
QeTjss1YVz+1SbfdAsWu51ZuTNUlGlO2VCxPud7gmjQ84Px9emPfmPYevWAbdiu0g6ICKp0OKcJu
J8uT7TbuPjHNcF7lDozfXCZqZ3WMSBej/YtdSFa8LBfaZZE59S4xUi5epRKdvxxbwbsbdfieFwAy
42/0VKV75l6SEIK4+21M+eSWQm7Qzeqvqc3QEZMmwCZuJPYPnZrDh0kE7WDoBDUKF9mNsbT1giWs
PkP4T9xlNDHJ2rhaJMZ6hFGRL1InCRGZ2Cj+ltdn7D2qK72Meo23rgjR7538gJgjqUpNQILj/L+x
AcmjnTDONL3O/ZZHffacUzby5AicWruSG+wtprMJ35LlMn1N3FFdSIJEV+0J7nOSzePs1r59cgkI
7In4YzMjZEsYupmtHAsjj9TnYsuqbajkFocd9t8UjsQpGJqnXMzBN1UX6cFIHedD1rl3lMaU7UKr
tnhMpakuRJtLrteSjAGNaozrlwWIRQ7lKgFj4JWNnDcICohUfkMMo+mbEN+aB+Eknvr60eDACRo6
YZpKT4qrq29a5wEQ3zJfVYBnXyunHnEMlwdSDsaGHqpy5U4OQwKHOYRL565C0A9q5y1giEi/UrMp
S1njo5XRycHk+QVS+Ae6V3XJvfqpqjXH1CZYBjZcYNWRD9XNsp2d4ZpX8EtcjcE38aB/Wx6+IRT0
K+4aPvV4DUdvM6BDF6B9G26CzoiEVzYz4xEifrRwde6hxk07CHtgQcgjG/G+zU/Ae8BBILW+FMop
zoZgkAlIvNxmDlzRW+sFnLgIbdXQQAS+yEVojP63LvHTgmBVa/R8XMPoB6czQamGb2FIL2kNVAdu
ylG0tTsezkK6+BQ2hT/wR/JDLglEO+RCPNpDZ5wGt4VaPfgy/YrtghCbSQGC7yUuH4t2RCd3na3o
HbEmFmbuzXsSpB8Es+/Q4cAZzkHwInm0y67tfaIcEKThheb1Ko3oSkXaCZnqJ223IaU4n9E9xJOf
1PM336zgC1nUU8ErsMo9Rvv0IYC2sKEKIf6l44HrGicQi0NiK6YNCdNxHdvGMGIsosEVI2T3oUnn
7pDQh3DRz2m84zCMu4x+O66njbTOtYdp2k5VjDQc1u+OVbt8HCZKLgLmfrkuWwzZRf8kMrN+N6iC
PUjaucBBJ1Jumw51l+ffPDBk66AuaKf7HjLIX9uW2s2hezQZbZ1akWbvtRU2xzAcd92cGk+dxmmb
FH76CIQ2vHoUOSKFpvkWZ7L9UBUnzYws7/vpgRkZLj1p9y9K2dx59VBQRDnKaj+n2riQgRf6aPNp
ug5AjMlXs8IvCQuZB4DvH4HiAgSBJX2t4q4885jTW57OzjeC4V66qmoxag7CPdYqGjRPEV1/eK/C
uVklXWuvB79Vy8b1rTMZCy5jQ4Bpz1HdMZtmB19aD0LbwIhUGz3IdIYH4mke0myTzfn8FMxgPZZB
HqZvTBns9aRhHeaRYx9kls/eoqNPbNl4SfJFK2e3N3tcWgsmXfETFl4+ZfffjS/EfmgBqWxCIEU7
i/DNDxNP09ZjbKdxd1koggWmSAasIyNPB57HSTbcBDCmZdt+YLvXdbUxE3JAoJOGx0g1sB1aIyy3
DJHTPe7tcBs4kV7GQZC9GUU3v7TMpU94FlnfTVlZB+0EVbcsItvch8L+aiaRrvDzpt8RNat0PZeJ
fhnNnpJVh6MHZXhVLU+j9pOz5UO4ujODoKXnn2gsMR/jNLkkTh1esQ2S+0ZkCoHIDir9BowXc3oa
CdtAainKGwNys90PGOGfS4vDG6EWCndFU3uvoFn7lzExv2pSvPM2DoA8UShhM89rwp+ya8NN4d1x
TJOF3RUopOMs0L3HNWWN1mtSy+FZstR8BoxjWXSBYFLwmwroxeg5+kUS0f+Z2VziO7u8w1q4ZGkI
sR9RQq6PW1dlX9tKg3plER1DKLSkVpMDaOD+XQXhd1DWAJk8/0grVLLOrZ6pshHuyCs/EbbljpiU
jKnA1kKkuAu/Fab8bpj3RUJE5imt+ZLsOhW7x7FIvCegNMHCaDqLLnCFRzhKOHS4c9p8pwTyQsEy
bxQRtL3FBXNbMZXHSVQbCXY2JLTCtYYbidSG8x5MhCi3FYXUwfCCCJAxjmdCSXdp/QBAaXxJaSQh
DkDgHD3Bu8sYDBxL13j2R0rsnAmWAUCh29DQt1nDvILHHSdv5sTEoUdjhndQ6C9aodLtkFJpGnLc
2tHJo97BIk/XwPTKr76xSJY1DLYWA5UtTzXlfrsuaTmYWM0OP2V0ispu2lCUWSGT0VY0mqX3iwYJ
em4D96qtOj7mBtt9YVXmd8BwfbmIE98KUExIhi2m3oiPGXhqOq0bqi0DRuCneUpCkpG5QVGcV7OQ
DGP5Pe9raw1GjIoGOhe29PnFD97EOYqYjNpIonibOZFwqwJlbIu4AIMEmQhYyfhF0qJ5iDXCFOGo
nYkKtppMRjx+i01IImGfGP5hGOqGE4fOeJWowrnCRcp2gWZZL4XhbLSdYm+KT1MLA5GSEm2qqwzD
ZgNK6t7MGsbysaRv1oYPJsxNVBlH1sS8w3pA/hBoFa3j5TQW8VIQUOAYgccaog0YZJvG3EdfwNv4
APTjy0MfNCPNulrx3peZ84tDFv0bcJvMVzapajsOrfkTvf3u9corzn61n6qvvvNNczMjRHxrnH54
UpkrqVLq5rNojHNqJu4jh8npkCjiVzYZi1NTx4rTHGVCqPRJPGEWMRuS8bVrP0POCnd5w30cCEKw
GtrkaLvau7AitGu3wr7mhVYPjo3B7bvmJ04WWaQGJ3U6X+rWR0zXWHY/oDDBpKmt+sT31e04e1Ej
VFdTf0uNKh5ABnj+2TFMrMga2g+KECfcFeVRZr0aCTY8zZheqrUmVfmBGSI/2QRkxNJkfHuxS04o
wMkwY3JYzdG7Q6+kvbR1vWWTN8AUwLPH8zKt6nAmkygIfaWBhvWTRuax1hoGF0Pje1CSI4bTNfsy
zfJLj1knW7UNlI/ekzcf0zAefAlNaJnAd8J7EZvfQ935Z0+l8qMjX7j3fUUcjns+mTy6CtNoGSAe
jnRTkNABAT8WK8bAZgU1b/Cfm6mOWlqi6mk9+hJ0VIvu5lQuZVYqWyGj1jATI9QHPAv1llXrE4Qq
s1mL2obId6JtRkqD+QODUSt8YGbwqzJ73NKk2vZjEjTLNDfQbKIdNujLXDJBJHyGYTYJ2ycx1LQC
C3gM8JKghzOZXmZOujXuVwwp8x0PgnQsOm/J2ZC/5OC5xS8x8Uji0GDSjh7NG4E457HlkOAz6OOO
3ph0ZUtA088t/UUwhsIX4y79ch0cNnXSwnGw6Ccf/LNtNdUqZ55hx5RHchn5bgQgbtxkhdLuL2eq
whYURXxrS+sYYrdA0YJ5T3+bt6LaEQmmjNq9TPN5DUAKQd4L5lUQE2qzi75dpgxmVnHPbJB0bYmm
VxNDAKmTgXzrqxW63o6uI6y9TnGdO4l51s7LtReJ+cx3z9lqO1Arth4Tyg8ZrAX3JvuQFKQNAo3T
1cGHsAwrOEGV6DqoGzGsAQz79maG886h1Jj67Wi6wQ2HsckIjByEvTTIaaFWQW46eVOXxMsu4/n6
dSapczSYJNhOv3MMGZA7tLr3Jikw6GIC5MKStHgExube4DNbfY95NcmpFwq1egUuNH62dhgciVMM
7q7GbM+Bxn2Hh9eF69ZwVbI076C8g7DN+NHT4YiQCqhmp0cxLtg4xFsIf/sJYqMe6J50PLE10qw5
SCmJVPU+fWFC9vqNcc6TPfFRFK3/3Lape2SBoekw1v5uzKrPWcf2Ap+Vt8ahsoTYodbaFP1Pa6IH
j9Op8C9hZ/s77lgYSiBKZB9wYDxw91MFeLAO+m98s2JMvxoyU55H29wbPbKSbNVuzBWOxGd4SGZr
3OE5mwmM0Vm2jq1aH82QNZ9VSAyvIc0jHyXd5dvYazs4ZbKRLz4HFwejSp4RnEjs9O+k5//Pa/g3
PFupBLiEvxTgtjTI1Z//RMH9x0/9J9HW+QMGgv3fjkr+vb8TbT3/D1O5glOrCZvBsu/63H/xGpw/
pImlU3nSwsaD3fK/VTjxh2lKm6yPY1mIdBDl/xcqHL/in2ANcHZpzBDAc5VpoYL8xkFXVtx7DXSe
deve62BnJJq3iOXv33Ce0RN/+zW+h58DOVF6Fq/rt1/TcPBMhnv6w0NR+taTI9/QpRbi1GtTOJ70
HvwdMQL541+Tek3/X/xGOjYIbQuhbPPuSf2zuKgwx7G/Bt5amqMC95jj7qHsNALtUJCvW+VeHj/5
nUx2beA/dtAFqYfgp74VZJe3olLJgcpNm0xlb62tuUsOasqGM/UY88kckfb/JNs+/B2P8Wey8G+o
apgKyqc1CvXSdZWQQt7fqD/xwxOuhNMwIlilQZkztpzSJaoV/5kCZFol0IhICFOghoxYftUIBl/d
6A+vzH813p0SsAZL9UtRju0BuH3566//POt/fk748+6asYmVh8/kb1otLH6hE9TSdWdq5xzPZjqy
kJX2SjZDdCQny8ABy1x5zFp7XAtDkJwIUTb4m/1dNDryzQL1dp3GCAaR3ovIuI0huiHwSoaGC4+c
6wdBcX/bBw4Hf/AK3ztQwNt8qvTjX78W53eK8/1Rc+Cwfcu2ceLY94/Onx61jxddQMlx17rLotOE
nLYcIASGKy6I0WGoY6rjc8zMa6Nshi8mbfgFM+C56YI6ZHc3esq4dePYfnhOz5jTNLGDpob7PnI4
bxr3LOv43ouBmUfS6XuFp9fv2zICKB4mH9qtYMcG7jtBIfvS0rRbwJHmtNXv9OTl+7TOvAsZgupE
WcVMsiwacMJY1BpuIjx5C04vcg1ihV4NekcgHIjoy/c4+jE+Ig5I+AHFBscfGUL83cc6F0x0EstQ
7aqcx+T9r5/l3764f4a98Cy5lLoO4wAsmEwH/vlZasmJwG0md20SVrqWFIYBPRrEyYfxKm3zl5EM
47WbYujLdOtCkcd/Mfzyqqz+Tj9ae67CAZiFVUFnJYidrRggDRCqC2kuOTHphzIqm12PxjgeQ51P
X6obTLSaoDyqbDTeTTsNT3qmf3KZwVBbgKMeT37aJZu288S/+eD8ravjf7xYed8SfAcv/O9dHtpn
QkiBkLdmLtdfwtyio4VH6+w1y/qDMXlqU5mADwIzm2915YdHW7sQOTHH6505O/4LEvf0k1uq+PHX
78O/WF/9+xJyn894GPB/qzbIQmiKmTu46EOWu8S6+wvhaO/gvF5h2D389S/7F2uB76BtoE/avsmS
/s/vecn+MPhT667xfMh3waX9/i1Orn/9W363+vNq/um3/PYtxfAce41NPSOE0/inABRFQqygQhbi
x7T569/1L1YEH7FO3XdUn1jBb4+Pj2SiNTcMgA+2dbSNfP4ikkbCr7bFozWSEoDnjaGQG6UoHqA6
1qu//gP+xSNVjnQUNsb7MMz5/ZEaA0p5RGgva2X/ag4VYngwy3+zC1v3f+bPH2DXxyYtXNdnCWf6
Jkl3/Hnls1hy7556D8B2/agbK1zmYtoyYL6N9BSo+EpacGmPw9c4TJi4M+M6mzCr2U/8VWJTMae6
DnU9cpiPoHtu7zTvhTs+NpZmOD5FFJXFTMtEF+01c+p7nn2uV1hsfyJ1LP/6kf3++QDFj8ePvdIx
1T2pcp8u/mkVn4loVZ0Hm7Fi21kig/qAgRlEz15p/Jt35388NiXYm+n6u89DTboH/vlXRXNgZbIz
1FpmHlbpCSVMihknb00azWaMtONRq3/zSzkK/v6tJpXOSYDjEisrPI3f366BO76Vm0Ow7rPhmcQF
oWxYzFtFS9I7bcmgqc2xeaTJdk9H9IdURbKRw2R9YtokaSYiooGYSKUvQVJ6D43W934q3CFxrbdA
j/B1BfFHYDUfZW8SwiPogf7aLBqYp8BkCOLJYdy7ae+A2WrEg/IGpOmcaWg8RTRmM6JYxGISG1LT
7tkvId6GtThpy8g2chwAmwQWhak6v3UV09gCQDhfoEeMEUsW/X3q+E9358R19j5BsHwVYPGvxUzI
unDd8L0pje5qVIm1GZIGjsackM2tiBHUjUy25G8LwX/Pkg+4UOadwFdESzU2/ZeVqRoevEPKOG9t
52OMLTrGRP6sdY9VatvxOuMkNMnc0M5GKq9YxAatgNIlTr1owVts3CpNofMooCEZuGwLzsbFqZL0
wRy9ALErqdq1mTjsuXVn/Wzs1D/nXMQ2sRma3NNTfKHK7IP1PEDdXwXsUt/QHoc14Wtckwk0rcx7
4hoIH7K6hxkKgkCUHtK/fqT2yrnBO69Q2hFObLFW5bjDbjNvrcymGvuZgnM8TM6qnSz1axqQFfDG
cVv/mXC6fI0thtRgWvO18vu3PKoOTU6wsmHUcw5QJ1+rJLFvfVqDQph0iY1pyhgdq1lRm1vdcgXs
lSjIuU9JHLW6pim+C3FYpf7oLdG1+msNoXRrzpn7wPQo/0IOba4dmF6cVFH4y+9btWXC1OxE5etb
k/nme1Hp7G2I7S3TjrLdxMnoP1DcqG/cw7t6MSKw0qZq4UZskp5K2XBub0BUuxeNO2VZUZL6THO3
3urSSC+GrsIdMDTjMeWgdekSkpyJsMTKBBHJb/b0JWCCuk4HnOodcv2nERDsgRvmXrhLgwji3dvN
Sd7eQHd+r3s5fU/ur3AQ9AJzS3+AQrady2d8pvAE0Ihhp5wD4iVbXKzDvjTT8kcQmNEz/jOTfGwX
cwD3QfBXqXkwZDav2rYi2aPwSlG+6t5kNUSXtCrnFYQsc1lOdfELvOa4MXpnOsBjyK+F6/8kd/tR
CBHgWzApR17U9AO8cbsvUaAHCL0T0JHIZnTQNdG8B8RKD3kdvtW6edMKtRVThFl/z0qzfQ391Nvl
qsq3yp7KNZ0PlHjkQ3Oq85ruR0UEKalpVq7Bv61dmz/KFF7xCszDOMf8VSvUeP7HafHICjuSKK6G
vdnaHiCHItxacjgFTf/TdsMjNaQIkImiuwefKUGGOOJ/YITRUz9S7t7j4oeL6vvXoKG4lYoPkv3d
9L3x3fIxqwfvSpOnXvAdnIE2xP0+y92HWQv71kU57wlaIMm1ZugODskyvlS45SM1DMsOiNVolfok
EzhIqY33KJzAB7sUdry0ZL74/+n5KETFCyyrZkkEPtm4ToPF36uAxphR8tlgNDz1oTtcQNlmN3cq
B6adRr42dN3Ctkq2rhN/VFHebMB5FSvIR1hPBHPSXgH9hJpxQZxllmOMkAmHhIY5v6IpVt2pyGlY
PZDbpiU84GrnbezcebWDChc7to16HdECYcr0Cmq8ewyD6QiYgskOLetp8hyANuMV6/RmixHizhRb
X2IeM0rrE076PrC7bdJY0l/Uc5Gsxtq71pbnrAoqyHfVaD+ZAa7vwrEWXRdQwCK7LdS1bk3h5Hf6
4I+R6a6QQ7/jtvYWcdE720F72MoM8VSm2G6jsT8Xbh+cqNtOKvr8dPNO/Nlc6WoosPhzPYOZGuSS
CfHUcrue62MLNgijr70ese1dOvCCy9YazGU0QPJZSupqF0ZV004SqwKKMsl8UuJAgMohOHDsKLdl
kqTH0jb6B8NkJByLomDsUuqD6zXlo+NVtyglGoT2ZXzGTl1+zrVIt2YgMcXgVEGVc2J8fvW9yrsk
odOlLpagONsqYGfbyNPRp6IM4gDatltIj52zRpnje6HVrqcadYlSznUwmwBiAOvfa9sFrD+5Fe7s
VJwzBEfYWCzeSVzfavMXpd92sfCYBzz7rSyWDdjZB2vIpkcPxP+R2e8dlSCTI8r6tKaOOXgrAOq9
k1cAEGJl5iPd2tWWZk32Qgort07dxt8Y2tG74BDv6ytfvutQgLaNsEskdsh2GzF/9lJMd6kdPqDs
tPgsuvI0hJN7bPvGPQV2566joBfPFoaRG/FIe183g39yVNhRQpiE5z73+b8I8F0qmXzpvEqesR5h
2GPSRXdJta665rufu9GmyDgvLmR9X11UFNGFTIgHG6P0pn3jUFNg1AfdXV2BU6PxiuuQoWyCcPPb
JXPhYG10Ptbdyisf2zl2v9y4yt+lBe+GxvnXibZmfKSC7Q9jyNYderyiLaUHW+EoQryOl995ER5r
mFNvHEnnJ3E8HDd4P54MF3sDB9NM9RsJ2G5f4YvH0chMNaPUbTU7OR/8oK1h6o+F5+yJbjLL9MWb
DzbywefnCSUaxq1Q+BLnuPrCwULMLa1tTsBZXTwVdXcBPLmTjfOL/lxqG+bwwU2VtxqnPl0RCk2w
NPOcQ9qgl2ASIFNL59yEet2HgBp8UGo1hnKNQDBFa5oo1JVaoe7atqBNuGJ6MLyz2NxgIvFwkjZ9
fXFsFbzKWpqPed6KM95yfSAIO57HcWy+GowY+aKvYKcPNHw/GMKhVGEU6ocfY5tLY9pIrIifMwOf
bnuvqE3Ij1psAjex+wXrwvRpqUaeckj6FBDZJTlbJYtHXchiT4q1/5nhN+kWYM71MaS9bttAvqHf
wozNF+xd1TKJUgUu0WW/7pF/IJN4gdg6tNywVXZVANTd7HjzKRonHJKH26myySI0QeVhaI/IM8P+
z15LV43vuFKycFU3TAwWGptysE6oV2GWWSbqQoFzv7FSY1jZXIYoVg8M9yOs2IKkDrIPz+rkVrkG
4PyUEmjmGLmiCafS/PGCwS7nmcRe99qomkVGZPo60gfNkalu9FVPEdHtPnlkYPrdkclblzvdJoom
PNBhEO66bn7vZgY5DXPH5YTzf9fZc7kmsIXn6b7dCEviZlH1XN0lIrpZYVKuKOTpTuBzmIoGXbSR
dMICbZcFQLM8oAA2GjYBA5wkzxT+qYbgIEOZfEGNb3I04Ne8FuN87IKv2ZGP/mA9A2j5NKto708h
NMjmPbLoNchDI79VvfB3jSgohRe5PGW9n7arrIzzVSnMBjbfPKtLLnSN/Yl65zwzQI3IzOKc5Lt0
vrt1+2Q0KSVAFN0Qf9BWd0mLmOF0Q/nY5zhApF3yJ3QPVeCGN/CVT8GY2zuCmeUKy0Gy5FqcLmwn
uIyzIDhUY5HaITQNP8kbtU9zLqstLnsmcFrLXWFM4b0lIZ2+iNYybcthRITOnQdEqe2W77VP30xd
MoNMhl0vTGagZWsuarPz114ZQtAO1cEuUn3zUuQXcF/URPdNrPeS6PwrUz62IN/v7WoRh6DgvXLm
BividqL32Yt/8TPFOqspullVk+GxzXp15MA6b0D4Dz7d3Rj5gNmCuFs7CK/r2lL5iX4Hw13EXknd
dRLBo1GCVGjslDYZT8ug1UX5T8YouT5IJESw8lP5wfVdHBEsSvg6luKr3qmtERrYUIL5ZiYD2Yy8
+GqRIDej3YpPvtHWerKHYJdS1/Bg9KJbj1IBWBy7GoMVs7aziOwALixkrXNGFOpKFVaxpruaSaNJ
Mdk90r+Kbcc85qH/kvXiYNFC8X3uwngroip6ArtVPs2ubSw7DayDNATBrVx5N6Us8Q1vvnrsUss6
W1IEC/7J8Md9YfxGh0D01A15RUeDmTJJToiG0MOqXuTcts8yZYy76tr4B8tMdon6YXwZBGi4VQwe
ZWOCNftGu2/Fa4jSXRT684kIVHgx57AiPTyWBzw69l6HXUtDHeyi0rDCt1h3AXYKKuQ0ppjjAPHg
SItb8wZa0Z7hKagM9OCs8Vhizv8bSwoQiezpue+i+IpO2L+mDjrhaEz5oVR9o7AsDs0NMIpEXJnr
aVdwejuSx/J+DmZlYfhPivhm81G9UXk/FRGQR8vau5LbcpRxt9xBaCmmRfEf3J3JbixJmp1fRdBa
nvDZzRdaKDxGxsB53Dh4eUmfRzOf7On1RWY3VJVQF9BAb6RNAVUF3iAjws3+4ZzvZFO5RclS77E+
5K8Sn957l7smon+TNcKq6TQRAZTq+fNgeeHaFguMncro5QrdMm2OSCrz1KVgzQzfhMcE32GPbQ+o
pGO1NIVpf8elmWOW1CXGWOSLiE7F8mIQs/JsZEbJolV4667VcPq7Wl2KYL4PYlKjV2Ishn3Ln2Cs
WuKmfvivrh9NLvzHTbEI6LFkOrH5mBPhQZRDdhL0OTVJbBdu1KEMeraUxfjURPaDviDrvso2njej
Hu1bizwbmn3KH0wgxvhJvHz+XntGjYPa8tQYNbU7QeVMU7UrO4fS19DL0B0blyyUPlke+EMZqLf9
DEDBRO3NFb/s5sCv9oVjmDg14lj+jHZe0mgzR6xxBkMFjGgTvOkYLvhSVzq24HeVVxjFmrraMG5R
LyhxtFjYXwVP3ttQzdUeXYnzUGon3GdGxha9GhuFCNPv8oan3WvFhq5zQiU1dRwFWg9sS4ssTLdV
TXicanCDeMCt2s0i+8U+MezDxgC/nLWVaHKNowda8owklqjgUD5nJKVFk4FcceoCujZDzD+6DUFS
0olPN9poql+e1V4lgiUXJg4dLgNzGp0Tpin9CjNO/oDc9c+m9ozf/Ond+xCjY1oJvFY3XIwcA3w2
Lkb+oRL9BQzbcpENeAlYorrcjt5onpiNJZzuI8Fo69EpMxbRTXubjaF5aUwvJ4NM0jwGUyd+5Xlf
MGtHFfDaWcTZbIQzUbZPGt+vOTf3KFSd73DyIXl3wGlLRHZvLJl4tsbyyvDLmsd6jMUJVkBSbEEw
/yqhYDuTTDFZuqxTmHDuYJjfFDBMeMMZiq1qbSQP8EDLp3mY1dYx2+TYpsK6RVVtMArph56kR6QM
2wVHyWGpOnvTgqFVKNSa/tVBurvPudBeEhKKMPCJ1Cc4Y7LkTa/z4hMKtbWZpkbteVwTpG2DddfK
3CAhsFC1wDdA4je5anhAo3leYrn2gpR7cx71Gak5rQL98S/b68SBeWtytMf5W1rjdy+NZ5OmYAUG
1zo4FqJ+0TgklU0co+Dgh5e+TZIbEbbhKUcV9T2STpfBEcuWC7MuboeKUhvCiB3g5XItBqM9cAA9
t8a3DCdEDGzbfqTtTfLr+hLoi7Fkhw9z6hKf4dsj96seM5p9olLNBYrJ4q5aiyR79+q2JRGPply/
eH0PCazQ068MfUYRjZD3b+c4uBtT5Z0V57DHnxWvEaFgRMXINBxH1ekDeR9kunfLu8m/AubO8Nw1
rUqx89UC/4VjYl73C4LfgckcxM7qqhUX0y1aJ+dN8qffCK5i3MBYHth6NRvmTc7Llf2IY6rTqzxe
vIthwRehukFURxjXurP0OQVgfAwRu0UxUsXfSzkzgKsGjJct3a8x523kdJNCzV1jXmzEwLNgWFBd
KHITWAGhPa3UzLWsCnvGQqeNXWNKxJA9uvRVMtjtRdpGvYUBExyagFSbFaed9dgiif9iuEGGypQL
/BJGPh+0JR+quE/vLJtJYWjIkq5wcM5xTD5Bzvdw8ZcmiYTA08YnDvkBQwdrWIHzbkjDYzOGb5Ph
BC8EyviwiPs2KoS2GNZWoNu5f2+G3HfOYhz8NUiS7m20/PxYoT6PKBDajT2PkOhHEqjJOJjO8ySQ
wCvTWDahk7K/q+m47oOFPhkdynjsgzD7SnrNJVxi9nY8FmsFHqvnyveKpyQZNAiZJHhhg9/QJGUx
LmR36JwN0q4mKn2Q1GtwuuJFGBlUl7a0H9VSh3S4GRIe9+rH1VKiAHRE1E99Hl31rHXk1nxVQhcO
/m6iukRbTtTiKgtMUKsFIJF1mLoJJdcCKDQLUV/7kHFCSEsTxT4wTRI7SYPVmPm6ttrKLBgelEXg
Y0nBTyYTA5MrHcbOEjDYk3GflUt+6ZomvhE4yXZpA7l3mjz/NLt1t58Kq94CjM7X3ijpiiShs32c
t3fZ3NzJynGerTle1b39kTX+Z1giGsUdOWcQoYCV+Sn6JZLZ/Egt5dkfYm+fJKn50DYeesbaETfV
MmFSk8VTnYY2+q4xRXNmW49B77pPQwF4B/Wz3hjd+BjjvuOg9qcHNJrmfii94jJzmxJbVG9kkg8P
mAATYt6qaidV72/tirkzI17nPNUuQkcYgkBVwQ6xHnkfBCA/MymNHQDaw1j2wW5A+UQ6hfpR9C+/
F+SAEG3maABbGs0e9j/4GORktdXBtJty0+Hq2AUpkTw4WRXMfOYFGw1E+AlTwlazoXWwphwstl8b
c5FfrqzAVZLydisGhcS+L1x8rAYnac1ECg2YOWwbjNhE+ihbbGzvtvNwCXaqIMyw9+SwBeMOKU6x
bG43ZlceBdFUujU2YV5fxswY3qsQ6oAwkh34KOuwAFBcKQEYdDD7qJH+ydZqb7R0fA1smWPfpbdM
g6EXWdWuSfP7xgCRAv124miiQbanambAPy5HRmLPRYjeqTWDiFVEZGfYeQAftAc88ccEliz9xFz+
dsgSjEhl+gAWeCI4xcKXkTVNsrJsYufY9ttcB4YHBJGmSHvZIbAX2eIp6oCMqJrdFuVHcPSMuYh6
TcsM7jHAiAFNExoMMRTXloJg6vkD1JSPErZw107j08YP8zbhzF2bQVKMiJ69X01Vu49+l9TDJklt
UAoYPf0thHG1L5cFlwqdRXrjGVnh79DAeu/9aBnJZ8z/wOPZt2T4OKH15LjEnvUTrnncvuOm4Llt
I7rrjQY9FG5ZWTDc6HFx4SiPH7uWyKFsCJtwF+A1Dz0oLQL5fOfZqFLrEfnfHjNr9klaFLdiAJYX
coHV5E9GpnOWkBYoy88kizmILSyBkUlQQnz0M3qUKCl8bFNhmBf3YRJ4zoEFN1jPZWBjwso2P5Ue
kX9XSG40dTZTUh8EwpBwH/omSwXO0xChORCxh3wai8dBEU0WcW7UOyfXTDnxqpIz4Wd+8A7uZPhc
Gtv7XQTktPRuOJC9GVI7S3o7ApbmcqsxN0SiWyy1zz2ue4itzCeyZKRjRA5r3Aujf2N03G9ye+pZ
aqrgJvA9pvqIE9H+4TLR5cU34a6gTLh1cvsgq/YzNUldZvN163G/Jw0oCSM5ylwZj64FHxtJdJ3c
exQkZ75x6Xvc5d37rOH9ysQ8BQtuAG8ewOKS0AokPGPftCD+y/G2V+HHmIwPXje/uWihwcbGlBm5
drrDjCgyAUiyw3/WXEJCCyO/54uOsXeBWGZfZTfW8MDdXXNDFszNSL6pCM7B0bdVhjsnq1KP1Td2
kDLqXUdi/E+hM6fOSgUxfZM7Qq1B2RJHhFdMj2FTq+dkIGV7zhzG1qXXXXIkDWZZnKVjxBtrDqy1
JVLGFrKJY7CpNDMbdGrdGsixPoyNoz4yKyeWt/eX+aiVNMkGxTlH8ZuxKO4Ul241JBx5aSSYGSx5
Eu4XE6C1Sbtjc/5UzcUsa++xQ5hKocVENTMR2GNieIcrau2WqxqTaet8zsjawBc/67cloHOrIpZb
zDpI6s1u/b56mybLuSdaOIYTqJzlozWzYj9QIZ/dUPlvSwe/mwWnR3ldaA+v9xKa57k0ANcEAW8D
CjEj31UyiW8dhkVf9Kd0IjqPL9mY1AwreP94J400sDYoYMtn2rhsLft+hwM/mioLSltIolwqx+K5
Ut2+H9pp61XTi4ItwzuYPLNS3rWWCPYl26XNoHsZmQuC6bXXe0y9c+PWSVgycq5kzwqSOhqSlu5k
5Iu2KgGS/dQ6u7QdpGI3W3aAATy2bDewuDbks41ridaGoGa7TbbhUtn09ehhSOL1sl/2YAM4JdNg
2lf0nG9mHTJd9d3u4OV29xvVM6kFs80XYiINIltVXTg+lmBASXGzVLEvYkzpodbBKUhF9WzPPgJa
HKJjGMGd1ut6QqtP9mNyn3bFRQWgleTYZjfsTlg62FW5n/sQ7HJvDldPUDXpBz1n9R7p2UTMOHkm
e1wvuEnqZmChgAXtDTxG9qWt3opq5DWPfhuPTIrnNjt62uXI8oLxThUszkY7pnlrSGUoM7ulTeoa
99DbULYjHxzDZaJuuRmXmMjEQWJEW6XpDItXlw0PtzJtsmIUb3Fk2MNLIaGVCaHFJvPHfjcJK6eM
sw9+AGVmRXjEzsOFD+bBV/aZrq1ZpYTZAPnvOn2P5UTmmfFNgLER9QGWveJa4U7azh5Q7BFSAD4v
aqoSc77WPtzE3LlDQK1f3NQOICcZHkEUGqKqB0/a1hJKdtGgtM9zzqnaLk4onVzKsJFaGSbQkRN2
jjC3iu3AqbzznYLNf9Nfd2NdbL2WjBhuoOoM67aA+Vxnjv8A/TXDMdF4X1YYBPGKSR6XRZHP0GLw
6a/SiViRMh2mNXMjZ23iAFi1haHeeoAOjxbfx/u0tfgqJWAUJ1c3Dx5iLYTOto862sGwxqHKUGp0
DybGECYoxZKt4URVj1nVFruBSLDXLuZsa0yHlf5Uo21bLWbOX3xNuxyjsrbYLSWBggLXpF8uStp3
D1/bLWAsZO78MpGNVHFFzJ4XCUjCkW2CRUchDfSydpZjagiumISngxFx04lPYzLea7F8J2PgnL3Q
ueMLxbyeCVJUlSq/S0H/DGvCoq+dgptW8yXULK9RzE9y2DUclmSs9HLc87XuKBcdhqZTJaCtgXx7
DjpTAuMipdBcN2G5zIjigwDRgA5P9WjFey+o+i+bGHOHqXscOOq2I8j0UJtzEBWFAZFbwZjkawk8
9D5hQPTItyt7LerWeptscgB9nHSbhCzkbdzE+tYnMxJb+DW2G2wci+fSMt/QXarnQtsMo0SFRTrX
1hV2ZYPrEn7yHSZarOEzFJvQ18tjF3btqcbxseV2KDd+0MubegbThHl1tFnAWH92xUM0E4l7NHK6
LTspyxtvSYhGUCHeGe4MB0qZWLaSpOQLwxV1AJhjfBYw1F/Mour3XAfhbeahPeGjWFvK35T2PPw2
yGI4ZJMdW6vAnvwySq3shHlkvuO7WFI8u/07Bo38ywmx8vXExT8GgT1iqKGzadcLq2PUC2tmxCu0
jfxnwUzkiZBxIuZYbIg5MkclH625kheXjCo4kaIeb9RiodD3jGmAc43RtMtStufQNO9IiBX0jH4F
mNBKy02Lxh4NFPbnIMyDp3iEsAXamZIDIsdNX9oTTzIPXZtIFphCl89pXyEfgbHHBrQ5G43xHNTG
t4Os86lqwcQ1gxtvjWbOrvVrM0bEI7yYRj/eLmRkPUF+Gh+wVzTrPL+fGKxubXzIb0XjyzvPcuY3
I07VJkeEcnSaTAABj4c3DpQ3vyid82JcK4GpKi5O4drHupTmrkzS6g6sfgHgbix+j9iutt1km1Ff
jRlNicm5gLhqTxeYQWBpbUWmeOB6xF1LPi3wXe9V0oHeJgjS/qocg8pLtqYByFEvxzzzknXt+uG+
g8y3lj5O46TFWdy5V1lEjTd/dJL2ULU+E55rqoATDDdgSBqwA5b1Bg634ZTltwIPmlXWPaPV7Eh2
grNlQpvzr4IRbAhZPyRD6dy1AbDGKgRHYqSwcgeL4UVe/0xMZvyZ26LEjbSjYIaCuzhuhxciNaMY
q8m+85kR+yJ5F2n6G4XSt2C2GiVssLPY2s7BNSIH5+uu7ZrvwiduAhYQ/jriB6qryatYyLqqxlPS
J6cpaF7mgQOHmK31XLIUMqyFiIMEy4rC9mK56zELrEM5to9EFOxRC4GiHNP9ktdlhFcL9QEbIbWa
ZpZYYmCwU0nSgW1jr8GrlI6L93A5uR2z7gXu8gNDLReO0gxCTSVokVud0TYOQ/4RALzcGkGSn0WQ
FY/QA/wnr6Y3bHTG4LtqrN3/0A08o561/QZTW/JJ8rJ7ptk1t7BLodrLTD7/Kcz7r3aL/D+U2wkb
4Kqo/Y8xLE+fVVb+t8vn7+GfWCx//di/wVjMPxyQ2rRZoSdC9MPoWf+ygQT+H7ZFoqfvO6bgzgl4
qX8nazt/oHBEZ2v+mxPk/9hAxB8mkkB+ynUDmisUiv8ZG8jfBbABY+KrAhaoRIhWyv6bMLTvHDFg
Ruo3WdLeWTGJlRgXPyrXSWh88fSr4saVs94PElTzP7xT/xfng39liv+TKpUJJo1WaPOeOBZ/0d/E
r7NhoasKoKJZpaH3sfKTyFDpEl0xlCs8cQSHlrl9yuSY7uABZifVWOZXvYSk3LczrN1UuZIVh9bz
ZfTAViBQ8451r+dVDxPxBgYVEr9ehmcnk2I99JyvCOkIxCXtgozBvg3umZd7xbmt2Hx2vv/EAA6r
OwaGC+1xg+Vsnqxbl+XYFWMnz0lW0aFdKVqNp/T2Gj7FfQJ56xK42niyzE4uPNWOvu+XxD7hOTee
Au3OEXsEVAAO3S3+BPecYBfdZWyxn/OsczddEJcrK581IHJ/2NmYo48hhfXuGg5Ce+26iJ56A08v
NAWj2LtBZ58CxjJy3RvZMB0MdhPOEfxUR4QBjN1dkoWMC4jHIfqUA+9DxG7uRIXd2g9MExLc/n/i
NpTBuyadZb+MuTzB2zQYtaF7usdHMBKPs5jvLCskW0j2PksE8psfZRg7vU1M0OjKxFQ91o58HTrD
24yxzXbcVkdRu8eQWI49gidU/D0kr7wzPvzBDM/m4M4+eFuIW+WAj3xVFDmxBX7uzFTR1TxfhrYD
CNQXxZGxdrUrQZvuIHqKIco70Zxq7EaHtGTt47Bbf0LNkKOMnZJ11g8aH4YwNnrg45ZWYX7iHDc3
fg04k7qgmneFEd5iLZlOISPUbdH2LQi8YtfYbJQZSqaIXvBg7y3oPZuQJ8dbz2qwTgu4yDZihBtE
fc4Uf9saJR8/q2XSB1v3gNllXtWGTaAi0WRrigf5Ssa5eGVqYZ5bxts9gsAjHA1nJa/fc6DRFHBm
6J6dpQ+fRvLtVmk1qPUkG7lB/MXCogpbb5V0KSKIRcinwEb0svLA4jyKRHIVjh7w+SZamGCna4oc
ynQps+kjF4NjbVtf2MTVD2aNjkkSK7NJAd8XW1frCs7GZLvjtsoyfRHYon7VbqweTOdK9g1yxf1D
sfw4OXHwrUHEPAaTDJ/Rr7A1XdLB+Mgzez5l6CeenMI3UeE2cxdcXEQihFuCduzBhHrxtLUMo9uB
msrZl5Fhl6zmokuagwKC/6tdZvYsIxCDU97T430ICA07HXgLXQQR3TzXfv5Lzn15N1U5hAwqgSeZ
2d6+broD/AZvD3PtRysaQRiYEzlJjvOTNEH7G9dJvl8SLzsT1psedE+YkRW3AOtRkowXsDrt0fQy
Fr3DbKlnf7LDrzx24sMVYrO+6pth30wTsUSy8vaFyWxnnVlSnulFU9b2NQuquOw2JaaUi9lo7zOG
L7tFYJz92JQ3m4nI2IcaFMcj7gHrE/OYf2cNetjFacxbOAv5TIkCOWaU5knNSfWW5l73Qj/jPCPu
cg9IH8neaxcVr9Fhkw3CMH3atVKW1Lp1iauGss3qv2h36+SYOj04yyovhftsN1kzbTx+8q3X8S5m
vwx2AJ353l0gLW8s0g/13p4MzdKBsdIGgexWLCk8T2ahFXr/oWdRkpgdS0uwk6g8IQphV4cG/Mk3
DVhODQeZA4kKmp1vxmlM9lPP0po5OUL0lu3/2nGGiigT1qMn1bKR12hNqT9duorrckwc4k5YH9Cu
wruh1+OhM4P4VTqE+2F5GydjnddTZmziGJXmkaFy/Jn6ZMYg7AqnI5q36WXIaxUcYggM8RqFNiqL
Li/BcJOWuonJPP6s87m9gMuR9k1aiRAh1vK+TEYNsh2Z8q4eS+Oxxjr1zSBmPEjdpJuJHgOF3DCw
QVzGRXVrEAz1G19+nWwqTYx8BNomdHZFrECJDV7HILCbRn8CjNkpyTyKOTlwj9Z6n9vRWY8K6eK2
Sq8wDx9EzTvcTQnGgrC718ptzbcuowA1IQ9+ZQNjTMfV4Roycb+FxSNvEWWFvyUapIvZEZ61czxl
wpz1NXmjpY6b3ZLMo4eJDRt1x36voQYPnKd4mZmbTy4P/apxGUMtec8vAG2mAOuS6gkKgpWTRZYU
eQU0QBboKvTgcl4gZkE42RQM7Unt8gZW874Dnpt0CrINKr8RBqYt7h3heM0LV08MATbPA2Ya89g+
F5nSx4ImestHVkfs3NTWLUqInEiRd1kSEv7GLlHdMMeW9apMHUNFqKFqFEdQvZHpYiMwSN4medq7
A4mOeS6sAucW7ivuOJeRbEKs96la+onTVKdHxM7TLi0G+PrEBuV1hNwLvXTYOukDyjvLX0/YCwj5
hYN0fdAJCNIK1EaCDel3viBxYLOSgRAGgyZ/+sUUt1oXThMRR2BsGWZSCYWNSt8qF3m0MBuFeL3Z
Ocqf71JkfQ+QbJIXS3kIQWx2lzHjLWYXKaM3GiMYJ0HYn2SapLcygFzO22m4zyXxnl8jcdM8Mxl7
cKYXCxjIaxZmJPANI7HyAILq9LQgAiBiiQt56Ei2MxtGtYGdPo1zPl1G3fLDKbkEF7sxQJKS8nNx
iQsbVxN56g+kIuCMcxUkZWaNLKQQERI4gRkW7UmjwT+GPnJbRDcUsF/IhaBQ+v0t6ao4LK7pdm7e
8nr8oL+lUQtuQIE0O134cGCZhW3d63QEZVwt7ohaZu3tS7Rt6wLCO7IeH1MoSYzijVsOa1/Dl4o6
iELopyJK7cLCZS4PIiPD1bfZlxIKCH9uNY38QjjiK9I8EKmwcZRD/z0sRCbuXJGpL1yjPemL6hqD
O/Ztuw9G2zyBiBnxroiSDL68CsgJLUevZvVtVfF0qDO/5Z9GP6RWRTXUj667dEe5KA1vtnRRLAeJ
x33YDtnwqjxpv06dWW4CxEsVV+jM/kuBbatWJta1bJN3pv9FGktw75Iy90Izqumgx6y4STDkO8if
qb42vTSbZ1Aict5YUNOYbS1heNeBo78UZj/u+zoAfkjUzN607Zyxry/ekFD3ZjRbQ0lqiPDn9hAz
MCj4pdknEgZjDi2aOHC3K1Bz/XdY2Fm6HTXqa270fHn0oEKmKyp2m4XkkpveHn1Hf8LClEo4Rk1z
Stna/agg4WWS3JrH6+ficq5KolIjy3c5xLJx8jABdFM53daVSxRInxgDixWILxqymLHAqDJnUa8x
0/Cpt4vmDcohd5VrxPfK23pLaj+OPbKhG9KTE3OTj7Y93rD2IRfAsmCoCNTcN8MYlIKyx5ypgNGT
Qg5yi5s2hrBKtWaLJ3aA9muQmv4rD3U+3lj48o6Vlc5Xhk5ecKQXwfPCVLg+zoijO3JyJ9bK8PhY
eIks7ClZybA7EkxgfAqILDPx0jpAuGdSRm0mmy44sukcxq0yffarfCZhf5MucfxalmP+0i8E8p10
qnxx8NSUHMqmRzLad8a3aaHzLK4YIaQ9Rn1Y5omjuAGI9OZMronXl5HpK592e3YtzX5MV446eBzm
+1iW9lG7RI6EXqxOLNbLDANDA2iHP32z8EswdvPd+dKyx0nXQZrEcpVTHjHGDTvviYl1R2Duv+7H
rKsX/x9NggLcsslcga0SfkHXpR39R2MdIc1qKDNXIe8yywO7WWwC9WNntW9OWD3aXs3FGqThmiLz
A7+Ovv/Xr/93K+T15X3TFC7VnemStvDPL1/E0q4g0JLqFhMgRNpRjcI1K4//+lX+7Gj//leCNaHj
NHkdL/xb07lItG3YKAbE2oqekOUxoeeGY4i9m2oBsG1sYe3YIWmZDEYNe21PHWHtMMWmN2tevMMC
mOwEcEY9FFkQnq9vWeSDebgYU7u82faVX1b4ED4H7kV1R5wqITt//hH/1ZOW/+8Cz4DZ8nH9x+OY
/yXlZ/WPk5i/fuCvQUzo/2Fajh1ygbq+H4Q+s5C/BjEi/ANBNP82MxXT5VvI//PvPI7gD+YSrPID
2hhoEg5WTTj9Kv2f/x0qLkMLD6aAhUMQH7z1nxnE+BYjnX94/Pjaw6vglaDvhlhbHetvj1+TBhN0
BIwHcQrUCN2vkVqbAXs9voiGkjQSjS7vREZqLHRxRwBZThZ1LYlzcEkp/mHJ2MMM+rVGRQ2tB3Xh
yqlgROxng3zYXbO4xl6wPN+AF3G/WZg7cHHgFdy4XjkQbD0QSe6GY3bA7LXJuT7v3Ky270NJAGli
Lz5WPaM+zTYxS6xI5/Ngu4/CBbvJO7jszBaoVdPY6pzLYAs6lD3QlG8837lBBxsF7TCsdT/pCLcu
YAPVombtRbMNlgIPWDHYG8cj0qTpwnPM2vcyGjLZuTr9IJwmOy42wSe0Bn6kcbBsUe78bkMs79Mo
v+qqADHeYgRW0tOoiuLlwK5N3Wv0VdgjICWEzIGxUyEfrC31Gcw87mZg9tuc7n09hbymyPzveAys
i+rm33oYvK05L6xfc+PidwxWc/0LtNLBSJy1quLXuXOOqitPaCcwZA43lYuTljqf/rkzvtxGoPqf
nd8lqTzSvWKH/QWt0EJy9+Q8JSEVWJPlekOGebxGcU32pZW/ohadNyoI3vzcvDbFaM4CJgJTT+DY
3G3CBFK/GIzxyMaU8qizbirSwnZL5u5mAyfcUKq7om+R7epZVlzVBA5h0fhF2/OnVg4OrePbbBw8
Oyp7d/ioOHNxVvlj8mVfg3rTfOZfAK2/q63J/ep7JHrl0Inbqkrg187+8tOHCgeNi1xghQWCar+t
plOfFrem1WY/LqlxGMKhrVtX9TuCdCxfWUnQboEWmFDvB6sLb4pBwa8D8wEv1OidWztGCL+U4q5o
AvZvvn4QaXNPRhwa+im401U2HTy0qMesU9f7tojtu3BsaMq95av0cvoTo/yo4G2cZeAT3F1CURpJ
h3hg8+nhHOly8uoEu39fbB024AwpHDKVSEI9qiK4tQzXe1CJlNaJhSjWUzOtrW5dL0ZGNrVLybhV
VTlkEWpokk7R6bNdzEf+2KtYlucuJ1Nkivwhq0qyVuLK3IGPZPZmGLn90INPA+XsVHJkQYCfYV36
2jSjYexIGWsR+CcbGWD3WJMHnPlRYDVxsI7LmDUVNRqF8GDUTIHqpB+Tk+FmldoPVkgsQ2oXEtFx
4Wbtq1HkPWoooxaKWJFK4L4JzEZE9sjm6+KluVr2ogbKdoy7tJy2YvZKa5XUfS8eseCSpFow92h+
2iLTIa+bhzwBMi3R+5CFR9BLHNNDgh/EOcoElriJBJQckaSOD+Ox8cB3bJRtUo/GFVPF3w053hVO
BYFj0gIVccU+h96HaSfLaz3xxIQqj+/6pBcLMRgY/3DxzynFEU46E+q0UbG7hwXO0qQpE0J3ipI3
KyiMVU/AHhEuyXORmzwhSvAoZOzsi7yuHiUUuO+J6AR3naUToT1EkFrFnd/kVb6lx63Fht5BJhd8
FHz6LqOLXTLOttrYMbu6yPSFdpgQAITeVQNCj4NPeBd5qL0xZNswKDqCZStBPeaOlv6sw4DBMdmE
D2GtzQ0ITV5waIu1wtbJH9qmwUBE7YzQrhvBZpMF5hu2/VH4WXoGI6w+J+QOeNfSuTsPDcbUVSp0
fqhmX3+KKzQ/BfBFIvtTroKnVM1vgrnGWtZoeIU3dVtdpOW9k1sce1nib5O6Vo8sDprtOErxntgd
4jxHufrDghw0oX286i/ql9joKSXB9lHIMT0b1dHn3+1XvjLRe3GEYtQ/KUTGzi40Yt7RESt85CcT
GQ0llfTt0pOTYZBwMOySCaXguglYNm3smtS/I6f2y6jcmTzgtFOPNGSl88DAjPB1ghEFpn3pH6Vd
0+8tvTLnB6/MMCyVLuTmEe1R+lgGVvrb8En4W7E3Y74pYHM+9ciVRlyodPA3GmmS3qZjJhEnJilJ
PFBp8X7/mtMcsa7Pd9nCeuEjdE3aK7laYl+aJYIRtWS3rgGoe3Tm+Syc4X7BNnGIUZjfCx/5oyw1
xgttBicjLOd3OXvtfWuYTNRHWrgnqcsFAl5flXcExje/apqu/YAY+xBDT8fsMIjq02c8d29IFpKB
rcLbWQHoWykrF78SWwyvJXqLbt0Tp+mvemeI2dIqR/wIwrVO7TJMP5AApiHKQiRAT9LogkjC6+4j
2/EZiQQ40Muf7Ir/iYBzm5eC8chD01j+a4V4Y5eNmR3gL8QlcbLqbuZUwIloIPh5ahI6h0gWU/2N
jbj5GQODYX5nDxgjXIp736v6hl2Euu450LPdGk3mnJNSGtUZ/6r7hL60q051OwskQVYDEjvBOc60
3EzFW9AkqIhzGc67HFaPfUN6hvu7Yc2NhYuGzmzq8lRnKsNWpOLguewt70MP3CBYBTgkg2pJ3vzR
MO/tmUSiVYlS/AxUdlwLO/D38RQ6GyvxrGOa2OrArB1MfYISb+0B8jI4I5oepHXf49/TxB/bKyPU
8nlOLeMS10zrUbhLlBE+wPz+XBnA9wg6qmqCisauJH3QDCnbTb2UmxQMxo1U82BvteNI777PSQ2v
JNGWWyLinXFDNxw7qNHCAETY/2bvTJrjRrIt/Vee9bqR5nAADmDRi44BMZBBhjiJ0gZGkRLmyTHj
1/cXympLicqXsty/RZVZZSkVERjcr997zndKzDsHAmo6esiYxPSeEw77XxN5qvwwONKYb2E5xvKD
gQaX4NUq7YYA0BGNxtZySTyqY346iuc8gjxoZMDbE8+k5Rtp34muk9JQ83oox+GDKZnXH+FmOOJ6
BNNd4O01am9NOOEdxIhLdFNqzKiQG3iDTyEtqKlwSuKoiWmRJDxsy4xXHom5vx7pFJ0y1/R2Y9f4
D3j91IeUygU6TMi6r6Ym2Rv2Yu05L06bWiZyz35W3OJTAqTptkC7iJlBK0tXibTBdrluQxvbSIl0
8CqxkLyta6yZIw/EoF8JS2/K1TSjYO0tcdPOI/Y1Hd4JXvi1JvFp2ymBZTSvh2fPxEgEtDV6TNsG
7iVWFkxKtYoebCeKI6zm7A74bBiOzR46Fk0IXrYDtEdygII/wG2lD0EMHhDu7ixlLm69FuVPbsTW
oz12UwNIxEAFWamMZbnoFAjuOk2Lg+GF1uNsknwXVAQpMWmc+/5+InsYDfXsZUe8rNEb2xyLZahH
Z1oNI6L9fZ4I1JKcP0hFKPyr2Rb5ebGrc+Oa065NesLW/ZpOSrk415WuPaipzlWDO29LjPpDBFoV
z24ZXo2Gs7ywYaT3kSvztxo8+a7JGrMJcKBkB7PTIR1gBoBvEYpEujdOeIhyMSIyJcQhYCxKe8NO
dIqnuUUe0VgurvfEYiPYjRNl+8mJAXW0yPR9hAjTcpvZrV433Vy91u382jVGRgfLxC2IPAuDTNBb
F0SumRcYOn44nJ3/PHT/yL77+cT/64nngsF5fblLyqj9P//L/N/W1JeiqrrpYFc5BgJyIPSRTk36
8O8/hrk7E3MJ3J9J988fMyxFiXTVGA/uhBxilUZRugYcT9frnz/nAqb6q7Nw+TmX+2valiU4EfI/
f/4c0zdkx8SwPyx92b+klx2e7HhOBNHswSCcjCz5mg9LTHxSV0jvN58uf4YG/fnx9G6AScG489X7
n5mMUQa+gh6TrZM6iC+FgPTo3BJ4BPF7bPMPXvM9D9aeP2VzBbOHamIQ/sNCdWF/LzPMaJNfCo9S
Ufcv0xm4X3VQVjPVRyEiBgbp0rmYBcYkv0X1ylJVuQu6FEZZGuTz9T9fz19/ECdhAXaNCwvgzHkH
AoMbG7t5hbh/SS4jaEJDkH0NVUJUG5FyPnt8BH/48G8/lIaMsIkSpDJVLuqKn55JTYaAPTAK4EOj
5dpyLWrp7pPQ0TFx5+blnz/scqT/+Ynhw0zh8wP5m2z70hL44QWIfEuS51nAlV8Ydjlavk2ZEdAP
7X7zq3590yweSweClUuTA2zfzx+EMRhWVpOUB2a2sruFMBKycZam0+//+ReZv940Yt9tTpGUiVI4
7rubFpFwk2KpyA8kJaqrGL/UBm1WHF3T/bB6ZgMQknf+QueMLW9sb2EYWfbZMx3EZ5R8/ffqD8Nb
hGe/Dxc0w5f6UH+vFf/5q/5yTZAM82jRczS5LM57GmRk2BHmcy+BwREL91B7fXdmjs1h6V9/jsVr
D97z0kmCNffztVdN3Da4tJDhE9DcbzQcjGRzyer5k873P03B38B6LQbqvFj/fVfw49e2+6/V1zJ6
yX/sDf7n3/tPc1D8QcwnrCrhupfErL9UWp7zB9ItS6HQMr/rtLh/fzUHJWRUlFO0D+VFuPNXc9D8
w8ECLj0WMHh1Lq/2v4D1/vxSucgo4aiDoLMcafICq3cvlWsTwpvDNt3puM8CugYo3ikZNqDh6HmV
829WC/N9QBefxwooOSdyRXx+yM+PbCon1Nl0K3dmRg8ukln61bZs7PsmSR9QUMZNQYhDQx3nC1T0
8+AhP42d/mnRIZz0QVqPGYbhYfPDbfubeoGO6o/r5ffrYEuPEYG4KOAc9916SQYtq8tMnuAo888d
NqaNORreiszgvezso+8viHFzSwdhkk+beD45uhf/EoJ5uTY0Z6UQKDnQzb37DpnXKKqz3tvVCVVk
mLU4Fs2kevjnn/o3d5ztgPBi1/LR6PnvtiGXi5zGS+rtrMrZO9kIvcZN9uy70FRoCP7mwvKc/rAP
fb+uDkWLxR13pM2D9PP91lKbYko9f0eGmgomDyswTQz5m0/5ebf7/imwplEbsuTyDMt3TxX9FbMZ
ndDdEcDCzwB7DAenvxuK5F9CUblFdPNpy8PTdDyl3n2QYyxc0cvjGybEIxZG+o2cBDpBVnm20uw3
y/vf3ClUBGyuPkN54Yh3Hzb1NjFVre3usImLNdQ7exUPMtvg0SJEOVW/2WDl5V78VTP8eRUvsFIL
EitbuffuXiWmZy/ajdxdYzAY1kPlI0wOxV2OfIDg4ZhzTNmoIO5GuScOByKHKMIvRM2UpOBNzV2a
eXqHd2rYIN1Cfy+cBnKK5eUbx1mWcyfrot54cek3ByQ2ydoqCo50ul4uLWumq+u6W8xN72DQJyxG
fdBFoX8zCfy795zBiiJHR7AW//I8jqQMjQ4OzF1UxvKQOoZ3mAdHrN3BeTTmMiA+vD2UOvrmWhif
6ALIB6Lkvd9c6r97XhnFSNs3mQdDjH73VqSIL0iN93d5TnsIyNhNSSLbyiQG+18iTRUVIBsPUlzL
Yx7y/p7G9UXulfqQk8l6WE89qfW6KgizAxLzz+sKT+avD9BF6YvwmILTAlD/bmlpCtMyXNm6O0Y9
cpuRUHNJbp3OUqjpThk8CLLhRJoRp0Dy1Ewr0xPNOkREyWS9msa932KMmTmDoDfsHXXfw8N4cYbG
248K7SBO/n6+99vOvu66oboi1iTZlTqekcWYPb36nGpp3fQmvpSC7ihhvN6+jm0VEFA37yA30RjT
2PAtRxMS0lASmisn4qBLmwIzSwRG6NSjlwOeaBLI0MYtPShauJvBxSIUknP4QvBCcbAHf9yKnMbi
DDFqBeXDPWRN5z5j5bZvkQIl+6W1W3jTtB0c2IhHj4zsk5mCu82I3MqBExxiJ9GIZU0ELVNfP9iQ
JJ9lX9YvuOu9VRQ3JcEspCet4QTjViqHOSgJ1N4nokvvDVE3t54oEDNO6OLgyU0LhJ/Rap7raQhP
2LTCp5hqGFNo472qsZ1AKgvrU2akH8tcwj7IkCRepZ0mYkSjMi7iTSOSvWUbxR5nEYwuZgLyjuMM
DiwgWt4FOtfeLkhFVlEHQ61tdEbwSlevvQGtBk1YDIsXkw0SrISwE1ap+drvfW5mkvUXD5QMexdg
fpNAdRmHr5RMXJPRgskXQ46t8t68aToCulYcAPoDjfb2o9mWw5ODC5jsE6emIYsKyn+ibJtRRxMT
9ejlhQ0PQOCEaxqMccqxr5tBFduqEbTSE4K6w3WzsPWvsgjJDrZWu+K0gOdrLyN8iqXH/ZbtwOVj
LojeUpHPHnFvWYQGkyS02nE+xbWEvIfe/JMVN2JYeSTh3A5RI/DKDugLVl4v0PqweMAk1PZMuGBG
2tcTJr4uf7IstJUDJJzXxkn5DW7o8MT7CKNJQaMQInlrxGVJiXMs6JjkNGG+LZE1I46GQRttRAeu
aefJGmBMmhHhJrOCCCPFxGqT5HCVQ4WuKg6J/pALBc6K9aD4oiwHTyPuDoJmbMKyNXI3QJFgfYZQ
TCcFRiVZQRrxd1VlLHqNq6rYeGV4k/VTtHesChnUVJp833jUREHHHpkqDGoV4F0E48u1HHXQD2Zz
jOF/XUUdMxKrHOmpJXNAtzAGF0gUGeHkXdDy3fZ0+PGONp2/9xxRcH+nYhPRUwOJsiBJR6Heq4A+
r/k0WB4zwbn5WplOs016Qnd03BCUFfog7oYIP7NhwpFVNA2Rng896LPFGXcGEr1Nk2dcfRwqJ68H
RoGsND7EJdGJKR2+ldUmxQuHbuLZGETuPUuHb9iNnZAhzzh+GFLk+zm3+B4vndhjuMy344xLwJjY
hSlF9Suppd0HoHfz3h+NYqdbmGJEKZmX+AljVaDUngYKxGkx7StGTin0rX6EM5WSx14fkQ57V23l
0XssFvBmbRt5NBPDx2ge7KtGm9EtWDN5pXXnv9CHtx7l4pBPSGMYokKoe6pyHe45IFf7uOiS7eQk
vAowEY40+oaNqimOCXmKgdvT7fTw3nkw9NfsejPzg74n72YpTzCJUb3X9rhsKpCdBL3olCa5kadr
u08rMsQovC1nuWmtJt6SG7fcy8ZtT/WSJV+mhBVXkFNEurOZ7Jomm87tUI1E1xvhhS9JrlS2+I+q
sZftpGeDeae7nCI/fe6VT0Y8/OA1yPN2HalzmBc0arP8UMSFOnBmzyAopZtoGQYGxJ4RVJYav6J6
7hD01+QX8a4Z5vPkN9bJztvTGMZoRglZXU+jmNfSnk2wYJYd4c2K4dHmbrZx8moMKtsHT212HChM
0IGL1sNd2NZlEmjbxQLdLYSjlsa3SSF4Hl3ngSJp2fUN4i+n4lWm3bIzTQUQf6zME9yTD3Wir60U
kJdrGvV6YQXfMcp8MatKk5sIaZmcWaTpTOBtYgtRaW7iZLG3k4RlZPWjddOMfXhXirDYumGE9c2z
T3Y1kC3oGQwULEWE3Ng3n0M/REc4o8hX83JWoIWCdMRqv1LTqJ5LN0YHCK8/cJuQDqsnIhgVdmmM
lFVzWT9Sl00faA1Ye1wl4U5DHSPfSGM9L+BzmI3h38f83k/aHwdAtFMOXyxXJAmxnDcp6tG8r9yN
21QhY8hZZwMIPa4IoITFPedkTCLwYPH6OGBj/SINCeGqQezWH6IUPXqgsIKuu3b5NssEmXyiCE12
+5cCi/SBvw4+tgdNOrU1saqEu23aOb+7DFkFi88NL2GzW8jVZT7lZ5+AtjdHCVKRaIoFVvY8YkHA
jxgkzOiQL3u8xqO+Qp4+Qd+znwaJkDzyDWLGAY1bbPJnZZAZ1i5hCuUoNktULmrkyc1adHSu3dxL
Je7dpG32FWS6FYppgdU0S4+4uoElNj25uPT+WeX7EgMCQrDd0Ei5i6pcEVxooixHnrkaa5kTeVfI
c19D0CoZ+3+qPLvdNlCtQmNOMROxWkytX31jQ0L5WY75flFieIygigAqmJzxq84Xx4akhQ8y1S16
2cXHfpk7c2AYXoVJAabsmLTfKqJTj9MYmveW6TeBFvM5YcJ6nBcH4aBPOxxiqDE8DVkWfSNSEVYw
9+a28WYB8LDBPcoA747eGnSDInzTftPfmKURBQxPy6MiNwGhaNpn+2kQ0w46Jl5UsBTbrhAfGhgd
axIJmWZ5wxQsoWNDmmBydoSZIbA0ShGYVt8BzkqZfExJxmg8YSLXMVUY11MGtaNHovgqJ5lfXYzo
XVB2XBFfpfkuJJD7YMeVh/BZXWV2/zwD+jvRTbuZ8qp9c4q6RwJu1ZvIzC9mKHnTW/hc/BBBlwV8
cleIZjgUqIiyyngqIe1nq36po21ThuWxCot0G9dTtIl6VTziDutufBcpMgnV036CSlUi5H604Yut
SjgCG8gF+q0px4Wdm6IAeUAFb7iPRoZYrM24aqMbt4bfYQ4luE8GS0QEEvoKpR7hLY2M4TzF+mN9
UcFDo7+O5ZCvYQRtK9iomwUUDtYPSFnVRNbqQObngChmnUuwJEvtnuSCff3CpvlAYQ9sIkrDzbyE
KDZhDclVMZVPoMoY1rjldshwtKlkj5OkO+T9zLwYx8Leqhg9eebALmxN8NgTZ9nlcNN6H2lV5cBf
VvOcrAD/eUemfulGEuC3t3KE4QZ5ywQMolsEqA96f0cpD/ItwqehGI3v4oEMMYvPh0/qMO9xwme3
UOQnC97mkZCTJV32Xd08zh3pyO0wHzujf/JSOZxjrOZc2k8+oa1Umwb82epJWtkJgfV9NLBDYeW9
JVXqa5R91SMc2SbB44Pz5wH9dAxSoj7WjnudOObJIFtpTbpCe51r41rzBJHy7Ge7cLS812py0yCS
aEygiZQeMzALePfHxXqjFZcHHtKntTmmxZrxYo4PA0SPV7TJQ18BW+va8lEv3hP4P/7TvGR1+Hmq
oGuY+SciQLqrFnE5KXU6Dcoifoylv4fN9QAQ9BMxnoe6A8kPpvrGUhnfXRLpqeph3PbDTFptijRP
Gn26sYliX8WNhK6CDAMP+13KW3UAGfqFtsNBEZpheDA0jUskQzOAh0jjcI8scLgt/ci5nWu3/drl
uU/TzDlkoVEcfYiDCO3HZVeM4ZcMsPFacdx/6JjMsxqHglfWcNRrjDE9KFp7HTHeDbQv8uOc5QKK
4shUN55Us4U87a5jyLSbltjWjWciRMCRd5KXEG7CCKhV6tDncD/aaKw4IrRjknGqN6hh+MGpTAlf
l8TceLZdIijkfnPSBKZguPfABG5ta0zWSurPAxa4tqPOLxXVZ5HJfgWKfWXWoJAby7+LF+sEEfcj
yDFyu0N7Be22XyOvESQa5foQx0vNpl8+CvQiaw1eRUKDe05NrPCmy8w6qb64hv1R5aJDL8iePdct
N01nT7W0+jMC7YLgAsRvs+PkeyJ2zL29gCesMSmt6qZNX5KhByhmM3fraYgcXeIhVzMqPeK/R2pb
V6Mw7IcdolF+KY5UjFTDrWPCkYwLC8SdlfffXAxSt0k1Ud0pKw9mIarA8KduM+PvKzmzBCnnnyNu
a4ojVa0dqc8a+tfKqb3mOa4NZ1eCB97RYrlv+qgKwrpZO0N0QzRSd9s25BZMrB1b2w/VqSJmlKJ/
4tycmOSdLxLXj06mLEAI1FD9Yz/LEA+S9yoCUrnFFkQittVRTQ8oNDm6lDW1pB5FgB2uep34UUfo
0mAkJm6pNPt6L2Oj37HfCmAysThE8OyPRbMv5yXFL1nJk5ibfBu1fQrz0rOfiCZQT2jGvoaTiSZa
lsMuzi3xMR9yyGHEkN/X9aC/jDzb50576jQnFlYMCylh3cXERhYTweXgoW+c/iJNpI2Drj12sQMl
6BVHqnnotGbrPooK3VwfQQIQZsJj2NLjW+eoCQT0vboHzoQ+bBKELDaUihEdr9cwistt0pgzjA5K
oY4j8s5Pma1POJ82yMT6PdoDB1MZwD4Q//Onfpk3HJjAUfD6onMj5PTikN2OqTNudBFN5wSIJtVi
Vh9dNx42Zas+xDSi1kPBHV/QAe3l4EAQoJeSwV4AEiLb5GRPWh9SvCOlP06Bz4vOWarQVxVZO1v4
8dSVjlWc/LGnwC2ZCjuZCb9zCQnOWaDN9JNUO4gkmN6KDD5QksW7xZHDPgRYfAw9P6TngvDRSqjm
OYDdj620PmdlaiLX6N4m30KlnkWfSxjbp2aK8TEkyxvHcX3no2NnFo2ObQ2krQ3MjDh3Q7SPUjof
+Viksdo/xKq3t/iVqlVrz1ix8XGC+gEWwI3S8Y0UBr2hUrfWtuhRHfiFYdJ1RLUYeXD6SrD9ATQY
AEwc+uyPfaRNlGFV/XFI2abDrALlWfYIMeOKs9Wcoo6hV1E+1sbor7Uf1y9pFlt3CJjEWTZADOP5
4jhUS6KJvvW/IMX37+jHkQdtWFhqbCKARiJi1p3vQv+ue/c6a0t9jUU02yp/yg7DhOCybggEbOCy
7gwAEmhlvBIUi5kc53jG5u7oishts0KpUi6fx9YW+wiX+DNjbTR74FPpcKgvLqodigN/XjMgQLJZ
WPVtbkG0yLByXStItmvPt9IDj98HUiFrSNZl1OynyIqvo6FMSSevkityTpN8ZSDTXa7yqcfTaPfW
8GFOhf02Y09FcDvX6G6WbCY03UVOZanFfTZhs2Rb6FiTs9Ugj79VPGkuaMA5ra/jqJsflgLmDBAa
Q4dbz5g6G1G1zp9H5fRbYx457i3d8oD+khzYIWeLnKHWMTq5R7zKwunr7LVAGhqkngn0dJqirSgV
Ybtt7TyGWXmVdcONV5j6SDo3aOiMDYQXNl9OCKv8beqSPbWy3aXtV3FJ1F3H7P6JD9KPRV5Wz4RE
WbdmRUR42WUBGbDutUMGcJCTIc9a53Xlpxrm/LFzCrldbLeaN3bVhHvSZofHsZmX+ywcmocks+yT
KHyxHQ3MYQLGOCkcKa12dEP53qx9dDmdm/SbBpMktq3ZZGEsAB/geGPUvlp8cEyROxrbxK0A3QH7
BnbU9WHQuBEN9bnJiA3O2BFWbt9jLVZNm6PUGusXImWlc7kn2YPLInQDm7f/ioTPIMyQE+Wu51J7
12zicRYkUt+FTssSlt0pzyePZYhJ5qCJuap9EZ1Gpz/b5CCiLuD7tOGgwL4aN3TdXUICx3U7hKy+
DBMCwxk1kLS62bkMxesEL3kPJdk3jHYDn9BBEuE32cmJIDhnTfvkNkkab+LMwr1Y1OpFcZ7a+4Mn
11qH3Xb0kXEA8u7vOFeGLAIFOtfYUNupqflWGB3HmS1QOv20NXDQ7+h/vIGhsg/4uhf4IuNTP8d7
YK3jjnatufK9UJzRcuJax3pBopGRrfOEDKGyg3oCRb85Wl5ypzoAiNUwHEMbZ8Oap8Uk3B2GA62d
/uS2qfwyVcBLN0VaFCaF+OzuOi0GqFei7q5sV/c713WQn2Jd895UCh2hn2X9kR5I/aH02u4uGr3u
GQRHesuV53BM/y4wB+3eUtAhzkaLFxS8ghvwRl+7ONJ7Hw3prQNyEAaWn4dfaMRS5tM0r69KK+pw
cLLwISRvXdcN+qw0sIwhn0zXWeV33Tfciea0FSaRvRs1kpW2Q2hHAE1r1f4jGyrsRMhKtLRAEog9
4yN1wCGtl0PnE8BE9S2YrXodGvjKLcifydLHTBEeZcZec91GgB9DcRm9hInxeYb2OOVw6nOSUdgC
xvbOQdm/K2pTXCJ2XA41IM+TqKW1hwhkoptOUUuI0tTI/LbOWK9j/L2MfKZ1qRFMolu/RYSwgXTQ
rkYr3XIUggqo62/9oh/LbvIfy2kkN76NZqKuiVIuNq65PIPM/ri0cAIIGZQX/S0aYtggXk0KTDUn
yTGqaA4x2UGWlhhPKPeSjY/L+dJ/z9ZJvCQ4/KYNMch20FUcv5rISfcenN+gBe1OBybW1oFSFpNI
ovE9BqJje8Rs4EFjcvDTl2vtkW0O+qO/mMnjflkxXjFuKkAWVSCMgoYOrY34Hs2Nc0X1Vx0wmFbb
LonrezXMMOfdTsHTA7/DuJrOB86HpZfdubVK22QRs9QDodHg+7KI0yRq0rraWOSTHg00L91qFvMU
ZB4WjCaivylGVz3zu5agmxHaMLHAGm0tQ2ddji75ORQRJBFzaay3WTZUv0ZtoH7xS1PiF2zqRw9c
PvL14dJLzqzQ+mYjlqUm8jyD9IEyZ5+jcfLRmTL3uZtj9xqGe3XK0QrcMQF1D0qCDRBOFNXIdw3C
kNC2jC2JZq3/aZi9iooGNf1BsNUJnm+R0FdTdO9wtPJ+pUMFIsIwbfMrzF/rEWm9eApFWn/L3JIo
q85vyalqhGTW0KRiIS3Xzt4aIK2YU+dpT4ZXAtjNwQme4V9i76nU59m13VunTvMvOQoxWqdRdNtP
lf3cG9bAMbmPipeUkIpjja96WJUjiUCr3ODkhFwVTLRfVw50SsergeXZ5ktbR1hZdEdmaAsK/Eyw
O20Jr2mjMyADmryxEcg4TJ4wB3XfqlJWT0yTwo9FVFSfDN7/rdFy5XE1lNlBUVLu5zJZPob4Ep7L
SNKqgoPVfZLaUC+0g+3PeTu364F8oyC0YBSjkWSFtgZ3W/KIHGvDttlWqnSL13j6JhcPKjINnHUp
bNI0Ws8u1jOwpSfDKeKDNYn5pMfR/5SaMlsLF0C+mL3kqOg3KwYaHUARcsJfFrotvACoIT95ZRei
ca8U1fWSA5ikEsTehBQ+iAbngQ2s/DqUfXUm7UXsmDoY1oUNEm2p9whGz4zPhGMIlNzoKWjiiHAz
mFG+G7D84+XKOkSkjCe2VlUXZ+ZmHce9iMYXXh2qk1IWNQirEapYhi2Hi+PQjbRlm16iafKDPc4X
bnrcHYHX1m+QIZgQVvjJCIoxCUJbSS9Btu6PQmw6+J4nFgz8YHbCnZOgq6od5+VJrgfZcJyuCicF
G5LkGQW3cuWrmerxA53r8QyIv7l3Brf66jR9fipFmR0Xsj2++bbjncKurq8j2zXAAZqD9c3pOyBe
MhvtlTFU/acLtP451bp1V7nlamjcSYOPbh5tO1zNpaX2PKr+BnCm/dA6GLBWHiFMCZkdrbgzdGc/
RTjX3vDdPJnEd8AEoSoZ5nqBRJ9HRCxa5AWel36cX4rWBy+vaaL2F2oxKww9+GXfdvT3HNIoioDz
ABcZOS9FhqHqRRzTuLGLTdyZgsHDFCY389QByXMYv7JGRCVWpSjuruKUPQzhnNMF49Lw6BQl0P+1
BKa6w+LERLpmfzkNjU3EII+EvBH9dy09Roe1o9zopdd1SHCRbp9tc67TDayK+EC6Q3UXc6O8wPZa
+7FlUjhvRdG4b5RHNhLxpJhfYeuNdFnymrzs2i0ucCTZznPA05y2O4zClxahbokIdP1Sfe4rH/JE
Te1/FYXW+Ki6y87mK3Tsi0H73ihN/xgRvKd1dkEhcVFWnLF5T6iT+AVMFUwokkgVMYPTYmOg435C
rJ+/6WgM6V12EBXUjGbENK8hMOHX1Z6t1Y7N1cYoTStbrhJHM/mw+D8eTDABwCtn2yy3dXRJXOxN
t+q2dpzQQ2vN9DVs7fzg2snFERd1oGxccQm1ysPmVc8I89eTbVICMMOZryA1YhAaIclieGf7SCNO
cQVZT9le55n1luagFmZtE0g5LvMFXFvANM7wLOa4rwDbMQ3ikSwPYwQ6ZOsyVTsrSFYQDu2e3aQN
29clrVHh1lgIPqZuXGzGgYqiiutv1mD6EKlt/5giuzqPi0VMHj+7Pc661ad57o0NQ1sO+zOQHwWo
z2Dst+OQU8Ubjs/1t8YbLNT6xA6cY8+5zRkA72TURA9xUVj44Ftj2qe464eAAT4ZYK394lRivjNU
ar/iP+hWZimuZ2lWb71jpY+WG+div4yVTxfYbp6BCZfXRlSZNzmBjXeRIX+nyPg76YKNHIqNW9qO
/d6hHmfiwmBtvMvhnikqR+ezqyrw4V2dsG9Trt4OJL09imFgK/1n5YT9q9DHR42iGIdKV6LAeSf0
WaRBKI0/ebtZRd2tr2oN2aplnCCY31uETpJFG7O14s0Z3saFLUX3fRHUA8r+njub1S3sQK+g6wnL
bJ2XTJrKSVnBSCnP4Fma5zICubSSBR59OqnOstfKro6jnS6nrk2IOBiYWTg0CS0kW/m6HzP4UyNV
MHs9zCLiVuSuQEK8SpAJbRQUfpIicZeJ0SGG4xLoN87muUnUa1pW9tpwh27fXFIB0qp0gfLHF83U
5Fm/uXTyVz2h79O8RYIMUY+p8DvJScGjxOWzqdgRU3J2EGfbxgiCQx4Gqol2aZwRacD6ZFea+/kK
5scc+DmUNx6mBiUT2aqR766LeMAw0xdqm/rWcCAbOoY7Y+Dt7Dnz5hkFsJWm+zKFIPPPd/+7+/pn
2ZUPlwBps8d/I9S5SOh+kGon7CX14Gt/J3RNDkLpDwu5PAux9ovR3QHSUJuBzXk9z218NIXovzL6
6g9aXGR7dN4ck5gO2Y6C/gcCjn/+dr/q9/hyNtn2Uro+QtV31zeimadMVfi7jLBxdnIr8q8Fhqff
fIyJD/6d9gzxHhigyyvA0v5d/P3DRaiZHNttWPs75qAzqSPShRc36n4zTbn6IjnEs0YScliaYYns
G09aQhFKTtrYZFeId/xbQhYz9DO8LLVTFred1QuS3MLF2NqJeKi7rH3650tjvr82rNfCdJwLSNH2
aAK902s2ebPQlODZG1qY0ivy3Zy1K+gSpmEG8JtjyJOfEWCfEOJF1DDBrzBS4yGPjzP+OTh0yfxG
sMX0p7nhf9Tav1Frm86FrvDfi7X/b/kW65f/OuuXt69t/KNe+89/8z9QTfsPF3Kk6/goon+SawPV
BNXgIO4GgWDzh3gX/j9U0//DVLwk2HTwtF1om+2fJAdT/sERiUebvw6TkPD/jVb7F4zK5SNM4sJ9
yBAYLtRFVvjDS6La3BjQuXWBZuDY3seo+R4W1yhJjKA6urWhp9O5MasmAP9cBTZCMQLKcDj/cNnO
fy5NP5qrePXfL7t8DWBxPPOIF1l2v3/TH76JcAaVGLMvt5XZtk+ZBz4mVH54GOACkGqS+NeT4lSj
iCIJYYzXFXnmhKyScD05e/5RElCWoaimTfPZiZnYlHFCiEGukgRmQeicRTeHh0W2INUQkN3EhABj
RwdNtLUbQ36IW81WBK/rwJRDrw3yTLr1FOXkg2rkW5bjztsy4jwfi562tbRdGXSKkI3Um0lq6zMH
Jp0k6Cjlz190MaSJ6FBNLxUUNzYP+6ZILJAWKsXsvrSd9SIckZ8ci5wchgA5jYFJNFeT6tYJ5vIv
ltUtb7S9nQfaEwiq8JXCuR7bM0cPEA3oBRLaS2P1pXO99tCrQd9iHzSPomLkoWKvDxSO7XOEPoNE
HUm1nFrHvKr3U2KQJNSr6HEGPgYawObwiO9KPZsY5jEZCvkYj6RD4Qy3DhDK6TdAlCYULjIC/ogg
Fi1Um2qM9Z7ms38dGdZ4GNiKNhCIgnKOZty5TX81dwbJ1+S1buuxqbdu33Ce7DloBrM7Ilno7Hkb
Oap7cBoUUn5SERgREQWYl6Pz7C5euNVzq+m5CbGvAcvx05oznWYi05QxnqKCDOJ+nIyPOOcHRloX
DRPMFNSoMtk2aC3W1qKHt6ZISWgssvKDXXhWgjjD6E9jXehjEln2xlQyaCdCF+IG5IBx5TUxznQI
FcEg3FvXSpnMCWZmoDyoQAsUlAbpB1DxSp+kcNkxvzI5LcZzvlcxsqRwydYtR8RWtWcoDAq3PBRF
RsflZiz+H2tn1hu5km7Xv2L42WwwOARJwPZDksw5lVJqrhdCpVJxnqcgf71XdvsavjAM24DRL12o
ozqnJCbji2/vvXaHG5IYatAMKGVNng8ftDoO8I3pwlnjGJGh0rTfztqq0J2q5aHkOhZ4M89TymO1
ZfDOwwZ16f7/5J8YQxc5ySZ+Z2Ax7oTnabnEFrFBFm/iSVemeBzLSV31RluhZk8qmNeGsgSvuqYF
vW1JOa67Jh6GJxwgEhuItT5ZQ5SF7arhyzPRBifUjEeQ+FSK0EcTmkZqhxWLgEPSgu2yE0LwXaVz
O3aGZl/PTfNWQLbkp0m/QkU4Hm2p/GvOxGDF7JUvkUXNn7NwR+TPYKZKWrmflLeeVaKsA5xad1ex
4ghNwLlcJUqHeK/meWGHgZVutKgJutjEAwwLNszjBeuIw9jfU/ze2dsReyKJYin5rHHXDLRGMZtW
5VLuM8Dc6CcUCIymkte018zbRPOXXvUPqllXVt61fXFra9ll0NkCa5LiErvJ1eMlEzJhXXXwgkUy
U/OpVxSUCTP9prog+Yv8Bsa9GCpfeGt0XsSsX1fHbD9i3vp7cyzksZum5lLNFsD5arK3muPIK1UM
eJpwqdxi9lhfRnPfsGSDvR9w1H13VtHeeDO7AM7r7pfR0k+BwAwXNpZl4jcpiJ2NbcUyP7gWoWke
fjjiaAALoi1KcYAZB1ZK37TjNkpyaj3oAW0omtbniikhzi7j3MRB0mnZls5h08cOA+KQPGHii6pz
hsBodZOZcZwQroQ5MzCm0RtO3uhqlWm9AiLzakq+koKfs5cag/1ZCnd80owa75ah991bTwekn1Nv
cpVDVx45/KZLZCbLlnfasgMPVh3npUw+G1FNk+/G0NsZmTVcPdiytmszAz0wqC0yz0mT20eHPYgV
sq3+WUCfx4emqtpwHofq6Ba9/WGlHkTejP3bhl0mYQ0G+10FmJ19KwV4f1OIfk0Yrd3wlyx4v4mm
dfgoaTreN7K+Von23qq5pwZWRyXAksfkm2IMbAqWKZQCeej5+mp9Yv1jhyGRHD+ssisOXrbcF7oz
cM8Z0v1SsroEpzgTMaf6BXtHGxWPIpm53ML2s9RBZsvknZsyEvmP1GiouomstJ6h7JtqOzRa89Xz
UfiKIqN6q4tEu7SxJJUbgXLjI0TdHZ/edX5tMLdpHFIRa59p+shphjstLj16WKohL0g5r1RMDGwo
9dScTWgvPP8xidtbpdw7N7Wqeh/TpfwrFsO+cRT27mF2CN4/DX0P9Jar+PPYtYwEYgSBbFJCaj/Q
BtT+jcueYH6SOvIdWoP5vczucmC5ZYP2meQJYJL7gy+YaElk6NlecwV935mlqCyl0vLZSGx5qRTf
1TwvnB1mX3QtoBHylkey/QTh194s3tbPtCy2e9yT0zbuY4P+qzxxJSVvrrqYa2TuqYmJQ7QYNk1W
5GwGtK43QgiFe+2pW8+OU37TkJJO2EPgn1g5EiGKBjK/p7f6e+116edsZzCduyZd8WeyUTHDtB7t
X5JG2uqa4VS87+ErNmh94ephITRsjFRWiCdBFTyvW436mNmeP4quEa+mNpvPNSiVoyd6e2uYqkaz
0OLXCoTvgamGCR5aRNcza81ZYFYdnVuK2qEWDNVJOHjemNK0J3sx6p1ox97HE1b/OKkytu4Efhs2
CPJipwQeGYAc1bSRVa4elpyUbLiui2FuyL3AUGCNzHJEzGMA+PoQ9bX6nUDOCGramd4xKvUXx4xL
H8g+XTVISD6IGcNfJ87PkhoArCJUcZSk7cfhXl3XkqHwTb3UmMXcnVIZyjwUq7JHb41IxJ/ApWoW
7Ml5NPZwQ9f52NdZcmScqQM2MFnywtggX6x+RFZEZKhmdiKOeMxbtq+YuHgUVroj/KwzuxtftbWz
BXs2XJfFR6UKsNM4pznulzCpl7jE3sB2sIGNTnWCvdBqYgxbeDgxx5Hpbav2np9gs7uL6jW+Tuti
bweLZ9RKOvcsNdSLNO4AhlBpYP1gJ1Fd9QFJ5SuyHcBH+dFwPrppNtmxTRH1RErrfzNf1ttB2A3X
Q9Ju7xopiseio8rczKMCRhL33Yca4Ne6W/RRZkGfezsXylEQ5/cyYByMe1QFuaOE3g1ERdHfQ53y
snVtYAtipJxORbpYHntFT96xhtJ8kYi/j4mdaKQIzCI7pXQZv0wj6hKECH1Ht2BxyHo7e5ySxOxD
GGLLz2SUhePHNdW/7gAIoaLmEEULxpnpZ7opG5/SqZokQ+kaKlRVr2cRfU1AVGifoXzL7VXqZ2kz
9xT2lFj21WwdVhAQW8BC1blyRv0hm53WYL7N31SdmMZxiicIyLNwor1Hy0+xz4Csnl3AMXcdiUAg
nEtfsuraT6wFf499bD5as9EzV/eL/szbJrF5cEegLolCU4W1Aq4kmo45i4EuZ7EMTSlk6MEcGFU0
W9h2vzFGIJmwgYd+N8lBO7pZ9oUdwbuCkEi0zbIaxc9YOTF8WNfm9B/YpnbK4vYwLtESoIZWF6fA
5t7TZv3Gist75ICjD1ifocFTi7WFvTduLWXwTKg6+gssqQhzkvFX3PH3Kk4HwlY9O4K3aKO9aXLl
HbKoCMXSayqQWuh1oUNF2W2dJRt8NRjmQxfpHpicVX3ZWRE9sd62WGpCCykHm7FMoEGPRf/TWTDy
yF+0gWOLhpMzjhg6CbLZYqbemKEgnc2TyU8ozJbcCSf64F4bw7FCyUGzKSCIhWUaOZclKZI3MXYP
rSFJTKC67gqcP6g2XG7O94Lck8w7hxeJUYz7mjtG4NH7d9DxCz5ZMLd8q6hORV28SqP80SL3Okz4
6nKR5Gi1ub5NaZmGIeNyMmW9XztszaUY1mvRtiXM4G681kxfm4Ep4JxAf9pLN8bdJX7nc04p42Bt
cxONKVbL3tSshLsURYrYXMqt4ECKyWUsKIQY3vcyBbeH2MV6+aBSG+ypxIcZn/I1lZfYicWJPvgO
S7E55/7a2EQuxKQxMpZ/3LmNBd7Q+aXhw7S1qhjXu8u2XIfSEGCSzZ9QjeUh6mLr5A6j9WSJ0j1O
ejOFQJC8wNHoBKA8LTuNi4NuYdadYAStIH/RqImNnkdDU3SA1rbaR4WUO/oCj24+UG1O6tdNdrpz
R/As/lzZsO2ohj9GpQDxZGTq1AEBCRbaXLhn1fV4EE6JQQ9yEZZnu+v8Mu8sYGtqb6XtvtWZIVZr
cjHtsdWPMTQforXk/Qdi+A1sfK35wHm0kG2jBnio9T501PMddGrxTts7Xow2Lo4NvsZAaCIGMmNb
oT17E6VgmfGLzJ/5Lp21uTEB4w6KUqrKq+he8t6Aw5tG+5avbc670nZR1UnKnbshSy5J2a6hztD2
LYTgCi0aE9F7qP8QbsJWag1nBdYOJ7gdLHr0W1ecfeYCFSe3/THVXtps1E7GgrOkmb1+r4FPP2Dp
9C6znL1nN8qGAHtShm7HADs5lRn2ADAD22nOd/wdZfd1IGmGT0BLoIqUt2xSOXNC1X0JWVlBqZmR
jy6qHeC271W+akfdpGaAwM7wMNAPdXS8/GbXeNxcPImG1T3UxntLqGnMdVyV7tYY5GeeABmedcrW
E/Xserh+tfKGmxvDm7gfSzJGErrXJZXdexd7H3gaAgMSfcdiA4Zh3lJsWSW3OyhuT8cfL/Z7VM3K
Z4PnuKsPnpufXALHx1hZ60l2Cfg+2y32d2SkteSYt7KkoA6kSg/zUMQ7cxqf7z0IG0R5asUKLngY
c3Au2IzhB8Kycg/BJf82jaw+5/S/r35KyiPIRt6RuOP2dPiZAXkyfRd7ZUSVqhOdVGGXoUalN+VS
3PQh4WWYoJGdN65ygrV3pwMCUrFLnYMYk5MA27iaqLONSO3XpnGGs44p4TXNKGUm8Dd4oQ2Oc91h
HqLLIY8WUkJuBrISnbV5w0pXwGfnirJKlIVy9ZpTUhOWQsB7zG2Mt4vNPz9JKgOz41C2P5WywWHl
C06m2KWinhf8UYdR1FLJumXF1ByoCL/7eVUeGHm3XFb0VjrJDP3b5O9HfG2kEsWp1F3fd9vDlLnu
oxorexuRzgvgGeMiKehba5W+ldPgjya0Z+hhH6bU9NsU0S6G79dbnkqQIgamDtltB9s1dnNaYTqe
db71NIASAJ49nF8aTRINfYlUq1pkqeRM4Sb95JNZ09CCOXTFygA9Bje+AxTgGeccMEDzEbT9ASHv
N/LbzxJ3MMf1pmYQN1oC77bEq9cLemg5NjWSWBAE2HfrYa2V88OYT4JbNpFRTi64Z/ZeIN8gkwYz
GTYqSQFiuTUfKKcMOW1/5AwPuLIBLTnr3tbEyXZxTzFrbdtp+hyNGfizMs380HIcPBO/Xx7MKPkc
TWP1OyIQZurZ1xIa55dmm82e36dFj7HF4QJxMFtuY4wo2jN+z0tttqCr2Khjs5Tn1qDiNLOND17g
eLb11ibYWN57s+QSuIt4Kx0k70y6HW7qZMsM7XeYhZd6+CEcadDHoejAcrDk5nQTb5ZSYgMxDjJJ
D2Wu/GQuX1qZMl7adFi3E4gzDvBtGYE9L81dUS0fwMgsPj2YpdL5blkvrGJ45pLdbwsrvWTRhDdX
DI9zVzDqmWnymPTma1Zjq3QUoDeqdpgXCbNvHYGZnCTgFg4ZUamU4ImSwnpQZL8Cl/4t8rQkK4g2
hUZPywsQsM63xXS0csB9+qmZ05SPY/U8Zli/p+oYeb23R1t6kKunuqAfRy8Ya1G+xKQcP7xqOGZr
n5MxI75RNgrPcKF2SIsGDH7kqkM60H6s5VKQa0yMfd6L6bFdp/hXnIvO5xP6xZX/xUSZm7E5IDW3
fxz2XC+Ef+oDpdLRIWEzBHt0OoM25EIt7+4m5YCeNoj0VfN4jUvWLeNYN2+mIIaRZ7TDbVLNBXvX
gLAHf9gFbbM0Z8NhY8a1IdpO+A2e1wQ/fqSv0PJWS7HLNGR7kDKDN6Mpkk3oF5pTVhtvzhQ/KJxn
DRy50DGcxdu0jZm+TrayHnjOQoPo6iKj/pxFFoa/TGfrdVgzuqD52v6j7y3tgDqbhjUmPSxqq/Pd
rFG/J2397EXZc2nUyc6ps2bXeU3+ptEDFLR29ziaFf9dKep6DkIj0CI87zHnPHPypLF8xThjFM2N
cNUEvW0KF4Je8UbX2uoAa7/x23n+tGtobQtv8YNMY+tS6IAW4olKJPh2OT2prG+Ylmdlumcnbih/
ZC/UOAEFp3kAbG8KkiphQ9XafxxWXZueDOdjBWX0KevjVpCqYx8O7WVmk4rDyzDid3pi83Pv1tUR
v4hqwj7N6EbVoh5nHD0btFfmSf6LUqBhN+Smva2ZNBmo8jEoLU7kdNW7bNM5CPq8F5ZCUDiNj/M8
yeVU2Zn2Fhk0LGQNV4+w14R4ASQkFvwzeY6DsS6zs+oZyZyoEftppl+WxrqKp7MqAZ5SzuKQvaP8
I4qJwvElZqgb6XDmLm+8kd6yD2KQ7d8+aRgdI6s/zx0Xpkoz4StWNhlWWZu7Fs/8riXB7cL/bwU4
x5GTFwq6fdanIegY/kyg1d0mY0tx9jrbeAYiFR+LxTBeePFX11GaCc6iFlOR3rXtzshKQGNKJ+C6
IaBDGWPSNhx9dAQuVouvDzMPm7B6MZIvV/K+wLIx569o7pfRo4fJWebqMWtr6Qtl/USebv7WTYGN
AX5C9Ccq0vKFMeQTQi1Gv7x7Msb+xaAvK5juC69xnffDujTbnNn5pJTO42qz+ILEOEHCXquvxiYr
5TZW5pNS0cOpph4oZj1IW3O+PurjhFNXLzBmLo7L2iw3Bj5aFgs6SYT53rQMurl5cHOTbG6r8Kkm
w+u04GXVje49FW3rdynODyw78mGl6em2aH37y4rxKm70yJl3pj1arT9a2DEam4tNHL3AY/QOEMkY
d0YCR+54UmkGtViq7LgYzt+U8X9jZuUQ5KygeBMAJfWn0fVeIPNxmPT0bQfjIKoz7TCPo0MCNZbe
U0IxlQ+7nozNYHwTjuNhpBrtokpm4y5bTSqtF+1rknEcRrX3yxuEu5cNrA+mJMtfJgp7K89siExH
RXZQkyH2nLpcjY1jytT0moFofTAEjx/dyfFxVK6252I3kygunoZUkp5EmCL0OpwFg3rvDmS5VraS
4WSs/QGzvvYwLcpjiWG9JI3kX5eXyCtdnm1QtSd4BBkr/I6/fNHAJTSv2trqZ4gdRIwjOzsKFyqc
yHOPzZDMT0OlbsLAARp1pEadeRZHEJ3PWKusE0y8Z50P0Ua35203OV6ohuKlLrIHmkAQfWVj3fOP
WEnWHA6Tb4/ESvHXDVuDCYd3IatRKxy8iXcyLvD65NF+nbAFIBRbLzPIfyF5IZO1al5p5ZJ/COqx
tawJZTFYwAf17P5Q8xgGi9sARF7WHOMfr8XLkPSwkNd1PS6DdC+uB0Yjb7JXO5ZPsqdOZ7S8L5kJ
EgPx2WXbvbPsnlFwMZ885qJTmox+B9khLbu3Zcw+bEKJm6ZvEr8l2aDlTxEdesGKwPLckT/xDczw
N1OvuxOGsiEAJpW82Zhk9zB8GWlUX4Nfc4l3Cydok4bGIvde/0MqOx6fFFrTJZ6TDCfSOn+VWNci
knwNYzfMNswuNp+AuLLPYoQcTayaxnDswcd4skD/iu5AApgeSwur3c7Fk8pthWmBONjCcYLzqvJ1
kFSsHCXuqZZUA80+pfGmtwkobGds7AOAouq3YNfA52c06jN/aHaksex1cFlRFZqxrXm/XbylyBxf
IxL5veYMZpyH81M6UzcVN9Rdb7xu0D/ge2gv3PvN88qj/KaqYiLuKiIq1cakv/JeAHQVj1bxC7vW
9J04A/c6lgbehCiU5/Z66qH45mxvrfHNxqZznTTFx3jJ+SGgMc3JA8W22UL6ImXMLBrTeymE7A+J
qldeV3jcP2fdsV/HRCTVDrusfamoAK7YZFpWzTSIfzu2Xa3yzUIR4wNYO+Odc1OrwZLppK9jMXcH
5CjGONx/6ZYbtbV3xjJdN7JujHthEBkDL5+nj8ypvgm1aT6JvW+u5RpJnJRUi94a3wUDH4LbysJq
o2WsRPpRd0+TQSUx+h//C8am6i8LhitGSp3e8Szns8Rv6/1FM2X/26SYBlCxEdU06Uw2vlCz3q4T
vnc3iuUFlZVyP8A2rMfQhDs5D9smLewn8gy80RIn5kFpHX56YyLNvaZFkCtQN3wSKd590wUbuzcn
QG/2SPgY/6hD+/IefvpNKgsZsoiIZMOP0EB8ZMVl0KR6ZrOWbFto5etK1aMPurqk2SqX98DgmpGo
cKTCOCgi+3dNJGkKrYIu1l4raDgfKNmjk6TcO6owr8Ws5b3vRO6MFG2YvknpzThZwtfNmBhbp9It
iuKunXmA49X9quhT37ptlD3y4LfhqnnjoTZq46pPyZfXs9HDpmWQXp2nT6vB8tlbcRvm1vo4Yj8J
jKb0NrCIxw3Y4MWXQ7kG7fLRpLT56e3GNOoHFMGar2/FK2Z1jKl5t/NSd32rpkQPVFx34ZjR4q2U
ID9fdEezsrl1OGu35xaYbHtTi25jAyjFGeUvFQ3JQsDdbQEKT90lc1l+KVZgN4vmdyxilW29IDbB
3CZF/ETDXbodlKY+o0H8gAYB4OhF1hWefPlWpZwddD/pG8fz0qdxpjKNtsKi9AmtE/dBRZGrT17W
w54fUdw05Vn2koz6cHMMBJ/QKNOYZm5w8ifyVowEsWuJIDY5k228XdFqqme15GKf2iPJTeVxQSNa
hoJ4WKwa6fTu1L6f1A4Xj9C5m3cbDAGbRrQ6Hb4NEJ4RDLM1TMVdmBVBls5TWNvNCzczppTB6nYu
caRLNmfUJC7AAZbc+IX+Fp0YRLJzwTTply0XmiUt5cnGluhPWVaEC9rfhRCw/e5oa1jG+rzNUnPB
CTw4+7xpulOzinSbj71+S2Zj2iEysOYcmrlhd7MQ8xmqOXpOJkXnBh9L/lREQaelURNpWjzyXbWY
D+DWX0REGTHqWkV52QpV0k8adz1Xq3L+LktVFjvUF+6AqG7qiJU79SGH8fSwS32JV2u8mmPzqMVr
ULHNIys4yINVOKAFdWnXp7iKWca1OoHVAFll3OJLzX0Ae39bGBuwxCSSilOb458C68B20Ipob8YA
UAhqNMZOMCicSPrsi3IZvvIJG0/oTdpMkMSu0jd+vr/IQmQ7xRKBowtdnSSn4NqmokBm/YduZQmZ
3ZQc7ExjYbexWNOx3EG/0wPLoo0aN/4owzmXSIqdmE7LignZbavxc1jM5TFbOB+b1qHfO+FiABrn
5FT3WFBDRIKKPmdm/m+XJL0NrduyLs56kw4u3tBDTZ4pp8Fu5vkFSfAqCjv/s2pliqO9c/6gwHln
exTHdMxMmNpdRB2XC2an4l0oCiDzWv2hIchea9GCxa0qwVMhtEDPzebX7GEF3qhoyo2NSiWrYGaG
b3ag3DyM1rzGwDNCjEFZzQ+O3IVpqkMNjQ0oirL0U1yCylAZ0ZJJw0JcDdpn1Knul5cwb/iynnTq
97BBc4+3MTezrOSaQP0aBlWR7fHsgJSqx/adxdAnWZzfs/IKjnHZvZpGUhzSFu7EhuM0/RDcP0lt
68g6o64vhC+Y07lrUExKvhV3AHcWoB3EWvNcVU/uUq5+VLnyOpSlExpNMe/XKp9Wn03fsBV9XFtb
EGJ4Mmi5igArzYPmLwU9kvcLTs5aYrs63ROKF7nJtBZsMeJe7SmL9JAyNBcwmDKeakufzgBwCAry
Prph8tD8lU0/RU5KPRZ2bEGCHOKPZKjM1zYfcrwOuFZQe4gXa5o17frxvh8nfykeMgMqMm/u0kXw
ovhs7vKgTomRb5yYkyCtFhbt1LrR/kS97KAJ46yPBZiUysDkU63SaILapQBGtrIKXaf/m4l0CIY6
gjHfZ9gZurxYQ8MULw67fT/VhbeTvE1D9N3yrBXGoz1V5OchtZC4W52HpWtr7vtK/Z4KsyUn487u
k4X43XFFWr0HPRXlDZHWe8aJqR4RsO+2y6Q6aYtEV6v06Zh1zkIXe1yMvgmu4tlaUBkXc/jo2UPf
gSjdSh0yWXKcNN2OoxS/S7qM19Eob1jw8rNi5trTQ2YG1uy+EV5Ogj5rU0ZJmshfW/w6j/OkAJ/r
o5W9qZZoLj3AK+amdGr8xlwvHQ+EX5HXNOm8cw59ku+Sck6OdkmMuIxcF+iI/UAmoQxGs3RJDS/V
gV3G5K9pU/KJUPNRNBhn1qxjv9k5TulHUFA+sLTi+sBl/K5J8+Z20aunmvmR8lHC5BG3uLzr46Cc
7SQoVfaUoBOCVBj2lgu1uve85URals1roaqHvJ46knD5AVLC/EQLEnsDLlFnb7kXv3N5Mi+N42HY
F/O320N+05dTHCMYuZp9rNoS0UZ343GfRUr/oBGOOAHZ5J1tWeWrGB1eXAOa9KHKqqOo5XhiJ4An
xLJVkAqjfSMvsF7cPho2XJNbeH8I1SDbJB5x/Eqt38q52GLOz/Zw6rB1QC/xgaQ025nsTsnxtZDm
a2J02QTU/BOv6YmyIitXISdHvUWT1E+jMf00sKp2TR/bewJTrPZw/zcPvLdsQtDmcsRPgA/ci9XL
NMSKLuCITPforjcslkW4phErKU9Ut5bh4jYPC8WZwDs/oS5kySYZ1XRSpd77JHndv1KZ0dvU5/QV
r1xK2UhHbc4nnxIJ5CXvnYTPQoC1ZmuQ1FqQA5EJ7cpODtlM+0yZOMaTSGX6YFY9i/I1oezTm83h
kd1A8l3M6MmbtKksoBW5wu4AXnqRvUXcfVa8z9aerSH13yT7PSARAJLwbaXoCZDav9vIs44MKvE3
S0JmiOy+ijLb7CnlEl5yERjtI+HR+yroXSeCEm+8Wh8+10gab2w30k/8aeuV3YYZxl5EwXTnZT+J
ZokbVasoB1FdvIAHS0JkAa7391Sy6TXOs61DHkrG1iauI5PbRHVJDM8L+t6QZPnfWpjTc8XxijBD
qWLrtTaAiYZ2hXLIrFDLoug4lqa5bXvOGi7Plf5YFMsMj7yVFySrInRrdwQ2Olv9FcXAei5HLuBa
veTPkHR+Z30H2qnj/ByL6JjEqkfOsbtr3CrxZVcTa8Wcz8ymqgedMzHVMAbR80KVrHEApwRVRWrT
bV2RizfGPHYBqYVmu3YsMprMgwXqGeKvkbnRCYdOU5H8GembWQhCPEqGgy1iHLS8ms/h3LXUjyqu
+lyd2RagRhm3ue6jW+Z5dUgUunmpovSZ05WZx+YuzfFr7rvScdDSkvzU54V6lXNCUOBeHWZpxYBm
zVgbMCPn717WgGdptSj5mAgLZ/ecy8zagf02sHF0IS3V8q1DN9ypN+6I+yaVOzdBveuH0vRpgUfH
y1qOK7S+Z7Zhw962nbu77757b/Sx/4u5ZqGELbaf11ash2kZAbwaS7/h0uUdm5wCpAmJnhhGTNWL
Vc6sT3qHvcIiNQEqBi7fkqNgl+phSoenchUDzjh6QEbIYVvcZMycdKnsKqSb534Cuh9PPQ2eVmtw
q3LFbHOpXNy/qyZtTgo6avKE74G0enObFrI+1NMcPXTZ2F1JsNFUIfjvj1eMgpvcgY7K9vGHF452
maKlH0JZUMdFeX3BO+g/4RXLsswoFhK9sy3g2N4jd3UEriIqPothiZFQsAy/ygL9w8Z99ThVUfYL
Uv70YJuILuxpMcOCEy14I2XVv5Cw/7/t8ruf+uGr/On/8/0P/q6JEuL4GP7rv/9l/69fxz918DV8
/btfMDClw/JEbH+5/fTUpf0btPv+T/7f/uZ/+Pnnn/J/MMKzIvcwbP/vnfDXP2mfUCjwrz/t8Ofe
OPjPL/nvFnjnHxZ1mRaRJB06uGsRfJh/+uG//EdX/IMaQwwFQqcLQoce/j8s8IbxD9ux/0mip+OA
XATu+H8zwTv/cIUhJF8j7kkd+//JBe/I/4XVDbwaTLHUGSssXf6z7vB/Mp/jW2u5qQzrtqHtmGxS
aZPuYTbWL4lDiXrn0OI3NiKi3xl5NjSKMjqz8Sm2UaHaE/dBEXKysgqc0MKaDfSscWMYgzOy9pud
bseCp7sokYKQ8XBMhVhuXbxX6UyHiLe0H2vKupHlEEOtWSTovVm3x7k7hBOeqX3bxhh2LccayHAP
kxdgoaf/FX4RPE2KEmFBIlh31cFwC+uUYqLhMt4QkI0ox7vMGcIzFmaePryDSvuhvJoNpUsf9G9a
Z11f12f3UmMUOtYjxUhwkdb67JJaeO/1u01I6Ane0LyhoY1ht5t6+F0j3VecS28gdD9nnNGXtEtf
wAWsvo0qdLAz2X0hGCUny2iTW9QN8lmuVnHR08zYKaioIVkjjFhLRbhz0e6V1/ph0DrGiLpaQ49v
XSjiLMHiiERIU+F86+ie4drOwrFWxcmIh9SP+/wPhVn2BopReotcmxFGNEWIarH8gnEgz4mNbXOz
6hrWGjCBjB0ZtOpjfu8z9HvdJHTWjw19dTX0ypPG/hspDCsK+5lCiHbTKMBd+FId91XEq/4ol17d
vAkS1oGrqgFoJovba26qpbtT2fqv2knm9jCT6D2xpkaI0Os5utZuScEX2FzkorLLYDbMjeA6gSc1
If/rcMgiI8UezMuYbQ1JVMvFSW9VR2q4Mz/ilDXYxrtsTWN2Zen2/h4NjPmej/Z64yGdtOyXNtH/
FPVzhS+dtiH+ShPYw9hzX5uht0N7cBW8mXK6Dpjj+FGS9GWroFx74LjspmeYMgnGptQ03kd7lm81
HZmcmnMnnu4A7Ks0rKkMsNnX+5Fd8b706I73Z1Bj7wOklt+tnWZPwBbM0NRwnkAQWhbsWvyVODUK
UYf2UnSwh1ln3RJndPeDk7OyzmO1LcE/FH6UT/W+bZw7LqAYtvH0bHQpRevztHW05A2gt2JRs0wP
48D3GPxS9qmcdny0a0L4Ngb+jdtV10GJB3NZEMhGtT7hMWQxQm5wK7WOBaUo2wtak1nuCtse+FTT
48d5D8GSkLUGqaEhrQitysu6FfaBsgNL0+cfvNefA3yMc9aa1WVuPcValkYrSmacdj/2pXWuF1Uf
K/wRoHsNEV2zvkcDJ4pXnXC4dNHWmAUbx05PnSemy/6NcEdCxAQL9aX3RPehDErYA9ERLGNjCknZ
bmgjOcyu0Y8H4HgyDfXJdJdfls4P6bl32zno7ar+U3gzkEBftFI2Z5dnn8UrBtJUvGtxotQhyRxb
cEOdWJeBnAXiZ8oo8v7JHcoCe8FQPzhUymPqY3l9TNkemL5OmOA1cQkZk1Qv34WhrPKY1Gm7S/X8
Hn4f7DHbIr9Bq+EVDe/HscfiPU3Vf2PvvHYrR7Zs+0UskEET5Ov2RlvevxBSSklvg0H39T2Ydbpu
1bG4QL800C8HOKg0UmozuGLNOccc9jpoDXfNYf+sm2C4suxOUTiMAJO3+IbWEdVH2crPR/NLylTu
1Rjml1ZU2Q51FI2YrkVvBdzLZikxTp+lCq23vB3ztWwxyI88RZywNfvKtKvRqxF0IAnNLo3tlPJV
X1HfVXez44XfqaGo2ZN6/mqHsae8yuQPtii7gzwAVnvcgzty1WMCT8JHEsdxtu5wwo/3k2pwbElF
VpyxjF8KeBQGzMLJHbYJLCzq3cQIfKfQQ0HUv0AzPRba1gVml2SAjZlF82OqHYEURCzH5razZL7V
r/z3ovDheFdBdhndCq1VRvauJstcQvbANy1oo9uTf5jXZkBXESDWmxyGz1Xr43HlKj2y83aieQVX
jed1UPUJyyl7Ob1k1ycsb5cIaeTJTZroqiPGFa9mR9Tv+lf0vc14JFaK2Ag1lbqxzxHgzxmg0JKX
L35l57NfOXro7tMP5rllP5NNwWfcGFgNapaPjM4SVB74IZMQDG4xW5DFnyBwEU13iEjGCDZwaJQg
m04w/ByiuSYbT+sI/Z4DPrmhFLA9D0Cqq2M6185xqIUzXMCWDgfbRVezqPA7V6wyDwMlntCh03Fc
p5DAiQfH3b0cNX7GvDU/mm7Gqgahhz15iBtqzBwWsIYygDmwXWAvW/a4EsWceR8tgRFa3+vRe+EO
pYO14xGLP2Td3Mdb3XggmBYD+cyZnXZrcxqm78gKzCfX6oaHLoi4s1f91D14thmcG57h1WgI5x49
0XkxVFBQpFY6J7Vwf9y0XQryMB8FOahA7cXDykecn6GIiI4HdrXQqL6KvKJWUtvQy/gSYYteJzjx
jXXBj5ILAvuMaada8Bl7J3fsn2QHJ70Do1lMd3Zkxk8YntF/NUPXGQeaF+0T+ARP6Zhy3lEX1dWn
BvpPu22LprsxJPcqYBMieKlzPED4yNnOYoVt7MX100M+MfCvEh5jXlvRlJC5+JgVP2iKTNLiRgGh
7rY+vuM3qMDmTZsabAcpsqWtuIWLxgzBhmNjyly/NYj+bGlmY1NFLMBZ8bjqQc0Ozfa+Db4Arp5M
tjqKOGhMYq3gHwVCnMid4obvujmFMbS3g1ebJG6yWKtvxTLVJsk3RP4KtJwjD9XUEbBuNY7fRSoB
phmbMQe2N1sGZvKuGC5yNAmhQPGCbBzhpf2yfOHizCp7+hLjBuifMzQ/fNPMDzXR2x/a6WdWz2Po
ozoJ4hn4z4t5Sx0VKOs0NaM3yDHtlUtq/oUo+oyHYIIz0lvVE3tpMOm5SiJrC4LJPRetSrdp0WNr
iYvyCz9xyKssbF9nwHPHlkoRHizt6esxq2nrjM1F66kQxgto2SnBRT8Dz5/p5jZNsH9i42CpBxsk
jXE3NI1+44rT6lVE9NlicSCGV1R9JJoss9Joa/hOdDYcP3oivhF/c3tASQ37Ia+2la5ma53MS6Pp
GBUNjNi2RgTFmSBWjXKWUl8b31WINQLVXrMnwfy9auy43bcezOy6Qd02imnezlO8ZyA9ZGaGG5Vb
Wbkjhwy+3wQlv8pGailtf8AUt8jwppIcgUmRqZchCYhd0um25r2/SJN8Kk8RholDh/Xuquqj4bFB
vAJ2FhaET5zxjVLsHHBaazafEUvQhLtvbP/AGgBSr98C65vf4tD7xsXN9dkzo4MKBWZoH+shRBxM
gqtAV14FTruYsPOxT95PE2LV1uha89VyeBu9xA3+OeqobffW7j2fWjWVLgHEPG8OUUcWCO+cFlQJ
Aeb5ZJ810tzJAYG1rqL61/Njo2etHdQHElb0EvIOwKuMTagKkuE57MaFaZCLYa9SpkzYfgiWi1u9
wUE7HQxV+CMUvpIdTymC4dHP8pKVfMMXjQW++JQWQ4JIMsfdFH1mYBOHHsWs4fFnj357xwlEEE+b
NhJChtf71sRLC6eWcusNedzgls7h9sEk3AS41gOJR/aibN69RMJiVjWk6Q0DGlW9/lj/0JHk6ZAd
PchnHjwGwwRc2EfgYV/BtmZfsYsSt8VoqSff9mEM27VGLLUjj5gstcnuuk+MYO8Ioih8eoZ4VxCc
/XK6KUgO1ZwQmbUlpnyzQotfwdDxKbKeFtdTqrrFnCriQ04RQ7QylIxehYS0MvFRIdGrc36AHW6G
X3FJ6yPwlT5Z3gCoThQszCZ/GcGWFeE6L2ZB+4EJp2rFTEh6J5jU1RR6MMIb4DgGcR48+fu4dIpv
Don0A2K/vJD2YYM1jU255d/MJAXpJ+O67/C9b0aKL2mYDKtnBdftzMPqrJNkMOAv2dYJUW9csbqm
V8fVcJwsjH9kb4S1SSSKIzzx1I5RXKfoKaUR4isKah7tNvayz5Gamqu2prxrJRN/ZJmvWuvT1km9
Gc04goMJwqyeuDcODs1WlcA6Dnt61cxZug3sOL+x07m8raS3LKWMyFsHKudgqav0OEBdwdlsNB8B
WZoVazj3HUbT/DnmTYHSSJ/3ZQrK9LMWaPnzmEfYpizgB7SDP1DWyP1P8g657us6HPbCIrC6RgxD
seDBMglCm7S2dknbngWPxXYshs7HDXdAOpjWGFkmWlipHuH7vguIu1NmXuOehPwjz1NUsn7VmFtI
b9nxYZwZLjatl88xiCIVf3l2zbBYhVQiuLKgnMWeo51blNQRdIG+9XA/LIEIAzdanz9wXjRXEYIz
OfHByhhdyO92Ay/cieovFFPjRFqCGxV8ZZly2o6BEz001fz0p/XHP0m0LxSLvyI4eL8y+5o28LAF
KPLXYH3tuoA0CjXvG7/GAIs+3VOk6xlnbDDQhGgpLb/+/d8o/+FvpHMNQ54HPy6Q3rJI+XOU37f5
Udr0HRE+sNK7epi7ayf2rM1cWvKUzGTtwHLG/yG4/4+QG7aQIG4gFfLztuwl1f+nxYlIrGoOZQbB
PY7yK+YaEufhAIDOJPVVz63ecQn0joqI9vevb/d/esl2QbeqVPWz++ta7deq7P/t3P4XreIs2/X5
sP3rVdzho50+yr/s4v72e37fxUn5GzCKpcLJpXcMHsUfuzjpsKVjCcaqzYcJwSLsj12cbf7mU+FF
lQazCxmKPwEphPzNWxrKqEsDs7L8l//eQ/7tMWGFyYKTDeY/eWxc+ffYFqr8AiyaLn+L+U8QKJkl
YpFlmIvS3vBvaCwccGzPZbEjh5kSqu70m0uG8EhHBBmioAnFCjMwXtKs6Q8tw+0xBZr8APYvXpIi
afBcad9+FUMpr+fZdJ4SN1S8KUz7OBV2+lklho3RJxqPJf978AqXLbhPf/q0bqzO+crGGWe3anR3
TQ5RPDoyTRpczkWJcaEWl9b38kcBGXbjB6Y4lTGhe9XY8Mknzv4u9go2BUSZvDpMnwvfVaeW2uZn
s47TC1M1zwdqhk9SlShmE2yBCVMrk3ZQOiW7cDfzxdrm7nkECMv8GLkNHBivivDT2OU+UeRenDHL
NzYY/a3Na+Mh6Vq56pHdrzWtsRvW9TSkuTXMQM+8chynvti48U9jbjoco3F/7YjewZidZQ99Z3aX
qotmCLleSWrMUYAxFQOtavr7vIy7I3kOxJcceQtk6HWo2/zaa0bY+aMO3qyWMOlslD3YNIEkJJrs
JqfikFJALItMmRNv727+CAoHHBi+1F1FZ+5GxFhhu1nmFF107ql1TAHEt/5JKzCX1BJWQgJoMUNJ
6sbouWM4ZNQN1WMQ6vDbmp0Zlq+PCxt8h4V5ZjIxmh1R4Aq1S+zYfCvgEQHKo6K7XvmzHN/TqRmI
noVOclv6fXiV+MV4DgxKT9qaV9bGmWc/2bANDTZTm0+84A0bmjZoxqbCxDcTb+x1QXQa9EjYW4ib
ZkXKolVVeWUXDoUdo9s85HDuN05TmGuV4HIZ0RnmmIkYx519oWIE8dcouxdq9+Az+4F+kX2aPFdU
sW9UY9wLL63PaT+In5ji3VWB1gQHSDc4btNoGu+ESL/i2H9H+QkvdbuUTRHXOYvcdjd6wDG98P8t
ax12tmahJGv3Al8uvWfBwTQyq+mEHC5vihq4iJHRO19aC7g/6q9oHyk/WqVRr7iVH6LEJ+U11Rlr
3XwrojE8VFx3KVWYbe9uCPzqBsDuRMuDN56aKKbbym49+Axzb7zKxE2eozrPjmU2DO9F4JkfDOzI
rlj7NnBS/fNgN2qTBDSOee5dMlrNPZfaYh3ovP9A92ye3RHLdltp+63u64jG6t4GpGyH0lpVCf5g
ByJcvOGX1teRYlO5Ik8Tne2YJBYujfrGHROwKX5dv4QwdVAVCxjrosHvuTaLGsBzmMMDMCcWrQUq
aWQUVsRqtrBvhE2irxtjtqncz5bEibCGZ69I5EkTl4SeaFSXUHbNyutScZPgR7zUpba2uKzbk+pl
yw1Epi71A3XtXbI4woISktn4Jq9sfftw6r417TsX8KiEPAZSdNYagnq+BXCLTQ5xmQoE1OThKWkh
Ve9xo5r5unR1JjfBZAWbguQi6Ac7dc80GDTxRoOYuAiSulvKRc0dpSqcg5VkQtvUTun76zKlhrCz
ZZ/gYTH8a5SIBlcSZJ436QgW4hRrwbvP3Baz0jRHBqpGDmyZ3T+9s6cWje4KdyhxKCcmRY6HDJet
0ZdfihbJEVtNJN6d1h3dVUn5wdtYIblwecyQmWWZyp7MitDybSqdjk4Kw2azbsIWyBpreG1MMZcn
wHW2t6LbazqyNXTLfQe4xVrrIDE+o2oU1apza/mqY7fwt0Hut9x0tH+xIfpyaA/hxMGINTZZGxis
dxgLJg101BxhAonAePPikWGUdkD4vZOlRorLPFmYBwyOdUvQ3Wiuhzylo2ocOxutRlh4VJSBjrKf
SrIOGCrd6iHxegpXBsCWxI3DVn2a7Rywy9GeF2MUdEX3UMemcZbtXOwIeLOFkTrGx5U2aLZmhGMa
R2zGNZ6Yg7suWKulLGAHh8iJmuJ1pg2u0KZyQ+zhObjPCBmsJ3WSWacpzb2jZXUwhhUXjp+t4ZUv
mFXVnkzPBG7TcQd01LHJ7xMiby94GtUlD5yfzWS0H24S3LNERM2ZsSDJFa033k6bRXBiKTa+T1yd
cGfo3nt3SFmxriVsdzS9iOxcIqkkiqxe3oeZP/u3EVUg5WpyCqSSTLbDLkhh47LQjLt9lgeds/Lk
5HGN5/B9ItI6ngmiRs+mk3CR07mjNjX4uQGDXjt8QzEkQgVlk7tFEoOYiAf3YmTI0gjUFsjJrtDu
0TBynvuWB+G1xrv/iAcdXFshBa5/gvUoBLFTTfs5DHuQn5H1pJHQLlnhQqrMDDNNtqVXYjqXkCcg
o7LvRktZakPwjyAGxYE6Vdz3XwA1UQOYYE+r16HEprO2AzsngGYSLMnYy7wZdo63kDUVXyDtGPlX
Y0BiWxF0na/BVvDEdKGVv7At1mfOUOvDtLrphQgeAe5y2fiFck45e0vbWQ/80RHRxFGz6EjnO9Xb
iHhxFgx7JFLjjSqBkXysbz4VsHa/LTxNFMaWwXM0j8aTWQf5nWOPESm/EadbzLLnQkMgqxAY3sM3
h253Q0LKApSaxt1z3ztTt5lZFr4bWVUfMUawC2IdZj+4CYFoAmWZ8Vk2HbgRFN2WlGIA4oHOFp9R
IdBd/gGeeq73Rt+zIMEkGGCJT6q22aeiMF+7otUPFQDcbxk7PuIB2TqHAMAg71P2V9FODjCn2j7F
MNxlVXYbxBYRoS70BCiqyB3OIT6HFaH++G7oYrQZ5Q+QAYZkg9Ev/+RnRZfmPPr186A63gJ9x/vd
seZ7JBUw+BmMA5qMGosHJKvL6s6QC6NaNAZZ/3SJwszakVd9PMOeGEMpI0qL2kCTwxJwZTMNNHMT
xm53s0TE+XhKoWCOZnH4CtGLXGbAKnSV0PJyExlR/azRCe46llqbvE74uadcXG9xFc2XeQS4iffK
UffaYhM0+CHlhJ3JndlrLQIuQ5QUxwTXxRVcEpDEDm84PhnuJA9Gqq2dVVka+kaf0ec1m6QfKJ4n
K5q26Y1H3YCF2bgUH0QfqmejCdjA4NY3r7125F8kyLOGKvuRf6HaoabBGiP/I0ty+wd8Nr6sCHvn
MyHfgX9fqis23GSjHz7z7MHLdfBM+q3axzN6uDI6cZ3NdnrJJ5cNseHm8x63sXvgTVtn+8KzCsJG
6cLBr1IVXIUgRM4jukewnoXs0k2SxOp9gAeFqatU9s+8DorvEJ/QyQ2N6HPuBIuCSM3BlRjt65iu
mOM0kxD/He75f5fG/+DfwD1hShGwMvjX98bHNql1+9d74x+/7ferYyB+s21Bhf3vJo5ft8DfbRyB
9ZvlQtqEc8J/Z4XDouC/i+ed31zXA4C4lJH7HjjSP2wcODwCsYBqXarETNbs/v/P3dH5exuHb3J7
dbiL0n5EXC0wF5vHn7YR5GQMA3yyPoCKok8uY1dtDP6h6NlxQZJ65dYLUwLFde2SptzP5IhHIV4I
gL8WMjfvQ9zVW7cZvropoaSA9822Gz29MUD9QPBoyoesNtWZTGTKDo0hae4h88MJuvNqI9vgkI8P
paLkHbo9nW24plUyxdupcl/ZCjc7T0/3mIK/C0D71kTVSx4hMZQBPZ5zZnw5kX2NxsyFtjKa97hq
uP95PQMoKxTUIxpbV1XUvycqp3GluiKTzCnU8e5bIf3cMqgFm0TQimU2E22GNhSWmsr2M+480PUG
eeu4DOWIeIfda2Xm03MYRI9mkn2A8nvNTLC8q54j/4IfgbgutDXcwfhMYj1pMrqOvmfYZLuUOVe1
Z41HkRFtmaHSb3BuY1Nv8BMHxDOmEdO0a+mflg6u1USmwWpteccuwoSNEm/jRmX7SbkF5tEGDAtx
6rUxqvDTbiLj4DmtPMUKt3LrkSigQoEi5BYMipnjH+686b0dgxhf5dzgTejVWgAxXNelXX9qLzAu
oYeTJBhoyUs6MEtz7joX6gk1d93qO7VoAjGCRt60GON3QwSlQqeWWFlm5a/JYDpb1gaaNX/Tnppi
FPe+mr9YesJ6YZy6GXKdvTJnvjo+GYoBLh5OXQi7heJq3WQapQiJYyYhtsZr8jNhXDzIX0lFIEEe
zTurucvBVUPLwdtTmCe2tXwA2PQfzLplbpT5Y+J5j7JT6ck3iYyBl8PKz3y5IdmebVWTRdgZohx/
a0wGFiFgPWcBXVAcsOuudp4gFoZbSfXaBYbyC5/X4Hs0y26LBaagnItkVNFhYepr9Yjc9xhP49aj
Nndlzuo5Bci76c0eEgBDCeomwDOqfA74zbFb1+M26/Ams8JWu0JX3bNJUxAfUf8ey8HjPKa3pU33
Gt1ibP/pyF6pHlGZVmI27OOoovCSgi9oaWnpaGgJl7a9aGrrW2fJKluuYWxoSstvMLTk28qJhmOR
0B3n8Rm8iTpFGwse2UO0LHTzOOY4C9R+7uqLBmKEApi39hk3RHqvUsffi1pMKwS8ZytS40MRFNFp
4O50sDrcmp3jcenAiZQlFLLlaZas+VH128GdemSrlGrVQBvhW1sR7Q4z0VyRpo9O8zQsd61eOvbK
clux0WH7XdUUlKBpxytvxPTuFc54F42SzozRybbjoBGClHfykKhvzDYEBhC6ZN2CIbkbLMbFqfb1
jZnOhUa2mn8wSh2SbuZCOcjqgA6BGYQQzl2YdURmjYSsHlk8Fu4B/BoVyjVpWNJ/Hf2F3DGXBurY
LXN0d/Lzk2F60CMN/TKpwHvSkZaHxp+o2TJluDZMagvd3kz3CZjXYyqb6dxIN3kKkpoVetWAnMA+
Je5z9NTroGhp+sOn+uKV4sWMyZlW3rQCzVYC5xxv646imr62+vsEZMvGSBTloohoNAQRHTwhjRGv
UvUnGajhu4fmdCPZi58CbgcHzHCQhkJs3obMMWHP0Yvv5PW10frn0CgEsbdVh85JwS/LlGKyq0Xv
PY99KHhyoWhjoMeLUfexPDt5kcKbD+ur0OrSmxh1dF2Z+kp7Sb8vnK55KU2NOY8B8bprJo3htTU3
eGXwKqiJf850Tp96Jqfdwvm+D+P5bgT+TJobeYzcbHKsU33He8g4aqITO9d0o09igvPByo3HaGwW
WswSchJld0P+yd34PkEmu6TdsBTJ1ejHGaYsp7ojmbK4rRzNZUYaa1fCErFHf2nftCZysC41pYZr
aLIcjQtT3C/2Zpu1V6PRwZ4rGmJylMsxENqcwon7bZHI3ARebq2dILgrWu9HInyYSemA+yRAwUEL
t7dZnw40Bat5+wslVoT0alUl+0in4q24fA0CdxS5eirOqi4QLz5k13XuCmrrwzm4sJol4yx612G0
tqPh08CQhg2qHNpHUfs/XeTwYtCcvtbBH2JrCwjsBtdSgJ06swGF+Vj5xBDrXe9nOHqNFDOHVV9Q
U9LnGpVh2wh32OKofy5KeGkGKEWAnm259ozgbZ6BUNCk91WNfKA8RYVoQ8QuHadhU+bm9dzPFxiF
E84tL31SXSuO2jAoa1t+0ujp4c7GYIdTj6OnC8qvUsyfWlbvvSQHujJmm84iJFn2nSjwblYmpzGM
bpO4aS++SRYIYekusTx7PYUQCKqyFxtfK642c0lGOJX2QfVZ+xhRyAQpJ6LNt+uKAyTAD9PgFIJC
i6oebr3O/ZxKOmIc96uAPMOObunntd3fJaH/G3f/07jrmDaC27+edQ80sv+IP/J/iu7+/Tf/TSwJ
fmMqdW2GZ+H8zZ78+8QrXWQU1BP2E7ZjSabbPyZe2/5NuK5lm5JTXQhkkz8mXnQUG4wH1XrczuSv
//R36si/U0vsv/ctM9STeeELtlwQ3o7/d5ofmEuahdUU7lkiiXjVu9VM0AY0KqVqfllfsdoR64GS
OluVrznB4HhbNW177RDrJMQYQrLF/DT8DIuY4yku83PQL2jIhH7hqyqyy9eqydudkkNibzFxOcW2
wy4RrhgTs/sgViwIsq5t5dYm7cxLXXoEqJVp2CfepRDbht52yi3Z7ez9Tz+vfyIUCVSqvwisli1Y
2ztYKSX3DjNYlMk/zfpDWoowdGyiduj6W9dJvR9tBEN81bglpw3hx2jJoEePkVeCP2lZpdCWHNcG
qb1s+sS1Vrfb3HEZz/ECc482a+cHUFXEWlzQGqRYjF2JirgyAoThUZMF/wqe8VR5/ilxUbBXOLOI
b//77wts7T98Y7Zp8eEwPUy+wa/r0p+/scnoEMayiGZ4N3oI8mIli8x+MPzxHR99urLoauOgjpor
2Wq+R0PZA3zQsY5XTVuDkTAit7W27owJj/VtOLKSWWpC07z/ZvOxFKiM01E2w8Fhk4G3EVOt0O27
r3ijEw3buyXhpFwwDmfJj6YZKzDaVgEhyweGYNKmnk+5PgUW1RGCmAyZlKwnCt4CCy/71vbWJlcJ
gDiZWIcYlDe9B0QJZ1gB6GMI3is/K98nhswdtUrlp8A/du1GU3OdRyCe4sEq9lU3yNcKy+zRK+zw
diqS/p7/K3ftrBPadm3Yov1Au3PQ+du5oJF70PW8r7zBvhIk3o9R7OMhGUBZ76JORA9TbqT9apgj
tebL5v1Hb+cuI1uw5yfowV4h+Jjbme5QJTTrS+bt504ANI8IRj2zsgo2DSu7nx7Fb5uky7IzaTm1
wkKZnllCYrXAOuU+G50rboLZNx5sNQgCrAEmzdk3q29IsuMzNfHesyur8hYieHvrw1w4mXNhHfA3
xVdhY7YHlLhjAcui62N/A/m5I8eoRhjj2kLwGYbhbhyK7Bqag25WcW4lxI5RGfOJgm9ErfZBixwf
jaBtCQK4+MRmET5WocMNK8yf4o5ZYN3NLkiGTs3Fe4FD6DLbAghP20EpjNV4LiPfuyrgxexYBCVX
0oXBvmqZXnfYCibwaYUfr822r69kjbOdvXh958lBNvvRiqaDW3j0hzh2uW3bQROjnrNbPcTVhem4
2xAkYLkY2fWJLDXAF6sUx7wJN/z+I5Qp+BHlDaCdh5wlWTPkNKBG02VUHtVyvqTw1CFcObXZrRrh
f0de6+xC12jIclsxESXD+OnDiwU8mRIKahlgBi7TDvmlValydz9bM/d/HdugbDgBHXhaZnTbxinN
xm3M+ZknYuaAi82OCNwUXE+sWJ9Gl1rbVjjjqRwqJLJaQDYoef9j6J7kmdqz5r6XTXWeTUu/Y5w3
N1UuKcEyWrErZCCaTUrz1BPZca4NucWlLhu88bqJssQ4SASPhAybbUIS4XZMmM+YOrQwq5GPk1m5
N6rOnXDDEB18oQGB4/YrK3P3ZDOo+MOQs1OCZmgNH2eT5gtDpKwj/3OoU5dyRT7TNnTPpD4TIaCQ
p4agd6jo592H4HUS7thY24KZmwRXMUPFG/Ag/Q6TvITdofgRSY8ngg1/Vm4MkzgXu/Gt77sV6TDs
UjA8pEvNrOlcmya5lyBu1gDKYSuFue9voWaN5yKHj09Tw3gMGaRXBEKLfQ2CYNP7RXpMtYahr/0Y
En8fOOtyrGiVY/7OLq5Q6dHuqu6SRoV4iSu47gQZ/HuaPMNi1apYUaPXBt/NXIvbEY3qR5/r/jZR
U/JkUGrxQBveqDYRFWPHLgLOD6TDwF+J/MDyNBhAOZFWuPYMWx9asImXhHcpGX5HEMHjzeveFuQz
aICsi+tO94uXijDP59j2ryZ63gZa8yLUgBeBKedbe5+t8KOM+MZTxoJja9SMjHHq9Y+EMMha1IrJ
Gm+YcevOlX2UgEAeirTybseAGRsbHp8P4OqPNaE8KijNNj/aRgL6soCzCk+k9+EJWzWdTMGYqotX
l9HW64cA/GRifo7BrH/YVVnzbzxny0WRB203DDMQRQ/1BjAMrMaXCUV2n6X8i69z4qAnmGPoJ61v
nIKmHw5g/MZTKhGUVg4r8U3deNFdAqP2zRr92xnL5iMrqmI9VgZ5ZS7xJ/KzQFgGVn938SSy95Rw
AdXkpovlri26zwht5L3W3RL5cahJqrJwzy/5NBO6f/mK3G3HpI9xLODDb8iOuz+V2HcGZTir0s4r
tYJMFFL7OXnO7VIrEOLJW7seBcYwBGG+zd+mMNDyuopGDM5Ebhm1mVY7P+nY5tnCfK1U5pz6SWnq
NljnRxbqKBXyrNNSOR+liIkBDwtMBCsjHgA6pzBoeScWjT+LIfgk2GHveYHhmAzCqjxCs/N52iHo
r0p2Mfco2dOek6c4Lb7o5xSGHTjX4tlyavHqNOwje53XL4CL0xfa+trvjOd9ExgpHLpufi8D89n2
4Avj+3C9o+tUFzydNymK7GpUtAtoIIJbACUz3b15rCpiILAU0UMrzzy3rPaPvtfx3g3B5KNR2Qe2
IilLN3d6Sww+p4DrxXlkD7CpYy/8QajG2Ueez0VQYmzGQFiOrLxGPRNGcb60jsN94DTGzoMNf5W0
RXKuJyydZ10a1T0ZW/FIHkqNayrmu+8+w9iytjPlX5VNyWnTs1R7AJ6A0D4vyIIUKM1OQgNFwsea
EKQ1nRZG6HrJRgatx58KITVPenjxsm5PIinBGvuK773Pl4J6Pz0vlNaFuYV/JEmNfOvAb7vBccy2
tZXzFoSo2tfhPL6I0LbJ1aJXjkEg9onL30/7unwtmHAT8P9TwP2wnHZuDe3HtrR8j5vE2gNpTXGV
G5mGAz/x1LaTSXFZGacd/klF3l+94Ta5zNL8ueQpt70VWh9db8gbHEi8HutHRWwViYmQ672I2qkA
VECZeYpHggSI/1x0ZUpTPO92Sp0smvLaYe+bDczo2B73JgGODcQl8xnXKsBcMq8xQFPINgnaFrw3
Ud/VMiwE/K6Az3de+t0j94/50as1bbuZSZTXku6VmcX4YCq+51uKrMWFClEs/wvQCEuEuNND0nkb
B1xWuQ9kYDy4vKpvbascfjrZZ6jApwzEI1YimmMP4t7kHNokYywyykuBWkVWACC8yuHtl3m6B8rc
cIqIfuWOytgU7hcw9zzdUa6Htm9M4CdY31psZsIrlrHzNQPhuRP9tWvqVz97r+b7CWercFComlKk
P1M3us6yotz5bW3eSTds3vh88fLCKHEzzDI653FZv0JdRN/GWU3KyOA9C6NT6rfZVcMTxWL2W2hm
7ouHMWLdmco5EgZJT7wJ4isvD421H6dwv8Ic+q+hGCrS6Ni1KXKZZOmvRx3f4Uzy7uEUT0uT0Aww
IiqO7eyE6zmlzVqWmZtDUCVlz/tUjq/IWFS8lwTkWTXhW44ct8CSOjVbB7kSQ1QwPggd1mwzKlzn
VJLvRpiTB2dp2E5iJtkpD6dtn1jjgRnShPhS+R5bBdsMb0mi1ken0eMuyjXraWijT23C5NcL+iUR
LamtcdrgEOU56dIqmSw6uU3Q5S6LsyYivdDXXfqK23lxBI1RROy0oHSEQ5TyVmPe9csLl8A/5hIr
e8qNqT5ljtL7jNThusUkvAMc3GMz85xHamrVdtZ1dUo5M0B+TIBy3aSSYt3lxuCt6V3hCcxKkwN7
Bs9G8QRPFl9Kte6Cgt/RdwW27ZC2WTptFZaqhcgZlfYhzjghQrtQG8WSn0clKQ4lUEsGBlzwlp9B
qk8rTjOspMM6Ipsy6Qy7kxWGlxIdvgziTxebd5pR5rykpuLw3LLeWolstLe6ilGlAT3FcqDJwZ2n
E1d4vNltcF/8F3tntiM5kmbnV2noQldiwrgbIUgXvm+x73lDeCzJfSeNy9PrY1SilJnVVYUGZgZq
QDc9aPRERoSHO+2385/zndKdlwg9ry064sLR/OwinDmKWa/clVSgkaLBproAYJha1Ij1x1DaLi+B
r+OsLvR3HEm0rBpN/i30KQl1ehntpTlqSyL+erkwfVxfOQSydyMtkpc8suoUFqTh38I08y7g0KTX
3FUoDkcdpfnYaUpU9cZ8jGHALOdM6kvmzCA80snHeO5MhntNxSlWgp0wo3Rrqbo65aAodk1EYhOg
CUweFwqC5U2YfGJ9yyfMfGi5rl23GjAMMlH1OsqMG/wOlJeKwMQslhwLwz4MzQ6POZz83HvB9bjE
CCNvjZydAOD/+NERqbWvkjQ9uVEjqSvVbKpPwIaZDrG3v74LG+avLmoMxT/dhX/RNwwuZmUv51Ig
Ouux0Dc0ejUe+apSG6s39suYD0ToPZK9kVtH64nqWn7LdSL290BljXdMOfkOC4mxomTjqmMPsLXA
VXwFxg0Zc3JKwEZtUr1VLeOr11QkCfsxuASZOtzKuae5+Lz/s9mq33mUjtshbNxbfumoX4ezYuDD
PbUWueWEG6Vlm9HrLqLYSsFJwWPreqfdV1MA3Ja2iZFG0k1Ueleii6pd6QXdMxhn7z3RHG4GYYiM
U2t+x7Gjm5IW1nR4DyLL/0pJUHeYKJ1f2c7QbicKE3a25Y1bqCr5thmqbhUYKQDBSF7RJtavR3Df
uyIkuonsiZGqsjA3Ifle95TYr714CMkim84IfTCPuaH6UfmgYM9/REw+F+2s3lSyu58a4T2RSpPX
pltZOtAfFfGqFnzIJJNyCXt4Vn78TxVozGK1xe0/LNvCSJ7pxBREf4b2kCfGG62zdP8kUXSKQtDK
EdPDXcoVAJxNA/OQTnp7ESRu9Bq61HlRcC2PxLmsUwBz5rUcsEQwCNnaNzU67UWGQem5wGdywR+c
39NuiYNWYOzmW0iPuRe8zucFZb6q+NxZ2MPQIfJ5j0mVYkhLynRR44Los54EypTSlUbo2V+i51m8
UFp+Z2VGvElBviGjdeKZcYMx6fOqBCdxVXaJPptom11pRNWqNz1+9WBuighae6GUrUqa2cz4aGv+
o8Qwt7JBId2DvmkJdeBJaafQfBlwVO46Q5Iu4Vo7F3Jxd6uRx2mJacFlzrc65l6oYa6xMnqnXsMe
+DB4STg08tK+1HUV7ztwPPzRxalsRXbq51uiXVrBw6B0GAS9mT2Og5Gyf/Gd+57KJKw8g1fhX9W6
ZV8KngCfV0/N04CTFxZgAKvuyvcGRIuHGrbUu6AEfRAbl5NJLUM831zxz3Wsu+b7bDTfbNPPS+7g
wE/QMl4zL9bFSqvz7utkh8VRk7K8xQHHXTkq5WbsRc2iI36vWCE4+Lq25ei6j8QyCSNmWNxqLTja
9Riv+vnmDbAzf9Dn2zhh0YkrraZoGvABrS2q+eYOAS24RqGy8FrPF/vx85LPOkJsUcaYTHyBFWBW
BNxZG5BT0rBImlUDzUY/APIgwb/OzdjFW6MP1DYwzhL5Xhmi1TZ10V9kCqi5rMjeesK5JwbLJQzd
osxjh5bU0NFWn4+9/2jV/t8os0A6y/pLfMjtOT43bXjOfyKI/PZV34V4+cVATvfA5UH7+MF54nhf
LIk+74AnYgT5jDN8d54gts9pAvLBoAkExehIrd8BIob5Bd0ctojNCQPT1/6XUgvSmYtZf4z7kH0g
U0GZ5txg6eKJ+1mNLkQ5aOADmo1gyZNuNbq//As2aWgnDde0fS4DetZJ0NLB7MUxRfKVg/KDAzzJ
LpvaY20OploeDZZkm96k9MypPNbSCBAQ2l14dsyRvZ3TWd9lRnfyMoytbmyqRVK54LxHZkUw+6qc
1kRttR5MreVfdHVf1yQuc+r6WL6C2OwyanScMU5esNANlJOYwxCsZR8zMXFlxU4hcrpaBgoXsGNU
QM+pPQfY4XH3p6/3ogLDs86oi196QCzXJamDW2WU1ZsyhHYe8wEUqUh95zWD/PVsEPAFb2XMTPvM
9sNwE1hN8K7YPD/hvMQ2jeFX2bOsQsOFq7LhrhGi20ajXRsnAdvhhYwFm91pHF5oUMVY0ueivIzQ
JMUqy3VUXSdvJ3cJ/hzWYtpq5gSSMSDhrjL0hYXCOUJNCu6Qq6zWq4THAzmFklE9OItcsuWLCtwa
PGQrOMmVxW7EsXT7RVL8AiKRBSbhUbyPh6Yx56d3prpppblsSY4SQYHjlzAv4QxK85ZWm3dPXdcS
FQbr1/ALJClbAjHU2aYClvJqth0JcG7C12lUW++hrg8PXmczeVBKRJa4J3AImokWu4VZ9gNG8b58
zJo83apJAhjPbAT/RT5WKPti6uzHsAvax6oqk2BVTV5EuH6yilvdCeIKGbMZHhU1IdcYycObRMcz
uPHH1tuFmBm2phiC5xijAmQIA8S4XEV5N5grCS3hqWtLVR8cvde1JRKapm9Iq47GjnE0PtuNIuyK
jBOYR53wJhHVmjmEiwdk/EwIcU9YBFeoj7sd2LUVV4q21qadl0YudiJvlM1jh+V6ouyoH15ip5Wn
OPKwkIKj8bu1IsNX8oYdOZKpcey9BYjH3Nz22WwwZdg08a9XGZAnQeXW1ooxbgLg4Hbb9PIhiRui
vknId9XyJiNHoLLpmgIZM70d6E5gu9OYuwh3A718U4uLADPDNoWLjHdSl/lLbnTJ0XVB/q/0gi06
B6u70vNMchp0ZgtJHCGKARuGb23nrKrzwnnxgliXGJABqi+LDk8od94O5phZGumGQbTmPjC0McR9
Nt8CQ0K77CeNBpyib4Nbi1I5BO8w9p5FH1VPMCvlq6OkdXR7NYPqNf7xuKfFmovhU0dECCC92TNS
trp1xrPhCNjPQeHg++hTJGQO6Ksqn3qarrrOOtTKoiNjotQh3ph12T1TdNO8cnpKWtvcEQ51zXMg
3hjJ1Jk7egZG5jE8w8i4EEeA+joJFIcKOdNeFpELb4iiNR30tINivRzsLhDrKMHUAaCZjQJ0UwC4
OHDYX3iSfCYuZMnHHF19lItEeEm9IG7vnQtLi86JVmo0z3lh+j5WOF5jLzBPOZ9wWNCiCd9qxyku
5/jKdhBiegw9rByw1EzrrcZ5cCVHprbjMDlRfRl0hfoKNJ9bYG6x6xGFd5Kk4R94R8UI0x7vyrye
ig2HyfiSdGOKCi9Fj6m7wgiPt8rYAnvIqaxx1VtcQwhxg6ZajjRSrfNwmKn1sd41x6zVlXMKUme6
42FjZ/dwifyzjIlTGHQE8w1cDGRNUCbPEUEVMFCtdOEupxk9k2LoLhPliW/sRaB2yJhEERnwKkV9
cAMMu0bx3pqVxz26igyxlTpPx0d66BCjsOmbwCsh90BVz2s+ZngIYBq2OWucC2ia7c71C/te4jzX
V1QAAmjo+KRYTdPm6yYuwqNpR18DWkN2JuuORWuU3TmFMnzX9QqHd0O2muyGdmfxOMuIGlcwNPoE
qB524dRYd+OkzmzzTGcXDWZ+7SUakCNFtnav5629d6kwf25Tt8PRVfQUgyG05buast/oTlgZqRDF
feOxahw21V0o0w1sIXOfDAYuEnjSJY+jXujvyCXuFbwP86umqezaGHX0OkJmj2kwyOiaHUPGA8UI
bGdh2n3+NcYgv4PLMqCL9mX07oDcWIZRXci1NoHrWSpCLO59oHXq2+BGBiCjLKu+MgKy6WiJ2YQ4
ZYIOVF9W0MA8+AyiQQGHPVUVuq+txtkaOrcV1GoSazfyA7WSLa1RC0vTnacGkwoHd+LvBNr3xsAq
hQ/H7+8Sz8W5rxnsAzvWA0XG6FzqmM1KeFUHbF3dSzM2/bxYKyAVQuScYDjwOYRnmLr5yWanetVW
zm2XQsgzneoJDygfzIDcCfKkRPKx/WNk1jTCDo31PoQxAkjoSSpaSwQwVZJnG6OvCbol9yT3gzTU
axtY2laPUsj5fpChMDcRCROb2qmnNokqucbVxrs2tBsPdkph9ebeAhuA7wUeTLmncJNrCmpWYS1N
AH+wddMR83rgUmO9GeDUDIshlO9AymkOMPRWfwT3rCGXiTayd32SyuESzEL+7gMJg+CAvX1phSmF
EewgC9D88biZPNpDkyDW1oaq4PqGqToSE2cvygeioT4sivdFm5ITiWP3NrH1dGMrP135ykveAEQY
32Tkty+pNJvVMI3Nq1ZhHEsmx4pWPfsBELS271y6TgFsyOsBHyd5StenqPPEOY1xoWkPVhixhfB7
FWE5A8WRr4wqUtNlNcO/1hlvGEJ8JfQGzFGtqa/VnCMt50Rppc8kkXQwA4AbekcA1Q2TeO9NZvMB
Z93AsjvnV605ypplDXI+TwTlbsxByKvp0/pOeRn9Z1PpncSnPb6lbus1Kxs883WN39YHx/JaGi2r
mtYrxq/i02k/frruO5g+PC2wbLnb3Jnd+a0Af7EPyNVvs08Tf8KrfKHX0jAXUIZdRN/BOSQZhC4g
ALJfFIQxHhmiCAokZH/fmmqsn3F9hoc0syWbQkPCkuZQGi6Dek4epF4tNNghcyqhoRHoqvvMKpiO
3a5KRwunlY5XxDmpOfKARwE9ueNhx4oKFZPRxa1SjtU5LwFfb7qwUz6mS1ZjEmE5nYOGU8GeBHsN
JIOo2M/NEs9xTzXyjuRidaPiMihW3MNJcEALZihAlxyjq5rywQv2ZTWMYTaKZ4zj1Y1RZs6t3yDc
01JLP/EiUBN87KwzeJ8om1VfYqad2KgmXtVz9kR9xlA0BtMbQrj9kUJTsir+Z26Fx7j9mPRMxTwy
wrGEkJUnLJM+sy+BHRcfRp0Z0W3ymZMJ+s/MzGd+xp+jNAwK/u2oBmBpZBQbsQDtj6+GG0eQrROy
hjg5qzn8yQOa2I4/J3jIrhLm8edcT1eM/jHvlFrzEag/yEjpt32iwmalz7GgcA4IGZXwHo05NGQo
z/voTCUeRk32RzmHi1C6gfj6c+6oL+Luhecv44JVtQBHM9nEW+gtxJX6TMi9yIPxCZUZSlI3p5sw
dZftykrwXfIQEHGCeyMiKWZ9hqWA4Jcpk7JIrL3QUqaYhp1hvZOfuavPCFahQnMfgTlNNxWyPauz
kNNtYYVhhUBlkpg8THPEy+6ssdp3n0GwKE65hXde6n1TucremlpKFhF9lxtr5MHg0YrHMFwCXRpq
HVsDGe8l797QOkQsLxXPrLjE+zr12JMWel542rmoG3c3AhWlGM3DNB7vQ7QxADWT4rqzIitfyOdq
6HV5axfMJVuPdxoVLMmAlQdGeAehll5N3O7xpm/JILVD6pIdtAptOyAP7k0+T7wxJ+BNpxAyE9gm
01LmJdg/BlazcAFmSPtecN5MB1ry/JvEYyagQ16fcsJ8WBeMEz2zmj/zqTssvgCd18TYCUXghlfo
PURr0E2iRR5WVXURTjQyXZUF1OCVoZcZy/PYzP2DrVOvciV7t3OunMiHoRw3gMAHZec3EPkqDfYj
M8n9SNqdXvRqtM0Npb5htLdpsIifo6Cssx0YwHGkk1mOzddsGsXZi+KE9sYRtfJr4gSsndyBRStD
Umv6AX/3nr0j8lfDmFkPJLp1Y4woLglQMb+ajoIoUrdYRpaVXxrYXe3RY/dY4FNKpN4dIIPr9dqw
G33HjiXZtmyi4ZATx7oL8zbL9sTbY7EJ69KUyLFdEF8UFraSJQabol23idFsKi2kqrYNemdLuNfz
D2ZN4G5TgoSs8Bb7rg8ruxtpt41aA5AuJ0OWrDWMKc3LkDBul9UwZhepSXwKMCXmaKA/kE7KA1E3
fNtgqWbYiJ254SOHFLUp1jC3hHai70+qN/EX4jjAFP8QslmLX3U+w8VN0LXjKndKcJhh5QMVE42j
aJTyvJeY4W7OzbXUgjX8Olh162jEahxA+TuGLE8wY/i2S3yExfnGNWpqPiZZa0coSy9ezCaDVEYZ
XIdJyZmIxfqrZpKeWIDLu46bgJbMStC6FiWED4F3EIudTEXGY6BVaQVPuzoabcYxRT+6/22KmPX2
cw29tkJimLMnaTi+UU5omhA+dJYIiVDNoaqopaRPDleUE6DIGfaY7ZVZaRYugfS2CzBurHKvSY4B
tYsI8I2PiurL0XaWxOnUa+NKaMWEkATrfQeqMgFb7jW7qCEqu2wUCVJKhAP+HnKKae0CuXU1OhS6
XHgipyWFr6bKz8qV0FY4r7x8UWThoC9xLs7Iv9x9r3j0R+uhMpqHBvQTH6+4rM8Zroe91qTaMnVc
H39T2nTLFvQxdgBMdelqymzzCr+XeUsRjbWNyjjbx8YopldT5+VwEGmB0gztPa+8t7M8nCfI4S7o
y576qJLyi3PQiOBxHKP2aYTlGm910icHZerunoXLSMhZAqYJEuWy1AVzNRcl6iJjX2yXYkUVp5Ze
el2HZ4+mgsxDbw2HR5xE3lE6EwUAQ1KgLeVQZ+lZ5LK/ampa1VctsU4MPVEsKEzqJCsSq/Kc9X+K
bvmnRJZZIP0dyfL/BvdYtwn1/rC0msnK3xnHM7r5f/23wznLun/893NW/s9/HM9NyDz0o4T5/eu/
S5jOF1diFkYh1NEezZky/N1LbH4htUYuBgmR/+P8kJ4z7S86VB9dIisio3/ajL9rmKYxS6KGjgfZ
4imPLvWvpefsnzRMGFQ8QBymn3kJ94OTFr0j0DvWQ9vMJ+lLk1EPAFxQp4jzS12WVuIU67nZO1ro
GqPOAsN7Qpyoqo4jEYx9EQTVZgxd+9KZ+UJipCU2hba/S0nhQlfjgrEstYD7G5OJWmGAIUHvm82i
Ktpxn0Emg5oXjk+UezRbF/MdIScR7ghoVFd6ZyRPQe2z5nMpasxmHwhnX3L0As/bI3Bgrpj9ItCg
6gM2UdiZuhed5ewrYXp0I6al2W7SzM4TOXtQktmNoqiKWxTlbFGZI2B3xadxhUe2PE1dABYC4EP7
EXyaXNg3GPft7HxpxyoiIlOp6DgyNp9KY9A2PmSq7YhtxoqBHzvSwUoD1QNrUWIkPY3VpbUtZtcN
vSyKkDlOnCpWIL2afHoh3B6v8UWaO3327iCyjPcdF0ZxbILGB/T+m9uny8Sc683o2qqJi4RG2i0K
rfePNiThVwvOBjfYUmP21XS4h7O3aHYZFXGePLn2WD4FkdfthIUbiUvI4C6FHUJZmF1LE07Llrqh
qH7rzI4TsdMdY4u9JxEL7N32vtcUoAB65rR7Tcvc4WKyXNagU8fsxapl2qXwcWYvhlYfoe6VZ62M
Eg5mSxHqy9p2HQlCKv4U869EJZWijD11uwZroe1mzWJNBhtGVUrhK+hNwQXXgGlGraNxy4Ip+1b1
/BVWRm2Wj0kE6WYhPXSoB1Y7BJ4yZYCumJyGGvZUQKxcWIkMrjLHNfdeVoXXtoFlRucuiwRVFr3B
y1YXMCK6cLz2A5+BDV/02uKfNK5rfsRzRzcz5mkN/g46q40NUAPXnbNo3HCV4nzEvVjvQ0sb4dnp
/rexdPiZGggzIDt0em2WOm+VcM3z17h1ncY/4yVPJFsoUqH2QMpoyiI7XqFuehiMKioQfeTYFcVk
NYk2TLkg6ko6l7oJPoQBjuM24nz6BvYHoc0vSpa7EUQCG8U5X6R13bKC53AxF55MOwo+pCbefVsb
zxO+vAeTb2uvCk03vwn8jnykKWujfWvKGgqCGUg0Pj9N6S9KBdufTVcuzVWKE0MiPhhFMU+F1s6z
MwW+WHOldR1GE61eGA4Cmpdj0JLIll1IbAY7zJ0ZuUmPdq3RntDaDdN4rFdybkvuxEePbr3XaB0C
3pdNAdWwnMQzP8G3DwSeggZzrOfdpsPwZgh80Cg+9puVT0QjWZyi3drkGWYta9Ir65oXBbeoLsvh
EWEsOJMEoPTXoSKlHP0Wvy5lLTA0W+/KTTyDbXOT8btOIXRtbB38nWAOt0fsOaQCbMj8iqZWD9Gq
x2O+Y/GP9R5lbGWo0vsATawD/ms10vJQy1+jKe5fA5+yLafyx3mC768jcr+HdrSza5o+7XYR1BoH
saWP1lcN5BvuRNckkpdNojil/JFWqNl08fox9TWhENdNrEOBsDx0GmCKeH6c06TwT8mO6tyI8owT
TVH2V6ietETlsz/UpeiGKKOPYb10efZAZEjUUk90ICgKc8seaEpxAI1TUrBN2iFataScToglw250
IrkOa/zftKZJ/8RYnbJ81gSLkwrafTlDasSZTbL34MxUYyAX3m0xpTdjnuO+GYZyoSyZb2yNGPQC
Bbi8RwbyjiSbh2VgWdFbYXDd6jDa4FbsxNac0waKmqG13USSSEGR7IxIs1cp/QxkrmFZ81Gv18X8
TM9H8DZVa8HqQ5J6SYMmxfkXWvXWZtkOmieNLjWeexcZDD7yolqNB9lX7APq5pbLi3VdBcqnCgyW
MwTThBxWH1rXTmcl93qjhR+6i10IIlai1p00vONEA89OeCLakcbqt7kVaAf8qPANeiMvkHFwWazK
PosvApt5eK2b/fQaaDTVx1zQbzM8OXu4JTdIFNSZ87SEb+XFnvHCue0dizrBh2jbo3MzCdZRqgl6
SnM8kR1k24w5DRjtgG20CL/FcRLc4ifz740SrBefDvynQQ8DXmtqKo9RN849PepP2KpquJCTXEIq
y3aotRPdArmubXJyJXjAVO/eZIPpntJ6clDLJq4gtWZdOlVIyM+Kdf8QBGyaJnJtAEBgygfhZO5b
TVGLhgjOdUKL01vbbbJ1xEWNntEyrD+w9UbhpeGq6UzRs46XAbQXbPqksJcxS4RTGMXBMhh9qDhg
L06TzNSL0QTxRlhMwwA37K3ysmJ+xsuwxKvmJ0tdh3RfJWZ5OYEZLHkEVsaHqYocEgSPX3g4BBiE
nJDJO9m8+WzDFtyKjY3qK+0wyan7YD0zzgXh6q4OOIYWrgXl1MSMfQgYj89GhJsBmc8IrggQC1IE
aR1tKtsGTVw75p4ticVpULodKxddP5LN7nHososszTja0tPHk07ja/bAw4lGVf5wTZTR2dLFGh8a
R1a8mm314PcsAjOOEzpFR7rXh6K57e0aY4T03fsm9tR1yE1wN2Uj5zWS7JH6+EusOvm+URodhlPD
ytiNHffkca6+/v8J3bE81vp/HvU7ftTn9GeqxW9f8n0odxm94eB5XCdBm7g6FrPvQ7n1ReL35pKp
23gHPi0H340FuvHFxTWAG4Ez0nUwEfxuLMCmwMKFMJ5u8G9hS3D+laHc+DQO/GgswFDg2KA1DCFg
M4K3+Hk497pY6yE6w/bzacHx59sdOi5sK3Ty7pTH9E75ojOODk/UHcuhds/gnKRLLoclLkatfbJ6
i1KPHNfrs1OSd1oKkRd76kcxJHgykey9CGxAkFbySoStI/fKcfroVFOp82ZNdndscozah044bG87
9CTFGt8HiGNhEk7WLfX1WEm5DJNBQieDdp0G7xiU7AzzJECQlTTh+yIWmDQ0oHMO+ZF2UvcB4Fqc
rNFuhxMtHf5xaqq6w6kknKdq6o0n3zXkfRNq/RW+H+JtamrI/OYiOChd0iAHwLaZ55TOOxh6Ml02
eY8El2qCvI+CxK4O1B1ynei5P3CSAHu+E9TW2xv6l6MUb9yEWpJAeIfCYws3R8UMB/8qdCHfre1w
6vIl3j5s+Q1RpP7KUZnbnAzHonzP8LFwstVO2BriJh7UvLmrxTKKs5KRdShOBll9Eg/RWFMMEQsb
Px4ByaVj2jZLHip27/qJ7BthBiMKNy1qYYsxtyVp1vPYwQPWo9gk+IVLBqGORc3YJHwDOuPlswBL
fZXMEgN/GeteyFjtRp9JxC9G79roZzBZRIHFsG4aUTwYpskzZYrpPt46QZ0cynoQwZIZbngUZeLe
JJVw3sQgOZzhkbMHz7qBl0YGknG0j5103dmN8VR1UfckA9siuge6Sy6lAKS3tFy3OsbEmO+sEMw8
BSsVbrmy5bI4619U4vpALDDS8R1WditUhg3FNG/jzCp2dlBFNyzvibQrPXbe6Johe1OFBlF85rb+
kthiyG3PTCk+0Z0PKw+RqvzJxo3FomfgJfAnb2/RfzKuKjsy/BUpQ53/P935WrncaVi0CDoU+wnL
DCtgq2RNh7Bp70bq1f3F2OGWXnWONcEjVnDpKvKetLZQEXxo5DSwOi0ljYdgfIEwAunovjk6++0V
/0Tu05JYMpCAy8JpZsiq2/hUSXDWIbTeZGogEFCOSb9BJeYz2IcePMAxH0vYS0ZbnypKwN9x6gRi
LzNNLHPfprbMSeMix7ZphTLBp9lmd/TSylVDZQqRFUrO2SYuGqsmLw9wglUrFxScPi60OPbxR2FU
1P+4zi6lK5CpphHxY85OlX0xxHY3sqYTnTHpcQyVsaGm0q+WUdK7rO29vNVv8FoUj3XPHVLhk9Bt
hSTrIePHB4tm2rsgjNdt2oxqG/u05ZFW5J1SJbF9IToZsUql9q3nG5AVXrBWiMpXbAHTyVCku5Yw
77LuoBl+Mj6ihkCWqsZRCUiSNNPR/tEJbjSLWsXsXzKoHK/sJcJbZH3nNUn7iiQLZ2y47wkWTFdR
kurjEsiD17FDLond9TIYoAwSCzXl3iEONVGSysL6QtO0+LEdUbeBnNFbsukGa+xZeIYGSAxaDHjM
L/wmlNpsQyU5hLhxLobymNN8zA2W4X8sqgUWM3NZ2h0RANvmt138D7v0RtGVHfnXbCivG0O1W70E
Kflfe27/KKz9738j3yAnrEOu+88P99M5oXbsvf/4KH+S3X77uu8nvPnF1YVj09r7uwvw+wmvf3FZ
GDrO96PaRvn6vyc8JRdgrWeklQEPGa3uu+zGCe/oHPCIcjPoyv2XnIM6k8JPxkEHEyKKH3MCDkbd
E7843CM0sSGu/GDdWZOzgfvbPyd+yAMnp/PzUGZZsqwyK9/gjDaWU1lM1ITZtDFErp1teP3SD50U
628O1D+lMP8hXE9Kn8e2jeAFEBgu1y9TR+bjHseXpq0IDfm3jd+Jy166T5Hpp5e5CAk42hkqeaL3
+6HrtEueeuFxSCBZqGog1FTX3dYyxvAJ/5n+HkFaihGLFh5SFz3NVe3fchBFFBNf6cOAjZja4+xg
IP6ffng3/BNKgP6zpomeac23nd847Gilv/oykQbysnDJJqUl5xrhKVRMx4wDgqaGccpLUAZdKLw7
/kr+A5F5sfFyVzxUZdeA2fXi4pWo1MxOTh+pTJGXf/3j/QHZjtTLDMnFcsamufb8v/+gvCqX9I5L
YeS6Zeu/BwIIamyM+c59ZHFPrCHM0O/WycNff9s/viiuDj7BdPnDGgy48//+w7cF/p308GBhGWAr
fQiSVn/XLc27JQzSMUn//nH8Z3+AX39FQPQSxy6ytsefAgn15+/lkvNDLbG8FTtX+2yNU41sZOjv
bYU5LSPrTP8Q/9XG0IQXuxDewvZqVpL4G89BVfIeGe30Uu/T8KJqp4bUn6e/F5i23v/mB/31ReEH
xVysYxa2QXYgrP/8g44UyEQc0zj+SeCdUQXGZ2v+1qzup4dyCFnPuZTLrRp8IM/kzWBMlLgsloUz
9C8T0LnzaDbRqXSz7NIYWF8v/uYHnC3EP90EHLYDLAG4NesuXEWeSD/+1ZjWBoVHCHu9mahzQSCG
eSRuyxU2ENJ2NkimU+b28MBsq9/VXfXVqON29zc/xa/EETzY5AiB7HHD4T/ZOfz0U2TRVMma6vR1
3RJ84qwTi7hyCGg4RZtdDkBiT6Y5enRAqVPAygEAJCrwztfBuP/1j/LHPxhPX65l5nw7m+GDP/8k
7MAUah7ue28a1LUwi+4ZFTGj9ED83W9t/JPXXlKqYJAA4Zlv/NqtoFnCp1YjcNl7tvI4mhr+o6Gq
boqiHt6YofT3Ct8HoE/KeimzaVAdA1yKnubdkW6h8klrztj+WDOXHZ27Hdshrk+FnmLRachpDH5P
6SFV4X/zIJ8hKL+8ZyTbJHD6nFXC/vX22A5RkKQ1XT58128Z5URXfoEuio93eki5T43LEtv5oq4w
2f71X+cPBxufdZvNs+V4BvtwTPY//3nouis8l14VQNKK2uh1qErz3FY2tXbTxmCHbyG3cJxMROfv
If2qD5hW08OAIsplxaz+5uf5wyshDXt+2M6fIGz6v75bfGp1GseyQhyyTfccwEqd37f+ASiIReOT
oJWnguOfE/b7mxfiD58YCTKTvZ5LD9O8/ZsngB+etrXl28VotBorb96YmVXhIMIYeKxD6osRySJ1
7RQ5TxO24GqZYoCnSCnX2fWo70/j/+hkyZ9uaP9t50jGyL9kn16c38Px/I/r+vz+0YQ/jZK/felv
o6Q0vuB94RzT0WOQBObT7HexSOgm5nZLAjTTDR5W3ydJw/nyKSvx3pszf+4MYf0+SRr6Fx4oBFQw
u5v23Iv7r2hFJFt+PWwd5lyHBR1vdRco1DzP/vhWi3SSxlMyNZs5oGWtRB2EWwJW4RX3H/EIz1h/
khieifWyyzpF5tjrB8abdi/7iMy+ZeCWqwi7LTicrXc7SqA65q1HLregs/EELqoLH4Og8EEraoV8
xE9ucMM1jNWgMdg1Ir2twFA/uDZqcBt26qrMxeOEEqEtyry/j+wyuw9gpb13tmte1SKjMZ779cGZ
pnBf40S9pi49bRaIcXCHmrTNymUVahNlbGO7DWHRcEnG63yUQu/Fsu7keON1voKqHlH2jOBT3eaD
k023ymPnu3fCKbsrUY6plaK59g4vEJjzyep1rokkWRE5LCNUeyPAdrUwlV++04aIaXqsckoBzIwL
56kbcs87ABuk3XvsLaO+GcekfLdqq4i2gTck6lHTA++9oKXtddKBxOyM2qtAZbkID0Hca86GeAP+
Ec0hYnxlSzfvD5Nmq28t3QHF5YBu8jU1Ov0ejxgdWrUvbwyGjy0Fo/sQVZBlhBaWYksHiPPKsspS
e9OhT3pR+TWQ2DR0KLkNh5IIn6qLDY53nmnM5Em44H56bzVF9AJtPXjvKq1+G0TjXmZuNLprOkRb
Apw987Cdlf2Rs6/d5jT4YNOH/7/lVbHwzdhwKlNSHQRMonLa2YrNdgBJ82SmWpZ8nXhz3NJlonH9
F7k4wG1M2LSmhMInTOM82caQkLEZRBx/LGkBJtFTYKJx2BbBnS3wQPegUcV4svLkrct4tww5ZnyS
SwUrg//D3pnsuI6kWfpVGr1ngDONQFcvRIkaXe7y2X1D+HQ5D8aZfPr+qIjMiozKrkQtetFAAbnI
QNwbLpcos3845ztxmDxAp0JDBlRq4dYSEC8C20uUWSNLy1zoeuUYMILsjF9hlosXbIw85JqKGf09
qpC2sgPrPQYl6HRKFtthr+yS0QrXLEziLfDNNlq3uRsf7Ta/Xwb+46qooxMbG+tCm+S+1XUW34RD
3NibbJqjrWwd8YWmEwhJiq7xleIMqKSiW7Ca7DgcQ88xde6xjuTi9GrlJWY5ypLqAFhV2TpiluNq
Yq91IgsjXidFcQ+OAxNFqZkSR0tLyJ7hPmam2b+hUMfPXfU876xwrQgle5MKf0nEMnZqkM8fpLh0
0UunlhEc0zHC+F1EiOFWIyO4Ya+iqQB+1SEYYp6pxsVe0wV4GHQR0WszxKTSkXfRln5JJsR4gh2s
UASni8teFboR+QhAdOkxh9VuUU1pzqqya/vNIFoD6IoIccpsg7wzX6hZpXK2zCaqfVI/MLqw79YI
0MV+PXkYeQzLH6ZxUtfJyAe9wr1spXzX9bAYz/gMwu4GqhJQIU0mKjk2Ln/qPhJoWVeTQwH50vJ0
oZKEETr6QajgnI0HTNge2js08xWr3B0q3fZRTTJrLyw3lA9pU05iEyutm/wMBL6deoAyfLGZF6Gq
nbXsueaF6tRiSfqTDS0OESMI6mpVIYRU1yE5x4uPZIYJ3AjiqQEeaSwa0ej/qt1Eevjyh3CDyCRt
9jyZiD8qZCcrza3NS93HxbkoLOvbVkZojwiD3PhA7Vd/Gm5WY5aKUnRvkcX4OOZfcUiM+lOBzudJ
4gIgVCbVTJ9tfLijF5ehFwlIBbh9EE/OlHyoJC1c15TaxMqsOCCdxusIiCk9fkUiVOOKJVwaocJZ
ZfTmpEYW9fDWs+O/6VOreCmdBMXYYA3TuRv09ECymksWXQXnl3OI0MCxcYedDTL5pnele4eWgL2D
SCLXTxR7vFgjgD8zKvR7dANEeA6txeovLcJyH0gd4wC7YG2vySk+0qCMOHdr+Yhz1njJW3vwtdqY
VnPh2vuOhLmWSacl8s2oqKCMwj5DpKuPCSBShTgiJtHdVp0691SVrQI3ujHSxa+IGMYsqluIqN2H
yvbxPR40kxw5Ld3bMBl8OGXBPbdlLLZSc5rHUkvGT9nG5rfuasPjUOeDj+71weVYQl8tQdRSqJYP
JPeOyaqZIwJUsYtfPTjhDiwWCaRNzwYTmkPsWWbbG57FtDLyBeV0vWoy+y2EDyLXXVM0x9SexC8X
wMaqQC8IoMddWMpt/u44OSk/JWufYaciVdhkfSbWpF6Xuzzvy01dJ8PZwppdLiopLfEnjV+4VUPt
B0GvcuqCJUZQL0KtOiFlnWlLsTU9SVSSYGHHnLur6InVrcyuP4JsBUeKwNi0KDfb+B3Ssnnpu8mA
JJ26t0WNVAl9kfjiaq6JqA2bt6S36BMG9vwH9tDhMdcAVa0k2/97yxjr+zyGMbBqUfnc8lradzBJ
6jMeQ5v1FDbte91hTouGF214YDs+Ud0/jECyJ1x/yWYI8rg98+kVb5hl5vVotQDe6tbalroJB6es
vnsUDXcRLL0zlcvIMr3IXyfk7WzNlTjaF2C2V4XW1ZvULXu+bw7WRU2N7YtaLZP2vHOni9Ypc/UA
+U05IMOu34kt5AELzQ6HQVDKXKyBd/Rk89lN+2nL3nxvRNVfRtBPxh6FVPpaDmEY3uKoyPgyJmbx
WQ5N+xUYGQacZizZKjXkmSS8q4yKfHLOHXLHcIVyvmTOoQJCGBHlsNh6pgilBCm4KDtx8zlOv67L
GIoVkRTg4ILWupgJjBRrID92xYeroWppoHaDRsYfw9/O1xWFGYH02He20zy0v6zSZSad9vyzakTd
L2to+z0QtOqEDNU5WMzeL6hB+3nVOBPBQFbWJ08ZjKZtJPPmGEeBulXtAMxVDQZq8ViSVaJBkfFc
u+GymXhzGs9Je15hjw/mZaH6uLs6yZFwVyQ6fkgSI82NHI3pI56U4AvHKQD1punhkoXClEh/xylK
7zSc9kc+eNZCjCRI6JI55vkV67TiVpIjc09hGq3pVUmvNWOBeRLj18zDCrhoqzOEe3dTUu89yygG
n61NrLE2g7HQoop6K8qW7HP2bMVHOlnW0QyC4MNAz7jpg7ojH9VUgiM0aw2bsWale4eXtEEDME9e
AprxpRWh/EKVI6dFhL8EMFv4WJesWJKypvFUN1XxWLqAFZlqlta5FES0gU6IGzLZ59DY6Bgv7zj1
pzU0DHfeUeyUuH7VIHzCILGcOwPHZKOT8IYDkQjtGqZ1up6Q5+WeMU7yXaDLXYdkwM23dS4tE8DE
2H20bWltnIhxIIKCNL01Yr02V85ALifQapM2Ec3OeNPWGguJRqhM8ubWfUTLlgKG5z+GTTpSd0U5
Eqo6OqP5qrpWHz2kJLXdSTMyMoSWhvhuqS1bqBAqdOSGm/kOh4d1iLIyUFdx3oqdURpK6yFOZLcS
8p7t1BjghdW2ZoNQpHYu6KEUZyWKQX+wuXUw+4TdczS38YMx6eIOoAp1W2TJ5pLprdX7qguqiZJE
UQlWansw4nUf2g+97ca3ST/bFHmwmm8tQyJaD0fjXuI44CYySlCsaIbsjdVbyjcnXuJzP9s+wTjJ
jzMRPk0pZD2xFiw1Hwqtfa+CYAEzlTix50bMXBYrLvJTlNGHyC6dtxQhy12u1spnCY3wQZ2iOj7q
TZsfi35yfrlCjasT3FAGsTOJBd/ImNrneRinXYad9ogrNUUN50QqUWJOT/yxHdXThJeaU2gnZW7v
sO4oT3Y4Zf0mg/2xVVurPeZwhzzMSarqSVBkG23qsCcVepYd1DQfIs/M+ullRqi9KaOkmvizjnTY
rMejn2plRax76qRrJYwxgBZhfCT6R91refc6qi2UuLCMifeZOl6ILt+DksRTriaomxGbsRhMLHdX
aF7igRgCC7YbAs6JmGaVw2tlKNGznmLVMWs8RzyFbDYb91fpmLvGNur9GLKtkKLNfJPEvC2Qb0KV
4yn4CZSquSXwl/NvAm63qke6Q2i225LEge1AicDWdOztc+iW5d1YWNEeM2Hja5NS7LQGNJgMne5r
SNvq4ihTINjwUhplsLIeTe4+3xZDsxsyN3ynnGm80o3uY6jfq6bjhU4zrqOBTeTK6csALCvU2crF
RDyGXXPqdJLGF3TIeoiHL7qHdq9Bos1W3MQpYWtD+51KNpebZMiIZ0oi8Z5IncioQtrtAWKJ4hEt
Uh9rCRfKLNPkgH+h/5iF/J4rhdoKRudyndKNVaRs7O2prg+TgoGGFij0+yiiq8UKrN64sVVsUEsb
niQkagWzWPdjItcuba5OwpPjiJBWpu2JhEh2/0olk7XAYX9rzVboAbK1T0YZPPLYX2xS7nossWi7
EERiEiYkJJuRAKawiTVGenycvefioVzIAEl0ExGIlnrJ1GXPpTFGL2pouzD/csQUbiGfcJONH3GV
jnf2rOPtUwm1w8xtOztbH8x9GeDU3aqYTDneknF+s3X1Nq2a+jZlrb4NmnbXaUZNBdihTVUzo0PM
iJ0QXJr1ioSr/6zm5iaPMnlssiRfS03FRYYMOfzU3UBF5jaO6B1JN4AcLcihVOZjX7rNogHoHvKI
n20IUPghrbIvsxBnJoQadI5zrp9LGLSPrUNtjlACCmGXKS0x9VhsW03vN8Viu0VB2Xzi3Az9bDHl
LlO4hyC0cB2KVvUhWHK7LTZeYzH0CpKvMb5UIT7f/ur5pRq5y3ga5Sa/eoLLTss3Ejg/wL20K2DG
YsDkCtck1jO6NrphxajeMSdp+TpSMB47WdA6EEJHZImaXhR0Jq0eee1iWK51BThvutiYkzku3sew
ZjzRGXqGkwq/WniXJ5X6HMR9Sfmd5ndlYujveqTYt3rCkq1JlFLDQU3+AYsJDUkb3Y1vQ9BSV848
xs8p7jULlh3MogdshkWxA4cgNlWIGW0jFtt2H1UYuJkAsdRrcHUni8FbSzPd3i0Dkg/AIlhcr15w
sx9tfHRXj3hbtMqDthjH2wELOfdL9RBlTvuhLwZzpcFqDmHivb6az68+9GyR8aoDcxb6Onzq6Jqs
R7mY11HF42MPR3L5POPqb9cbHQ8rcCN878bVAy9IkxfPydUbX3FrGqsmyJaSMTwNQ+XHQw3fLyUb
emanT6zJKlnM9tViuxdA/F7UMceLH119+Wnr4Ggr4vrABAffvkgkXAe0l9lBAa+SPw5BOz+gi8Du
n4/AHY/lFQMwL0QAQqcHb2IqsW0N5w3Bee5uJO0bYlfVwLQ0x6AFQLfPNzSd9bt7RQ8MAzqSNAQ8
SGumPKK+FSeCPxqPEhIK2EIw4CsHzIAjH7CB7DDxaQvtIEs68cJkBosG9xGVNESEghT3s+XCXwHw
AGw6XtgJ40JR0BaeQnJFK0hAv8gnyVaBijcTMbFK3by2qPgYGKDW1sE02NUA7rpe6A3kowFyGH6H
OmRk9cA9r1qsZ00B+KG6QiCMBg8kLMZFLBSbI1/3BhM03Eo1x8zQXGES+RUs0Tu9uq5Tq3U8s4Y8
YQRyKZWbEodp3GTZY8o4kAAEJpa3xRVeEedABr0o58GEb+Gm9kFaufkRKkvOAgmKo5cuJAxtYWJM
joXVEt3ReBjcalGJaNWLnWvidYb6PqLCjpS7UhAk5jUsuhtvMJrJFxPxOn6cdfWeSjzz+7lCMRdM
XUN7ByKLLQ17NfT6kQjfTYmhtwAncM6CAoCgfiWBtE7HMigW1pd9JYVgHE2PtpmlbOapeV6TBr0u
aZ046FgzGHe5pRo7/O2ETCQLiaRQ4C7jgpHEK9X0HgAIQ1IXtdouTljCQgQ+V8JJDi642vS/k0/0
HHHuarjiUZIrKqXLNdx6vYN2NciC8Q3lHliV4EpYucJW7G50+a0dewazmbYzwlh3YoDWp1TJXRZp
j8IRUb8xW2FTJyxMF7tZ+C6hBepFRwnH3OJKgJlCDXd33gMPPbgLJCa58mJ4PG2xTn8HyZgLVCbG
z4BjWLdJbAI27GMpKLZMa7PvQub6DS43BHdZepVmNU5t38ZXio0LHFcOKvGgwHBsfs0r8iZVYP7x
iHXkY0ChKJDYL6QcAKYSzV0fuo84sujmR53jZ7K15DOYBgR6nU6+64lzAj9lqGoVD2hq5dpejLIu
tqFwe4PQyAXmEyej81Wju3rKbJ2tbRoD8l2lOiM9bKAOqXS4dcMVvQCYoJSQTaw9V3wQFAnnOOo1
s1LEduIM9pedvcP5yYF9RRDlVxxRippcXVtXTFH2O7Io6iTBLXFfnZM8A2rkTun4ZgcJ3GRHdm98
k8Af1Srq4xB3cHeq1IWSNCiO4a4VA4JSoMVJ5I9XsBKLYNzbXEucK+MVwAQWyjzMbjmjy+5AR3gD
16RJvBAoJ9PGXqDoDXEGfaVOp6mAtLl0kUrooQuU4WbOyizZ6Bg9Ljo842orqIxqWia3WUuV7/ym
X9hSw4hRDMtuMm+kmqBYHJBAkQqtLqmfnKpGT8zK6OOCIH1nuqKrFJDOs5ddkVZxrTJMahybc2CG
VnFuZhDdqDfhYQEJJFstuGKyiLWvbWJNF3yWOoQMi6aSFxwugWE3DWr9wM9y7VefKuK+Fo7G5DGx
SQBWSvKSVAAZKV/jDOCfkhHUtGk4NtlVt1K5hLQa4lmPcSiERBTQwGCdWokBjJFPW2/Gv0wUc+/4
UXBgJDH+/WwUJmaHwpLraHDw82di2pEAEvX+Yqt6ruKuOkJCCZ+TPKKSLkSV3GUye60UI9gAznHS
PfBFJu4L8zyULR6FbgyKDxY6yncZV9Njgh+LGKwF4It/umqnY8ZVWK9GkcEJ04lV3CFGZZad9u4X
xVz9qSYif5qBTBFRVg3NhmYtOmD4AQDSlstvhEPEWC0iKA7VzPzRFDn4TC0MHzmBPDLSMRHuW91d
owLqWoM/MZD6O8O8M3hw79FpVPeglfkGJFhL1pEe6g+1BJfEcB8IMfnk2niMZFf5M/OV0J8Hp4+8
HBstY5kKzIsfmJ0REwbEhcrXqDcWd3c0JGeGDSmYjxlSxgnXtmvvmhE/5oFppsAoneravp2ih0ia
Ng4MbfpQg3hjKCYARpU1u5BzNnyxkIG4hF/glZpstLjbksh+gLHO0IL4JQwGtR0+1rgoH6lFwxnI
fkTaksoqSqFsk/IF2UX5y9WpnNm8MAfwRKPmP3qTiNRDuZzhzR4Z9qN+ld6sj4Qp5Rz0VJS1nW+v
u+L/3s/+i7we3TY0Vql/Fxb9B5vtXffdfUU/dT39eTf7x1/7+25Wd7HDYyOx8Izi9/r7bpakHgyy
aDL/UPLzb/4m88OSa+qIWdhD2K7QF1HNH8tZTf1t2eTS0iBfoB1z/0vu2kWM8mchho3ugMWxygm9
1H7iLyKAf9eJ4sd7C2C6N2IoiInsHC9Drw3paQE8u86JIMOvP71T/0SCtSx9/7Mf/Rctn55oTpqq
jdy4ZkrgXkRBFyXzrkqDz0FSQ/3nP03/q6BxEclo2CYMS0VPoS9pn3/eQSdBD9CNg9PvE6D7oQxg
gGFTXY9CT/2pqV7VMEm2fNJyk2Ud+d1Oj9S7Ip68t7tXPD90dfNygqZ3bDRurGT0jC6zGH4HL3IB
56TM76H2JUcN4PG/Emv8k5ePsIkAC1SD6MBc8y+qItRe3ElsPTdW2pY7xzDIeaETZdXamxNu5tli
9jdBcU+N8Q53RvyAvuNWH5cLHTYrF658hTEULsPFN8UsTpFhbvUy/QwdrnAGOPtW4g4eB/6snqNB
LhZbUziALy4JePcEkJNQ6uqjUqg4loKs3rFJXXOp0MVdplL1EkD2vRXdm1ayC6fhk8JmlaIhpGpb
j0HfemGcXvD53lfZ9GDK72nxDLOpex/jcd4Sxz2tiYd2bkqgPcQJVeneFV23B2QKzbBZ0lsEv8wI
odusNWNLFFD4aKfqhZI1BhLBTzZkn510mrSPJG9J/IUoDBe5rY80oiPcmEJ1ALu69RpVXHw71Q5G
SOTbO9VJQ58shxEZVeAeTCzMJyHSGVhM0twNfWDii2qo8ZpSvBvgjDBRxeWtwEkKta9CJ1XYNrOf
wN0gmtQ/K2vuf6quVQ+9dhz0aDgP6rykNYmm8RMjLX0LyOah6PgRqj17ROVovlI41XccJ99xCA9p
QA9I386VaNraRYGRieAyAsuVvWFPO0j8j2Fv60j/JJmxU82cir9QJUG8G/IgWWd5I280oW/Grnx0
Mj7vf/F14gD6h2+vgFpscnqQmYmZyFmEJX/+OrlhqUnKAG3TZVnBRpzkkMKrZMtamdsWlidH1yPJ
9eNpjjrlPQosYs2rpTpGTlSehGM8jXoPxSbAddN14mcsxPRgpGq2JVq+8Wy3Ue/ZEaYvwL67G2cM
1F/XX+G/L7V/eakR2P2nT/ufXGpF8vH5jxfa9a/8oVu3f3O5LXjODVtocJQ42P8QGxk407iR8Kst
yAZ1McD9caHBhLCQ+qEyEhZX2vK4/E1s5HIL6rjcLMNC62qr+n9FbMRq+i8PJvepjfJyycWz+J/5
l3N+WWXZTJeLbdf1za7W0u6jiG3A14LILnQhzXGQ6rTOqNeYpYuIEIAi3NcjcR74xQCdWJZ4FsVk
fYMNYyVkOoqP7ooR8ZCMRyUtos1sKvaqtqzgYOasxcJx/sDCy+CLPM2OeFd7zI+KkplYpnCxOSXE
utqNz0DFaw/62jPgum+KT8/oiWZJm0pudcKIKPNUBARIvB3QtCLexImjPWVWjENfplF2MGazuKnS
ab4tNCf/gnOreoAdUN7EerTj5w232D4UXzcVpFIVU9hnDOtkMZDG5JkYita1G6TvVt5hWpr5qQEj
TlpK8ipA3xo9aQ5l+GJiwd8rRWms0Zz2a1nkF8gJJUusqD0kGsgcQnnGWyTGAoCERd3ZNKU2svUe
u7uIrmSnpHZxLMOhu5/yxsLcVBBhRcaX/jSxZQrRCz/EiRGem8gcICX15RaAw50OF+epddXwR0Kh
fY3twbxAbYX3pgr3LhbS8MYazkBuB/FDn+Q65uDpOXF6eReBMefokNYSfUpyYB7EJ4LKiuchGFWg
Z+qSVxPGax4NEjdl8oFlJz5H0cI0J2VFc1clzcEDp31+dqroJzCZ8UMVohrqbPlqs0TwFHOqvuwZ
skIyiXntuONLpFe7NLIOHTCQTVxp2qUHT7GJRZLekX/ovpr2WJ20qTKPRl4vXt45+zZBEdHzk8y6
jKas84Tu5lzM1XJFm671VVmd3FZLsEczAm1Ko3o4EAwVnAdWpDtO8txrNYF8oVD0Gzk5P0F91PRX
kuPUzWL/fGjolA6Z1TTrOSgciBcJ9IA5nAjYyJWqmCENk7ZA25qeXTCfW1eZpyd9zjTGXPgoSYCV
LxiopnM2uQEZVb16mnQJSVHmtYcSZ1h3Gh8Qe3mdzJqBwQPNU9Xs1Cgw1mTmtPTKNghRU5BNxRpH
YvvyaWxH4CX6uG+5Zc626zwhBZNrlwGcH0P59bnDnEegnb1PIFj2YUcKUcNNzGrMAi3GXjXUNkkN
GEXO8L3mQoGUMHWlp0yqXNtYTTbmHFNGkm5yk9vltNNl52wzBDvM4Z3bYiTe2cAxgcSpuglEYK6t
RHhWa6+W/dx2DvtVlUsUroE39RNDHb38tKJpC4UpPoYWw8mqU9MLITSxXy0ztLTBra6lpm8zHNvq
0OCPQlfFWxqPE4hOgE8XLZbDvV1Ub6adfxZzCKezOWGN/Er6wr6bg1TsKmVhvWt5wOGz/BcJ2TO8
AVuBV833Q2PeCy0GlZrV7Zoic3oIXUykxsA4L4hzpisxqz+rPNfxTFx2qxdw8W3lviR9h1yygTkL
BtRtncLhJdil9cqp0I4qcQCHEtfnBp6y89NClifM2jZu6s7gy0QZvQnQ/TwAN+ddHU1USBOg0qbv
6WhJ8oQBkhUboU10CslcjS8hUum94STQNlIqHArx8jA6SrxMA5ptXybTHhs+rbpGHbdv5nDeBl0w
34lwtvzQAbkTGOEC05rGNXwKzI8pcjILDQ5kn6jdpq7MNkrgEK8xdVStncWwGUX1Z5UAWORPl9Op
rVXNy1kUsagsgxfGR7NHo81G0h2IM5RjcWCMK3ZR7hafTH3aI5Wa6gk3Ve/5kmPjjSMWdZSDduyN
+mA82b/HxyxJMuk1VCbA+Hhu0HeBqIjJHUx6iNojM8Hv0c2fjEHKTTXFW3CCBIGnzS4zS2fNhWG9
9oWyQKDPU8xvDsY/QoHl1dfkG8ACySsK0xkBuEjYgQE4KMtErIM6c5GPAszYGHXUrBo8OTunnSwP
Jmq8bQtLvWucbJOqXQY+BaoN2X9Yg5xTl1iQUyEUEgFnHpOZpDLTFQ/F3LNbugb4WIXZPrChidd5
N3ynwkh3Qxlq6yDob6IiviSGjT4+UUZ/Fn3txY1q+m05zFtQPNXWsDjBYe4Ry8WgeNPlVLtMiS9R
7zwldtW6K3gaNuu+anqtEo4NAl3zxNr1doAgYIkrUsHYENZUsz4hjRuP9fQeU8Hfqza7a/7rXib6
XdCHby1o1zGLHw3DOet5uCmXYCRs3PmmaRWAwEtsUrQEKIEISQ4jvuc9jAKYkfzmL9YSudQYybCO
pUj33BK7og2qhxAm0Bakc2B5Wr8ENuVLdtO4pDjJJc/JAW5/LAHX/eQuSas8ucs1CL8wWxKgGhr2
tTODHWlsBB/MFje22r12pEdhETgSwDmftTykjYl0rllQKUSztcxSQbMBHEo4VDHdHnByMks2mhNK
Cy+nFF4iujT4FwZqWvpQNPurViZGtWLymK61ud2jNUAOIaqTbopwxZ/6YbnlWr5dpLyLGZuxB4Kv
5akSP8iOhl+xMwVnObJ+HQJLP1oMp4ttf03awq7ffsxcQz/JrIp1teRyadeIrskeJdcbM8hHptTM
0a65XgyCARYNWSwv+GLb9VRZ9Y2yhIFZ7bKyQWWiPnP0JGtZkezayAKClT4NW3UJFZvBapI5Uyfe
pDEEU7CzA4GZ5hzb9wRq0YiaxypCXNtIcSsUoC0rsBnPU8zOoCopUUK1+smqcXyscieDOOLYfmdm
3N6GkbsXYZbPo9PfEXsNDbuIzlCjfLtjxtYa3avW1k817dvKKFLjwlyl9IslaY1rj4ija/zatCSx
JUsmW0lZEVrpVxKZW1Qdu7lBIxg7u6EduvUwmHQ6s5kDDktRL25gufC2J5sysRA3qwRYMq4k3P4+
VaMvLrTnoe6/G8vcLhvOMxtb6YeL88hmYbqyUHly71KFBdHGAo6yTiDl3VSNqXoBzvO1AdP4HFiR
n1lBGK2HEbiwG5ndOVwYaE4lwaEpTVKtE3Y4jxy/4jTNC6WD+DdzQwmPoFaj6jSjs1qm8ZHJtLKO
eyAfkgSdC1Xc9FAm2eyb/WDdaSDXUW1+Y6zkvhnN7tjxQXsy625spD4HJYLr3FgWvJhGb9aLvfwQ
6PA5NYN0MAMal4fu7COZ7AppSZadBkHO1BhIG7k5IQ6yscd1OUfWCaa0dkf5LQ/AIvUd+KvwIIPk
mCujfINz5SzyfQHhKI4AN04KQCjUZvc1TvdbN9A01Oflh8iI7MSRBxiJ22c1OvZeKgCGGtm+Srv+
kH1prWOdkf+Uy63dIowIVE15seJcvBb5oGxi9PtPhVmvc1xiHR9HTH4lb90P+4Oc7DANsu80hd6Y
FKQAsZhsDsgfsl0r5Y7Wwt4ZQ2vzpubhCc1vdecILqmwzNbGErdQRa08sYer3wh/1PAaSRTCLNQU
Dp5FITmk6EtI2+XZiQNkU3ngDaFLtKGT4kyzTGtb9V3wVEyRvKihLtYSBuc9jHxiQQGd7qnBhvtS
z4qXOqxZSedQQBV04fe6kqurPm6z7zLXnC3BScUvt6qC7ThUpickFXRF6OEJCxza5Fkp8o8pd1KA
j32o3sNNEL6KrOSs2DJ+xjhhcshWgM66IDxrmapuQyNXzxo7VLAEIRmuUdPsgyUtGFJF+F6QXwu5
mGQgdtD5tyk798xq33qeNE1Zde1gY3PtCC1syKdMZZI9lMOoHwY4uVx2WtzzpuuE1tEDbPiuJF7T
LNdqEV2axPTn2ooo1ZrmmSxIc6c043B2cEd49iCLs9mwBs9Vy9nMQfAzELVzZQPZfpFNFG2jEfhM
wMSbNtbGMSxy434A0bYZW00ewyaxqTxt8AutBc7K4mKb89D9qdpAX7u0fthgRXlrh3F87rUo3iGy
pRQ3C3koYShyX5iujztAaJ4e36XKQLp4SE0uYlc7xIpmFaxSk7M+17e5GulgeC2AS04LamlOGRxW
urtvGWCerKFOf/GLyk3gEk2EvI1xW9Yi9Bqy6ZcVzF9tnk4rgYnGqyALrLV6BKvkapBFewBDeVYE
xyAKz32aUjNq7o0O6mFtC6sntcKKX+IFSTHM2VspeuhcYeLcYP4jB2VO/ELNiX7Qm+G4tPcoU4of
9ixbBNDQolp32gR1RPYq2rHnKNIVg10QWqSIb9s66208BjIq1l1XayeT4suTul48hZTu2IXV/jnE
CbhSpPqQTGHgm4EPwHqrpTI9kMN1SQZ77YQDx8pEMQ6rHjbjRNTxLP02REgFi+E2MZvPUGOYl4x5
ckaTMC+QNPZ/LSq0wbXNbT0zfmXbV8CiM3hQM1CzpCjatyyV3+ZIPYecnBsQwupSFcR+KRVl01eK
vqHDC3aCxec6NeP60ldZzKKukbu+ceeNYi1ENKtJDlrP1lb2ubjt5sncNqxGvcIKb3rHgBhBHRqS
6dhpwwp9CtK4NMGGpJUBScazq7+AzvNGU3imzBZmRpmFrMeUlNhiaxeVp1QIlMphP5yY4uFWEcrY
PzS4N9/yQOfLYwD3I7asmJVVEDkIkNVIjqqn9smFHBnlfjStvM33tdkLJDVtDUweSTia5rQ4J22i
Eepa1OdKyWhwCVX3CP+TAgCrhjUEbeZrZ8zBs45ycyN7OpZVG7OzX+UF0ezIsbUtStF2y6rSvq+L
MT1Mrd3tram07o3RNLddr9dfdp24KrTsLn4rS7f9GvMcqW9FgMLcc2zy1rjHQGrlHpW22MFSmVa9
baaktjYts+rafKWLHp57ghYf2PKZ59TRiQ0Hhz2vbLW+NfhML/ATeTEs+p5DffipskTf0AMR+qv2
MHc1/h8LTNczDaNnYmCBj2sKRbvlntU2uckyn7ojX02TckLHjWQfE5LvUFKsXE0qqyxb4Ds6ZhGW
wOhfzmrlOg9ONiobN9cHSu0yvwEys9HrGQNNCCAYFXS8s6c+RbaM1sxty0fQIR81wpV5ihVSUuLv
NDWTPQEc8AxrwwNIKslgHF8a2h7Bdxg863SDQPwd7KdyYJEeXf6fTDz/PwJxYN9d4AT/9wXdQ5wi
jPjzLPOPv/LHck785upiGRX+zrd1mEv+PssU4jcV16KuMrW8wjT+NsnUxW/4kDBXkeukAe9wmKX+
bZTp4Jt0afINXI6Yv1n1/e//9Q9wC+jB//DP/6PoEMTFRdv82/9cCF9/GrHb4DcMXpWO9Z8hKyaI
xcD7J4MujHmwUOAgdmYfQZOrsdCjn70xYbcenHFAKiYxWJhL8DKRz+NTPKThgchRRJUqxjGNPKFV
rveCaraht6PXv0duOO5LpWpvQKb+KxLAMln994Xef3y9ywbuT68XuKfdxmLSdlCsht1kMuyrdGZv
dhFQL5ImxSTo/7B3Jst1G1vWfpWKf44biUQ/qMnpGx72IilNEKQoou8z0T39/0F2lS2VS4o7rzvw
tcOiD3EAZObee61voTMtRPjHePp//aYwK//mo3+aJdLrLGrORtMhiTpc2iQaEdfb+DvsbNU21Ua1
mYOc84dJjmAmnZtxUdG4TVBsaDAzE6OcOUwz4ALwtcWKsT1tW+ypNJkZQNV8e6413uTw4i+hwlyU
eBWZgG0pDh0g1BpYLj48Ep4ECh0kHAxrairYlywxJjJ0m6G5reKCNUwV+qFnl7jKOrD6WT4m27yW
xakIRHVxdJBcWtjBn2M9cK426uoqMYm2mQq2wLZWW1F+nfpYHBm47A2VGku2LI25wRSf7KEajx56
4X1u5TCDxijZpYiW0zboFKFYUr/AiRL7uDTSHaOaJROySbZt7FSYW9JPjhve6Gm4Q/jcwkzfDLnx
YndlcFYoYk9TGjx3szT2SPrOLRr/zRS78iqdo0tRYCesaeJs/Cklcksne2tA1tL73qsq2J8pLsoV
R58T5zRjJfvpZhSxs+uQEm+1ACZsxIRX1f2Id05z1gphaFbhjAykFYc2qjAbjicCsulFtjAlqJwk
kqAqbU6uGRIHZYlmx0R33NRRQYTnLPs97RN7K4eanPaRo08xiWrLhcULDE4dndYVX4aoJaM+GhT9
f1NNtIWSu0EH1om3Bim/PodTwMDXl/Qj4/Fx7A0MOMVIHEFhC3rrGtTcUNP0NHCOjcM2aaOAJj/3
JK6q+CbQGDB6y8qvqNgY2aYmllY3PPqlK/YKi8vRxl689iVI3oZu3RqbsLOG85ps+tGaHymF4E5G
W6Pq+3UfF8fZagHg4nZBmcvTPDqoToeawFntB5TBmZ7OQxQLGoIK201fvGHOfFQZ2QUoSPYNe3wQ
+49CAF53CZSTOd+lA8V/5WY9BgaF6rOxvHXpwaHNpY+FQ5NoHECh6QPn4HA3lwTbves8lWVHF90i
MCt2ILiSRpKSmo6JKMxTprMNpZ7np0ALhnuzFOJsYIRduQOZfiNBGOCOlXeeqjp7wExkbCbPozKx
H5b+4CbzR5R8mENWmU6vXX+U+JMoJXDRqbXCb7VBub43BnCrklOb7YIklXRmafTQos2OWKfuE58K
uJnGRxgTZ6dO1krF1z1hAxTniOy9fjt2T3Pe3HgNUl5P6HtwB/4n2WTJDpP8thT6NQPXtgYEdMGA
tpmK8hGQ61aOwa6Ji68gMbeK4cAm90gaa2QXr2mlXgeTi6cd4nWSNvgXAszG5s3oRac0LCUd6QY2
GskU3i4K3bJaVVbVvZmoP/jeS/Ewov7smGjfGx1+gjAZBO92P37tmWavRImiZ4XCJ3iNcyzAgss6
AuREqp9j61ozPoXX19SoqieFFD8mpGBsLNKtaky1MpOY3HUXbdoic+78UNK0QCx9SUWjD7kRxQtc
u+XQKz4VDGwX0dJwnlBBP7YByLgZ3O3KigyxJ3SQpibpN0SuACO6wtwmjkGj2/sGn+3toIkjTSpc
pkTh8QeRVTPtothVeSuIjQxv6mk6tdKato6bPU5lqsgTQRLvZvYTNLR429YepmQEnYTMIqEwZN1e
SxJ/0cHTJVKoWPFpIU1IM6QJQdclx2g5AqdGK/ZYTpKtJ+jIBFXnvBScoLxwZr1LyYqZfbJ4Bj/d
gNeZDyDpyE43qw8vKg/4DtXecS25NiiYDl2QfLboyW/tJLzzEouGehwau5FKEzEigtTBSM0j0Url
NTXa/d+OJrd/bJV/3/GtH4fq33dQHy2QbTmmtOC6/DS79KtySMtuppaG6VivoSSRc6g71H+5Ryu5
9WjgNGb2gF5WHTLkldfh8nbF6Mjp6ofNORgUQoGuYmaVtneoL4INEyRWPpJhy2vHm0G/YkfcpH0e
HUihKg9yHLttSy9s0+GQbxvhHzjef9CPMvDILB6vtrjj9zC26IBff329i0bgpwPDD5f7k6aFOGpY
3gRkkXjbQfNqyUibKDc2NP/m9a8/6kex0Z/frCdsU/AXm6Hoj2cTc6Cpo8AoEaPsfSgPi8bk2F8s
xE6b1qlffv1h1nIy+x8X9rdPW3gYfzsJGQn17EgU9MEBojJrx3q2sMIf0yF6NxOqrsbN1C3BYTGc
ZTkflIFLVGa1g+UzUpcghZfOndwQf7PP3WbcpZ1WJ/rVQIFH1DRJwi3MnEFsmKo6GzlV5a1I4xJz
eEvvfDT5r9FXIuzKuBqXjbpZtmybvfvX1/lP9893pGNSmSAd834KlzUNOzaNrCP5JqjuqgRTWUFs
t8ap+JsPMn/kHP1x+/7+ST8dhTM1lrHAKnXoIw38Ogy+mTNOPcr4ChuP++ZK2mujY5ug3Dgp1B70
9F9f63LLfrqlnPhNF7WL73Nrl1f3b7cU85srDPaRg9tgd8rcUKwLC3N6EbjGbdIb2DB1k2e/eWz/
6cJ/+NifztRSEQwgKnq2hu2wDLTOu5cB+wIdSyppK4xTOY3XIfPI23w55XiDyn5z4f/4K3CT4c2A
I/aZFP145bkwx64uEvNgJficO7bExOkuyGLDNf5giuXaBR0iOG9a7hdW/Wb362/+H15dmAF/ff5P
q4QeIKaYZWQfVK6/WF0yXqsytE5F4/IS/5bMt1QKP99nF/Qc9xhaDv//49XGQ2JAEMNM6lhdemUO
5AYkHXbHX1/TP7w5fJ9/fcpP19RZyC1yp7IPhaLwH7hA+hP2VtGL/s3t+6frWS5FSLBXDjjHH6+H
qDVdzrMrDnM4wDrG1rzipf3N5fzjM/L3T/lpwaP40ApJoM2ryUQ5GdRNKj17H8BDwXeirYcsUnDH
ouVsjM+GOqBW9eXX3+k/1Mu2EB7KTl/ALqJw//FSw3gcGvIvrYP20vowM3x5rKVtHhMCQQ81+J+q
DrJN1DNqTkhaWTdR3Ky9BqMm1INXw0uybY2msVmOFuU5i4pnt7WYiyXyCeVBtfr1r2v9zztjI8hw
Ap+OBL+x89MzYJh4XYq55VeL9Bm9Eej4WCR7wgyQ9RjzZQzccYvo4KC7GMfQkNQrKlBjl4wZZ3en
JNgDjv6m7csjZ9RwmzJnKGoKms5gAE0F8VHXQ3QUzRIwwSDYRCqDqxEKC5mhNKyMRG3rueJgVYcN
rchvMhFQgIemWAu3t6+6rvvjfPN/irvfKO4scJ+sI/97l+qTUq/tf/wD5evPn/yzWQX4fXmTBccX
d5GG88T8Kbyj8RRYVAsBovHvnK+/hHfiX7SpXAmR8E+9+F/tKuR6sL/4yQBeIjq+f0t59+MGiSyZ
QpKkJkBfCGAlGM8f3z7MloHbaqff41ELHtAFTTdlhRxgbQVJ+4btPzsPYE7r3+2QgGn5L/+1ZC+f
jBLVNOkEAjhjjvHTJ+uOGnZ0+n7v2jrcJa3l1K90aTFeJb1pFytdM9peJ+2gX/I6JYl+tKk/176H
ExilwCDcvchrU647XvfPIVl3CpEULj3bnCK19lvwiAImYLzOirDThwFgB8APbRpqZQ4KX2Zd+dMb
ApCVpeA97CVyhc8FocKvUyWDp0Jgu9lilervMGUiOc9YC+Fc5Fmy8uuQPJ3epD9T2pjSEE8S31sU
ZzsB4jVEu4kZFaKJ8i2FSh0ri6ymyqw2XVh97XPmLB0FEaixzHsOZrfZs0CkV21RY0uLwfuij4rc
8JPR50mKCMyojpMvR3je0zevIogC9+oOYbw8Kpg2DLjjWz/W3q4fadmXHhMcwyyfkqQgarke0XwN
8qEn35Rxk0TcR8yLkyJwyMFhjavAsm/KeqCVDVKG8iaiM6X5wbZxdsTGMLcHk7QC9Z+u21G+MoPA
aBDYZ+F0my7O8cNZ7R662W5o6x6CGDSUxgr2rst8s3PmnD9UDRDuu+FmgCJ6Bd9aHecQMHcIOhF9
CifjCk05mCZ0m/ArAYQNibdF3mJtupHwHeVEtPNEZ+7sxHKOtvAYRxHVtDVbrZkPd0vvKgZnjIkc
HShopCxMQafTWTrFRebuAwQnG4qlZM/uwtgIfAv0LzPKj2Vp2O81M9SDtkn38wzXuJ6ReeHmb5L7
ac67bFPaSEKxzSUpztUQtkWaCitdk1lbRBvb94DRZj4po9vBsrtXXLZZhQqMfEIidGbvc6Rt/wKb
wXwre1m8YwFMPcJ/a8dCOoLYMqqyKzEaTKCHViTXqQwafEqMNgV5NYVV1yegc9VzQbeZ7zpt8RkJ
AGPztnWGZF53AYKglRCV6zIUdKvbAvYPAjKE22SuVhkRw4V0GLKSq7KmxMiv8q4w96OJXm+fGbH/
UCwgJYxa1BqNW86SuCpTCTxbrn8RrYVco2um/k7CNd/ZUTxFRJPUDKEb0XifO+WTrxWS9H7deBat
gwb/6v2ErfhIiT6WEDKi4mrmhTpCdw5rkuD86GAHuf1Yta0KKZ185v+Or1NIdZM9EKDq1vmNVVT9
E8Qt0g38wCP22h0l01/Dboet7wxRc5oGZX6rGvSwrlWYTxlpEHqvCtOmCB7CYGdbEmOqBZOEPJl5
cox731XDzg2a+Zx1iD1X0pHMczDowm2wYDQ8apkA5koa49zWwtzV/A/KQ5R49xo6P/06hLG7fDZu
Qnt6d6PsrSviK5OAy1oY9k5PksZ9L/NDHwfWjWujK25sYoNVxkBwcrOrQCXZajYNHOGC4XwxG+qQ
1s11iV/7FkjZe5yZKJSrtuCITqUvMLpcSmx+OxlxRd5U1LsI0t4tvQ21H43OP+t5lFtoWNXb7Lb9
biJz8lpMKarZYgqHq7DLxo+ioN2wIjA1OdNNRNSbpj6dsrmc+mrVTo755jHmOoFByM+B59H+KsYS
vYipgCCZZed+aypgSeTIVBNahNIoeC+NF4WwiwlJt2Y453zKYppkXdnru8BCU7OKk9DfKArpE9z8
bzXOZEQBlW0vkarhBg2wd+kJsIDYNxM2hl10OxRRQgJ3XNwaAo0Fc2DNtK0awnvks5n12BtzSybB
lKljFjX9V2UU+robdJdtY4LBV/RQpxu/xS04qUqaq9Qasds6IWQ0fM5vfp92G6N0/IPlL3QnxxPr
HOAbM2kpP/k5UfZkYkJRG+GlTCMPcDRk15hI8DtH4UHnslhXBfyHPGbyLt34pF3ng90puSbxt97n
oBPTlcuT0h0xi4xrjme0gtt5Jvo16ejkAONu2neGC6CuItI3rjy3ZLwsw1SBCWuNFPyd00eXMe7v
kynKnhFEZdvcs/xvIjb1fkqskWBZXpi90/RI7eraBZjU971/3aisePK4T+t+NBmKYC5/R+1i33Zj
E75NTEbtByzgLLNqLmPwXcoSGJJbpr6U3aQR01mLwF/V7XyJktlap1q81YwZdk5BlGMuTeg0SbAZ
2/LFgMhQLPo9Se+3yyxG+D2OvH1SLD0vGuS+ycwoUY9DJuFqhWZqX3udN4zbyW0lXUwGK5Nf3oUW
1mvmze2GQtW4zRVy6dEgaTTrSMLw7Z2AD7gxS9skJj3CVhsd0cbA+/LtFhs8O5PT9jTRk4hLiC9B
L94bb2TWIu3j0NGT5Pg+HZM5iNccq+WBKErQjRFxs1LmyO3ycTvr1tn7fYTaDzL9Zo7RiFXxiPzS
iZ4iK4BMowYegHBgeY4shVvehoFSGHN8T0LDtOiAdviOtnRRzJ2atLyKx6TEpqDMBcyVvI8RhJdQ
9+qSd77FjMIkNXAcUQ50jVwRy9jua2+qN9yhYctZ0Fp39N8ZJ8yfwrzniyy+i+f5YnMYohfEH+Bx
uvrT4DDDAKHVHlSAbpSjBrMht1X7iobAnhXIp7deR1s/a92tQOqOZdx2D25q2fj1gtvOmHh9C2nf
QAbZiiEnMFm2/Wjv8QEkW/zH0R7uJhQrRhi88IntnDkudPiYlpsaB46z013S3bpJHZDLpzp/W5Xh
8DnwwLZ65FidRZBnH3hwXUJw8cqbfTA8p4h1NnT/K0JfHPLV1vaoy03kifBDEJFzcB2gNanKJfq4
lImj0ftOsqoSM76NDIx/6yzqxcmlfbofZWq9BmbbXPVCjjcoHCj6kcoHsEo1uIAoKGy0GngOTpHU
CRps0zkLvzcf0cGE33KSXhCPw3DbQyBPMhYmMzySmOCcQMGUYj2PabCNLCM58aownhQRrrk9toZs
XwhpPuGxAonj2Ejni2kM1uRoQkTNSgF1GaV8xU0oi1uUIcYj/ev0kMTddE7HdN6XYupfbCSYZ41f
2lghJo5xFJRosDsdYFgTIsOTFjNRytJp+qZTt+A19bPsHiRYfx+g3G/WWQL2lKOtXhNA4+3SMOue
fBx912Fclqc4NMV+kriY2fw81LI8B8AU7MbeFIXIkesa42M/FPahL5FvgT1RnCZdvDa45S5Eq5tn
Vfrei5Ezv26ipnqx7PBIx4PZk4quWx9wkCQhFLs+5FmX58xGwZbEoluz4pkrnHLJFd5VgEle2+4r
YKYWgtZkpHSnsljpbvGk5xiVYCQ4YXEdBl68D3BLMGwkE1AWk7p3YfYcvZrfoPRL85Pl9khAqlZZ
j+SMu7AFDJmat2wR7G868vqJBcx0YSr6yTrP8VIEiNF3rlXOO0RGzbVGybH28uA1xffBoAL0WYJn
aC8xme4a1OTvHFrQrKOGTtaIgGGZ63Eq9wXqrmPd9N1nXtr5nqA+TpvOWO6zlg8hfpFkSjJOtw4h
jFDZrOi2Glt5PXSiH18rCzvn3TQmTf5guAPUd1XP+BUaTYEHVheiL4KtdgzXtuwJmva0wjrk+j1z
27pK7wt7iB7H2kw+ZiOTeyZWUbUF0RTtdSu6u3qS5mddBfajHgfamVMr0QMByp2hDCTlQ0Sa4Ps4
uOnJcG3rtbEl+AnoDgm3g7TRe8EB9VtrVfMpGipya2CCNfdTa7JWzI1kgebgzarmqCZCEAszY9V2
ln5mdC9es9CzmUELt330ibZSJEYBbN6S0CDL7WJt3EZF2jJRnVJz7TsRBLGgiCAZJdqckmNt8hBu
SMhFW08kVEsjDeYGem3eXntKfROkZR+doWwGJGtZTX0dtV6MptawMNEYtYeStvYQvlZ9HR2bSluf
83mI96UZ1E81IoBXSUmEF6xu7lsHPpnB2H3Mu03d+f5ZTZFFClRHxlfgitfUi4cvURmkRxcB0VM6
98aLWVeOv3WDyf6Mm2g89WrAiBwgKJSz5d5F0LtxR0RjeLDJfYXskh05UcdXo7SHQwPt5KD5Cl9B
CfUg1gz31o7rdlcY3t4kx/smgZh6Uq400WTq9L60DftC2JCGMREofBHYnabViH0W/0s+heeqhQlq
43i9RADFdBS/G/SS7nQtQjgSTVuwWsM3WnVuH3wgpPbWMZzDnS3diHm+jJ9aP9DPJHBF25xQ4ec0
j6INrDDrgqe1OiW4lEA82h8RmQdrWn3BfcNx9jaHT8XpKqm/geQFChQN8sA02X2c+0Cd5kiILTr3
AV6nBeQUmfh1FzrpbUWTjEgQ2A7bwqzV1Rjaw6Y1UMG6UREDDO3cjVVD58S9M9S3mpr0rZmkfRcX
pdpNc7Awcqv2pneG7Fh5DUTiMWGGTpQGx4PC0tuxgkrRojzdZVrNr7FLrKc5agH2yuIMhHUNBlUl
L31PF4NsrOAl8ZrwS5iw5jsR5zS3a/r7KarwMXAWuy4VbNiZtvFF43F/UJzygPvluChmyEcni+H/
Jex45PuO9d6rK/0lSaCAhLAJXyeApA5GDkpqs+y9i+9RrNGz4+1K2FU2mEdQ7AXsKf6AphPHiFhZ
Ybab6zi9lKgsnnKcySenDtMnYOgUqLFbUAn25cZflKAAy8xbLxDyFC5uLqPX+eM41RIKW1F+2MOI
pSYRpXz0OU9ei4I9j2yw0Hr3o4wKS7dFexZRh0BuDtPoYPCgmVvQo4a5UirTzxplBwxZw66f1ViT
Z+AHo/mQwVx99FrZvaZGTG/Fy3RTbsagKV86rCCvgxJL5zVifTkDYcIexer3NLdMd67SMp8RqBKS
1iL18MPXSA3UV2hNrLfeLd2nShYzIEiveh0HpiMyFN5z5dKkQQxZXUWc1BK8FlPKLwTfLSv9fJcA
J7oPDFZv022dA99kd9MS03mZs1696gI+rdkTytNJP9zCKc8PtLExnqG2uurguayqKKlfWo+5R5QV
xr2TZwSNom2C+bpWLPEMpqqqfIcb4I7XAWN25wBOizwUQEMTMNrIfCqpNmKGdmPy0QPw32E4nUih
IXOMJDnkHKuqnKbnjBpyE4WJc+i8BHwIFx9xJrDBo1P4d3ax4xTQXk2ijz/LIDEfvbTkAUoQI9D+
6ar7qfK7kUZQVD7ZRfPRZQhft403la9zG04fFWdQzDEGy1BozBuY7yQP94axd8fkLYtobJmkompv
eoVjgkefrRmkssKmFqewHfvgiUWmOiHDfRDhIPeRToxzlCokJxGeAR3kDoB5pK2aPOdY+/cq6eyb
0AqLKxExWV5ZNthqjFTZ0VElbnC7dI+Y6HgcQGk5p7kgbwjti7VsU8UuqxS+QbrYbFUdbxowPnjP
/iWJpnhD0wO61QLti3l83urvJL8MtSY/D97PjYVz6amgdm5uqft08m7RHZh79ubhPgsNeGHKRL2p
DQchlRHYANGs9saBJ7j0hD6DpYUxWNQDE9bMKNMbTnZFtBKsV5fY8yHPDZ0TR2htbPLEUwpPBNKz
Tf9tVhvAhvkTTpPcXQVD695xNMih0sVZCCgvWSB1XndQdgxAPrdwEi+BG3448V7mYUBKJSbBnZrV
QvLSVXu2W3qJa1tL8BMRrMaurcEjLyTHtNLgy3FQLml8vXNnJbohpCjJ1xUewtsY4v1FfIdDhkHl
nXUQeLBUcUjIZOrOtRL1OQF3e++aeb0rmXtGGwme9wVoo7qhudapLcMxjjT+wqhsemMaVrNdw8S2
p6/BjH1ILVRL6Pvi3Zij7NiHc/jgsjKtXE9Lm+0IAhTi3WwXpTratY6YCUum+xZLbyH+poV/GRfa
5myMiHOBUvGvDAQtLh6017FfGMZOnX5C18sqSJRtQ7+ReMaa5hUT4AX3SU0gn1xwtNVGiJ4zF5RQ
C1qoVmBDIyyflHswRoAbfvJVD4pvwYxiboY4KhB8bdMxH++8UObrZvKNo1ogpcaCK4UJ2nwhPhMi
0QIz7Qrm7DN5y5Tr+wwQ9w2x9GrXZj5dxXlkI+UfHaTOfnEFonHYoc6rvU35HZ46LRxV24p5x9F5
AWf0p3Cvs6Y12Xjwk5E73j257mw+oVOINrmeUsJ+7RZmWu+myF1yiN4rm8nQY9ZxGIcx1Y0TrK4F
+Gpg1qjOAD4lLdm6kjy3ND8Ak2eR8Ywqpjv5YKjoPXOIBtwbp/39/J0yW3lu8hB7M9brPDBo9s4Y
7odN2iT6I/WKeT9r2LWZnN17/zvQ1itzo9mm4K3ynfOdhZs2JEqionYlRkQGYPcdWlqyLoMEn1vm
B/Wztq30rf8O2g38QdjHsWtBPs+0+h9JgixfGisc9qSkNTcjlCZM9g6Y3v47sVcu8N56oBEHT6yA
1Kw+OyZ439AHIYObO/hiVMQD1BMK14ScplPny+Ip7WDnQTUZm512Y1SVpUnwxaSOfAvzthP1iLNm
kWUu/OoHpXowXeE0P9K+dE5+I71bi3TydpMOOPAiPRtETDdgiukaIN2LSgmVU7SMDoxxNOyN4Q3t
gR4yYDFEjONLQriZQzEip4sqbG+r47uk9rTeRKUbPGYqLK+iNlyRadBmG7kAlEPJTnDAt17DMoQ9
9UZSLnqcGJh/txqrou9XdJ1RdNWWNa5qwieDDZY/mGtgVCTYmsovs41lASNmG5G3uR2oO8DH8zON
8+HOcHVJ2IiZ75PS7vaqq61PVpaNN1atbEzsxiB2Fb4+jJpOetPpnLyCaoDGp+os/pyMbn5WzDBv
W0OClS+IvAAK6ZOiwC1Ai7CKYRhheOWUtVae0b9MsyLawOVwvYudMd2LOBlvxqDF3eLZWVCCZ3WD
uyptZ2Md1XJhycWeXie2aT5EIY1eZpekL6SJB9RkAXBXgQuL2yk7Z+0GMYXUCKn/uiVr+76JKnEv
B6u8mQwHovcEc+TzPPrJNaFv0L77xncvojMEbZyyS8tDohrzkxsH8pw0AZCcokmgtXea/if4tcI7
pQtHPMkItai/w8WHmAPbqhfNEG76GdOLO1mUcXPb5888bag2yzxhJ6DrOd50wgq/DgbKzFjyEjkm
f8jzLHm0TDVfsEh6p3ihnkcN/HPWdjagLhDvna3beBNU7HxIPYE1L+T00YWhPkZpc2UPcNXR1+mP
TtsJmJ4Fuz74i3a5UeP4zU3DYtPmekMNkadr5aL2wp4FgZ11e9N7Vf5gj71zMmRpreZs0u8lkNGa
KHRcLXUuykNqeyNntKhoXs1adODJtVfdUyLR/a7L7lPWW/6dz+ns61x73sMsW/7Ssg51Ud+8RIox
dPudQ+8nXmecFLaOreY7fCgXXD07UOGvFlDCozGbFjzeopXJturiWw2C/b5CGsb0gLWlXNnEoOOQ
V+q2sLz8XAMRfjTDCkUBFOBbdyzpJoip0F9QK5LDK8xeXnyNFz30qEpWUTnk91kMhHkdB6msH8Kw
mu/GjBFbzOHmSiyEfoZb5RG1S3zfSaeGSjmSGtk3lBpA+kk+MGOAgEN4U/STe+LHItwkjfE2LvR/
/vElDvtsS7rY+ErJ7F/rJSlgGot3CO+bItMRgUGVv5ZpMF1cNZEjMljDvq28ak1yxcOUdHKbubnD
zkjr8qg6Mttw+iMRT6VwH62B6wqILCBsiPACO+e9XrXYoXc95SsTGkIFjkZShEfFsf2LF1fubSgE
GnzbGtt7mwM9lUDugHb2Nbsceuv6lHxPU5iWYIUoG9srpqtfK0Sv2apWnXMTR9K7DG5l3420M76U
kMRAOpkhqQ2RZnwTa56mQUQHVtVwsTmQJCDoKWStlh81dnQco4hM0VBWHTQA2u7tYoUcpgLwgozO
2vDKZwteE4fOgCNLTIczM+WAk41pC9pms35inqqOBd/vNm4AX41x62/Q+FlbfxJ+BXkZLH0JfJWh
lSLAwrXC7sLsUG/zJeOiX9IuCPXO6QWb/mcBEJ1oM537xhoOR7Bo6jjIeilzK2vWVDDSjIczBlda
OUuohs80h3Zv7bzWDsndgAqVcURuxRNJjyRZOfQxLgq8n1wHXlODJe/iB6dk5gO3jVwp6Pbv1TCN
bxBU1GMzYo1D7jou6z+hVVcufM5qNS8BIU3G/BJKJ0UPLVKOJnNBjYeTnsW4177HHCZTFhtNpuIL
hHrxln/PJRlqVJwMX9i4piWzJFwAuFwUCkr2YKAbNWCXyVERO9eSgNJ2DnFMdSRhYaRhPj1jjZfM
bQhPkbJmzy9JXd+GrqjCdRVKI9woL5kvpFGzeqsljoWM2+4UjR0h4U42eV8DkUL4dAUTv1U2VuxW
8nvCixlMmJ6LJCY5WVlI0dPveTBF6ZIN47raaq6CceRjsEVFh7DDLEZsDSEzed8yR5Fldh57byTN
IzSMI032ArJtS7wFvwYv3SrUifzEzNbKVwMDUW9dLJE2zRJuUzNBRZCIFHn+nn1D2CexCLCazWzj
yXl8od+MYQzCwSOmAoHgVEG1IDILhjrzwe3wPVo5yQUyt16+Z3a1bGJ5sDPCrAWCb+o+3DmoCNYB
zeHzXAjzhPR9vJ4EE2/LXJrkRVyR1tXKLbQkkzerx2GYDnekPtzidx+orrsXDaH9NIVlfvSN0tgq
gko2w9T038zaSS+a48Q1DkrWrxm7reeJ8gqUjwQ/z9/NqYPWx9SdeBFkhAKmiLNL1g5yWymScNfE
UHbJ2nLUS6zrmdCfvryCK0le96L/smVYHHOyGb/mde9to9pvrwqNOgu7Zdqu62RINjof5q9dZMWH
yAy8I7EG5J/qiDZxpSPnD5Xf/2mDfqMNotFi4TL7lTpoX6Gr/lYiRJ+O7//5//77J/7Ecdn/koHr
IHdDIuny8v2lCrL+5TqWLT1T/pcd7b9MbKbzL9+0ERGZHml9FlFt/60KMlEZkUFlCjIhMTyQ0vnv
mNh+FG8CAeMXQ1iEbNRxPdMSP2nypAdE0skH8guI54MuGINdJUVsbZq8HkaRjv9uhPD3z+MDHYib
fB8/ieryyKKfmHPOmO2OBpUdfQDR5gA4ABr82z24/UNf9HexPoqVn3RHXBu6Vgx/AYJ9z/k5SZSp
LUKfOB620M2w5hUOpwY0heYRx299ycKov+jZSpl5KiZTTRu8EwXY33YYZ4+QRVjuGyMzT2LidIfj
pbPxoQZR+2znHIpWFAzOtetG5kkL2b2hA3JCRnoeo8d09Dla0jQZPdpa1TdjIem6fmY+Fn6r+p3l
4RI4K7sVt0kuu2jdJTPreOrZ35QbV1iRhrQHJ5vrDz0a8TciYUO6Yni4qjCfb4HWcmZSBK7tG9rJ
a3qiuLPd2Tg3IhD9AS0CTYgsDvhVtBeGz8gbEetI7Igog6Lco1rzJw8gQUSDGgULiKgiTylMdDDg
Z+nsVlYry+vbjwLvxskDCuRFPA9mr1kkvfKqnNzHkphHpFKpFdIZpsmTSKe8HcccRbukag6Zji0d
OKOI02U+e5dSNe5Lx7uiPmIuECBPaGq09lZg0BxDa78WmsU5FP+fvTNZjlvJ0vSr1AvgGmbAzdra
rAJAIEgGKVKidCltYKQkYp5nPH1/HsrMFoMqsrMWvapF3pSMYgABuB8/wz+gIQW9t0hoSrn0UnKL
rE2By4ycyUOKcqZUv8AGB7mWHSQIYOWTA+I4y/ZFz2wuyUG0aQstEEXg5MPMJ4/1O0yK6BQqH4nd
PnB5ui/akoSwSE2UGMWF3kIVyjmJvajrMtJTCBZo39PBzPgDMl+OikdcXwzCo7lR7eqkh0FtcnHd
Lpnhush1jFpPy6tj61TxY6zn18jWUSna8dMcsdS1Ho0Vs1JCuEN3dd75rnyigFmEj27RJ7y6Yk9d
9B/WGB213GHIkRUePaWQwheh8Dkm4+0NRukADlCO+MGkcG/kKk5y4xAaavas0sMO8qh7sPjLFLk3
SJA+5yI9lgNAnianZzFF4EiT9lOMIBaUDrAq01US5SHZyDEpujRAno51R0m4ge9CAOeYGSYshsyM
+g/tgMeRUj9UU9Z4nN90aOaC0S+FzNhkPumpvc9LXl6HSwWtRVHtmKKIgO4AWBiXUzIVlHaApG70
FfkDI1qekqj/m7k5vjz63PMwcox2IuUetakj4Ckms4wioXyCEqDx5K+5nH7Y8VUc5XUIwuAB8Ru+
QIS3X8Tlijl9ilBzySqAfwXCuuQENTCFmjm+yqXtWVcYbA54aPXWDLU+YQKxMpkjA0TmG6MVaFJI
mjD5ux8U6AuMAO7pfWDq6JTHqeI9mGrzRNe0/oXP/p/D9Z3DVQMuC878zdPV/wlt8vfz9f/+0j8O
WOcvwxAWIFrXppzg//8Fu8VCV5qNCwfw6wl3+y/YLSxxaCIGR7KGHzknIKDVf7LE3b/kcQxCHSwL
vVbwqmes8LdY4uIc/aq6wG1pi2m2AUYA46eXuNu0spqS22vDtMM7bNfO7XA/TvH8kEzD9MFY5vtR
6ZSPlTFIgeUiaa5WU8Q7q9EIH9acFV/LvJseu7ZOL6JcjEGFCgqjd6ZmmokYWVqkFl0HdfnIx9MT
kSO2OC2Ln/T7ngBN2WiJCAV+LcwTSkUsx8Qc3bd6DDQSiuXfRm2Wj6iO4QqlI4zXRzkCyghG5DVa
X4Wc9C2GPX8xMhsBw2yLUIIWTHdROf5ERfCAs4rpaUw8dvQ60bhTFESlUPPbAbai/SqFcce1/QSQ
NQkSWRzQvhIfm0XJ0SEZ2k9maSpBH2eoNc1MNDkfLYhveYv0GCgSfV0Yq+hR8SyipjpORpw8uTY6
gO7aD09j5fb32aiXYRZF9iQl54RvThyvfoYZrLZr7Uj7hrD76oFaHgO1dcVx1hZ81fRtrEsPNaLl
m0GLGOg+dH8Areakfq1Ju4goDUxGN8bsZNdN1rU1TBnOcpglfXGVoke5XsOQzkCtcKK/XONwckpf
/ickvBMSpNs5e/a3XO+V/u1/Vj8ey8fqPx6rH/9xk36vn8DmX/QFf+1/jxP/+qRfYUIYfwkLML1N
lmsgCCvFb3+h84X+Fx0aA+troSN7fHLn/qfOOym6Y0mnbdMEOw+C/19hAgV4C1w7CrEIfqv8i39L
5107g+cTuijmuDMijiBt5dNe8Nf6HgGuOkUFM5kp3DMLQUpwQIHhkKwkUdfs4Z08g0un/yfyJ5qo
DFJqBejAhH9JWmNc5VY9M/4ZT5w5/TLVnOS/PeQ/JNRnJCLGY6rmIpUkKwWeCCXIy1tkPkRyn8dd
6JbRslM2Uw9g6BhwwMVxattHGlk3dj/6faxzmNucuP+tGyCg6zwqR0hlkd85fpjLNe5sFl0YxdyA
sS2T12gFJhVpRPeJwnvEw5GBJlxMMMK7TOM+3r6Fs2B+egQ2hCDNtFQbnsdZ+dKbeCkif9qG3RjL
5rxzP6IRm7bvyXefCWb8etacZ1zGdKCSGGdfFSHbfljXug2reqoPQzyACh6aB9xHxR4jnNRb8b6C
p4qEyDTPYBQiWg7Kot9ZCIygTeQqgYF5yGOfWXMAnF/9yDwN+w9WHyj5pbsYq3oNO0ZOgdKQ4dDj
caB9N2A0gDAGUIwpBEf9tlUS1CsjHuTa2l/7qL9Qu55ENm2jy7giAYYEvqIIviXXa/QZsBKrtdzw
y3WtPS245Wbp82fN2PKgn4onEMW41XbRzeaKn8gmfDQ25++335Dk//1GNuENsSVUl84poiwm6ucv
14izVWoRpy2aWEaETdqyfuVs8AGSAs7kRMJ3GCEIp53Er/7If6lxosvV//LCpoUbikNWoZ/CyMsL
l41wmh5CfuhClgiwOURKyN2GA7UmOpMG8DHkEiePCsG6Klc2NIONxnNccGuioKdVJPF+dClhLIc9
depRiYiuYd3OKzq52CFInRyEkZRKD95+Zrr++t5tRHSEy6qmR62eLWt1FCaulUkRCtzlfHB+1hXd
KgqpSXxEFIKOsTMU4RAN5Q3VyMVkaBdSy2Zk/knObF/8CkDmsq+to+3YwJt7Emmh8KWxkKX2ZWDu
oZvx/e37fv2uTRslcep4AhK5FafG7/Fg0FNFBQZehLPSYa9iEhRcFQrh6UF3diOA3lGyKWahvyOv
/5IbKLcnVzbp66i2pamWONuepBwRaiRdEUZT33gTM9Qdwr+9//b3+9NVYI2h167y5Qg4L79fVTSY
16HVGAK5r0KnQ4iti5Knty/iynT7fOXapoCYSSeKBFU/e/t12TnYxU4FQjPFc+QgbIuyM/VUXBn4
UskqVygzZ8s0DEGlbXCqreJZi83tDngj0phjwrlDHaWZEx1iKMdBAlbsUIB42OcgBD140HQ6K/ce
1s26V220Ype1u0jn0aVupKKfmKTvFQQbA3q6dGRrK1QX4pulLbrHxE/BBIl/1ieWdqThg6zxWKi+
iPh9s3XprANE2Okbf8IGUzmcelnYFYp9RQcXCHNj0jzvvywDWmm6zOuiIXsqt/TJyoy7stmiS1he
YHypmDt9pNIfEzJAUR2URajeiNTevqjT5y6m1BxRZob4RBcAKyUWnMb6rmLGmwjSPdkTa9DM48/t
1mz7qRD3CYsDZhUzLMe4q1KhHOaEVrOhDw/MHoU3y+i9rnn/dyMVB02F+cmyVLqXI3JOVpqZj5q6
EpZ1fFtlhdvjAukbbat7sV20Hm2Xb1WnZ148lvrHCSr6Lks3DuLNVgAgZM9awpee4sEFDsz9xsPw
sdPzn0w5QMPAEornGQkbl8A9j00fYPCu+WBpBoQllAdH0lfMCNNZgQOsb6HR741mn+zZYoBirfQJ
LSgoJFKUGRMMHXWQAW6MWR6tovmUaeK+BfjANkQfO4/cJCT5gdE2YvdYGLyaqu8+2ilOk2UzfiDB
CCOnegLs2l30Y0ODCpfeQCwUF+VKsOzazPbcQiJ4i+dKQDHAAe+qHSY6/PkzjRkRItTS+7HJF+3n
Eusz4zoyWIEuTgI+utc3ecSoQGs5A1Agpj0DdsWPGtZ5LY/MFS8tJlxcCqG4Z9pjrFje7OrEDIWZ
JtBvsb5MOT4sVUxvSkeLH+uU+BmkE4sAhNFOTWfXR4v1iBosrlX0X7xiK5+Muiw+jDR1PXtS3E9I
yezxVX2yDbU+JKvaXdmRc68OBd+R9PRoU9RQD/FiyAxuetD+QQ5cDKgma3edWTYqqFdpXzlgG5s+
uTgF7KzYuDPcQoTDWjy5KA7ucla4NrA1Tgu327jvqFr2DL0A7ZY2qHH3vhEkMgnUqF9boGSFaZpx
1w+oNloTySdYyO26WnhZYyqzDYXPq8vG2LkJK8jQeP29ynZp0Hjf6fqUHGcVNRI4YKnXuCzaekif
TjfO7ZLFQHfHh5QzjQIc5xdr7P+m7Sj22LEQrxtUfAonaa5rIdognXh3ziryYGudC81euKcSRFo6
CKS4l+lYI4vtZbAA9wsIjV1JAFN6GbAcuoYMre9YuvmvF4zw6J1etA91w76yl+y5BU+ALE/2dAoX
AEGfh4U8GvqQ2FVZzAV6ulmDbPo19sowF+oDuEAeIsUA+dBGPkWW7OwmFFJcS8+OBc7APo5Mrk+g
ygN7ax4svT6eTieMEzCii3kCsHSjS93Onlc1im71rN6XJEleam9m0PVVs7cW3See/qhwZgTny8qt
SLp2ALA+44JKyFP43IlYm9s1D2Sxws4pngbyKxnOgIIS8gr75hSURovwkgz9Az1pDkbcKPUaiZ22
sO6od6ow1dgqtps9rUpKn9ag+1lMvNxTNQHICO/x1FACeezYtXNz+oa4aD7LLYFx4J08Chxbvxsa
buz0Dhpd3KQlqsBqhRF4Ph/dOEPIu5LLBg4GFEKrDGqte1AzUztaHU3KJi6gT7FUOqgXvyKdaxJM
8NG8r1eLiEpzG+qJmD/07joAL2H/ZuxM1H42fgur9gOC7tHlIN8O4BNMCbYa+234NRa4ot3SbMvl
KRKni0zE7BiWT0qbkjOeVvLmYsHTtCidA/bhTtxl38smptvzAsYUi7q0Hrc9Qt9In+EDgK8yQ0lk
L5gvqjyx07li5NxUL5Pn3LZoOEcBFvYrhF9wAHiCTJ5cYctGME4a0nQizX7CAWI31yw67EcaD6EO
pDxle9VlgBgagoRCvt0+w24DOdydkxD1qYKqsI35wHaiKjjF30JGxwhtV4xdNWOn4JN9aDNwgPKM
6wQXiKEC0c5mAzlbfoSzi3xmS7jJ4F77p3QY2msRjIjbXiuMnT+jW4qNFWL8SJqSXKlL/nRaK9VQ
PmVu8lxty32kZhAxrI6u8sSjlqdNJIiL+cAWiLohv14gyfq2YmMHIMmq5oCJugXGBs531e7xUAcY
YTNFPQ10EV0iP7dguLRtciiamgNvHdobomQL4jEZLsyZNnJvlTY9qQRCgbYJEOEzwKca2fasRU66
7mfgjlFiIU7XbPETIqyMGwzNTPeTRq9mcFM8NRxm6CmwXgC+DxEIhv1CZfVdEfn2CYJoc6VWOVYH
zfAJgFscUuekgJY17QEBI+CE5VqREYMBTUYtAsG1qQeYRHtro0ya6limBs3EKN9KnFttLAdv3lZM
Gmb09fK1rS9cWcDlCXlyu3U3BsgstE0XJk0ifhqVYvEzR+895CcMhKi3fg8FfrsCC4ywXUWwl2Ve
7TS5n2gp/3GB0Vj4Wh2EUrY3KUBnZN6ylClwwRQE9obXSxOQpYhNchQMnqBKc/JK95BJlwLzJGzD
ZDU7ra2KA32vIaBnezGI9qEQpbMTjKd3Ez1AeJyAM6Fr92GjwfJMmQtweSwV0RaIpGkXn71JYq2m
jftutC4Zp32Li3j+mQ9dcihbN/JnmNUeBdR3NIAYOq7fMZqlitQSgpYCpwjeW44G8VB4rAaspPMq
ZVij0oxnyI/yup7a4BeMg5IxVzL6WQ2mGC121b5VYA+hDUOaqKL+tzLOwKXlO8DuaxTprtKa+GtO
82dNnS87Gw1GNy0bQrnys7HZ0g7QCTTkNEA+o/JIt89lPWnGxbCZdzEawbsMHmenGNDEwSHgYz72
2B5ryqEFbw1NtmTXyspnyxlnqhthKR3TZw3mwj5JyJ80qNN+XSXrZ2MwW/mGN/T6OYFAU0fPMybc
nq65xZeqHc0rc1MfJp1QoWj9A5R7UipQp99j4JeEt2oMQFVhu1GTBCfYAexRK+8uVGq4HLE1pJhP
cdxU8qMcDMFWRapMs4ZAmWoRjk3Hb8mKHrFIwoHBNnUbEhlQMXfG4oILrVIUBEvWbS2XKAVzaM7z
kwDmEubYpiQuKyYS+EYo1UTQ5CiQ9ymnYBrdh7C3NcpCTuudIM0eteQpt+oHNR/JkS31rodvhyuf
wwqlIXx5mjSnqjPC7Yxv8QA5Nqv2jQKy3auT1V31qt59HpX8a8aZFmMb1+qruJw7ghqOT/l1BtA0
gEPl7noxkF3LcLoN5Xadj5x4kzs0EBDde6ZQT81aHkkwltvNWTqyQOO66chrFE3gnZza1I3QyQaJ
bwLM8knoMwoCDMQHveC7QqG9MecsuVU7rfmaqjz7ijQ5kMO6wmSFNQWrYVTcmgSLZ1oWUv/LdNwv
NYbkMNrT+b5sFXDkHcsNkMsEjR9xwBztC0iyKAT25Dl5myw3CrSncWcLGaSl1d80NeTePVjEbCbH
1LcJZ+k027V1Vx+KWAsjdewvNMGwUkmeY077ruMcwmv1Jja4z9OJPiwUYTLdaeVajVkmN5GJ9GdM
TkBxDbHNWBVEtrmAKc/Maq2Lcierlm2hQQTKlo593D3U2Il40zzOH+KGLYVGEy+7GqpwwH/5cqUz
uRNqsXzIEfX/2I5TyvANCl7MPHhxQDEVVPTB6ZRDx6k6phNTV1QSXR9zZe0YN1ym0FnDC6zIb6AJ
kx9dCgmHrgWjSTGiwgm6BQYAq0msmFEXc8+ndOWzugG6KiNgNAWn3mn1U2/ibpCllxSrzzQh+FaF
REWDxhT6HXArSr2IkytrsBWgUWWZG+YBsZiurZY3subyDJRz2rHGC68nhyIoxM1dJ3A3MAfRACxU
Mk9XYXWmhDGakXlQOrrt4Zt0qYxbSsRloKNvW2C2XH4tXPJVkwQrVfQPRTehfmICJlCSWcM8gq4U
q50jbuQVTZV5dzp7xcI+Tczo/u3C3/pTe4Eeo84QzrFV1T6T0poyPNbjbM1DUE4U4gYNW2vAnqGh
KYgv0wYZSmPsPvKWhw0fikQvR0JN88Vq/3bb5l51U409TKEr04zRUZXAdpz7fIpv4eluHmaRygEl
09FPZhQ/mnm6tfH39XV3IAEe4s+nRuapRgIi8yMdyuTZXoYJ8CFoTwiI8P8GCc2CkGc3S3lkpENC
N8mk1KEGGhj0UC/lSEMOFrkXagK/irBRM9yPo/sjUzDfqvoWnXH8A1hREjJAzetbsRshU6Et/36L
nIkAQns6mB26AhK283tHKgNTXAI3z2FuU1O6zhxd9kA4DrZO0oW855f0FHjp44PaYLsxOBPvtKj/
0BRzBcMMkHhgGOnnvrwFHFZbK9XzMcwcjO97fUsOfUeelNgtdBkF8FhiYwaC4ozxTrtK+0MbkfId
DToDVCcGFWeXZmfj28mIMnQBt+0sgrqfwYP/mM526Ztb03wbUcEMInVDYFUSB6dy+iQaPQSbrT28
vbplB+6sHcsbcDREExyH5X3WBx71EZ5IPeehKYOAbBiYA1va6YGGnCiiMdH17UvKr3d2SfqjOMAy
nlA1Eu+zJ19hNYuD3xj2keEGBcSUoI35k1agNd+jYIBM+Oxje1Eggz2Vh7ev/ofdzJyAG4CvcRpl
vbx6yUPF2QS5EIacoIVo6Hio+vTvrPA/PFa6zDqMEpe+56sxFacpYirkEuGmpaY3Qnfyu2z5Bjbn
phfF13XAnP3t76X96YsxqGfhIqlFd1+uut+UHfGQj0lLyiGM06y/Ak0r9inYqQtCAq2c2b3H+ANp
TZXumUTblEuxhmhjNLslbrGMmdIfW/Hl7Xs6Q83J9q+cIwIwk4KLrxYX0khdKtSGPZZn3+rGWn/+
Sn7zjByvWNqbty8np4xnK8sC9O+YdP1doATOWSN41NErinCRCgHq33S6LnyIJVVQYzbvqWTNILPs
R2Bpnxvs9ArV+dyltoLLzHyNHsSPwZ3RBrBACb99W3Iq++q2UBUDw8jKw0/wfCDoLs0aO3EflqBw
oduTPNstoWZUUVAedf1irNtjQpPsb2Nomn1f84qUBKMqiSPSuoXGFHkcApW6jjEzbBfHNm5mDYnc
Icu+2/3BGtTF30xSkMG5MIA/oVP+DB0arlQ8Zrgqx0EC+9ZzcO/1UDHwUWOl2oYRh/AOnAqzHBCj
MWRtrSIOhFYK2nmRUvJoaGXJsd3pYMNjq7t4+9mc+0GzROQkGQkvAxQngnBnz0Zo0zJQGDYhgj4L
YrZt7DkDvinFXNIXc9rBWxOUyRbIRrthmtTT16S16plFC4vNdWjVoluB1lWXXzbqqAQW8LBgknnz
lpOV9mW8XUvvsV3n0gmNy3fj2UmQ8WVAcwBQ6qgF4Jmm4lL1cufRyyDOdySbJKVQ8ISr+PTUgKA7
HX5qCCJCXD66wuoCLXNggxbpvpvhsL/9KF8vfscCCGvriNahH2mePUkkaw0g0DGum2t3qc88GAmE
S6vJfudC+utIw+gQEVW0ctGpdM4jDVOQqNWLvAmjiq5gRt6jrfm2b52hei42IH+OQ1cqld1lqAIS
8YJLgY4jiIeecOzPTfKkU8KnM/Mmp6TeyykBT7i8WtaMFcU7/e1jZzCbNwracEpE7fL20/rTS2OA
xwDUclQERc8nxxWVq65tSRMmaLHAVAPVghVM45UQyHZLubSBMY8/ZL10wtONbfK8lu47Eet1gHSA
RTBPRMfGfH1MoDDVO42mNaFq1j8NsSLQp8NPGAvwkfP63tX01xMsiBegcpj7ojnluOcnb60NLhiv
hvklknx5U6++HEtukGA9ocUWDVwSask92gGFjj+UW/1Q40Z4bUsWgKnCRMYu87ow2+0wUXjvchhv
O7OkslciOOeZMX94+zW9Pke5Y0sOih2biH4OJOisxSn7ha3lKKjV1T2UITQ/8mBUqZ9oZQMqVYt3
hpZ/SPi5GitCRZqHsH2+kwpSh7luMeuJMhqbbW2YFOILPhG1ueCwMNBPxXaLina86GlPXQmDRqXs
GdJvV4JSxx8xRQILc1AKkiGfUESxDNyzsKbct2SzDRo6ZJeU3ZLWoG/kW6eeSKVROOmMn/eDI6NZ
atGvleMXE7meu5yKyithhB4gv5lhnKPYj0rs5wIcJv6iDPUazYZvw9Bhn6Ap45nRLEJLTijBft8t
M32S02yjLkys1QrxXVbCdjpwuUVlQhF9M+B8ek0DGQup3eq/EzYA9wHgYSasgtl4GSYbd4NDYxI2
4nVIblGipilA+bLXLXNAzwObkMSkyAXy/ETbnG62xYuuZqge86gXQWV386Wz0iM6xXqUMRmNrilG
GmbfWP4w6F9Po02zwQhZMK29LBl338BQfm/e/DqBBS5PdgGaCT1i1TqL911sMoLtnD6sHA5jVGYq
v3TkljCT6SruROkJdyu/mm7k+MDD83fOTPN1/EVSyrEMMC9gjRBme/kghbvkYl4qWGM4wfq13i23
Wk6/3y3ohButML9UjVV6qZHkF6MUz8pNTshFoY8NJ5m6Ma9af1RhT8Yby5Szi4mSwwAIxuQ3VRsv
87V+ULAQ8E7zB1obGrJTDK+zIIkSkNONnAZYNNkzmpKhisyZ3y2ynbs16V3Xzib6AJbfqOLYTZJd
BsEVAVCiCk50z/yPoUehqD+hNhRh5QKwyR3GjW9Hjj9kFuiLoPUNUdrkVLblU/wtH56Y1VXZnNRh
y5DiNCAoTTkSRukBXhDbcBuKGd257QJyPgTNlIwhSr8wPGikKzUtSkmCajpheJzWd4WMb619b2Zw
BKKh+Vox0ffjlVmEg9tc+Pbdv457rm6TUbDvVcrU8xoJxaOmBxiPpbhrhlrEfFGGinylHXnqRmEH
907Ue5U8O6wp8lOKMmR+OdjPVhWmGNHa5VSCtLabHeRMKS/NcXyaxfSn1zsyFJqILyA5AI2Mcgw4
Da27M9DNDroWcT4LMAvkQ2LO28/j/KA83ZxFXst+k6gh+fPfXiYcyCzDgjgP0wQcwdBxDytpxCin
rIV8Kv/25eQWB6lkaBQTr46dvLEwMKnzcLbkqgXWviokVEjdCY/a8b2K2D2vEBxiHBEFRCdANlDO
Z2s16SamjV2ahEmCs6hIka1OzM7xF8wYGTXhYDjnZCSppEoYpKGH1JqjA1aUuEXWpvP3bJbiNpuQ
izPGDz2OM0FrD/bOnKc2mNmjPt2V/grJhioU82pDi63SY2VkkCqmkunmNmAInPLh6dTZcnZ9l9IO
v8jGStvXWY8aKtI0fua6zYEaxkQ/sE5n34ytzFONZLpYonlPR7INurg1wxLZjEuwHAoTlfxDv6rI
WgIHCx0dgr8JxwQXFSXDQziPPyDxou+Rlpr8onLx4kz4AY6MT5pE22lzO2LU6+r7sogy30mo1CJp
JZST0dER7Girw9Fk8JuXxiUAVQscWC4yH+hzhViviX1e1k0zSAskBPDOMELDaV2MvbgHpYli+ruf
kAn4ECep7it0h69cW9lo/2zaNwT7jXBwcuudjWacJ+o4L5CE4blFQQwMD2Lai7WMiGsnlIJTHgSF
ezjVPUYBaqTqVSbb5FKZXqofmratQsDVpmdgzxjojXyBGEP7QL9RYcpG8nqnczI/LZLvBdJ/exfo
Icwr3BVRGTWDVcEoBulJBuFVV+0ZIpie7ErsXWNT7td6No9CfnxWDx+GRL+3HNAm84KTKPqJRjB2
Ja4qWe++03A6P7yA/bGh2MHkMQQa9WypEzk1y0C+H3lBHN3hDNEiemf3ngfP0yUcEIYW3ATtFaGN
KsyiERC7AAayxq8n2q9TN1FmSL2WfsASdVXQCH47ZJwnBVyU2AnVkA67DBtnEQo7dTuzk87Zt0hz
BQy/YJ9uasvYDUqRazDSUwwUtupORdduwFb97ctr57m9I9XPQduRwNNPpePyclWtLTrHWVk7qII0
CnP5rOdtG9tJNZJU0BIXjRjckGh3T9shDwvTnj6/fQ8nBNzvhfDpHmiR69QygH7dsxKUbdM5eqfY
+8zOFX9a2/5QmugQbbn0R++mVKBTpvaPi7pFNzxI86ZeQJ1Wg+7ipu0g2jQ5WHPMZrYfMTt6UHtE
rau2J7tLmn2JBdBHvIx7rM8cvs6QOMe2Ne2j08ztFz0GlbBDQQG5cTHcGg4essmkFO8kX7BaXjZz
oOHAOLWhmuJsZHA2nz3ndEA4kSN0P7KrjrPRLXu1iTVPTPV0efoSAkecWxVdw2Of8AMGj5EnNnXz
Cw3syEYK5hv0IjwjieKDQLnOd+pMYV+rPXZYKA6AxTgouMx7I862fhobd7leGkHTSfFglLsORWsj
FGptLtpWzsRUG5MpCw0cC+l0BAOGDYRPLWfslbIvG33zO+kwhx7QPu/a/mbhN/eNPQGxSOKPSIso
0MnmAg2pBqWyzCAIjZfWDGVyM9GkjNtkutZTZ3hQEAJ7e8kYrw52HidNeDCVDq1gqLovH2cjRITf
KQANBIDpncDxQcZgOqKp96nEqQ3bKFPDu0tDr9lG5k6n4+VlVuMecrykdkpK9ypnvoyDGNssq6bk
CpFh9bGFF8d4WWxXfIp9nKZ6ZCJsVgcaSSOsu8QOEU74vmUNJq5ZhPPsAGTPGnpz3+rowSPh0Xmo
fX1BL2bcT4uCi/yMuRhCbu/EDfNVtMLMiWqTtpHlsoG1swWVQZe2aadYe23i8HbhKHzTl5khGDcO
U3Z09WCsXVTf50XZG0qJ2dzWJlcaymSYU6IXlCXRCDG1Lj+nsYR3pGy7HFs1RLatTNnrc8PCtGPF
7wDH+WrHGkEQOvO01EVmUnU1RAnHcFkTDSyB+WmejAdTQZhgFc6nKEl/UOuMGEF241U5KM4hBrRx
HVepezuQTwZJgUSUmArK8Spp/HJehtCmNxCajPz2DCZZ6BOXXERhvNPD+dPaYXJh0vQm9r1KClEQ
TZhRsnbwoHmGbeDeyr3SQbP0Zg3W8ttL1Xl1cqHOahkg1OjkwjY/BzOXI70qdRyIsMCp/Iw59APA
suSq2SrNU7dy2RtqlN0k9pBc6W5HwOtIv7SZh75MLRk8NtEe08S/JxEd59i+jjYL93RQPot9ucZZ
7bfoQfMvgLzyb72GnNBHhzbyuozjQ5/ZzaTtz+iEbXd6DZhPazc0Fuoa2S6DPdBQFB6zXrUD5N7i
fQIk/vOMu8JHBv6Rr+nJdNekSOSbOjiN3NRocSFpGsRwOK8Bc4kLJrJ3A/yYg8hXIgfcORz/KufY
wa64nlXCct/k+b6Xt8PEtJCJ+PTZWllb/cS5piSTiyaK7mT4UQ/swkHBKlytVZPemvrNiJwCiIzG
ODtJagWdwJK28xQr+5YHuUsczQ4SekFkoGyI7Z2N9ofVwiKhFyPx6PKUfBlpemS98jIGFevCXSaG
8Py6xuJwguznOxYb4u318vp6TBVBpJNiUahb51W6naMDpGy1tS/KkgSkYTdIjawLMEfuIdkwRn/7
etrrxJKyDaYmFS8wdQfNg5ff0AXeBl8xRnkf1EeQriBDsRuxj2nJIKra1ORqEWYaxD0W8fXYHbqe
cGFjmBnUKNN4zlwxCpidyFuonHHx5KBSJ161WpsdoARtCJuWr5Ladfex7AnXViUPdxTlOXnS4taq
6sdVhpG4guOfStEVtPcewS8iq2aDCs3qVPFjepP3OFP1F5jYXxdTku+ZMjy36D7522w9507xqCfc
u6IOyx5tue2KvpYeaCPStaLu7vGqJVIpRP7T0drkpFodNPEHEGUGxtYA7jVAvmBE2E0CDaMwYQle
1UmhXiFXLhXB5WlaoqIUN+Qleco5g1LmtlPlXl114kdXjutThdF5kE+s861liedd1x9AFnP25ITd
Pm9aPEVyDEwrzsyi44YatDsRaOesF0rCFGDF9O7XTwvWO2p7yh7zQ6r5GmSIP+pz66GBtaJRzCdk
id5fmGnusFkIF6k2kw8My8ZDXPqLZFDda61lgD8W/FUMsYuQJju0SvgnakwGUUUCsz3Majww30PY
xX13k2qgiKohqjkX+JqKpWU3k7JtfjNpfTCutR3CUYLaX6Y8u8Jyw2KzP9vo4ZTgddHvM/ULdud0
hFODWNHMromt1Q3R0SZlSUmjT9tdoPMPGwIXBUXhFGgEmU5S8vwTdLQp2nkdp9X+/433KS/0vWYU
ksbAev/3//rHhSWJ8sVfcGzgAL4bf3brx5+oww3/5DjLf/n/+sN/qJ68Q+nUbM2ksaeSIPzXFkso
MzwOA/YIj13yO4vzt1/+xeN0TejZqsnwGUdDl0KIRPYfluDqXxxhgK/p9GgA2uRP/sHj1M2/NNib
NDYlu9KxJf3yH3RvzfnLQcCdGR0NCtrx+IX/81Hc/qoB3qJ7QzIlGP1WK5gYHIEAoNcBkUaSyM+q
YE5KgJvZBMzerBN9v2h95819ht7/KqQEk9FsPX7UoHhdaBkRwHKmSuPmm4u+KDtU4ChWBZ6Q1awh
gT7WDWOTqGyPluMUn/J0Vu4tLUou4gWpEruskquudPCk7SynDHsaqIFjNDludX3yY4KenICSKlxM
xBIa7EhAF18oJwp8R2hLXKG0ak60JWyXQXq03tnIFuo00z/FaOl6G136shwBnE2lFWDf0F0lLkKA
CzQyfb/W45h7GFkPA6PfFdp3xba/SesV9a2x2NRPkZUWD2hnxZ9qvUaBT9UBn7lrfI10bEkapkzb
U1wL69sCTA5t4rF7nGl+M7FBaRalWAZXTMmwktaA+GQMb28Bbxcfmi3Pggpo0q7SF9xzhgYyQ8Jc
zuj0PYKyMaKrhLENrdEnF5B3uatqjKsl8jc/tomdP8222KA8Asb/gQJu/BkwPja4mSMisnEHtXg/
RpreHyx0aoSRmzvVSJcdA0H9MuMFeGhom96ATNbVUndf1rSi1nP0BTDuhniMV2QVQqTb0lZBYm65
IdGpzvVoz9kjUo7lTxX9YxF204qsTFtNRGpVrP1xE4x+6M8poD1LtPqovIZ48ewqHnaxYtTFTkdU
/pppvrhcRNV8TaBjQtMhk1chNKSoCwKesL1OqZOHsijNeEfXMUFWletoq1FNRPrZhTYQD0j2rVZX
xdBeOsEJQrFyKBJ1/NF01ZzsDb1eDsgEi9AZnRVZzNhe6dRAmd+Bt8mbAA/T/vNgGvptDgr4GNlj
f59USf3IIZigtDFULdbkMUsRhuPSfG9La/2KgxEWeNb/Ye9MliNHzi39Kv0CKAPgGDe9QMwTGQzO
3MCYAzE6Jsf89P0hVSpVqU1Xps21brOrXSktyciIgA/nP+c76NFZ4KdN9WF0LZSz2VgMU2laNI+4
efwrKAU22Lka/HOaleoq47om8F/EBo4//KkPnlOML8rSMGWGUtd+ci627bVnkCmw3Ex+c1jXd5Au
+XPqvYYnVRRCEnySWPrxB8fTfjDdGH8EoOtTm1aBw8AWmGk71vjkh+HFd4bqZrflDACyWJ7brN67
Xqz1K4tmcUyRhk+FUmRT0hLqZvYt4uFa/mqYG4HV5Hm91xNM+xurdwhL2olzzbmLwl2z8lF/jepJ
f3P4yk0ACcp554cUoAP9K3nV1HZTMitqDAxKbwaDpCotSrOKFW4A52eYm/M7iJ4NbEXsdYP4XgKp
xwOSpc032x1lDvvMGt9HALPruotHdEBQZiPJrnNMdmuf4ds6FlhTyWxFLX/s0oJAG7d6nZVrxbRf
gbMzmRLCMIIZ7eqz0wZwVatVMVXFNpsEY4HRC/cch3a87nlTLimCfqAKvMKsuOtqLpKz6YYvvpnK
VYFHz+co5js0lXXwHaa2qWp6dmS9xirO/NGaEwD43K5kuTFDuiVWcIqSn2lXxc8zHQAnPSNzvqlb
QeWBZpnDm8aDwrzRFNzesrru3qVI44ZHBNwpZ56ZR3uWdn2tpkROJABTAhhyrsa1oVVt0CKuJUHX
Od1dXWeQvicw4IdWKvWmdI6IiSx+ZNhTu3XRsE73QHJPsZ/FxsbrNMTZ2a+f9dZMuVgw4IQkPfav
Vhg1ZxHG8bvRu2keFLacN50JYocvLLmyFUK7nqzqena/K+Dm+0i23/U6sfCMF315ZCuxAVSlef3D
0qLFDtp0cGmLdhguSdfRcedTqWCvlZGifmlcnWHcDWlJhwPJO3cPwjvG/pxGBthr3Vc/JwvMDZqn
G5RzxS5j4TYDC18fQycp7iXvFA0eFWdbrrV51u4wVKh4XzIBpnnNafW9pE5DrVJuWwmmVjjO8K9o
kudfr1u0welN/QVFwzvqFDCtDaVUF3jzyOJEr8djofG4cZhNRgKLdf0OXJSLUkXMlZhQY75Mbhny
0NWZedah9j/7XCffkIq8o0dRgeC+1HL88qpI3JMqKu4dLq3PNegN3u7U4evjkiUX24noytJX018m
t3W4/Y1W9OIbnS7XY+kaX3qN1+PEK4zF2ult4iexN3nvLY1PuJPgbl14bm25D7G7LU4k23libWrO
vfTTu4Gc4Ja+YUYVoRnbDBnpdwpyDcA7gb7c2GrwWM7pFLqvUwqVMS9HeZ+lpEVzsyZWMJTJFasB
LX+zYVyZr5VANuP6pYv07LnyRbU2pu690l3x1Fa9dc0Y9qw7aFr72pb6U62X2k+iYSOtUfD915Uo
xSGlJoyOQY67T1KP3KtbJk9lqWvXsJxw/E0FHpw+TrOrlprcVQAfgQKcCrvFSo68tqE0gLEuOvXi
OHdTmhfD3BuXb0Iuqk/6UUJiMAs5sAf+T9EQOMF4AQu2C2KwX2CDOYmTtfaLQFgsMMLSydVZVgAK
q8FJPpK2eZeQA3Zj54+7MIEs6joy+Qy7yVqX3pDdcMQWO622571Nac621gAWrzzP1P42D5+6mEZ3
Uymzubi2lB953IOe9wxz9DZ6nhn5tmiAUedRxeKihGcdupj+qXoGz1VoDd1QmU67iIK8LjGGJUFW
Mq3RlSXwgRrdimlP/2SztcB5zAXgtWHIgN5nnrMp9UF9zkY6XDwlwnTDihAf+jKM7yK9Nx91q6uu
RufDxmwjKGZ61DuPwo6xtlBaZuwGJcxdCjvrbpr1qMV2HFLx4utxfnFSbn4VeZv3bqLZp4VW9NXU
uXDZlTlK0ENV2WJjwMke+H8araKKrivya0JOk7iU4CMODMlcrFFtglvMKqdXc+bCVGVTdc2qBXdl
KZpeKMEzxKdD27wDTS6KXxyius12oMdEQxxt4pMVpfMa+FUY7kTsArBJk24aDoAGFJSJKXVeeyZi
z4VM+huWKyg8mTTuBzM2oVaTQICuQUvkHu0k2jkyb9+jKSsfGoQSf21SLHAkT7tg/DOe1ZlKmLM7
iemMMkeUVRNa98ABdqiD2u/jtxijX4Qfrm8ZnmWxeNLTsX4VZlpdfZVmG0jK853XOZjm2LascW1T
LceZsElmGUzS/UHJHDBTRjzTnQbp7ehXhb7D6kyyohla0s/Kdb7Ps9caaNDW9NnGbTWtGD+D15yq
/ltq5imlDoJyygFaHuzMeXgg3WsQT1v+lbXl4lq36v7d790nARYxGLjIv/Jw0q1VJ0V19QYCUnEt
n+0sv+WxTNbErNTZlzEMV4E9EzmKep9C2n600pg9rwvGLW4Arsh/JUTFDsIoLMrgE3FRDZYJ20vq
hJBXUb9uxPicWy+d6rJ0Qp5VNOVvmkflCtVDyvtOqjDezZmG1jMymLobKTgA4JS344eXTPp0LEfR
T/sML2J2jAsT6dOJommPq8/+HuaAXPAZIQIUGlExZHR6TgKz8fw7Mm/z3mDn+kmux/lJP0fTbfo0
o+Sjm3WvYQzJZx3YvUjMnVn6yXNPUdKWasv0bda0+ab7MhTbfip99ra4fzGY9N7cyczv6A2cr3Mi
2p/i1+bbhOmijs8lZ4iIPsl4Ut9G+jAublFUT83QnwhrRw6ZNRyucZmAmBosLxYbiG+uvyIb0AX9
bIp7L3OHNcMJWjniZKr5nHMbRJZeWFm277oUNwRa5YJ8KiUZV+yLb3pk1OQ761Y15LabgaJLvfpu
ET4jRdQkF6Sk8iGRQ/3a+HP8Q6FR7CH6Gy89ifx5NU5jdCAUpdqtQS8jORdqZQ6UUszaASOKvjfd
ZDxluP2MwJ7i9iPmkkyPRtNSFRkLWe0yx2vxmhkUmXMlSPYOdNh9Nep1hgWM5gTDjjmHTlQPBHFX
VNVaVHKuV2lozwizrsZHh754lDKF9NiPnOWWlGJ5VblGIVEultON6NIdEZ2UhHKhpcGgGeYt4pu5
Hwyn+OaVs/xYbtktv0HIfA33X3vUu6ajXtRoXhnOTwQlhOSoyoa/AqoyrypD2fxJr3PE0MyShNZU
nUs/yhecf7xwifMy/ZRlTubPbJPo3iwl/4Qsq2BOUsyVPnS+/II57AgeF7nDEJ9etSahRWDKu3LV
zL/4I6OBW3bS9CckTf9GCRwZGm+mnoLJhZPRC9hzICl7oY4qAfC8Jj9tTRTtOdVetTUJB7tINK6m
tKCwKaMV7ptW8dFwjNelP516e2iOLTvSZ0LpqLMqkpCSRrBlyFiFQRXlOm7bsCfhhFw3kyzGB6Sc
uA+alOBqoGcOQWQrPimTmUaT9fMP6RnOdh5HknMcI2W1cTtw2JTEZcnBzziXjVFWXqImYyXRmI8/
1DChnqW93Claz84xIrCLr5hcNPcWIZazdNpwb+p9se8zVx2KboprxFY5vlD1ZOo7mTrlQav78KNt
vKQGDT/nl8K3avMgGmooXt1ubDkAuoOa/qY6/7fpVH+Wqf737md59yl/ql9q1R/q1d/0qj/+8/8R
MQteLh4HJOh/rWVdkrlsPuVfZKw//tofNDKL2zi2foY8rv13CWtBkeFkRUKCsIXGvoj5/5CwLIG+
z/9Qww2c2X9IWKbxm8/oFlcAmrzAPOf8JxIWeY2/SFi4F2z8SPi9HezdiPz+P8UNaMPU6LAO+z01
n/EF5DrGslIZtzy7xlFzN/NUbAbHPVVGFQVMDqsgbBzcXHRXGrYhqYXLuCpY7qNntBdTVN0yMfro
53GirOFCQpKLOWSW9STFlxqb7N52+pH8ceJX187DFcKtMP9wVfKphGZs8dnYb7EzIPi4HNkZCWIQ
VbRlzeO32ueS3HXjN5MWaLoPa9u51SkOepoAmDvJNxW11wJ5IuDKT2WfD82jo0e2rcYG/7bzZfpz
eGDIlbPId/qmbQfJoSPZMDZcigDx8FjDo1LiIugPyYtpY1B3FiTkIdBuxi+HlhIcW7ofxEP1Bgi9
v7Oy5Xbd6s2qlW5yDisKkMzsBKsw3Axt9ymJbq7Lkaopo+Xc54IJpwKC2bY+5m8VvSTXUqWIDEkt
16EeZrDYdSy4SjdLYgx9+S3r6Igd++yMBfME9IRFn26eUTj1Nh9KuUmtZD51fbkuE9zNdZrELAzu
jSAGtr9MastVs90zsraYR9nNixdfyac94Wini9fh8uIhwpTDQ11M9FqNry2W6X2mGc0lzf3kqMdw
gaVcG6W1zfX5RffknvY4pJWlQbo3sgrfXGfR9duGoPG1xyayh++55VFxVwtavPJPJu/fHW49BvXd
gRWZ9+ilLrek+YHPGiQAG8a2wup/zvFTbUsXe6NBBHk9h/p9ROpvkxjNwZPi0HjkPZLG8g5ayuct
pqRfc+FLGZFzFOrj0FoldmwQg4ODKSlbiOLY3+TMkNcDzKOANLoFTqS2H7os+sATOayA4/CqdbDP
3Xs9Za8g9OWurfjFRGpkKm6zm5i3ydJuvhcdRskMyHOLYx161mq0llQuQfWgly3xdxJh3MLHbTiM
M5X1Jit8726rxgn3MZtIkM5uteJOif+3GGOaMQeiIogn55wmLKootGezFOeFaUPCmdAe4Fwqx6Pm
myWX1gZRPmONMYK4Hd5dtL2fU+Uu527rp96E51qZJ+Sj7pGiO956fwTRo1lsR01PU+NIhYXRFZvO
0q5JD5+Iysc7VPeCVHLyo7AZdMOf3hkdIL1S17/qPnsAtiFOdTN0y0htVZd8N1PydCvRgoCADZTC
fMJc0ZTluurGXVq5YJOcH4g0r9KOb2MvAS93GCnhfVL818TGpalNH7nDlEcviTc9P8cZ0D+N7mC4
53EW68Rr8o0afHmNuGZSnnA/Th7fs2ZMopXd+G9eOq7RoumBiq8zNxplULZtUZwwRDsfEMk3JAZ8
lJbfGFdZkHZ1Zz74WLsUHjxtNM17x7aOcf5l54RvWrL1bazfa9RCBR6f5JZWTipaWdDcwqQGL722
/oT7GLwECAj8AhRQ25V7A0VGReHYgJUK43Pi9NO2tRhKAS+QybHWY5ZKjOLJz2h0VzaFJR3fRkxE
Jr704WUy7I3bawitFxFr9Vb2LgpKsyq5yAJ/uedLuKB3iE/Z88uMc/UGm2CVxTGPQ8JAsbtZ9igp
stZv1B8JbC/Jo6xKCErU5Iw1WnlHPUxbts6K3sYtKSJGi8r1tlprfVWpjuhotZ9C+tpJLuqflMNK
qIEA123uskNUVMh+9D+VTfdGi6I1wNHr4+dWyJrmmlnouzJJQQ0oibZSm4Z6GeiZefOmjuPHBOT8
dbJdfDmyM6f3BLtftIL2nO5EYkfrWXr9xsQeD6Bkpkkuc0r8PBn2286ovioetf2kdWGys6QNnIsR
K71CfD7GVtn8Q0gn/PrRooHo6kpPubxUKOUrD9xCvKK3AtcSc0PMLym3y50e+ZGxka1G0TvJ/pR8
vcgZGFdkJuieMhKJBRjyu1hx9fI4mPXhFYF53iu/8xYjcPmNYyrBbRhmDAXqJ1GUJ7uOvX04G/OV
qHO7YUjuwc/3dPsiOt/fWMZksGvUUX7zBkc7W1wVqH/JkqeoN91PoaksYXcjrmmAegQVbMhuR6OT
9TxQgbLDlhzeRR1JEVaNN78XiKUyV/kpBki1ZbvOA3SPz8If7OtMCWR7dv3WQqmYpmpjOZ335tF2
ExTU6OxHs6Z9cDKy5K0vgG0bXEtz6mloUOxmK7uvCIMT/xjEh02CldkFl65Nalv2IRI23XjcX61n
UmgKPbvy9T0iRHLJ/fKHlaX0nJkUBasMVJCVIvrNY6MdyrCbP0snMnm7HVmCvXi3M+uVgmZKOA0E
xCkrvsbebza514FjyFuAF5pHj1ScR9oP3vD8cagNCIgERNUm1Xr8QaW/cTqLutIaoskszGijtDp7
9gdUlZCAYItlagsgNVlbMWz7NcUzxbd6RlOFEUaoAR4dOAjMZuw+LkOAT+YC4jDTJfxkSjvc6I3N
d57WZedqmFF+72nH0bRC6t+rmYprEduvgiTiaqSx8qNWVg5sjaerEQD7AdN03aOD+2rKk6wPOl/v
7yM9vBle3QalyCvMYFLMVyJIhnHv9EUeKAHopGrKjHJtjkbxNFGKm/c/qlZBbEhGop9Rf0ibsX6p
PEUZs6vRn0tf64DOjksvjd7+ewfR/98e8H+fVnPy/tcn/GP82WQxxOG/nPH/8Td/H1W7IIc9xsog
XJfD/OKI/n1ULWCW6zCFxZJsXs7/fz/l27+ZHg5ffF+ol0A1uGj8nUvOKR9II+TdJZVpOwQ//pNB
9S/j7l8G1bg8hQlbkh9nceL/J1eNLvWUQtFp3knDYqvJO70sAmjpgLpVZ0Mt1O3QeUV00vO1ashT
bSqVebQ6TE1krNForUW8qvvHQcdRHnCOtbdtrsmLN3aLJBK3N8D6wIGMcsCWhOsqqHge9nFXFide
kFxLTpn7wWcyeplsbxjPTgkSDqpIkdzbzD2IOzkiTtY5hRvMuUEhQymJy/zG8mlPTHmmCUnC5enf
jLUO/a9041kEJUNaRtAR/bPcN7C1QHK0+z31B+mt7+x6T1YN2JgxFm84e2CLdKHB5FNhtMw4pC8q
meieXOVQEoDXJw+DQRohkYnKTVfa4LA/DuC4tjZOYwbvonbLbQL6tgQDFCZ3SWswEKDNzCKH5OKV
PpqQnLKAQ2DLgcmjS3ufYhrVybulBaXCjZW4K2aOzrhK4kL7YFrt+wEfZXIuoYd91rJLzsrEExFw
tHITrhMM5ui+mpY9DSOi88vCw7CH2oc3yr2799zMBouzVlv+NGdNfDFg1zQwGVV1DudkuoxDT10Z
1AyubJ1aCm/tasz2hmYOV23W+odUNPK7kKQWVvDT4bNN9aC9qdqatHUIdrjcWQCrr5pph/T5WlHO
uVOB86JMoc+fWOJ6DPCt3mLnnZ2qRI3zjC+He1LOSNLI32cXX+q202rfDkJ3TnfU9SWCNqyGksXU
zWZWzVDzT/RGVlujYnZtNmqZ6WnVNe6bZi/asr7FqaffsTraGkfpVA7rnAs3RDJZfdKCOt4BQRTd
CjXQXJWVC8ukIePoENVjLkd6TiVez/x5oiSkteoSeq0xbeMoG1/dKZwuelT4e64K6mWsyuTV8knc
BWLGwehxEX+TYTs/GuU4XouIqajVojtnC6MuNQB3UzcMzKyqs0u3wE07ftbOzclShgYjkF8cv84i
wsbEldjlTA8VBD4C3QtthaF8eDRoDt+bEmJOIZwCDS+WL43ByLD0xDNxRG6IDpgc5VcBEExOEXzz
fZnAz2OmcfN7WxySheE74ITlFJ2oUx1CfgrbZHquONCtHK7NR5ARy8CN8FxN8coUOEsO0cBqhuhu
htGV+/z8IExSclOR0j1ZE3epzNSt1nFpF1/guNuHLoRwnHa28ThHw/zCXN7Z5y6Qs+2Q1txyxFgV
LzkC9KtVptULTWv02sRN+uIa9sEZvG7P0WG8T/UwGVYqa53rRLnbe21K9VBIy/gc/NAGdm26/iPs
OH1VxHmiU+bc2UxYWFOyYExFuhnENENadszPYU7bKag0ZT2bZh3dA5+DUzH08huuNPfea4Tzkcaa
2sRs9VSmO6q/wRFhrF0lxiFBuvzhqtCnb77WKWZtNXu6T92CURRlatWXmdTGy/JFeIJfPX/F7jBU
a2/Q8+e51t2HSY7LbI4mvzFuJVu9bQz8O9HpIBt5xrugxUDbddZY2Gs/z8M7IdzuOLFG3EJuNT9l
TE1bgCQyvdK7CeJTsTTvhZOZUZCKUHxlTYkUr3xRx4HKTOep8wvMEV2HB3bO7ejWyKj4dBqy12aP
cByUXsUZmEsJtw2/oO/N8MazbUYtY8I5mbdj1VKcoBO/sZJwxACgNwFaIlJnMyE4Wib6sBVazXHW
7bqitLJxjHVhUHvPGRXDZzHF3RVpitxhmfGQVFypkpXXmuoWwdzcUbqIEtEnnXrkwJxsSCHUBz31
nZNw8vAW5Zb1DoYvO+IwDD+ADT/qlRzPadRxGaz0KX3wGyeTe3guSYBhxmR0KaLuQOmMSRO8NpkH
A4fL2cm89pLXWczUms7R+8we/TsIFrAf0lnreCNyTJSDo6JhbyZt+4jqnoPojewPLtvgvvrIPRle
rD8IIpZHkv7OmaJfeUyyTjLA6eJqQwWrf89Fctr35WgfcV5g7R+6HiIUvVYJwCnVOtoWOTaxVziN
6guPgkl5qSofojqNTmbbY4vG9fE5gib6ZA7Z7WoGhUsFumh+GC1ObMYJ5lOPkZ2erMLdeNwuqJ9t
qu9RGA2ffpXOWcBxvPVWmQZwNJh72mydKUkXNmrOHNgovmjsg7a4nDagkrWMY2qhTWvTVjYVlGN5
TodMYGde3tFJJHHgDnZJgfU0HeJ4uey7lsZ5FnUH/OVIPTwTeb++8zHIZEFt2IvuMPTDpyYWTClU
j/AWt1P3JXpbdvdkyGPsa57F8ZcZWXEJE1zWRZdMDw0sX3b2RjUPRQlhkhsaGHFDpi5t24qtjhkR
qCKnd7I7pcZo68ayPMa2yrmmiNT84TIL5SZsdgM8QCGSk29PAGRhz+rPjpsnL+zZNAk1SdXmgevD
ICxszT7lxAR3NLX5z37cOCvDbdBQvDKNqLY1O+2UJ+GsHxIqKbnRIVTR0qrS01xrunWKi0m8lpXu
jGvmqIcE03UV2Kooj70a6lNbuuZt1D3zaPnYfkOlayvDi/DXlvNwnQvFG+Kz6AI0bttX26/Lr5gI
zKs+oJvmuLEOavYQh6hJuvlhbZ3dRpig3h3lvLYmqRUqFQXHITuy7JBLQOVckjhO7vKwzl5L2BkX
DmwEFMO66JiuQuI5+1PnvfszvrUxcd50K692E8zntalZfJ3hoa39prKetFRkBzAeObA+UQGMKpia
PmNqRhqqUPt2MZPN9yLSB4JILPtBajbVyccXgIYKcI1otDnuzTGPj05SdoeJdN7GbGtnF4YYgzsR
wwVJoVGSq+w/JnNa9LrMcsA/u9m7t7SHLpMnbw/dksoqDADmujb0/mdoK7qjRtQkDkYbvUpEYAj1
WSREZIaBr3/XZvYJ7sOTNYUN0age91hfvTZLP0QP7j8K3N5jxUphDu5GTZWsTXmUPyZ8TV7rUR+D
JOznPX6+HuSBMJKbOfv9eMTlA1y4pIM52jCstd581U7fKtcj8A0fmln7ABazYfsJVYc1q4JniRW3
WQH3dTH84H9Af+hsVK6uyt+T2hl4E33kyMlk+4S9gDljjrvsmv5ybPiLeaMkuHel/+MpX4wd0WLx
SH65PcrF+NFZmKqNX24QKtQBVi4WkXYxi6SLbSQto2Yb6TGTMWh6T4NFAyp1aDPdWXAd7QuijH6W
+mBtBtnAAPF1bHxFLA/SAMvmMsa8Kq+t1ppj3LkyMe4cjspB3ejDQ7i4XLLF75L9sr60BntsMPyy
xLj14K77xSfTLY4ZY6SgNqrlQKMEoHa5l/gML83MYTFouM682L88OPMvP445FZoDuVtvccQ0DjLD
Yt6pWevYwSb7VoHjTNei45RIGKTIwX9qnq/hycYKRAW1f0deLr5GbrsYtaNpQh2bxvnoLVYi+JPO
s0e/7NnJXZxGFqiYF9pV7AcWO0RviRr3zgOsb8U0FByhf/mVFueSu3iYKoi2rKiLs8mfK+9o4vn5
8h0UXTh2kUtTLefNQzFIvFH5L5+U5bYKIWSxTwEpwkkl80oUrJqToa07ZQNujbAFMZ/TMQas2igS
eFQVOjYkGhs+/mxpn2iz6rGA+SNWLWf2dcUE8X528+6dwvepWtf9VFw6z13Vlue0wAg1jjiT1ev3
nnLyd5WRGMJvmqbyXhWxDsIZ6Jm9tmOiqgD8wxADXD+S1NGLWIn9WBkWJ02+yvuwN/3X0O246PQu
XM8gY1QvMJbWqjxqOSTFdVVMcH1oun9VSrOiXevo3smfhmFcpWaUPJeaJ6cHWTaEyixwIl+qsQj5
E6topm2ot1QO6q4XtWsEHRXft8LiypHnJQZALzZmNr0ceILpTTeemQHPC3CUVRvPnDVY/U9t3O+b
Than0RPWK8uSfXNKtoMkDf1T0U/t4whBP+M0Nb8Oc4Q04tNerlh+03ZF8pjMDUvS/Hs09n9moP/O
0L8MMwVG+f9CIVl//mg+/1bR9Imn/3/tP/ufefIXueSPn/I3tcQVv5nLgNMwQAYs8MQ/1BLX/M03
LIsiVJeBpMcZ+R96iY6Qgucf0MzS/GaipPxdLtF/0+kGWaICuGZMwjf/iVyyiCF/FkuWxPWC6iE/
ANcQRMpfI0gp5p9RIAVsBvC+aTruHCveGsqkv8La/el9+j1S8Ofi0iWL8JfftcTnsbB6/EIQjrwV
f/1dkdQqmHJMC1En8OL1t0nWe5W524LQFf7Td6nbq3Z49cVWc+f7SM76KhZv+SKw4jgZ82rrFOb+
37wq3sn/+1Wx37Ei8fKcf6aFhlVS+uAHwk0VTzQh14fcGTCAmO7WiBqAxDi9NblyaIH0FqNm1K+n
cLEYRlTxUNtsVg//9Qsyf73nf/5MeJ88Ew+mLRDe6Pbi+/JndoaM3UoDqx9u1NzFOzO1mFPY1s3y
jfB+jGNo2bZGXCDvAYCPzgynCPxbO9s0Q2W9dZjj4kNrCvshbI38JDovPFlWcmCEtq3GrlmLYvhw
x+/5VKz7Fg9lWVycnsPLEIwem3lhg/5aKt9pWlKM5kA5K6zYOLrXNYZR+A8XvdbWnNW3lVWs09zC
nNht8SseHe02mExWQolpzlrjMIMjMS1jHIhAlA/o5jFyQrzU5Vk55h4vCbvx2yS1gxazifTftOLk
sF7DwRDHioXUtHB5vfRd/9p3jF+bCYRSNboHq32hpwbeeA8HEXc5LRxScdRro4fZOiZuepd7dAnq
88qzJ8C14dGOKerg4OCH+Xmyh0fZF0eup9uRLcPJIrnqZLutU2/aagMDANNdAxkhHzks1IpLHztb
Im8jVizP4nfmw4b2za2oywDLkOP5x1TaK7fIDkZu48GlwjDptxGw79QusTcOqyhXvD38Gh8DXT3c
ysZ+4PMMUk3su9aRwTz0hBrBrqXN2qjBu9+bRX0u5jZIEg8/Uhvoun+sLJ7MHs8oNlEtecywh2rN
HePRLdfCzx4IqWUhq5cfSn0vIHNGHg7nyL/HtEle5po0xd6j3kF67jaR2OQ56t1RjFY9Jm34EblS
u0w1n5wLBkSr0oGj44jhGsUxMNvQv4Yom98jUYdI+hVvmuyrlDlckf9UUxE/mHNUfvoicZmmkAtg
WucEyRLqcQfr0TU6bouZ2R/UEHXv9DPjVsaSsRsG10eb5IT4IquswAYlQmYdxVwHZgbfPgjtTj7i
IOq2hqPcddug/AXFsIypqsoZP+1myvd405nNj3UfXeK+Ss6iE/d2o5yHZu7dW4vwsv31nP7PJvnv
N0m+/ouq/q/HCHdsjUtv4T9ti7//vd+dQkwETNKv8BlQ/xkI/JF3o9FQsMMt8E2+e+6yw/0xRnB+
Q9agzImkGPufWFBbf98X7d+IpwCxIJvv4DMy3f9kXyRY95d9wVuicyZWJn4ehdc0rf5TzD/LKNkV
ao4OXhTld5XVlIypVK/ualEU6y6E4FkZw8Dtx+ASM2TzeiBMvbEp8dgwbn92eqVt8SrWa7ITKgla
ZZRrO0r0Lf0sahVbSfTehh0aA5w5++oUenpqdXlH0TZprdqfr5VjFMhTXn6ZKBsImjp+thE4goZN
Yw9kT66IhNpBPNlPTRPH2IUGee90ERiZYerCp2oYTI1WvImpoHLnuljHBT8YvDzNUSvHpeCumGER
rBQ3xhEsGGUaVEtb5Tu1BXXCyTwqN1gyi2do5d470MEjJlz6Qkwo1C7u3wSdnuTMcoq2V3XrFutE
z8mnSir7RGTtJ2m0vCpxq8b2jAT+GDauh+UK1a1HYoKrOa7mIkwoASI6hY16xoCRTiuDo7Garf4U
NuXZTSreomTCvq8iwrkJmbmuYVW3JSP5wYm+x709HIt+sLYaqdpl3GzflVOKmuNjrHcS3UeE6+tT
ShIMoAT8sjtUeXkXc8M+J3ln00pTB1KX57LKnDWeCG1XY1r6HC3bvaQelZSj8napDWKPSWu+kiZh
My19jKA4UfvnQ5rqFhrZRABhwBj90De2ZIApGtiZXf7o1dgta5G9dll8HJGYIH2m1d4UZRxQZEHF
TfjQAcZymL5s0jb8kmKk2qSEERX1VR2ksVu+u4mR73pykKo0HcDl6XhxSplsmD1DW1fe7K9KPzfu
GeHj/zD7fdWFgNnlmCwy/HbQMuYyLNxcSA5UIqzt/8PemSzHjaRb+l16D5nDMTiw6E3MEQySwVEU
NzBRlDDPgwN4+v7AzLolZWWl3exF222zMstFZSlJSQzA/R/O+U5QHHFNl+veQZXFePqSFMGaHvBN
66euHYa9EQUJTfFcmhQWUjAcCx+DOZxvSybJu3LZTc95iKBj6C5ehJvD7yoL78jQ4llEdFN0+yhw
zI0xhGJLLopYj8lCppDTfBM8k78WXRNnebKMFEBVpHPxbnrFD/b7zHBcYAmWuUH6DbA/eUyzhFi+
3scIAutM2GaIXSM5GFN/x6pmwCLfjk+MiZ2jRIhU9hY4pYpktVHV4SEvw+gBc/99ZA0EaU8KMa2d
7UYEN5SbvF4+1sDAHF4zh0n4BE1tjfCfwMMOAzYOa76pP0+PiBPurbS2IwY2dk8SbzQ9iCyYmVW3
XbUHnRDejkAi9PRce0aznxO3uOiG/RQc3GtGD2uvpW4ovC+pYVMQTDckskzrrqfSTnRzNmZxP43R
ow4JXeBTSwQjNxZlz2nxIHCjcY741sFRFcI8Ro3bDutWDDWFx58SYBDn1NFIBobpukTcPLbiCUUg
fC2f9jSXqKOb5FhjuWiySjxJ1lJr6ieHWT5P466IipayQJv7mq6+cMyvdmDEVyJr5zXYnjy6rdLs
NNvzMZ/Ngw/fEmNr7X4ZwCPhtCnjrU1Y4IPvFrswQ2XCG4udGU3ixDASfDgWxXb2HV51+pB25/kp
nkLpqETvFKP5ZENClpujErGaCQYRsvibQiUeu9raYdyo/HbeSH9EqW6yNUlOxdyG1WemJg0vk5NW
HSwZK+0OjIyG8CwpJohlamOblGaELv3WQuKoOUJjSHeCTZ1Nfx5N4cafxjrc5rPD4mFEDCPWjQ3Q
niMtwWuJO+/WMgZ57YWjczcaytxl+Cq2DYiEe3RMuNssql2xJ3Mry7YG+we9DpKSLWdaBW8LR4WK
0YfevGqQZxnbPs96shOSuc/WahjEy5zBq2dsVpjcE1OS+OuxMWsTlm4n79Ou5udS1HcqQJc/J4ne
inaqmKMU7O88sUtU99QNZ3cGkRUGgom8X13bBLdQrhnBekK2voK2w2xE9Tk11cSq2g/HTV5WeoXg
Fq7jkLwCZNC7KdHfMIXWa5ZI5FFMEhlPrW8IOZNrt23eYvWGaNE/TZIUKpdBCs2Dr89WyUg7UWKv
ovKODuU+KTFGjpmHBhJnT5Qrdx3mjdgyxlVXHXr0Q1YGsC5j64SD8L5MMVu7MZpwgydyK+bqW9aW
xvIZsRSaKiKkIn3hIXuazSr+4dg6IkKPDY7OyvkqSbEWjbrsnk1PTJvErKcffmmG7pp1I3KxtulE
smauwpzmP9XfBznhv1f9/SXy4HqZVvfNnxR/fNnvxZ8NnAAtNloQZNo2HKV/KEhQii+kA8KYsezC
RvlVQwKuGwW5aZvwl5gg/rP4sz55Fn0z39Gii7coT/+GhoQy71+KP1pv4OaMVxCtKPWHFtyp26Iy
ROofyiw1Dh06h1UY+yfUzOztuhD8shOOjykZUXt2sA6D8nl8ytvOeIBn9jl0XAWy1PfeXRGHJ2nl
9pd2sEkRIuHdsrxblAacunmQsGEoxc7J27BeRQ2XovTya0CMIJ7raudT8SwBcPcG7pyA8wxKoIMF
ei2H7JJ4CQjhLAGLsmrdqSOhqWAfELgbQ8U+vBDHHR5RQHjrMcDfNuupuubcGqPNwLz0MAN02MdV
qg4Gxgrn4Lf++EDtEL2gTPiezkahNiHoPTxYcfIagzhIWadvyQC+jm37JsGhw9og+xqDVthpjyFy
a2GhLezpB8rgjPlIeBV4NUj6sncOo6NdgkyC/D4hUYyBgXOYcPeyQjOJZIod6sBGm2sy08w17rJ2
k3RVzbnvtmqr2fhXWMBWQT8anF816RvgK9AJ9DCTWOwidmtQO+our+4ZWzVHhsKAyKIJ4as/5F90
Lpkli9fcHLFIEYwzkBBJviKRBOEDvElSxXuV3Q2Za+wzTV20qexA3DlaeQzZQx1lVKkmMuWU7mNe
IUjAHOdl9h4xp7VKP6rKoDAWxWhiUF1kLMuPTV0bx2YpT1Hw4z/rwl0Vuf25odaIeSt2wxSQ5+bo
s7AjfeWI4komaXSFRTPZJpLmPJV+RLZpiBus8PFBUUfPS0GdsHk4uwXyybom1dgfOmIIS35m+Yj7
sSjkadkvfDeRiT5xGZbb2oKks03bGnIoYqBFwUxgVr92UcyQ6TGjRHJF0kwrnyFlibjDTNKHeGpN
fcVaK4f7oOkySG/cjj6EGKY/+cb3w+I5WroUmnziWGhc4rJJrqbQtC8IQDCre0FYfJm47ddZread
Q6Yl4DyoqaucNIPboSLJJuycHkpqctdkpTzxthSbEnuleU2Jl97kHwd399shTvRVfM6h8F5FXMS3
RC4aezVE9jcvwIkIXqi7BIbkLVFh+C2o8cizIaz714kt+XrwBnnLHEHcxeCBNqVpvtlZYB7E2OYU
1KQY8Do2l4zHaRU7cp/lQI65h09CY6JTvTFceSFga3dsALRGoE8YkaJm9VimTueqw8cRzuOWn9zn
jPQlfJ8xy6/QZ/iFTxBBqfmY+11JOM54QL5AlgN7S3+03kNh6p1bG99IUSqiVWGb+yrqThac0Mgk
eVOaV20efA5Ca8Oy/AiG6C02XXoDHxHQQLXa985unPv3PBrNm7S2vpd26JMRVtkbTFjNzhsN71Ca
3VfHa9tTtEx/WjeN3iff1yc4Di3bDTkd29aZV0kVY73PU2hBQ/uNo5hxn2O9DzZCn0X9sgbVR9yu
GcdXdmJ8mckE2sN4MDFW+tdsr6a1RRjatijYx1vKLHfEYwSE5AJOoUad127Vgx8YMqhQ8pTi9N92
HmUtiK+yarvruTIbWHnTtFd2RTU6SiwWwXidmWYM70jSVZoTturWJDANvNUdmb4tEKtwa/lDfDQ6
DxGWFizHg0IxjfQdye6FRc93xG8osRfVNSFOOBMXJba9aLJZI0KuyeWi00axzdI42dd6TEJkgyi6
xw9xtztOEuXUIvkeFvV37MTdM5mMSMKxvCQ/2hmdePshGYetGz1ps1kUdg4LHy8V7oqAN2ZoBLRv
BwIaiHjMmlVdN/VmBCfDtkg5SEigxvn+2Xcoi2uUCEcz9+4H7b/UxKPQyhWM+6LgXPTFG2l5D5XB
JFi7B+nvKzmE62ZyI3ZnYlEt5cGxHsMfnLN405lYD+KCWxHa1OjdCcG1UuLGYNQudqkjxw3BFm/W
fJd3w6b1+BrTrF5yQyZ3rRDHyuVw0E2TZnxF+VQ1A5yxOqje/MoIVq7RXjwX7UXoDfBAIHp8dFAs
xx/bzA3XNeZHftiKsxlT+qFW4WL64cX0JyybZl6262mexTaiScpX7JBhpEfb2WKljcv9hB3S3kPz
3yib5Mx14lslKrOivPagQL7Eg3lrdM68AYs0QEmuioehT3apnWGqsVTHPtDnLu0G55LNDi5dHZ2k
TEieDbwjw0tiNm3rBk/u/eCoBxB9zEEMTU/JBGXVAQaakizbSXduD22NodMlpi3DtcNe4z0jHAYS
ufngSPvVijQu3xnCqN16j8Y8mN91p164U7yHfg5//Kfw/BuF51+ql6+/hxFzx+nrn5SefOHvpaf8
pDjymRGaVJG/WRF/Fy/7n1i6uJR9PnTrX02K7if2ZGCvyFBxLfZlP+3jnE+CTAHAWJSsPmEdf2vu
iCn+l9JTAToUyy5KUPvafDP7D6VnH0RYZmmbDo3Prvkga0y8oHNwHCBijqP3Mc2yE43UWB1ZIPUP
WDC8cOtqM5l3oU++RM2q/Fh0Lgm1FYoH3nWMWLBSNRygfW5E1pPf4vAJtBYgUwynu1hO4VprBXcc
15ptJ6hDSyKf92Ly6uosjHI8TuAF1o4Tcoh5QRc+to6i7wfX2yHPM41H+CT1lder/gUOOP7txMPm
DdliXRfeveDS3wyWuJmmclj5cPgWy/HQfKuzukJDbbV5Td8dhmeREHbJgNOcz07UVqQZ2ww2wbyB
J52z/KCgXN/WMpaHwPFIsnVm6zARKnGQNgEa3DtjuM6zyb3TkeU/eiVpB+DG9HVFfvg6mXJEm74l
toiAK7zyML9k5FJNs8V7HgB59PdBOVYKpVF5b/pGxeKliidindnEirOk9Q1PutDDHR5tdwKbyGV7
ruMu0fsAIxsaFJ1xxvkFBzBUm2CsNhCuAKJNLOxZCJkTUtRs8A3zbjYdf7ptQqBPd6Yt6HaBTwfN
IU2MJjhGlWfOx14A4zoFXANM9BImVNu+d515Zw1R9jKgvHDuvBzp786cvaUXiGD+rWUv0wk5bzv0
uwAB6F51InoXZRXCDqlyf180vfnsBNpvQDuG4cKL/+H741Vv6PoiC0+ekTuAWrOEcTBYCb4olzig
SAQXcKUufBuNBqkbc//aavQmn+r4jvEtY21BrmYJ950IFghj+9Yu2ncLx9ehlEYU7+MBDuQmKwVK
E7fyHhn+BMYKaA43SB533gM5o9OZePUFeRM7OEO77KEjWHjDmgiFKq6nPZzU8iRUkW+Iuwi3IvZO
zIL9LaHl82NQxCZqwNI5LRSqVZQY+7gwMTh6/RrgVvsw2Qi2IpZIt0ZoBsAx4DWtOojFK8RVZMyW
JeyQVZ3z/+9LQ2ew6SQ1H5pxLL1Zfm5qqtKViQ/1kae1vypZXQDUlyWjJaKPk+MUphoxZtBv8p4q
LavQcoaDTm99itQvKJu4NMMyMNt1KMcJLACtEkkWBhZQJvjkvOfqeYzj/K6eyn2pCa5GQDk/5wlh
b45EyNl4qnrIe6LJVNQn/NyTae8mYf1l8UUdwSP011U3fQdhB0GkQm689ej+MLmim3IhWaYYcbX7
oEt8UozZU/VaTR3eI5G79lFng8FUdOw3saysrYsSkXaz7neCYmU/+woT6egw/jatdJeN4AfsJswO
mW+cRI5HyNE5M2lH9C+BaBG4tmF2CX2rPrVVgpF0inxcfXXw1dYDnqf/XIv//WtxoXD/+23c5mv+
tfiQrJDN/K9X4/LFvytVFj0KNMkF0cww5cOl/9vVqMQnrsSfRCzMa/7h7BGf+BVeBKQTJAUQZvvP
qQwiFtfi1nRQfpgO67q/M5XxGe/8otRYyJjwH0z+sUEJCH6jn3URZBrX2i5Me0uo8Y9euTeqcfaV
6z8mAceVSMxtNrGKGQxEhqG8q2b3i2rCfe+/RhpRgWkwkYjm57R390Q17UzD2CZnsolOnQaEpTJG
qMN1pMVzLa19ujTss7NP5uYgMCdErNaz6sps8Bd4O1Tv24SYvSxpDnadHVPXunMb5wY70l7X9p0d
mAR9rJbcxjGMQHr5hP3UD55RPcwjSaFctzaW5zQXq6x7m7OHKcSMmM97Z3QBbOprVXnHPszPZmXf
FPb4XFmEQXTFhddrW9EhZTl9BbIHxrGPMyDMjRfYj60bHhqd3OYBFiYVoXhrneYwB6wFGLvcwS08
oIUl4NwZAGv4jyBvXhKbH1ko7L0VuEfcoVtGOd+QVTN4zs82J9BPT97lNxXLLyKg5UP6Wdzy8SEq
waoCRRRPDQ/Szx8i8ELZRsKwyRGtN/CVqfTzc6jrW2eablWDFTiK0nU6q61BJvLAJ/PXf4A/4tuB
j1NhKVewcWb1zLTw1z8AC1DKAhkHWxKyiW6Nz17f7EZB3zVMjrNNI3lrB6m774N5ce4/D0VsndFo
GcfcJdhQrb5P+MJ3M4ogouyteKfMIN8G5Xwes+bQ1ynzbC80jgJTVD6joLGdLN/sC83wPW1AYZJa
iaUDE8aI67QsA+cQ+NZVPZJzGFFUbftWfpuglmLin+96Ee/nFn4y795nq5ZXgRrpf/qroo7qU1lX
4dXfP0iv429N2ZY/uj9yS37xPv7b/2qRUHz7H4bqFSaCAPsvlX3rxfcY/wun97++8vcz0v2EtVD6
1OZ/8D4q95MyPeRcLuX7L+ZHiyPSN4H0ovLjOPyYdv+uWuCXmHHTcLhEU5gu2Qp/54g0l+bg57cL
sSlSPsUzvrQR9gcB5afYpT5yFXvspSjQTf2U16V6qZUZXnuStoKky2b8AiPxLUjN5juLnuJV9+20
doco6rd2q8utGrDwK8fwXxoTguMA9m5jenH27mRh//nvP2qPZc4//3fP2c+P2f9XqB3uLw/5Ch/e
v7+0n7rua/P133px+drfnkfP/CSWRQnNLB/5L3e2+uTA3JEIT3kuf9qjWOYnmwubVETbQohJaNk/
b2zvE7+wRMF8NMDLV/2NPYr8iD37+Xk0cQObBN7RPCOo+ZDr/HLazzUsnimGwdlCtK/Uhr0KM9HB
V6B+vZgoQVIUkkIbT7Uvx0dYt/7L5A3VrYzm8Ap/Uf0F81yytenOeiARMtxH/VQ9jpY/74Rj0Eqo
FNonAU2XYmhktK49QsKZvxY5ijfbcNZGIOMXSh3DIHmpGNYBxIQ9aEd7C4XwygOJ/i10y3BDlmJ5
ayRZe2DS+YxG3GSiWDnbABXJi+x7tpcmgs+kBnuPaiheF4Ra3dgZ+QqZYzXOJq+9+dhESr12wKD3
jhyYcSX6a8kEqu9o1BmOkk1KsBXKo2njzNF0h4vtHMTpfI4BYa0dMlIiKLwNUL2Ud9Klym6whIiw
cd4xnwASQ6QO3nbKcw+qiGGWn/GMZXLD4DZlxxy5wzlQCqcT/GVi10LyIUibGG7bbCZZZOzM4HqK
UvmdSXj8XgXzwKrDYMUCbPC+nFOuKJSYq5n6RGzLaXCvUDIZB3Idg02bzHB0JAyheTuVYvw+tONL
G8017icn3tlNnu2csc52BCjBbQb9uLKaOWbO4HgDxKKmU6vegdbQl0MLOGKOb9lYOYvyQJ6CJHcv
MXQXxnPjEN+rIPSPoF30UZb2cCQKgfqNlcQPhuN+CN1Vj49RrgnC6SOvw7iKQUitPdMoz7ItWC6Y
uiRjJsBDtpamMtgZMAxnwK3bxcUjd0IkcbYSGtKIVZvlN7QDLWAUtC4nEFXTA35IH1UP+8iLNrzu
7M92dknxu6yyWMY3fTZIMjIIkbptE23uKqxej/lglVdNyD20omPmA2qMjj1UaYDg65l7PkNE05d8
Nlx7HXTpCCAOL1nuarn2oiX8wUI4scVD2cJZJQtz44kUUSuGrqI6dLUa2c275mlsHBpeu0r4wFMe
XOYpBCNA1voKJ1JCOQLoJgs0OTYlxX7yJkDcHiq7x7meHyrkDZvMqO4NGceHyuAHZiHLvqdftfEy
RRqaY8uaDWXRfFJjUV8R7h6t7Cbo3FUPvXgdeaEJ8oXPYR2xvfjMFMJZ99x7F1JY1XPNZ4BFWuXm
OU0lW6zRZvyPmzC9jtIOiBR8DbsgFEgjIsJ6YWQLThQr5l1FW8lKyzIOvRgLgCUus5V2PFemG/Hq
9nzsca3O/CHFuSCLeNVMyn3O0Ftd4MXDYPVntXeM0PtS2PWXEdTmmwtThYdOurfkehTY5aJi70Xl
AhMS6XSIuCW3vp3H7xOJl9M2CyPsIfjvSFt15VVXaPV5dCVJOUzKPajtfJyFZFkzK884JhXuo4CU
jI5sBbAplJpwmsN+eOrbWh2cfFQHgfFkQ3jPw09XwZ9U0fYfWyETa6pvmy4wvGVP7THd/PlcbX3w
7QMbxv0ExOpUwOHrZADEZTL8rZQiWcHwdy6sAwxzmRrKtRP34FakMr+0CF8KWEYqfJ+GXp/yzJ6u
DM9klM9l8SJZ7D5bXnXu44K8CYFVCIaHxnrbEXyDhD/lc00shOJqSg+ii9qRdM0EoDCJRerUegzF
tt3En8ry5dCtiQMpvjboXVDYdW7EmGs5zDC4cq4lH2fc/HHe2R9nHwZNkAHLgfjXPzBmtX+ojP54
Ey02gJ8qoyiYqoZ5qdyHIBsyLOuunlEXlQgkA+V8badA3pnTQvmpUrEmZRTgPc+Ii/XJhoSpHaXP
PpHrHMxQEOB71Zj6n/q5YKE1oFskd3ATubSCCu7xWxT33ZEjxqJL60LSg31CgwHyeM58NIilTtee
isU9YHVrV3T1fAtNrmVxbHeHpMAVDeLAi1aJ249bkWpW9FXzHWUTajEQxqjY8xjhoW96N6LDWBrS
HGwnmcAwVj2QJQnqwu7QBrZd4l0llumv/QgURm0yEosSy3/nuGWB7tSTwOwR2Pty6gUusTi+TSu3
JvgRATwiRKJN7E7PJ3AzcgOAu93JGVwUId9hGa8i2XwFf8AfVIdZss89yBCrcJhSjbp1kDDzeu9O
o9zbuHVVXgbPrt4EsU8cAuIMPuG188X1DGAJeGZ2oIsl9ktd8SLeRQa4LcfuL0jqr+H4NARrqm5n
NTRDbtgcNXCsDgqOmy3YhbxivjtqbGxp4D527IPQfmVDIICrxXeyTK6adCRt2cvtTQA2Gug+1cQu
yic65M5vxLAqelni+DWm6wlQw6ufjM4R12p1mVsTieQsDfcxYwt1apKpPYyuIa5xYmTEf3dWuBEt
En7QpgGMrfLBS0iScZe3f1jOAerm4Wn4OByq0Elz8lkBRsH/O1PMAxFazpN2OVn6j0OGJ65d9cvJ
o5czqFhOI4S5aMQ+jiisJ/F7vJxbYjnB/I/DrFzONbGccMNy1qnl1MtMkbw1VfmFYkR9IVVH7eEi
p/f5cl7CkXafca5mq+q305RzNVlO2Ho5axsOXebg4XlYzuFmOZF9Qc5ssJzS6uPAHj8ObxvzJEUL
J7oZ9DckGaTX2cdxny0nv7ncAdPccB3AC1PPnQK3vG4RWx7LOp4eQAKMx1y35gWCb29vQ6cavlrw
Uk603zbCujZB7zp3rzoP9DkA3H7AwGQ9tsLjRoLmpdHmJc1rBle4geaBZGZN8JtT3/gf92bwcYcS
AEngb5oa29TSJJ8FcMQOZJ2OaJ+Xi7hY7uRhuZ3tj4u6Xe7sOh0VtJiPq5xCqryC+VyvrRbHvEok
o4NYIOKBfwD3dSkHkqUw8JYSQXdzdx6WsmE0B0SP8qOYWMoK+6PCsJdiQ/gyvBXdRFEjzUTuwMO1
2/ijQrGWYiX/qFv0Rw1jLeWMnC2c5sOcXloodVts7sW2y8yM1oyEc6W0gmht6OrOq3Rw67E+P0dU
iIRYdZDW4aERNupMKBl8N4vPMgnkTpWTezY5va8EgMM9lrPuXIhKX0dMul8d3Ip4C4GeWMD5nipE
4f7agfz8aDa5fDPlTNi6ZuXCeL55cApSCGKbaJGYyMQ9SmXesUnn6U0QZvrO683xjtmKpsAqmw5U
g1Jg3d2tqbqDUYvmoMohQr4aCILMnOHUKaO+ADrIL7GjnOfacDU0RlF+19biQsaTwv5n9owHlvLy
dmil82wGNbW+SdrTVadBL8NOSxDVUCvWhWX9KFJCZ0tTV89OifbZgJL5HEfgMKG19d0qI+dsayEu
2CVoGLFcpdFOtBRDkF9ajKlNMqwM9O8PtsqDXUTJaaxIfJuOZVpY55BaaT/lrrP3/M5jOtmA6zAT
E0N777+AbydjtJX9fe03wYV/DY5Vp9VLrM18n4dNtEPPWd9IFy8O4pTiDez/sEMCl78is/VffS/P
L707xHs5GoC4Z1JjUpzs23xoLOQQhpJHML1kh9VkJ66dDJF5OmX9qRrsGuOV1xzt2cwvFb6gdZLG
38gf94hfaU9VxFxfcbvlQflaWXNNZ9Gr+7CO0WyO09GLVPhYJ9nwnahbvXEba9x3jYbqpXpZm1t3
mlFCiSyqInZ2Wu8M3ADhumus6lwpo1viKEEI92itMo8dEqEixcEhTo2VpAPz4KWZmpNDHsu1WQ6H
PEStoOLwmkyCBgohaSATS8c8wSXoVzn4+4bpqzlmRbVtGnAvK1M4VnZKra4VZCB0OSufvvDY6fUE
Z3ZJdmRHsvxdzLDYNmOukdg1r4xpOJn7UiF11RZ4Vtgf+qFp5wlBgJy3stY0JX4+3FsGMv4tSlL/
MJq0rTkZquxsRn+lk3s1Y8nKSFK/iJZ7reqtlDmerJYkoPw0Vvx4cEU4j4xjLJ7Yyr5mn2lBdIQr
ZLbFdGVque+seT64wzgzHpTZC2jy95TLK8uDrzQs7UHnDKW9AgViSZlpo6hwyuCIPrIEyWlY90B8
+hO+ZPFgo7qnQjXgzUSqQA0oPae3Vk4k7A2xMuYO1pJEcyiMHyNQ25Mpy+aZ96M+I3LrD9a8TCvD
vnzPu3w4eLJSp05W89cGTsJKRMVlGRmhVSEZJRzy4IEPIOdnilxxVaeN99WT5NnbYHVvzBA1N/+h
BQJoRM0k5vKSWYU4tyy2XvQghu0QhRUJnsYwVDtNZPFBuh17MB/z7A9M69Ya3iyQnTS1aXEsAq7j
0NPxFncAghC3iKNjYRfGPXKSMN5Goz0cCrZWggSRws32hl+U99QZcXGNKxtqnQFYF2kV3zc6ipZd
6UbWdaJvfZz9J9agGU5JK/6ec+JMq8h29TobCUlvLTd+soCQA56V3toDaffYqgHjgMSWx78r65CT
t7mD3UGyaRmzV/aXOBSICgeRx8SAKvJ2iGK4NQgYKtAy8xu2x6Ycy00P53bliREiOiXGukVZBbhS
j+86HscfupLvbew0ryobvrrVIIhLwHd+6xuhC82w7w7AWplAlJY+K6vJKFrFcDXbstmUAWhN1UY5
OEKup1b01smqvUc5a0w1EoqB7A1vA5Wm3UStMllStuHGyZxiFwEpuYLcpW+ZExj7oNQG+9e822vH
dHG6Fi6RD1PwTo4PDt2G1UoBloyPoc8fY6eE3WF54QUUwLhv56HbGQkAPzfK3IdQhQTJFFyd2Orn
ZOPYXVat5OAj8jEIxG0VhPkGs8abCTF3y5okuOQxcH6hS7VuOKIQvybOTV/G6drIAmsb1ka4CUDM
xGvtFVCKSWVxtnOGEN5JyXpYy1irbRSIaJd0TBOorjQTfL+0rxQwha3ZjPYhH13zIeh8OvVKONc9
8sGDM9npPp20+UyKQ4lZBYNo6g76GGdBeVE6g3rfu7MkmEcY8YsTN92h1ml1Lyyr24wSLLwdF+hD
1Ww/c9GBW3cbjy4hduXW1l56ipF2HVQAkbUPK1BTRepdu62TPQ0MrfZETIktAlJ5mFPYlH492TsW
5eJYDJW5sdPA56qZChR1SwJXLIrx3IruzhHtjnoVEwjQMXZNzWdj4UQjn7gZJuML7qhoZYWl82QV
bB1crwEvWtK8VC5sj0qK8VRhkd02AT6Z1WjHmjUEzk+3z41yxYNBnELeZfpepI77KOzZ2UwhGOQe
Hd6qgS9/+ut+7cNd96+DQ04yufQa6MF/bdeg6ISTjUFnD9LjYX6xXuqvxkt9r2/au5gQuFsju/nr
3/HPRpWmwAK/GPIZb6k/LKY01S1Y+jjYI4oM3jLMIyAW7GS6AUAxS/Jiy+qqmWr23GaYRm+mMwMO
ZFP0AyUHbq1pioMdcCVy7/j7dON2Dix+gBI+m9gTuWl8xiTkPvI3ZTzpFiVq59RWANVQODSHsS7r
s5U36clFOnvkMWKmRC27chVeO7i4e0QjIZVenuwy26x304Ln8UpnfiV+LTi2OsiOQ00aZDdlxlMe
4ycihCy9w0gDmSnrzflq4DR6iHx3ZgEfJ+km06PeJGPcPNshoFaaSpn9P57w/w/cJCnbtAT4Bcyp
PCVSYhL/6UFbQiZ/D49cwP//+3+dv74zxP956f6n3+D3WT77cobv2P5dMJkskf7LFQEpwrGInWbS
Y/M/FhzE7+t3S30S+BNIo6aT+d0v8Y/dksRHq+B0cvQw7nFYhf6NYb63gPh/Wi4Z+DTUgtD/Izbf
zjpwrmkXHTKt8mUuhxqdSSrCdK/KodRa5D9eKaPw9r3VtCdBB35CMQXdaXA7IqeqpVQqvMnJN4od
6bNj0C22vjc9k3bk04IR0VTtmjRHZRrTVNznVdLeqVTYI9niOc2spRgT1CtI+DDJqsEEjUB0M+b7
JT/3DXG3URFpVNrXtALWiRA//XUIpuKtilKi1nmLq32ZF1jFZidmtp4NrSsOenLdV2Q/nPJW6Y/T
fgLsiHMqy4b6iAcpMNZoVuxk0yPrrk+J58Z3iMOccI0moH50sFQ9wK0ZiYHrMfdhR3e/yCnNL+No
TsZ6HGRKYE+Cw2sHHipaPPGR+FInE6YBn9qSoRAe4/uxiIdy5TBS+5Y4xnjyk9w+mX0Y3gP3KrbL
PuOBNUn/GRedc0G/l9+rnP00hGsfHng175c2fRsYLnz1AQECNSboOiuE6SXRKXi7AdFcvyJuK/oG
iJ3P0cjahRYv3YGJXqrnq8pwrR8aEzBGw3D+HuscpRyEi/rLLFP71u8nxBVRmxAcnNtJ+KTsDF1h
3+fdJYKVfINxbdSA8RFMwCedhn2a0dwjOhj0EyHRxnONchGPv1biiW4wQgHswqDfxgwTUBBH8i0x
dU3GkVevTdml4WoUYQvW3OX2ISk0V9u8AomDPrs7o5MHp15bsAwU5T0RvDmd1Yrg0e41ZyTRUF70
7fcwD8ZHZyixaLd2F5grmjZvrYLeuy6rBiI1ONYs23S+LfdpnbT+Lbk6Wc3sMmH0B9gKo+dkZGV8
rWc1YlqY6tLeJgMpcLDTZ/WdEOGALJWsJjsZgVM1b91aZuba8POkhEFKECQTgehFSPwfxIWNxW3u
jM4Aby6fAMbrLNcH5/9Qdx7NcSNpGv4rHXPY06AD3sTETMSgPG2xSIrmgig6eJfw+PX7gBQ1olpS
94o8zPJGl0AlEpmfeU1mNTSVPNE3s5DaDvPXEp/NNC5ETo2/zs6AjC2YfdO/TnHwegrRnx8ORKJ6
j9S76rUdlY1yjxwI8lcIwCntSku9kSXVG3W+tATWNVvAgspR4wSZhzdaYm8Qu6vuGzPo4SwCLp/L
Ycr3uAlIR4oUItbcQra91fNxjLaIFJngQnuPklg3pJdl7esPAyZ7N9i+eCQdFFAL4htMGhWKUMtI
htA705Ws2xQBtECyMqigLtbDpj4n001gdeYxEo2Ef81ycHDZcYNxsB+dVpjIW1QOxFYrMSiX9rV1
JjdetWlh0+Oakzb9uZQ41Z0jjOoqigL5RO9HuCVNVQPmD3p0zQvhtGeT6NRVJwzDBYpP+WbkyGwT
2pSLHvA4CUWL1Qc07jokcA+whiyyhLmAKRy6KKsVV0NaYW2hxEawMCOz0tyIEgioWh9DSMXTRnRl
MxJKlBHhcAdIgLltZJkLBGTbe2ckf6D112DkVA8jyo244O3wqgvsic9beIvEGPoVFtXGSikSeWMV
k7WGymO8EU48PtRS5Zv0qWS0WtFzP26w+Dh2SPZI4HLd2nVpEZ63rQSnM2lNZSN35rjWK0/sQruj
2UfbjwQQ+/m5nzfZ9QRrXLQjxKMKYtRF3bDlzLTUH5dRTDzrGk6B1n4tQzIYdTu6pbmSn0aJMBZV
iTgfjbB+03hifGgGLbdnA17wyiqOc/y+zHbg2aPNEmiu3vnFDQo/8Q2IA7U7cGg+5zOjt4TLHl5f
8nT61pVhCJ1i8VnNWgQChwPJ6LvK7fCmQ+bYphvshRKUUJmeA/YrSZTf0V2lqqs3LMJSblDTBy0U
3Sq5XlwbUCWciUsxmcg2OkLNOqF5MMvjCK2e2qL/uFILufhURXCadqqNFSSPRGPTAfJU0vOlY3YY
RAPVDYCO6LZbYT0R8YsBipyadJq+EfJQaadFWYhjNEUh0HeZM8Rzy1edE1FayV0f+MFTIAnMISoZ
4XtVVKBVEzDGrpXApYlKL8Jc0c+thTcokMt92ClrPYO+Npfysj/Q27InOh+85KDpWhwfjTZJYU3l
dX4iR2pbzRWfHK21vX7bFaU2zqVBildtGsgbBQkJiOFNgklHSiC6LDUtOtKEQjVMzWsN7JoWrNr+
VBBF+m4A7AcdHRSNj4aoKOAjp+j9yKUug9Q20+jOKuMMR0LtsOvDDkGhBAaDSwu2PCtyq7rSEsqz
NJVkDbns2gCaHcMgdvNODmELWvkBr42RX6WUBbFArau1ZRKS0n02UeZPbqgCYZ9rTti1uHR0N8ic
5CDQOhqKVM3KGMyvZ8iYe44Z+5AhrYSy0+z+TFWgVNsyVlQJpwEHdVhfJFmC0fOYT91wz54BNq53
mde0TzqHz0rza/Jex9xbcPDmI1zD9YjU5Fqtq+pS6w1tbceGxaubILdW24r+CDXca7H4ap1to9CW
iZOugZZIeeQAif6UYlfYUOFRkKXRkI9A2iGM+iOY19RN/VyGh+dR/jbYyBdRl+GVqfR+PswwIpKQ
uTQVL54FdOxXVTQ4kTuGZbwZQ3Dm6DslBz1L7ci2a3Q5nVA/bIIG4R5IttW1wzqbV0Zm35u0qDJS
B7081dPE3oFwQHC7rjN4k4WHoWYvqQ/0rdW5VynZWRlh7FMmY6gvUCzU17JRF5cyVgmrruHx506J
m3IQA3ju1HikYmr6Mr3myDrJsLW9V8IaqCHGMfnMFHUx4QVRVKpLTClVxIV6Xym2JjSE44yWCDj5
OPJPKgO6poZYORUDnIJxPCg0eKmGat2mo4awR94k/aWpT7R8A53BRy8oA9CKEqoRTWHBNEx5C92u
qBUOUEDMN60+WGCSSvtc0rUWCQrZ828sGRFy+LhtfyuZgXQbNzo8o6iOgElipLoK7MI6BQWoHQAg
iJ+4X7GFsDPcOWMT5oD+horwLEQHAT6XXUOS7eDlRlVnIM3oh7bqmoARz2xf2EtcortPcHtAZZZZ
undQhUJ1CBsJIPCVR0XbE3UmZmqp4crCrnek+H7N7hB64iykPFsSvpgwdOsxYafCfrpOFgUi0SGN
BKnJV01Nv2lTQHH0EQrAxnyZKIFyUhWFfqVaXQsvsaLRswzbtEWGRNi+hkmTsA9D3xrTWa73VT2H
ICCCmY3elTajMItwlTd04qarQxHNBR2efBaOiXdMCQIKlUEbdsMKcUZsQ8N67wcWhxooDWUXtxbz
X9mN3rnQMBvoyWnySdeDcgcdt4pdQT60iwbdmUMiRjhYla3DsDLsU4X622OolDaOD+jHqgvOXZSD
LbWBBRfbwjinIo0TTjgQEridqIJs4YdjEc4ViRRmC+WlBZHfGvraSlSMdij+FVAa2mc3G46K9lgN
0STFnCr1/Vnv5NbKRCV1lyRqUc5Hp4OZi/6J/hSlkmPMMzgWl44hDfi/SvKDbSdNg8zyyEkeU7ts
CFapdLllU/YFBNcI6++qRoVET/wnlebmrh5BVQxOoYRLYswR0IIdLkYrF2eNTelMAMo4UrLKNpcD
UVs013tFXTgBNAxbnmQ3TLPy9k5Xqjs5I8RYEPU60kykMPwWfWFS+KM3Ij3BuB6J0RqxoUOHle8I
f2EpeVm/EJbGa6JzLuN52jfKoozkfK85ZaFuoxbleq+lVMx3/TaXE4REsiLvVFcuhBe4rCp15qVl
sEUyWN9ose2fxnJKbQftXQtkTKuWI7XVDt8DiyH9yyjUuSeF0v2nAuJzNS+RSnvKQbvscKuHHJFg
DDhHmLeZS5E0IhEGH1iInto08msL06M1g2s4EaA7+Oix+1ldL5pRZi0WYWy4huwX+yCRxGHcjwh+
9wqlb6nGMnbQkbdYeVJq9ccgu6WLVmoZxQ4QdPapkJCSkXNOxfLGO0CPQtwPiUPQPKICs+PkxoBI
w2Xn0PbyjM6KjFBc3+faSsZQetaWVrTE271f+EItF6aKBjnsJGvc6BF2SRLCGAsnR9K8GaoG16Na
P8C7SL4mDigXDjLlS7SJNImXJslRkvZGmu/APWaR5dOKwQ9ul+uT81OqUTFyPQhNLkI34RlGBslC
KRwAD4btGIdyqhJOGbG3UE3vjjjVWcm8k4u8qQFDOY5/q4q0vhtkWhquhGja3B/U+NavcuvMHxVA
FmQH0UGXS8lqlNIUhZq6v+h7b4sDp3ID1So4oxbJe6n2wFs80+gP7LLt1nqR+IeIwsbMuxke2EHi
YO5ihcYqj2X1qhQjqtp5mJtThI75QyAjWeBauj5Z0PoR0WwcyncGW8w6JCxFv6WPqmN6QA2LSCM5
Fi0yfqoURvXc18Zkk2O1HLrUv/MLdHfsJSGcuTXNXj/Xx1zbWGYlYQSHQVyHxye+lhEyBaVU+J3L
zqtuTN+2F1bfBhe8et5NYKojW5vXIETv+EC2qqbF5zzJIJxj3R4cYE9ubiFwmXBqbXvAK9iU42ND
0pp1gBvpSaiO9P49EEcYtJU+uDs5xYZGbqyNl/oDvgVNVJ9j4RpeotvXbimzGfe8u8pWCYTzWGJR
vxRO5KWuiUuZ5EqdDuYJxyloyXG0wac8OrZkGa9fuaWWkda4b+FtriJ8ZafRJskabHOyNIUghhhC
7Ej9Ri3Mgtq13h9KCR82thgEHeAMVlzt5+bCoKx9JTjqAq4GoE6W8T8P4TWfe2piX9RBI6Gh3VCa
dgtIwMsSgyKEMtX+OMcYiLoikYsx060gu1BSBeKP3kbbXFefLJJBTuUyriq4x1J9RInVgg+h45sW
x2h0073vPpkcyjzLscztJW579UNMIXb2d5LzpPAyLVlrA3qAdSL6fi6bUY6m8BAYp7QxsgZQSiRX
L5D9j1ba+39ktgm/hvgDe29Vn2gxBqSbnxURv685+9u/s4fffsjt+e4lXsqMkyAtZXU62bphADJR
QJd9RfNRYOtY2gv+lxLgVzQf4MIoKk1VT0jOVOQ/1xlVGQiyjl6fwseZhrT/L3VGRZugWF/X/l94
PixqxdSRgHKmOuRXUC3SpS7yzVEHq3HZDPmxc6EsUfrQEApB23xmTwSWpVzttMsMdfcGYaTLqgwR
tLzy+noeUrezWx3wVnpLRD+PA1SIgNRISxo/q5agwqvSTWDfDT3Vm8LH+zm8arpbQqGFRA0Pi8Vz
rZCIiodTDZdxTToo7CfRz5I16KJWPfEfAjrgmXE00DPNuuNcNDPPfKJYNYuFigOfi0LDxojoRzto
I7A9zodOmiXBsEqnUNCk1NNjGkB6w+sjlpFS+1NkfNIHtwRlRPjdnexkl1Utn6XlCPaRU9A1NCzP
Kox69Oy+Tk5Nu2WHaeOaxAk0EbtnQkyMhkdnqVslQpsuGTeaJpbyoK4naXyECBLstY+0Hsoi4eVp
1QjyA1/MG3hQZiRvwZO4fYGQiqTljwYaHrOs1G9kIGM8pkWb+wukxKiDdPDc4+WgDzNR9/PIFDjb
VcdaWG9rUzuhOHIfWyYWYNwrYuaGWygqpMbhMpfGpZo6Cx+GMXZBOj4LJtmHSRkI+8pw66cYqpaA
zKZQ66RENBWJu69em+/gJsnTvl1bvHcy+7EFKF7HUPabtQV4r+rDHJRkP6aXoqZRqOvVtm+NNTvp
wlAhpyaWeVCjpZMUp2A4V4B8DuvUbuaDDOoxrVpOV8/ZmPjKxZKMFUC3FFGMgbynbbU2h0BpnGu6
MVnoEUTh4lBmh3Kjr0SRHWLDo+AjwMEF8Go8M5JgbVuwOhXnpOYRFkP4pAtjZ8Q3EtOM2P4MncKl
H8VQh4MZcSsdvYkKXB3ZDgq19JF9Ia2xYtoKQyxbTd8OsnNk6mAo8A93evAlQX0RIcLBkoTBeaAr
tyYVSPTHDtANP5Fz6k5SjviQZVGCcFiVGDUvixZWVHZslTTTPVK11L5L62GdJPLa7/BXIuBBDKcZ
j8a+Xti2tx8KY4m9m4tGBFDn59RPGcAYkMOoPlpBF6oQxwJzbjRlLrL+doyM/rBQB/AoOFLflJ4G
uB9OM64Ni6BQoLSyRDpTXyqms6bS+yD33GObDqc+wpYoy+Q4zBAPHpYdXQFzvP35MlGnXt+bHWjK
DqGoyYhyywBtJ47+VzvQmMt2DM7FW5h5/OhLzZXH9HlCuS3Js8ZWgBEXu9KLT8YGA7xKUBjt0ZTU
XQWVnSVQbcBMTjSPqmKDpv9poKbsXfWush00OGscEoL2qTCyP1ndtIi+uW8IINQwke4wOGAUIFFv
77siSaM7ggpwaQkLSws01pCkHDEZ6hukDQXixF4SUJFhXyyAEkigPZB1bPaoXWNmtCoDyoGWRBVf
lMBjC8tizfoq/PcQ6n2kQmhMTvCiPWdjXWlJvw2j5rwg0xpBQcLse/CN/jzVCYQ1u57ngSA/Dunq
CLPOqbzabI2t+iRT3nD9upboeJJBR2MBkqbodkHbbnFNOixMz6cckSHk6xG9mM4t+kGKC+L5wlSS
0xavG0DdxRO+78HC0IqLrpaenEBLZnZoPoEoP6/M6Bq5oJVoK0gJylNBRShAGsDJuAO/3IgKC0eb
6mxgfEKCagWWy3EtcdcF0mYAnpSn3QLVT1/uZnKLKXNsXGUFOTJEFh0fodSoj2n+bysCZLeQcaqw
nbWkZDGWH80VtMzLEiA+lZrrMS4v/bA/bYCMzNspacHEVYvKWenLa6PMzo2gW8tg2rI6uvfk4jxB
/KdRtTmJCr0jA/K5vfUzeYNg37bTQa4k9nmqqOQrqTkHnb1wAPeGvrH0A3nJoz+SFdiFbccpE15R
hl5TG1zUuPEa1JLzo9pDwgsp1Rq/ssTCTai6jsbziY4ah/Y8aA6dIt6gA3qFcjLcAZIcehPKkqR7
ZcfjIphyemDwTzi0zvra3DbAi0oR3ZQpQtVOFWVrVU3k2aiB3KHqX19FqXWWI+pI1FnOM0Ezxila
YH0R2g8YeUrqU2in+Ho4VzpVU0/KH+BOLgtw1RM18ijjNSThyrd1Ga/VkeZCDv+9M3exHx3q6jBZ
J5uIshoDsBCF/6/nTt4s4WTMPR8r7SS+jtRurfX9Om1QMo9pUwBXTy+1ILv2K+OoF9qnpLbplpjX
xlhe9GlTL1jVm9KznkZVO/Tg1C06ABBuoviHQ2/CYsF+dI5yQ7Iw9PEIxL9bmvkp9B+xsoS81yvy
OrUTu1wb9nEJrR+I4TU1VYRDAdfPQoS4hV5ftqN90FpA5zSZ8nu8iYExmpaSzWqlB8MWXSiVed2o
zaHc93dpj82glIH4TLS11GHXI8vb1PTnoCY/pagg2gIhNd3ZmY107Mc3cD1wKWpmjhecVG14pqWw
dljttEKfxlB1B2as753zftBgcISrvIa7pJQ7T7prY/vJGeXbng6er/ZLpXHuQUDNw9TCJNEwdp7z
mJI0Wti/SifCPimUE0M7zZodMgVbgThYo0Hs0HbtoLoA0C/TvsJADu8ZUFMIjbgtaFE1esTPFdgb
+U91bTkXHcXksNddLXmiVzhX1JvGP7d8ADG2wMT3DP0pZFsRTm9Ulot0HMk7UBJT5+hIxtrQGnQE
SYd1iI4BeEtUdRcxmsKUAzkfTpXu3jGKWWpp13VDbWbgvY7Va9vZpn03s5Iz2UfQlL3yqvTUeNag
PuGHdx1497R56qMc4Qznrte0ZIkk351UmOtQYB0eKg9thxMHjTVSu9yZD8C4aKd0cxq+IMtzexNR
YXXhu1Vz208/hQPi0L066A+SwF/ZBohFF8VedmhZGiK7CHzE7cZIuXBi6SYfhqs8Hi/GPtqOXm2B
5qVnrGX0JCgxJgvq39nCMkm62i67z5txZY/Wmt7R1GxEpg1cH3EVDTMddTMhF4sOw5QUQlqNc02D
0bjZecoMlAgye9Zd2rYHQLMfsTa+cDK6FGWkrqMIidS8IjTB1iteeNbELJE83L6pv9MEKxTq4qOO
bjLmbTJVEWXl1+aBjmWkkotjxDDYfUE+lgbSL/UK4Jg61z3NXwp9gFTUGdKcfn84p1kqzSrdqbEX
lAb378FIpovqmrMoDGcbq5FMC6m5COX0Wow+Ohk5xCm/8nZaoBwwN+ECU7tJZg3WdG6h/WRlTePK
aK+5gHrOn6ODD0hH3wFX+Xz1CT+yeNZ9OGsexbB7RNqmrl5RG9Nvt3mY1Rf5r/3Rzwf6DFx5UQBl
wWT1dAc+9hFf41eeY+o3vNXnW3q+35+NkOzrsG4ewMSo4FIM1QDNosvPXyS/SZ75n39tOZNqBCYh
8Kufv16k5r+aoR/Nwc8/3stk/vxv3nyA/UOK3iAyMyK8r99MgQln8KuQ8stz+eMkfDPGfyZBQQEV
vJmqw+T63iSYvytgwfAAmUSn+CLUY9L/qyZBwX6G+3vvRFi/85wn6SxysbfLgNDbRsue8uf0xa//
u2ZAh+3/rQ3CD96FHy8D53edrHJSDPjRMpAhTlOsefmiVvLfNQkYNZgvNwUd33/Mf+ldgMOumIpM
uvV2Cdi/Yw4xqau9vG1/afX/hT/6sqHOApQLnrfS8LH63o77oz943UX++PvPO8jm4Z9/m3bKN384
7awv1378ou3zrzdL4/kF/+qXry/883U+//vnD/jHS7+51uunev3hOnwUe3GPh9HzpT/f5gtIkUJi
gKnVVuwfHqvgzU4H3O/1++8qQ385CH46flXt09dhppmZoISv3//6sG6IW/nrMNOwMEopZf5n+v75
tzeT+9VG9bO7Xe/FsM/2rwM9P0nNsHnT3z1ymO7vUSj87kyjRUO6/t5LHOzTtPntf/Zp8Y/fDvfA
/MM3M8R5Mp0k773K4V5kxCLx20l6ORXfPTbrNPlmYH1Cwr534KN9XAX7h+7xsXgd7PnZTqjZ1x/8
+mI83j8Ew/ffoQmV+/4LnD6E3P7rOM9vEUWeD3iY2+ahuQ8ehRjeDG5qivL6g1+flm2TRfu713Ge
7xoA8Qfc9W4f7enI79/EplNX4wPGPg/jOHyzYVEJnM6g9y7Bi30aJr+d7B+a17GmGfl8hL538GfF
mO9tLRq9mQ9Y4VePVf2b+5hh7fTm7pGeIQB4790f79nM2bBq8WaNf46x3jv6qokY/U0Qb7EMVe0D
zotV/uaOp3GRZXj/jHAqfxHuOwnv8zvcJjfVZKtVvQ4+rR6SBJwlP2DV/1s02Y+PJ5AbyE18wDI6
DsdcvA0HGFq20DB6/Vi/vt1cYH7dvF1Bnwf/gLf3+23Y15uensXztWidvv7s1z/InziofQkffy3E
+blDx3sH/xMV5ncOP39MgvB1gj9POu1s/QPeuB8203mu0yU+4Dz8U5G5d87OLAj2dR1Wf5Cx+6w5
9gGvwV9QJnvnhzjgKPih8tkH5CMXj+yi/rcxvvmlnvHe0+avkr7eOU3f349+BRby0xv5Xr75pRL1
xyz0tcz2vX97m2JPf3GfPO7Fv/4XAAD//w==</cx:binary>
              </cx:geoCache>
            </cx:geography>
          </cx:layoutPr>
        </cx:series>
      </cx:plotAreaRegion>
    </cx:plotArea>
    <cx:legend pos="b" align="ctr" overlay="0"/>
  </cx:chart>
  <cx:spPr>
    <a:effectLst>
      <a:outerShdw blurRad="63500" sx="102000" sy="102000" algn="ct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Followers Distribution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Followers Distribution by States</a:t>
          </a:r>
        </a:p>
      </cx:txPr>
    </cx:title>
    <cx:plotArea>
      <cx:plotAreaRegion>
        <cx:series layoutId="regionMap" uniqueId="{22E964B0-3DED-411B-8BF2-6BA4465EE83A}">
          <cx:tx>
            <cx:txData>
              <cx:f>_xlchart.v5.6</cx:f>
              <cx:v>Value</cx:v>
            </cx:txData>
          </cx:tx>
          <cx:dataLabels>
            <cx:visibility seriesName="0" categoryName="0" value="1"/>
          </cx:dataLabels>
          <cx:dataId val="0"/>
          <cx:layoutPr>
            <cx:geography cultureLanguage="en-US" cultureRegion="IN" attribution="Powered by Bing">
              <cx:geoCache provider="{E9337A44-BEBE-4D9F-B70C-5C5E7DAFC167}">
                <cx:binary>1HvZbt1Isu2vGH6+dOU8NLoOcJJ7EDVbkm25XghZtpNjkkkmx68/sVXVfS1ZLXUV+gL3yIANmdqM
zJjXitDf7+e/3Vff7ro3c125/m/3869vsxDav/3yS3+ffavv+nd1ft81ffM9vLtv6l+a79/z+2+/
fO3uptzZXwjC7Jf77K4L3+a3//V3eJv91pw293chb9z74Vu3XH3rhyr0Lzx79tGbu6917jZ5H7r8
PuBf3745uevcXbgr796++eZCHpabpf3269tHP/f2zS9P3/aT5DcVHC4MX+GzmL2TGDHCGEEPX/jt
m6px9o/HUrzDQmrMKdUPX/Qfos/vavj4v3Wih/Pcff3afet7uNTDv48++ugC8OS/3765bwYXDqqz
oMVf3ybuaw63zvsm/v1B3BxOn5w/XPeXx0r/r78/+Q9QwJP/+cEuT7X12qOfzXLzrbpz9s79J80i
3ymEBNdYPbaHfoeQVkxz9rs94PHvrvC7Pf6tozxvjx8++sQeN/v/Zfa4q/Pqzfnd1+EfyvkPxAl+
h7DACKknBlHvGJKIIC7/IewPS/xbh/gXpvjhs09tAR7/vyk2zu4gM971Wej+k9Gh3zFOkKJc/6uk
hZSm5I8Y0fyxaf7NMz1vm0cffmKcs6P/r43zvN/8WEke/cSfrCSEvKOccCQEe9Yo+h0VVEipIbEd
vsRjo/yR4f/1aZ43xx8fe3Tw/8fl4l+Xkn8W2g1U6e1Dhf6hmrz89OF60Dk8+ehLhf53XSVfoYoj
+CMEpKZ/Fv/Dex6Vhv/uBncHfUr15rK7+/qtz/6h/8cv+HbXh1/favmOYU40xBjhWHOK376Zvj08
we+g9kBkcYwlVhJiyzVdyH59Sw5RqQX8NCFIM0kgI/bN8PBIvBNMU64k/K20YOqfndJlUy22cf9U
zh/fv3FDfdnkLvRwO5DR/v5jh7MqpoTEVEDalVgrLQUcrr2/u4Ju7PDT/yfSWTtXOWXJ0rbOmqzL
y3Nmy/akXepy30bNeKxrvmx1ndrdVJJyT0mV7ovJuUS4KuxrPmRfekqz3Th6uftBrc8cjz17Osmh
bWIQDBrU8OPp2BpFyhaEJUNen/YR+cJV4eOXZRze8VQDDBPChIIugagnGkj1MkuPMp606SbPjP76
8uufu8KPryePr2CnJerSAK+v6qw6ikrCNgrXVy8LgYB/5g5cKCIVoqCox0K8nGzuy4InrNVoE+VD
v007sZMFn0wn0vEVszznNIxTJqF7Ilw8Ncsk6rHXbc6TpUj12YxE+4FUmJ13omlvXr7Zc9YR+NA0
E6WRIIej/OCfPRrqCqmSJ2Oa6zgSjY+Rr3eIqsmUmFwvdaQ2L4v82WIaYUmEoJpzxp+GxICyvpi6
gSVdExIiWkrj3OJiesXvnhND0CGQIfS0kgAHfryZWyM8BtGxZJ0sWEkOX7K2RNuX7wJp64ljaEQA
lEAyEVII9MQxGLE0zb1nCde7XbCfy4GYlyU8dw3KMaUgg+mffKFAixARylnSN5O7mMehOebWvuLf
zwtRBAKUEcHoE13JkNW9kxFNWlbFdTTvB9W+/yv3+L8iDkf4wdGWrvZr01mWqO7chv7L3Pn8FVU9
ZwyqCOGHbosD+HgsQs49Vvbgy+0yDPtcWxXXo93XCn0Z0nwHLoK2mdL9XxGrNTuIVgJC9rHYfhUo
t3kFITTPw5Frm3BdoqzY9JYq05fFGjve+g91N2QnL+v05zyhEScUnOMgGD3NE6zuy7GQDUtc5M8E
lydrtSRFg14x3c85AsSAb0OG0BC67EmOaHXDsl57noj6MhqGHZnZX4hVOB9USkgLjD1VYZkiFsIK
/rfyTszG+z7bOEvd/cv6es5BFFaCSEjiUv50kTZSQ6ccS1L+CdcmX17zwOcM8qOAQx35wclLLup6
zVuo9rardgQSqW3m1uRs6f6CxpQ8dFKgL0rEE5sgOiylpyBpkGn6OSg8b/M0Essrvn3w3cfFWxMM
TRB0y1CQwNMeXyji2dJ0GeS3wJv2mFQy/VxW87AaXrfuw8SIu86ZwpVx89x9yCbGzl422TOZicDt
oF4gaNXE0ywOLZ/3Anc06UNUmgil79dRqldu+ZwQiogGn6CMSPKkRdG08KxYRpo4ObLfllVFyUrT
/vjPXwVYEq6gRxVcPE2yXLRdhjpBkt7K1kwtimU2Za/4xc+dCnQMPwh5kmbt5JbO1SBkVE0Up6Jd
juwcRSfdUGQxxSl7RXXPeDxEk4IOTDBwx6chVeQRbdLMkwQP9HiM6FHebV5W2zNB+0jCk5haqgCZ
j4IEpttDzAp6Lnxg275xdD+OVWVmOrDtUKTV9mXJz7nFATcAYyIUB4j+2Pk7jnQYJ0eScuGRmUpJ
NwXuyr+gQU2xhLcxwKNPI7ms8JopiXmS5UW9a9YpnNGWhjM3evWKczx3IS2JVkQA4wBx+fhCEy1w
1HoOBXIe2WZC9n7pg33FXs8IoQhRaCbpoV3RT1KGz1ZWlLXkSQgE7xuNwxYa3fTPX4WCriSnmgjE
8BPkUqZ9308jEgnHTRurnLBjW9Lwyl2e8W6KFHABgNwOF3qiMLRWQ0mrRiba8nOrL3zZnbbjK+UV
FP9zln0khjy2y+BEMdJsHpKcc3zGqybctZHVuzDLvauRSpp17PptFVJ9ms1N3phITPOxCNajuGpn
iIZO+8ZtGF3DbVeP7WjEOpX7qENXFY42YJDYAbMet6RgcbqWclMNOjVTNfXU1BMeT7GqQzBVydIN
97Pf+TXtjvg8s3vaR5/XUS9b3vXuws+iOF7qNTKOpJcNIN5TWdY4bksxXKe+GXdgFt/sRDbFMkcQ
OFXr8brLcs9H08IIYbfm42kWBh2XJR53ZVbKI03Hq4r39pY2eGTbhnF7U8nSffIs6jdkcPXl6Kio
TDT1w8fON/S9zFdLjOvQVndjc8ZWyzaltbkJkq+F6Q7pYRg9tF89px/ziZ3Wcto7qHfXuVMr2Y59
pMzc2cV4lnLjggvHrZrX3AwVD5dEj/1HrbH7UDxUPHwofv2hDFo68o2wWX7eH+puOFTgzrl8Dzqd
S6MJGZN1xFlc9C7bcOjLCtee9aLEW6e4rwwTkzCOOaZMedAKys5rVbSXgbjuoy2ET6oBpXsvvP3o
AbgsBwTTljI/mXu9FJuMdLUzchj1UQDgbkuHTHegCNJRZ1/y0Ic9XUeXsAOVMB9IhfRAL3TdQDca
wLGtACVXfWcoRtn70Lf3ZG77TX+Al/QBaC5VfrQeoF+0MBqrhqtNIYZd7tfovMwLRUxz6GnDobst
tVBmnELmjWrHbCeGIY3lysfdIn34PBKc30RZTz76onZHKVpRFjeH5EbmqXi/HjJQVzN6wg9ZgkkZ
to1o2+1kM3kpM1x8cKgvtSkzTXKjdMqOc4pYta2DSE9XWzVxF/LKCJkhbQpd0NO2bq61ntrdWDFs
WLWU9cZF2o2g7lEyA2Cz5bGPfJ8bqmr0PctRs269VTpsGIvYlctSVu11Wttbzyoy7JVKl3sqonDZ
FlW66efaDTHYbBoM7dh4lxX9nHDF697Urcg/s0j0R13KVB1PDULv50l0m6kmIsE4OEMdY8KowhEB
RpjSmyDIcosnq4JxK0mDIajJj4iSQxHTtSuFYUtR823bS3pGajydTfMandC6knu/snw9p3k94GvS
NRSbji3e7qBgUv1pDM4ni896vK008kO8Okv8fplx1FSmsjDSS3zfc3ShDnopt36lvd4VlczUTZ8t
qDKh6woDvUR7S3pabvtlPCgrS4BQc3Fw7bSF17ATqpk/UqWqlws8z87GtcxGfGGlsqOJZJjiYir8
BqfOGzag+Srk6Hux+GXrypLEU0/SpImGMY7alJjOY7JLh36JxyVdz7WUmalpzs2ysrDLS7w4Y/nM
c2PFxDZUD/J61HMytRFuYxml+jiqhnrLivS6L5Q9p9X4ibS0iEvhTjvWQtnQ/Cuu68SNXTLN1u2j
CtV73msSz67It5BN3Zkl1B0LcJurmrZRIuaxjAvKQHXeq33Namw0JIVB+NPMRiwGhFiaNVVnDKP+
TLEGGzfW/rTKJglWZdlXNvbVXjFXf8oDd+cjLfnRMJIitrpZDFCGg+Fjby9K1cotrYbmSnasOe/c
3Mes5Ot21RIVZs5Q+sFW83UZWm+WUNpkGabVeCm741Zk1OS6STdyppFhTfGlwQW99g0ud9bZMZaW
pDuRVmzL3FQazDQ2Y6rjHIfhzFdi9SbNkN8WCx9uqqy9HNtuP85onczAcRl3RRYu0qzqY74uoYt5
Tje8LiAxkP3ou9gu4xVDAA2QjK6da78NQ35ZTjgYnuISilkIsSt6eRECRJlV0bDJ4Inxc+luGdZt
Eil6w0bwfyChAHCkXyuc7fHg9GW0ruhbV+Tg6Q1QqUIOBk8iGKSjxnTl/F26cDLUGYr9FIHlW1rH
UV1C0UqxNVDVg7Ep7/YprSJD8yB369L0p0UWSeP6GjgQ0szxJGVuqoWvtxGce1cU6brNKub3lBbT
mcpKgmIVTdclb65FSIvjitcy1qgad2Tq5FaxmW1LOrv3XZ/3Wywra1pRr+drKAe2WeqZH2U4paYc
o3HYiIJQFDPm7GapfARlISXLx7wIjVloOp1rXbZbUcpyqzPO74Pvvree0o1XQ77vRqGTDE96GzDL
Y1GO9SXXizDAtZDjuaLll6Z1bod4EcHlJ+4uWUB2U41IHTHZ8M86YipJ/SC/t1EOBSVN/XQJ3G1+
7NN1TYjk9rwN4TfvfBZzIPlP0iJaP86TP+NOepPx+qxycuuLdjDOTRVY0n96uSN/plGSCgPTTyU0
yz+xlZatoYrqBiWYqX7rvGqOi0VfD+u8zwtOTFH7G49w/QoQeIYAAbHAjEEbCPzO05YW8j8vZz+g
BEq22Fpa6PNpnshyNIVgb4puAfyRuSh65bbPiFWQM+EPZQLG64fu9Ac2Ic0wTqusXhPR9HX7floD
IF88VmEXJsJGk/UlWnfRqFn05zGJAjjHYV4MpMxPnH2ftwPMHciSNEW/8H3Dx7bZ1TQbd2MoXrnl
M4gVdKoQUVwcQP6TWzZiavq2nJZE0K4/zrNlr6NFxG7OcLxCinnZg55BJ8DzwaIIYA6if8J0MoVw
XHwxJyjLzyAPxy1O/zxo+FEER4/NpvQ4y2zJ52TUZ9FQngAeOM3zV1zyoJUnxMwjyPAEZam+h16j
AGTSASSpi/xDhuZYi6J6xRNgkvaKpINGf/DCqCiDmxaQRMacTLELVh/nTkexH8Zpo2yQ+yGHOVU6
58fDlNWX1cDru2qe280cwIk21qr8KB+q+YPOaJbHVVWHIgYgnaNYq5bm29n5aYrzsVzu+aGhV2hU
F8XkIxLj0NCjdK5nE3qvyZ5KyICHWiPu8hW6Pl5qlUQp+WD5MgCu7ewmSqFPKteFm6jQjTSQzexv
YzPoMVZz1p3VfuBnolLwrS3XfZrNIduqda6vi2aBDhJP4Z7WhbhWmRzjLJvyTdfWfE98Bx3MoV+K
M06jL1U7DnQ7F6k0RebEF90Gek6ozc6XaGk/w8zLLzFkeuJMqzOyXgvel585qdo7Llc0bNwS6Pyp
Eh6UxJuKn4d1nrL9xIQV8BHf3nZpK9zXKBNDvs34YL8HOjT+cunEvhj78CXTdFrftyPT/YVSDovL
EgFNsa3WeroagbrrjFBFwNtlJM02Y+PHaQb66NO4kM7u6gJ4CUMhcfs7wVfJNqyP+CcfSHWpderO
VkGrW+WjFUrwofmspxF/kW52LiYq85+g1Ee7OQR6TcYpuu+yFNr0QdkPwL8O0mTe5rcBhp+mjEZ2
plEOBVCN6JPqbLfN8mx+7xtRAMiABLFdVgSxAtsZG7o09HQdqb2Ymq6Jg+rClZT1chLNMz0bKkvi
zPFqR+fqllCguwOxx3LCgCgODTrAiOUeBhnQtY9zENREMBXMthPp+FX70OLbh3Zfwt4G1LoDCCDM
y68SOPbLmZfd1WpX/AnNY/Gt4i1gtBrzY6tJljiL0JFdR4AoI3dxuQwymWqazq+wG89l/h+yFH/C
OwARkbI+lHMyc2u6CsUYO+gim78iBqZWMFsiGLLhE4KLtDyfVClATC9WI91QHM96FJ/ADT6HPmf3
7YEEeDkBP5O4lARiiCtI+IqwJ1eb1lW2XVouiZ+0jcx6YBJK6Dn3a1MX1y/Leoa9VkDfwRIALA4S
aBoep64ZnFTxFYBZtOjOxmU911suAHGaATiD0/mB/WhHnhq2ikCNz+YlefkIz9QbYM2lBooS5oM/
8aPaj9VqQy2SoWFHgMJ2BbRKL4t4RqMU+h0CHLlW+KeSti7pgrnvROL86uNelp9AHR5okFfbgmcv
wzksLBEGOwNPG5LFsXLw2ook60K3hcGkB4pD/XmaXDLYvzkwyjB4eDpyUC1veuwt8L2Vbs/U7yxP
TtO/oDaI8MPaiIYtoJ9mTqnI52xpV5z4Rt6sQ1rGFLDzDlAi+vNjOslhL4UCXQk04tMORyNbznnk
cAKTVZK0mOyBROs3HJLVKwH9Uy8F8zkEq39A7oIs8PjHDk+gXa9YKoeEuDSfY86jYdeMUXlmi8H3
24516hX//sn5DhIVRxKGajABfTpzrat+QJROQ0J9V4WNP9CWOXTLKK49un/Z0X9yP2DbgLkWsK0A
BoPXPr7dwFfismYckhpghlq6La+XV8ZNz1wHw7SBQdZgCi71JCNSIFAtlPUBdm8gTgNrzrKhSppg
P758lZ8SPFyFwrgEA04C/vopE+/RMFZYdkOSzQpYnv4i7VsDENjUq9qsQ/n7MvHvu8SXv/eFP64h
PXMtWGWCoILxKmwk/TTganyLhwJNSRXy8liso4eU3210sb6Si54xEQyJMQYeg2sqng4zssyXDmaG
U4JXhAvYIFmKI5oz/Wcj6jCIhs1ietho50DZPvYEmLYX9dLyMcn6oc3jto7S3kyCN59g8DDVm5eN
JfjBs37stuFGSoCfwyAI2Fv45rG8pul8VmQoSxTpx7BJ8VSLDSzVLxe9q+mHqQEGvu2bvNxM1K81
sNKju3E+WrZdVuGvg/W6OF2aCeNtGfh6FBGRAmV74CziBjjkwUxokm2cyVT5LYFtLGScwlnCh1pN
FzOroJNrynX62AtaXi0SOVoZIF5HftLmqzpbwWcuM+jJDPMt6AIVlIY4EFi0iCiJhOGZ+FT2SxOP
rlyokTLi3MCmD6z5pFJMZzot+2Sa5AKrH4U7WW0076qsImal4wxzAKmP9TJORhEY/sJIxAJZlYaP
uojajZgi4NsHncMZx6qLA4AMgyNe7OQMbGtQjTINW9tYTHpdjpTooqY2I57Gai8hPHIzQ8d/1KGF
16eS5QoYfWENxEj0DbZ7luO+hxW1yjZ+jTuGoquyFO12bgK/qJeeXvY0s9d+WrYr7cpdnrfcYLcO
hRkL3FzUsF8XqyFSFzwI/slFLd2MVPk4VL7dZcH1xqIlbFuUhR216jrjysHM4DdXLCejDndNwPsh
awtDesTO2+LLOHZXOsLqtMGAUXm0dhtVFP1VhkodZw0oDnYAYjcgD2zYxKIjh4b8DntOtnXFZjPI
8ThE7opMQ36epTUsxcG+wuWYZ0cSJhEJkKFljIKoPnaybVID8wufrHKA8cfS9uO2tWlkdN2522KZ
+w0i7RfADTzuOqYNX7U7wuCbF156GHVYfg8bIvNVkwFfBIl6OO8DDFp2kcr6KFYrT9dEDZjZYzda
7b5WC2tvKyaawagSWJi9ZiM/b9d2JEAlcj5/0uuMh42uUXu3EFF+DmnN1mueRgB0llYC6BHa+s/4
gITUARPlB3Q0HXBS+QCZ7AE9jVnZ53EtRoCUOHAA/SjfyAPiIgfsRWkEKKwiACiIrq+Jm4dsKw94
jR+QW3XAcPKA5oYHYJceMB6vlb2CTRJ2VhXAknk/ATs9THYj2JxvYY1K3fjyMBA4oEfyACSlnS0+
mpCvjvMHvMkjnCHTV1F5NT2gUvWAUNEDWi0fkCsDmrzfAkXX+h2osphMsTZAx7SU98d9utjz+oCR
HTC6QFbLdd2WTKXvXdutt0CIsm9DI4YjGBgEAsRew2La+qIxZUFqCITBHbWLXoGzU7mat9OA3UfB
i/JstSUDbxHDlS20vh16im/ymkU736X2ao1KIOop6tz1OvjyBq8rWNfnQKiurELHQk3jCSxy8Cbm
qpenWVmNLoapId+qAFR3Bst4BteTTyLKXGfSkYVrqBbydkmn7+ww4t80EugFKPPuLmNq2k684Puy
XObfOrp0mUnnwWemdwp+Twll4zVuK3abzlK0YNIxbY3ticpNLsf1aFQ1/W0tPdoAlxp9FiEvrnKc
6ru29/MNZrM7LWCDojSzIz3Q6Q7zI1agsdoyVBFrcFPCNIqu4n4QrDhqoyH4LZ1XMm/5UA5ABze5
nWI2h+U3pLrofEJtTY1LC6oNNEflScQKf8YGOW3QSsavqO7WHIKuV5+wQ12AQRKJ6ElTEhtMTpC9
JcO0pDDMnPM6bqOuE9BhI/JZdV19zQFGJVOa0phZb2PVDyza9Cx1OuYaBghmGnV/DFmvHzZoGedq
06S+XgwHFvG3INulPJrZlH1ZioakcZ1W41lbrMF4ktYdDGVlv54oGA0h3Jb2ZIEZZbujU5BfbRbw
aZqL4TgrSFfuJSXrx9BlpN3igPsjDssfH1zPs8sgnPrSzDhcjxgI2hnDzhhYtJwr8AILUVg3RQ4x
78FJ4s46AQi8xUlOYT3IlHM9WQNkZ10ZxZi9DFyvNwHl0cVSzJDtJcoYpPG1ir6HgbnC9DXRlel7
xM9XnQuYclV0PPOrGz6vGaVfbNQv/Q583n9bgi0T7AV04E3u7a2bc2giy0zaZIAx2XeSj+Mmq23l
YeSXO7zxuZy3aTSWo+mK0n/EdbFOceQA3VURUo2BKjptdamWzISon8tNma3hpO8KfVGoVF+Bftz5
FDAMS0Tffa79hLcqpc5tOuDc23jOffu5Dk3wplZh6OI0yvkW22lOOhZNe1pDCtgUMKwvYti/A38s
2rm5YKzNL4ac2CMf0V6ZiVl61Lmc93Elq3E2FLg04C5y4Ns3rgv6Y+Vy2EPjjfyAI7x8gfEbbUwx
54wZ7xaxgCvk3Xm3zAuO86BnYH6mW/jtuOsxCv6mHr3Pt8PsmouhQqi5HMs5OxpXwu/EGkl4BMsz
57klc+L5VG7bmfS3g6f999kiVW+iqVHXDQLiC1Y27MdlghVqmEXILKm7OhvjVarsxDrsyh3Mb6Iz
28Du0W5oI5dktohinNPsAwweyPHiaOiOy7xCxV4P0eiN7dR07nTWXUg1j6bK/HolcqDxuGR9IsWo
PgNmn687wuS8wXOUJjDhE3aHZ1olDsYk3S74pYZmGLwzJgQYyAuPqwUCCH7DIF7VuOyRn+jduLgu
GTxqzhEuZzNpudSGdWzSMAZtoQXL+q63Rvtovoy6CVaIKj7dS2rDV9tW0WKGQtXdJh/Gw6AF8sQd
TGFHMzQuyBi2s/1mdBFZzMwnWLC0xfLRTkWFYcEi0rnRui1gBNxmU7+pR+C5YHmxXpbYjivdRFL5
pFiHcMN4VeANS+cGerOKOru30bQYjJk/UxGb95UHompQw3zbNjQtL+qoFuDD3SFvtjla6AYSOj3x
YQ71ZVt20AaMMMDN97NnCzQYsllNpaEtWtoMqD6atxM4c6VX0/pg79dupSe9UrAArfy8ztA+2NJu
6k51J31ReWTolC7L8VSNkU2AwOmybcqa5bdWQ9+GhqL+MHvtv/FyUgmCUfonzsvsI4zUh8WMBE37
CUU4aTALeyFgk2VxmYrXyA3fSzwtMMilrCjivHbVHPtejZsFpz0suPBoDzXJb3S5wPgRwQyxJhKm
03YpS1Nbye+ZtP1ghG75zapxtXUEZp9Wi2OZj2y3VBXdul6v1+O8oPNqgi0QEpWN0Wk/L3E+F81V
L3R636wtMTnv/HWF5qXd2L4fdkMTIhhzBppfrYrLXT9n1Semo/EcFmHmm6aVLoGJZ19AO9ugi1xO
aqNdm571FeLHIwT8zRIO2zdRBXt2cs7j/+HsyrrktLX1L+IsQEKCl/tQEz2546EdDy+s2IkFiEEI
BIhff7/yzUm6FZfrRmudFzs+lBDa0tbe34C6f/etT3n3S4J64xOWPVLhmt5F1Uhu16iYPopppvct
i7Z7vkXrDUrJ5taIstu1E+nyWA67kSfvkJTrNwtfh/taCPpQGtLfSFaxTyG+3JeC1GKPQkVymiuq
D8UWyQdluur1yO0+BlYZvaG2FbslRnt8LGLxLaXl+2INmhuaqGOrG5IjuVv2PdqjR0sS/TCp6VM2
b10+yHHJszJDhbYf5CFlGfLTLf2QYcN61ZVquU3G6mvEOUAeQSGPRNdqN5FktySxuYvLorphYmru
i7SOD1OHgr+I1uZzTRYUlCnQLxnBHQGnw3jTSzrdTHXND8GU1ie8z3jiFSWHPsuzHofn93vcnySn
P6/B/8fO+dorqyucfs4f/+fVf/nR32m2f/2z75Smv//01Lf4n/tPzj/017/Bg//84TN96cUf/kGn
ukCY+j+y9YX/+IJN9YIz9oIMdS6PXSZSvWCqfSdPnf/9Nd4US/8DZhT4SiFIi0Dsn2FvfxKnCP8P
WoIg+7KQZYSAkvAXcYr9hwOIR8C0QCUoYlkW/xvi1MtCQhBHFB26CDWElzdtQHxmNjYrP05J2ZS7
bbP2Qxmz9UpB5NLjz82uZ82smgfSLivKR6UetH67sC0UT2Ld+m/PpvkHBZeXhbi/h+8UJrJ2k6mR
BTvipBzRmYnaLNyVpE6iHSpabbyjZJiK089/7NLLOI3GEd+oXpCpHdeRpGQH5pLADdyy9PPPn/+y
WPXXy6ROMYxnQ6hqYAiOJlL0VRQttH23hHXIHmw6dWse8I3pXWsH9fbnP3jhhc785edfR6Whmvn5
B+cm4+tdX5rC7Oloymvd0/PI/67n/P1GTkMAxeQlnAxJjosc+XLHgKuIgVwc4/IBx1kdv4pweZA4
oJB9cRzUNBpOYVfO15og0fnT/GgA53XzbP0pDspGgpb60QgxD3v0SJCyR9+UJAMwOINY5nZnLA8e
+kUAJGPivk+7XSDSuH3wm+NzqfDZCBph2xkJEKYgjZNzyfsbKmbVlSbPpQ94/vtnD+8RqUtqp+Ro
7cg/hr3tcZE09b/q4f/99Zy9oUnrio1Eo7lLquqPEDIYD11QSbP3mxlnb+iDBZBGIGsATeLzr9Ey
0N1abNxv53ErvrpZaqViXLenHuilY7gGsz4w1ffcc/jObhCjkJHapsZu0FOABtGdWXGLQP8pO/x8
fi7sbcwJnjabceM3guco+g/FW96ikf4ryp1ZiGpWmfE3IM8SdqW/cGElcWfviWsbdMCFBHnXW85e
Az9VTr8CoRx8+/nLXHq+s9WMaWjCZU1StB0BF7KCBnq3VnK8xtN5WXn/a61yZ7IypDYNADRF3gfp
1p4WHan52Cw2qnB9Lemfqc3/s8D/9884+wmhPa66KuD5NJl4uulY34VHVEua9aiqaVn94po7mwZQ
3QOAM22aq1huT1Lb8pcOzZOnn3+LS3N1/kbPdo1Frmm0IBfJ4wB1OuCSOXkQ1PbDB5mk8lpv/dIX
d3aPMhVKplyluW6ovQ3aLfwlE5G+Bpi59Hh39ygqG2JyWG74EK8owK/0E9t6dfz5HF16vJNYmJn3
oCYzls8NvsDUCABbTQAekd/jnc3DVKSzja3TnI6zxDew6RrsxtBW/65B9NdCdRtrMguSIVsx+8Cf
Dx2aoEm3HHXNt+W11xucBQaeLyIeWzJGwcrybCyrXzkAUq9RRxquEeIuzD9zAo1bDcYLlFVyRehU
3UwbWbNdKdsl9Asxt3O2VnZgU6x5LkcBWh/qZ3O6qw3V187m80T8IPVg5zd7FmVW1CJsF3ziobBK
H2pBOH/dBtvM7gRK+PK4ith2H5s2JZ9NByLZlZ38Us7DnMBrVlGgOrFgK2zSRt2VwVgAyr3JDGld
Oi01BeR9qrd5X5VMtSe5boKjZL+Q/t2MLojxnGAnQG3BUI6RQZG3HFBjUi08T3lDrgRQdA7EH02v
E6DJPKFqGA9ZTsJN98ctKoASQnNla24UsCH2FzG2PeBGdGlv6JZ2yeMKWm/3CooDaf0xlTH6cX6R
4MRy2tWJ6peK5ooXI9mzLftDrYDp+uUZiXMyNxoNervWPNeBWnIBuHGzA9NZ/O41+sSJYxNpINZq
QXOh1vRTgtPtcQyDa4jeC2F8VkJ6HgQDEV0dBDxDFwk3mb0B62nbmUrb8coquxBlibNPjNVgk3jV
aT7ZpYhvU6p1+GVVESKujMuw33WVAY0x3pgSX1W7jbHnZ3GOaFRXGiwiAANZWrQGVb94bHcAJgee
O3ji7B8bRbvGMMDazZBER2ZncdhYHxz8PruzSbAiC7salcl8NAJYsI7XO6ZVfWUPuvTZndgHYqYM
VqSqeR2jexNPUX0obB/7nc0uWg+3HvTwq37LY9wbQeaKPnSCXkskLw3dieaIqY6ujdhywe30ytgu
xPE8gBblt25ckmtZm0kRbbccsNkMGF90SwqS0tzrs35nPj47dAjAdWqSePpUgH24ED6iMxRVnmN3
ojntYrQBOD5rMMXlXhID2qME4sBv7E4o1yHYk0sxbvkQVc1pzEBomhO6nX7+9AtJr0uc7oqk3LYI
zaQlSP7AtVPOJzpJ1eXTwpnnGzghS2Y+d7Us0LBC4L7Npr4+RrSXftdx6oQseF+ELhtb8h4iL7fg
UplDbTvP7YY6IRtNbVOkW21yMTb0vmpa/gpKSp5Ddw5rHNQFuKdkyoe+LqK9TuIRZPxVln67GXWC
NinEKAMg0I+qq9Y7OYnpwRRF4xdUxDmBUR8NZsC5ppM2YhnfkSVMm18SnbLSb90Q5wyWUTUPYkYv
fRUG/E6VfLKZ7a4s/AsbmgvKBf8IcIi0mI9DUwJ9Ppp4N2SZ8Ry6E7RE1TQu6hQgmS74pGPkd122
XmN4XBq6c8ZKtekgGNmfQ6fxEIOox3yH7kZrkhYmLaP5mC0oGsfnp4/+E+NEqwxnVTQjnr7WWbk3
qURPjcW157Q70VrSJO2hPImn0/iPoaLNSVTCs7LlsvABPmjSSuDh2WbavEFzEjcvoNZ/vhFf+qhO
rK4T4QUYwvMxmYoFuIgZDTtVXEPmXni6C7FvSxV3PQnNsUNvbbeU1R+m3iK/WY+dOB03Pam+XMyx
lSXdAUz9KZjHfydA9deN/SyR9zxVDsGPJLYMpiPU2zoQnqvfRrNd0066NC1OmA5jttbIhM2xPrcX
WQ0mj9Ex95wXJ045IEWiCjIMPTPRqxHtkdcFF82/Aqr/PTFOnK4GqjcUT863SKOdv3UpS9DADNLR
L62JnVCNhzVrjRJzbmkLKFZAVJKrJZ6+ei342InVqCpAEl9bnKzF2Nxl9RgdoFJl/ZJhF5prQFki
ApThfMrI56iO34yUvPEbuBupI0hI1gZTXpXBI7bHTzbmnuW7yDlTs6pqedTxCcqLZXowZfLUy+Ia
3+bCanfhw50cA52l0CQLqgn8t5o/8BiQC69ZcZVQ0L5d1LimwRHQit8rG32Ik/YK3PrSuJ0oTatF
AMUb2ByPBWlmi8eS7YC4FX5b73fxzGe3g1lA21JSPeVnuPdHOmEf2I3VFvllGpETqGZo4rApepO3
vd4O/cq/lJUqPKfdCdIirQY+V9rkidXAabUKQ5fXOq+XJt4J0axjtFJBO+WQM81epaOIXjVBoT74
rRgn+40BCwd/p8JyLItyR9rlI08rz0/qxOhG+6wuSmlyncxkF6Xrp2ZIX3uN2+Wa0IWuS0Xw7KAe
n6ixrxI6XuF/XJjw0DlJe2A3xQRI2DEsgmAf1MVDtYWe9YHQOUmjSCm+BXFwhMYeEOscmFHb+J0V
Z6ni56d0UCJP1wDD5k3ZvelFfwKc3G8nD51TlKrFEkgqBkeoD93oJb6nid8JGjqBqSyQ+D1wczlr
xUPar3mnC782a+iEZdVMa2kMBq3a99tsAM/81W/xOSHZZLVWm8RHpKX8otfsTboxv30qdOLRDMBt
WlBBcjvW0RPENOK8NmQ8+A3ciUjSFWctk2zKIXfUAfssb7Ii++jzbCgjvFx9sqlGqDqGwTGpkN0G
IfsNWgZ+BxskAl4+HAt7GJoQR3JZQRMyGQGpzjLwA/yG7gRlOs58oskcHAf2TveHFFVsvwc7EVkK
AKiH0k4g0gDMsZBR7QBufvJ7uBOTC/rv1nYFxERKdbM06O0PpL6mevbjTRC6Ey8nXBsTyqDBw9Mm
eU2M+nrWrfScFScuM5rYcID26lG35HWCZ69m9n22E5rRUnFCgGzPNwioPIB/Xt8NdGVe8QMVnJez
Uo50hgaMwUJJNrbbwvp9w64JuV6acSc218zQBSyuKV+JhSZCSAvWH2JkQJXX1kJdCJdaWmCOa8SQ
oOq3YJk/oPnw3mspumCtmYBswgjmxRiRHAYjz1paMffKI8DHfDnrupw56tErBr6ur00f3q0zoKN+
I3citG5BAOUlGfNUklcNAIdHsMxizxl3ItQIDWwksOR5qJo3NGj2tS69khSauvGZBJ0VpB1ziKhA
LquN9D6i9Te/SXEC1KKjMEICcATAgH0S43pXAYXs92gnPlc9FTKNA53bqFl2kFMcTl1b+yEj/iFq
2SdLl82A7+RoIW2HbusfORn92v6gBL9chkaBfQRVJZ33gL+Az2J0cB/MoX3rNTMuymkJCHZFavBF
Z/v7iAxuHdMvfo92Ts8JB0+pIByUSyberkrdhm3rtw5dbNNcQDOibqjOwSMuj/Mi4kPQXNNqvrAl
cic4q40Wo17lCAi62ktqoYx4Le08h+A/W/TURTEtAerBs+I6L9s5MZCEZ/WrgSlwRurYWL+8gjtB
mkjIo8ge2mJwffjclPRDoOST3yd1QnQF4rFhvNCI/3m8mUcdQQ2K+rXq4InxcqmLuEwqTWIMnEYf
2jnodjRQv/qN3D1D1wGUFej+50lc0QU8XWMpCM5NKQ9+P+DEKS2FSE3aYEmuwZuqjZ+qwe8uDiGu
l/PSVAkEcSY8urDZG1DefikI82pDURez1KS2aIfZ6pwUbZwHaTy9Acms8kL6UhevGXPwKWYwXnJI
btqd1dCto56AMWixvZyVdi2CaR1LnXezCnfhzE/DIvyqw9TFQk2aGkMzTDm2x3toFd03yeoXQy4K
KltEY+pB6JwXAhKqm73PdOXXN6Mu0inDKgnXWOo86ufXJBoedDh5jtuJTl2hOwGe/ZCPLP1QRfpN
Iwe/S5zrx1GstJVC1TpnmBnw5KA1C+Ldv9Oe/m+1nDInMidoqwd1nw3o25TDXsfyjQkyvxTUhSKF
Ie5ZXRIOuagg2LVbUKg4mjBgfhPjQpFqaMluM/RJc5LZFhICjL1tqnDz+6IuFGmuE1YAazfkW6ah
czbSR5ykft1z9N9fhqcJOmj2rj2WSw/1G4m91sqxhHruLL1qODRx8lzAc8NMQLgtFwLCpvsOxbO8
KCjEXL12dBduZKUxqW4LlafBKIf9vKj2m8n44nlp/C758az2HLWQMFmyQOW6tKBuCga1krFMTn6j
d8KV8/UsaRGq3DQs3odgGe9hNuW5P7qAo6kBAm8kncpHkCNB299i+Rt4+PCX8hu9E7NrpZleVsxN
X0KYoJpA/mwivzPPxRs1cb+0ATeY9y5VN3YMx9PS9OWN18hdvNFMZmJVs6i8LpLtQ9gXAuKmqbqm
2U8RPj/IIKlzKyXYJ5PY4rNmXTGAq2hSiNslRc+uiVNd+gEnbtGMk32nZsw8GZdbrdP35dD41eap
CzmCTHsMjLFWOYe2QyXGN4uc/K549Pw+z6JJFHYhTSOGnHfZ5w5CN7uS0mvY2kuT4uS94FNzSCO1
KgfVNP0Mx4b1xsh29lwyTqhOYbDajSR9jkjNdgzQl11gA+63jblydxruZJNq8PRktpB1jtSd7K6h
mPg5Hn+0HJ04HaoV8Lo07vOZSQERu7arsdnwapV70WZC3rTKLu9MOza3ZCQByycINCVPoLjx4TXk
lUb9LuMtu5HoS/Y3tYS67Y43FYrxYh3ScIF0SD3o98sQB2Yf2qGTv/VlGQx7hsQyPkQJau1Hrsxq
Dg10aSH8gi71CjJ+kNZ5DHkWOO309WL3UYhqwscAyF57ighEnw+Er3jm0lTTdoI6UnmmxcebObVx
vG6HcW5J9xniQbR4PVEW1F9GSNwNOWT7sznXK973oKYtOUISJEn3HRSv5J5ZLsyNiHqRPbC0Ay8s
BPv6HVyNFlDUmb6F+YDe8rDPUnta2gYWGLOmIjnOHCI9x6QpZ7oXDcTjkc9mmd2nuiJ81/aVju7H
AYTxUxNB8+N+w2wv+4RIyPxvQQth7jmEdmY4z9uuLnSxvWsiSLP6ZSEu2qtdqWES9O+cJWWPqk+w
g+lY5rfTu0gvQguLRLJRecnaPwoqwTuvPMft7JWQKV7XBvKceWKKfMyauyKJ/IqDxNklkxnIFIh+
qBxU93VXBBlMF5qo95wTJ7PRoSCwaohULuIaKuty+MZq/eR1PhFnn6xBb507Hva5sUY9gqBV3fRk
av22Mlcgr2RVaOAoMOZCS/pAkb8C+W+mT35jdzZK3Yp5hrNIn8tUwIMjHTYU8zuo0vg93qkRDB1k
2Pst6/MMReVdEtcP5Sb8yF+UODtliBBOaKr63PaqaA99uNT5OoSV5y3HhXlF0HGBPAdWJBNtsh7j
sYNMGjTW5HDwmh0X6jVBo6YIyqmHb0DzbVH0LglGP0YHDLBeHt7KLHoeLO/zMsyAI5tGDlEgktXx
N7+xO+E6J3CUmE2sIHICIYkd7weCHjvc9PywGNQV2FxU10BLRiBBgLwW5NWW+lhVlWeCEDsxq/hS
1JvAEY4ejd4DUcag/7SEud/kOMnNEoIqnVRdD6Jr09wxMifTjkHN1Q/fT12011h3AkCmHttwZ/hd
2ZHwM+6013Qzz3PwgwzERXvxFa6O7Yh8FaWs9baghcl5OHHPRe9EbQzvi6w6n0511Yr9uAxiZ6a2
9dtwXMhXpKG7uOKenAeQL/qjBNr8j601rR/yk7qgL6izdnVZS5UnjM/Brcy6aB8Wy5JcAWdd4NX9
wwILdNOigIx5l29NRPSTkhUEogvexeqwjH3wBMLZYxBkTX1AFgdlQpHhMnoqIfzY+zUCIiewwdNl
kAZC/rlA2TiFw0YtoAdRdqo5eQWHCxCDcvWGO8t5ZyqmqLhvKwHemR3sFO79fsCJbaiwazBe4w6W
HlEFtbmlXuiulnT2TLDO8ivPL0Zs3KDTGOMHrIkBW97MB6D3v/oN3jmQm6m1U2Yg2aN0N+5XQb5t
0GXzjA7nOBbDFo2j5G2O3PbUxPIujke/EsD3Bf3sstgGQSgWKIjkE5xw9jKgaDUs21uvSXFBYlPZ
aAFl0S4vjE6PpoQ4W5tUnkelixNbeNV3Hb5oXuk1+NLWC/mqAxw3fmN3DuKxpl1Pu6jNkWs9Qibx
vhnEFS2XCxu1ixMTK/qMDJ5o+bjG5V3U6HQnqn7xO8RcqNgCZap0lqTNiUx7qOGl6XBXctOVfmHq
AsZotvaEdfBm4klX74csvYGOp/Vb6S5kTMOXXRRZ1UHptFweRniR7flUz29+/k3Pt4YfnJChE6TZ
IiGbG+F8byB+hZQ/HEV2bMKo748Mt7rOK8eCpPnLfQbqH0WhJt3km+ZfcFF/Be+tDz9/gx8vHeJK
MtE5RGsQdCwwBPui3g2jmf+AzLGf9ADsHF+OvEKuDLe1Dm5rKi1Q3RnT25YlxiukiIve6eParJvG
4AtR4o4fxZDZhpeP17qEAsDLsWds4zYZUeyAZ0hkD12F5u++7rp69rvputDA1LIC9pSiz0NDJrXD
d6jPO2aY9Qefjwsh/Jdv0AbVOMxZhS0nid+ZKXwrosJz6p3GKTRDpjTUGDuKpsmh0ujQbFCz9Ypa
yI69HHiHPSaQAHvCVksXb2cbqHddmfiR1IjrrN1AZtSEMWzacLSmb1RLknyqYILoM+mwSX05doWi
UVhAChEYBxSb+iF9E1AYV/o9/LwRPTtdjZ06a2zVAPgBZS4Y0Kjh09Zk/ez3fBdSls5LoZDZNnlU
Mgv/nzB83YPP99Zr9C6qzLIKFa5lCA4iEivcvaD1+RjDqMRcCSjy4/2YuMAyRkm8MmawmzH4FEFS
NOrMTSXnQZ9wETPxCZp3MGcYkmbtHwKLW8GD4vXQfoojQk+GxdstpwHMhbKtMFBXsIGEWmeXrDEc
DwZb7TdRFtuXvrCVOUHHFAY2JqlXOApRej+rerqzFXy0SGEWPAIaGOUubCu6PZUR+C1v5Fmn4qmr
Uvhx4sJGN/xX2A6VIZCfj7Uqg+2Afz1Wr0hc9LNXIklSZz0C1zhAEzkpj6KI6sc5k9lDDBlbvwOW
uLYhfQCDPFRHZR6v4R8sHt5kkXjtt1ycYw93TXgDMjjdkg04W9ia3sb9eE1I4/z6/zy6IaHnRJIJ
WgH3GJkPClodt3rcmuWQWaAeDgtuCOKWZawpvaprQEq+/LFoyBIGpXV49qqAHalcmtOmGvHeb56c
bL60hcEdkch87mkJh6ztw1TH1+bpUkg5Z0gUispIbWTOGlO9A6qa/pKWYv1traPgSmXzwk+4QLmw
yGBXqQZ4j65EskMJ88Oh2s0axfbbagGj7cql+sIn586pAniCMDNrxFFUk5Qnk6wR0GFBc6xgzBHv
gej2qypBa+fl9xYlaieFbjBpXRwA6MagO248cyoXRBdAcASFgE7mEdpxE1lOE4mubNCXvsT5758d
LxzixOkGDi68lgc+3ULGNTn1aYa+PxMzhOa91us/UHR4NqsqHkCmA0KC4LqLj9nA/aithDuBPdps
qCqr65zzZDoBc53C6hR+zX5jdyJ5rlCKJAZWpRUgvCc1Q8Q6zSqvexzhTiCHTEUNxMSLQzRXdyG8
Q2nPPOfcCWNLwmbsJzx62+ixyIZTW8Ve90PiYugshNCqMZPFQVbxPU+C+4H5VfGIi6EDrPAsWFsV
BwXDwLt6hPd1kJB3Xp/ShdAVCQyMLQmw2CMxHpXSdGezhp78nu4cu2EmdZGEQZXzalSQp18/DML6
icMSF0MnGBfBDCeZvLFxczLZ1N3A5cIPikpcGF0A9+iEtrqC7SocnVWZPgQcDvV+8+KE51rDpXok
fXaYWlqtpzhe3istpV9RkTAnPss+m4aGdtmhm4dH2fR5rXu/Q9yF0tlyXUUrkEg1k6l2nekgVN8k
V3beC/dwF0kHy4xpA8MPQTTO/Q6osT1U8j23RBdKB0diC2cjVYG11Np9J1QPXXTdQT/e65u6WLqs
teBcyCQD0aqHJHraFPq+X+EY4Lfpumg6w7oCjl0kO7TLhp7tG6AAroz8O134B2mgi6WjbIsgTiVg
PW0DMt+HVZuAYCSg5fkEpaQ+r+CFAUelYYZDJkN1bdkPk0xmKGQqZk+DyWCivalIxL/BnCqe8yIl
FfeqwBMXd9NkE9mQcI9HWGLoU1JM0BQOpF9fDeZnL896ssRka+Q0HsnSlkBZTE+gVK5X5vXCcnYB
hGswRJAMmc43PT0JGI2EqYFXgxw7v1u2iyDsqmpi8NDih1WXDHurrU0H51YWka9+a9qZHg1v1w3+
DOZo+hKi+ildDiqjXkVy8t2W91mehWwzOduWm2N0lixbEtgqtZR7QcOJCyBUfKZjMeHhs4HsdDPS
Ydc3sR88kbgGyLQ0IPKbzhzjOlJ7ImEEh/reF69Jd/GDvUzTMCTFdJzjsoVlXgDu2UpDvyPZxQ8K
wGRDGpCzvytf4LimxWPDyfSr39idnJ8uSsGaepiOMNAY91Ru4ljZxHNinGyi0kvUo4c8HSGvGb/u
2lV+YeHG/TI4Fzu4JeUyTGaG6XrHmj1EtyFmA6dJv73AFfsyywDJLG7hqsWjbQcPY73n0jNXcSF4
iTQsIAOGvrWQa1km+y2EK5/nyJ2kOdhUOxQNMUcB9swhW8pyj03Nr3lPXOzXBhpEUc1IrLiKv4wt
edeWsR+9mrjQr7JF7bFX1ByrUIe7VcXFsSgAo/v5Ur9wTXRVvppIDrHsSXpiRZPMr0vTVu3JsrjR
J6oVTsGf/8yFQ8RFghUzKWDHhpdI4jQ4zHEiYBxv/JBgsLt4ef6psuDTxPB0IboKTig14B+9/d1v
6OdXerbByxoxBTyjPqpVwaimHerD2BZ+p4eLBMsUDac2SfRxlmY+tWUa7yBgvPkdHyR+OXTbwvlz
04s+TuXWnKJRvt8ieMH5zYtzw91KuAn2qPUcFfzX922z1ntAUv1g/+Aovxx6xy2fYBCujkEb6H29
qQ7mTdZPuYm4MLCCwqgzquHCVE1Dud+SttmnUK73S2hcDJiJLErOWqSnuu62py1U6691+F+XnItS
8hdCyUWBFWRZIgOw8jHREfgo51NbxdG1GuGlpzunE4xwUa62WXaiAUrnc/C1b7onrwXjor9kFEcF
/DP4CTpfRbObN6ATp3IdP/o9/vxGz+I0anrSb6HOTolqOwBw65WVDyxqutQvVl25LzWmBqmwyk7Z
GJ1tB+/g5eaXzrjgLwhxDZON8eiW4vg74yE6P0AicZFf8GeoipIP2Wk7Sx/JJaJ7WsJN1m/SnTCt
w6acNtvTA1S4bjqtXofMT00Q9oUvv2eYAFRE2pYeGOAPdRc80K660uu/sMj/AfmCjFCpSQcHMmba
KKeqAe+6XFrz3mtWXKmvTkVD3Zien2gfrZBQpyO9O1P1rukJnvPQH9x0XTxXFUgFY8+CnVoVjDdT
Mc/t48hDIY7gqfLiVrTbUr6atuL65Zp9V0H60Y86hyy3cdHN9dDg7rcu3bqPmqqBfaWUiLrmVBar
hOlo38KuZteRAWf7Wlvd8du+UaxsT7hY17LdNZuc7W1Z2KD4DX7kgN11ISCtEp6LdluWHZIcNTxI
FqXq1TwWS8Ru14DyQe701oig2oUkq4jYabhxIhHqGT7dLsmGXvymdNkauMZKXrW3ZJOQez5YXOi5
ONhhXvQehsr1+g4Scstc7RIJix/IfMMIbux2EdwQGd1lFtLw8gbunQzS9y1qllO7A6+gMRjgyPvu
vYpb3AZqXqffWtXir7UZ6HxggPvCFxAzJPfzvMRVvlmzwnVJhmTsfutRtOUw89SwGV92ScpE+amr
qMy+tsLA6AdEzq3X7Q5qX7X9eAbp3aitteuug2jUuF+WaozkgYM4WRw3tGziYxAX67gvUqy0bD+z
BZbMh3jekvA+Smd29nY3Wwte2NDbG7gEdHvYu87sVQ2H4/QA+76FwMSaDcjC0jY9pC0EcHfrINgA
S+Wl7ktxmDJcmvkeFZJV9BjZ0Gm+S2PGwRuZq7yAOSZJsZew1tzha/VltdMpMrtdFgVNezBtF38e
JvhvL3Zb+VdTbZaclO4T+bjpOGW/wqqW80cyFYQ8bEWZGnFoNnBU6ClbTARFhI1x07wCQyPF91Lw
i8bgRLhlwpxCqBojG2vDfpM3lpF1+TKkbQW7635GMfiWg4GUPUUrX0e7bzoKJzGRBmcZyMY03RKA
xbIBtAUFHW5mc7T4ln1/GycopMW3THYpDDaZzE5Mlt2+Z+vSapQkbDDO58xyHu9DM8rjorFHPbJe
mPppXWPRwQlCdH18OycboftelDSGSmxpmwPuNWX6KYV1YH+fwdhRn8okNKveLQr+pTDbg61hjAxq
mggheziqk/pNJFPNThBYket9Fy8RqtrhBG21DW3maRbgboV2ZBOQnAwia2FjvsRNAM6MnjlV73jS
RumhLMak/oK7T9ogaFraz4exTvrxUZpQsCfAs4b2VFsOmlDWh31ytyVBLB+icpHb71XX9AaMGfiA
08cBQVseO1Xa+FbBWHX4UAZtGsJ5nErBkh1vaaYew2mS0RdaF0Vqd4WACWK+LPOc3IW6ov3HemE2
2UPzPgQbXSzY9SHtnLDmazEtMLrcyUGmXxLCBvUB7PKt3KO7hLMLPI/evgKqb0zxf+4D+rWv9bzd
trGy9kluYRTtVYlI+lpTLPMbIePtccpCcQrjIa1/SbXh7BimlSrfDrJct9cLCB5xgE40dAPSw1mJ
mN2Oy9R13yQ6N+V9zQZi876vmyIf4izS92bIeLyvKaEwE2YxzX6PFlk8gkIe3KGNtH0FtaXd1Usi
DgICQcFhheH7cgcPCfgoQzyIfGyyimYHuC3z9A23ZdM9RqKootulr4w9BrCuX28yq0OWc7bK8EMI
q93ibTlk4n85+5IluXEs219py3WzGhwAAmZdtSDpHuExD4qQFBuahhA4EwRAgODX9/Gseq8rZZWV
bWmZC8XkAx0A7z33DKpUwUbwROyIQMyyGJlxV243VN8asltyShVTwwuCO2pkzFKRN0fS9HNe2a1z
ODs95bo5gj8d69tFOPZtgCfAVNbA3fx9sxGNo6SZN39gdLZaVgTTKnfddzA4PtZyRab6FuVOfmi4
EdlpVEohVbmONPvaNKJTpZxMb7uCT3FNkD2UpdvJDKOxlfUJiSprpiQupmH36nNqBV5BRYmMYWe4
4VW0kTQaabqRmQ7T2ZKngKHd3t8tHsK0A1XavyUkeIZ4NTnBlxNREOwW5ZJ8r7GF87IbmmQs2ejp
/DEsKUWUJuoGWJ4Vab/v7clbqGQ/BOTT6bpoFptvOO935WdE+Frcpn0BxNuZb32M4OQn1+ziGjkc
GneFHpY14mnAQ50/TYWE4QMSFzHuPEw+GWkBAehELwYRi/7gnEyHUMjY8v3ab0YCutgQLyUuSR1Q
KELO1jQng6i1qNh120bPjPY6qZqMrcigJi4WVR72vXvVZE+7S2d3Ly7WcY7qavFJHW5SJHg9kNh0
7TOg5CT0SMgdrDjCOl7aK9GjjbkLAJf4Metb3PRsXdMFZO+s2W5GSTrENu86tmWmdB5BvKBN3XpI
6HYTP1nSj1BkTJm1D+1G8gSZn3Lp7mbY3bVL4QIS6xuYixeL1yI+xakw9p6aJZq+JO3Ghxs2pAYL
bWrGofmeDnzHchjh22YOs+StO+Kdbd2Bjn1mXljvmvrKyLZLT1DSsuF21QmCtw44kwZWIS8prd93
+CXD2Nw0Hb00CAmXIDhDhoWFwmGmhBhtG9Sl6sYUxOEERGJyMArRh4WzYUqep0jwKzcO4pUnPVBT
2KTT+kMWNwi+BtX++Ux6vYSVShKONuj8GfTP7cdsFuKrOMINsHTd1P9QENe8jpBh0EuG4xnBt2Lp
w2Xsp4+9zroKdsjtE7oaeCTtJEIg4aD3MS8F8pttNRIENtw5tblSGRRrD32CseFR2iipfNci/bap
H1k+OX877EnIqrbtDH0excKjYzNHqmy2GYndINFjGYx+QLwv3c2b7hK0ZbyDkUpp0Qvedha6z4cm
g5tiBZpTfe3xDcTQD7JqUTsBW0j6dKu6TIdPvdbSliOkbeEGloDpl0brrcg6dtuMPTk5Y6L0Ajpb
lZ4WMLAuRc6z5z0eYQbTCOz6DyTGXiyQue6wHgZaJgnu+0R07VTh1DHL3R6t/OC4mMqV1Deqi8YX
ePa6+3zFEV/RYUyrdpm/7aRZioDY7Ddkq3Q3mQ9wO/cGcwXE5+qQoeKw2xwqomlqPy6xhHwUhdZO
YV9o4TgIr74e66BAMG72IUFWTFK1XsXTN+5SnPcRtHvXqjOgrHcgDctrkdrN/QC/xiILGlPWvSJR
4ug1z+2+fc+n0R+ls6AuFw0M+u/5YllTLlvUqMdmwGH4ls5jXWgTqbQpxz6scFSpZTbMRa9zJa/2
JLa6AufIrhfesPHWjygGfyCb+iG1+xhXUxfLEZeqgaR+ENFSPyRK1dsRXN1pegJnzXbPME9gNw1p
a3cxLiGEuxzuDarSGwbzpwxWOa4Y18QnRbotS/NpnbQkb22TuvsuTZYHpfXeFB4W7MYByd839m2O
2yV+tghkjD6lGIVFHzOGkxS2TdZSqGizgdFQ5q12SSkVT5Orpt11uSxrDtCYrSvCg3fqjkhX77oL
NCe7uvXgxDwI3GxzXTg/gmol6V0ixqkMORITdQ1aHs7vtYi6tQZPtVnLRO/5YWOiPYWxLWs/fR6R
KFYgiNmfPHh03Tx9BBsvlCGdszJpsp7B3MQjLkHPiKf3FIIu3tUEJm1rqOSQKVT2RiEK0In4pp1s
FKpGN+SSehA1Q42haDYxe4ih+y2HQS9Fm1IYR2g2vaDqfWM9vV9jBDPEFls0C2fK7phsqD/ZJ9mK
W5eKcl5i7Iw4JhdNP7ip3LsOI5iIZM/x6JcTMsZ6jcjoc0JzpkS5QuL6YMjAr6Iun3RJ5HyHPsO6
i2TIKXP4zMi43KlmaSBfj2EFe1SiG+bbdFQ+wr0CDgvXgsm06makhx9p3GbuPp6IhqEzBvfiQ8Yn
3xzdgOilhyVp0k/cIDaoMlkNbIm3kWV3AZnX+ZHozif3GGim05OxbL+n2TDEF2qY52grzBm+mDKc
uFBcgAPJL1ys0JvskxTXNY5MtZU8y+RDALMqKjekwbsns/sFgvshjRNfwiaz7stcxK267w0wTFw8
OSyHNEC3PRwhgYwPvE6nCcnmdaKQP98M8W22qnNSMDPn4pqDTd7IUnBHk2pEKny84kGgGZ9Gmx86
PsCaq9hHSGM/KCgo01dp2HyjJ2TAi/LvofYdrAexdPnmitwzHBLJCm+NS8m8QlGZbwS9oLSY5MIn
4BwnH9IssqcWL4Y8/lNofB+adbroN9xPPlOivTsmeT/EyMDRMNeLszblVciH5ptwVBYmjffjr/Hv
01Q3CVoeWnfmbgVbDyeeRknfXv2a6d6bOtzzcA7e/Z1Md71nKX39e5B7zyZqP6xDHbunSa9xiQHX
kryFofaupFsbVapvXsS2roVT0XvooeKaMfUt9NY1l41VMHbJoOtHsZeW+26FKnI05Atov/2z1SS5
TPrEX2zzKg5+zNPrPhXi44CCqtxC91XCyPo+BqT10MQJk4gpsM/Uu6t5xp3hinsZvseqi1+XifLm
Mmkb8ND3zuzidokS/UA8/Idhf09v4Ry6FpwFuKisZL9A2bK8SkBO+sFFCpoHu+XlGoFyUUf0lfPJ
FGHmt5jlwWMAmbupLgyR1zji3Clonrz8GnveJx1Dxvy4WXBvEHaSUB+V0iMBouqxdXB9Vo8zA3nm
7ZrLQww1X7kyGa52xr9zLu1jlmTZFSM9Ftw507wl7HGgenyJ92G750x1j5IoAyLVOvTIdd9IK7wp
JPq3cAzIQwyXzCXylcWburJd4KLqpoWV477u23HSHb0KIORmLz7i+bMcPFg+VWKnPLqsx9z5oaix
VziMH0JDvre2DvaFUsZC4dpx4yAnx86Hqj07XJyGsO0wAuI6DgpZ0ctisMq2Np27SjIXR1cuzuAv
AKG0J1e6iWtxZ6LN2KODcwV53dmQsFKEzNnrNVNUvqEXGxeEZiRRcqla1WY33eYGxBfLyeFojZXm
r+k6KHK/pGuqDjAeCRNMNgxrTnPkxPA5ws5ECBsNLW0rz/28FgHAeX0Qds3bUg+oun1Rp1GaDkWg
YW2/bZymy43bZrd/RcyaR4HfWE5x9x6wkakqOkjgugN8oerkQvOh7R63GGjWYZ6ydDzaHAdfhR5d
5qflTCg9LPmYpPeQiXX0GozwNK5isVFxiiEE3H60uIuO96uxXJEyCOmaK7OYlLACFjkc9d/eJUN4
BNiTJ8B1QELer40ZDE6iZspRQ6kRW/+5B/ziP/e0F6dsxuQ0NaPPP8cm7aO3EXN3AD/bTBHribFK
U2J1oPIv6tX1SIDR61a5UWr+kcGlwr5y3xD+yZhFJF1F8yVCsVJPNHLPzO/dJosoSfIUVU6tx1LU
6ZDcmZ1v4UdWd2L4rlvoMw+8QzbmUxiaTcBCg876AanltN8Ok4Nf8YVoo2R+YNifOINJqs8FAuKR
csDfzQSh/mWXksZfpn3Tk7HKdr3puRgYYxLBBjM6arQv3VIGFKkorFH3WP/YWZSI/kL0stevg4lm
d5y7yIqTMWKl+MR24XW1JMPm3npBoa5jTS/Mm/X94o5KkjEqRb/G1+0ia1Yu4EfYm9B1mcRHkreQ
txrMjUqt3IIOa2EwSHpdd7hKQ/K/1DezTJYLX2/8aUmTYE1h6b6r+zAMQ6ERQFtA5ijXFIl5vJuP
wXOULxwdi7/syMYOCduzqGjEmhfGehTRhV2tN4957PPmh0NiDz/sPSFNxTw8veZCGkSnXNboHm9a
OM5h6aXxmF7VHZKAr5UM80eBM1RXqbVZPBSkBR3m1Qx7F6HvCiS62HYs7os8oXF+ZXHT6b54n7YX
6Gxj8XlGjZ83JRWStE/IWGtQC3XxyNq1wEqjaclxWAeAFBH0oHvexO0d7zzZS41d/9LHdDwMdcum
YqX1ejUTAHO3gOFS+sCnjfVX3mnxFQDjJ0S/2IQhKYhB2TAj+ih5mhJZv8GmBa2GHHFWtp3ub60l
AtIH+Ob405DzplR7QI4OZC3kss11OtwuNjXDra5Xc70qNXdfkHtu36OlN6ba1gifZbblr/167iv6
nk9Pw5b5V4ayxlZyX9B9gq5nt2Lw+XiEBl+wolNeokLBBN4hw5FvGEPgODSALW1356GyQbAoPwOY
8DPQr73f8yKhEFacMCES5iZd+BI9pDm4qeC65ZN0J8ektAM+lDUQA6OCumsPG0l5d64dWPsol1aw
Qwz1zvJjQ/vjyqgBIPsGCxLkLmvKTXaY0PwlWJ9t8qxbdNgXYepMkXQ4RVXhVo1wRpmszTdOR5O8
pn5tXBlGE6N/z7PBbUXn+BB9btu4/srPFdEl32Ce8BKYerf9YLMTAdQRy3IZs369FIi64aVgenyf
KfZtwZFEUyLthmSHQWT8V0y7T3dchMAPsG2tMzTnnKTHLcl9/knJSEBW34oagHckRhh+GQXnjQpl
0OivKJvnb8Owwc0QgFzTTa8wIBQdKu/Gp5edzcJ3IEJyv9ZDUr+PzbALilj74JKbsfHZ8hLVhNH3
GEkw9DsQkwaAXyfpjZh1jwOENKFMZLz4By3qXEFBh5FpJpkkD23EGIY0yIQk19TDJ/conGZJtdmd
pAfHHJqRYVy3Z1h9x9lHpYV7jKLMfOR1Hr+AF2T3i7mGCOoymoH3bMO4uQPLOHyq986pj7jm/fUU
92Brsg658rDuyebT3AixlFShcStUVPefIEDfioVCvKZU5tm13lT0kDO/3TKxN/w413AUOQw0bBcL
0lIuYjWQU4b0bxx8U2peG3Qx4V7JGaJ452BjVdAFLeuzX+Fc/AZfHMANJvis+YSJB+yGmAu4Donv
OhwLIo3TGYUIOiJAoval2RjK0hQIGSqslnQ0gusxsiUqDXUHPVAuAQf6NZkRv5Prvb1IFFGvSBXo
+qeEz/A22BAs8tTihRRpe67PS5zdwfpCA/JN71EN5lmZKrycl3mu/XzslrpryiTLlf96pnCf5mkY
x+stz/cBz9FH5gn9sh/uU5n7a5SXbXrkXEXzJZjBuX/EhGU64JiYpqOmtDNV0rghBgsUeceH2RMc
IrB9ucJnAZStVnRWAJA8uPguBPtkoqZz5UTXeLiKIjfuF3DV279HFGlgxYDE02u5zxu2T81xOXpP
Dr3IVrSZ1l+lc4w6tmmn66Aa+gRS/gLhC2xLAd/BfyTN8vpTtEMlceQQfoUXwKebw93IkPi75Vom
OaKd+h2AlxlWNZ0mDN7at2ZfzFjik4KPA+8b9AI4MQc3ls1SK9jyw5NL3ML5jwOu8Uytp23OFn6R
I20eib+1Y7wtIgo3z6MX6XkTRp2TEu37guYNh09fdbsR/mShNRJFMm92wDbGGPd9xQ20Piltiawc
jOIJCMZjksWvc4YyrXJe6KbMM8cgYbMs9K8tg/tSRQBqtJ8GQHRZMU5r07yQbcfpIaOIxVcsj0da
jiIZkmoGyOvKeXJAbIuGhU1WHcSV5D5Ti+aPyLlpXRFgbq4Oa6gp+uFkz1DGCBXbb5FGWEhBoWAS
j4hocvlFE5TPvzG8Kf/RoEplN9TEQ15mQ94nD4P0BF7gCr1G05pxfArwpeiPSWfIGAoKDwkHXL6Z
dllkg4VrDBb1Jo8YkuT1ggh3YerbZibtfoozsk23QmH8UDCVesQAqEa/E5q2zV2y1xM4azXpp0vk
MUTJA3SjOcOe0unuMdacgjoiltTrI1iQaiwxLKTr18mPJkLu5275KRoAEH4iw3j+hBj6qirWQnXo
7NHtjXcrYPG+hGzImrWAxVCcXBOWUPS01EbTZYSQ5ObrpHqxVTVjtb3wOK99palS/WEALWupEgQt
2b5Y9BiaI9qMAf1yBldBcIqHc+odQgDnqmtasV3VluS8hPxJClrBYIRgQ7X1CJoGJvyzvGJuS/cS
YLHKLsOUzSChLCjwCowX4r6AYHbvqgXLYDhm2xov73lL+yFCAxFnNkWMM7x5fqh+HCBT7DH4tbiZ
jigWszIatLhgiUrCdupjnvLXVSOg6MYDZdgU3nibdRlqkC2d72neDtvHCO9GoGYCFDKvx7NJO7pf
x3eX3a3nxv26juZ+QwUGGjh800It5X0YY4OORa8pwwbPeqCweYkRIvW2IGYU07c2oKkH7zPkI3nX
1kULioGcomuaLVTkDiFMs74yYl75PcXhIVEv8m7/3jcYsr11nZ/7YyazKQJKtKh0QsQ40+1jhpof
ezkReUaPCqXR8t6ojHpe2FjAhNzn2co/xECcW6QaYaxlvwq4FPevKlrn6GGWmGM+OtEtBkYcgQ9J
mbsFdt1Qgyo9nJoR41wskkylR52j+2EHxIOuyzWErZL6csdodB5hPqjzNq8IZZZfe4UB6Q1KbM5u
UBZl5nkaul5f5TL18ylaBzm+pYQAvGLnmu24zmO0FkOe+OhmJjBde4xWs7Y44xC3WQqUx9MhrCPX
d62x0G+NlOTuwz6A7lpyYjC7bNNhgnOSlpH9xplR9YcUyGmZTIjt6Nx+Fe1IpUfJCrvO4eSVTAPq
KSS3l3G+2fUyzJNILzWGR/5i6NlOXuPGUnrV9hhwl4qM4LUcoKcmGsjHhPkVplpmo9Fx0Umylikb
u6jAnrtlypyB2onC9eVIYigGlmMbxRhjsgmTy1AMSA7kRVg2RSvd5DS7tNsq9kuVbRGZ4FSY+FUU
fSoRAQhoIu5uaKyNeaUGYQHvuczW8QaFbZsfB9qs4tl7TByrQQL8hugWPMuHdpoGdl3LYeqfPceF
uQ4J780VWZEUBRgPwouL3oSdPnRrPsqrrdOif0G3B4wVeDqq5QV4Gx8xiMlgPdiScsVmVlEJSxsW
VIXxds7FsQfL9ezMnX+GMScxcSkEfF3Hw4gJp1lPKMA0LqzNO6UfcJ+eMEoBxwwTYtRuIjynuOzQ
DAra9PsLhoKAfR128lHse35DAUdE10lUA18vGIEpY3KeTvPkgnSMqYu+yxd6sw8zlOdxEmb72ber
ALDdr3DEOVqpttAUsceEAqP7BFxCshjuSgaEw7yNLuPJwww3EZMczw7GMYCNjToOhGEXrivF6H1f
hVGfgxKtYXdU19l0yuCZ4C+XSa1pJV1Q001iYL9UbHVP4lO2K5reRCaOoyOG7ratBi4Fuk61GIXa
KB3b9MuWd2t2Xe+y254wbsks5khNrffv6URT+VX1MxlOJIV290RaH5Zb+CVo+2GAxzqqmolm202c
RSb8CAvt1E3r1jE/7CvlQAYFCpECE+wVw8IWho+sXmx2u5LR+NIGJOGeNF5CV617kvQlxB4MJJAs
O5OuHT8K8N3vBoeo6xfie2lutd3j6SpHjuN+/pzzGuIdYYMrW5Nn3VdAihFwWcojZYCdo5MpzYR1
Ph5QU/e4NeIIPXf5Xit/LyLt0jJEUayxTfiiof9R9HzthAKIhRpCU3FvcjdEMFpo8/b7er4zfs9X
oNDw66DytMwixJiqoJx6TrVOLHadpONiC8UNnCuAMCH5LMekgFRpQiPwxVK51HdJk1t/xAEKc083
TK17t92mtpt5z0f6UW8ry9C2LN16FQDVbx95Pip3fzYlTS/NuNbFCPempUAdKrdqSjG6wt0WE/kH
HoLIr0wD6cwdhn4jTEVQFe9AtpYeoBVFEmtG7Zd1jRZeQCmXeKD9qgeeB47100KGtKmcQ8r4Uweq
Lu6ICI2BGalwvBavuSIC+oOJYEALALjWy2yLFgLWrJg5iDFpCTKHXt+BI0mgxcBriP0CsGJvo4JZ
FK5dQXG+2r2Qwwz5UoHUBXScxw16Z6RdTVvGms+wDMDMplg9UpmWi9FZ2nYlNLL1hhF9A+OvuNJp
A25S9Z9GW/hNR5RfYOqa2pKA4gZ4kwPxKuH8nb6k+Ovo2vlGqpNofsWZ0XhvmElMMEK9nxOjD8AJ
9hXU+6iOTv9ZrxvZgsmGSzjPb1tFWAcMbQ8NvcfwdVorVsPN4M9R8n5OU2Qhm8Z5MsOBiE9d9oG5
P8dR/Nkhiw6p21B1D4e0feKAK1r6JzVh8U805Rn2o6Ju8/yIGyQBhiQcuTU4p80fiNJ/x4EtjX+i
KgMJSywolpiMRNh/SzO39nr00QxTTwO6GXBq1yHnIhdL8rAZILdorbqIlBiX4HP695zAM4H2X9Hn
fmJKyg3gdxvp/DgjnneoWkidbsGGXUpUahilYwzO/8A643fYgT87a+nFYKmlKTvC4WLJn22Y67VS
skWX7nFPgt0uLHYG1KNbmP7gCv8OofJnu60OhEfcRxJ6ZBwhMxY+SocFUPMfvKHfe/TzG/0nZq9C
RKXJG0FBhRq/9jp+9VzVf6B/+L3H/onvjAJ9GZWs6RHzZ7QKOpzadUj/5IP/RJm0cWyneWX0CAj6
ACYy5h4xMMd/v6B+75Wfv/9PV6XeMFykomVHSSKDu7mri7jBff/PPXr620dPepWC7obrkuwjzKat
QGzqPj//+wf/vRX604ZnGhNUtXVYLk0uku8GaJKH+X5IEJTFk1EVaoW84BLSN6r+VN4k/EV/+34a
Ln0OXyx6RL4v/Zgt2tx1MYDVf/+GfjU6/Be7+2d7prwLKQAhmR1HLhpgz2IKHrMV/PceYsteM9Tc
+M6UxRO7aFX3odvbDzFWGr2sTbs26FJkc0Dc6PfNpY1KCpujGPv7q/uv30gGzN/+G19/mxXafNnY
n77824d5xP//ff6b//87v/2Lv128z3dfxnfz8y/95m/wuP943uqL/fKbLw6oyG14XN91eHo362B/
fXz5Pp9/8//6w/94//VRPgT1/tdfvnwfwR9Bu6Pbb/aXf/zo9P2vv8QsOZOr/+ufn+EfPz6/hb/+
cv1FT3jW/su/+Kv3L8b+9Zec/4XShHEimEhg58KxMvz7rz/J/kKQdwgAIiYEVeXZq21CkG+D5+V/
ySjUxATFc5zn+dkf2szrrz+K/3KmAgmBn2T4B4wO/t+re/j7Svn7R4Lr8Y+v/2Nax4cZJAXz11/O
JPf/XU85InUAcySUwYoBj4Toid8uW2ZopLD57AEtEYCCcA+c+UfMp6MDAhXV9tHN/Y8ls38ku+G/
Onf85pnB/YNsJOaAfSney097VDY03dk+rAdWCw3L8ZwUaG4zEFapi+UpIfCcR5WGcJ0ib6P9aTNq
G04D6HN3bWzUj4yKsIFyDRZ0MUEM+mnmYb7ukiyZi6VFpV1JSUUHuCDwh2xYMEFeiWuOKa2TEuz8
GfRfl19F0uKEA8lgB1W7hnVQkBDBMX2PgCBWsTT91hE5VWsPtQ1Q2NJGDWZgy/QURhjQWkkOLErI
NXQmpMg23T0hgBJkjA3bDNTNKAbAFfd3OYK/82LdOn+HIcIHKTierw6bQeAjGx8DnQ+96m46WOLf
9gqXYhN7vJf1RsDRbnvAAeAstn05zov7lrIoe7G5AT/brLG8b3Ohb+gE/C5uQ10kmP6MkOyEvEww
Ay3SoZOvrY/FE9z6t0O9NwoMl/ki9sn6iJlYVtWATD4BTkxlCdpZBC5dD7Q5dRG/96j1f9RbAnv1
acYZUsrOiu9WeZMcQJmMCqkFednIbvBP0FhZhdj35slg1DbgNAo9molEdoCt++AB2vLmGtmc/toj
w/AmAThephFld1s7ZvcA8drmkPSBPixRn5csM+SmNdtarmqbHjbp5Xp21bJTsS+5BWY5TgJofD1d
zNm63biOW9ja1nDe0504dogUuJ42p16WiecAg5WJZIXZ1vyagAuKAXrEMWrp0XtdABIU84METtoh
sKIfgdqF1daVm5axzIwStnBgKl8yQlpVzg3ZXzGvhTwV8yJpLWqsGCMphSCve/yeX4rET/E7jXJK
DnJ108FRKx4a5tHaExdJWq5nZ2cagzGCLjtjQI/nzl1IRyBVMCRJL9A0oOKf4Zn3SoPL98PewQSw
Ym6qi3qznJ8JlvCln3MVTvVo8jOhgKrbdW3s2zIlWEj9Qj5JMjfvtc3VN1yZ9sn0k7iH/8IEmDEM
YTq02dp8QkUP+7F2bSWA1wlRJozE7oElK55lT5r4Eo2MsGUY8uwNnuPmiu0d28oaiah10bqumaom
jcMBJV9y7MwQnpN5T5+mmIMi4uMEbLhuPMN1QAS2b8uYM3iDSq8eXR2LN8Pn5qNucfUOGdfzrRiG
HpMBIdmrg5tika9rvKEDbbcv42zNC4Z9Q1Ikk2ZflrZbpkLlUV/FsWa0ZEOnSbnES/wemTZ+BnVl
fHW0AxNyS/NPADwTEAvTAfTpxKfkg8QwHHBt7HqA2RMdnxHhkh1MWMEPk4tUY1GDHGIqk65jemwb
Dtop0wO6ObbBhkg2mNQfGpLwi7jBTA/UoR0sTvgdXqIBdg7UrkY/gfSzbAVmtMP13vdwkppDjVME
prrSF+Pgo/sA6eEIrR3vXyGoQi1EyNydAb18/kYIoLKK0XS83JczQBCDAAYeh0PG6orOw4FGNwI0
VB3vHiLQYx8SsJIw0BFgkJX7FPvHdubpKz5SWsywCsEYlyt2qOED+4xRd1NlGGgdaErHxyFuu8Ou
DGOFYtvyCSSAGdQxHEOfPcnYGw7zM+lHTVFTGHAoaJnxMRLl4iC+Ae6jADFEfNz2ApvcpiX4OOEU
KXu1ShZAleSdiEoMgXAsOLCH56qPdneHcaB/HcAq28s9GzAkrZ1I1CVJRPK5tcbRUq6UqgOJI2iq
MALsbsElWh/QQqsXHjYKuKR2OT+A+Jd98uOuvi9y10M1NiuO9JaADlla8NH2Ug3NTgvJdZCnuI4w
20FkcH83TiNpHmbYETeHjIn0asYEuLkwA9jkVwH4qQQhIMbu0vPYgkG8dNEXX+utLoOsIcueYJt3
NJOBAs4D0TlmKQRaFUbPULaAqBZlJRaOdtUCpBuDjDkaQZb2BKnN9Qx0A5oFg1+JKW2K/+HuTJYk
V5Ir+0UoAQxmBmALwMeY58zYQGLIwDzP+HoeT5JCVolwQZHuRffubV5EpDtgpnr13KtL547XXY8E
5EJ6nz1GlEEj3OiGJ6l7vwgJNwZI6OuYdSUE8pRfbRkCH/ecLo46WblB82pc33CDcejBRs+3cmCO
DnTFSc0kC2IMvqttfVtJ57uutH5aLhpTKk3CmObGzIG7Rqf7WccpeWC1b5MEaZURtGB6861bztae
f+iEYlSXb1Udd+eYsN+UDetcOzGZabmvq+2qFITeGA5jfswG9s7mL/8A2r4d5yQimt9Uq79Rfn3S
GxW35MX38w5NlUFFTipKGhD16JjHKF6ZDuWjG32Y8eq0/qgJqLmu9VowcNNT8maCPfJFXwifwF0W
mGV6RRCrKFl/4e/Tzxy/DZqp0IcYjeQ3+1utay3iJQ1Q54vfDI49lPx+c7Qfm3qLIbMdZFrBVMTz
+xXvR6DRDd/nUQ330jGm22iJxL3p9OqPvYKHuVG6vShepC9PG5EMBlOn+6UuDoLZZhO49RCB8RVD
972lE04L1faOQuBleHn50sRDKtvxqa6t8UTUaF5ct9Pk/FZM6H62PCJvxUraCQG2yCG8xiwB7vcH
3EDytC1yanEBRe6v1Wr0B7dL+qAtK1k4trDQLL4YASbDemiMwSSwN3fuMAvUbQDoLBcADfCcwLA7
GYIXqXCxi56XAPB/6Y3sA1tKdFtP9dtUdklYddESJpkFGlb2zKcoDNotGAfDma7WROonvdmXyJtV
FZBrkcz2TcLqsLDkk7DKaO12IyIn0L5wv1ox2FdVolFaF8eKuyCqvf7YMom8HqWFBh61L/liy083
F15xdEwes50nevgMS1Ak+HJ0hh+XfUCQ96ODwUrisnlEUo+j/cjqr5Vw3zjqw2QZM95OewTiB5vp
eGgmPHw4dbIcSHRcjPpqnKR8A2nniSqtqqIQKiSXvsm11xUmDJG7sUTI54K3fro8imrO6SL+lbLt
ZwuMUS53eIh6EZr47HZJusYljJRj2df5Uq7ntE2NzyjtmFOkShItn3euGTQqH94vWRTMMMbUeI8N
XeuAdcXZxzLbnAKeKPGNsEvEemI9mpTHeIKV4aLa5peZ+TaXMdRqf1oxt3k+j8AcBXmWrfHNyjT5
0cQL4+6LmTGln2JE64LRrtrToIXzXUa0wYuMAtfLi7BrYYvtwdJ7NcnkbV6E6ytjo2LriMLz87Kv
QaIALvED0vyz72zLmIUZX6sVN79NFVSDqgJ0SIFlmfFsPLjlXqbG6uP+wLG4NfyyJhZ3kLUxx4NK
wtKeTGbfKwGmCyYJGK/MXzNXPmSNYYCPVu4ehbPYOV4kuXKn6J4pM2NmZ3S3PbsAv/DQWW88ifYP
2ny265jF8YbVjnfvjF13nSULQ6w1K5zHzVrTegcnkzwZbAq6EePM58dL8QpUxHHF3JXYfLfP1rdI
uv0z0mxihummljUE8QRkhpIcf4Azxi+ZTJVGMe6TMqjtyOyDku7mx3b7qQs2I0meZbNCFde9kDdz
z1AsxYKRBbhAltHP07lKQmtc55/UcJaw2dryaWbagOZekR0UMiZ10G/Il6KoHIZFHEdsTkzI8mU9
Sx5Eit4CJ+e8ctOaeZLUTNlXO+Eaq9riFnVsLMMcosU8qa7odrGl06cmb43HesVRujkAQJhHNpdt
WJ2zm4U7B7WX2azYacfZhKLQxjkvIpjNZUUv4SHW3nMdTWRa2dFKJchFWbRh3E0FdmyLkbQfbzph
XEgeZx8acuWjdWT9YrGaY9+AYejdmDfmFW7EZNrh0fL6IFZ98QZb5/VnppTJn9yJu8THU0xVVJGG
XDJaZ9yMdU/Ur+ZoF89zb7rfoozr47yuS3MaGcn9quiMYevYA/eRyTo297Sx6m5ec8YatlEVEBOx
aV0BalIeekgjHZ+y69rQEZHkcJAWMI+s6/ahc2fIkqHkMfS7dKPAHoFqgl525r1wMDdcFS7j5f3a
SfMZ7t72gen/VIC9jg8umGB6tJxI+1NpZPFR6RiWogPxqAdMszCpAIHnFGbnTIgaDxxkS34aMtXd
93bMOkIAIfy6EmrIn5YmO6RCmqfZjVUTGHX2rZ3e7HzbSZmSe5160Fl1Zbmb6c9tjTkRE+KS5C/J
pkvstJbegaMcKuYAh7Q2hlCQNebPQt/1vAB3qRG5u1UPTeAU0qRvoPzoamyj/uoMOSjHRmOxpVmY
jAW4/jSbewYs6aFqrephlkN5X65dHQ4WVaMN7t5F/JpVFtd1ZaU7AwQTLxGG03XJ9J3tqX5PCtFx
5GLD1Djv4j6f7yvdma8muAqpR2bG7Lnr36powmiUCv04adfdgVSse1Utd05iLHMo1KiPkC3eKXJY
K0N9IuKJE8ozQy9q0yvLysln6lJ325kdjsfErb3zNnUz9tjIi4DV3eqP2zsH9tj1P82a5PfxhAVw
mKoLPjm5ZycR9i8WIsbfLhdo4PABjV3BiGiQo9niC44SteMn5sb9pm3HCRYGV1S8Sd88l1A4R4H5
lckaI7Vnu0yMqyKqwOgZ8RwdnUwvDROk9whcHYjcXI2faXSq/t3OaYMoAFJGrFXkArN3WT67nKTY
RIYUXhKhuCm+DWw/16uVUFlOiccFli2WSTXQrPm8hxLE0oplgSRl6WZ7y21HsmrniR7HxFwWjKlV
R7SZVAphfrkzG7dJFUknbIX13Rl/fEiN1J9ZfcCxM/Cn/SbnZpsgMdPIDJfF4KGYTLGpoyppE0B1
baz5ou5lDlA/2qNvV5Z+H2Cc/zQqFRFjbi9fQ7d3vZM3eYt3xK7Rx4FdJRTRLIfUf1yMjGGKknPV
z/18u2bL5gQgsxSmI6EpX7iIh9qXMJZs8Jb1cRht+1EO5lTisTY5EonCn8OYwe/K5LPHc52WxO8f
0jSiOc+KahLQc8K8HrumORbDRPU0uEjve+Ytw9ewbu5w+Cv6/Z9WPm/Sr67u65/hX6XPf1JL/x/S
R9lmJJho/M/66M1H8tF94Err/kkh/Y//798VUtf8h0cvZ5raU2S2Of9NIRX/0AoHlGkRWcAjfNlW
8h8KqRD/MDkLORFsQSy/1Miq/6mQqn9oWiUPy7MQ2oYL+d8opJapLlLkP0mV5PNKKjYgLIQP+a8p
ymJc3QV7w7LDxyWmo77YFJbp4ozfEvkT5yzf4QZxPDtcvGnrfPfvtWP9vYEMx0h3LnEOdGW9qn+V
OF2924mTBZNw1Ysvu9XWpeSwT84iuf+AA7gLi7/3YmRkRfOgcPO+GVKl8ZO5yrl+IKS96OGtiaYO
2BMzTxCmOoIwKeauAxBrPHClTYOUAMfSfHil4D7/95JyRcpxglpV8X01xNYPCyolrgNWngZtPnqn
9lIxiDwxxO2Yb1MZ4tSXiiYaP+TdhT+4Jj2WMkRdKhKr6uYzyDcO907VU3Qb/S1iKpfL/5Ha/Re0
0GodZsOkAmodQY+GUXXFbpLgByCkQOLMnGyrD6q/ZZWgO+5C7iTJcpc4o6JyjVLvu79VGdMbZwvm
KUuzO6wXCGuoTS8aG8a1YdprvN+gUoqjwSQmP0PnjnjBLq4uXzsS4noFse3JDKHOFIOVc3SYEgsh
LXc4XEpTOCZx55B8fG11boJbhPK2p85VsBuZT/p7PcJsXKI98e4MPmM31/dkkb7x01CQp7i7jyAl
6pMqGqru7W8FTi0jH3PclfFN9bdGJxkdpzPyI7V7tW7Gsp9rTWEPxqm2Gwmsa5xjh2YuMOdNGkdQ
juytc7d5PIyMEacbRIfVC9TfjsNlInpfLYs1B3CVfXUNGox8iKUGibSeGuuI6kgv0yMdeydT5klz
RVNCE8IukXHaqWqujmJxhyEELxb1Lt4E/z38baB6O0mj/ZrnExDNWvfrDpeOsHaJ02jB6dwszz07
YItjdmnUmkvLVgJiBjruuu+6j6zlzFOHhm/+bf6mjpo2VFaNz7szx1Nc9AOj8s3BDWoadGXoRpE+
Z5lpfzaeNS7HxCKCdpcscY9u4iELBytLRM6Anc1Ezdnl14xzEChS595B1Xjpe7a4BUPUGqeY1G1s
ZTNCeo/r583FHPtIudm/b96qrzyVH6dawAthDHPFU9ThnCD4Mh3EM9QbSoBl5nTJo9msT2llb99l
Um4308W+F2DoT6y7boxRI5Ya19tOVFszHTczLm+8zOuG4yJrVDIzm8rfg7G1d17mmG0ILArwFZH2
XAckU8vndk0uthpRsjXaNVzCJvO8UtdyYH8J83S8RNCQRmxdjeAs+CrjUt50jUVgxpzUa0GiTZm+
D16NZQ2yiKfdig0YvAZCLaxbCnPpmtGrsZEwsTnkxpRLXX3DngEHgkPv40gub95EN9P2mescLLjT
32sR8940Hu571OQukLKsryqzmJ57NqMnyOIFZ0EBgZpKad+jMVLxSY88gXGqyx3rL3F+ZbDG5bFl
09SLVeb9FVh7/K5ykXi7bSBY/CFfUlI1HZve7gDTPO/pz5NPgPp29TMy6iafxI2Rx6Non1NIuRMV
gkwBgCvMEajopJ1Hji6+G5V0Z7vbPJtRibu9Mg2pvtqpnjxsrPYSHxjqu0gQdBkUvfO0k1M835JZ
Y7CiUCBGTHFdzE8NiwP+xq9QJZGawS6yzitbCnkRNeeJ4IsRyzrOVCbUZpOFuS01wmrEsxoos+3f
MPA7d1QddeAxqnondMOpXtysN8xwZhsl0i/SWwjmyvobh2vQ/SqN1YZe3OwDkCSPZ/IGbGR+DmOB
s1XUGXpG3u29MWnDpEfn4AjH147Zml/Jhpj2yGwEAa33WKMUEo8yEP+0etVzvYzkwliy2XaTbKPH
cjXQuNf8IhKL2Zl2FbbfeVfILHswx8iBIzQF5ZELO2lcyU1kH3qC/j7GbJDNb6QdbYEbc+RA9Nrl
rhGwhCzv6cb7KM1jOFiOuXCKF2vAuZqyjIjtzDyJnqpgz9Dp5xdv3ZCJFLbYyO/55FPkZakfigUM
MWAAUbYBEbFNE+r1UqcJlWBLIG+AC2BzUAMpfEkRSqj3xSl1mRjxUaR6V3GaefCm6XKVD6l55GHe
DORwJofLUjdpAH+OpCQMlljvh1Z5R6DZ9FsvXvtWjV39YExDWpJIlG5fuQRqph9SZAst2ejWIb9i
KINpzKDKK5nnx14VjAnYFXBJ39WbkL4LMXYfVWL0IfzK7L7Pt5UCobPtDxbiXsTIqmqeV+SCGyz2
MwaWfMl7+j20KY918Z4/OXF5u+g6fbTdZHqdVxqXfI09G4qIeWdWmqSoEcLQTze5t63P02a6LBzJ
6PF9HGNtc1z06P5xZrkeSzu2bqM5QSWpjRnJntgiplAVOFkdukjjvpUuSXQnKbbXoxyzxrtf0U8n
3wCuv0EC9H5j1FcPmSCT387SBSSjfBxLjw4r24YkjGjyWK6C5yCKJ+NIMoV50c8+s6aAYmw4M4XZ
5/Y7UKhboHls7tuQjvYPSjGhKHKpP5D6sXMwwMxP5kLaMGfMpf+Js6dVZiPM4Qh1u7IdKpgWkT4a
beWcrdYxxWGyEV7KWCdhwXjHJ+krToOWtCDkJWZBvsTyHgCxols6EXhyu0Wdb8Z0lLJAaX8HPY+v
9ZTPga6T7biUJlRw46EjJs3MTPfi1T1kcQ3lzcx6YDt6PF8ZyRxLoJF52FVOujr4flPndmqN7gsB
JP7GA5T8Tvr12bC4WPF1xTIF9u7qfbo0ktEDobuUHmQ3IP7al77Y3sR0ktWgP1tiH8yDVRUCu22W
nSxJ+yK6yMVJvGEMylPruUB4f1dW0te3dtZOP9p1qpnaIBflnR4SphtJNhvIdmLLmT/CjDIfmWuL
ZjlfPmMRe98ziXbTK/adKj3o2qq/W2Wb3cMcCce5ZDI73lmWqC3XqWfxMcYsBl19SZL1tx0XuPE9
iUnnFKGHko1DOYdYadWld64qe3pqTRD+MM0NZCyvr+1Tvehye8Qk+ggemddn1bXT6tvevD6sjs0w
wN6SG1RUbNRq7U3SR7rh0CVcWQMbLFElyJGpA5ppXhMKcXJiti45lW7snqvMSI+RN9t3pmQ3Hxjp
XO/QwEeE46bYeWYRc5dTg3x3aGYvqnKSHdt/Rehg98QLXruvhlFFK+KZ6Q4nF6a7+lgrbOwHDlrv
eU0z+T3ibW/8WHbVHa7A9nVcELIzJH7rbOdrcd2L2ikCEoGsN2Fit9HUarf9oOKDV0wxkljZ6fKg
Si1BI8UCyrw2TRvYZOl9cUEWIVeWm7Pv2LDfhqj/EF0bJQFW6QKwFB4Kv0Xbvlmpagzi4hIH4zkp
n3NgpGv12sZj/IxnAaHB1biKTerFp7ktFuXyJLfi14bHLvBa3EJfgyxZpGlITuMI2yI1+Ye1bDoY
1+Qpy4V1MoTNyT8syvbOLUyIPpqbNW3XOTOGdV8WpCDcpvVkE9k1G07mG5Lh61EwFiSbwKbZ5sxz
JgKOrcqN92k7NvuezP3laqSzfsYYzVyQtVHiKc0wYoZCcpUnQNOP3drHjzz723Gb0HD93OWaD6tt
HO9TjCMB0HtzxfYRey8MqoK0kH+k1ohFzUV4Szo3U6c+Y/rwBiGcoEaLJsJu3WD29TeYrJuGYMB7
OS+oqRhziDNId61OlrNZevXONjU2lh5b8Tin2EV6xitBUjgdJenQtXe1tzkPMzuRWPgu0l8Nn+2p
qpYuD2xd5RjZDM/QITlGabozdWLnjFEM43cyIBmeM6MBRhjt0nmZ7Umb5LFIyw7KbmKCW7gO6+m5
aG9xftCc1c4lGrAn0eMpXZeo2Nepl/EVqu03ZqX5XfBX6DDD4W1hPi7xAUq76Q/S7pb3VsTMclIr
l3cks5jPFLicsBlZensA5OQc2fXyp4zada+JlTh1FpreEbpB3tA0uNG5zYiQzurGDguLdiakyEB+
wXXN9HrLl+V9ERcORoAaC77FaFcWoJYBYX3bAC1h59mOlxkX6EzS4ievr77ucaPCNlomt/skq/gY
JUnRhFNS7GezxYSOfl/eCZNiaBexbN3Cl5OQLklHbEL/p0ZGV0V7owOa3I31m7l4VwMXWLANI/0r
Ypi8DGALYhoiDL/rSxf1ljwaA/lJ+5Skj++p7dRpwob3u2SVc9gnqjvmDcf8JtAwfYXueejyod51
FWBTiUEy80WJOhysjIhqplK6f5ek5tzFzqQO2uqSV0TFwg3xvif5PsoK/bB1Q92f21ogjfVepNFL
40rvmHfDGY1zjAJKjAN1Dba15c5tQPWCeEi979Sz3Se7j18wlXaFrzLNzKZiZl82m7NH3jUPbm66
57UnYAqWszphmG/unak1w6bTmlgwxmrFjlVy/WNHaKVvd6NDokOV9l/ZkOhh7wlv6I7OgCuTln34
boZtuoNHqplqCdPJfVXHMZf0spofcpjNsOB7+EF+3h5BqgYq+1Rfw4JopjAxDsEkmm8IV7iKHY8R
RYEfc8VoPLFvVX/1IwVPrmOHCUcFy5PQJYnWPPRZQcU7aftt25JvHjcGkCVy46jT74IoilMf2WVY
pC6fd0aFDCl1K0ujOZeq5w+a6uYe5w0XKBFx79QURO1w+OknmX+YQiky8iNFoV+R8LSqamfJWp3y
ymye2HhqHjqXOQwHZ1jXvX2w0sr5HgE1jpHZSfLr8uNWuYwB9ZhnIVHb1T4rO/ups6z1iqmIefFx
VVfohvMHuiE6ZpQzxsCkYS5H0mJILeGQnL+2UbOwr8qtFuZAuechbym6CBzMimCajfZD5dpdd5vG
U7OOdneEPrd2OcLxIcOnfmyYv/KYNPk9+QDrrUb773w1F+v1DDLmIcoO25816zEd5FSQgZKl+7wS
5nG9igbjU19JeuICobjJzVBQyf8pjKU7dJegaS6TXy2GIcvfajXe9JpDdMALkAUNsXXRoay9+AhS
c2gLNz9UQGu+hRaMhqyb4YVytwWgWfsmWP72HMztwrZX+Y9rJx5TpXp7ZPq0/baKWD9WNegdflX2
kLZCrr1fYVQIUsVxiXJzUDXWMBE3Bxx++m4kB5J/0OIagVBYbw6C2Li9PSJOx86grqeC/nR0ZPuL
yMsrx1oZuJrKUY8414djW3bLAz52hCMzKd0gr/JfbWGbvyKzbMJi7LpbpGxrJ6tV7JvLqraiZwUH
MGxARaPuk1bpHWbE9NwQJ0nu4ni0F+eW4c0cyNaRV6sSFoWUtzFusFtojkHRI08pHEZs7CYu4732
TMo7HZfXHFTZjlfGfauMFlk+7lpiTm1SVJi3PMNIkTKUmtPyjGWj37OBHTG7Jdrizo0dF8gg0yRN
Fsa848Rd/dquiv06xO15wyIorhYra4Ydahqj3aT/bWSu+ax0Oxj0Klv/srGUEaN8br+1rEc6OISq
8a1u5rHRfP9dFQ87pwf4O7fLTBkyJ3M4KaWoc7bc+Vyq4gOYIQ2W2kIvIDfsDy7z6MD5UD+2xONS
DkXGbUEiwk5GM7sBuVhHq6wABpOmPiiMXQjsy2NSF85tozCcgkBOWKm9hPbGj2aVXkHFVScHc98f
c7Dvsc7PQc8cgYIsWu+1XPVuMYY1sNh/TvDUhH5ksNedfKSTXja0qbXe9KsWpfqtiIcye3DFKR7T
K6cdmsNKv8GsicIWDEOtn1ta2C8wVebP3I0G/YCn7kf87plW23DbGExJbpKpSaipjeRYbsVXqyzR
7wy7X46U3utP4mblfd4rcYS7aHedWcIem6zOkeMKBuviWPJXcteopDYVC8phB5ooz1LmOS5NywMO
M2a9qrK49P7vANX/340VLI1zmFcNU8D/PFp4/lN8VPFH9U+Dhf/2f/7HcMH6x98pAMta+XnCtP8L
v3b+IWzlQFh7FgMGLXBP/Cd+7f2DaanjeZy+gj0yl0Wo/zVccG20AxIzGD2YHLz/m+ECP/FfZwtK
sepFuI5FBA3Rrv8CYKc5ewHsDDdZbw6Pmh7zWDL7B+pR494zyvlP5gLOGdrzGKWykYsIk34/Jdo+
6g0i0aszAkcmzTSV5mxWDz0N697C7X4aYNX8pMiXWyeK9Y3N8XPCBFrvBzdS3x1rY/dMsTOHH9kM
nz3zvp74ZmmZhH6l+heDmeR1aKr+pq27ugtHMSDhdKPpXjnL5p7SeQZ5XWCskYAzBqV5TAT2SGIc
w4Fq/oKK6nZr5ZKOME+/eJ8JGqsbARkImLCR+OnII9lJ6b5ldwriZCe7E4dl9lKVjsSt1xJj5JMC
5HX0H65RBZUXl3f5ImXNPNlqQE4NT92MkcvGdhJF1UvVmdNvj7aUewJj9on4u+jZHNKlQJvIc3gM
eoHbNe/m2h+NBQZ1SOz0biiK6bWrVJrvyGcCVzAx9U3zemut1nSENZ+/arMs3w3oKLyLRd/fDTnB
jeFcIX0AoqnXyJzt68G2jecEt/wvo65QBLjySRlrpxnKNa52nR0zYV4LPvBYL5c/vCCuOudvH5OK
6sylVCDb4NpEhk58vubqk5qYficxQfpYJin4I12P3stO6kNuZtadKD1g59xZVxDuLC5QkbETxkqT
96HduvJXqztJEvjCqZ/PNB3mToxIa9AVyeOIW4yVpvFkXW6W6ro0oGTR4rb5A1tXdp5XZ77hgRqz
6MKLGgeN1XcXF45DEqIXTksPvQlTGnpbp4+OUaavzGKHcGOh15Vl1MWjYThlULpLe+eQcXSoy3oN
jIEmPvFyc1dQ6h0hV80rvtHoJIxLPhrRSe/ttm3nRMbRPXdjdrNmPKhdPTufQ14te3i//pTXgsO8
cp/bdg7Iu6iDKBuTe+4BZuxe17w0dh3t49GVHynIzRWh72RR2mgzWqObs6HwzTSb3yW0lo9nnTSL
dnrtvYk+tRoHKiyK3vSpXOZjt2T3jbCCMVFn3ezjS6pkXhUzLD+2dTrf8aiqoWkCEx+w4zeEzj7z
Hjg3tGX60cuVZt0iIcnnAvz6V++Y7jNBnHUe1rZlAw0T1UT0+IJJmSSxCzeNan4kHlDdIgKCdC/k
d/mCtaGn0rMRBspay1d2nstbVbr20erawiHmtKYVceb0x5yKZt+BUA1gGFH/SVoFdB0meQ92BQ9s
hlbK168ZZPg8JyuproxQZMsqXYf4S4IPNje+bxYy0UKKkvRxcV0YxnlNyh3ry6ffTZo1t2kq5/Nq
VuoWYy+DPBrejZ8EHFRMo/XoidY5ultLNQvuMj27HnM6vNXzkbSc9dMr0vJ5HUTdHYXO5CfPd/qT
6MkmjU5Z+Hup4pIPKypkEbQwZxU7WR3nLqMt2q1miUjL4MNu93md4ayMW2ZdpYqSQzPm1V2SZ/bz
VIoY3oZF9uBr9nVntII/sqz0fZJSzYRCtyCA3RDLw2iO8R2pC9bD1MX6kM3pcD0kDTnfPMJ8q5Et
XiEMhusi7+1dZG3t0bX1RRQt3NuqKslDLfDjg/xBhF3piJmb187xlbKm7Br8HS3LVcpa/c6wrGes
DnO/Y3Jh7Hh/nVsnH8oHImbMR6gPgS3N0nZybrbZeYmL0rQxPqzd17zVW2CWAGcO44eWFEjK9NE9
ZxfW0iemDN+2t0zd7hKkcQDdavtdnrrJmUWuyXH2qlsz6yggLUOR82hD2yXeYB0X1yoBioY5ULy4
O/JW0gPVDyEA81Y99QwB/aFPe0wl3h1D1/iG0aH7RbBjSkJrlO8tGP9z2w3TVUwKAq2nMj/zrc1v
pkktQVYRcZKUyrkiqJLvUMT6ml2yOeU6Yi9nUXVVrTQTjKLHeeeU5ScFYb0rLKM72rLSb0bS7rU7
vmVsYDjw6gO6AZSR6c/a6iyfvmWd/skIA9jp3liRcSw0/5r9DRSv59SQ7UGNSp5Qre8E+x1CxTr1
B/hx5wgNV51iIzqbcacA+vRi7obCWH8RQoAkHMGjPogIgysGIqPZdVKETDmeYeeWfUmwwZ4lf78K
k5T6ohnwAXTpZ2YQwngWUqB1NN6Yh0jHs+ebl/jGAZfEozXJ7GYho3Lv5s1wS87FleOq93Fpjngv
Gr9Ci2LG3I8BSxmsW7cWRBMM4JR1AhqE44D6GsLosgfFGTMsNMBsfk+2Gry4unBYiXlRw2tZHlDv
z2CqYxZEinFFuCW4zELLZUG6n9Zzc5y64qNci/KsCz3+toum9whnX9ObbCVMtkqs1qSdMdrHFjP5
YWtJyfU7SY6RMy3jVZnEebkXJSHuxF7YDIMM+09JE5DuuOJVvpPNkFDMGHERNPOYkozW9NwDqehJ
E1qJZe1ZhZrprwqf8p2jh/kuzZMePA+txcF05ZNyw0oFW9zUtXvHPwvRJ1Zr9mz3JuGjkYf2G1jR
vLxGUfLt8bj/3hROrXm4YY/WuM/7NsMnErWP5B6lfj2oEoP/0i/8o4jtNbNYPGRTuv024haGwCmW
c8b4Y75kYrRM3WlNbK+bbxw3V5+9yKP3mF98yV1fdq5nM4goDWff2U33UjsT/KommAn3zZnktfG+
yaL4NVdlc2BFivphK0fxa55ksxfEHIMSFzhtQJLi7kgQDljFhHaJgltBxCopq3vugPlASuh06yro
f0FB9ppuTn6GyF7OrXDjEE+3eWpKhQGqcQjumFgIQdJa6p6Sjs9KecP2JVplHkkmJShZbTgTSMaL
Q9KBDnmiDux4JUSOrB0yCkJHIbM1dheK/jKcBCN2l6olZJWlkOPc/bEleImqeRTzS/yhCU/BQRyi
wBP4qAkEF+uDYbc4JupZnvJmVce0jOoPxXkGRUlJoXr2A+/cytw3Q1pzw4jBzzrXfdDQzddxhEZR
NqQ4VTMSARIPLXxR0fMxklWpLW7jabwSYv2xLJowf+KaWlBFtELd6XdyU+Dq6NnTLXN1ua/iub0a
MIkdjK0Gr5+5VaDmpmdiMIeXVY5FsKTETszWcotNvfMdj9xB2LMsjCZy+/s5tnd5ZGh//Tf2zmQ5
cuXM0k+Ea47R4duY52BwZm5gzGQmZsAxD09fX0hVqqss9ZXVpq0XvZGVysQkAxHhw/nP+Q5K7cZm
KYuWtj1+8EP9CSl2/o4bgxRdIpKNE4XFSYCheON5o8w7Xldgi9PwZNAMnTV0MmNHDUt0AHYtb7pn
Lw86HLEwwtKr5crsMgVzcKNdwj/lokhPfWSkFlOp1H3gG0roToOwOnEPyW9FaLk/ZzGGS6cNiqs9
WubF7SzvgFnR/Ymeqs5eh7YcDxH8fjSJoys8zKUEpOIPw8zbM8tmtq8YDK4AZf4gF6F2smAuETJ+
u7RYtj4AmDDtSooCbxIbPeciO9FnPVV3NDkm632Zh02ziFw9sXpAOg/nsQDhUYIfrKW3N1w5PTIX
b+ZVWsOTjGWwKkAiHuwxnV4HQJLXMY/eS08GDyLQKaEiv9rZUsfYnO0tSm26nsKk2sjYM9eoPgwE
I7O81DJhp9NBuNacmxj+sjh3FCWQJkjdN8FVhsfs5yCpWfA4P5bvEayob6rI0gOWAD7AdeOcfLOF
HQPzsdOLhmzzLbQyY5l3HgWleh5/BFOW0gfCvhcgFK649PfMNdjHgdyFx1JWL17bh2++EXDKzJH4
Ow5EwEzBSKbbXLV6b+bZ54j94IEdlTwoSHe4a24H04WSCiGwf3DNahe+Hn7E8dA9pxBbDkk9AOpN
+n5v44U7yLHL1laDuDfmdF4NkJiV0CyQVZbsZfY1EMP5Cn1t7xM8qj5HWME4Jqt/TEY0HbMez9PC
iTMQauBJt0E+iDWW2HJTzAOPzxmcq+H603aO0vph6AqacL1Sfxd8YDB8mf0+saAAxlaCuGs2HCcq
ZQAemtozjF4UxjCenoIgbjgvJNlnaqqZl4Imkxdz9IPL2L2bpjZXSWA4GJHaCgDjPDym/Sz1oips
84NIG7BbqbpNFQu9w2mvKJpQGTGEecy59LS++VD7IAqDntydn5ZM4pVKNz5VLHeYXunN3OT6mNYD
3i9XqvR9KsaBT9bgbUujQJ0NurNt0O1SsaWULm7QDtJbH/u/FAf+vlWnsSDOiGqMYlrMKxVbS46n
4kA2Sqxzmf+shnGHfeHZ70CYQk+OAUHhlE+zYto1vgw3xKyqfW+X7T7lVX5Uouw/596s1woz+KuB
lngq4WL8MDgzwSymBHfZ167a8vY4a5X38kyjsj55zOo+qCHsOBu57h4Aa7XtbANcO+FmA6QDhoud
Io5QLwrTGE8VraskN+NcbS07chfRUFYxR32oqAEQmx8Ce5OzoJJnWsD2lt9IJHlyYQhyhcDRzbVW
k7q0w4xMDN5hO92h1tABx0+PYg32jrQgsAzzlLWsmG+gAftD6s7jzWiw6iJTAzpVSlprPITzfkap
eFS5qj9pq2fCXA/6HV4mOujc4GacnHztpUN99ltLYP9ryRx2LV5HoN3lrXVbbC1d2UPom8P+2Si8
Aa5B7zRnOmK89dCB6l+keJk+mAdWW9lYv2LCq8B0ooBhEHzJBz80xXLI7JhRTdouawA/0UobKN+j
nK1DHVgWnTRT/t65KSfXWWbU4XYe076svNxNX5eMRgO8es08rcoI2N/CwZr+kOIBv3K4ZoRIyG3a
1QnOxUXFJvoYlhXjwjhys732cn+bmnP9lGjOsJiD0nyXW8pZKW4xJ2imoFmzonnxhIEt4+4cn5o0
fHUSn3arOrDxD859sh8K/HRuM8wHIj/6UKHDvhO66J8Vp9AbrHJ2kzmxX3NrjA+qN8Gpy469KBjm
izu7QLxTLcITXkrzXDSM7SMYEMyYMncvQMeBa61mrEklkuhn7zB9xY5ki8/co5oV8QBMk5OSL8bB
oMgCyNahphzWVncE82au7RKRc1EFxryZZKrP7OP6IxoD/drjuLibebgY+KAkJnxLV9t3/BdPpvLg
1y7Dha53V4Nh5RdqqzliJW0D/lwmcf9uytZbuSKJrtjQQHQ35p3KO6Tex0wuk0ODEItW+9nRSF1O
nXEiGQZ1YE4kINIHaDYhb63/qQcUkCgxtjOi1UZM3MF5HeYSPz+zOMjngc/qmg5Gisf0rj1gSMt3
JmGJVU2L2IudiepQpg1uyGLGmWFgeViNpGjClUo9L14g9uaQQk0NXy+m5oxXzfHW8JjcMhM8x47L
H2thPHRHhxTS/11b+f+DRA0Madir/8+qLt+dz/rPMI2//8B/irn+H6TXXICEloB+gSv7v1gavv2H
zWHawg1gk1RGzv2HmGvJP1wmnPjHTWV5Fibzf4i5lvMHPwGnGLuwa0sTlNH/gqWBSfY3MdcSaMKm
aTqu6yj+SV7pn5E5Ve9lpJxye6sD03nGETSvMF0UBw4QzapPxm7bV/lHlOYIp+jOHzH3XigIbldx
Fu8qZ1sgS4MzddK3JIriCwlD72yqgsrFkRkteVRwy/jQGAm/WTMD+AUaJPfqNGKmmLbMjVM2gG3o
9/MbV5Xy11zK9o35foghxLbaqyeN8UH491sWVzSGX1AwOYNZh7GG6E0Gtzo6TVEeJrNhv1ZFuw8R
aseVaWFaMe7Gt6Num+SYZMomduE7xXMaB7PYpzH+QZHwizibJ7SZIOh4NNrlwct412ly13CPnir7
b5gJqKNL8BPh4ZJT/IpzU7xwVx0U5pKQfxsDA2ahLIE6FNJc9KXCADg7HY/loW5gv7oA5S5YFQHZ
JoAtTyJPgBXXREiRx2ROf4dn1zdD0421yLt4ulGLlmz6XBbnwmetIz3XcZ22ejfvrmE7db+omjQe
QeTjss1YVz+1SbfdAsWu51ZuTNUlGlO2VCxPud7gmjQ84Px9emPfmPYevWAbdiu0g6ICKp0OKcJu
J8uT7TbuPjHNcF7lDozfXCZqZ3WMSBej/YtdSFa8LBfaZZE59S4xUi5epRKdvxxbwbsbdfieFwAy
42/0VKV75l6SEIK4+21M+eSWQm7Qzeqvqc3QEZMmwCZuJPYPnZrDh0kE7WDoBDUKF9mNsbT1giWs
PkP4T9xlNDHJ2rhaJMZ6hFGRL1InCRGZ2Cj+ltdn7D2qK72Meo23rgjR7538gJgjqUpNQILj/L+x
AcmjnTDONL3O/ZZHffacUzby5AicWruSG+wtprMJ35LlMn1N3FFdSIJEV+0J7nOSzePs1r59cgkI
7In4YzMjZEsYupmtHAsjj9TnYsuqbajkFocd9t8UjsQpGJqnXMzBN1UX6cFIHedD1rl3lMaU7UKr
tnhMpakuRJtLrteSjAGNaozrlwWIRQ7lKgFj4JWNnDcICohUfkMMo+mbEN+aB+Eknvr60eDACRo6
YZpKT4qrq29a5wEQ3zJfVYBnXyunHnEMlwdSDsaGHqpy5U4OQwKHOYRL565C0A9q5y1giEi/UrMp
S1njo5XRycHk+QVS+Ae6V3XJvfqpqjXH1CZYBjZcYNWRD9XNsp2d4ZpX8EtcjcE38aB/Wx6+IRT0
K+4aPvV4DUdvM6BDF6B9G26CzoiEVzYz4xEifrRwde6hxk07CHtgQcgjG/G+zU/Ae8BBILW+FMop
zoZgkAlIvNxmDlzRW+sFnLgIbdXQQAS+yEVojP63LvHTgmBVa/R8XMPoB6czQamGb2FIL2kNVAdu
ylG0tTsezkK6+BQ2hT/wR/JDLglEO+RCPNpDZ5wGt4VaPfgy/YrtghCbSQGC7yUuH4t2RCd3na3o
HbEmFmbuzXsSpB8Es+/Q4cAZzkHwInm0y67tfaIcEKThheb1Ko3oSkXaCZnqJ223IaU4n9E9xJOf
1PM336zgC1nUU8ErsMo9Rvv0IYC2sKEKIf6l44HrGicQi0NiK6YNCdNxHdvGMGIsosEVI2T3oUnn
7pDQh3DRz2m84zCMu4x+O66njbTOtYdp2k5VjDQc1u+OVbt8HCZKLgLmfrkuWwzZRf8kMrN+N6iC
PUjaucBBJ1Jumw51l+ffPDBk66AuaKf7HjLIX9uW2s2hezQZbZ1akWbvtRU2xzAcd92cGk+dxmmb
FH76CIQ2vHoUOSKFpvkWZ7L9UBUnzYws7/vpgRkZLj1p9y9K2dx59VBQRDnKaj+n2riQgRf6aPNp
ug5AjMlXs8IvCQuZB4DvH4HiAgSBJX2t4q4885jTW57OzjeC4V66qmoxag7CPdYqGjRPEV1/eK/C
uVklXWuvB79Vy8b1rTMZCy5jQ4Bpz1HdMZtmB19aD0LbwIhUGz3IdIYH4mke0myTzfn8FMxgPZZB
HqZvTBns9aRhHeaRYx9kls/eoqNPbNl4SfJFK2e3N3tcWgsmXfETFl4+ZfffjS/EfmgBqWxCIEU7
i/DNDxNP09ZjbKdxd1koggWmSAasIyNPB57HSTbcBDCmZdt+YLvXdbUxE3JAoJOGx0g1sB1aIyy3
DJHTPe7tcBs4kV7GQZC9GUU3v7TMpU94FlnfTVlZB+0EVbcsItvch8L+aiaRrvDzpt8RNat0PZeJ
fhnNnpJVh6MHZXhVLU+j9pOz5UO4ujODoKXnn2gsMR/jNLkkTh1esQ2S+0ZkCoHIDir9BowXc3oa
CdtAainKGwNys90PGOGfS4vDG6EWCndFU3uvoFn7lzExv2pSvPM2DoA8UShhM89rwp+ya8NN4d1x
TJOF3RUopOMs0L3HNWWN1mtSy+FZstR8BoxjWXSBYFLwmwroxeg5+kUS0f+Z2VziO7u8w1q4ZGkI
sR9RQq6PW1dlX9tKg3plER1DKLSkVpMDaOD+XQXhd1DWAJk8/0grVLLOrZ6pshHuyCs/EbbljpiU
jKnA1kKkuAu/Fab8bpj3RUJE5imt+ZLsOhW7x7FIvCegNMHCaDqLLnCFRzhKOHS4c9p8pwTyQsEy
bxQRtL3FBXNbMZXHSVQbCXY2JLTCtYYbidSG8x5MhCi3FYXUwfCCCJAxjmdCSXdp/QBAaXxJaSQh
DkDgHD3Bu8sYDBxL13j2R0rsnAmWAUCh29DQt1nDvILHHSdv5sTEoUdjhndQ6C9aodLtkFJpGnLc
2tHJo97BIk/XwPTKr76xSJY1DLYWA5UtTzXlfrsuaTmYWM0OP2V0ispu2lCUWSGT0VY0mqX3iwYJ
em4D96qtOj7mBtt9YVXmd8BwfbmIE98KUExIhi2m3oiPGXhqOq0bqi0DRuCneUpCkpG5QVGcV7OQ
DGP5Pe9raw1GjIoGOhe29PnFD97EOYqYjNpIonibOZFwqwJlbIu4AIMEmQhYyfhF0qJ5iDXCFOGo
nYkKtppMRjx+i01IImGfGP5hGOqGE4fOeJWowrnCRcp2gWZZL4XhbLSdYm+KT1MLA5GSEm2qqwzD
ZgNK6t7MGsbysaRv1oYPJsxNVBlH1sS8w3pA/hBoFa3j5TQW8VIQUOAYgccaog0YZJvG3EdfwNv4
APTjy0MfNCPNulrx3peZ84tDFv0bcJvMVzapajsOrfkTvf3u9corzn61n6qvvvNNczMjRHxrnH54
UpkrqVLq5rNojHNqJu4jh8npkCjiVzYZi1NTx4rTHGVCqPRJPGEWMRuS8bVrP0POCnd5w30cCEKw
GtrkaLvau7AitGu3wr7mhVYPjo3B7bvmJ04WWaQGJ3U6X+rWR0zXWHY/oDDBpKmt+sT31e04e1Ej
VFdTf0uNKh5ABnj+2TFMrMga2g+KECfcFeVRZr0aCTY8zZheqrUmVfmBGSI/2QRkxNJkfHuxS04o
wMkwY3JYzdG7Q6+kvbR1vWWTN8AUwLPH8zKt6nAmkygIfaWBhvWTRuax1hoGF0Pje1CSI4bTNfsy
zfJLj1knW7UNlI/ekzcf0zAefAlNaJnAd8J7EZvfQ935Z0+l8qMjX7j3fUUcjns+mTy6CtNoGSAe
jnRTkNABAT8WK8bAZgU1b/Cfm6mOWlqi6mk9+hJ0VIvu5lQuZVYqWyGj1jATI9QHPAv1llXrE4Qq
s1mL2obId6JtRkqD+QODUSt8YGbwqzJ73NKk2vZjEjTLNDfQbKIdNujLXDJBJHyGYTYJ2ycx1LQC
C3gM8JKghzOZXmZOujXuVwwp8x0PgnQsOm/J2ZC/5OC5xS8x8Uji0GDSjh7NG4E457HlkOAz6OOO
3ph0ZUtA088t/UUwhsIX4y79ch0cNnXSwnGw6Ccf/LNtNdUqZ55hx5RHchn5bgQgbtxkhdLuL2eq
whYURXxrS+sYYrdA0YJ5T3+bt6LaEQmmjNq9TPN5DUAKQd4L5lUQE2qzi75dpgxmVnHPbJB0bYmm
VxNDAKmTgXzrqxW63o6uI6y9TnGdO4l51s7LtReJ+cx3z9lqO1Arth4Tyg8ZrAX3JvuQFKQNAo3T
1cGHsAwrOEGV6DqoGzGsAQz79maG886h1Jj67Wi6wQ2HsckIjByEvTTIaaFWQW46eVOXxMsu4/n6
dSapczSYJNhOv3MMGZA7tLr3Jikw6GIC5MKStHgExube4DNbfY95NcmpFwq1egUuNH62dhgciVMM
7q7GbM+Bxn2Hh9eF69ZwVbI076C8g7DN+NHT4YiQCqhmp0cxLtg4xFsIf/sJYqMe6J50PLE10qw5
SCmJVPU+fWFC9vqNcc6TPfFRFK3/3Lape2SBoekw1v5uzKrPWcf2Ap+Vt8ahsoTYodbaFP1Pa6IH
j9Op8C9hZ/s77lgYSiBKZB9wYDxw91MFeLAO+m98s2JMvxoyU55H29wbPbKSbNVuzBWOxGd4SGZr
3OE5mwmM0Vm2jq1aH82QNZ9VSAyvIc0jHyXd5dvYazs4ZbKRLz4HFwejSp4RnEjs9O+k5//Pa/g3
PFupBLiEvxTgtjTI1Z//RMH9x0/9J9HW+QMGgv3fjkr+vb8TbT3/D1O5glOrCZvBsu/63H/xGpw/
pImlU3nSwsaD3fK/VTjxh2lKm6yPY1mIdBDl/xcqHL/in2ANcHZpzBDAc5VpoYL8xkFXVtx7DXSe
deve62BnJJq3iOXv33Ce0RN/+zW+h58DOVF6Fq/rt1/TcPBMhnv6w0NR+taTI9/QpRbi1GtTOJ70
HvwdMQL541+Tek3/X/xGOjYIbQuhbPPuSf2zuKgwx7G/Bt5amqMC95jj7qHsNALtUJCvW+VeHj/5
nUx2beA/dtAFqYfgp74VZJe3olLJgcpNm0xlb62tuUsOasqGM/UY88kckfb/JNs+/B2P8Wey8G+o
apgKyqc1CvXSdZWQQt7fqD/xwxOuhNMwIlilQZkztpzSJaoV/5kCZFol0IhICFOghoxYftUIBl/d
6A+vzH813p0SsAZL9UtRju0BuH3566//POt/fk748+6asYmVh8/kb1otLH6hE9TSdWdq5xzPZjqy
kJX2SjZDdCQny8ABy1x5zFp7XAtDkJwIUTb4m/1dNDryzQL1dp3GCAaR3ovIuI0huiHwSoaGC4+c
6wdBcX/bBw4Hf/AK3ztQwNt8qvTjX78W53eK8/1Rc+Cwfcu2ceLY94/Onx61jxddQMlx17rLotOE
nLYcIASGKy6I0WGoY6rjc8zMa6Nshi8mbfgFM+C56YI6ZHc3esq4dePYfnhOz5jTNLGDpob7PnI4
bxr3LOv43ouBmUfS6XuFp9fv2zICKB4mH9qtYMcG7jtBIfvS0rRbwJHmtNXv9OTl+7TOvAsZgupE
WcVMsiwacMJY1BpuIjx5C04vcg1ihV4NekcgHIjoy/c4+jE+Ig5I+AHFBscfGUL83cc6F0x0EstQ
7aqcx+T9r5/l3764f4a98Cy5lLoO4wAsmEwH/vlZasmJwG0md20SVrqWFIYBPRrEyYfxKm3zl5EM
47WbYujLdOtCkcd/Mfzyqqz+Tj9ae67CAZiFVUFnJYidrRggDRCqC2kuOTHphzIqm12PxjgeQ51P
X6obTLSaoDyqbDTeTTsNT3qmf3KZwVBbgKMeT37aJZu288S/+eD8ravjf7xYed8SfAcv/O9dHtpn
QkiBkLdmLtdfwtyio4VH6+w1y/qDMXlqU5mADwIzm2915YdHW7sQOTHH6505O/4LEvf0k1uq+PHX
78O/WF/9+xJyn894GPB/qzbIQmiKmTu46EOWu8S6+wvhaO/gvF5h2D389S/7F2uB76BtoE/avsmS
/s/vecn+MPhT667xfMh3waX9/i1Orn/9W363+vNq/um3/PYtxfAce41NPSOE0/inABRFQqygQhbi
x7T569/1L1YEH7FO3XdUn1jBb4+Pj2SiNTcMgA+2dbSNfP4ikkbCr7bFozWSEoDnjaGQG6UoHqA6
1qu//gP+xSNVjnQUNsb7MMz5/ZEaA0p5RGgva2X/ag4VYngwy3+zC1v3f+bPH2DXxyYtXNdnCWf6
Jkl3/Hnls1hy7556D8B2/agbK1zmYtoyYL6N9BSo+EpacGmPw9c4TJi4M+M6mzCr2U/8VWJTMae6
DnU9cpiPoHtu7zTvhTs+NpZmOD5FFJXFTMtEF+01c+p7nn2uV1hsfyJ1LP/6kf3++QDFj8ePvdIx
1T2pcp8u/mkVn4loVZ0Hm7Fi21kig/qAgRlEz15p/Jt35388NiXYm+n6u89DTboH/vlXRXNgZbIz
1FpmHlbpCSVMihknb00azWaMtONRq3/zSzkK/v6tJpXOSYDjEisrPI3f366BO76Vm0Ow7rPhmcQF
oWxYzFtFS9I7bcmgqc2xeaTJdk9H9IdURbKRw2R9YtokaSYiooGYSKUvQVJ6D43W934q3CFxrbdA
j/B1BfFHYDUfZW8SwiPogf7aLBqYp8BkCOLJYdy7ae+A2WrEg/IGpOmcaWg8RTRmM6JYxGISG1LT
7tkvId6GtThpy8g2chwAmwQWhak6v3UV09gCQDhfoEeMEUsW/X3q+E9358R19j5BsHwVYPGvxUzI
unDd8L0pje5qVIm1GZIGjsackM2tiBHUjUy25G8LwX/Pkg+4UOadwFdESzU2/ZeVqRoevEPKOG9t
52OMLTrGRP6sdY9VatvxOuMkNMnc0M5GKq9YxAatgNIlTr1owVts3CpNofMooCEZuGwLzsbFqZL0
wRy9ALErqdq1mTjsuXVn/Wzs1D/nXMQ2sRma3NNTfKHK7IP1PEDdXwXsUt/QHoc14Wtckwk0rcx7
4hoIH7K6hxkKgkCUHtK/fqT2yrnBO69Q2hFObLFW5bjDbjNvrcymGvuZgnM8TM6qnSz1axqQFfDG
cVv/mXC6fI0thtRgWvO18vu3PKoOTU6wsmHUcw5QJ1+rJLFvfVqDQph0iY1pyhgdq1lRm1vdcgXs
lSjIuU9JHLW6pim+C3FYpf7oLdG1+msNoXRrzpn7wPQo/0IOba4dmF6cVFH4y+9btWXC1OxE5etb
k/nme1Hp7G2I7S3TjrLdxMnoP1DcqG/cw7t6MSKw0qZq4UZskp5K2XBub0BUuxeNO2VZUZL6THO3
3urSSC+GrsIdMDTjMeWgdekSkpyJsMTKBBHJb/b0JWCCuk4HnOodcv2nERDsgRvmXrhLgwji3dvN
Sd7eQHd+r3s5fU/ur3AQ9AJzS3+AQrady2d8pvAE0Ihhp5wD4iVbXKzDvjTT8kcQmNEz/jOTfGwX
cwD3QfBXqXkwZDav2rYi2aPwSlG+6t5kNUSXtCrnFYQsc1lOdfELvOa4MXpnOsBjyK+F6/8kd/tR
CBHgWzApR17U9AO8cbsvUaAHCL0T0JHIZnTQNdG8B8RKD3kdvtW6edMKtRVThFl/z0qzfQ391Nvl
qsq3yp7KNZ0PlHjkQ3Oq85ruR0UEKalpVq7Bv61dmz/KFF7xCszDOMf8VSvUeP7HafHICjuSKK6G
vdnaHiCHItxacjgFTf/TdsMjNaQIkImiuwefKUGGOOJ/YITRUz9S7t7j4oeL6vvXoKG4lYoPkv3d
9L3x3fIxqwfvSpOnXvAdnIE2xP0+y92HWQv71kU57wlaIMm1ZugODskyvlS45SM1DMsOiNVolfok
EzhIqY33KJzAB7sUdry0ZL74/+n5KETFCyyrZkkEPtm4ToPF36uAxphR8tlgNDz1oTtcQNlmN3cq
B6adRr42dN3Ctkq2rhN/VFHebMB5FSvIR1hPBHPSXgH9hJpxQZxllmOMkAmHhIY5v6IpVt2pyGlY
PZDbpiU84GrnbezcebWDChc7to16HdECYcr0Cmq8ewyD6QiYgskOLetp8hyANuMV6/RmixHizhRb
X2IeM0rrE076PrC7bdJY0l/Uc5Gsxtq71pbnrAoqyHfVaD+ZAa7vwrEWXRdQwCK7LdS1bk3h5Hf6
4I+R6a6QQ7/jtvYWcdE720F72MoM8VSm2G6jsT8Xbh+cqNtOKvr8dPNO/Nlc6WoosPhzPYOZGuSS
CfHUcrue62MLNgijr70ese1dOvCCy9YazGU0QPJZSupqF0ZV004SqwKKMsl8UuJAgMohOHDsKLdl
kqTH0jb6B8NkJByLomDsUuqD6zXlo+NVtyglGoT2ZXzGTl1+zrVIt2YgMcXgVEGVc2J8fvW9yrsk
odOlLpagONsqYGfbyNPRp6IM4gDatltIj52zRpnje6HVrqcadYlSznUwmwBiAOvfa9sFrD+5Fe7s
VJwzBEfYWCzeSVzfavMXpd92sfCYBzz7rSyWDdjZB2vIpkcPxP+R2e8dlSCTI8r6tKaOOXgrAOq9
k1cAEGJl5iPd2tWWZk32Qgort07dxt8Y2tG74BDv6ytfvutQgLaNsEskdsh2GzF/9lJMd6kdPqDs
tPgsuvI0hJN7bPvGPQV2566joBfPFoaRG/FIe183g39yVNhRQpiE5z73+b8I8F0qmXzpvEqesR5h
2GPSRXdJta665rufu9GmyDgvLmR9X11UFNGFTIgHG6P0pn3jUFNg1AfdXV2BU6PxiuuQoWyCcPPb
JXPhYG10Ptbdyisf2zl2v9y4yt+lBe+GxvnXibZmfKSC7Q9jyNYderyiLaUHW+EoQryOl995ER5r
mFNvHEnnJ3E8HDd4P54MF3sDB9NM9RsJ2G5f4YvH0chMNaPUbTU7OR/8oK1h6o+F5+yJbjLL9MWb
DzbywefnCSUaxq1Q+BLnuPrCwULMLa1tTsBZXTwVdXcBPLmTjfOL/lxqG+bwwU2VtxqnPl0RCk2w
NPOcQ9qgl2ASIFNL59yEet2HgBp8UGo1hnKNQDBFa5oo1JVaoe7atqBNuGJ6MLyz2NxgIvFwkjZ9
fXFsFbzKWpqPed6KM95yfSAIO57HcWy+GowY+aKvYKcPNHw/GMKhVGEU6ocfY5tLY9pIrIifMwOf
bnuvqE3Ij1psAjex+wXrwvRpqUaeckj6FBDZJTlbJYtHXchiT4q1/5nhN+kWYM71MaS9bttAvqHf
wozNF+xd1TKJUgUu0WW/7pF/IJN4gdg6tNywVXZVANTd7HjzKRonHJKH26myySI0QeVhaI/IM8P+
z15LV43vuFKycFU3TAwWGptysE6oV2GWWSbqQoFzv7FSY1jZXIYoVg8M9yOs2IKkDrIPz+rkVrkG
4PyUEmjmGLmiCafS/PGCwS7nmcRe99qomkVGZPo60gfNkalu9FVPEdHtPnlkYPrdkclblzvdJoom
PNBhEO66bn7vZgY5DXPH5YTzf9fZc7kmsIXn6b7dCEviZlH1XN0lIrpZYVKuKOTpTuBzmIoGXbSR
dMICbZcFQLM8oAA2GjYBA5wkzxT+qYbgIEOZfEGNb3I04Ne8FuN87IKv2ZGP/mA9A2j5NKto708h
NMjmPbLoNchDI79VvfB3jSgohRe5PGW9n7arrIzzVSnMBjbfPKtLLnSN/Yl65zwzQI3IzOKc5Lt0
vrt1+2Q0KSVAFN0Qf9BWd0mLmOF0Q/nY5zhApF3yJ3QPVeCGN/CVT8GY2zuCmeUKy0Gy5FqcLmwn
uIyzIDhUY5HaITQNP8kbtU9zLqstLnsmcFrLXWFM4b0lIZ2+iNYybcthRITOnQdEqe2W77VP30xd
MoNMhl0vTGagZWsuarPz114ZQtAO1cEuUn3zUuQXcF/URPdNrPeS6PwrUz62IN/v7WoRh6DgvXLm
BividqL32Yt/8TPFOqspullVk+GxzXp15MA6b0D4Dz7d3Rj5gNmCuFs7CK/r2lL5iX4Hw13EXknd
dRLBo1GCVGjslDYZT8ug1UX5T8YouT5IJESw8lP5wfVdHBEsSvg6luKr3qmtERrYUIL5ZiYD2Yy8
+GqRIDej3YpPvtHWerKHYJdS1/Bg9KJbj1IBWBy7GoMVs7aziOwALixkrXNGFOpKFVaxpruaSaNJ
Mdk90r+Kbcc85qH/kvXiYNFC8X3uwngroip6ArtVPs2ubSw7DayDNATBrVx5N6Us8Q1vvnrsUss6
W1IEC/7J8Md9YfxGh0D01A15RUeDmTJJToiG0MOqXuTcts8yZYy76tr4B8tMdon6YXwZBGi4VQwe
ZWOCNftGu2/Fa4jSXRT684kIVHgx57AiPTyWBzw69l6HXUtDHeyi0rDCt1h3AXYKKuQ0ppjjAPHg
SItb8wZa0Z7hKagM9OCs8Vhizv8bSwoQiezpue+i+IpO2L+mDjrhaEz5oVR9o7AsDs0NMIpEXJnr
aVdwejuSx/J+DmZlYfhPivhm81G9UXk/FRGQR8vau5LbcpRxt9xBaCmmRfEf3J3JbixJmp1fRdBa
nvDZzRdaKDxGxsB53Dh4eUmfRzOf7On1RWY3VJVQF9BAb6RNAVUF3iAjws3+4ZzvZFO5RclS77E+
5K8Sn957l7smon+TNcKq6TQRAZTq+fNgeeHaFguMncro5QrdMm2OSCrz1KVgzQzfhMcE32GPbQ+o
pGO1NIVpf8elmWOW1CXGWOSLiE7F8mIQs/JsZEbJolV4667VcPq7Wl2KYL4PYlKjV2Ishn3Ln2Cs
WuKmfvivrh9NLvzHTbEI6LFkOrH5mBPhQZRDdhL0OTVJbBdu1KEMeraUxfjURPaDviDrvso2njej
Hu1bizwbmn3KH0wgxvhJvHz+XntGjYPa8tQYNbU7QeVMU7UrO4fS19DL0B0blyyUPlke+EMZqLf9
DEDBRO3NFb/s5sCv9oVjmDg14lj+jHZe0mgzR6xxBkMFjGgTvOkYLvhSVzq24HeVVxjFmrraMG5R
LyhxtFjYXwVP3ttQzdUeXYnzUGon3GdGxha9GhuFCNPv8oan3WvFhq5zQiU1dRwFWg9sS4ssTLdV
TXicanCDeMCt2s0i+8U+MezDxgC/nLWVaHKNowda8owklqjgUD5nJKVFk4FcceoCujZDzD+6DUFS
0olPN9poql+e1V4lgiUXJg4dLgNzGp0Tpin9CjNO/oDc9c+m9ozf/Ond+xCjY1oJvFY3XIwcA3w2
Lkb+oRL9BQzbcpENeAlYorrcjt5onpiNJZzuI8Fo69EpMxbRTXubjaF5aUwvJ4NM0jwGUyd+5Xlf
MGtHFfDaWcTZbIQzUbZPGt+vOTf3KFSd73DyIXl3wGlLRHZvLJl4tsbyyvDLmsd6jMUJVkBSbEEw
/yqhYDuTTDFZuqxTmHDuYJjfFDBMeMMZiq1qbSQP8EDLp3mY1dYx2+TYpsK6RVVtMArph56kR6QM
2wVHyWGpOnvTgqFVKNSa/tVBurvPudBeEhKKMPCJ1Cc4Y7LkTa/z4hMKtbWZpkbteVwTpG2DddfK
3CAhsFC1wDdA4je5anhAo3leYrn2gpR7cx71Gak5rQL98S/b68SBeWtytMf5W1rjdy+NZ5OmYAUG
1zo4FqJ+0TgklU0co+Dgh5e+TZIbEbbhKUcV9T2STpfBEcuWC7MuboeKUhvCiB3g5XItBqM9cAA9
t8a3DCdEDGzbfqTtTfLr+hLoi7Fkhw9z6hKf4dsj96seM5p9olLNBYrJ4q5aiyR79+q2JRGPply/
eH0PCazQ068MfUYRjZD3b+c4uBtT5Z0V57DHnxWvEaFgRMXINBxH1ekDeR9kunfLu8m/AubO8Nw1
rUqx89UC/4VjYl73C4LfgckcxM7qqhUX0y1aJ+dN8qffCK5i3MBYHth6NRvmTc7Llf2IY6rTqzxe
vIthwRehukFURxjXurP0OQVgfAwRu0UxUsXfSzkzgKsGjJct3a8x523kdJNCzV1jXmzEwLNgWFBd
KHITWAGhPa3UzLWsCnvGQqeNXWNKxJA9uvRVMtjtRdpGvYUBExyagFSbFaed9dgiif9iuEGGypQL
/BJGPh+0JR+quE/vLJtJYWjIkq5wcM5xTD5Bzvdw8ZcmiYTA08YnDvkBQwdrWIHzbkjDYzOGb5Ph
BC8EyviwiPs2KoS2GNZWoNu5f2+G3HfOYhz8NUiS7m20/PxYoT6PKBDajT2PkOhHEqjJOJjO8ySQ
wCvTWDahk7K/q+m47oOFPhkdynjsgzD7SnrNJVxi9nY8FmsFHqvnyveKpyQZNAiZJHhhg9/QJGUx
LmR36JwN0q4mKn2Q1GtwuuJFGBlUl7a0H9VSh3S4GRIe9+rH1VKiAHRE1E99Hl31rHXk1nxVQhcO
/m6iukRbTtTiKgtMUKsFIJF1mLoJJdcCKDQLUV/7kHFCSEsTxT4wTRI7SYPVmPm6ttrKLBgelEXg
Y0nBTyYTA5MrHcbOEjDYk3GflUt+6ZomvhE4yXZpA7l3mjz/NLt1t58Kq94CjM7X3ijpiiShs32c
t3fZ3NzJynGerTle1b39kTX+Z1giGsUdOWcQoYCV+Sn6JZLZ/Egt5dkfYm+fJKn50DYeesbaETfV
MmFSk8VTnYY2+q4xRXNmW49B77pPQwF4B/Wz3hjd+BjjvuOg9qcHNJrmfii94jJzmxJbVG9kkg8P
mAATYt6qaidV72/tirkzI17nPNUuQkcYgkBVwQ6xHnkfBCA/MymNHQDaw1j2wW5A+UQ6hfpR9C+/
F+SAEG3maABbGs0e9j/4GORktdXBtJty0+Hq2AUpkTw4WRXMfOYFGw1E+AlTwlazoXWwphwstl8b
c5FfrqzAVZLydisGhcS+L1x8rAYnac1ECg2YOWwbjNhE+ihbbGzvtvNwCXaqIMyw9+SwBeMOKU6x
bG43ZlceBdFUujU2YV5fxswY3qsQ6oAwkh34KOuwAFBcKQEYdDD7qJH+ydZqb7R0fA1smWPfpbdM
g6EXWdWuSfP7xgCRAv124miiQbanambAPy5HRmLPRYjeqTWDiFVEZGfYeQAftAc88ccEliz9xFz+
dsgSjEhl+gAWeCI4xcKXkTVNsrJsYufY9ttcB4YHBJGmSHvZIbAX2eIp6oCMqJrdFuVHcPSMuYh6
TcsM7jHAiAFNExoMMRTXloJg6vkD1JSPErZw107j08YP8zbhzF2bQVKMiJ69X01Vu49+l9TDJklt
UAoYPf0thHG1L5cFlwqdRXrjGVnh79DAeu/9aBnJZ8z/wOPZt2T4OKH15LjEnvUTrnncvuOm4Llt
I7rrjQY9FG5ZWTDc6HFx4SiPH7uWyKFsCJtwF+A1Dz0oLQL5fOfZqFLrEfnfHjNr9klaFLdiAJYX
coHV5E9GpnOWkBYoy88kizmILSyBkUlQQnz0M3qUKCl8bFNhmBf3YRJ4zoEFN1jPZWBjwso2P5Ue
kX9XSG40dTZTUh8EwpBwH/omSwXO0xChORCxh3wai8dBEU0WcW7UOyfXTDnxqpIz4Wd+8A7uZPhc
Gtv7XQTktPRuOJC9GVI7S3o7ApbmcqsxN0SiWyy1zz2ue4itzCeyZKRjRA5r3Aujf2N03G9ye+pZ
aqrgJvA9pvqIE9H+4TLR5cU34a6gTLh1cvsgq/YzNUldZvN163G/Jw0oCSM5ylwZj64FHxtJdJ3c
exQkZ75x6Xvc5d37rOH9ysQ8BQtuAG8ewOKS0AokPGPftCD+y/G2V+HHmIwPXje/uWihwcbGlBm5
drrDjCgyAUiyw3/WXEJCCyO/54uOsXeBWGZfZTfW8MDdXXNDFszNSL6pCM7B0bdVhjsnq1KP1Td2
kDLqXUdi/E+hM6fOSgUxfZM7Qq1B2RJHhFdMj2FTq+dkIGV7zhzG1qXXXXIkDWZZnKVjxBtrDqy1
JVLGFrKJY7CpNDMbdGrdGsixPoyNoz4yKyeWt/eX+aiVNMkGxTlH8ZuxKO4Ul241JBx5aSSYGSx5
Eu4XE6C1Sbtjc/5UzcUsa++xQ5hKocVENTMR2GNieIcrau2WqxqTaet8zsjawBc/67cloHOrIpZb
zDpI6s1u/b56mybLuSdaOIYTqJzlozWzYj9QIZ/dUPlvSwe/mwWnR3ldaA+v9xKa57k0ANcEAW8D
CjEj31UyiW8dhkVf9Kd0IjqPL9mY1AwreP94J400sDYoYMtn2rhsLft+hwM/mioLSltIolwqx+K5
Ut2+H9pp61XTi4ItwzuYPLNS3rWWCPYl26XNoHsZmQuC6bXXe0y9c+PWSVgycq5kzwqSOhqSlu5k
5Iu2KgGS/dQ6u7QdpGI3W3aAATy2bDewuDbks41ridaGoGa7TbbhUtn09ehhSOL1sl/2YAM4JdNg
2lf0nG9mHTJd9d3u4OV29xvVM6kFs80XYiINIltVXTg+lmBASXGzVLEvYkzpodbBKUhF9WzPPgJa
HKJjGMGd1ut6QqtP9mNyn3bFRQWgleTYZjfsTlg62FW5n/sQ7HJvDldPUDXpBz1n9R7p2UTMOHkm
e1wvuEnqZmChgAXtDTxG9qWt3opq5DWPfhuPTIrnNjt62uXI8oLxThUszkY7pnlrSGUoM7ulTeoa
99DbULYjHxzDZaJuuRmXmMjEQWJEW6XpDItXlw0PtzJtsmIUb3Fk2MNLIaGVCaHFJvPHfjcJK6eM
sw9+AGVmRXjEzsOFD+bBV/aZrq1ZpYTZAPnvOn2P5UTmmfFNgLER9QGWveJa4U7azh5Q7BFSAD4v
aqoSc77WPtzE3LlDQK1f3NQOICcZHkEUGqKqB0/a1hJKdtGgtM9zzqnaLk4onVzKsJFaGSbQkRN2
jjC3iu3AqbzznYLNf9Nfd2NdbL2WjBhuoOoM67aA+Vxnjv8A/TXDMdF4X1YYBPGKSR6XRZHP0GLw
6a/SiViRMh2mNXMjZ23iAFi1haHeeoAOjxbfx/u0tfgqJWAUJ1c3Dx5iLYTOto862sGwxqHKUGp0
DybGECYoxZKt4URVj1nVFruBSLDXLuZsa0yHlf5Uo21bLWbOX3xNuxyjsrbYLSWBggLXpF8uStp3
D1/bLWAsZO78MpGNVHFFzJ4XCUjCkW2CRUchDfSydpZjagiumISngxFx04lPYzLea7F8J2PgnL3Q
ueMLxbyeCVJUlSq/S0H/DGvCoq+dgptW8yXULK9RzE9y2DUclmSs9HLc87XuKBcdhqZTJaCtgXx7
DjpTAuMipdBcN2G5zIjigwDRgA5P9WjFey+o+i+bGHOHqXscOOq2I8j0UJtzEBWFAZFbwZjkawk8
9D5hQPTItyt7LerWeptscgB9nHSbhCzkbdzE+tYnMxJb+DW2G2wci+fSMt/QXarnQtsMo0SFRTrX
1hV2ZYPrEn7yHSZarOEzFJvQ18tjF3btqcbxseV2KDd+0MubegbThHl1tFnAWH92xUM0E4l7NHK6
LTspyxtvSYhGUCHeGe4MB0qZWLaSpOQLwxV1AJhjfBYw1F/Mour3XAfhbeahPeGjWFvK35T2PPw2
yGI4ZJMdW6vAnvwySq3shHlkvuO7WFI8u/07Bo38ywmx8vXExT8GgT1iqKGzadcLq2PUC2tmxCu0
jfxnwUzkiZBxIuZYbIg5MkclH625kheXjCo4kaIeb9RiodD3jGmAc43RtMtStufQNO9IiBX0jH4F
mNBKy02Lxh4NFPbnIMyDp3iEsAXamZIDIsdNX9oTTzIPXZtIFphCl89pXyEfgbHHBrQ5G43xHNTG
t4Os86lqwcQ1gxtvjWbOrvVrM0bEI7yYRj/eLmRkPUF+Gh+wVzTrPL+fGKxubXzIb0XjyzvPcuY3
I07VJkeEcnSaTAABj4c3DpQ3vyid82JcK4GpKi5O4drHupTmrkzS6g6sfgHgbix+j9iutt1km1Ff
jRlNicm5gLhqTxeYQWBpbUWmeOB6xF1LPi3wXe9V0oHeJgjS/qocg8pLtqYByFEvxzzzknXt+uG+
g8y3lj5O46TFWdy5V1lEjTd/dJL2ULU+E55rqoATDDdgSBqwA5b1Bg634ZTltwIPmlXWPaPV7Eh2
grNlQpvzr4IRbAhZPyRD6dy1AbDGKgRHYqSwcgeL4UVe/0xMZvyZ26LEjbSjYIaCuzhuhxciNaMY
q8m+85kR+yJ5F2n6G4XSt2C2GiVssLPY2s7BNSIH5+uu7ZrvwiduAhYQ/jriB6qryatYyLqqxlPS
J6cpaF7mgQOHmK31XLIUMqyFiIMEy4rC9mK56zELrEM5to9EFOxRC4GiHNP9ktdlhFcL9QEbIbWa
ZpZYYmCwU0nSgW1jr8GrlI6L93A5uR2z7gXu8gNDLReO0gxCTSVokVud0TYOQ/4RALzcGkGSn0WQ
FY/QA/wnr6Y3bHTG4LtqrN3/0A08o561/QZTW/JJ8rJ7ptk1t7BLodrLTD7/Kcz7r3aL/D+U2wkb
4Kqo/Y8xLE+fVVb+t8vn7+GfWCx//di/wVjMPxyQ2rRZoSdC9MPoWf+ygQT+H7ZFoqfvO6bgzgl4
qX8nazt/oHBEZ2v+mxPk/9hAxB8mkkB+ynUDmisUiv8ZG8jfBbABY+KrAhaoRIhWyv6bMLTvHDFg
Ruo3WdLeWTGJlRgXPyrXSWh88fSr4saVs94PElTzP7xT/xfng39liv+TKpUJJo1WaPOeOBZ/0d/E
r7NhoasKoKJZpaH3sfKTyFDpEl0xlCs8cQSHlrl9yuSY7uABZifVWOZXvYSk3LczrN1UuZIVh9bz
ZfTAViBQ8451r+dVDxPxBgYVEr9ehmcnk2I99JyvCOkIxCXtgozBvg3umZd7xbmt2Hx2vv/EAA6r
OwaGC+1xg+Vsnqxbl+XYFWMnz0lW0aFdKVqNp/T2Gj7FfQJ56xK42niyzE4uPNWOvu+XxD7hOTee
Au3OEXsEVAAO3S3+BPecYBfdZWyxn/OsczddEJcrK581IHJ/2NmYo48hhfXuGg5Ce+26iJ56A08v
NAWj2LtBZ58CxjJy3RvZMB0MdhPOEfxUR4QBjN1dkoWMC4jHIfqUA+9DxG7uRIXd2g9MExLc/n/i
NpTBuyadZb+MuTzB2zQYtaF7usdHMBKPs5jvLCskW0j2PksE8psfZRg7vU1M0OjKxFQ91o58HTrD
24yxzXbcVkdRu8eQWI49gidU/D0kr7wzPvzBDM/m4M4+eFuIW+WAj3xVFDmxBX7uzFTR1TxfhrYD
CNQXxZGxdrUrQZvuIHqKIco70Zxq7EaHtGTt47Bbf0LNkKOMnZJ11g8aH4YwNnrg45ZWYX7iHDc3
fg04k7qgmneFEd5iLZlOISPUbdH2LQi8YtfYbJQZSqaIXvBg7y3oPZuQJ8dbz2qwTgu4yDZihBtE
fc4Uf9saJR8/q2XSB1v3gNllXtWGTaAi0WRrigf5Ssa5eGVqYZ5bxts9gsAjHA1nJa/fc6DRFHBm
6J6dpQ+fRvLtVmk1qPUkG7lB/MXCogpbb5V0KSKIRcinwEb0svLA4jyKRHIVjh7w+SZamGCna4oc
ynQps+kjF4NjbVtf2MTVD2aNjkkSK7NJAd8XW1frCs7GZLvjtsoyfRHYon7VbqweTOdK9g1yxf1D
sfw4OXHwrUHEPAaTDJ/Rr7A1XdLB+Mgzez5l6CeenMI3UeE2cxdcXEQihFuCduzBhHrxtLUMo9uB
msrZl5Fhl6zmokuagwKC/6tdZvYsIxCDU97T430ICA07HXgLXQQR3TzXfv5Lzn15N1U5hAwqgSeZ
2d6+broD/AZvD3PtRysaQRiYEzlJjvOTNEH7G9dJvl8SLzsT1psedE+YkRW3AOtRkowXsDrt0fQy
Fr3DbKlnf7LDrzx24sMVYrO+6pth30wTsUSy8vaFyWxnnVlSnulFU9b2NQuquOw2JaaUi9lo7zOG
L7tFYJz92JQ3m4nI2IcaFMcj7gHrE/OYf2cNetjFacxbOAv5TIkCOWaU5knNSfWW5l73Qj/jPCPu
cg9IH8neaxcVr9Fhkw3CMH3atVKW1Lp1iauGss3qv2h36+SYOj04yyovhftsN1kzbTx+8q3X8S5m
vwx2AJ353l0gLW8s0g/13p4MzdKBsdIGgexWLCk8T2ahFXr/oWdRkpgdS0uwk6g8IQphV4cG/Mk3
DVhODQeZA4kKmp1vxmlM9lPP0po5OUL0lu3/2nGGiigT1qMn1bKR12hNqT9duorrckwc4k5YH9Cu
wruh1+OhM4P4VTqE+2F5GydjnddTZmziGJXmkaFy/Jn6ZMYg7AqnI5q36WXIaxUcYggM8RqFNiqL
Li/BcJOWuonJPP6s87m9gMuR9k1aiRAh1vK+TEYNsh2Z8q4eS+Oxxjr1zSBmPEjdpJuJHgOF3DCw
QVzGRXVrEAz1G19+nWwqTYx8BNomdHZFrECJDV7HILCbRn8CjNkpyTyKOTlwj9Z6n9vRWY8K6eK2
Sq8wDx9EzTvcTQnGgrC718ptzbcuowA1IQ9+ZQNjTMfV4Roycb+FxSNvEWWFvyUapIvZEZ61czxl
wpz1NXmjpY6b3ZLMo4eJDRt1x36voQYPnKd4mZmbTy4P/apxGUMtec8vAG2mAOuS6gkKgpWTRZYU
eQU0QBboKvTgcl4gZkE42RQM7Unt8gZW874Dnpt0CrINKr8RBqYt7h3heM0LV08MATbPA2Ya89g+
F5nSx4ImestHVkfs3NTWLUqInEiRd1kSEv7GLlHdMMeW9apMHUNFqKFqFEdQvZHpYiMwSN4medq7
A4mOeS6sAucW7ivuOJeRbEKs96la+onTVKdHxM7TLi0G+PrEBuV1hNwLvXTYOukDyjvLX0/YCwj5
hYN0fdAJCNIK1EaCDel3viBxYLOSgRAGgyZ/+sUUt1oXThMRR2BsGWZSCYWNSt8qF3m0MBuFeL3Z
Ocqf71JkfQ+QbJIXS3kIQWx2lzHjLWYXKaM3GiMYJ0HYn2SapLcygFzO22m4zyXxnl8jcdM8Mxl7
cKYXCxjIaxZmJPANI7HyAILq9LQgAiBiiQt56Ei2MxtGtYGdPo1zPl1G3fLDKbkEF7sxQJKS8nNx
iQsbVxN56g+kIuCMcxUkZWaNLKQQERI4gRkW7UmjwT+GPnJbRDcUsF/IhaBQ+v0t6ao4LK7pdm7e
8nr8oL+lUQtuQIE0O134cGCZhW3d63QEZVwt7ohaZu3tS7Rt6wLCO7IeH1MoSYzijVsOa1/Dl4o6
iELopyJK7cLCZS4PIiPD1bfZlxIKCH9uNY38QjjiK9I8EKmwcZRD/z0sRCbuXJGpL1yjPemL6hqD
O/Ztuw9G2zyBiBnxroiSDL68CsgJLUevZvVtVfF0qDO/5Z9GP6RWRTXUj667dEe5KA1vtnRRLAeJ
x33YDtnwqjxpv06dWW4CxEsVV+jM/kuBbatWJta1bJN3pv9FGktw75Iy90Izqumgx6y4STDkO8if
qb42vTSbZ1Aict5YUNOYbS1heNeBo78UZj/u+zoAfkjUzN607Zyxry/ekFD3ZjRbQ0lqiPDn9hAz
MCj4pdknEgZjDi2aOHC3K1Bz/XdY2Fm6HTXqa270fHn0oEKmKyp2m4XkkpveHn1Hf8LClEo4Rk1z
Stna/agg4WWS3JrH6+ficq5KolIjy3c5xLJx8jABdFM53daVSxRInxgDixWILxqymLHAqDJnUa8x
0/Cpt4vmDcohd5VrxPfK23pLaj+OPbKhG9KTE3OTj7Y93rD2IRfAsmCoCNTcN8MYlIKyx5ypgNGT
Qg5yi5s2hrBKtWaLJ3aA9muQmv4rD3U+3lj48o6Vlc5Xhk5ecKQXwfPCVLg+zoijO3JyJ9bK8PhY
eIks7ClZybA7EkxgfAqILDPx0jpAuGdSRm0mmy44sukcxq0yffarfCZhf5MucfxalmP+0i8E8p10
qnxx8NSUHMqmRzLad8a3aaHzLK4YIaQ9Rn1Y5omjuAGI9OZMronXl5HpK592e3YtzX5MV446eBzm
+1iW9lG7RI6EXqxOLNbLDANDA2iHP32z8EswdvPd+dKyx0nXQZrEcpVTHjHGDTvviYl1R2Duv+7H
rKsX/x9NggLcsslcga0SfkHXpR39R2MdIc1qKDNXIe8yywO7WWwC9WNntW9OWD3aXs3FGqThmiLz
A7+Ovv/Xr/93K+T15X3TFC7VnemStvDPL1/E0q4g0JLqFhMgRNpRjcI1K4//+lX+7Gj//leCNaHj
NHkdL/xb07lItG3YKAbE2oqekOUxoeeGY4i9m2oBsG1sYe3YIWmZDEYNe21PHWHtMMWmN2tevMMC
mOwEcEY9FFkQnq9vWeSDebgYU7u82faVX1b4ED4H7kV1R5wqITt//hH/1ZOW/+8Cz4DZ8nH9x+OY
/yXlZ/WPk5i/fuCvQUzo/2Fajh1ygbq+H4Q+s5C/BjEi/ANBNP82MxXT5VvI//PvPI7gD+YSrPID
2hhoEg5WTTj9Kv2f/x0qLkMLD6aAhUMQH7z1nxnE+BYjnX94/Pjaw6vglaDvhlhbHetvj1+TBhN0
BIwHcQrUCN2vkVqbAXs9voiGkjQSjS7vREZqLHRxRwBZThZ1LYlzcEkp/mHJ2MMM+rVGRQ2tB3Xh
yqlgROxng3zYXbO4xl6wPN+AF3G/WZg7cHHgFdy4XjkQbD0QSe6GY3bA7LXJuT7v3Ky270NJAGli
Lz5WPaM+zTYxS6xI5/Ngu4/CBbvJO7jszBaoVdPY6pzLYAs6lD3QlG8837lBBxsF7TCsdT/pCLcu
YAPVombtRbMNlgIPWDHYG8cj0qTpwnPM2vcyGjLZuTr9IJwmOy42wSe0Bn6kcbBsUe78bkMs79Mo
v+qqADHeYgRW0tOoiuLlwK5N3Wv0VdgjICWEzIGxUyEfrC31Gcw87mZg9tuc7n09hbymyPzveAys
i+rm33oYvK05L6xfc+PidwxWc/0LtNLBSJy1quLXuXOOqitPaCcwZA43lYuTljqf/rkzvtxGoPqf
nd8lqTzSvWKH/QWt0EJy9+Q8JSEVWJPlekOGebxGcU32pZW/ohadNyoI3vzcvDbFaM4CJgJTT+DY
3G3CBFK/GIzxyMaU8qizbirSwnZL5u5mAyfcUKq7om+R7epZVlzVBA5h0fhF2/OnVg4OrePbbBw8
Oyp7d/ioOHNxVvlj8mVfg3rTfOZfAK2/q63J/ep7JHrl0Inbqkrg187+8tOHCgeNi1xghQWCar+t
plOfFrem1WY/LqlxGMKhrVtX9TuCdCxfWUnQboEWmFDvB6sLb4pBwa8D8wEv1OidWztGCL+U4q5o
AvZvvn4QaXNPRhwa+im401U2HTy0qMesU9f7tojtu3BsaMq95av0cvoTo/yo4G2cZeAT3F1CURpJ
h3hg8+nhHOly8uoEu39fbB024AwpHDKVSEI9qiK4tQzXe1CJlNaJhSjWUzOtrW5dL0ZGNrVLybhV
VTlkEWpokk7R6bNdzEf+2KtYlucuJ1Nkivwhq0qyVuLK3IGPZPZmGLn90INPA+XsVHJkQYCfYV36
2jSjYexIGWsR+CcbGWD3WJMHnPlRYDVxsI7LmDUVNRqF8GDUTIHqpB+Tk+FmldoPVkgsQ2oXEtFx
4Wbtq1HkPWoooxaKWJFK4L4JzEZE9sjm6+KluVr2ogbKdoy7tJy2YvZKa5XUfS8eseCSpFow92h+
2iLTIa+bhzwBMi3R+5CFR9BLHNNDgh/EOcoElriJBJQckaSOD+Ox8cB3bJRtUo/GFVPF3w053hVO
BYFj0gIVccU+h96HaSfLaz3xxIQqj+/6pBcLMRgY/3DxzynFEU46E+q0UbG7hwXO0qQpE0J3ipI3
KyiMVU/AHhEuyXORmzwhSvAoZOzsi7yuHiUUuO+J6AR3naUToT1EkFrFnd/kVb6lx63Fht5BJhd8
FHz6LqOLXTLOttrYMbu6yPSFdpgQAITeVQNCj4NPeBd5qL0xZNswKDqCZStBPeaOlv6sw4DBMdmE
D2GtzQ0ITV5waIu1wtbJH9qmwUBE7YzQrhvBZpMF5hu2/VH4WXoGI6w+J+QOeNfSuTsPDcbUVSp0
fqhmX3+KKzQ/BfBFIvtTroKnVM1vgrnGWtZoeIU3dVtdpOW9k1sce1nib5O6Vo8sDprtOErxntgd
4jxHufrDghw0oX286i/ql9joKSXB9lHIMT0b1dHn3+1XvjLRe3GEYtQ/KUTGzi40Yt7RESt85CcT
GQ0llfTt0pOTYZBwMOySCaXguglYNm3smtS/I6f2y6jcmTzgtFOPNGSl88DAjPB1ghEFpn3pH6Vd
0+8tvTLnB6/MMCyVLuTmEe1R+lgGVvrb8En4W7E3Y74pYHM+9ciVRlyodPA3GmmS3qZjJhEnJilJ
PFBp8X7/mtMcsa7Pd9nCeuEjdE3aK7laYl+aJYIRtWS3rgGoe3Tm+Syc4X7BNnGIUZjfCx/5oyw1
xgttBicjLOd3OXvtfWuYTNRHWrgnqcsFAl5flXcExje/apqu/YAY+xBDT8fsMIjq02c8d29IFpKB
rcLbWQHoWykrF78SWwyvJXqLbt0Tp+mvemeI2dIqR/wIwrVO7TJMP5AApiHKQiRAT9LogkjC6+4j
2/EZiQQ40Muf7Ir/iYBzm5eC8chD01j+a4V4Y5eNmR3gL8QlcbLqbuZUwIloIPh5ahI6h0gWU/2N
jbj5GQODYX5nDxgjXIp736v6hl2Euu450LPdGk3mnJNSGtUZ/6r7hL60q051OwskQVYDEjvBOc60
3EzFW9AkqIhzGc67HFaPfUN6hvu7Yc2NhYuGzmzq8lRnKsNWpOLguewt70MP3CBYBTgkg2pJ3vzR
MO/tmUSiVYlS/AxUdlwLO/D38RQ6GyvxrGOa2OrArB1MfYISb+0B8jI4I5oepHXf49/TxB/bKyPU
8nlOLeMS10zrUbhLlBE+wPz+XBnA9wg6qmqCisauJH3QDCnbTb2UmxQMxo1U82BvteNI777PSQ2v
JNGWWyLinXFDNxw7qNHCAETY/2bvTJrjRrIt/Vee9bqR5nAADmDRi44BMZBBhjiJ0gZGkRLmyTHj
1/cXympLicqXsty/RZVZZSkVERjcr997zndKzDsHAmo6esiYxPSeEw77XxN5qvwwONKYb2E5xvKD
gQaX4NUq7YYA0BGNxtZySTyqY346iuc8gjxoZMDbE8+k5Rtp34muk9JQ83oox+GDKZnXH+FmOOJ6
BNNd4O01am9NOOEdxIhLdFNqzKiQG3iDTyEtqKlwSuKoiWmRJDxsy4xXHom5vx7pFJ0y1/R2Y9f4
D3j91IeUygU6TMi6r6Ym2Rv2Yu05L06bWiZyz35W3OJTAqTptkC7iJlBK0tXibTBdrluQxvbSIl0
8CqxkLyta6yZIw/EoF8JS2/K1TSjYO0tcdPOI/Y1Hd4JXvi1JvFp2ymBZTSvh2fPxEgEtDV6TNsG
7iVWFkxKtYoebCeKI6zm7A74bBiOzR46Fk0IXrYDtEdygII/wG2lD0EMHhDu7ixlLm69FuVPbsTW
oz12UwNIxEAFWamMZbnoFAjuOk2Lg+GF1uNsknwXVAQpMWmc+/5+InsYDfXsZUe8rNEb2xyLZahH
Z1oNI6L9fZ4I1JKcP0hFKPyr2Rb5ebGrc+Oa065NesLW/ZpOSrk415WuPaipzlWDO29LjPpDBFoV
z24ZXo2Gs7ywYaT3kSvztxo8+a7JGrMJcKBkB7PTIR1gBoBvEYpEujdOeIhyMSIyJcQhYCxKe8NO
dIqnuUUe0VgurvfEYiPYjRNl+8mJAXW0yPR9hAjTcpvZrV433Vy91u382jVGRgfLxC2IPAuDTNBb
F0SumRcYOn44nJ3/PHT/yL77+cT/64nngsF5fblLyqj9P//L/N/W1JeiqrrpYFc5BgJyIPSRTk36
8O8/hrk7E3MJ3J9J988fMyxFiXTVGA/uhBxilUZRugYcT9frnz/nAqb6q7Nw+TmX+2valiU4EfI/
f/4c0zdkx8SwPyx92b+klx2e7HhOBNHswSCcjCz5mg9LTHxSV0jvN58uf4YG/fnx9G6AScG489X7
n5mMUQa+gh6TrZM6iC+FgPTo3BJ4BPF7bPMPXvM9D9aeP2VzBbOHamIQ/sNCdWF/LzPMaJNfCo9S
Ufcv0xm4X3VQVjPVRyEiBgbp0rmYBcYkv0X1ylJVuQu6FEZZGuTz9T9fz19/ECdhAXaNCwvgzHkH
AoMbG7t5hbh/SS4jaEJDkH0NVUJUG5FyPnt8BH/48G8/lIaMsIkSpDJVLuqKn55JTYaAPTAK4EOj
5dpyLWrp7pPQ0TFx5+blnz/scqT/+Ynhw0zh8wP5m2z70hL44QWIfEuS51nAlV8Ydjlavk2ZEdAP
7X7zq3590yweSweClUuTA2zfzx+EMRhWVpOUB2a2sruFMBKycZam0+//+ReZv940Yt9tTpGUiVI4
7rubFpFwk2KpyA8kJaqrGL/UBm1WHF3T/bB6ZgMQknf+QueMLW9sb2EYWfbZMx3EZ5R8/ffqD8Nb
hGe/Dxc0w5f6UH+vFf/5q/5yTZAM82jRczS5LM57GmRk2BHmcy+BwREL91B7fXdmjs1h6V9/jsVr
D97z0kmCNffztVdN3Da4tJDhE9DcbzQcjGRzyer5k873P03B38B6LQbqvFj/fVfw49e2+6/V1zJ6
yX/sDf7n3/tPc1D8QcwnrCrhupfErL9UWp7zB9ItS6HQMr/rtLh/fzUHJWRUlFO0D+VFuPNXc9D8
w8ECLj0WMHh1Lq/2v4D1/vxSucgo4aiDoLMcafICq3cvlWsTwpvDNt3puM8CugYo3ikZNqDh6HmV
829WC/N9QBefxwooOSdyRXx+yM+PbCon1Nl0K3dmRg8ukln61bZs7PsmSR9QUMZNQYhDQx3nC1T0
8+AhP42d/mnRIZz0QVqPGYbhYfPDbfubeoGO6o/r5ffrYEuPEYG4KOAc9916SQYtq8tMnuAo888d
NqaNORreiszgvezso+8viHFzSwdhkk+beD45uhf/EoJ5uTY0Z6UQKDnQzb37DpnXKKqz3tvVCVVk
mLU4Fs2kevjnn/o3d5ztgPBi1/LR6PnvtiGXi5zGS+rtrMrZO9kIvcZN9uy70FRoCP7mwvKc/rAP
fb+uDkWLxR13pM2D9PP91lKbYko9f0eGmgomDyswTQz5m0/5ebf7/imwplEbsuTyDMt3TxX9FbMZ
ndDdEcDCzwB7DAenvxuK5F9CUblFdPNpy8PTdDyl3n2QYyxc0cvjGybEIxZG+o2cBDpBVnm20uw3
y/vf3ClUBGyuPkN54Yh3Hzb1NjFVre3usImLNdQ7exUPMtvg0SJEOVW/2WDl5V78VTP8eRUvsFIL
EitbuffuXiWmZy/ajdxdYzAY1kPlI0wOxV2OfIDg4ZhzTNmoIO5GuScOByKHKMIvRM2UpOBNzV2a
eXqHd2rYIN1Cfy+cBnKK5eUbx1mWcyfrot54cek3ByQ2ydoqCo50ul4uLWumq+u6W8xN72DQJyxG
fdBFoX8zCfy795zBiiJHR7AW//I8jqQMjQ4OzF1UxvKQOoZ3mAdHrN3BeTTmMiA+vD2UOvrmWhif
6ALIB6Lkvd9c6r97XhnFSNs3mQdDjH73VqSIL0iN93d5TnsIyNhNSSLbyiQG+18iTRUVIBsPUlzL
Yx7y/p7G9UXulfqQk8l6WE89qfW6KgizAxLzz+sKT+avD9BF6YvwmILTAlD/bmlpCtMyXNm6O0Y9
cpuRUHNJbp3OUqjpThk8CLLhRJoRp0Dy1Ewr0xPNOkREyWS9msa932KMmTmDoDfsHXXfw8N4cYbG
248K7SBO/n6+99vOvu66oboi1iTZlTqekcWYPb36nGpp3fQmvpSC7ihhvN6+jm0VEFA37yA30RjT
2PAtRxMS0lASmisn4qBLmwIzSwRG6NSjlwOeaBLI0MYtPShauJvBxSIUknP4QvBCcbAHf9yKnMbi
DDFqBeXDPWRN5z5j5bZvkQIl+6W1W3jTtB0c2IhHj4zsk5mCu82I3MqBExxiJ9GIZU0ELVNfP9iQ
JJ9lX9YvuOu9VRQ3JcEspCet4QTjViqHOSgJ1N4nokvvDVE3t54oEDNO6OLgyU0LhJ/Rap7raQhP
2LTCp5hqGFNo472qsZ1AKgvrU2akH8tcwj7IkCRepZ0mYkSjMi7iTSOSvWUbxR5nEYwuZgLyjuMM
DiwgWt4FOtfeLkhFVlEHQ61tdEbwSlevvQGtBk1YDIsXkw0SrISwE1ap+drvfW5mkvUXD5QMexdg
fpNAdRmHr5RMXJPRgskXQ46t8t68aToCulYcAPoDjfb2o9mWw5ODC5jsE6emIYsKyn+ibJtRRxMT
9ejlhQ0PQOCEaxqMccqxr5tBFduqEbTSE4K6w3WzsPWvsgjJDrZWu+K0gOdrLyN8iqXH/ZbtwOVj
LojeUpHPHnFvWYQGkyS02nE+xbWEvIfe/JMVN2JYeSTh3A5RI/DKDugLVl4v0PqweMAk1PZMuGBG
2tcTJr4uf7IstJUDJJzXxkn5DW7o8MT7CKNJQaMQInlrxGVJiXMs6JjkNGG+LZE1I46GQRttRAeu
aefJGmBMmhHhJrOCCCPFxGqT5HCVQ4WuKg6J/pALBc6K9aD4oiwHTyPuDoJmbMKyNXI3QJFgfYZQ
TCcFRiVZQRrxd1VlLHqNq6rYeGV4k/VTtHesChnUVJp833jUREHHHpkqDGoV4F0E48u1HHXQD2Zz
jOF/XUUdMxKrHOmpJXNAtzAGF0gUGeHkXdDy3fZ0+PGONp2/9xxRcH+nYhPRUwOJsiBJR6Heq4A+
r/k0WB4zwbn5WplOs016Qnd03BCUFfog7oYIP7NhwpFVNA2Rng896LPFGXcGEr1Nk2dcfRwqJ68H
RoGsND7EJdGJKR2+ldUmxQuHbuLZGETuPUuHb9iNnZAhzzh+GFLk+zm3+B4vndhjuMy344xLwJjY
hSlF9Suppd0HoHfz3h+NYqdbmGJEKZmX+AljVaDUngYKxGkx7StGTin0rX6EM5WSx14fkQ57V23l
0XssFvBmbRt5NBPDx2ge7KtGm9EtWDN5pXXnv9CHtx7l4pBPSGMYokKoe6pyHe45IFf7uOiS7eQk
vAowEY40+oaNqimOCXmKgdvT7fTw3nkw9NfsejPzg74n72YpTzCJUb3X9rhsKpCdBL3olCa5kadr
u08rMsQovC1nuWmtJt6SG7fcy8ZtT/WSJV+mhBVXkFNEurOZ7Jomm87tUI1E1xvhhS9JrlS2+I+q
sZftpGeDeae7nCI/fe6VT0Y8/OA1yPN2HalzmBc0arP8UMSFOnBmzyAopZtoGQYGxJ4RVJYav6J6
7hD01+QX8a4Z5vPkN9bJztvTGMZoRglZXU+jmNfSnk2wYJYd4c2K4dHmbrZx8moMKtsHT212HChM
0IGL1sNd2NZlEmjbxQLdLYSjlsa3SSF4Hl3ngSJp2fUN4i+n4lWm3bIzTQUQf6zME9yTD3Wir60U
kJdrGvV6YQXfMcp8MatKk5sIaZmcWaTpTOBtYgtRaW7iZLG3k4RlZPWjddOMfXhXirDYumGE9c2z
T3Y1kC3oGQwULEWE3Ng3n0M/REc4o8hX83JWoIWCdMRqv1LTqJ5LN0YHCK8/cJuQDqsnIhgVdmmM
lFVzWT9Sl00faA1Ye1wl4U5DHSPfSGM9L+BzmI3h38f83k/aHwdAtFMOXyxXJAmxnDcp6tG8r9yN
21QhY8hZZwMIPa4IoITFPedkTCLwYPH6OGBj/SINCeGqQezWH6IUPXqgsIKuu3b5NssEmXyiCE12
+5cCi/SBvw4+tgdNOrU1saqEu23aOb+7DFkFi88NL2GzW8jVZT7lZ5+AtjdHCVKRaIoFVvY8YkHA
jxgkzOiQL3u8xqO+Qp4+Qd+znwaJkDzyDWLGAY1bbPJnZZAZ1i5hCuUoNktULmrkyc1adHSu3dxL
Je7dpG32FWS6FYppgdU0S4+4uoElNj25uPT+WeX7EgMCQrDd0Ei5i6pcEVxooixHnrkaa5kTeVfI
c19D0CoZ+3+qPLvdNlCtQmNOMROxWkytX31jQ0L5WY75flFieIygigAqmJzxq84Xx4akhQ8y1S16
2cXHfpk7c2AYXoVJAabsmLTfKqJTj9MYmveW6TeBFvM5YcJ6nBcH4aBPOxxiqDE8DVkWfSNSEVYw
9+a28WYB8LDBPcoA747eGnSDInzTftPfmKURBQxPy6MiNwGhaNpn+2kQ0w46Jl5UsBTbrhAfGhgd
axIJmWZ5wxQsoWNDmmBydoSZIbA0ShGYVt8BzkqZfExJxmg8YSLXMVUY11MGtaNHovgqJ5lfXYzo
XVB2XBFfpfkuJJD7YMeVh/BZXWV2/zwD+jvRTbuZ8qp9c4q6RwJu1ZvIzC9mKHnTW/hc/BBBlwV8
cleIZjgUqIiyyngqIe1nq36po21ThuWxCot0G9dTtIl6VTziDutufBcpMgnV036CSlUi5H604Yut
SjgCG8gF+q0px4Wdm6IAeUAFb7iPRoZYrM24aqMbt4bfYQ4luE8GS0QEEvoKpR7hLY2M4TzF+mN9
UcFDo7+O5ZCvYQRtK9iomwUUDtYPSFnVRNbqQObngChmnUuwJEvtnuSCff3CpvlAYQ9sIkrDzbyE
KDZhDclVMZVPoMoY1rjldshwtKlkj5OkO+T9zLwYx8Leqhg9eebALmxN8NgTZ9nlcNN6H2lV5cBf
VvOcrAD/eUemfulGEuC3t3KE4QZ5ywQMolsEqA96f0cpD/ItwqehGI3v4oEMMYvPh0/qMO9xwme3
UOQnC97mkZCTJV32Xd08zh3pyO0wHzujf/JSOZxjrOZc2k8+oa1Umwb82epJWtkJgfV9NLBDYeW9
JVXqa5R91SMc2SbB44Pz5wH9dAxSoj7WjnudOObJIFtpTbpCe51r41rzBJHy7Ge7cLS812py0yCS
aEygiZQeMzALePfHxXqjFZcHHtKntTmmxZrxYo4PA0SPV7TJQ18BW+va8lEv3hP4P/7TvGR1+Hmq
oGuY+SciQLqrFnE5KXU6Dcoifoylv4fN9QAQ9BMxnoe6A8kPpvrGUhnfXRLpqeph3PbDTFptijRP
Gn26sYliX8WNhK6CDAMP+13KW3UAGfqFtsNBEZpheDA0jUskQzOAh0jjcI8scLgt/ci5nWu3/drl
uU/TzDlkoVEcfYiDCO3HZVeM4ZcMsPFacdx/6JjMsxqHglfWcNRrjDE9KFp7HTHeDbQv8uOc5QKK
4shUN55Us4U87a5jyLSbltjWjWciRMCRd5KXEG7CCKhV6tDncD/aaKw4IrRjknGqN6hh+MGpTAlf
l8TceLZdIijkfnPSBKZguPfABG5ta0zWSurPAxa4tqPOLxXVZ5HJfgWKfWXWoJAby7+LF+sEEfcj
yDFyu0N7Be22XyOvESQa5foQx0vNpl8+CvQiaw1eRUKDe05NrPCmy8w6qb64hv1R5aJDL8iePdct
N01nT7W0+jMC7YLgAsRvs+PkeyJ2zL29gCesMSmt6qZNX5KhByhmM3fraYgcXeIhVzMqPeK/R2pb
V6Mw7IcdolF+KY5UjFTDrWPCkYwLC8SdlfffXAxSt0k1Ud0pKw9mIarA8KduM+PvKzmzBCnnnyNu
a4ojVa0dqc8a+tfKqb3mOa4NZ1eCB97RYrlv+qgKwrpZO0N0QzRSd9s25BZMrB1b2w/VqSJmlKJ/
4tycmOSdLxLXj06mLEAI1FD9Yz/LEA+S9yoCUrnFFkQittVRTQ8oNDm6lDW1pB5FgB2uep34UUfo
0mAkJm6pNPt6L2Oj37HfCmAysThE8OyPRbMv5yXFL1nJk5ibfBu1fQrz0rOfiCZQT2jGvoaTiSZa
lsMuzi3xMR9yyGHEkN/X9aC/jDzb50576jQnFlYMCylh3cXERhYTweXgoW+c/iJNpI2Drj12sQMl
6BVHqnnotGbrPooK3VwfQQIQZsJj2NLjW+eoCQT0vboHzoQ+bBKELDaUihEdr9cwistt0pgzjA5K
oY4j8s5Pma1POJ82yMT6PdoDB1MZwD4Q//Onfpk3HJjAUfD6onMj5PTikN2OqTNudBFN5wSIJtVi
Vh9dNx42Zas+xDSi1kPBHV/QAe3l4EAQoJeSwV4AEiLb5GRPWh9SvCOlP06Bz4vOWarQVxVZO1v4
8dSVjlWc/LGnwC2ZCjuZCb9zCQnOWaDN9JNUO4gkmN6KDD5QksW7xZHDPgRYfAw9P6TngvDRSqjm
OYDdj620PmdlaiLX6N4m30KlnkWfSxjbp2aK8TEkyxvHcX3no2NnFo2ObQ2krQ3MjDh3Q7SPUjof
+Viksdo/xKq3t/iVqlVrz1ix8XGC+gEWwI3S8Y0UBr2hUrfWtuhRHfiFYdJ1RLUYeXD6SrD9ATQY
AEwc+uyPfaRNlGFV/XFI2abDrALlWfYIMeOKs9Wcoo6hV1E+1sbor7Uf1y9pFlt3CJjEWTZADOP5
4jhUS6KJvvW/IMX37+jHkQdtWFhqbCKARiJi1p3vQv+ue/c6a0t9jUU02yp/yg7DhOCybggEbOCy
7gwAEmhlvBIUi5kc53jG5u7oishts0KpUi6fx9YW+wiX+DNjbTR74FPpcKgvLqodigN/XjMgQLJZ
WPVtbkG0yLByXStItmvPt9IDj98HUiFrSNZl1OynyIqvo6FMSSevkityTpN8ZSDTXa7yqcfTaPfW
8GFOhf02Y09FcDvX6G6WbCY03UVOZanFfTZhs2Rb6FiTs9Ugj79VPGkuaMA5ra/jqJsflgLmDBAa
Q4dbz5g6G1G1zp9H5fRbYx457i3d8oD+khzYIWeLnKHWMTq5R7zKwunr7LVAGhqkngn0dJqirSgV
Ybtt7TyGWXmVdcONV5j6SDo3aOiMDYQXNl9OCKv8beqSPbWy3aXtV3FJ1F3H7P6JD9KPRV5Wz4RE
WbdmRUR42WUBGbDutUMGcJCTIc9a53Xlpxrm/LFzCrldbLeaN3bVhHvSZofHsZmX+ywcmocks+yT
KHyxHQ3MYQLGOCkcKa12dEP53qx9dDmdm/SbBpMktq3ZZGEsAB/geGPUvlp8cEyROxrbxK0A3QH7
BnbU9WHQuBEN9bnJiA3O2BFWbt9jLVZNm6PUGusXImWlc7kn2YPLInQDm7f/ioTPIMyQE+Wu51J7
12zicRYkUt+FTssSlt0pzyePZYhJ5qCJuap9EZ1Gpz/b5CCiLuD7tOGgwL4aN3TdXUICx3U7hKy+
DBMCwxk1kLS62bkMxesEL3kPJdk3jHYDn9BBEuE32cmJIDhnTfvkNkkab+LMwr1Y1OpFcZ7a+4Mn
11qH3Xb0kXEA8u7vOFeGLAIFOtfYUNupqflWGB3HmS1QOv20NXDQ7+h/vIGhsg/4uhf4IuNTP8d7
YK3jjnatufK9UJzRcuJax3pBopGRrfOEDKGyg3oCRb85Wl5ypzoAiNUwHEMbZ8Oap8Uk3B2GA62d
/uS2qfwyVcBLN0VaFCaF+OzuOi0GqFei7q5sV/c713WQn2Jd895UCh2hn2X9kR5I/aH02u4uGr3u
GQRHesuV53BM/y4wB+3eUtAhzkaLFxS8ghvwRl+7ONJ7Hw3prQNyEAaWn4dfaMRS5tM0r69KK+pw
cLLwISRvXdcN+qw0sIwhn0zXWeV33Tfciea0FSaRvRs1kpW2Q2hHAE1r1f4jGyrsRMhKtLRAEog9
4yN1wCGtl0PnE8BE9S2YrXodGvjKLcifydLHTBEeZcZec91GgB9DcRm9hInxeYb2OOVw6nOSUdgC
xvbOQdm/K2pTXCJ2XA41IM+TqKW1hwhkoptOUUuI0tTI/LbOWK9j/L2MfKZ1qRFMolu/RYSwgXTQ
rkYr3XIUggqo62/9oh/LbvIfy2kkN76NZqKuiVIuNq65PIPM/ri0cAIIGZQX/S0aYtggXk0KTDUn
yTGqaA4x2UGWlhhPKPeSjY/L+dJ/z9ZJvCQ4/KYNMch20FUcv5rISfcenN+gBe1OBybW1oFSFpNI
ovE9BqJje8Rs4EFjcvDTl2vtkW0O+qO/mMnjflkxXjFuKkAWVSCMgoYOrY34Hs2Nc0X1Vx0wmFbb
LonrezXMMOfdTsHTA7/DuJrOB86HpZfdubVK22QRs9QDodHg+7KI0yRq0rraWOSTHg00L91qFvMU
ZB4WjCaivylGVz3zu5agmxHaMLHAGm0tQ2ddji75ORQRJBFzaay3WTZUv0ZtoH7xS1PiF2zqRw9c
PvL14dJLzqzQ+mYjlqUm8jyD9IEyZ5+jcfLRmTL3uZtj9xqGe3XK0QrcMQF1D0qCDRBOFNXIdw3C
kNC2jC2JZq3/aZi9iooGNf1BsNUJnm+R0FdTdO9wtPJ+pUMFIsIwbfMrzF/rEWm9eApFWn/L3JIo
q85vyalqhGTW0KRiIS3Xzt4aIK2YU+dpT4ZXAtjNwQme4V9i76nU59m13VunTvMvOQoxWqdRdNtP
lf3cG9bAMbmPipeUkIpjja96WJUjiUCr3ODkhFwVTLRfVw50SsergeXZ5ktbR1hZdEdmaAsK/Eyw
O20Jr2mjMyADmryxEcg4TJ4wB3XfqlJWT0yTwo9FVFSfDN7/rdFy5XE1lNlBUVLu5zJZPob4Ep7L
SNKqgoPVfZLaUC+0g+3PeTu364F8oyC0YBSjkWSFtgZ3W/KIHGvDttlWqnSL13j6JhcPKjINnHUp
bNI0Ws8u1jOwpSfDKeKDNYn5pMfR/5SaMlsLF0C+mL3kqOg3KwYaHUARcsJfFrotvACoIT95ZRei
ca8U1fWSA5ikEsTehBQ+iAbngQ2s/DqUfXUm7UXsmDoY1oUNEm2p9whGz4zPhGMIlNzoKWjiiHAz
mFG+G7D84+XKOkSkjCe2VlUXZ+ZmHce9iMYXXh2qk1IWNQirEapYhi2Hi+PQjbRlm16iafKDPc4X
bnrcHYHX1m+QIZgQVvjJCIoxCUJbSS9Btu6PQmw6+J4nFgz8YHbCnZOgq6od5+VJrgfZcJyuCicF
G5LkGQW3cuWrmerxA53r8QyIv7l3Brf66jR9fipFmR0Xsj2++bbjncKurq8j2zXAAZqD9c3pOyBe
MhvtlTFU/acLtP451bp1V7nlamjcSYOPbh5tO1zNpaX2PKr+BnCm/dA6GLBWHiFMCZkdrbgzdGc/
RTjX3vDdPJnEd8AEoSoZ5nqBRJ9HRCxa5AWel36cX4rWBy+vaaL2F2oxKww9+GXfdvT3HNIoioDz
ABcZOS9FhqHqRRzTuLGLTdyZgsHDFCY389QByXMYv7JGRCVWpSjuruKUPQzhnNMF49Lw6BQl0P+1
BKa6w+LERLpmfzkNjU3EII+EvBH9dy09Roe1o9zopdd1SHCRbp9tc67TDayK+EC6Q3UXc6O8wPZa
+7FlUjhvRdG4b5RHNhLxpJhfYeuNdFnymrzs2i0ucCTZznPA05y2O4zClxahbokIdP1Sfe4rH/JE
Te1/FYXW+Ki6y87mK3Tsi0H73ihN/xgRvKd1dkEhcVFWnLF5T6iT+AVMFUwokkgVMYPTYmOg435C
rJ+/6WgM6V12EBXUjGbENK8hMOHX1Z6t1Y7N1cYoTStbrhJHM/mw+D8eTDABwCtn2yy3dXRJXOxN
t+q2dpzQQ2vN9DVs7fzg2snFERd1oGxccQm1ysPmVc8I89eTbVICMMOZryA1YhAaIclieGf7SCNO
cQVZT9le55n1luagFmZtE0g5LvMFXFvANM7wLOa4rwDbMQ3ikSwPYwQ6ZOsyVTsrSFYQDu2e3aQN
29clrVHh1lgIPqZuXGzGgYqiiutv1mD6EKlt/5giuzqPi0VMHj+7Pc661ad57o0NQ1sO+zOQHwWo
z2Dst+OQU8Ubjs/1t8YbLNT6xA6cY8+5zRkA72TURA9xUVj44Ftj2qe464eAAT4ZYK394lRivjNU
ar/iP+hWZimuZ2lWb71jpY+WG+div4yVTxfYbp6BCZfXRlSZNzmBjXeRIX+nyPg76YKNHIqNW9qO
/d6hHmfiwmBtvMvhnikqR+ezqyrw4V2dsG9Trt4OJL09imFgK/1n5YT9q9DHR42iGIdKV6LAeSf0
WaRBKI0/ebtZRd2tr2oN2aplnCCY31uETpJFG7O14s0Z3saFLUX3fRHUA8r+njub1S3sQK+g6wnL
bJ2XTJrKSVnBSCnP4Fma5zICubSSBR59OqnOstfKro6jnS6nrk2IOBiYWTg0CS0kW/m6HzP4UyNV
MHs9zCLiVuSuQEK8SpAJbRQUfpIicZeJ0SGG4xLoN87muUnUa1pW9tpwh27fXFIB0qp0gfLHF83U
5Fm/uXTyVz2h79O8RYIMUY+p8DvJScGjxOWzqdgRU3J2EGfbxgiCQx4Gqol2aZwRacD6ZFea+/kK
5scc+DmUNx6mBiUT2aqR766LeMAw0xdqm/rWcCAbOoY7Y+Dt7Dnz5hkFsJWm+zKFIPPPd/+7+/pn
2ZUPlwBps8d/I9S5SOh+kGon7CX14Gt/J3RNDkLpDwu5PAux9ovR3QHSUJuBzXk9z218NIXovzL6
6g9aXGR7dN4ck5gO2Y6C/gcCjn/+dr/q9/hyNtn2Uro+QtV31zeimadMVfi7jLBxdnIr8q8Fhqff
fIyJD/6d9gzxHhigyyvA0v5d/P3DRaiZHNttWPs75qAzqSPShRc36n4zTbn6IjnEs0YScliaYYns
G09aQhFKTtrYZFeId/xbQhYz9DO8LLVTFred1QuS3MLF2NqJeKi7rH3650tjvr82rNfCdJwLSNH2
aAK902s2ebPQlODZG1qY0ivy3Zy1K+gSpmEG8JtjyJOfEWCfEOJF1DDBrzBS4yGPjzP+OTh0yfxG
sMX0p7nhf9Tav1Frm86FrvDfi7X/b/kW65f/OuuXt69t/KNe+89/8z9QTfsPF3Kk6/goon+SawPV
BNXgIO4GgWDzh3gX/j9U0//DVLwk2HTwtF1om+2fJAdT/sERiUebvw6TkPD/jVb7F4zK5SNM4sJ9
yBAYLtRFVvjDS6La3BjQuXWBZuDY3seo+R4W1yhJjKA6urWhp9O5MasmAP9cBTZCMQLKcDj/cNnO
fy5NP5qrePXfL7t8DWBxPPOIF1l2v3/TH76JcAaVGLMvt5XZtk+ZBz4mVH54GOACkGqS+NeT4lSj
iCIJYYzXFXnmhKyScD05e/5RElCWoaimTfPZiZnYlHFCiEGukgRmQeicRTeHh0W2INUQkN3EhABj
RwdNtLUbQ36IW81WBK/rwJRDrw3yTLr1FOXkg2rkW5bjztsy4jwfi562tbRdGXSKkI3Um0lq6zMH
Jp0k6Cjlz190MaSJ6FBNLxUUNzYP+6ZILJAWKsXsvrSd9SIckZ8ci5wchgA5jYFJNFeT6tYJ5vIv
ltUtb7S9nQfaEwiq8JXCuR7bM0cPEA3oBRLaS2P1pXO99tCrQd9iHzSPomLkoWKvDxSO7XOEPoNE
HUm1nFrHvKr3U2KQJNSr6HEGPgYawObwiO9KPZsY5jEZCvkYj6RD4Qy3DhDK6TdAlCYULjIC/ogg
Fi1Um2qM9Z7ms38dGdZ4GNiKNhCIgnKOZty5TX81dwbJ1+S1buuxqbdu33Ce7DloBrM7Ilno7Hkb
Oap7cBoUUn5SERgREQWYl6Pz7C5euNVzq+m5CbGvAcvx05oznWYi05QxnqKCDOJ+nIyPOOcHRloX
DRPMFNSoMtk2aC3W1qKHt6ZISWgssvKDXXhWgjjD6E9jXehjEln2xlQyaCdCF+IG5IBx5TUxznQI
FcEg3FvXSpnMCWZmoDyoQAsUlAbpB1DxSp+kcNkxvzI5LcZzvlcxsqRwydYtR8RWtWcoDAq3PBRF
RsflZiz+H2tn1hu5km7Xv2L42WwwOARJwPZDksw5lVJqrhdCpVJxnqcgf71XdvsavjAM24DRL12o
ozqnJCbji2/vvXaHG5IYatAMKGVNng8ftDoO8I3pwlnjGJGh0rTfztqq0J2q5aHkOhZ4M89TymO1
ZfDOwwZ16f7/5J8YQxc5ySZ+Z2Ax7oTnabnEFrFBFm/iSVemeBzLSV31RluhZk8qmNeGsgSvuqYF
vW1JOa67Jh6GJxwgEhuItT5ZQ5SF7arhyzPRBifUjEeQ+FSK0EcTmkZqhxWLgEPSgu2yE0LwXaVz
O3aGZl/PTfNWQLbkp0m/QkU4Hm2p/GvOxGDF7JUvkUXNn7NwR+TPYKZKWrmflLeeVaKsA5xad1ex
4ghNwLlcJUqHeK/meWGHgZVutKgJutjEAwwLNszjBeuIw9jfU/ze2dsReyKJYin5rHHXDLRGMZtW
5VLuM8Dc6CcUCIymkte018zbRPOXXvUPqllXVt61fXFra9ll0NkCa5LiErvJ1eMlEzJhXXXwgkUy
U/OpVxSUCTP9prog+Yv8Bsa9GCpfeGt0XsSsX1fHbD9i3vp7cyzksZum5lLNFsD5arK3muPIK1UM
eJpwqdxi9lhfRnPfsGSDvR9w1H13VtHeeDO7AM7r7pfR0k+BwAwXNpZl4jcpiJ2NbcUyP7gWoWke
fjjiaAALoi1KcYAZB1ZK37TjNkpyaj3oAW0omtbniikhzi7j3MRB0mnZls5h08cOA+KQPGHii6pz
hsBodZOZcZwQroQ5MzCm0RtO3uhqlWm9AiLzakq+koKfs5cag/1ZCnd80owa75ah991bTwekn1Nv
cpVDVx45/KZLZCbLlnfasgMPVh3npUw+G1FNk+/G0NsZmTVcPdiytmszAz0wqC0yz0mT20eHPYgV
sq3+WUCfx4emqtpwHofq6Ba9/WGlHkTejP3bhl0mYQ0G+10FmJ19KwV4f1OIfk0Yrd3wlyx4v4mm
dfgoaTreN7K+Von23qq5pwZWRyXAksfkm2IMbAqWKZQCeej5+mp9Yv1jhyGRHD+ssisOXrbcF7oz
cM8Z0v1SsroEpzgTMaf6BXtHGxWPIpm53ML2s9RBZsvknZsyEvmP1GiouomstJ6h7JtqOzRa89Xz
UfiKIqN6q4tEu7SxJJUbgXLjI0TdHZ/edX5tMLdpHFIRa59p+shphjstLj16WKohL0g5r1RMDGwo
9dScTWgvPP8xidtbpdw7N7Wqeh/TpfwrFsO+cRT27mF2CN4/DX0P9Jar+PPYtYwEYgSBbFJCaj/Q
BtT+jcueYH6SOvIdWoP5vczucmC5ZYP2meQJYJL7gy+YaElk6NlecwV935mlqCyl0vLZSGx5qRTf
1TwvnB1mX3QtoBHylkey/QTh194s3tbPtCy2e9yT0zbuY4P+qzxxJSVvrrqYa2TuqYmJQ7QYNk1W
5GwGtK43QgiFe+2pW8+OU37TkJJO2EPgn1g5EiGKBjK/p7f6e+116edsZzCduyZd8WeyUTHDtB7t
X5JG2uqa4VS87+ErNmh94ephITRsjFRWiCdBFTyvW436mNmeP4quEa+mNpvPNSiVoyd6e2uYqkaz
0OLXCoTvgamGCR5aRNcza81ZYFYdnVuK2qEWDNVJOHjemNK0J3sx6p1ox97HE1b/OKkytu4Efhs2
CPJipwQeGYAc1bSRVa4elpyUbLiui2FuyL3AUGCNzHJEzGMA+PoQ9bX6nUDOCGramd4xKvUXx4xL
H8g+XTVISD6IGcNfJ87PkhoArCJUcZSk7cfhXl3XkqHwTb3UmMXcnVIZyjwUq7JHb41IxJ/ApWoW
7Ml5NPZwQ9f52NdZcmScqQM2MFnywtggX6x+RFZEZKhmdiKOeMxbtq+YuHgUVroj/KwzuxtftbWz
BXs2XJfFR6UKsNM4pznulzCpl7jE3sB2sIGNTnWCvdBqYgxbeDgxx5Hpbav2np9gs7uL6jW+Tuti
bweLZ9RKOvcsNdSLNO4AhlBpYP1gJ1Fd9QFJ5SuyHcBH+dFwPrppNtmxTRH1RErrfzNf1ttB2A3X
Q9Ju7xopiseio8rczKMCRhL33Yca4Ne6W/RRZkGfezsXylEQ5/cyYByMe1QFuaOE3g1ERdHfQ53y
snVtYAtipJxORbpYHntFT96xhtJ8kYi/j4mdaKQIzCI7pXQZv0wj6hKECH1Ht2BxyHo7e5ySxOxD
GGLLz2SUhePHNdW/7gAIoaLmEEULxpnpZ7opG5/SqZokQ+kaKlRVr2cRfU1AVGifoXzL7VXqZ2kz
9xT2lFj21WwdVhAQW8BC1blyRv0hm53WYL7N31SdmMZxiicIyLNwor1Hy0+xz4Csnl3AMXcdiUAg
nEtfsuraT6wFf499bD5as9EzV/eL/szbJrF5cEegLolCU4W1Aq4kmo45i4EuZ7EMTSlk6MEcGFU0
W9h2vzFGIJmwgYd+N8lBO7pZ9oUdwbuCkEi0zbIaxc9YOTF8WNfm9B/YpnbK4vYwLtESoIZWF6fA
5t7TZv3Gist75ICjD1ifocFTi7WFvTduLWXwTKg6+gssqQhzkvFX3PH3Kk4HwlY9O4K3aKO9aXLl
HbKoCMXSayqQWuh1oUNF2W2dJRt8NRjmQxfpHpicVX3ZWRE9sd62WGpCCykHm7FMoEGPRf/TWTDy
yF+0gWOLhpMzjhg6CbLZYqbemKEgnc2TyU8ozJbcCSf64F4bw7FCyUGzKSCIhWUaOZclKZI3MXYP
rSFJTKC67gqcP6g2XG7O94Lck8w7hxeJUYz7mjtG4NH7d9DxCz5ZMLd8q6hORV28SqP80SL3Okz4
6nKR5Gi1ub5NaZmGIeNyMmW9XztszaUY1mvRtiXM4G681kxfm4Ep4JxAf9pLN8bdJX7nc04p42Bt
cxONKVbL3tSshLsURYrYXMqt4ECKyWUsKIQY3vcyBbeH2MV6+aBSG+ypxIcZn/I1lZfYicWJPvgO
S7E55/7a2EQuxKQxMpZ/3LmNBd7Q+aXhw7S1qhjXu8u2XIfSEGCSzZ9QjeUh6mLr5A6j9WSJ0j1O
ejOFQJC8wNHoBKA8LTuNi4NuYdadYAStIH/RqImNnkdDU3SA1rbaR4WUO/oCj24+UG1O6tdNdrpz
R/As/lzZsO2ohj9GpQDxZGTq1AEBCRbaXLhn1fV4EE6JQQ9yEZZnu+v8Mu8sYGtqb6XtvtWZIVZr
cjHtsdWPMTQforXk/Qdi+A1sfK35wHm0kG2jBnio9T501PMddGrxTts7Xow2Lo4NvsZAaCIGMmNb
oT17E6VgmfGLzJ/5Lp21uTEB4w6KUqrKq+he8t6Aw5tG+5avbc670nZR1UnKnbshSy5J2a6hztD2
LYTgCi0aE9F7qP8QbsJWag1nBdYOJ7gdLHr0W1ecfeYCFSe3/THVXtps1E7GgrOkmb1+r4FPP2Dp
9C6znL1nN8qGAHtShm7HADs5lRn2ADAD22nOd/wdZfd1IGmGT0BLoIqUt2xSOXNC1X0JWVlBqZmR
jy6qHeC271W+akfdpGaAwM7wMNAPdXS8/GbXeNxcPImG1T3UxntLqGnMdVyV7tYY5GeeABmedcrW
E/Xserh+tfKGmxvDm7gfSzJGErrXJZXdexd7H3gaAgMSfcdiA4Zh3lJsWSW3OyhuT8cfL/Z7VM3K
Z4PnuKsPnpufXALHx1hZ60l2Cfg+2y32d2SkteSYt7KkoA6kSg/zUMQ7cxqf7z0IG0R5asUKLngY
c3Au2IzhB8Kycg/BJf82jaw+5/S/r35KyiPIRt6RuOP2dPiZAXkyfRd7ZUSVqhOdVGGXoUalN+VS
3PQh4WWYoJGdN65ygrV3pwMCUrFLnYMYk5MA27iaqLONSO3XpnGGs44p4TXNKGUm8Dd4oQ2Oc91h
HqLLIY8WUkJuBrISnbV5w0pXwGfnirJKlIVy9ZpTUhOWQsB7zG2Mt4vNPz9JKgOz41C2P5WywWHl
C06m2KWinhf8UYdR1FLJumXF1ByoCL/7eVUeGHm3XFb0VjrJDP3b5O9HfG2kEsWp1F3fd9vDlLnu
oxorexuRzgvgGeMiKehba5W+ldPgjya0Z+hhH6bU9NsU0S6G79dbnkqQIgamDtltB9s1dnNaYTqe
db71NIASAJ49nF8aTRINfYlUq1pkqeRM4Sb95JNZ09CCOXTFygA9Bje+AxTgGeccMEDzEbT9ASHv
N/LbzxJ3MMf1pmYQN1oC77bEq9cLemg5NjWSWBAE2HfrYa2V88OYT4JbNpFRTi64Z/ZeIN8gkwYz
GTYqSQFiuTUfKKcMOW1/5AwPuLIBLTnr3tbEyXZxTzFrbdtp+hyNGfizMs380HIcPBO/Xx7MKPkc
TWP1OyIQZurZ1xIa55dmm82e36dFj7HF4QJxMFtuY4wo2jN+z0tttqCr2Khjs5Tn1qDiNLOND17g
eLb11ibYWN57s+QSuIt4Kx0k70y6HW7qZMsM7XeYhZd6+CEcadDHoejAcrDk5nQTb5ZSYgMxDjJJ
D2Wu/GQuX1qZMl7adFi3E4gzDvBtGYE9L81dUS0fwMgsPj2YpdL5blkvrGJ45pLdbwsrvWTRhDdX
DI9zVzDqmWnymPTma1Zjq3QUoDeqdpgXCbNvHYGZnCTgFg4ZUamU4ImSwnpQZL8Cl/4t8rQkK4g2
hUZPywsQsM63xXS0csB9+qmZ05SPY/U8Zli/p+oYeb23R1t6kKunuqAfRy8Ya1G+xKQcP7xqOGZr
n5MxI75RNgrPcKF2SIsGDH7kqkM60H6s5VKQa0yMfd6L6bFdp/hXnIvO5xP6xZX/xUSZm7E5IDW3
fxz2XC+Ef+oDpdLRIWEzBHt0OoM25EIt7+4m5YCeNoj0VfN4jUvWLeNYN2+mIIaRZ7TDbVLNBXvX
gLAHf9gFbbM0Z8NhY8a1IdpO+A2e1wQ/fqSv0PJWS7HLNGR7kDKDN6Mpkk3oF5pTVhtvzhQ/KJxn
DRy50DGcxdu0jZm+TrayHnjOQoPo6iKj/pxFFoa/TGfrdVgzuqD52v6j7y3tgDqbhjUmPSxqq/Pd
rFG/J2397EXZc2nUyc6ps2bXeU3+ptEDFLR29ziaFf9dKep6DkIj0CI87zHnPHPypLF8xThjFM2N
cNUEvW0KF4Je8UbX2uoAa7/x23n+tGtobQtv8YNMY+tS6IAW4olKJPh2OT2prG+Ylmdlumcnbih/
ZC/UOAEFp3kAbG8KkiphQ9XafxxWXZueDOdjBWX0KevjVpCqYx8O7WVmk4rDyzDid3pi83Pv1tUR
v4hqwj7N6EbVoh5nHD0btFfmSf6LUqBhN+Smva2ZNBmo8jEoLU7kdNW7bNM5CPq8F5ZCUDiNj/M8
yeVU2Zn2Fhk0LGQNV4+w14R4ASQkFvwzeY6DsS6zs+oZyZyoEftppl+WxrqKp7MqAZ5SzuKQvaP8
I4qJwvElZqgb6XDmLm+8kd6yD2KQ7d8+aRgdI6s/zx0Xpkoz4StWNhlWWZu7Fs/8riXB7cL/bwU4
x5GTFwq6fdanIegY/kyg1d0mY0tx9jrbeAYiFR+LxTBeePFX11GaCc6iFlOR3rXtzshKQGNKJ+C6
IaBDGWPSNhx9dAQuVouvDzMPm7B6MZIvV/K+wLIx569o7pfRo4fJWebqMWtr6Qtl/USebv7WTYGN
AX5C9Ccq0vKFMeQTQi1Gv7x7Msb+xaAvK5juC69xnffDujTbnNn5pJTO42qz+ILEOEHCXquvxiYr
5TZW5pNS0cOpph4oZj1IW3O+PurjhFNXLzBmLo7L2iw3Bj5aFgs6SYT53rQMurl5cHOTbG6r8Kkm
w+u04GXVje49FW3rdynODyw78mGl6em2aH37y4rxKm70yJl3pj1arT9a2DEam4tNHL3AY/QOEMkY
d0YCR+54UmkGtViq7LgYzt+U8X9jZuUQ5KygeBMAJfWn0fVeIPNxmPT0bQfjIKoz7TCPo0MCNZbe
U0IxlQ+7nozNYHwTjuNhpBrtokpm4y5bTSqtF+1rknEcRrX3yxuEu5cNrA+mJMtfJgp7K89siExH
RXZQkyH2nLpcjY1jytT0moFofTAEjx/dyfFxVK6252I3kygunoZUkp5EmCL0OpwFg3rvDmS5VraS
4WSs/QGzvvYwLcpjiWG9JI3kX5eXyCtdnm1QtSd4BBkr/I6/fNHAJTSv2trqZ4gdRIwjOzsKFyqc
yHOPzZDMT0OlbsLAARp1pEadeRZHEJ3PWKusE0y8Z50P0Ua35203OV6ohuKlLrIHmkAQfWVj3fOP
WEnWHA6Tb4/ESvHXDVuDCYd3IatRKxy8iXcyLvD65NF+nbAFIBRbLzPIfyF5IZO1al5p5ZJ/COqx
tawJZTFYwAf17P5Q8xgGi9sARF7WHOMfr8XLkPSwkNd1PS6DdC+uB0Yjb7JXO5ZPsqdOZ7S8L5kJ
EgPx2WXbvbPsnlFwMZ885qJTmox+B9khLbu3Zcw+bEKJm6ZvEr8l2aDlTxEdesGKwPLckT/xDczw
N1OvuxOGsiEAJpW82Zhk9zB8GWlUX4Nfc4l3Cydok4bGIvde/0MqOx6fFFrTJZ6TDCfSOn+VWNci
knwNYzfMNswuNp+AuLLPYoQcTayaxnDswcd4skD/iu5AApgeSwur3c7Fk8pthWmBONjCcYLzqvJ1
kFSsHCXuqZZUA80+pfGmtwkobGds7AOAouq3YNfA52c06jN/aHaksex1cFlRFZqxrXm/XbylyBxf
IxL5veYMZpyH81M6UzcVN9Rdb7xu0D/ge2gv3PvN88qj/KaqYiLuKiIq1cakv/JeAHQVj1bxC7vW
9J04A/c6lgbehCiU5/Z66qH45mxvrfHNxqZznTTFx3jJ+SGgMc3JA8W22UL6ImXMLBrTeymE7A+J
qldeV3jcP2fdsV/HRCTVDrusfamoAK7YZFpWzTSIfzu2Xa3yzUIR4wNYO+Odc1OrwZLppK9jMXcH
5CjGONx/6ZYbtbV3xjJdN7JujHthEBkDL5+nj8ypvgm1aT6JvW+u5RpJnJRUi94a3wUDH4LbysJq
o2WsRPpRd0+TQSUx+h//C8am6i8LhitGSp3e8Szns8Rv6/1FM2X/26SYBlCxEdU06Uw2vlCz3q4T
vnc3iuUFlZVyP8A2rMfQhDs5D9smLewn8gy80RIn5kFpHX56YyLNvaZFkCtQN3wSKd590wUbuzcn
QG/2SPgY/6hD+/IefvpNKgsZsoiIZMOP0EB8ZMVl0KR6ZrOWbFto5etK1aMPurqk2SqX98DgmpGo
cKTCOCgi+3dNJGkKrYIu1l4raDgfKNmjk6TcO6owr8Ws5b3vRO6MFG2YvknpzThZwtfNmBhbp9It
iuKunXmA49X9quhT37ptlD3y4LfhqnnjoTZq46pPyZfXs9HDpmWQXp2nT6vB8tlbcRvm1vo4Yj8J
jKb0NrCIxw3Y4MWXQ7kG7fLRpLT56e3GNOoHFMGar2/FK2Z1jKl5t/NSd32rpkQPVFx34ZjR4q2U
ID9fdEezsrl1OGu35xaYbHtTi25jAyjFGeUvFQ3JQsDdbQEKT90lc1l+KVZgN4vmdyxilW29IDbB
3CZF/ETDXbodlKY+o0H8gAYB4OhF1hWefPlWpZwddD/pG8fz0qdxpjKNtsKi9AmtE/dBRZGrT17W
w54fUdw05Vn2koz6cHMMBJ/QKNOYZm5w8ifyVowEsWuJIDY5k228XdFqqme15GKf2iPJTeVxQSNa
hoJ4WKwa6fTu1L6f1A4Xj9C5m3cbDAGbRrQ6Hb4NEJ4RDLM1TMVdmBVBls5TWNvNCzczppTB6nYu
caRLNmfUJC7AAZbc+IX+Fp0YRLJzwTTply0XmiUt5cnGluhPWVaEC9rfhRCw/e5oa1jG+rzNUnPB
CTw4+7xpulOzinSbj71+S2Zj2iEysOYcmrlhd7MQ8xmqOXpOJkXnBh9L/lREQaelURNpWjzyXbWY
D+DWX0REGTHqWkV52QpV0k8adz1Xq3L+LktVFjvUF+6AqG7qiJU79SGH8fSwS32JV2u8mmPzqMVr
ULHNIys4yINVOKAFdWnXp7iKWca1OoHVAFll3OJLzX0Ae39bGBuwxCSSilOb458C68B20Ipob8YA
UAhqNMZOMCicSPrsi3IZvvIJG0/oTdpMkMSu0jd+vr/IQmQ7xRKBowtdnSSn4NqmokBm/YduZQmZ
3ZQc7ExjYbexWNOx3EG/0wPLoo0aN/4owzmXSIqdmE7LignZbavxc1jM5TFbOB+b1qHfO+FiABrn
5FT3WFBDRIKKPmdm/m+XJL0NrduyLs56kw4u3tBDTZ4pp8Fu5vkFSfAqCjv/s2pliqO9c/6gwHln
exTHdMxMmNpdRB2XC2an4l0oCiDzWv2hIchea9GCxa0qwVMhtEDPzebX7GEF3qhoyo2NSiWrYGaG
b3ag3DyM1rzGwDNCjEFZzQ+O3IVpqkMNjQ0oirL0U1yCylAZ0ZJJw0JcDdpn1Knul5cwb/iynnTq
97BBc4+3MTezrOSaQP0aBlWR7fHsgJSqx/adxdAnWZzfs/IKjnHZvZpGUhzSFu7EhuM0/RDcP0lt
68g6o64vhC+Y07lrUExKvhV3AHcWoB3EWvNcVU/uUq5+VLnyOpSlExpNMe/XKp9Wn03fsBV9XFtb
EGJ4Mmi5igArzYPmLwU9kvcLTs5aYrs63ROKF7nJtBZsMeJe7SmL9JAyNBcwmDKeakufzgBwCAry
Prph8tD8lU0/RU5KPRZ2bEGCHOKPZKjM1zYfcrwOuFZQe4gXa5o17frxvh8nfykeMgMqMm/u0kXw
ovhs7vKgTomRb5yYkyCtFhbt1LrR/kS97KAJ46yPBZiUysDkU63SaILapQBGtrIKXaf/m4l0CIY6
gjHfZ9gZurxYQ8MULw67fT/VhbeTvE1D9N3yrBXGoz1V5OchtZC4W52HpWtr7vtK/Z4KsyUn487u
k4X43XFFWr0HPRXlDZHWe8aJqR4RsO+2y6Q6aYtEV6v06Zh1zkIXe1yMvgmu4tlaUBkXc/jo2UPf
gSjdSh0yWXKcNN2OoxS/S7qM19Eob1jw8rNi5trTQ2YG1uy+EV5Ogj5rU0ZJmshfW/w6j/OkAJ/r
o5W9qZZoLj3AK+amdGr8xlwvHQ+EX5HXNOm8cw59ku+Sck6OdkmMuIxcF+iI/UAmoQxGs3RJDS/V
gV3G5K9pU/KJUPNRNBhn1qxjv9k5TulHUFA+sLTi+sBl/K5J8+Z20aunmvmR8lHC5BG3uLzr46Cc
7SQoVfaUoBOCVBj2lgu1uve85URals1roaqHvJ46knD5AVLC/EQLEnsDLlFnb7kXv3N5Mi+N42HY
F/O320N+05dTHCMYuZp9rNoS0UZ343GfRUr/oBGOOAHZ5J1tWeWrGB1eXAOa9KHKqqOo5XhiJ4An
xLJVkAqjfSMvsF7cPho2XJNbeH8I1SDbJB5x/Eqt38q52GLOz/Zw6rB1QC/xgaQ025nsTsnxtZDm
a2J02QTU/BOv6YmyIitXISdHvUWT1E+jMf00sKp2TR/bewJTrPZw/zcPvLdsQtDmcsRPgA/ci9XL
NMSKLuCITPforjcslkW4phErKU9Ut5bh4jYPC8WZwDs/oS5kySYZ1XRSpd77JHndv1KZ0dvU5/QV
r1xK2UhHbc4nnxIJ5CXvnYTPQoC1ZmuQ1FqQA5EJ7cpODtlM+0yZOMaTSGX6YFY9i/I1oezTm83h
kd1A8l3M6MmbtKksoBW5wu4AXnqRvUXcfVa8z9aerSH13yT7PSARAJLwbaXoCZDav9vIs44MKvE3
S0JmiOy+ijLb7CnlEl5yERjtI+HR+yroXSeCEm+8Wh8+10gab2w30k/8aeuV3YYZxl5EwXTnZT+J
ZokbVasoB1FdvIAHS0JkAa7391Sy6TXOs61DHkrG1iauI5PbRHVJDM8L+t6QZPnfWpjTc8XxijBD
qWLrtTaAiYZ2hXLIrFDLoug4lqa5bXvOGi7Plf5YFMsMj7yVFySrInRrdwQ2Olv9FcXAei5HLuBa
veTPkHR+Z30H2qnj/ByL6JjEqkfOsbtr3CrxZVcTa8Wcz8ymqgedMzHVMAbR80KVrHEApwRVRWrT
bV2RizfGPHYBqYVmu3YsMprMgwXqGeKvkbnRCYdOU5H8GembWQhCPEqGgy1iHLS8ms/h3LXUjyqu
+lyd2RagRhm3ue6jW+Z5dUgUunmpovSZ05WZx+YuzfFr7rvScdDSkvzU54V6lXNCUOBeHWZpxYBm
zVgbMCPn717WgGdptSj5mAgLZ/ecy8zagf02sHF0IS3V8q1DN9ypN+6I+yaVOzdBveuH0vRpgUfH
y1qOK7S+Z7Zhw962nbu77757b/Sx/4u5ZqGELbaf11ash2kZAbwaS7/h0uUdm5wCpAmJnhhGTNWL
Vc6sT3qHvcIiNQEqBi7fkqNgl+phSoenchUDzjh6QEbIYVvcZMycdKnsKqSb534Cuh9PPQ2eVmtw
q3LFbHOpXNy/qyZtTgo6avKE74G0enObFrI+1NMcPXTZ2F1JsNFUIfjvj1eMgpvcgY7K9vGHF452
maKlH0JZUMdFeX3BO+g/4RXLsswoFhK9sy3g2N4jd3UEriIqPothiZFQsAy/ygL9w8Z99ThVUfYL
Uv70YJuILuxpMcOCEy14I2XVv5Cw/7/t8ruf+uGr/On/8/0P/q6JEuL4GP7rv/9l/69fxz918DV8
/btfMDClw/JEbH+5/fTUpf0btPv+T/7f/uZ/+Pnnn/J/MMKzIvcwbP/vnfDXP2mfUCjwrz/t8Ofe
OPjPL/nvFnjnHxZ1mRaRJB06uGsRfJh/+uG//EdX/IMaQwwFQqcLQoce/j8s8IbxD9ux/0mip+OA
XATu+H8zwTv/cIUhJF8j7kkd+//JBe/I/4XVDbwaTLHUGSssXf6z7vB/Mp/jW2u5qQzrtqHtmGxS
aZPuYTbWL4lDiXrn0OI3NiKi3xl5NjSKMjqz8Sm2UaHaE/dBEXKysgqc0MKaDfSscWMYgzOy9pud
bseCp7sokYKQ8XBMhVhuXbxX6UyHiLe0H2vKupHlEEOtWSTovVm3x7k7hBOeqX3bxhh2LccayHAP
kxdgoaf/FX4RPE2KEmFBIlh31cFwC+uUYqLhMt4QkI0ox7vMGcIzFmaePryDSvuhvJoNpUsf9G9a
Z11f12f3UmMUOtYjxUhwkdb67JJaeO/1u01I6Ane0LyhoY1ht5t6+F0j3VecS28gdD9nnNGXtEtf
wAWsvo0qdLAz2X0hGCUny2iTW9QN8lmuVnHR08zYKaioIVkjjFhLRbhz0e6V1/ph0DrGiLpaQ49v
XSjiLMHiiERIU+F86+ie4drOwrFWxcmIh9SP+/wPhVn2BopReotcmxFGNEWIarH8gnEgz4mNbXOz
6hrWGjCBjB0ZtOpjfu8z9HvdJHTWjw19dTX0ypPG/hspDCsK+5lCiHbTKMBd+FId91XEq/4ol17d
vAkS1oGrqgFoJovba26qpbtT2fqv2knm9jCT6D2xpkaI0Os5utZuScEX2FzkorLLYDbMjeA6gSc1
If/rcMgiI8UezMuYbQ1JVMvFSW9VR2q4Mz/ilDXYxrtsTWN2Zen2/h4NjPmej/Z64yGdtOyXNtH/
FPVzhS+dtiH+ShPYw9hzX5uht0N7cBW8mXK6Dpjj+FGS9GWroFx74LjspmeYMgnGptQ03kd7lm81
HZmcmnMnnu4A7Ks0rKkMsNnX+5Fd8b706I73Z1Bj7wOklt+tnWZPwBbM0NRwnkAQWhbsWvyVODUK
UYf2UnSwh1ln3RJndPeDk7OyzmO1LcE/FH6UT/W+bZw7LqAYtvH0bHQpRevztHW05A2gt2JRs0wP
48D3GPxS9qmcdny0a0L4Ngb+jdtV10GJB3NZEMhGtT7hMWQxQm5wK7WOBaUo2wtak1nuCtse+FTT
48d5D8GSkLUGqaEhrQitysu6FfaBsgNL0+cfvNefA3yMc9aa1WVuPcValkYrSmacdj/2pXWuF1Uf
K/wRoHsNEV2zvkcDJ4pXnXC4dNHWmAUbx05PnSemy/6NcEdCxAQL9aX3RPehDErYA9ERLGNjCknZ
bmgjOcyu0Y8H4HgyDfXJdJdfls4P6bl32zno7ar+U3gzkEBftFI2Z5dnn8UrBtJUvGtxotQhyRxb
cEOdWJeBnAXiZ8oo8v7JHcoCe8FQPzhUymPqY3l9TNkemL5OmOA1cQkZk1Qv34WhrPKY1Gm7S/X8
Hn4f7DHbIr9Bq+EVDe/HscfiPU3Vf2PvvHYrR7Zs+0UskEET5Ov2RlvevxBSSklvg0H39T2Ydbpu
1bG4QL800C8HOKg0UmozuGLNOccc9jpoDXfNYf+sm2C4suxOUTiMAJO3+IbWEdVH2crPR/NLylTu
1Rjml1ZU2Q51FI2YrkVvBdzLZikxTp+lCq23vB3ztWwxyI88RZywNfvKtKvRqxF0IAnNLo3tlPJV
X1HfVXez44XfqaGo2ZN6/mqHsae8yuQPtii7gzwAVnvcgzty1WMCT8JHEsdxtu5wwo/3k2pwbElF
VpyxjF8KeBQGzMLJHbYJLCzq3cQIfKfQQ0HUv0AzPRba1gVml2SAjZlF82OqHYEURCzH5razZL7V
r/z3ovDheFdBdhndCq1VRvauJstcQvbANy1oo9uTf5jXZkBXESDWmxyGz1Xr43HlKj2y83aieQVX
jed1UPUJyyl7Ob1k1ycsb5cIaeTJTZroqiPGFa9mR9Tv+lf0vc14JFaK2Ag1lbqxzxHgzxmg0JKX
L35l57NfOXro7tMP5rllP5NNwWfcGFgNapaPjM4SVB74IZMQDG4xW5DFnyBwEU13iEjGCDZwaJQg
m04w/ByiuSYbT+sI/Z4DPrmhFLA9D0Cqq2M6185xqIUzXMCWDgfbRVezqPA7V6wyDwMlntCh03Fc
p5DAiQfH3b0cNX7GvDU/mm7Gqgahhz15iBtqzBwWsIYygDmwXWAvW/a4EsWceR8tgRFa3+vRe+EO
pYO14xGLP2Td3Mdb3XggmBYD+cyZnXZrcxqm78gKzCfX6oaHLoi4s1f91D14thmcG57h1WgI5x49
0XkxVFBQpFY6J7Vwf9y0XQryMB8FOahA7cXDykecn6GIiI4HdrXQqL6KvKJWUtvQy/gSYYteJzjx
jXXBj5ILAvuMaada8Bl7J3fsn2QHJ70Do1lMd3Zkxk8YntF/NUPXGQeaF+0T+ARP6Zhy3lEX1dWn
BvpPu22LprsxJPcqYBMieKlzPED4yNnOYoVt7MX100M+MfCvEh5jXlvRlJC5+JgVP2iKTNLiRgGh
7rY+vuM3qMDmTZsabAcpsqWtuIWLxgzBhmNjyly/NYj+bGlmY1NFLMBZ8bjqQc0Ozfa+Db4Arp5M
tjqKOGhMYq3gHwVCnMid4obvujmFMbS3g1ebJG6yWKtvxTLVJsk3RP4KtJwjD9XUEbBuNY7fRSoB
phmbMQe2N1sGZvKuGC5yNAmhQPGCbBzhpf2yfOHizCp7+hLjBuifMzQ/fNPMDzXR2x/a6WdWz2Po
ozoJ4hn4z4t5Sx0VKOs0NaM3yDHtlUtq/oUo+oyHYIIz0lvVE3tpMOm5SiJrC4LJPRetSrdp0WNr
iYvyCz9xyKssbF9nwHPHlkoRHizt6esxq2nrjM1F66kQxgto2SnBRT8Dz5/p5jZNsH9i42CpBxsk
jXE3NI1+44rT6lVE9NlicSCGV1R9JJoss9Joa/hOdDYcP3oivhF/c3tASQ37Ia+2la5ma53MS6Pp
GBUNjNi2RgTFmSBWjXKWUl8b31WINQLVXrMnwfy9auy43bcezOy6Qd02imnezlO8ZyA9ZGaGG5Vb
Wbkjhwy+3wQlv8pGailtf8AUt8jwppIcgUmRqZchCYhd0um25r2/SJN8Kk8RholDh/Xuquqj4bFB
vAJ2FhaET5zxjVLsHHBaazafEUvQhLtvbP/AGgBSr98C65vf4tD7xsXN9dkzo4MKBWZoH+shRBxM
gqtAV14FTruYsPOxT95PE2LV1uha89VyeBu9xA3+OeqobffW7j2fWjWVLgHEPG8OUUcWCO+cFlQJ
Aeb5ZJ810tzJAYG1rqL61/Njo2etHdQHElb0EvIOwKuMTagKkuE57MaFaZCLYa9SpkzYfgiWi1u9
wUE7HQxV+CMUvpIdTymC4dHP8pKVfMMXjQW++JQWQ4JIMsfdFH1mYBOHHsWs4fFnj357xwlEEE+b
NhJChtf71sRLC6eWcusNedzgls7h9sEk3AS41gOJR/aibN69RMJiVjWk6Q0DGlW9/lj/0JHk6ZAd
PchnHjwGwwRc2EfgYV/BtmZfsYsSt8VoqSff9mEM27VGLLUjj5gstcnuuk+MYO8Ioih8eoZ4VxCc
/XK6KUgO1ZwQmbUlpnyzQotfwdDxKbKeFtdTqrrFnCriQ04RQ7QylIxehYS0MvFRIdGrc36AHW6G
X3FJ6yPwlT5Z3gCoThQszCZ/GcGWFeE6L2ZB+4EJp2rFTEh6J5jU1RR6MMIb4DgGcR48+fu4dIpv
Don0A2K/vJD2YYM1jU255d/MJAXpJ+O67/C9b0aKL2mYDKtnBdftzMPqrJNkMOAv2dYJUW9csbqm
V8fVcJwsjH9kb4S1SSSKIzzx1I5RXKfoKaUR4isKah7tNvayz5Gamqu2prxrJRN/ZJmvWuvT1km9
Gc04goMJwqyeuDcODs1WlcA6Dnt61cxZug3sOL+x07m8raS3LKWMyFsHKudgqav0OEBdwdlsNB8B
WZoVazj3HUbT/DnmTYHSSJ/3ZQrK9LMWaPnzmEfYpizgB7SDP1DWyP1P8g657us6HPbCIrC6RgxD
seDBMglCm7S2dknbngWPxXYshs7HDXdAOpjWGFkmWlipHuH7vguIu1NmXuOehPwjz1NUsn7VmFtI
b9nxYZwZLjatl88xiCIVf3l2zbBYhVQiuLKgnMWeo51blNQRdIG+9XA/LIEIAzdanz9wXjRXEYIz
OfHByhhdyO92Ay/cieovFFPjRFqCGxV8ZZly2o6BEz001fz0p/XHP0m0LxSLvyI4eL8y+5o28LAF
KPLXYH3tuoA0CjXvG7/GAIs+3VOk6xlnbDDQhGgpLb/+/d8o/+FvpHMNQ54HPy6Q3rJI+XOU37f5
Udr0HRE+sNK7epi7ayf2rM1cWvKUzGTtwHLG/yG4/4+QG7aQIG4gFfLztuwl1f+nxYlIrGoOZQbB
PY7yK+YaEufhAIDOJPVVz63ecQn0joqI9vevb/d/esl2QbeqVPWz++ta7deq7P/t3P4XreIs2/X5
sP3rVdzho50+yr/s4v72e37fxUn5GzCKpcLJpXcMHsUfuzjpsKVjCcaqzYcJwSLsj12cbf7mU+FF
lQazCxmKPwEphPzNWxrKqEsDs7L8l//eQ/7tMWGFyYKTDeY/eWxc+ffYFqr8AiyaLn+L+U8QKJkl
YpFlmIvS3vBvaCwccGzPZbEjh5kSqu70m0uG8EhHBBmioAnFCjMwXtKs6Q8tw+0xBZr8APYvXpIi
afBcad9+FUMpr+fZdJ4SN1S8KUz7OBV2+lklho3RJxqPJf978AqXLbhPf/q0bqzO+crGGWe3anR3
TQ5RPDoyTRpczkWJcaEWl9b38kcBGXbjB6Y4lTGhe9XY8Mknzv4u9go2BUSZvDpMnwvfVaeW2uZn
s47TC1M1zwdqhk9SlShmE2yBCVMrk3ZQOiW7cDfzxdrm7nkECMv8GLkNHBivivDT2OU+UeRenDHL
NzYY/a3Na+Mh6Vq56pHdrzWtsRvW9TSkuTXMQM+8chynvti48U9jbjoco3F/7YjewZidZQ99Z3aX
qotmCLleSWrMUYAxFQOtavr7vIy7I3kOxJcceQtk6HWo2/zaa0bY+aMO3qyWMOlslD3YNIEkJJrs
JqfikFJALItMmRNv727+CAoHHBi+1F1FZ+5GxFhhu1nmFF107ql1TAHEt/5JKzCX1BJWQgJoMUNJ
6sbouWM4ZNQN1WMQ6vDbmp0Zlq+PCxt8h4V5ZjIxmh1R4Aq1S+zYfCvgEQHKo6K7XvmzHN/TqRmI
noVOclv6fXiV+MV4DgxKT9qaV9bGmWc/2bANDTZTm0+84A0bmjZoxqbCxDcTb+x1QXQa9EjYW4ib
ZkXKolVVeWUXDoUdo9s85HDuN05TmGuV4HIZ0RnmmIkYx519oWIE8dcouxdq9+Az+4F+kX2aPFdU
sW9UY9wLL63PaT+In5ji3VWB1gQHSDc4btNoGu+ESL/i2H9H+QkvdbuUTRHXOYvcdjd6wDG98P8t
ax12tmahJGv3Al8uvWfBwTQyq+mEHC5vihq4iJHRO19aC7g/6q9oHyk/WqVRr7iVH6LEJ+U11Rlr
3XwrojE8VFx3KVWYbe9uCPzqBsDuRMuDN56aKKbbym49+Axzb7zKxE2eozrPjmU2DO9F4JkfDOzI
rlj7NnBS/fNgN2qTBDSOee5dMlrNPZfaYh3ovP9A92ye3RHLdltp+63u64jG6t4GpGyH0lpVCf5g
ByJcvOGX1teRYlO5Ik8Tne2YJBYujfrGHROwKX5dv4QwdVAVCxjrosHvuTaLGsBzmMMDMCcWrQUq
aWQUVsRqtrBvhE2irxtjtqncz5bEibCGZ69I5EkTl4SeaFSXUHbNyutScZPgR7zUpba2uKzbk+pl
yw1Epi71A3XtXbI4woISktn4Jq9sfftw6r417TsX8KiEPAZSdNYagnq+BXCLTQ5xmQoE1OThKWkh
Ve9xo5r5unR1JjfBZAWbguQi6Ac7dc80GDTxRoOYuAiSulvKRc0dpSqcg5VkQtvUTun76zKlhrCz
ZZ/gYTH8a5SIBlcSZJ436QgW4hRrwbvP3Baz0jRHBqpGDmyZ3T+9s6cWje4KdyhxKCcmRY6HDJet
0ZdfihbJEVtNJN6d1h3dVUn5wdtYIblwecyQmWWZyp7MitDybSqdjk4Kw2azbsIWyBpreG1MMZcn
wHW2t6LbazqyNXTLfQe4xVrrIDE+o2oU1apza/mqY7fwt0Hut9x0tH+xIfpyaA/hxMGINTZZGxis
dxgLJg101BxhAonAePPikWGUdkD4vZOlRorLPFmYBwyOdUvQ3Wiuhzylo2ocOxutRlh4VJSBjrKf
SrIOGCrd6iHxegpXBsCWxI3DVn2a7Rywy9GeF2MUdEX3UMemcZbtXOwIeLOFkTrGx5U2aLZmhGMa
R2zGNZ6Yg7suWKulLGAHh8iJmuJ1pg2u0KZyQ+zhObjPCBmsJ3WSWacpzb2jZXUwhhUXjp+t4ZUv
mFXVnkzPBG7TcQd01LHJ7xMiby94GtUlD5yfzWS0H24S3LNERM2ZsSDJFa033k6bRXBiKTa+T1yd
cGfo3nt3SFmxriVsdzS9iOxcIqkkiqxe3oeZP/u3EVUg5WpyCqSSTLbDLkhh47LQjLt9lgeds/Lk
5HGN5/B9ItI6ngmiRs+mk3CR07mjNjX4uQGDXjt8QzEkQgVlk7tFEoOYiAf3YmTI0gjUFsjJrtDu
0TBynvuWB+G1xrv/iAcdXFshBa5/gvUoBLFTTfs5DHuQn5H1pJHQLlnhQqrMDDNNtqVXYjqXkCcg
o7LvRktZakPwjyAGxYE6Vdz3XwA1UQOYYE+r16HEprO2AzsngGYSLMnYy7wZdo63kDUVXyDtGPlX
Y0BiWxF0na/BVvDEdKGVv7At1mfOUOvDtLrphQgeAe5y2fiFck45e0vbWQ/80RHRxFGz6EjnO9Xb
iHhxFgx7JFLjjSqBkXysbz4VsHa/LTxNFMaWwXM0j8aTWQf5nWOPESm/EadbzLLnQkMgqxAY3sM3
h253Q0LKApSaxt1z3ztTt5lZFr4bWVUfMUawC2IdZj+4CYFoAmWZ8Vk2HbgRFN2WlGIA4oHOFp9R
IdBd/gGeeq73Rt+zIMEkGGCJT6q22aeiMF+7otUPFQDcbxk7PuIB2TqHAMAg71P2V9FODjCn2j7F
MNxlVXYbxBYRoS70BCiqyB3OIT6HFaH++G7oYrQZ5Q+QAYZkg9Ev/+RnRZfmPPr186A63gJ9x/vd
seZ7JBUw+BmMA5qMGosHJKvL6s6QC6NaNAZZ/3SJwszakVd9PMOeGEMpI0qL2kCTwxJwZTMNNHMT
xm53s0TE+XhKoWCOZnH4CtGLXGbAKnSV0PJyExlR/azRCe46llqbvE74uadcXG9xFc2XeQS4iffK
UffaYhM0+CHlhJ3JndlrLQIuQ5QUxwTXxRVcEpDEDm84PhnuJA9Gqq2dVVka+kaf0ec1m6QfKJ4n
K5q26Y1H3YCF2bgUH0QfqmejCdjA4NY3r7125F8kyLOGKvuRf6HaoabBGiP/I0ty+wd8Nr6sCHvn
MyHfgX9fqis23GSjHz7z7MHLdfBM+q3axzN6uDI6cZ3NdnrJJ5cNseHm8x63sXvgTVtn+8KzCsJG
6cLBr1IVXIUgRM4jukewnoXs0k2SxOp9gAeFqatU9s+8DorvEJ/QyQ2N6HPuBIuCSM3BlRjt65iu
mOM0kxD/He75f5fG/+DfwD1hShGwMvjX98bHNql1+9d74x+/7ferYyB+s21Bhf3vJo5ft8DfbRyB
9ZvlQtqEc8J/Z4XDouC/i+ed31zXA4C4lJH7HjjSP2wcODwCsYBqXarETNbs/v/P3dH5exuHb3J7
dbiL0n5EXC0wF5vHn7YR5GQMA3yyPoCKok8uY1dtDP6h6NlxQZJ65dYLUwLFde2SptzP5IhHIV4I
gL8WMjfvQ9zVW7cZvropoaSA9822Gz29MUD9QPBoyoesNtWZTGTKDo0hae4h88MJuvNqI9vgkI8P
paLkHbo9nW24plUyxdupcl/ZCjc7T0/3mIK/C0D71kTVSx4hMZQBPZ5zZnw5kX2NxsyFtjKa97hq
uP95PQMoKxTUIxpbV1XUvycqp3GluiKTzCnU8e5bIf3cMqgFm0TQimU2E22GNhSWmsr2M+480PUG
eeu4DOWIeIfda2Xm03MYRI9mkn2A8nvNTLC8q54j/4IfgbgutDXcwfhMYj1pMrqOvmfYZLuUOVe1
Z41HkRFtmaHSb3BuY1Nv8BMHxDOmEdO0a+mflg6u1USmwWpteccuwoSNEm/jRmX7SbkF5tEGDAtx
6rUxqvDTbiLj4DmtPMUKt3LrkSigQoEi5BYMipnjH+686b0dgxhf5dzgTejVWgAxXNelXX9qLzAu
oYeTJBhoyUs6MEtz7joX6gk1d93qO7VoAjGCRt60GON3QwSlQqeWWFlm5a/JYDpb1gaaNX/Tnppi
FPe+mr9YesJ6YZy6GXKdvTJnvjo+GYoBLh5OXQi7heJq3WQapQiJYyYhtsZr8jNhXDzIX0lFIEEe
zTurucvBVUPLwdtTmCe2tXwA2PQfzLplbpT5Y+J5j7JT6ck3iYyBl8PKz3y5IdmebVWTRdgZohx/
a0wGFiFgPWcBXVAcsOuudp4gFoZbSfXaBYbyC5/X4Hs0y26LBaagnItkVNFhYepr9Yjc9xhP49aj
Nndlzuo5Bci76c0eEgBDCeomwDOqfA74zbFb1+M26/Ams8JWu0JX3bNJUxAfUf8ey8HjPKa3pU33
Gt1ibP/pyF6pHlGZVmI27OOoovCSgi9oaWnpaGgJl7a9aGrrW2fJKluuYWxoSstvMLTk28qJhmOR
0B3n8Rm8iTpFGwse2UO0LHTzOOY4C9R+7uqLBmKEApi39hk3RHqvUsffi1pMKwS8ZytS40MRFNFp
4O50sDrcmp3jcenAiZQlFLLlaZas+VH128GdemSrlGrVQBvhW1sR7Q4z0VyRpo9O8zQsd61eOvbK
clux0WH7XdUUlKBpxytvxPTuFc54F42SzozRybbjoBGClHfykKhvzDYEBhC6ZN2CIbkbLMbFqfb1
jZnOhUa2mn8wSh2SbuZCOcjqgA6BGYQQzl2YdURmjYSsHlk8Fu4B/BoVyjVpWNJ/Hf2F3DGXBurY
LXN0d/Lzk2F60CMN/TKpwHvSkZaHxp+o2TJluDZMagvd3kz3CZjXYyqb6dxIN3kKkpoVetWAnMA+
Je5z9NTroGhp+sOn+uKV4sWMyZlW3rQCzVYC5xxv646imr62+vsEZMvGSBTloohoNAQRHTwhjRGv
UvUnGajhu4fmdCPZi58CbgcHzHCQhkJs3obMMWHP0Yvv5PW10frn0CgEsbdVh85JwS/LlGKyq0Xv
PY99KHhyoWhjoMeLUfexPDt5kcKbD+ur0OrSmxh1dF2Z+kp7Sb8vnK55KU2NOY8B8bprJo3htTU3
eGXwKqiJf850Tp96Jqfdwvm+D+P5bgT+TJobeYzcbHKsU33He8g4aqITO9d0o09igvPByo3HaGwW
WswSchJld0P+yd34PkEmu6TdsBTJ1ejHGaYsp7ojmbK4rRzNZUYaa1fCErFHf2nftCZysC41pYZr
aLIcjQtT3C/2Zpu1V6PRwZ4rGmJylMsxENqcwon7bZHI3ARebq2dILgrWu9HInyYSemA+yRAwUEL
t7dZnw40Bat5+wslVoT0alUl+0in4q24fA0CdxS5eirOqi4QLz5k13XuCmrrwzm4sJol4yx612G0
tqPh08CQhg2qHNpHUfs/XeTwYtCcvtbBH2JrCwjsBtdSgJ06swGF+Vj5xBDrXe9nOHqNFDOHVV9Q
U9LnGpVh2wh32OKofy5KeGkGKEWAnm259ozgbZ6BUNCk91WNfKA8RYVoQ8QuHadhU+bm9dzPFxiF
E84tL31SXSuO2jAoa1t+0ujp4c7GYIdTj6OnC8qvUsyfWlbvvSQHujJmm84iJFn2nSjwblYmpzGM
bpO4aS++SRYIYekusTx7PYUQCKqyFxtfK642c0lGOJX2QfVZ+xhRyAQpJ6LNt+uKAyTAD9PgFIJC
i6oebr3O/ZxKOmIc96uAPMOObunntd3fJaH/G3f/07jrmDaC27+edQ80sv+IP/J/iu7+/Tf/TSwJ
fmMqdW2GZ+H8zZ78+8QrXWQU1BP2E7ZjSabbPyZe2/5NuK5lm5JTXQhkkz8mXnQUG4wH1XrczuSv
//R36si/U0vsv/ctM9STeeELtlwQ3o7/d5ofmEuahdUU7lkiiXjVu9VM0AY0KqVqfllfsdoR64GS
OluVrznB4HhbNW177RDrJMQYQrLF/DT8DIuY4yku83PQL2jIhH7hqyqyy9eqydudkkNibzFxOcW2
wy4RrhgTs/sgViwIsq5t5dYm7cxLXXoEqJVp2CfepRDbht52yi3Z7ez9Tz+vfyIUCVSqvwisli1Y
2ztYKSX3DjNYlMk/zfpDWoowdGyiduj6W9dJvR9tBEN81bglpw3hx2jJoEePkVeCP2lZpdCWHNcG
qb1s+sS1Vrfb3HEZz/ECc482a+cHUFXEWlzQGqRYjF2JirgyAoThUZMF/wqe8VR5/ilxUbBXOLOI
b//77wts7T98Y7Zp8eEwPUy+wa/r0p+/scnoEMayiGZ4N3oI8mIli8x+MPzxHR99urLoauOgjpor
2Wq+R0PZA3zQsY5XTVuDkTAit7W27owJj/VtOLKSWWpC07z/ZvOxFKiM01E2w8Fhk4G3EVOt0O27
r3ijEw3buyXhpFwwDmfJj6YZKzDaVgEhyweGYNKmnk+5PgUW1RGCmAyZlKwnCt4CCy/71vbWJlcJ
gDiZWIcYlDe9B0QJZ1gB6GMI3is/K98nhswdtUrlp8A/du1GU3OdRyCe4sEq9lU3yNcKy+zRK+zw
diqS/p7/K3ftrBPadm3Yov1Au3PQ+du5oJF70PW8r7zBvhIk3o9R7OMhGUBZ76JORA9TbqT9apgj
tebL5v1Hb+cuI1uw5yfowV4h+Jjbme5QJTTrS+bt504ANI8IRj2zsgo2DSu7nx7Fb5uky7IzaTm1
wkKZnllCYrXAOuU+G50rboLZNx5sNQgCrAEmzdk3q29IsuMzNfHesyur8hYieHvrw1w4mXNhHfA3
xVdhY7YHlLhjAcui62N/A/m5I8eoRhjj2kLwGYbhbhyK7Bqag25WcW4lxI5RGfOJgm9ErfZBixwf
jaBtCQK4+MRmET5WocMNK8yf4o5ZYN3NLkiGTs3Fe4FD6DLbAghP20EpjNV4LiPfuyrgxexYBCVX
0oXBvmqZXnfYCibwaYUfr822r69kjbOdvXh958lBNvvRiqaDW3j0hzh2uW3bQROjnrNbPcTVhem4
2xAkYLkY2fWJLDXAF6sUx7wJN/z+I5Qp+BHlDaCdh5wlWTPkNKBG02VUHtVyvqTw1CFcObXZrRrh
f0de6+xC12jIclsxESXD+OnDiwU8mRIKahlgBi7TDvmlValydz9bM/d/HdugbDgBHXhaZnTbxinN
xm3M+ZknYuaAi82OCNwUXE+sWJ9Gl1rbVjjjqRwqJLJaQDYoef9j6J7kmdqz5r6XTXWeTUu/Y5w3
N1UuKcEyWrErZCCaTUrz1BPZca4NucWlLhu88bqJssQ4SASPhAybbUIS4XZMmM+YOrQwq5GPk1m5
N6rOnXDDEB18oQGB4/YrK3P3ZDOo+MOQs1OCZmgNH2eT5gtDpKwj/3OoU5dyRT7TNnTPpD4TIaCQ
p4agd6jo592H4HUS7thY24KZmwRXMUPFG/Ag/Q6TvITdofgRSY8ngg1/Vm4MkzgXu/Gt77sV6TDs
UjA8pEvNrOlcmya5lyBu1gDKYSuFue9voWaN5yKHj09Tw3gMGaRXBEKLfQ2CYNP7RXpMtYahr/0Y
En8fOOtyrGiVY/7OLq5Q6dHuqu6SRoV4iSu47gQZ/HuaPMNi1apYUaPXBt/NXIvbEY3qR5/r/jZR
U/JkUGrxQBveqDYRFWPHLgLOD6TDwF+J/MDyNBhAOZFWuPYMWx9asImXhHcpGX5HEMHjzeveFuQz
aICsi+tO94uXijDP59j2ryZ63gZa8yLUgBeBKedbe5+t8KOM+MZTxoJja9SMjHHq9Y+EMMha1IrJ
Gm+YcevOlX2UgEAeirTybseAGRsbHp8P4OqPNaE8KijNNj/aRgL6soCzCk+k9+EJWzWdTMGYqotX
l9HW64cA/GRifo7BrH/YVVnzbzxny0WRB203DDMQRQ/1BjAMrMaXCUV2n6X8i69z4qAnmGPoJ61v
nIKmHw5g/MZTKhGUVg4r8U3deNFdAqP2zRr92xnL5iMrqmI9VgZ5ZS7xJ/KzQFgGVn938SSy95Rw
AdXkpovlri26zwht5L3W3RL5cahJqrJwzy/5NBO6f/mK3G3HpI9xLODDb8iOuz+V2HcGZTir0s4r
tYJMFFL7OXnO7VIrEOLJW7seBcYwBGG+zd+mMNDyuopGDM5Ebhm1mVY7P+nY5tnCfK1U5pz6SWnq
NljnRxbqKBXyrNNSOR+liIkBDwtMBCsjHgA6pzBoeScWjT+LIfgk2GHveYHhmAzCqjxCs/N52iHo
r0p2Mfco2dOek6c4Lb7o5xSGHTjX4tlyavHqNOwje53XL4CL0xfa+trvjOd9ExgpHLpufi8D89n2
4Avj+3C9o+tUFzydNymK7GpUtAtoIIJbACUz3b15rCpiILAU0UMrzzy3rPaPvtfx3g3B5KNR2Qe2
IilLN3d6Sww+p4DrxXlkD7CpYy/8QajG2Ueez0VQYmzGQFiOrLxGPRNGcb60jsN94DTGzoMNf5W0
RXKuJyydZ10a1T0ZW/FIHkqNayrmu+8+w9iytjPlX5VNyWnTs1R7AJ6A0D4vyIIUKM1OQgNFwsea
EKQ1nRZG6HrJRgatx58KITVPenjxsm5PIinBGvuK773Pl4J6Pz0vlNaFuYV/JEmNfOvAb7vBccy2
tZXzFoSo2tfhPL6I0LbJ1aJXjkEg9onL30/7unwtmHAT8P9TwP2wnHZuDe3HtrR8j5vE2gNpTXGV
G5mGAz/x1LaTSXFZGacd/klF3l+94Ta5zNL8ueQpt70VWh9db8gbHEi8HutHRWwViYmQ672I2qkA
VECZeYpHggSI/1x0ZUpTPO92Sp0smvLaYe+bDczo2B73JgGODcQl8xnXKsBcMq8xQFPINgnaFrw3
Ud/VMiwE/K6Az3de+t0j94/50as1bbuZSZTXku6VmcX4YCq+51uKrMWFClEs/wvQCEuEuNND0nkb
B1xWuQ9kYDy4vKpvbascfjrZZ6jApwzEI1YimmMP4t7kHNokYywyykuBWkVWACC8yuHtl3m6B8rc
cIqIfuWOytgU7hcw9zzdUa6Htm9M4CdY31psZsIrlrHzNQPhuRP9tWvqVz97r+b7CWercFComlKk
P1M3us6yotz5bW3eSTds3vh88fLCKHEzzDI653FZv0JdRN/GWU3KyOA9C6NT6rfZVcMTxWL2W2hm
7ouHMWLdmco5EgZJT7wJ4isvD421H6dwv8Ic+q+hGCrS6Ni1KXKZZOmvRx3f4Uzy7uEUT0uT0Aww
IiqO7eyE6zmlzVqWmZtDUCVlz/tUjq/IWFS8lwTkWTXhW44ct8CSOjVbB7kSQ1QwPggd1mwzKlzn
VJLvRpiTB2dp2E5iJtkpD6dtn1jjgRnShPhS+R5bBdsMb0mi1ken0eMuyjXraWijT23C5NcL+iUR
LamtcdrgEOU56dIqmSw6uU3Q5S6LsyYivdDXXfqK23lxBI1RROy0oHSEQ5TyVmPe9csLl8A/5hIr
e8qNqT5ljtL7jNThusUkvAMc3GMz85xHamrVdtZ1dUo5M0B+TIBy3aSSYt3lxuCt6V3hCcxKkwN7
Bs9G8QRPFl9Kte6Cgt/RdwW27ZC2WTptFZaqhcgZlfYhzjghQrtQG8WSn0clKQ4lUEsGBlzwlp9B
qk8rTjOspMM6Ipsy6Qy7kxWGlxIdvgziTxebd5pR5rykpuLw3LLeWolstLe6ilGlAT3FcqDJwZ2n
E1d4vNltcF/8F3tntiM5kmbnV2noQldiwrgbIUgXvm+x73lDeCzJfSeNy9PrY1SilJnVVYUGZgZq
QDc9aPRERoSHO+2385/zndKdlwg9ry064sLR/OwinDmKWa/clVSgkaLBproAYJha1Ij1x1DaLi+B
r+OsLvR3HEm0rBpN/i30KQl1ehntpTlqSyL+erkwfVxfOQSydyMtkpc8suoUFqTh38I08y7g0KTX
3FUoDkcdpfnYaUpU9cZ8jGHALOdM6kvmzCA80snHeO5MhntNxSlWgp0wo3Rrqbo65aAodk1EYhOg
CUweFwqC5U2YfGJ9yyfMfGi5rl23GjAMMlH1OsqMG/wOlJeKwMQslhwLwz4MzQ6POZz83HvB9bjE
CCNvjZydAOD/+NERqbWvkjQ9uVEjqSvVbKpPwIaZDrG3v74LG+avLmoMxT/dhX/RNwwuZmUv51Ig
Ouux0Dc0ejUe+apSG6s39suYD0ToPZK9kVtH64nqWn7LdSL290BljXdMOfkOC4mxomTjqmMPsLXA
VXwFxg0Zc3JKwEZtUr1VLeOr11QkCfsxuASZOtzKuae5+Lz/s9mq33mUjtshbNxbfumoX4ezYuDD
PbUWueWEG6Vlm9HrLqLYSsFJwWPreqfdV1MA3Ja2iZFG0k1Ueleii6pd6QXdMxhn7z3RHG4GYYiM
U2t+x7Gjm5IW1nR4DyLL/0pJUHeYKJ1f2c7QbicKE3a25Y1bqCr5thmqbhUYKQDBSF7RJtavR3Df
uyIkuonsiZGqsjA3Ifle95TYr714CMkim84IfTCPuaH6UfmgYM9/REw+F+2s3lSyu58a4T2RSpPX
pltZOtAfFfGqFnzIJJNyCXt4Vn78TxVozGK1xe0/LNvCSJ7pxBREf4b2kCfGG62zdP8kUXSKQtDK
EdPDXcoVAJxNA/OQTnp7ESRu9Bq61HlRcC2PxLmsUwBz5rUcsEQwCNnaNzU67UWGQem5wGdywR+c
39NuiYNWYOzmW0iPuRe8zucFZb6q+NxZ2MPQIfJ5j0mVYkhLynRR44Los54EypTSlUbo2V+i51m8
UFp+Z2VGvElBviGjdeKZcYMx6fOqBCdxVXaJPptom11pRNWqNz1+9WBuighae6GUrUqa2cz4aGv+
o8Qwt7JBId2DvmkJdeBJaafQfBlwVO46Q5Iu4Vo7F3Jxd6uRx2mJacFlzrc65l6oYa6xMnqnXsMe
+DB4STg08tK+1HUV7ztwPPzRxalsRXbq51uiXVrBw6B0GAS9mT2Og5Gyf/Gd+57KJKw8g1fhX9W6
ZV8KngCfV0/N04CTFxZgAKvuyvcGRIuHGrbUu6AEfRAbl5NJLUM831zxz3Wsu+b7bDTfbNPPS+7g
wE/QMl4zL9bFSqvz7utkh8VRk7K8xQHHXTkq5WbsRc2iI36vWCE4+Lq25ei6j8QyCSNmWNxqLTja
9Riv+vnmDbAzf9Dn2zhh0YkrraZoGvABrS2q+eYOAS24RqGy8FrPF/vx85LPOkJsUcaYTHyBFWBW
BNxZG5BT0rBImlUDzUY/APIgwb/OzdjFW6MP1DYwzhL5Xhmi1TZ10V9kCqi5rMjeesK5JwbLJQzd
osxjh5bU0NFWn4+9/2jV/t8os0A6y/pLfMjtOT43bXjOfyKI/PZV34V4+cVATvfA5UH7+MF54nhf
LIk+74AnYgT5jDN8d54gts9pAvLBoAkExehIrd8BIob5Bd0ctojNCQPT1/6XUgvSmYtZf4z7kH0g
U0GZ5txg6eKJ+1mNLkQ5aOADmo1gyZNuNbq//As2aWgnDde0fS4DetZJ0NLB7MUxRfKVg/KDAzzJ
LpvaY20OploeDZZkm96k9MypPNbSCBAQ2l14dsyRvZ3TWd9lRnfyMoytbmyqRVK54LxHZkUw+6qc
1kRttR5MreVfdHVf1yQuc+r6WL6C2OwyanScMU5esNANlJOYwxCsZR8zMXFlxU4hcrpaBgoXsGNU
QM+pPQfY4XH3p6/3ogLDs86oi196QCzXJamDW2WU1ZsyhHYe8wEUqUh95zWD/PVsEPAFb2XMTPvM
9sNwE1hN8K7YPD/hvMQ2jeFX2bOsQsOFq7LhrhGi20ajXRsnAdvhhYwFm91pHF5oUMVY0ueivIzQ
JMUqy3VUXSdvJ3cJ/hzWYtpq5gSSMSDhrjL0hYXCOUJNCu6Qq6zWq4THAzmFklE9OItcsuWLCtwa
PGQrOMmVxW7EsXT7RVL8AiKRBSbhUbyPh6Yx56d3prpppblsSY4SQYHjlzAv4QxK85ZWm3dPXdcS
FQbr1/ALJClbAjHU2aYClvJqth0JcG7C12lUW++hrg8PXmczeVBKRJa4J3AImokWu4VZ9gNG8b58
zJo83apJAhjPbAT/RT5WKPti6uzHsAvax6oqk2BVTV5EuH6yilvdCeIKGbMZHhU1IdcYycObRMcz
uPHH1tuFmBm2phiC5xijAmQIA8S4XEV5N5grCS3hqWtLVR8cvde1JRKapm9Iq47GjnE0PtuNIuyK
jBOYR53wJhHVmjmEiwdk/EwIcU9YBFeoj7sd2LUVV4q21qadl0YudiJvlM1jh+V6ouyoH15ip5Wn
OPKwkIKj8bu1IsNX8oYdOZKpcey9BYjH3Nz22WwwZdg08a9XGZAnQeXW1ooxbgLg4Hbb9PIhiRui
vknId9XyJiNHoLLpmgIZM70d6E5gu9OYuwh3A718U4uLADPDNoWLjHdSl/lLbnTJ0XVB/q/0gi06
B6u70vNMchp0ZgtJHCGKARuGb23nrKrzwnnxgliXGJABqi+LDk8od94O5phZGumGQbTmPjC0McR9
Nt8CQ0K77CeNBpyib4Nbi1I5BO8w9p5FH1VPMCvlq6OkdXR7NYPqNf7xuKfFmovhU0dECCC92TNS
trp1xrPhCNjPQeHg++hTJGQO6Ksqn3qarrrOOtTKoiNjotQh3ph12T1TdNO8cnpKWtvcEQ51zXMg
3hjJ1Jk7egZG5jE8w8i4EEeA+joJFIcKOdNeFpELb4iiNR30tINivRzsLhDrKMHUAaCZjQJ0UwC4
OHDYX3iSfCYuZMnHHF19lItEeEm9IG7vnQtLi86JVmo0z3lh+j5WOF5jLzBPOZ9wWNCiCd9qxyku
5/jKdhBiegw9rByw1EzrrcZ5cCVHprbjMDlRfRl0hfoKNJ9bYG6x6xGFd5Kk4R94R8UI0x7vyrye
ig2HyfiSdGOKCi9Fj6m7wgiPt8rYAnvIqaxx1VtcQwhxg6ZajjRSrfNwmKn1sd41x6zVlXMKUme6
42FjZ/dwifyzjIlTGHQE8w1cDGRNUCbPEUEVMFCtdOEupxk9k2LoLhPliW/sRaB2yJhEERnwKkV9
cAMMu0bx3pqVxz26igyxlTpPx0d66BCjsOmbwCsh90BVz2s+ZngIYBq2OWucC2ia7c71C/te4jzX
V1QAAmjo+KRYTdPm6yYuwqNpR18DWkN2JuuORWuU3TmFMnzX9QqHd0O2muyGdmfxOMuIGlcwNPoE
qB524dRYd+OkzmzzTGcXDWZ+7SUakCNFtnav5629d6kwf25Tt8PRVfQUgyG05buast/oTlgZqRDF
feOxahw21V0o0w1sIXOfDAYuEnjSJY+jXujvyCXuFbwP86umqezaGHX0OkJmj2kwyOiaHUPGA8UI
bGdh2n3+NcYgv4PLMqCL9mX07oDcWIZRXci1NoHrWSpCLO59oHXq2+BGBiCjLKu+MgKy6WiJ2YQ4
ZYIOVF9W0MA8+AyiQQGHPVUVuq+txtkaOrcV1GoSazfyA7WSLa1RC0vTnacGkwoHd+LvBNr3xsAq
hQ/H7+8Sz8W5rxnsAzvWA0XG6FzqmM1KeFUHbF3dSzM2/bxYKyAVQuScYDjwOYRnmLr5yWanetVW
zm2XQsgzneoJDygfzIDcCfKkRPKx/WNk1jTCDo31PoQxAkjoSSpaSwQwVZJnG6OvCbol9yT3gzTU
axtY2laPUsj5fpChMDcRCROb2qmnNokqucbVxrs2tBsPdkph9ebeAhuA7wUeTLmncJNrCmpWYS1N
AH+wddMR83rgUmO9GeDUDIshlO9AymkOMPRWfwT3rCGXiTayd32SyuESzEL+7gMJg+CAvX1phSmF
EewgC9D88biZPNpDkyDW1oaq4PqGqToSE2cvygeioT4sivdFm5ITiWP3NrH1dGMrP135ykveAEQY
32Tkty+pNJvVMI3Nq1ZhHEsmx4pWPfsBELS271y6TgFsyOsBHyd5StenqPPEOY1xoWkPVhixhfB7
FWE5A8WRr4wqUtNlNcO/1hlvGEJ8JfQGzFGtqa/VnCMt50Rppc8kkXQwA4AbekcA1Q2TeO9NZvMB
Z93AsjvnV605ypplDXI+TwTlbsxByKvp0/pOeRn9Z1PpncSnPb6lbus1Kxs883WN39YHx/JaGi2r
mtYrxq/i02k/frruO5g+PC2wbLnb3Jnd+a0Af7EPyNVvs08Tf8KrfKHX0jAXUIZdRN/BOSQZhC4g
ALJfFIQxHhmiCAokZH/fmmqsn3F9hoc0syWbQkPCkuZQGi6Dek4epF4tNNghcyqhoRHoqvvMKpiO
3a5KRwunlY5XxDmpOfKARwE9ueNhx4oKFZPRxa1SjtU5LwFfb7qwUz6mS1ZjEmE5nYOGU8GeBHsN
JIOo2M/NEs9xTzXyjuRidaPiMihW3MNJcEALZihAlxyjq5rywQv2ZTWMYTaKZ4zj1Y1RZs6t3yDc
01JLP/EiUBN87KwzeJ8om1VfYqad2KgmXtVz9kR9xlA0BtMbQrj9kUJTsir+Z26Fx7j9mPRMxTwy
wrGEkJUnLJM+sy+BHRcfRp0Z0W3ymZMJ+s/MzGd+xp+jNAwK/u2oBmBpZBQbsQDtj6+GG0eQrROy
hjg5qzn8yQOa2I4/J3jIrhLm8edcT1eM/jHvlFrzEag/yEjpt32iwmalz7GgcA4IGZXwHo05NGQo
z/voTCUeRk32RzmHi1C6gfj6c+6oL+Luhecv44JVtQBHM9nEW+gtxJX6TMi9yIPxCZUZSlI3p5sw
dZftykrwXfIQEHGCeyMiKWZ9hqWA4Jcpk7JIrL3QUqaYhp1hvZOfuavPCFahQnMfgTlNNxWyPauz
kNNtYYVhhUBlkpg8THPEy+6ssdp3n0GwKE65hXde6n1TucremlpKFhF9lxtr5MHg0YrHMFwCXRpq
HVsDGe8l797QOkQsLxXPrLjE+zr12JMWel542rmoG3c3AhWlGM3DNB7vQ7QxADWT4rqzIitfyOdq
6HV5axfMJVuPdxoVLMmAlQdGeAehll5N3O7xpm/JILVD6pIdtAptOyAP7k0+T7wxJ+BNpxAyE9gm
01LmJdg/BlazcAFmSPtecN5MB1ry/JvEYyagQ16fcsJ8WBeMEz2zmj/zqTssvgCd18TYCUXghlfo
PURr0E2iRR5WVXURTjQyXZUF1OCVoZcZy/PYzP2DrVOvciV7t3OunMiHoRw3gMAHZec3EPkqDfYj
M8n9SNqdXvRqtM0Npb5htLdpsIifo6Cssx0YwHGkk1mOzddsGsXZi+KE9sYRtfJr4gSsndyBRStD
Umv6AX/3nr0j8lfDmFkPJLp1Y4woLglQMb+ajoIoUrdYRpaVXxrYXe3RY/dY4FNKpN4dIIPr9dqw
G33HjiXZtmyi4ZATx7oL8zbL9sTbY7EJ69KUyLFdEF8UFraSJQabol23idFsKi2kqrYNemdLuNfz
D2ZN4G5TgoSs8Bb7rg8ruxtpt41aA5AuJ0OWrDWMKc3LkDBul9UwZhepSXwKMCXmaKA/kE7KA1E3
fNtgqWbYiJ254SOHFLUp1jC3hHai70+qN/EX4jjAFP8QslmLX3U+w8VN0LXjKndKcJhh5QMVE42j
aJTyvJeY4W7OzbXUgjX8Olh162jEahxA+TuGLE8wY/i2S3yExfnGNWpqPiZZa0coSy9ezCaDVEYZ
XIdJyZmIxfqrZpKeWIDLu46bgJbMStC6FiWED4F3EIudTEXGY6BVaQVPuzoabcYxRT+6/22KmPX2
cw29tkJimLMnaTi+UU5omhA+dJYIiVDNoaqopaRPDleUE6DIGfaY7ZVZaRYugfS2CzBurHKvSY4B
tYsI8I2PiurL0XaWxOnUa+NKaMWEkATrfQeqMgFb7jW7qCEqu2wUCVJKhAP+HnKKae0CuXU1OhS6
XHgipyWFr6bKz8qV0FY4r7x8UWThoC9xLs7Iv9x9r3j0R+uhMpqHBvQTH6+4rM8Zroe91qTaMnVc
H39T2nTLFvQxdgBMdelqymzzCr+XeUsRjbWNyjjbx8YopldT5+VwEGmB0gztPa+8t7M8nCfI4S7o
y576qJLyi3PQiOBxHKP2aYTlGm910icHZerunoXLSMhZAqYJEuWy1AVzNRcl6iJjX2yXYkUVp5Ze
el2HZ4+mgsxDbw2HR5xE3lE6EwUAQ1KgLeVQZ+lZ5LK/ampa1VctsU4MPVEsKEzqJCsSq/Kc9X+K
bvmnRJZZIP0dyfL/BvdYtwn1/rC0msnK3xnHM7r5f/23wznLun/893NW/s9/HM9NyDz0o4T5/eu/
S5jOF1diFkYh1NEezZky/N1LbH4htUYuBgmR/+P8kJ4z7S86VB9dIisio3/ajL9rmKYxS6KGjgfZ
4imPLvWvpefsnzRMGFQ8QBymn3kJ94OTFr0j0DvWQ9vMJ+lLk1EPAFxQp4jzS12WVuIU67nZO1ro
GqPOAsN7Qpyoqo4jEYx9EQTVZgxd+9KZ+UJipCU2hba/S0nhQlfjgrEstYD7G5OJWmGAIUHvm82i
Ktpxn0Emg5oXjk+UezRbF/MdIScR7ghoVFd6ZyRPQe2z5nMpasxmHwhnX3L0As/bI3Bgrpj9ItCg
6gM2UdiZuhed5ewrYXp0I6al2W7SzM4TOXtQktmNoqiKWxTlbFGZI2B3xadxhUe2PE1dABYC4EP7
EXyaXNg3GPft7HxpxyoiIlOp6DgyNp9KY9A2PmSq7YhtxoqBHzvSwUoD1QNrUWIkPY3VpbUtZtcN
vSyKkDlOnCpWIL2afHoh3B6v8UWaO3327iCyjPcdF0ZxbILGB/T+m9uny8Sc683o2qqJi4RG2i0K
rfePNiThVwvOBjfYUmP21XS4h7O3aHYZFXGePLn2WD4FkdfthIUbiUvI4C6FHUJZmF1LE07Llrqh
qH7rzI4TsdMdY4u9JxEL7N32vtcUoAB65rR7Tcvc4WKyXNagU8fsxapl2qXwcWYvhlYfoe6VZ62M
Eg5mSxHqy9p2HQlCKv4U869EJZWijD11uwZroe1mzWJNBhtGVUrhK+hNwQXXgGlGraNxy4Ip+1b1
/BVWRm2Wj0kE6WYhPXSoB1Y7BJ4yZYCumJyGGvZUQKxcWIkMrjLHNfdeVoXXtoFlRucuiwRVFr3B
y1YXMCK6cLz2A5+BDV/02uKfNK5rfsRzRzcz5mkN/g46q40NUAPXnbNo3HCV4nzEvVjvQ0sb4dnp
/rexdPiZGggzIDt0em2WOm+VcM3z17h1ncY/4yVPJFsoUqH2QMpoyiI7XqFuehiMKioQfeTYFcVk
NYk2TLkg6ko6l7oJPoQBjuM24nz6BvYHoc0vSpa7EUQCG8U5X6R13bKC53AxF55MOwo+pCbefVsb
zxO+vAeTb2uvCk03vwn8jnykKWujfWvKGgqCGUg0Pj9N6S9KBdufTVcuzVWKE0MiPhhFMU+F1s6z
MwW+WHOldR1GE61eGA4Cmpdj0JLIll1IbAY7zJ0ZuUmPdq3RntDaDdN4rFdybkvuxEePbr3XaB0C
3pdNAdWwnMQzP8G3DwSeggZzrOfdpsPwZgh80Cg+9puVT0QjWZyi3drkGWYta9Ir65oXBbeoLsvh
EWEsOJMEoPTXoSKlHP0Wvy5lLTA0W+/KTTyDbXOT8btOIXRtbB38nWAOt0fsOaQCbMj8iqZWD9Gq
x2O+Y/GP9R5lbGWo0vsATawD/ms10vJQy1+jKe5fA5+yLafyx3mC768jcr+HdrSza5o+7XYR1BoH
saWP1lcN5BvuRNckkpdNojil/JFWqNl08fox9TWhENdNrEOBsDx0GmCKeH6c06TwT8mO6tyI8owT
TVH2V6ietETlsz/UpeiGKKOPYb10efZAZEjUUk90ICgKc8seaEpxAI1TUrBN2iFataScToglw250
IrkOa/zftKZJ/8RYnbJ81gSLkwrafTlDasSZTbL34MxUYyAX3m0xpTdjnuO+GYZyoSyZb2yNGPQC
Bbi8RwbyjiSbh2VgWdFbYXDd6jDa4FbsxNac0waKmqG13USSSEGR7IxIs1cp/QxkrmFZ81Gv18X8
TM9H8DZVa8HqQ5J6SYMmxfkXWvXWZtkOmieNLjWeexcZDD7yolqNB9lX7APq5pbLi3VdBcqnCgyW
MwTThBxWH1rXTmcl93qjhR+6i10IIlai1p00vONEA89OeCLakcbqt7kVaAf8qPANeiMvkHFwWazK
PosvApt5eK2b/fQaaDTVx1zQbzM8OXu4JTdIFNSZ87SEb+XFnvHCue0dizrBh2jbo3MzCdZRqgl6
SnM8kR1k24w5DRjtgG20CL/FcRLc4ifz740SrBefDvynQQ8DXmtqKo9RN849PepP2KpquJCTXEIq
y3aotRPdArmubXJyJXjAVO/eZIPpntJ6clDLJq4gtWZdOlVIyM+Kdf8QBGyaJnJtAEBgygfhZO5b
TVGLhgjOdUKL01vbbbJ1xEWNntEyrD+w9UbhpeGq6UzRs46XAbQXbPqksJcxS4RTGMXBMhh9qDhg
L06TzNSL0QTxRlhMwwA37K3ysmJ+xsuwxKvmJ0tdh3RfJWZ5OYEZLHkEVsaHqYocEgSPX3g4BBiE
nJDJO9m8+WzDFtyKjY3qK+0wyan7YD0zzgXh6q4OOIYWrgXl1MSMfQgYj89GhJsBmc8IrggQC1IE
aR1tKtsGTVw75p4ticVpULodKxddP5LN7nHososszTja0tPHk07ja/bAw4lGVf5wTZTR2dLFGh8a
R1a8mm314PcsAjOOEzpFR7rXh6K57e0aY4T03fsm9tR1yE1wN2Uj5zWS7JH6+EusOvm+URodhlPD
ytiNHffkca6+/v8J3bE81vp/HvU7ftTn9GeqxW9f8n0odxm94eB5XCdBm7g6FrPvQ7n1ReL35pKp
23gHPi0H340FuvHFxTWAG4Ez0nUwEfxuLMCmwMKFMJ5u8G9hS3D+laHc+DQO/GgswFDg2KA1DCFg
M4K3+Hk497pY6yE6w/bzacHx59sdOi5sK3Ty7pTH9E75ojOODk/UHcuhds/gnKRLLoclLkatfbJ6
i1KPHNfrs1OSd1oKkRd76kcxJHgykey9CGxAkFbySoStI/fKcfroVFOp82ZNdndscozah044bG87
9CTFGt8HiGNhEk7WLfX1WEm5DJNBQieDdp0G7xiU7AzzJECQlTTh+yIWmDQ0oHMO+ZF2UvcB4Fqc
rNFuhxMtHf5xaqq6w6kknKdq6o0n3zXkfRNq/RW+H+JtamrI/OYiOChd0iAHwLaZ55TOOxh6Ml02
eY8El2qCvI+CxK4O1B1ynei5P3CSAHu+E9TW2xv6l6MUb9yEWpJAeIfCYws3R8UMB/8qdCHfre1w
6vIl3j5s+Q1RpP7KUZnbnAzHonzP8LFwstVO2BriJh7UvLmrxTKKs5KRdShOBll9Eg/RWFMMEQsb
Px4ByaVj2jZLHip27/qJ7BthBiMKNy1qYYsxtyVp1vPYwQPWo9gk+IVLBqGORc3YJHwDOuPlswBL
fZXMEgN/GeteyFjtRp9JxC9G79roZzBZRIHFsG4aUTwYpskzZYrpPt46QZ0cynoQwZIZbngUZeLe
JJVw3sQgOZzhkbMHz7qBl0YGknG0j5103dmN8VR1UfckA9siuge6Sy6lAKS3tFy3OsbEmO+sEMw8
BSsVbrmy5bI4619U4vpALDDS8R1WditUhg3FNG/jzCp2dlBFNyzvibQrPXbe6Johe1OFBlF85rb+
kthiyG3PTCk+0Z0PKw+RqvzJxo3FomfgJfAnb2/RfzKuKjsy/BUpQ53/P935WrncaVi0CDoU+wnL
DCtgq2RNh7Bp70bq1f3F2OGWXnWONcEjVnDpKvKetLZQEXxo5DSwOi0ljYdgfIEwAunovjk6++0V
/0Tu05JYMpCAy8JpZsiq2/hUSXDWIbTeZGogEFCOSb9BJeYz2IcePMAxH0vYS0ZbnypKwN9x6gRi
LzNNLHPfprbMSeMix7ZphTLBp9lmd/TSylVDZQqRFUrO2SYuGqsmLw9wglUrFxScPi60OPbxR2FU
1P+4zi6lK5CpphHxY85OlX0xxHY3sqYTnTHpcQyVsaGm0q+WUdK7rO29vNVv8FoUj3XPHVLhk9Bt
hSTrIePHB4tm2rsgjNdt2oxqG/u05ZFW5J1SJbF9IToZsUql9q3nG5AVXrBWiMpXbAHTyVCku5Yw
77LuoBl+Mj6ihkCWqsZRCUiSNNPR/tEJbjSLWsXsXzKoHK/sJcJbZH3nNUn7iiQLZ2y47wkWTFdR
kurjEsiD17FDLond9TIYoAwSCzXl3iEONVGSysL6QtO0+LEdUbeBnNFbsukGa+xZeIYGSAxaDHjM
L/wmlNpsQyU5hLhxLobymNN8zA2W4X8sqgUWM3NZ2h0RANvmt138D7v0RtGVHfnXbCivG0O1W70E
Kflfe27/KKz9738j3yAnrEOu+88P99M5oXbsvf/4KH+S3X77uu8nvPnF1YVj09r7uwvw+wmvf3FZ
GDrO96PaRvn6vyc8JRdgrWeklQEPGa3uu+zGCe/oHPCIcjPoyv2XnIM6k8JPxkEHEyKKH3MCDkbd
E7843CM0sSGu/GDdWZOzgfvbPyd+yAMnp/PzUGZZsqwyK9/gjDaWU1lM1ITZtDFErp1teP3SD50U
628O1D+lMP8hXE9Kn8e2jeAFEBgu1y9TR+bjHseXpq0IDfm3jd+Jy166T5Hpp5e5CAk42hkqeaL3
+6HrtEueeuFxSCBZqGog1FTX3dYyxvAJ/5n+HkFaihGLFh5SFz3NVe3fchBFFBNf6cOAjZja4+xg
IP6ffng3/BNKgP6zpomeac23nd847Gilv/oykQbysnDJJqUl5xrhKVRMx4wDgqaGccpLUAZdKLw7
/kr+A5F5sfFyVzxUZdeA2fXi4pWo1MxOTh+pTJGXf/3j/QHZjtTLDMnFcsamufb8v/+gvCqX9I5L
YeS6Zeu/BwIIamyM+c59ZHFPrCHM0O/WycNff9s/viiuDj7BdPnDGgy48//+w7cF/p308GBhGWAr
fQiSVn/XLc27JQzSMUn//nH8Z3+AX39FQPQSxy6ytsefAgn15+/lkvNDLbG8FTtX+2yNU41sZOjv
bYU5LSPrTP8Q/9XG0IQXuxDewvZqVpL4G89BVfIeGe30Uu/T8KJqp4bUn6e/F5i23v/mB/31ReEH
xVysYxa2QXYgrP/8g44UyEQc0zj+SeCdUQXGZ2v+1qzup4dyCFnPuZTLrRp8IM/kzWBMlLgsloUz
9C8T0LnzaDbRqXSz7NIYWF8v/uYHnC3EP90EHLYDLAG4NesuXEWeSD/+1ZjWBoVHCHu9mahzQSCG
eSRuyxU2ENJ2NkimU+b28MBsq9/VXfXVqON29zc/xa/EETzY5AiB7HHD4T/ZOfz0U2TRVMma6vR1
3RJ84qwTi7hyCGg4RZtdDkBiT6Y5enRAqVPAygEAJCrwztfBuP/1j/LHPxhPX65l5nw7m+GDP/8k
7MAUah7ue28a1LUwi+4ZFTGj9ED83W9t/JPXXlKqYJAA4Zlv/NqtoFnCp1YjcNl7tvI4mhr+o6Gq
boqiHt6YofT3Ct8HoE/KeimzaVAdA1yKnubdkW6h8klrztj+WDOXHZ27Hdshrk+FnmLRachpDH5P
6SFV4X/zIJ8hKL+8ZyTbJHD6nFXC/vX22A5RkKQ1XT58128Z5URXfoEuio93eki5T43LEtv5oq4w
2f71X+cPBxufdZvNs+V4BvtwTPY//3nouis8l14VQNKK2uh1qErz3FY2tXbTxmCHbyG3cJxMROfv
If2qD5hW08OAIsplxaz+5uf5wyshDXt+2M6fIGz6v75bfGp1GseyQhyyTfccwEqd37f+ASiIReOT
oJWnguOfE/b7mxfiD58YCTKTvZ5LD9O8/ZsngB+etrXl28VotBorb96YmVXhIMIYeKxD6osRySJ1
7RQ5TxO24GqZYoCnSCnX2fWo70/j/+hkyZ9uaP9t50jGyL9kn16c38Px/I/r+vz+0YQ/jZK/felv
o6Q0vuB94RzT0WOQBObT7HexSOgm5nZLAjTTDR5W3ydJw/nyKSvx3pszf+4MYf0+SRr6Fx4oBFQw
u5v23Iv7r2hFJFt+PWwd5lyHBR1vdRco1DzP/vhWi3SSxlMyNZs5oGWtRB2EWwJW4RX3H/EIz1h/
khieifWyyzpF5tjrB8abdi/7iMy+ZeCWqwi7LTicrXc7SqA65q1HLregs/EELqoLH4Og8EEraoV8
xE9ucMM1jNWgMdg1Ir2twFA/uDZqcBt26qrMxeOEEqEtyry/j+wyuw9gpb13tmte1SKjMZ779cGZ
pnBf40S9pi49bRaIcXCHmrTNymUVahNlbGO7DWHRcEnG63yUQu/Fsu7keON1voKqHlH2jOBT3eaD
k023ymPnu3fCKbsrUY6plaK59g4vEJjzyep1rokkWRE5LCNUeyPAdrUwlV++04aIaXqsckoBzIwL
56kbcs87ABuk3XvsLaO+GcekfLdqq4i2gTck6lHTA++9oKXtddKBxOyM2qtAZbkID0Hca86GeAP+
Ec0hYnxlSzfvD5Nmq28t3QHF5YBu8jU1Ov0ejxgdWrUvbwyGjy0Fo/sQVZBlhBaWYksHiPPKsspS
e9OhT3pR+TWQ2DR0KLkNh5IIn6qLDY53nmnM5Em44H56bzVF9AJtPXjvKq1+G0TjXmZuNLprOkRb
Apw987Cdlf2Rs6/d5jT4YNOH/7/lVbHwzdhwKlNSHQRMonLa2YrNdgBJ82SmWpZ8nXhz3NJlonH9
F7k4wG1M2LSmhMInTOM82caQkLEZRBx/LGkBJtFTYKJx2BbBnS3wQPegUcV4svLkrct4tww5ZnyS
SwUrg//D3pnsuI6kWfpVGr1ngDONQFcvRIkaXe7y2X1D+HQ5D8aZfPr+qIjMiozKrkQtetFAAbnI
QNwbLpcos3845ztxmDxAp0JDBlRq4dYSEC8C20uUWSNLy1zoeuUYMILsjF9hlosXbIw85JqKGf09
qpC2sgPrPQYl6HRKFtthr+yS0QrXLEziLfDNNlq3uRsf7Ta/Xwb+46qooxMbG+tCm+S+1XUW34RD
3NibbJqjrWwd8YWmEwhJiq7xleIMqKSiW7Ca7DgcQ88xde6xjuTi9GrlJWY5ypLqAFhV2TpiluNq
Yq91IgsjXidFcQ+OAxNFqZkSR0tLyJ7hPmam2b+hUMfPXfU876xwrQgle5MKf0nEMnZqkM8fpLh0
0UunlhEc0zHC+F1EiOFWIyO4Ya+iqQB+1SEYYp6pxsVe0wV4GHQR0WszxKTSkXfRln5JJsR4gh2s
UASni8teFboR+QhAdOkxh9VuUU1pzqqya/vNIFoD6IoIccpsg7wzX6hZpXK2zCaqfVI/MLqw79YI
0MV+PXkYeQzLH6ZxUtfJyAe9wr1spXzX9bAYz/gMwu4GqhJQIU0mKjk2Ln/qPhJoWVeTQwH50vJ0
oZKEETr6QajgnI0HTNge2js08xWr3B0q3fZRTTJrLyw3lA9pU05iEyutm/wMBL6deoAyfLGZF6Gq
nbXsueaF6tRiSfqTDS0OESMI6mpVIYRU1yE5x4uPZIYJ3AjiqQEeaSwa0ej/qt1Eevjyh3CDyCRt
9jyZiD8qZCcrza3NS93HxbkoLOvbVkZojwiD3PhA7Vd/Gm5WY5aKUnRvkcX4OOZfcUiM+lOBzudJ
4gIgVCbVTJ9tfLijF5ehFwlIBbh9EE/OlHyoJC1c15TaxMqsOCCdxusIiCk9fkUiVOOKJVwaocJZ
ZfTmpEYW9fDWs+O/6VOreCmdBMXYYA3TuRv09ECymksWXQXnl3OI0MCxcYedDTL5pnele4eWgL2D
SCLXTxR7vFgjgD8zKvR7dANEeA6txeovLcJyH0gd4wC7YG2vySk+0qCMOHdr+Yhz1njJW3vwtdqY
VnPh2vuOhLmWSacl8s2oqKCMwj5DpKuPCSBShTgiJtHdVp0691SVrQI3ujHSxa+IGMYsqluIqN2H
yvbxPR40kxw5Ld3bMBl8OGXBPbdlLLZSc5rHUkvGT9nG5rfuasPjUOeDj+71weVYQl8tQdRSqJYP
JPeOyaqZIwJUsYtfPTjhDiwWCaRNzwYTmkPsWWbbG57FtDLyBeV0vWoy+y2EDyLXXVM0x9SexC8X
wMaqQC8IoMddWMpt/u44OSk/JWufYaciVdhkfSbWpF6Xuzzvy01dJ8PZwppdLiopLfEnjV+4VUPt
B0GvcuqCJUZQL0KtOiFlnWlLsTU9SVSSYGHHnLur6InVrcyuP4JsBUeKwNi0KDfb+B3Ssnnpu8mA
JJ26t0WNVAl9kfjiaq6JqA2bt6S36BMG9vwH9tDhMdcAVa0k2/97yxjr+zyGMbBqUfnc8lradzBJ
6jMeQ5v1FDbte91hTouGF214YDs+Ud0/jECyJ1x/yWYI8rg98+kVb5hl5vVotQDe6tbalroJB6es
vnsUDXcRLL0zlcvIMr3IXyfk7WzNlTjaF2C2V4XW1ZvULXu+bw7WRU2N7YtaLZP2vHOni9Ypc/UA
+U05IMOu34kt5AELzQ6HQVDKXKyBd/Rk89lN+2nL3nxvRNVfRtBPxh6FVPpaDmEY3uKoyPgyJmbx
WQ5N+xUYGQacZizZKjXkmSS8q4yKfHLOHXLHcIVyvmTOoQJCGBHlsNh6pgilBCm4KDtx8zlOv67L
GIoVkRTg4ILWupgJjBRrID92xYeroWppoHaDRsYfw9/O1xWFGYH02He20zy0v6zSZSad9vyzakTd
L2to+z0QtOqEDNU5WMzeL6hB+3nVOBPBQFbWJ08ZjKZtJPPmGEeBulXtAMxVDQZq8ViSVaJBkfFc
u+GymXhzGs9Je15hjw/mZaH6uLs6yZFwVyQ6fkgSI82NHI3pI56U4AvHKQD1punhkoXClEh/xylK
7zSc9kc+eNZCjCRI6JI55vkV67TiVpIjc09hGq3pVUmvNWOBeRLj18zDCrhoqzOEe3dTUu89yygG
n61NrLE2g7HQoop6K8qW7HP2bMVHOlnW0QyC4MNAz7jpg7ojH9VUgiM0aw2bsWale4eXtEEDME9e
AprxpRWh/EKVI6dFhL8EMFv4WJesWJKypvFUN1XxWLqAFZlqlta5FES0gU6IGzLZ59DY6Bgv7zj1
pzU0DHfeUeyUuH7VIHzCILGcOwPHZKOT8IYDkQjtGqZ1up6Q5+WeMU7yXaDLXYdkwM23dS4tE8DE
2H20bWltnIhxIIKCNL01Yr02V85ALifQapM2Ec3OeNPWGguJRqhM8ubWfUTLlgKG5z+GTTpSd0U5
Eqo6OqP5qrpWHz2kJLXdSTMyMoSWhvhuqS1bqBAqdOSGm/kOh4d1iLIyUFdx3oqdURpK6yFOZLcS
8p7t1BjghdW2ZoNQpHYu6KEUZyWKQX+wuXUw+4TdczS38YMx6eIOoAp1W2TJ5pLprdX7qguqiZJE
UQlWansw4nUf2g+97ca3ST/bFHmwmm8tQyJaD0fjXuI44CYySlCsaIbsjdVbyjcnXuJzP9s+wTjJ
jzMRPk0pZD2xFiw1Hwqtfa+CYAEzlTix50bMXBYrLvJTlNGHyC6dtxQhy12u1spnCY3wQZ2iOj7q
TZsfi35yfrlCjasT3FAGsTOJBd/ImNrneRinXYad9ogrNUUN50QqUWJOT/yxHdXThJeaU2gnZW7v
sO4oT3Y4Zf0mg/2xVVurPeZwhzzMSarqSVBkG23qsCcVepYd1DQfIs/M+ullRqi9KaOkmvizjnTY
rMejn2plRax76qRrJYwxgBZhfCT6R91refc6qi2UuLCMifeZOl6ILt+DksRTriaomxGbsRhMLHdX
aF7igRgCC7YbAs6JmGaVw2tlKNGznmLVMWs8RzyFbDYb91fpmLvGNur9GLKtkKLNfJPEvC2Qb0KV
4yn4CZSquSXwl/NvAm63qke6Q2i225LEge1AicDWdOztc+iW5d1YWNEeM2Hja5NS7LQGNJgMne5r
SNvq4ihTINjwUhplsLIeTe4+3xZDsxsyN3ynnGm80o3uY6jfq6bjhU4zrqOBTeTK6csALCvU2crF
RDyGXXPqdJLGF3TIeoiHL7qHdq9Bos1W3MQpYWtD+51KNpebZMiIZ0oi8Z5IncioQtrtAWKJ4hEt
Uh9rCRfKLNPkgH+h/5iF/J4rhdoKRudyndKNVaRs7O2prg+TgoGGFij0+yiiq8UKrN64sVVsUEsb
niQkagWzWPdjItcuba5OwpPjiJBWpu2JhEh2/0olk7XAYX9rzVboAbK1T0YZPPLYX2xS7nossWi7
EERiEiYkJJuRAKawiTVGenycvefioVzIAEl0ExGIlnrJ1GXPpTFGL2pouzD/csQUbiGfcJONH3GV
jnf2rOPtUwm1w8xtOztbH8x9GeDU3aqYTDneknF+s3X1Nq2a+jZlrb4NmnbXaUZNBdihTVUzo0PM
iJ0QXJr1ioSr/6zm5iaPMnlssiRfS03FRYYMOfzU3UBF5jaO6B1JN4AcLcihVOZjX7rNogHoHvKI
n20IUPghrbIvsxBnJoQadI5zrp9LGLSPrUNtjlACCmGXKS0x9VhsW03vN8Viu0VB2Xzi3Az9bDHl
LlO4hyC0cB2KVvUhWHK7LTZeYzH0CpKvMb5UIT7f/ur5pRq5y3ga5Sa/eoLLTss3Ejg/wL20K2DG
YsDkCtck1jO6NrphxajeMSdp+TpSMB47WdA6EEJHZImaXhR0Jq0eee1iWK51BThvutiYkzku3sew
ZjzRGXqGkwq/WniXJ5X6HMR9Sfmd5ndlYujveqTYt3rCkq1JlFLDQU3+AYsJDUkb3Y1vQ9BSV848
xs8p7jULlh3MogdshkWxA4cgNlWIGW0jFtt2H1UYuJkAsdRrcHUni8FbSzPd3i0Dkg/AIlhcr15w
sx9tfHRXj3hbtMqDthjH2wELOfdL9RBlTvuhLwZzpcFqDmHivb6az68+9GyR8aoDcxb6Onzq6Jqs
R7mY11HF42MPR3L5POPqb9cbHQ8rcCN878bVAy9IkxfPydUbX3FrGqsmyJaSMTwNQ+XHQw3fLyUb
emanT6zJKlnM9tViuxdA/F7UMceLH119+Wnr4Ggr4vrABAffvkgkXAe0l9lBAa+SPw5BOz+gi8Du
n4/AHY/lFQMwL0QAQqcHb2IqsW0N5w3Bee5uJO0bYlfVwLQ0x6AFQLfPNzSd9bt7RQ8MAzqSNAQ8
SGumPKK+FSeCPxqPEhIK2EIw4CsHzIAjH7CB7DDxaQvtIEs68cJkBosG9xGVNESEghT3s+XCXwHw
AGw6XtgJ40JR0BaeQnJFK0hAv8gnyVaBijcTMbFK3by2qPgYGKDW1sE02NUA7rpe6A3kowFyGH6H
OmRk9cA9r1qsZ00B+KG6QiCMBg8kLMZFLBSbI1/3BhM03Eo1x8zQXGES+RUs0Tu9uq5Tq3U8s4Y8
YQRyKZWbEodp3GTZY8o4kAAEJpa3xRVeEedABr0o58GEb+Gm9kFaufkRKkvOAgmKo5cuJAxtYWJM
joXVEt3ReBjcalGJaNWLnWvidYb6PqLCjpS7UhAk5jUsuhtvMJrJFxPxOn6cdfWeSjzz+7lCMRdM
XUN7ByKLLQ17NfT6kQjfTYmhtwAncM6CAoCgfiWBtE7HMigW1pd9JYVgHE2PtpmlbOapeV6TBr0u
aZ046FgzGHe5pRo7/O2ETCQLiaRQ4C7jgpHEK9X0HgAIQ1IXtdouTljCQgQ+V8JJDi642vS/k0/0
HHHuarjiUZIrKqXLNdx6vYN2NciC8Q3lHliV4EpYucJW7G50+a0dewazmbYzwlh3YoDWp1TJXRZp
j8IRUb8xW2FTJyxMF7tZ+C6hBepFRwnH3OJKgJlCDXd33gMPPbgLJCa58mJ4PG2xTn8HyZgLVCbG
z4BjWLdJbAI27GMpKLZMa7PvQub6DS43BHdZepVmNU5t38ZXio0LHFcOKvGgwHBsfs0r8iZVYP7x
iHXkY0ChKJDYL6QcAKYSzV0fuo84sujmR53jZ7K15DOYBgR6nU6+64lzAj9lqGoVD2hq5dpejLIu
tqFwe4PQyAXmEyej81Wju3rKbJ2tbRoD8l2lOiM9bKAOqXS4dcMVvQCYoJSQTaw9V3wQFAnnOOo1
s1LEduIM9pedvcP5yYF9RRDlVxxRippcXVtXTFH2O7Io6iTBLXFfnZM8A2rkTun4ZgcJ3GRHdm98
k8Af1Srq4xB3cHeq1IWSNCiO4a4VA4JSoMVJ5I9XsBKLYNzbXEucK+MVwAQWyjzMbjmjy+5AR3gD
16RJvBAoJ9PGXqDoDXEGfaVOp6mAtLl0kUrooQuU4WbOyizZ6Bg9Ljo842orqIxqWia3WUuV7/ym
X9hSw4hRDMtuMm+kmqBYHJBAkQqtLqmfnKpGT8zK6OOCIH1nuqKrFJDOs5ddkVZxrTJMahybc2CG
VnFuZhDdqDfhYQEJJFstuGKyiLWvbWJNF3yWOoQMi6aSFxwugWE3DWr9wM9y7VefKuK+Fo7G5DGx
SQBWSvKSVAAZKV/jDOCfkhHUtGk4NtlVt1K5hLQa4lmPcSiERBTQwGCdWokBjJFPW2/Gv0wUc+/4
UXBgJDH+/WwUJmaHwpLraHDw82di2pEAEvX+Yqt6ruKuOkJCCZ+TPKKSLkSV3GUye60UI9gAznHS
PfBFJu4L8zyULR6FbgyKDxY6yncZV9Njgh+LGKwF4It/umqnY8ZVWK9GkcEJ04lV3CFGZZad9u4X
xVz9qSYif5qBTBFRVg3NhmYtOmD4AQDSlstvhEPEWC0iKA7VzPzRFDn4TC0MHzmBPDLSMRHuW91d
owLqWoM/MZD6O8O8M3hw79FpVPeglfkGJFhL1pEe6g+1BJfEcB8IMfnk2niMZFf5M/OV0J8Hp4+8
HBstY5kKzIsfmJ0REwbEhcrXqDcWd3c0JGeGDSmYjxlSxgnXtmvvmhE/5oFppsAoneravp2ih0ia
Ng4MbfpQg3hjKCYARpU1u5BzNnyxkIG4hF/glZpstLjbksh+gLHO0IL4JQwGtR0+1rgoH6lFwxnI
fkTaksoqSqFsk/IF2UX5y9WpnNm8MAfwRKPmP3qTiNRDuZzhzR4Z9qN+ld6sj4Qp5Rz0VJS1nW+v
u+L/3s/+i7we3TY0Vql/Fxb9B5vtXffdfUU/dT39eTf7x1/7+25Wd7HDYyOx8Izi9/r7bpakHgyy
aDL/UPLzb/4m88OSa+qIWdhD2K7QF1HNH8tZTf1t2eTS0iBfoB1z/0vu2kWM8mchho3ugMWxygm9
1H7iLyKAf9eJ4sd7C2C6N2IoiInsHC9Drw3paQE8u86JIMOvP71T/0SCtSx9/7Mf/Rctn55oTpqq
jdy4ZkrgXkRBFyXzrkqDz0FSQ/3nP03/q6BxEclo2CYMS0VPoS9pn3/eQSdBD9CNg9PvE6D7oQxg
gGFTXY9CT/2pqV7VMEm2fNJyk2Ud+d1Oj9S7Ip68t7tXPD90dfNygqZ3bDRurGT0jC6zGH4HL3IB
56TM76H2JUcN4PG/Emv8k5ePsIkAC1SD6MBc8y+qItRe3ElsPTdW2pY7xzDIeaETZdXamxNu5tli
9jdBcU+N8Q53RvyAvuNWH5cLHTYrF658hTEULsPFN8UsTpFhbvUy/QwdrnAGOPtW4g4eB/6snqNB
LhZbUziALy4JePcEkJNQ6uqjUqg4loKs3rFJXXOp0MVdplL1EkD2vRXdm1ayC6fhk8JmlaIhpGpb
j0HfemGcXvD53lfZ9GDK72nxDLOpex/jcd4Sxz2tiYd2bkqgPcQJVeneFV23B2QKzbBZ0lsEv8wI
odusNWNLFFD4aKfqhZI1BhLBTzZkn510mrSPJG9J/IUoDBe5rY80oiPcmEJ1ALu69RpVXHw71Q5G
SOTbO9VJQ58shxEZVeAeTCzMJyHSGVhM0twNfWDii2qo8ZpSvBvgjDBRxeWtwEkKta9CJ1XYNrOf
wN0gmtQ/K2vuf6quVQ+9dhz0aDgP6rykNYmm8RMjLX0LyOah6PgRqj17ROVovlI41XccJ99xCA9p
QA9I386VaNraRYGRieAyAsuVvWFPO0j8j2Fv60j/JJmxU82cir9QJUG8G/IgWWd5I280oW/Grnx0
Mj7vf/F14gD6h2+vgFpscnqQmYmZyFmEJX/+OrlhqUnKAG3TZVnBRpzkkMKrZMtamdsWlidH1yPJ
9eNpjjrlPQosYs2rpTpGTlSehGM8jXoPxSbAddN14mcsxPRgpGq2JVq+8Wy3Ue/ZEaYvwL67G2cM
1F/XX+G/L7V/eakR2P2nT/ufXGpF8vH5jxfa9a/8oVu3f3O5LXjODVtocJQ42P8QGxk407iR8Kst
yAZ1McD9caHBhLCQ+qEyEhZX2vK4/E1s5HIL6rjcLMNC62qr+n9FbMRq+i8PJvepjfJyycWz+J/5
l3N+WWXZTJeLbdf1za7W0u6jiG3A14LILnQhzXGQ6rTOqNeYpYuIEIAi3NcjcR74xQCdWJZ4FsVk
fYMNYyVkOoqP7ooR8ZCMRyUtos1sKvaqtqzgYOasxcJx/sDCy+CLPM2OeFd7zI+KkplYpnCxOSXE
utqNz0DFaw/62jPgum+KT8/oiWZJm0pudcKIKPNUBARIvB3QtCLexImjPWVWjENfplF2MGazuKnS
ab4tNCf/gnOreoAdUN7EerTj5w232D4UXzcVpFIVU9hnDOtkMZDG5JkYita1G6TvVt5hWpr5qQEj
TlpK8ipA3xo9aQ5l+GJiwd8rRWms0Zz2a1nkF8gJJUusqD0kGsgcQnnGWyTGAoCERd3ZNKU2svUe
u7uIrmSnpHZxLMOhu5/yxsLcVBBhRcaX/jSxZQrRCz/EiRGem8gcICX15RaAw50OF+epddXwR0Kh
fY3twbxAbYX3pgr3LhbS8MYazkBuB/FDn+Q65uDpOXF6eReBMefokNYSfUpyYB7EJ4LKiuchGFWg
Z+qSVxPGax4NEjdl8oFlJz5H0cI0J2VFc1clzcEDp31+dqroJzCZ8UMVohrqbPlqs0TwFHOqvuwZ
skIyiXntuONLpFe7NLIOHTCQTVxp2qUHT7GJRZLekX/ovpr2WJ20qTKPRl4vXt45+zZBEdHzk8y6
jKas84Tu5lzM1XJFm671VVmd3FZLsEczAm1Ko3o4EAwVnAdWpDtO8txrNYF8oVD0Gzk5P0F91PRX
kuPUzWL/fGjolA6Z1TTrOSgciBcJ9IA5nAjYyJWqmCENk7ZA25qeXTCfW1eZpyd9zjTGXPgoSYCV
LxiopnM2uQEZVb16mnQJSVHmtYcSZ1h3Gh8Qe3mdzJqBwQPNU9Xs1Cgw1mTmtPTKNghRU5BNxRpH
YvvyaWxH4CX6uG+5Zc626zwhBZNrlwGcH0P59bnDnEegnb1PIFj2YUcKUcNNzGrMAi3GXjXUNkkN
GEXO8L3mQoGUMHWlp0yqXNtYTTbmHFNGkm5yk9vltNNl52wzBDvM4Z3bYiTe2cAxgcSpuglEYK6t
RHhWa6+W/dx2DvtVlUsUroE39RNDHb38tKJpC4UpPoYWw8mqU9MLITSxXy0ztLTBra6lpm8zHNvq
0OCPQlfFWxqPE4hOgE8XLZbDvV1Ub6adfxZzCKezOWGN/Er6wr6bg1TsKmVhvWt5wOGz/BcJ2TO8
AVuBV833Q2PeCy0GlZrV7Zoic3oIXUykxsA4L4hzpisxqz+rPNfxTFx2qxdw8W3lviR9h1yygTkL
BtRtncLhJdil9cqp0I4qcQCHEtfnBp6y89NClifM2jZu6s7gy0QZvQnQ/TwAN+ddHU1USBOg0qbv
6WhJ8oQBkhUboU10CslcjS8hUum94STQNlIqHArx8jA6SrxMA5ptXybTHhs+rbpGHbdv5nDeBl0w
34lwtvzQAbkTGOEC05rGNXwKzI8pcjILDQ5kn6jdpq7MNkrgEK8xdVStncWwGUX1Z5UAWORPl9Op
rVXNy1kUsagsgxfGR7NHo81G0h2IM5RjcWCMK3ZR7hafTH3aI5Wa6gk3Ve/5kmPjjSMWdZSDduyN
+mA82b/HxyxJMuk1VCbA+Hhu0HeBqIjJHUx6iNojM8Hv0c2fjEHKTTXFW3CCBIGnzS4zS2fNhWG9
9oWyQKDPU8xvDsY/QoHl1dfkG8ACySsK0xkBuEjYgQE4KMtErIM6c5GPAszYGHXUrBo8OTunnSwP
Jmq8bQtLvWucbJOqXQY+BaoN2X9Yg5xTl1iQUyEUEgFnHpOZpDLTFQ/F3LNbugb4WIXZPrChidd5
N3ynwkh3Qxlq6yDob6IiviSGjT4+UUZ/Fn3txY1q+m05zFtQPNXWsDjBYe4Ry8WgeNPlVLtMiS9R
7zwldtW6K3gaNuu+anqtEo4NAl3zxNr1doAgYIkrUsHYENZUsz4hjRuP9fQeU8Hfqza7a/7rXib6
XdCHby1o1zGLHw3DOet5uCmXYCRs3PmmaRWAwEtsUrQEKIEISQ4jvuc9jAKYkfzmL9YSudQYybCO
pUj33BK7og2qhxAm0Bakc2B5Wr8ENuVLdtO4pDjJJc/JAW5/LAHX/eQuSas8ucs1CL8wWxKgGhr2
tTODHWlsBB/MFje22r12pEdhETgSwDmftTykjYl0rllQKUSztcxSQbMBHEo4VDHdHnByMks2mhNK
Cy+nFF4iujT4FwZqWvpQNPurViZGtWLymK61ud2jNUAOIaqTbopwxZ/6YbnlWr5dpLyLGZuxB4Kv
5akSP8iOhl+xMwVnObJ+HQJLP1oMp4ttf03awq7ffsxcQz/JrIp1teRyadeIrskeJdcbM8hHptTM
0a65XgyCARYNWSwv+GLb9VRZ9Y2yhIFZ7bKyQWWiPnP0JGtZkezayAKClT4NW3UJFZvBapI5Uyfe
pDEEU7CzA4GZ5hzb9wRq0YiaxypCXNtIcSsUoC0rsBnPU8zOoCopUUK1+smqcXyscieDOOLYfmdm
3N6GkbsXYZbPo9PfEXsNDbuIzlCjfLtjxtYa3avW1k817dvKKFLjwlyl9IslaY1rj4ija/zatCSx
JUsmW0lZEVrpVxKZW1Qdu7lBIxg7u6EduvUwmHQ6s5kDDktRL25gufC2J5sysRA3qwRYMq4k3P4+
VaMvLrTnoe6/G8vcLhvOMxtb6YeL88hmYbqyUHly71KFBdHGAo6yTiDl3VSNqXoBzvO1AdP4HFiR
n1lBGK2HEbiwG5ndOVwYaE4lwaEpTVKtE3Y4jxy/4jTNC6WD+DdzQwmPoFaj6jSjs1qm8ZHJtLKO
eyAfkgSdC1Xc9FAm2eyb/WDdaSDXUW1+Y6zkvhnN7tjxQXsy625spD4HJYLr3FgWvJhGb9aLvfwQ
6PA5NYN0MAMal4fu7COZ7AppSZadBkHO1BhIG7k5IQ6yscd1OUfWCaa0dkf5LQ/AIvUd+KvwIIPk
mCujfINz5SzyfQHhKI4AN04KQCjUZvc1TvdbN9A01Oflh8iI7MSRBxiJ22c1OvZeKgCGGtm+Srv+
kH1prWOdkf+Uy63dIowIVE15seJcvBb5oGxi9PtPhVmvc1xiHR9HTH4lb90P+4Oc7DANsu80hd6Y
FKQAsZhsDsgfsl0r5Y7Wwt4ZQ2vzpubhCc1vdecILqmwzNbGErdQRa08sYer3wh/1PAaSRTCLNQU
Dp5FITmk6EtI2+XZiQNkU3ngDaFLtKGT4kyzTGtb9V3wVEyRvKihLtYSBuc9jHxiQQGd7qnBhvtS
z4qXOqxZSedQQBV04fe6kqurPm6z7zLXnC3BScUvt6qC7ThUpickFXRF6OEJCxza5Fkp8o8pd1KA
j32o3sNNEL6KrOSs2DJ+xjhhcshWgM66IDxrmapuQyNXzxo7VLAEIRmuUdPsgyUtGFJF+F6QXwu5
mGQgdtD5tyk798xq33qeNE1Zde1gY3PtCC1syKdMZZI9lMOoHwY4uVx2WtzzpuuE1tEDbPiuJF7T
LNdqEV2axPTn2ooo1ZrmmSxIc6c043B2cEd49iCLs9mwBs9Vy9nMQfAzELVzZQPZfpFNFG2jEfhM
wMSbNtbGMSxy434A0bYZW00ewyaxqTxt8AutBc7K4mKb89D9qdpAX7u0fthgRXlrh3F87rUo3iGy
pRQ3C3koYShyX5iujztAaJ4e36XKQLp4SE0uYlc7xIpmFaxSk7M+17e5GulgeC2AS04LamlOGRxW
urtvGWCerKFOf/GLyk3gEk2EvI1xW9Yi9Bqy6ZcVzF9tnk4rgYnGqyALrLV6BKvkapBFewBDeVYE
xyAKz32aUjNq7o0O6mFtC6sntcKKX+IFSTHM2VspeuhcYeLcYP4jB2VO/ELNiX7Qm+G4tPcoU4of
9ixbBNDQolp32gR1RPYq2rHnKNIVg10QWqSIb9s66208BjIq1l1XayeT4suTul48hZTu2IXV/jnE
CbhSpPqQTGHgm4EPwHqrpTI9kMN1SQZ77YQDx8pEMQ6rHjbjRNTxLP02REgFi+E2MZvPUGOYl4x5
ckaTMC+QNPZ/LSq0wbXNbT0zfmXbV8CiM3hQM1CzpCjatyyV3+ZIPYecnBsQwupSFcR+KRVl01eK
vqHDC3aCxec6NeP60ldZzKKukbu+ceeNYi1ENKtJDlrP1lb2ubjt5sncNqxGvcIKb3rHgBhBHRqS
6dhpwwp9CtK4NMGGpJUBScazq7+AzvNGU3imzBZmRpmFrMeUlNhiaxeVp1QIlMphP5yY4uFWEcrY
PzS4N9/yQOfLYwD3I7asmJVVEDkIkNVIjqqn9smFHBnlfjStvM33tdkLJDVtDUweSTia5rQ4J22i
Eepa1OdKyWhwCVX3CP+TAgCrhjUEbeZrZ8zBs45ycyN7OpZVG7OzX+UF0ezIsbUtStF2y6rSvq+L
MT1Mrd3tram07o3RNLddr9dfdp24KrTsLn4rS7f9GvMcqW9FgMLcc2zy1rjHQGrlHpW22MFSmVa9
baaktjYts+rafKWLHp57ghYf2PKZ59TRiQ0Hhz2vbLW+NfhML/ATeTEs+p5DffipskTf0AMR+qv2
MHc1/h8LTNczDaNnYmCBj2sKRbvlntU2uckyn7ojX02TckLHjWQfE5LvUFKsXE0qqyxb4Ds6ZhGW
wOhfzmrlOg9ONiobN9cHSu0yvwEys9HrGQNNCCAYFXS8s6c+RbaM1sxty0fQIR81wpV5ihVSUuLv
NDWTPQEc8AxrwwNIKslgHF8a2h7Bdxg863SDQPwd7KdyYJEeXf6fTDz/PwJxYN9d4AT/9wXdQ5wi
jPjzLPOPv/LHck785upiGRX+zrd1mEv+PssU4jcV16KuMrW8wjT+NsnUxW/4kDBXkeukAe9wmKX+
bZTp4Jt0afINXI6Yv1n1/e//9Q9wC+jB//DP/6PoEMTFRdv82/9cCF9/GrHb4DcMXpWO9Z8hKyaI
xcD7J4MujHmwUOAgdmYfQZOrsdCjn70xYbcenHFAKiYxWJhL8DKRz+NTPKThgchRRJUqxjGNPKFV
rveCaraht6PXv0duOO5LpWpvQKb+KxLAMln994Xef3y9ywbuT68XuKfdxmLSdlCsht1kMuyrdGZv
dhFQL5ImxSTo/7B3Jst1G1vWfpWKf44biUQ/qMnpGx72IilNEKQoou8z0T39/0F2lS2VS4o7rzvw
tcOiD3EAZObee61voTMtRPjHePp//aYwK//mo3+aJdLrLGrORtMhiTpc2iQaEdfb+DvsbNU21Ua1
mYOc84dJjmAmnZtxUdG4TVBsaDAzE6OcOUwz4ALwtcWKsT1tW+ypNJkZQNV8e6413uTw4i+hwlyU
eBWZgG0pDh0g1BpYLj48Ep4ECh0kHAxrairYlywxJjJ0m6G5reKCNUwV+qFnl7jKOrD6WT4m27yW
xakIRHVxdJBcWtjBn2M9cK426uoqMYm2mQq2wLZWW1F+nfpYHBm47A2VGku2LI25wRSf7KEajx56
4X1u5TCDxijZpYiW0zboFKFYUr/AiRL7uDTSHaOaJROySbZt7FSYW9JPjhve6Gm4Q/jcwkzfDLnx
YndlcFYoYk9TGjx3szT2SPrOLRr/zRS78iqdo0tRYCesaeJs/Cklcksne2tA1tL73qsq2J8pLsoV
R58T5zRjJfvpZhSxs+uQEm+1ACZsxIRX1f2Id05z1gphaFbhjAykFYc2qjAbjicCsulFtjAlqJwk
kqAqbU6uGRIHZYlmx0R33NRRQYTnLPs97RN7K4eanPaRo08xiWrLhcULDE4dndYVX4aoJaM+GhT9
f1NNtIWSu0EH1om3Bim/PodTwMDXl/Qj4/Fx7A0MOMVIHEFhC3rrGtTcUNP0NHCOjcM2aaOAJj/3
JK6q+CbQGDB6y8qvqNgY2aYmllY3PPqlK/YKi8vRxl689iVI3oZu3RqbsLOG85ps+tGaHymF4E5G
W6Pq+3UfF8fZagHg4nZBmcvTPDqoToeawFntB5TBmZ7OQxQLGoIK201fvGHOfFQZ2QUoSPYNe3wQ
+49CAF53CZSTOd+lA8V/5WY9BgaF6rOxvHXpwaHNpY+FQ5NoHECh6QPn4HA3lwTbves8lWVHF90i
MCt2ILiSRpKSmo6JKMxTprMNpZ7np0ALhnuzFOJsYIRduQOZfiNBGOCOlXeeqjp7wExkbCbPozKx
H5b+4CbzR5R8mENWmU6vXX+U+JMoJXDRqbXCb7VBub43BnCrklOb7YIklXRmafTQos2OWKfuE58K
uJnGRxgTZ6dO1krF1z1hAxTniOy9fjt2T3Pe3HgNUl5P6HtwB/4n2WTJDpP8thT6NQPXtgYEdMGA
tpmK8hGQ61aOwa6Ji68gMbeK4cAm90gaa2QXr2mlXgeTi6cd4nWSNvgXAszG5s3oRac0LCUd6QY2
GskU3i4K3bJaVVbVvZmoP/jeS/Ewov7smGjfGx1+gjAZBO92P37tmWavRImiZ4XCJ3iNcyzAgss6
AuREqp9j61ozPoXX19SoqieFFD8mpGBsLNKtaky1MpOY3HUXbdoic+78UNK0QCx9SUWjD7kRxQtc
u+XQKz4VDGwX0dJwnlBBP7YByLgZ3O3KigyxJ3SQpibpN0SuACO6wtwmjkGj2/sGn+3toIkjTSpc
pkTh8QeRVTPtothVeSuIjQxv6mk6tdKato6bPU5lqsgTQRLvZvYTNLR429YepmQEnYTMIqEwZN1e
SxJ/0cHTJVKoWPFpIU1IM6QJQdclx2g5AqdGK/ZYTpKtJ+jIBFXnvBScoLxwZr1LyYqZfbJ4Bj/d
gNeZDyDpyE43qw8vKg/4DtXecS25NiiYDl2QfLboyW/tJLzzEouGehwau5FKEzEigtTBSM0j0Url
NTXa/d+OJrd/bJV/3/GtH4fq33dQHy2QbTmmtOC6/DS79KtySMtuppaG6VivoSSRc6g71H+5Ryu5
9WjgNGb2gF5WHTLkldfh8nbF6Mjp6ofNORgUQoGuYmaVtneoL4INEyRWPpJhy2vHm0G/YkfcpH0e
HUihKg9yHLttSy9s0+GQbxvhHzjef9CPMvDILB6vtrjj9zC26IBff329i0bgpwPDD5f7k6aFOGpY
3gRkkXjbQfNqyUibKDc2NP/m9a8/6kex0Z/frCdsU/AXm6Hoj2cTc6Cpo8AoEaPsfSgPi8bk2F8s
xE6b1qlffv1h1nIy+x8X9rdPW3gYfzsJGQn17EgU9MEBojJrx3q2sMIf0yF6NxOqrsbN1C3BYTGc
ZTkflIFLVGa1g+UzUpcghZfOndwQf7PP3WbcpZ1WJ/rVQIFH1DRJwi3MnEFsmKo6GzlV5a1I4xJz
eEvvfDT5r9FXIuzKuBqXjbpZtmybvfvX1/lP9893pGNSmSAd834KlzUNOzaNrCP5JqjuqgRTWUFs
t8ap+JsPMn/kHP1x+/7+ST8dhTM1lrHAKnXoIw38Ogy+mTNOPcr4ChuP++ZK2mujY5ug3Dgp1B70
9F9f63LLfrqlnPhNF7WL73Nrl1f3b7cU85srDPaRg9tgd8rcUKwLC3N6EbjGbdIb2DB1k2e/eWz/
6cJ/+NifztRSEQwgKnq2hu2wDLTOu5cB+wIdSyppK4xTOY3XIfPI23w55XiDyn5z4f/4K3CT4c2A
I/aZFP145bkwx64uEvNgJficO7bExOkuyGLDNf5giuXaBR0iOG9a7hdW/Wb362/+H15dmAF/ff5P
q4QeIKaYZWQfVK6/WF0yXqsytE5F4/IS/5bMt1QKP99nF/Qc9xhaDv//49XGQ2JAEMNM6lhdemUO
5AYkHXbHX1/TP7w5fJ9/fcpP19RZyC1yp7IPhaLwH7hA+hP2VtGL/s3t+6frWS5FSLBXDjjHH6+H
qDVdzrMrDnM4wDrG1rzipf3N5fzjM/L3T/lpwaP40ApJoM2ryUQ5GdRNKj17H8BDwXeirYcsUnDH
ouVsjM+GOqBW9eXX3+k/1Mu2EB7KTl/ALqJw//FSw3gcGvIvrYP20vowM3x5rKVtHhMCQQ81+J+q
DrJN1DNqTkhaWTdR3Ky9BqMm1INXw0uybY2msVmOFuU5i4pnt7WYiyXyCeVBtfr1r2v9zztjI8hw
Ap+OBL+x89MzYJh4XYq55VeL9Bm9Eej4WCR7wgyQ9RjzZQzccYvo4KC7GMfQkNQrKlBjl4wZZ3en
JNgDjv6m7csjZ9RwmzJnKGoKms5gAE0F8VHXQ3QUzRIwwSDYRCqDqxEKC5mhNKyMRG3rueJgVYcN
rchvMhFQgIemWAu3t6+6rvvjfPN/irvfKO4scJ+sI/97l+qTUq/tf/wD5evPn/yzWQX4fXmTBccX
d5GG88T8Kbyj8RRYVAsBovHvnK+/hHfiX7SpXAmR8E+9+F/tKuR6sL/4yQBeIjq+f0t59+MGiSyZ
QpKkJkBfCGAlGM8f3z7MloHbaqff41ELHtAFTTdlhRxgbQVJ+4btPzsPYE7r3+2QgGn5L/+1ZC+f
jBLVNOkEAjhjjvHTJ+uOGnZ0+n7v2jrcJa3l1K90aTFeJb1pFytdM9peJ+2gX/I6JYl+tKk/176H
ExilwCDcvchrU647XvfPIVl3CpEULj3bnCK19lvwiAImYLzOirDThwFgB8APbRpqZQ4KX2Zd+dMb
ApCVpeA97CVyhc8FocKvUyWDp0Jgu9lilervMGUiOc9YC+Fc5Fmy8uuQPJ3epD9T2pjSEE8S31sU
ZzsB4jVEu4kZFaKJ8i2FSh0ri6ymyqw2XVh97XPmLB0FEaixzHsOZrfZs0CkV21RY0uLwfuij4rc
8JPR50mKCMyojpMvR3je0zevIogC9+oOYbw8Kpg2DLjjWz/W3q4fadmXHhMcwyyfkqQgarke0XwN
8qEn35Rxk0TcR8yLkyJwyMFhjavAsm/KeqCVDVKG8iaiM6X5wbZxdsTGMLcHk7QC9Z+u21G+MoPA
aBDYZ+F0my7O8cNZ7R662W5o6x6CGDSUxgr2rst8s3PmnD9UDRDuu+FmgCJ6Bd9aHecQMHcIOhF9
CifjCk05mCZ0m/ArAYQNibdF3mJtupHwHeVEtPNEZ+7sxHKOtvAYRxHVtDVbrZkPd0vvKgZnjIkc
HShopCxMQafTWTrFRebuAwQnG4qlZM/uwtgIfAv0LzPKj2Vp2O81M9SDtkn38wzXuJ6ReeHmb5L7
ac67bFPaSEKxzSUpztUQtkWaCitdk1lbRBvb94DRZj4po9vBsrtXXLZZhQqMfEIidGbvc6Rt/wKb
wXwre1m8YwFMPcJ/a8dCOoLYMqqyKzEaTKCHViTXqQwafEqMNgV5NYVV1yegc9VzQbeZ7zpt8RkJ
AGPztnWGZF53AYKglRCV6zIUdKvbAvYPAjKE22SuVhkRw4V0GLKSq7KmxMiv8q4w96OJXm+fGbH/
UCwgJYxa1BqNW86SuCpTCTxbrn8RrYVco2um/k7CNd/ZUTxFRJPUDKEb0XifO+WTrxWS9H7deBat
gwb/6v2ErfhIiT6WEDKi4mrmhTpCdw5rkuD86GAHuf1Yta0KKZ185v+Or1NIdZM9EKDq1vmNVVT9
E8Qt0g38wCP22h0l01/Dboet7wxRc5oGZX6rGvSwrlWYTxlpEHqvCtOmCB7CYGdbEmOqBZOEPJl5
cox731XDzg2a+Zx1iD1X0pHMczDowm2wYDQ8apkA5koa49zWwtzV/A/KQ5R49xo6P/06hLG7fDZu
Qnt6d6PsrSviK5OAy1oY9k5PksZ9L/NDHwfWjWujK25sYoNVxkBwcrOrQCXZajYNHOGC4XwxG+qQ
1s11iV/7FkjZe5yZKJSrtuCITqUvMLpcSmx+OxlxRd5U1LsI0t4tvQ21H43OP+t5lFtoWNXb7Lb9
biJz8lpMKarZYgqHq7DLxo+ioN2wIjA1OdNNRNSbpj6dsrmc+mrVTo755jHmOoFByM+B59H+KsYS
vYipgCCZZed+aypgSeTIVBNahNIoeC+NF4WwiwlJt2Y453zKYppkXdnru8BCU7OKk9DfKArpE9z8
bzXOZEQBlW0vkarhBg2wd+kJsIDYNxM2hl10OxRRQgJ3XNwaAo0Fc2DNtK0awnvks5n12BtzSybB
lKljFjX9V2UU+robdJdtY4LBV/RQpxu/xS04qUqaq9Qasds6IWQ0fM5vfp92G6N0/IPlL3QnxxPr
HOAbM2kpP/k5UfZkYkJRG+GlTCMPcDRk15hI8DtH4UHnslhXBfyHPGbyLt34pF3ng90puSbxt97n
oBPTlcuT0h0xi4xrjme0gtt5Jvo16ejkAONu2neGC6CuItI3rjy3ZLwsw1SBCWuNFPyd00eXMe7v
kynKnhFEZdvcs/xvIjb1fkqskWBZXpi90/RI7eraBZjU971/3aisePK4T+t+NBmKYC5/R+1i33Zj
E75NTEbtByzgLLNqLmPwXcoSGJJbpr6U3aQR01mLwF/V7XyJktlap1q81YwZdk5BlGMuTeg0SbAZ
2/LFgMhQLPo9Se+3yyxG+D2OvH1SLD0vGuS+ycwoUY9DJuFqhWZqX3udN4zbyW0lXUwGK5Nf3oUW
1mvmze2GQtW4zRVy6dEgaTTrSMLw7Z2AD7gxS9skJj3CVhsd0cbA+/LtFhs8O5PT9jTRk4hLiC9B
L94bb2TWIu3j0NGT5Pg+HZM5iNccq+WBKErQjRFxs1LmyO3ycTvr1tn7fYTaDzL9Zo7RiFXxiPzS
iZ4iK4BMowYegHBgeY4shVvehoFSGHN8T0LDtOiAdviOtnRRzJ2atLyKx6TEpqDMBcyVvI8RhJdQ
9+qSd77FjMIkNXAcUQ50jVwRy9jua2+qN9yhYctZ0Fp39N8ZJ8yfwrzniyy+i+f5YnMYohfEH+Bx
uvrT4DDDAKHVHlSAbpSjBrMht1X7iobAnhXIp7deR1s/a92tQOqOZdx2D25q2fj1gtvOmHh9C2nf
QAbZiiEnMFm2/Wjv8QEkW/zH0R7uJhQrRhi88IntnDkudPiYlpsaB46z013S3bpJHZDLpzp/W5Xh
8DnwwLZ65FidRZBnH3hwXUJw8cqbfTA8p4h1NnT/K0JfHPLV1vaoy03kifBDEJFzcB2gNanKJfq4
lImj0ftOsqoSM76NDIx/6yzqxcmlfbofZWq9BmbbXPVCjjcoHCj6kcoHsEo1uIAoKGy0GngOTpHU
CRps0zkLvzcf0cGE33KSXhCPw3DbQyBPMhYmMzySmOCcQMGUYj2PabCNLCM58aownhQRrrk9toZs
XwhpPuGxAonj2Ejni2kM1uRoQkTNSgF1GaV8xU0oi1uUIcYj/ev0kMTddE7HdN6XYupfbCSYZ41f
2lghJo5xFJRosDsdYFgTIsOTFjNRytJp+qZTt+A19bPsHiRYfx+g3G/WWQL2lKOtXhNA4+3SMOue
fBx912Fclqc4NMV+kriY2fw81LI8B8AU7MbeFIXIkesa42M/FPahL5FvgT1RnCZdvDa45S5Eq5tn
Vfrei5Ezv26ipnqx7PBIx4PZk4quWx9wkCQhFLs+5FmX58xGwZbEoluz4pkrnHLJFd5VgEle2+4r
YKYWgtZkpHSnsljpbvGk5xiVYCQ4YXEdBl68D3BLMGwkE1AWk7p3YfYcvZrfoPRL85Pl9khAqlZZ
j+SMu7AFDJmat2wR7G868vqJBcx0YSr6yTrP8VIEiNF3rlXOO0RGzbVGybH28uA1xffBoAL0WYJn
aC8xme4a1OTvHFrQrKOGTtaIgGGZ63Eq9wXqrmPd9N1nXtr5nqA+TpvOWO6zlg8hfpFkSjJOtw4h
jFDZrOi2Glt5PXSiH18rCzvn3TQmTf5guAPUd1XP+BUaTYEHVheiL4KtdgzXtuwJmva0wjrk+j1z
27pK7wt7iB7H2kw+ZiOTeyZWUbUF0RTtdSu6u3qS5mddBfajHgfamVMr0QMByp2hDCTlQ0Sa4Ps4
uOnJcG3rtbEl+AnoDgm3g7TRe8EB9VtrVfMpGipya2CCNfdTa7JWzI1kgebgzarmqCZCEAszY9V2
ln5mdC9es9CzmUELt330ibZSJEYBbN6S0CDL7WJt3EZF2jJRnVJz7TsRBLGgiCAZJdqckmNt8hBu
SMhFW08kVEsjDeYGem3eXntKfROkZR+doWwGJGtZTX0dtV6MptawMNEYtYeStvYQvlZ9HR2bSluf
83mI96UZ1E81IoBXSUmEF6xu7lsHPpnB2H3Mu03d+f5ZTZFFClRHxlfgitfUi4cvURmkRxcB0VM6
98aLWVeOv3WDyf6Mm2g89WrAiBwgKJSz5d5F0LtxR0RjeLDJfYXskh05UcdXo7SHQwPt5KD5Cl9B
CfUg1gz31o7rdlcY3t4kx/smgZh6Uq400WTq9L60DftC2JCGMREofBHYnabViH0W/0s+heeqhQlq
43i9RADFdBS/G/SS7nQtQjgSTVuwWsM3WnVuH3wgpPbWMZzDnS3diHm+jJ9aP9DPJHBF25xQ4ec0
j6INrDDrgqe1OiW4lEA82h8RmQdrWn3BfcNx9jaHT8XpKqm/geQFChQN8sA02X2c+0Cd5kiILTr3
AV6nBeQUmfh1FzrpbUWTjEgQ2A7bwqzV1Rjaw6Y1UMG6UREDDO3cjVVD58S9M9S3mpr0rZmkfRcX
pdpNc7Awcqv2pneG7Fh5DUTiMWGGTpQGx4PC0tuxgkrRojzdZVrNr7FLrKc5agH2yuIMhHUNBlUl
L31PF4NsrOAl8ZrwS5iw5jsR5zS3a/r7KarwMXAWuy4VbNiZtvFF43F/UJzygPvluChmyEcni+H/
Jex45PuO9d6rK/0lSaCAhLAJXyeApA5GDkpqs+y9i+9RrNGz4+1K2FU2mEdQ7AXsKf6AphPHiFhZ
Ybab6zi9lKgsnnKcySenDtMnYOgUqLFbUAn25cZflKAAy8xbLxDyFC5uLqPX+eM41RIKW1F+2MOI
pSYRpXz0OU9ei4I9j2yw0Hr3o4wKS7dFexZRh0BuDtPoYPCgmVvQo4a5UirTzxplBwxZw66f1ViT
Z+AHo/mQwVx99FrZvaZGTG/Fy3RTbsagKV86rCCvgxJL5zVifTkDYcIexer3NLdMd67SMp8RqBKS
1iL18MPXSA3UV2hNrLfeLd2nShYzIEiveh0HpiMyFN5z5dKkQQxZXUWc1BK8FlPKLwTfLSv9fJcA
J7oPDFZv022dA99kd9MS03mZs1696gI+rdkTytNJP9zCKc8PtLExnqG2uurguayqKKlfWo+5R5QV
xr2TZwSNom2C+bpWLPEMpqqqfIcb4I7XAWN25wBOizwUQEMTMNrIfCqpNmKGdmPy0QPw32E4nUih
IXOMJDnkHKuqnKbnjBpyE4WJc+i8BHwIFx9xJrDBo1P4d3ax4xTQXk2ijz/LIDEfvbTkAUoQI9D+
6ar7qfK7kUZQVD7ZRfPRZQhft403la9zG04fFWdQzDEGy1BozBuY7yQP94axd8fkLYtobJmkompv
eoVjgkefrRmkssKmFqewHfvgiUWmOiHDfRDhIPeRToxzlCokJxGeAR3kDoB5pK2aPOdY+/cq6eyb
0AqLKxExWV5ZNthqjFTZ0VElbnC7dI+Y6HgcQGk5p7kgbwjti7VsU8UuqxS+QbrYbFUdbxowPnjP
/iWJpnhD0wO61QLti3l83urvJL8MtSY/D97PjYVz6amgdm5uqft08m7RHZh79ubhPgsNeGHKRL2p
DQchlRHYANGs9saBJ7j0hD6DpYUxWNQDE9bMKNMbTnZFtBKsV5fY8yHPDZ0TR2htbPLEUwpPBNKz
Tf9tVhvAhvkTTpPcXQVD695xNMih0sVZCCgvWSB1XndQdgxAPrdwEi+BG3448V7mYUBKJSbBnZrV
QvLSVXu2W3qJa1tL8BMRrMaurcEjLyTHtNLgy3FQLml8vXNnJbohpCjJ1xUewtsY4v1FfIdDhkHl
nXUQeLBUcUjIZOrOtRL1OQF3e++aeb0rmXtGGwme9wVoo7qhudapLcMxjjT+wqhsemMaVrNdw8S2
p6/BjH1ILVRL6Pvi3Zij7NiHc/jgsjKtXE9Lm+0IAhTi3WwXpTratY6YCUum+xZLbyH+poV/GRfa
5myMiHOBUvGvDAQtLh6017FfGMZOnX5C18sqSJRtQ7+ReMaa5hUT4AX3SU0gn1xwtNVGiJ4zF5RQ
C1qoVmBDIyyflHswRoAbfvJVD4pvwYxiboY4KhB8bdMxH++8UObrZvKNo1ogpcaCK4UJ2nwhPhMi
0QIz7Qrm7DN5y5Tr+wwQ9w2x9GrXZj5dxXlkI+UfHaTOfnEFonHYoc6rvU35HZ46LRxV24p5x9F5
AWf0p3Cvs6Y12Xjwk5E73j257mw+oVOINrmeUsJ+7RZmWu+myF1yiN4rm8nQY9ZxGIcx1Y0TrK4F
+Gpg1qjOAD4lLdm6kjy3ND8Ak2eR8Ywqpjv5YKjoPXOIBtwbp/39/J0yW3lu8hB7M9brPDBo9s4Y
7odN2iT6I/WKeT9r2LWZnN17/zvQ1itzo9mm4K3ynfOdhZs2JEqionYlRkQGYPcdWlqyLoMEn1vm
B/Wztq30rf8O2g38QdjHsWtBPs+0+h9JgixfGisc9qSkNTcjlCZM9g6Y3v47sVcu8N56oBEHT6yA
1Kw+OyZ439AHIYObO/hiVMQD1BMK14ScplPny+Ip7WDnQTUZm512Y1SVpUnwxaSOfAvzthP1iLNm
kWUu/OoHpXowXeE0P9K+dE5+I71bi3TydpMOOPAiPRtETDdgiukaIN2LSgmVU7SMDoxxNOyN4Q3t
gR4yYDFEjONLQriZQzEip4sqbG+r47uk9rTeRKUbPGYqLK+iNlyRadBmG7kAlEPJTnDAt17DMoQ9
9UZSLnqcGJh/txqrou9XdJ1RdNWWNa5qwieDDZY/mGtgVCTYmsovs41lASNmG5G3uR2oO8DH8zON
8+HOcHVJ2IiZ75PS7vaqq61PVpaNN1atbEzsxiB2Fb4+jJpOetPpnLyCaoDGp+os/pyMbn5WzDBv
W0OClS+IvAAK6ZOiwC1Ai7CKYRhheOWUtVae0b9MsyLawOVwvYudMd2LOBlvxqDF3eLZWVCCZ3WD
uyptZ2Md1XJhycWeXie2aT5EIY1eZpekL6SJB9RkAXBXgQuL2yk7Z+0GMYXUCKn/uiVr+76JKnEv
B6u8mQwHovcEc+TzPPrJNaFv0L77xncvojMEbZyyS8tDohrzkxsH8pw0AZCcokmgtXea/if4tcI7
pQtHPMkItai/w8WHmAPbqhfNEG76GdOLO1mUcXPb5888bag2yzxhJ6DrOd50wgq/DgbKzFjyEjkm
f8jzLHm0TDVfsEh6p3ihnkcN/HPWdjagLhDvna3beBNU7HxIPYE1L+T00YWhPkZpc2UPcNXR1+mP
TtsJmJ4Fuz74i3a5UeP4zU3DYtPmekMNkadr5aL2wp4FgZ11e9N7Vf5gj71zMmRpreZs0u8lkNGa
KHRcLXUuykNqeyNntKhoXs1adODJtVfdUyLR/a7L7lPWW/6dz+ns61x73sMsW/7Ssg51Ud+8RIox
dPudQ+8nXmecFLaOreY7fCgXXD07UOGvFlDCozGbFjzeopXJturiWw2C/b5CGsb0gLWlXNnEoOOQ
V+q2sLz8XAMRfjTDCkUBFOBbdyzpJoip0F9QK5LDK8xeXnyNFz30qEpWUTnk91kMhHkdB6msH8Kw
mu/GjBFbzOHmSiyEfoZb5RG1S3zfSaeGSjmSGtk3lBpA+kk+MGOAgEN4U/STe+LHItwkjfE2LvR/
/vElDvtsS7rY+ErJ7F/rJSlgGot3CO+bItMRgUGVv5ZpMF1cNZEjMljDvq28ak1yxcOUdHKbubnD
zkjr8qg6Mttw+iMRT6VwH62B6wqILCBsiPACO+e9XrXYoXc95SsTGkIFjkZShEfFsf2LF1fubSgE
GnzbGtt7mwM9lUDugHb2Nbsceuv6lHxPU5iWYIUoG9srpqtfK0Sv2apWnXMTR9K7DG5l3420M76U
kMRAOpkhqQ2RZnwTa56mQUQHVtVwsTmQJCDoKWStlh81dnQco4hM0VBWHTQA2u7tYoUcpgLwgozO
2vDKZwteE4fOgCNLTIczM+WAk41pC9pms35inqqOBd/vNm4AX41x62/Q+FlbfxJ+BXkZLH0JfJWh
lSLAwrXC7sLsUG/zJeOiX9IuCPXO6QWb/mcBEJ1oM537xhoOR7Bo6jjIeilzK2vWVDDSjIczBlda
OUuohs80h3Zv7bzWDsndgAqVcURuxRNJjyRZOfQxLgq8n1wHXlODJe/iB6dk5gO3jVwp6Pbv1TCN
bxBU1GMzYo1D7jou6z+hVVcufM5qNS8BIU3G/BJKJ0UPLVKOJnNBjYeTnsW4177HHCZTFhtNpuIL
hHrxln/PJRlqVJwMX9i4piWzJFwAuFwUCkr2YKAbNWCXyVERO9eSgNJ2DnFMdSRhYaRhPj1jjZfM
bQhPkbJmzy9JXd+GrqjCdRVKI9woL5kvpFGzeqsljoWM2+4UjR0h4U42eV8DkUL4dAUTv1U2VuxW
8nvCixlMmJ6LJCY5WVlI0dPveTBF6ZIN47raaq6CceRjsEVFh7DDLEZsDSEzed8yR5Fldh57byTN
IzSMI032ArJtS7wFvwYv3SrUifzEzNbKVwMDUW9dLJE2zRJuUzNBRZCIFHn+nn1D2CexCLCazWzj
yXl8od+MYQzCwSOmAoHgVEG1IDILhjrzwe3wPVo5yQUyt16+Z3a1bGJ5sDPCrAWCb+o+3DmoCNYB
zeHzXAjzhPR9vJ4EE2/LXJrkRVyR1tXKLbQkkzerx2GYDnekPtzidx+orrsXDaH9NIVlfvSN0tgq
gko2w9T038zaSS+a48Q1DkrWrxm7reeJ8gqUjwQ/z9/NqYPWx9SdeBFkhAKmiLNL1g5yWymScNfE
UHbJ2nLUS6zrmdCfvryCK0le96L/smVYHHOyGb/mde9to9pvrwqNOgu7Zdqu62RINjof5q9dZMWH
yAy8I7EG5J/qiDZxpSPnD5Xf/2mDfqMNotFi4TL7lTpoX6Gr/lYiRJ+O7//5//77J/7Ecdn/koHr
IHdDIuny8v2lCrL+5TqWLT1T/pcd7b9MbKbzL9+0ERGZHml9FlFt/60KMlEZkUFlCjIhMTyQ0vnv
mNh+FG8CAeMXQ1iEbNRxPdMSP2nypAdE0skH8guI54MuGINdJUVsbZq8HkaRjv9uhPD3z+MDHYib
fB8/ieryyKKfmHPOmO2OBpUdfQDR5gA4ABr82z24/UNf9HexPoqVn3RHXBu6Vgx/AYJ9z/k5SZSp
LUKfOB620M2w5hUOpwY0heYRx299ycKov+jZSpl5KiZTTRu8EwXY33YYZ4+QRVjuGyMzT2LidIfj
pbPxoQZR+2znHIpWFAzOtetG5kkL2b2hA3JCRnoeo8d09Dla0jQZPdpa1TdjIem6fmY+Fn6r+p3l
4RI4K7sVt0kuu2jdJTPreOrZ35QbV1iRhrQHJ5vrDz0a8TciYUO6Yni4qjCfb4HWcmZSBK7tG9rJ
a3qiuLPd2Tg3IhD9AS0CTYgsDvhVtBeGz8gbEetI7Igog6Lco1rzJw8gQUSDGgULiKgiTylMdDDg
Z+nsVlYry+vbjwLvxskDCuRFPA9mr1kkvfKqnNzHkphHpFKpFdIZpsmTSKe8HcccRbukag6Zji0d
OKOI02U+e5dSNe5Lx7uiPmIuECBPaGq09lZg0BxDa78WmsU5FP+fvTNZjlvJ0vSr1AvgGmbAzdra
rAJAIEgGKVKidCltYKQkYp5nPH1/HsrMFoMqsrMWvapF3pSMYgABuB8/wz+gIQW9t0hoSrn0UnKL
rE2By4ycyUOKcqZUv8AGB7mWHSQIYOWTA+I4y/ZFz2wuyUG0aQstEEXg5MPMJ4/1O0yK6BQqH4nd
PnB5ui/akoSwSE2UGMWF3kIVyjmJvajrMtJTCBZo39PBzPgDMl+OikdcXwzCo7lR7eqkh0FtcnHd
Lpnhush1jFpPy6tj61TxY6zn18jWUSna8dMcsdS1Ho0Vs1JCuEN3dd75rnyigFmEj27RJ7y6Yk9d
9B/WGB213GHIkRUePaWQwheh8Dkm4+0NRukADlCO+MGkcG/kKk5y4xAaavas0sMO8qh7sPjLFLk3
SJA+5yI9lgNAnianZzFF4EiT9lOMIBaUDrAq01US5SHZyDEpujRAno51R0m4ge9CAOeYGSYshsyM
+g/tgMeRUj9UU9Z4nN90aOaC0S+FzNhkPumpvc9LXl6HSwWtRVHtmKKIgO4AWBiXUzIVlHaApG70
FfkDI1qekqj/m7k5vjz63PMwcox2IuUetakj4Ckms4wioXyCEqDx5K+5nH7Y8VUc5XUIwuAB8Ru+
QIS3X8Tlijl9ilBzySqAfwXCuuQENTCFmjm+yqXtWVcYbA54aPXWDLU+YQKxMpkjA0TmG6MVaFJI
mjD5ux8U6AuMAO7pfWDq6JTHqeI9mGrzRNe0/oXP/p/D9Z3DVQMuC878zdPV/wlt8vfz9f/+0j8O
WOcvwxAWIFrXppzg//8Fu8VCV5qNCwfw6wl3+y/YLSxxaCIGR7KGHzknIKDVf7LE3b/kcQxCHSwL
vVbwqmes8LdY4uIc/aq6wG1pi2m2AUYA46eXuNu0spqS22vDtMM7bNfO7XA/TvH8kEzD9MFY5vtR
6ZSPlTFIgeUiaa5WU8Q7q9EIH9acFV/LvJseu7ZOL6JcjEGFCgqjd6ZmmokYWVqkFl0HdfnIx9MT
kSO2OC2Ln/T7ngBN2WiJCAV+LcwTSkUsx8Qc3bd6DDQSiuXfRm2Wj6iO4QqlI4zXRzkCyghG5DVa
X4Wc9C2GPX8xMhsBw2yLUIIWTHdROf5ERfCAs4rpaUw8dvQ60bhTFESlUPPbAbai/SqFcce1/QSQ
NQkSWRzQvhIfm0XJ0SEZ2k9maSpBH2eoNc1MNDkfLYhveYv0GCgSfV0Yq+hR8SyipjpORpw8uTY6
gO7aD09j5fb32aiXYRZF9iQl54RvThyvfoYZrLZr7Uj7hrD76oFaHgO1dcVx1hZ81fRtrEsPNaLl
m0GLGOg+dH8Areakfq1Ju4goDUxGN8bsZNdN1rU1TBnOcpglfXGVoke5XsOQzkCtcKK/XONwckpf
/ickvBMSpNs5e/a3XO+V/u1/Vj8ey8fqPx6rH/9xk36vn8DmX/QFf+1/jxP/+qRfYUIYfwkLML1N
lmsgCCvFb3+h84X+Fx0aA+troSN7fHLn/qfOOym6Y0mnbdMEOw+C/19hAgV4C1w7CrEIfqv8i39L
5107g+cTuijmuDMijiBt5dNe8Nf6HgGuOkUFM5kp3DMLQUpwQIHhkKwkUdfs4Z08g0un/yfyJ5qo
DFJqBejAhH9JWmNc5VY9M/4ZT5w5/TLVnOS/PeQ/JNRnJCLGY6rmIpUkKwWeCCXIy1tkPkRyn8dd
6JbRslM2Uw9g6BhwwMVxattHGlk3dj/6faxzmNucuP+tGyCg6zwqR0hlkd85fpjLNe5sFl0YxdyA
sS2T12gFJhVpRPeJwnvEw5GBJlxMMMK7TOM+3r6Fs2B+egQ2hCDNtFQbnsdZ+dKbeCkif9qG3RjL
5rxzP6IRm7bvyXefCWb8etacZ1zGdKCSGGdfFSHbfljXug2reqoPQzyACh6aB9xHxR4jnNRb8b6C
p4qEyDTPYBQiWg7Kot9ZCIygTeQqgYF5yGOfWXMAnF/9yDwN+w9WHyj5pbsYq3oNO0ZOgdKQ4dDj
caB9N2A0gDAGUIwpBEf9tlUS1CsjHuTa2l/7qL9Qu55ENm2jy7giAYYEvqIIviXXa/QZsBKrtdzw
y3WtPS245Wbp82fN2PKgn4onEMW41XbRzeaKn8gmfDQ25++335Dk//1GNuENsSVUl84poiwm6ucv
14izVWoRpy2aWEaETdqyfuVs8AGSAs7kRMJ3GCEIp53Er/7If6lxosvV//LCpoUbikNWoZ/CyMsL
l41wmh5CfuhClgiwOURKyN2GA7UmOpMG8DHkEiePCsG6Klc2NIONxnNccGuioKdVJPF+dClhLIc9
depRiYiuYd3OKzq52CFInRyEkZRKD95+Zrr++t5tRHSEy6qmR62eLWt1FCaulUkRCtzlfHB+1hXd
KgqpSXxEFIKOsTMU4RAN5Q3VyMVkaBdSy2Zk/knObF/8CkDmsq+to+3YwJt7Emmh8KWxkKX2ZWDu
oZvx/e37fv2uTRslcep4AhK5FafG7/Fg0FNFBQZehLPSYa9iEhRcFQrh6UF3diOA3lGyKWahvyOv
/5IbKLcnVzbp66i2pamWONuepBwRaiRdEUZT33gTM9Qdwr+9//b3+9NVYI2h167y5Qg4L79fVTSY
16HVGAK5r0KnQ4iti5Knty/iynT7fOXapoCYSSeKBFU/e/t12TnYxU4FQjPFc+QgbIuyM/VUXBn4
UskqVygzZ8s0DEGlbXCqreJZi83tDngj0phjwrlDHaWZEx1iKMdBAlbsUIB42OcgBD140HQ6K/ce
1s26V220Ype1u0jn0aVupKKfmKTvFQQbA3q6dGRrK1QX4pulLbrHxE/BBIl/1ieWdqThg6zxWKi+
iPh9s3XprANE2Okbf8IGUzmcelnYFYp9RQcXCHNj0jzvvywDWmm6zOuiIXsqt/TJyoy7stmiS1he
YHypmDt9pNIfEzJAUR2URajeiNTevqjT5y6m1BxRZob4RBcAKyUWnMb6rmLGmwjSPdkTa9DM48/t
1mz7qRD3CYsDZhUzLMe4q1KhHOaEVrOhDw/MHoU3y+i9rnn/dyMVB02F+cmyVLqXI3JOVpqZj5q6
EpZ1fFtlhdvjAukbbat7sV20Hm2Xb1WnZ148lvrHCSr6Lks3DuLNVgAgZM9awpee4sEFDsz9xsPw
sdPzn0w5QMPAEornGQkbl8A9j00fYPCu+WBpBoQllAdH0lfMCNNZgQOsb6HR741mn+zZYoBirfQJ
LSgoJFKUGRMMHXWQAW6MWR6tovmUaeK+BfjANkQfO4/cJCT5gdE2YvdYGLyaqu8+2ilOk2UzfiDB
CCOnegLs2l30Y0ODCpfeQCwUF+VKsOzazPbcQiJ4i+dKQDHAAe+qHSY6/PkzjRkRItTS+7HJF+3n
Eusz4zoyWIEuTgI+utc3ecSoQGs5A1Agpj0DdsWPGtZ5LY/MFS8tJlxcCqG4Z9pjrFje7OrEDIWZ
JtBvsb5MOT4sVUxvSkeLH+uU+BmkE4sAhNFOTWfXR4v1iBosrlX0X7xiK5+Muiw+jDR1PXtS3E9I
yezxVX2yDbU+JKvaXdmRc68OBd+R9PRoU9RQD/FiyAxuetD+QQ5cDKgma3edWTYqqFdpXzlgG5s+
uTgF7KzYuDPcQoTDWjy5KA7ucla4NrA1Tgu327jvqFr2DL0A7ZY2qHH3vhEkMgnUqF9boGSFaZpx
1w+oNloTySdYyO26WnhZYyqzDYXPq8vG2LkJK8jQeP29ynZp0Hjf6fqUHGcVNRI4YKnXuCzaekif
TjfO7ZLFQHfHh5QzjQIc5xdr7P+m7Sj22LEQrxtUfAonaa5rIdognXh3ziryYGudC81euKcSRFo6
CKS4l+lYI4vtZbAA9wsIjV1JAFN6GbAcuoYMre9YuvmvF4zw6J1etA91w76yl+y5BU+ALE/2dAoX
AEGfh4U8GvqQ2FVZzAV6ulmDbPo19sowF+oDuEAeIsUA+dBGPkWW7OwmFFJcS8+OBc7APo5Mrk+g
ygN7ax4svT6eTieMEzCii3kCsHSjS93Onlc1im71rN6XJEleam9m0PVVs7cW3See/qhwZgTny8qt
SLp2ALA+44JKyFP43IlYm9s1D2Sxws4pngbyKxnOgIIS8gr75hSURovwkgz9Az1pDkbcKPUaiZ22
sO6od6ow1dgqtps9rUpKn9ag+1lMvNxTNQHICO/x1FACeezYtXNz+oa4aD7LLYFx4J08Chxbvxsa
buz0Dhpd3KQlqsBqhRF4Ph/dOEPIu5LLBg4GFEKrDGqte1AzUztaHU3KJi6gT7FUOqgXvyKdaxJM
8NG8r1eLiEpzG+qJmD/07joAL2H/ZuxM1H42fgur9gOC7tHlIN8O4BNMCbYa+234NRa4ot3SbMvl
KRKni0zE7BiWT0qbkjOeVvLmYsHTtCidA/bhTtxl38smptvzAsYUi7q0Hrc9Qt9In+EDgK8yQ0lk
L5gvqjyx07li5NxUL5Pn3LZoOEcBFvYrhF9wAHiCTJ5cYctGME4a0nQizX7CAWI31yw67EcaD6EO
pDxle9VlgBgagoRCvt0+w24DOdydkxD1qYKqsI35wHaiKjjF30JGxwhtV4xdNWOn4JN9aDNwgPKM
6wQXiKEC0c5mAzlbfoSzi3xmS7jJ4F77p3QY2msRjIjbXiuMnT+jW4qNFWL8SJqSXKlL/nRaK9VQ
PmVu8lxty32kZhAxrI6u8sSjlqdNJIiL+cAWiLohv14gyfq2YmMHIMmq5oCJugXGBs531e7xUAcY
YTNFPQ10EV0iP7dguLRtciiamgNvHdobomQL4jEZLsyZNnJvlTY9qQRCgbYJEOEzwKca2fasRU66
7mfgjlFiIU7XbPETIqyMGwzNTPeTRq9mcFM8NRxm6CmwXgC+DxEIhv1CZfVdEfn2CYJoc6VWOVYH
zfAJgFscUuekgJY17QEBI+CE5VqREYMBTUYtAsG1qQeYRHtro0ya6limBs3EKN9KnFttLAdv3lZM
Gmb09fK1rS9cWcDlCXlyu3U3BsgstE0XJk0ifhqVYvEzR+895CcMhKi3fg8FfrsCC4ywXUWwl2Ve
7TS5n2gp/3GB0Vj4Wh2EUrY3KUBnZN6ylClwwRQE9obXSxOQpYhNchQMnqBKc/JK95BJlwLzJGzD
ZDU7ra2KA32vIaBnezGI9qEQpbMTjKd3Ez1AeJyAM6Fr92GjwfJMmQtweSwV0RaIpGkXn71JYq2m
jftutC4Zp32Li3j+mQ9dcihbN/JnmNUeBdR3NIAYOq7fMZqlitQSgpYCpwjeW44G8VB4rAaspPMq
ZVij0oxnyI/yup7a4BeMg5IxVzL6WQ2mGC121b5VYA+hDUOaqKL+tzLOwKXlO8DuaxTprtKa+GtO
82dNnS87Gw1GNy0bQrnys7HZ0g7QCTTkNEA+o/JIt89lPWnGxbCZdzEawbsMHmenGNDEwSHgYz72
2B5ryqEFbw1NtmTXyspnyxlnqhthKR3TZw3mwj5JyJ80qNN+XSXrZ2MwW/mGN/T6OYFAU0fPMybc
nq65xZeqHc0rc1MfJp1QoWj9A5R7UipQp99j4JeEt2oMQFVhu1GTBCfYAexRK+8uVGq4HLE1pJhP
cdxU8qMcDMFWRapMs4ZAmWoRjk3Hb8mKHrFIwoHBNnUbEhlQMXfG4oILrVIUBEvWbS2XKAVzaM7z
kwDmEubYpiQuKyYS+EYo1UTQ5CiQ9ymnYBrdh7C3NcpCTuudIM0eteQpt+oHNR/JkS31rodvhyuf
wwqlIXx5mjSnqjPC7Yxv8QA5Nqv2jQKy3auT1V31qt59HpX8a8aZFmMb1+qruJw7ghqOT/l1BtA0
gEPl7noxkF3LcLoN5Xadj5x4kzs0EBDde6ZQT81aHkkwltvNWTqyQOO66chrFE3gnZza1I3QyQaJ
bwLM8knoMwoCDMQHveC7QqG9MecsuVU7rfmaqjz7ijQ5kMO6wmSFNQWrYVTcmgSLZ1oWUv/LdNwv
NYbkMNrT+b5sFXDkHcsNkMsEjR9xwBztC0iyKAT25Dl5myw3CrSncWcLGaSl1d80NeTePVjEbCbH
1LcJZ+k027V1Vx+KWAsjdewvNMGwUkmeY077ruMcwmv1Jja4z9OJPiwUYTLdaeVajVkmN5GJ9GdM
TkBxDbHNWBVEtrmAKc/Maq2Lcierlm2hQQTKlo593D3U2Il40zzOH+KGLYVGEy+7GqpwwH/5cqUz
uRNqsXzIEfX/2I5TyvANCl7MPHhxQDEVVPTB6ZRDx6k6phNTV1QSXR9zZe0YN1ym0FnDC6zIb6AJ
kx9dCgmHrgWjSTGiwgm6BQYAq0msmFEXc8+ndOWzugG6KiNgNAWn3mn1U2/ibpCllxSrzzQh+FaF
REWDxhT6HXArSr2IkytrsBWgUWWZG+YBsZiurZY3subyDJRz2rHGC68nhyIoxM1dJ3A3MAfRACxU
Mk9XYXWmhDGakXlQOrrt4Zt0qYxbSsRloKNvW2C2XH4tXPJVkwQrVfQPRTehfmICJlCSWcM8gq4U
q50jbuQVTZV5dzp7xcI+Tczo/u3C3/pTe4Eeo84QzrFV1T6T0poyPNbjbM1DUE4U4gYNW2vAnqGh
KYgv0wYZSmPsPvKWhw0fikQvR0JN88Vq/3bb5l51U409TKEr04zRUZXAdpz7fIpv4eluHmaRygEl
09FPZhQ/mnm6tfH39XV3IAEe4s+nRuapRgIi8yMdyuTZXoYJ8CFoTwiI8P8GCc2CkGc3S3lkpENC
N8mk1KEGGhj0UC/lSEMOFrkXagK/irBRM9yPo/sjUzDfqvoWnXH8A1hREjJAzetbsRshU6Et/36L
nIkAQns6mB26AhK283tHKgNTXAI3z2FuU1O6zhxd9kA4DrZO0oW855f0FHjp44PaYLsxOBPvtKj/
0BRzBcMMkHhgGOnnvrwFHFZbK9XzMcwcjO97fUsOfUeelNgtdBkF8FhiYwaC4ozxTrtK+0MbkfId
DToDVCcGFWeXZmfj28mIMnQBt+0sgrqfwYP/mM526Ztb03wbUcEMInVDYFUSB6dy+iQaPQSbrT28
vbplB+6sHcsbcDREExyH5X3WBx71EZ5IPeehKYOAbBiYA1va6YGGnCiiMdH17UvKr3d2SfqjOMAy
nlA1Eu+zJ19hNYuD3xj2keEGBcSUoI35k1agNd+jYIBM+Oxje1Eggz2Vh7ev/ofdzJyAG4CvcRpl
vbx6yUPF2QS5EIacoIVo6Hio+vTvrPA/PFa6zDqMEpe+56sxFacpYirkEuGmpaY3Qnfyu2z5Bjbn
phfF13XAnP3t76X96YsxqGfhIqlFd1+uut+UHfGQj0lLyiGM06y/Ak0r9inYqQtCAq2c2b3H+ANp
TZXumUTblEuxhmhjNLslbrGMmdIfW/Hl7Xs6Q83J9q+cIwIwk4KLrxYX0khdKtSGPZZn3+rGWn/+
Sn7zjByvWNqbty8np4xnK8sC9O+YdP1doATOWSN41NErinCRCgHq33S6LnyIJVVQYzbvqWTNILPs
R2Bpnxvs9ArV+dyltoLLzHyNHsSPwZ3RBrBACb99W3Iq++q2UBUDw8jKw0/wfCDoLs0aO3EflqBw
oduTPNstoWZUUVAedf1irNtjQpPsb2Nomn1f84qUBKMqiSPSuoXGFHkcApW6jjEzbBfHNm5mDYnc
Icu+2/3BGtTF30xSkMG5MIA/oVP+DB0arlQ8Zrgqx0EC+9ZzcO/1UDHwUWOl2oYRh/AOnAqzHBCj
MWRtrSIOhFYK2nmRUvJoaGXJsd3pYMNjq7t4+9mc+0GzROQkGQkvAxQngnBnz0Zo0zJQGDYhgj4L
YrZt7DkDvinFXNIXc9rBWxOUyRbIRrthmtTT16S16plFC4vNdWjVoluB1lWXXzbqqAQW8LBgknnz
lpOV9mW8XUvvsV3n0gmNy3fj2UmQ8WVAcwBQ6qgF4Jmm4lL1cufRyyDOdySbJKVQ8ISr+PTUgKA7
HX5qCCJCXD66wuoCLXNggxbpvpvhsL/9KF8vfscCCGvriNahH2mePUkkaw0g0DGum2t3qc88GAmE
S6vJfudC+utIw+gQEVW0ctGpdM4jDVOQqNWLvAmjiq5gRt6jrfm2b52hei42IH+OQ1cqld1lqAIS
8YJLgY4jiIeecOzPTfKkU8KnM/Mmp6TeyykBT7i8WtaMFcU7/e1jZzCbNwracEpE7fL20/rTS2OA
xwDUclQERc8nxxWVq65tSRMmaLHAVAPVghVM45UQyHZLubSBMY8/ZL10wtONbfK8lu47Eet1gHSA
RTBPRMfGfH1MoDDVO42mNaFq1j8NsSLQp8NPGAvwkfP63tX01xMsiBegcpj7ojnluOcnb60NLhiv
hvklknx5U6++HEtukGA9ocUWDVwSask92gGFjj+UW/1Q40Z4bUsWgKnCRMYu87ow2+0wUXjvchhv
O7OkslciOOeZMX94+zW9Pke5Y0sOih2biH4OJOisxSn7ha3lKKjV1T2UITQ/8mBUqZ9oZQMqVYt3
hpZ/SPi5GitCRZqHsH2+kwpSh7luMeuJMhqbbW2YFOILPhG1ueCwMNBPxXaLina86GlPXQmDRqXs
GdJvV4JSxx8xRQILc1AKkiGfUESxDNyzsKbct2SzDRo6ZJeU3ZLWoG/kW6eeSKVROOmMn/eDI6NZ
atGvleMXE7meu5yKyithhB4gv5lhnKPYj0rs5wIcJv6iDPUazYZvw9Bhn6Ap45nRLEJLTijBft8t
M32S02yjLkys1QrxXVbCdjpwuUVlQhF9M+B8ek0DGQup3eq/EzYA9wHgYSasgtl4GSYbd4NDYxI2
4nVIblGipilA+bLXLXNAzwObkMSkyAXy/ETbnG62xYuuZqge86gXQWV386Wz0iM6xXqUMRmNrilG
GmbfWP4w6F9Po02zwQhZMK29LBl338BQfm/e/DqBBS5PdgGaCT1i1TqL911sMoLtnD6sHA5jVGYq
v3TkljCT6SruROkJdyu/mm7k+MDD83fOTPN1/EVSyrEMMC9gjRBme/kghbvkYl4qWGM4wfq13i23
Wk6/3y3ohButML9UjVV6qZHkF6MUz8pNTshFoY8NJ5m6Ma9af1RhT8Yby5Szi4mSwwAIxuQ3VRsv
87V+ULAQ8E7zB1obGrJTDK+zIIkSkNONnAZYNNkzmpKhisyZ3y2ynbs16V3Xzib6AJbfqOLYTZJd
BsEVAVCiCk50z/yPoUehqD+hNhRh5QKwyR3GjW9Hjj9kFuiLoPUNUdrkVLblU/wtH56Y1VXZnNRh
y5DiNCAoTTkSRukBXhDbcBuKGd257QJyPgTNlIwhSr8wPGikKzUtSkmCajpheJzWd4WMb619b2Zw
BKKh+Vox0ffjlVmEg9tc+Pbdv457rm6TUbDvVcrU8xoJxaOmBxiPpbhrhlrEfFGGinylHXnqRmEH
907Ue5U8O6wp8lOKMmR+OdjPVhWmGNHa5VSCtLabHeRMKS/NcXyaxfSn1zsyFJqILyA5AI2Mcgw4
Da27M9DNDroWcT4LMAvkQ2LO28/j/KA83ZxFXst+k6gh+fPfXiYcyCzDgjgP0wQcwdBxDytpxCin
rIV8Kv/25eQWB6lkaBQTr46dvLEwMKnzcLbkqgXWviokVEjdCY/a8b2K2D2vEBxiHBEFRCdANlDO
Z2s16SamjV2ahEmCs6hIka1OzM7xF8wYGTXhYDjnZCSppEoYpKGH1JqjA1aUuEXWpvP3bJbiNpuQ
izPGDz2OM0FrD/bOnKc2mNmjPt2V/grJhioU82pDi63SY2VkkCqmkunmNmAInPLh6dTZcnZ9l9IO
v8jGStvXWY8aKtI0fua6zYEaxkQ/sE5n34ytzFONZLpYonlPR7INurg1wxLZjEuwHAoTlfxDv6rI
WgIHCx0dgr8JxwQXFSXDQziPPyDxou+Rlpr8onLx4kz4AY6MT5pE22lzO2LU6+r7sogy30mo1CJp
JZST0dER7Girw9Fk8JuXxiUAVQscWC4yH+hzhViviX1e1k0zSAskBPDOMELDaV2MvbgHpYli+ruf
kAn4ECep7it0h69cW9lo/2zaNwT7jXBwcuudjWacJ+o4L5CE4blFQQwMD2Lai7WMiGsnlIJTHgSF
ezjVPUYBaqTqVSbb5FKZXqofmratQsDVpmdgzxjojXyBGEP7QL9RYcpG8nqnczI/LZLvBdJ/exfo
Icwr3BVRGTWDVcEoBulJBuFVV+0ZIpie7ErsXWNT7td6No9CfnxWDx+GRL+3HNAm84KTKPqJRjB2
Ja4qWe++03A6P7yA/bGh2MHkMQQa9WypEzk1y0C+H3lBHN3hDNEiemf3ngfP0yUcEIYW3ATtFaGN
KsyiERC7AAayxq8n2q9TN1FmSL2WfsASdVXQCH47ZJwnBVyU2AnVkA67DBtnEQo7dTuzk87Zt0hz
BQy/YJ9uasvYDUqRazDSUwwUtupORdduwFb97ctr57m9I9XPQduRwNNPpePyclWtLTrHWVk7qII0
CnP5rOdtG9tJNZJU0BIXjRjckGh3T9shDwvTnj6/fQ8nBNzvhfDpHmiR69QygH7dsxKUbdM5eqfY
+8zOFX9a2/5QmugQbbn0R++mVKBTpvaPi7pFNzxI86ZeQJ1Wg+7ipu0g2jQ5WHPMZrYfMTt6UHtE
rau2J7tLmn2JBdBHvIx7rM8cvs6QOMe2Ne2j08ztFz0GlbBDQQG5cTHcGg4essmkFO8kX7BaXjZz
oOHAOLWhmuJsZHA2nz3ndEA4kSN0P7KrjrPRLXu1iTVPTPV0efoSAkecWxVdw2Of8AMGj5EnNnXz
Cw3syEYK5hv0IjwjieKDQLnOd+pMYV+rPXZYKA6AxTgouMx7I862fhobd7leGkHTSfFglLsORWsj
FGptLtpWzsRUG5MpCw0cC+l0BAOGDYRPLWfslbIvG33zO+kwhx7QPu/a/mbhN/eNPQGxSOKPSIso
0MnmAg2pBqWyzCAIjZfWDGVyM9GkjNtkutZTZ3hQEAJ7e8kYrw52HidNeDCVDq1gqLovH2cjRITf
KQANBIDpncDxQcZgOqKp96nEqQ3bKFPDu0tDr9lG5k6n4+VlVuMecrykdkpK9ypnvoyDGNssq6bk
CpFh9bGFF8d4WWxXfIp9nKZ6ZCJsVgcaSSOsu8QOEU74vmUNJq5ZhPPsAGTPGnpz3+rowSPh0Xmo
fX1BL2bcT4uCi/yMuRhCbu/EDfNVtMLMiWqTtpHlsoG1swWVQZe2aadYe23i8HbhKHzTl5khGDcO
U3Z09WCsXVTf50XZG0qJ2dzWJlcaymSYU6IXlCXRCDG1Lj+nsYR3pGy7HFs1RLatTNnrc8PCtGPF
7wDH+WrHGkEQOvO01EVmUnU1RAnHcFkTDSyB+WmejAdTQZhgFc6nKEl/UOuMGEF241U5KM4hBrRx
HVepezuQTwZJgUSUmArK8Spp/HJehtCmNxCajPz2DCZZ6BOXXERhvNPD+dPaYXJh0vQm9r1KClEQ
TZhRsnbwoHmGbeDeyr3SQbP0Zg3W8ttL1Xl1cqHOahkg1OjkwjY/BzOXI70qdRyIsMCp/Iw59APA
suSq2SrNU7dy2RtqlN0k9pBc6W5HwOtIv7SZh75MLRk8NtEe08S/JxEd59i+jjYL93RQPot9ucZZ
7bfoQfMvgLzyb72GnNBHhzbyuozjQ5/ZzaTtz+iEbXd6DZhPazc0Fuoa2S6DPdBQFB6zXrUD5N7i
fQIk/vOMu8JHBv6Rr+nJdNekSOSbOjiN3NRocSFpGsRwOK8Bc4kLJrJ3A/yYg8hXIgfcORz/KufY
wa64nlXCct/k+b6Xt8PEtJCJ+PTZWllb/cS5piSTiyaK7mT4UQ/swkHBKlytVZPemvrNiJwCiIzG
ODtJagWdwJK28xQr+5YHuUsczQ4SekFkoGyI7Z2N9ofVwiKhFyPx6PKUfBlpemS98jIGFevCXSaG
8Py6xuJwguznOxYb4u318vp6TBVBpJNiUahb51W6naMDpGy1tS/KkgSkYTdIjawLMEfuIdkwRn/7
etrrxJKyDaYmFS8wdQfNg5ff0AXeBl8xRnkf1EeQriBDsRuxj2nJIKra1ORqEWYaxD0W8fXYHbqe
cGFjmBnUKNN4zlwxCpidyFuonHHx5KBSJ161WpsdoARtCJuWr5Ladfex7AnXViUPdxTlOXnS4taq
6sdVhpG4guOfStEVtPcewS8iq2aDCs3qVPFjepP3OFP1F5jYXxdTku+ZMjy36D7522w9507xqCfc
u6IOyx5tue2KvpYeaCPStaLu7vGqJVIpRP7T0drkpFodNPEHEGUGxtYA7jVAvmBE2E0CDaMwYQle
1UmhXiFXLhXB5WlaoqIUN+Qleco5g1LmtlPlXl114kdXjutThdF5kE+s861liedd1x9AFnP25ITd
Pm9aPEVyDEwrzsyi44YatDsRaOesF0rCFGDF9O7XTwvWO2p7yh7zQ6r5GmSIP+pz66GBtaJRzCdk
id5fmGnusFkIF6k2kw8My8ZDXPqLZFDda61lgD8W/FUMsYuQJju0SvgnakwGUUUCsz3Majww30PY
xX13k2qgiKohqjkX+JqKpWU3k7JtfjNpfTCutR3CUYLaX6Y8u8Jyw2KzP9vo4ZTgddHvM/ULdud0
hFODWNHMromt1Q3R0SZlSUmjT9tdoPMPGwIXBUXhFGgEmU5S8vwTdLQp2nkdp9X+/433KS/0vWYU
ksbAev/3//rHhSWJ8sVfcGzgAL4bf3brx5+oww3/5DjLf/n/+sN/qJ68Q+nUbM2ksaeSIPzXFkso
MzwOA/YIj13yO4vzt1/+xeN0TejZqsnwGUdDl0KIRPYfluDqXxxhgK/p9GgA2uRP/sHj1M2/NNib
NDYlu9KxJf3yH3RvzfnLQcCdGR0NCtrx+IX/81Hc/qoB3qJ7QzIlGP1WK5gYHIEAoNcBkUaSyM+q
YE5KgJvZBMzerBN9v2h95819ht7/KqQEk9FsPX7UoHhdaBkRwHKmSuPmm4u+KDtU4ChWBZ6Q1awh
gT7WDWOTqGyPluMUn/J0Vu4tLUou4gWpEruskquudPCk7SynDHsaqIFjNDludX3yY4KenICSKlxM
xBIa7EhAF18oJwp8R2hLXKG0ak60JWyXQXq03tnIFuo00z/FaOl6G136shwBnE2lFWDf0F0lLkKA
CzQyfb/W45h7GFkPA6PfFdp3xba/SesV9a2x2NRPkZUWD2hnxZ9qvUaBT9UBn7lrfI10bEkapkzb
U1wL69sCTA5t4rF7nGl+M7FBaRalWAZXTMmwktaA+GQMb28Bbxcfmi3Pggpo0q7SF9xzhgYyQ8Jc
zuj0PYKyMaKrhLENrdEnF5B3uatqjKsl8jc/tomdP8222KA8Asb/gQJu/BkwPja4mSMisnEHtXg/
RpreHyx0aoSRmzvVSJcdA0H9MuMFeGhom96ATNbVUndf1rSi1nP0BTDuhniMV2QVQqTb0lZBYm65
IdGpzvVoz9kjUo7lTxX9YxF204qsTFtNRGpVrP1xE4x+6M8poD1LtPqovIZ48ewqHnaxYtTFTkdU
/pppvrhcRNV8TaBjQtMhk1chNKSoCwKesL1OqZOHsijNeEfXMUFWletoq1FNRPrZhTYQD0j2rVZX
xdBeOsEJQrFyKBJ1/NF01ZzsDb1eDsgEi9AZnRVZzNhe6dRAmd+Bt8mbAA/T/vNgGvptDgr4GNlj
f59USf3IIZigtDFULdbkMUsRhuPSfG9La/2KgxEWeNb/Ye9MliNHzi39Kv0CKAPgGDe9QMwTGQzO
3MCYAzE6Jsf89P0hVSpVqU1Xps21brOrXSktyciIgA/nP+c76NFZ4KdN9WF0LZSz2VgMU2laNI+4
efwrKAU22Lka/HOaleoq47om8F/EBo4//KkPnlOML8rSMGWGUtd+ci627bVnkCmw3Ex+c1jXd5Au
+XPqvYYnVRRCEnySWPrxB8fTfjDdGH8EoOtTm1aBw8AWmGk71vjkh+HFd4bqZrflDACyWJ7brN67
Xqz1K4tmcUyRhk+FUmRT0hLqZvYt4uFa/mqYG4HV5Hm91xNM+xurdwhL2olzzbmLwl2z8lF/jepJ
f3P4yk0ACcp554cUoAP9K3nV1HZTMitqDAxKbwaDpCotSrOKFW4A52eYm/M7iJ4NbEXsdYP4XgKp
xwOSpc032x1lDvvMGt9HALPruotHdEBQZiPJrnNMdmuf4ds6FlhTyWxFLX/s0oJAG7d6nZVrxbRf
gbMzmRLCMIIZ7eqz0wZwVatVMVXFNpsEY4HRC/cch3a87nlTLimCfqAKvMKsuOtqLpKz6YYvvpnK
VYFHz+co5js0lXXwHaa2qWp6dmS9xirO/NGaEwD43K5kuTFDuiVWcIqSn2lXxc8zHQAnPSNzvqlb
QeWBZpnDm8aDwrzRFNzesrru3qVI44ZHBNwpZ56ZR3uWdn2tpkROJABTAhhyrsa1oVVt0CKuJUHX
Od1dXWeQvicw4IdWKvWmdI6IiSx+ZNhTu3XRsE73QHJPsZ/FxsbrNMTZ2a+f9dZMuVgw4IQkPfav
Vhg1ZxHG8bvRu2keFLacN50JYocvLLmyFUK7nqzqena/K+Dm+0i23/U6sfCMF315ZCuxAVSlef3D
0qLFDtp0cGmLdhguSdfRcedTqWCvlZGifmlcnWHcDWlJhwPJO3cPwjvG/pxGBthr3Vc/JwvMDZqn
G5RzxS5j4TYDC18fQycp7iXvFA0eFWdbrrV51u4wVKh4XzIBpnnNafW9pE5DrVJuWwmmVjjO8K9o
kudfr1u0welN/QVFwzvqFDCtDaVUF3jzyOJEr8djofG4cZhNRgKLdf0OXJSLUkXMlZhQY75Mbhny
0NWZedah9j/7XCffkIq8o0dRgeC+1HL88qpI3JMqKu4dLq3PNegN3u7U4evjkiUX24noytJX018m
t3W4/Y1W9OIbnS7XY+kaX3qN1+PEK4zF2ult4iexN3nvLY1PuJPgbl14bm25D7G7LU4k23libWrO
vfTTu4Gc4Ja+YUYVoRnbDBnpdwpyDcA7gb7c2GrwWM7pFLqvUwqVMS9HeZ+lpEVzsyZWMJTJFasB
LX+zYVyZr5VANuP6pYv07LnyRbU2pu690l3x1Fa9dc0Y9qw7aFr72pb6U62X2k+iYSOtUfD915Uo
xSGlJoyOQY67T1KP3KtbJk9lqWvXsJxw/E0FHpw+TrOrlprcVQAfgQKcCrvFSo68tqE0gLEuOvXi
OHdTmhfD3BuXb0Iuqk/6UUJiMAs5sAf+T9EQOMF4AQu2C2KwX2CDOYmTtfaLQFgsMMLSydVZVgAK
q8FJPpK2eZeQA3Zj54+7MIEs6joy+Qy7yVqX3pDdcMQWO622571Nac621gAWrzzP1P42D5+6mEZ3
Uymzubi2lB953IOe9wxz9DZ6nhn5tmiAUedRxeKihGcdupj+qXoGz1VoDd1QmU67iIK8LjGGJUFW
Mq3RlSXwgRrdimlP/2SztcB5zAXgtWHIgN5nnrMp9UF9zkY6XDwlwnTDihAf+jKM7yK9Nx91q6uu
RufDxmwjKGZ61DuPwo6xtlBaZuwGJcxdCjvrbpr1qMV2HFLx4utxfnFSbn4VeZv3bqLZp4VW9NXU
uXDZlTlK0ENV2WJjwMke+H8araKKrivya0JOk7iU4CMODMlcrFFtglvMKqdXc+bCVGVTdc2qBXdl
KZpeKMEzxKdD27wDTS6KXxyius12oMdEQxxt4pMVpfMa+FUY7kTsArBJk24aDoAGFJSJKXVeeyZi
z4VM+huWKyg8mTTuBzM2oVaTQICuQUvkHu0k2jkyb9+jKSsfGoQSf21SLHAkT7tg/DOe1ZlKmLM7
iemMMkeUVRNa98ABdqiD2u/jtxijX4Qfrm8ZnmWxeNLTsX4VZlpdfZVmG0jK853XOZjm2LascW1T
LceZsElmGUzS/UHJHDBTRjzTnQbp7ehXhb7D6kyyohla0s/Kdb7Ps9caaNDW9NnGbTWtGD+D15yq
/ltq5imlDoJyygFaHuzMeXgg3WsQT1v+lbXl4lq36v7d790nARYxGLjIv/Jw0q1VJ0V19QYCUnEt
n+0sv+WxTNbErNTZlzEMV4E9EzmKep9C2n600pg9rwvGLW4Arsh/JUTFDsIoLMrgE3FRDZYJ20vq
hJBXUb9uxPicWy+d6rJ0Qp5VNOVvmkflCtVDyvtOqjDezZmG1jMymLobKTgA4JS344eXTPp0LEfR
T/sML2J2jAsT6dOJommPq8/+HuaAXPAZIQIUGlExZHR6TgKz8fw7Mm/z3mDn+kmux/lJP0fTbfo0
o+Sjm3WvYQzJZx3YvUjMnVn6yXNPUdKWasv0bda0+ab7MhTbfip99ra4fzGY9N7cyczv6A2cr3Mi
2p/i1+bbhOmijs8lZ4iIPsl4Ut9G+jAublFUT83QnwhrRw6ZNRyucZmAmBosLxYbiG+uvyIb0AX9
bIp7L3OHNcMJWjniZKr5nHMbRJZeWFm277oUNwRa5YJ8KiUZV+yLb3pk1OQ761Y15LabgaJLvfpu
ET4jRdQkF6Sk8iGRQ/3a+HP8Q6FR7CH6Gy89ifx5NU5jdCAUpdqtQS8jORdqZQ6UUszaASOKvjfd
ZDxluP2MwJ7i9iPmkkyPRtNSFRkLWe0yx2vxmhkUmXMlSPYOdNh9Nep1hgWM5gTDjjmHTlQPBHFX
VNVaVHKuV2lozwizrsZHh754lDKF9NiPnOWWlGJ5VblGIVEultON6NIdEZ2UhHKhpcGgGeYt4pu5
Hwyn+OaVs/xYbtktv0HIfA33X3vUu6ajXtRoXhnOTwQlhOSoyoa/AqoyrypD2fxJr3PE0MyShNZU
nUs/yhecf7xwifMy/ZRlTubPbJPo3iwl/4Qsq2BOUsyVPnS+/II57AgeF7nDEJ9etSahRWDKu3LV
zL/4I6OBW3bS9CckTf9GCRwZGm+mnoLJhZPRC9hzICl7oY4qAfC8Jj9tTRTtOdVetTUJB7tINK6m
tKCwKaMV7ptW8dFwjNelP516e2iOLTvSZ0LpqLMqkpCSRrBlyFiFQRXlOm7bsCfhhFw3kyzGB6Sc
uA+alOBqoGcOQWQrPimTmUaT9fMP6RnOdh5HknMcI2W1cTtw2JTEZcnBzziXjVFWXqImYyXRmI8/
1DChnqW93Claz84xIrCLr5hcNPcWIZazdNpwb+p9se8zVx2KboprxFY5vlD1ZOo7mTrlQav78KNt
vKQGDT/nl8K3avMgGmooXt1ubDkAuoOa/qY6/7fpVH+Wqf737md59yl/ql9q1R/q1d/0qj/+8/8R
MQteLh4HJOh/rWVdkrlsPuVfZKw//tofNDKL2zi2foY8rv13CWtBkeFkRUKCsIXGvoj5/5CwLIG+
z/9Qww2c2X9IWKbxm8/oFlcAmrzAPOf8JxIWeY2/SFi4F2z8SPi9HezdiPz+P8UNaMPU6LAO+z01
n/EF5DrGslIZtzy7xlFzN/NUbAbHPVVGFQVMDqsgbBzcXHRXGrYhqYXLuCpY7qNntBdTVN0yMfro
53GirOFCQpKLOWSW9STFlxqb7N52+pH8ceJX187DFcKtMP9wVfKphGZs8dnYb7EzIPi4HNkZCWIQ
VbRlzeO32ueS3HXjN5MWaLoPa9u51SkOepoAmDvJNxW11wJ5IuDKT2WfD82jo0e2rcYG/7bzZfpz
eGDIlbPId/qmbQfJoSPZMDZcigDx8FjDo1LiIugPyYtpY1B3FiTkIdBuxi+HlhIcW7ofxEP1Bgi9
v7Oy5Xbd6s2qlW5yDisKkMzsBKsw3Axt9ymJbq7Lkaopo+Xc54IJpwKC2bY+5m8VvSTXUqWIDEkt
16EeZrDYdSy4SjdLYgx9+S3r6Igd++yMBfME9IRFn26eUTj1Nh9KuUmtZD51fbkuE9zNdZrELAzu
jSAGtr9MastVs90zsraYR9nNixdfyac94Wini9fh8uIhwpTDQ11M9FqNry2W6X2mGc0lzf3kqMdw
gaVcG6W1zfX5RffknvY4pJWlQbo3sgrfXGfR9duGoPG1xyayh++55VFxVwtavPJPJu/fHW49BvXd
gRWZ9+ilLrek+YHPGiQAG8a2wup/zvFTbUsXe6NBBHk9h/p9ROpvkxjNwZPi0HjkPZLG8g5ayuct
pqRfc+FLGZFzFOrj0FoldmwQg4ODKSlbiOLY3+TMkNcDzKOANLoFTqS2H7os+sATOayA4/CqdbDP
3Xs9Za8g9OWurfjFRGpkKm6zm5i3ydJuvhcdRskMyHOLYx161mq0llQuQfWgly3xdxJh3MLHbTiM
M5X1Jit8726rxgn3MZtIkM5uteJOif+3GGOaMQeiIogn55wmLKootGezFOeFaUPCmdAe4Fwqx6Pm
myWX1gZRPmONMYK4Hd5dtL2fU+Uu527rp96E51qZJ+Sj7pGiO956fwTRo1lsR01PU+NIhYXRFZvO
0q5JD5+Iysc7VPeCVHLyo7AZdMOf3hkdIL1S17/qPnsAtiFOdTN0y0htVZd8N1PydCvRgoCADZTC
fMJc0ZTluurGXVq5YJOcH4g0r9KOb2MvAS93GCnhfVL818TGpalNH7nDlEcviTc9P8cZ0D+N7mC4
53EW68Rr8o0afHmNuGZSnnA/Th7fs2ZMopXd+G9eOq7RoumBiq8zNxplULZtUZwwRDsfEMk3JAZ8
lJbfGFdZkHZ1Zz74WLsUHjxtNM17x7aOcf5l54RvWrL1bazfa9RCBR6f5JZWTipaWdDcwqQGL722
/oT7GLwECAj8AhRQ25V7A0VGReHYgJUK43Pi9NO2tRhKAS+QybHWY5ZKjOLJz2h0VzaFJR3fRkxE
Jr704WUy7I3bawitFxFr9Vb2LgpKsyq5yAJ/uedLuKB3iE/Z88uMc/UGm2CVxTGPQ8JAsbtZ9igp
stZv1B8JbC/Jo6xKCErU5Iw1WnlHPUxbts6K3sYtKSJGi8r1tlprfVWpjuhotZ9C+tpJLuqflMNK
qIEA123uskNUVMh+9D+VTfdGi6I1wNHr4+dWyJrmmlnouzJJQQ0oibZSm4Z6GeiZefOmjuPHBOT8
dbJdfDmyM6f3BLtftIL2nO5EYkfrWXr9xsQeD6Bkpkkuc0r8PBn2286ovioetf2kdWGys6QNnIsR
K71CfD7GVtn8Q0gn/PrRooHo6kpPubxUKOUrD9xCvKK3AtcSc0PMLym3y50e+ZGxka1G0TvJ/pR8
vcgZGFdkJuieMhKJBRjyu1hx9fI4mPXhFYF53iu/8xYjcPmNYyrBbRhmDAXqJ1GUJ7uOvX04G/OV
qHO7YUjuwc/3dPsiOt/fWMZksGvUUX7zBkc7W1wVqH/JkqeoN91PoaksYXcjrmmAegQVbMhuR6OT
9TxQgbLDlhzeRR1JEVaNN78XiKUyV/kpBki1ZbvOA3SPz8If7OtMCWR7dv3WQqmYpmpjOZ335tF2
ExTU6OxHs6Z9cDKy5K0vgG0bXEtz6mloUOxmK7uvCIMT/xjEh02CldkFl65Nalv2IRI23XjcX61n
UmgKPbvy9T0iRHLJ/fKHlaX0nJkUBasMVJCVIvrNY6MdyrCbP0snMnm7HVmCvXi3M+uVgmZKOA0E
xCkrvsbebza514FjyFuAF5pHj1ScR9oP3vD8cagNCIgERNUm1Xr8QaW/cTqLutIaoskszGijtDp7
9gdUlZCAYItlagsgNVlbMWz7NcUzxbd6RlOFEUaoAR4dOAjMZuw+LkOAT+YC4jDTJfxkSjvc6I3N
d57WZedqmFF+72nH0bRC6t+rmYprEduvgiTiaqSx8qNWVg5sjaerEQD7AdN03aOD+2rKk6wPOl/v
7yM9vBle3QalyCvMYFLMVyJIhnHv9EUeKAHopGrKjHJtjkbxNFGKm/c/qlZBbEhGop9Rf0ibsX6p
PEUZs6vRn0tf64DOjksvjd7+ewfR/98e8H+fVnPy/tcn/GP82WQxxOG/nPH/8Td/H1W7IIc9xsog
XJfD/OKI/n1ULWCW6zCFxZJsXs7/fz/l27+ZHg5ffF+ol0A1uGj8nUvOKR9II+TdJZVpOwQ//pNB
9S/j7l8G1bg8hQlbkh9nceL/J1eNLvWUQtFp3knDYqvJO70sAmjpgLpVZ0Mt1O3QeUV00vO1ashT
bSqVebQ6TE1krNForUW8qvvHQcdRHnCOtbdtrsmLN3aLJBK3N8D6wIGMcsCWhOsqqHge9nFXFide
kFxLTpn7wWcyeplsbxjPTgkSDqpIkdzbzD2IOzkiTtY5hRvMuUEhQymJy/zG8mlPTHmmCUnC5enf
jLUO/a9041kEJUNaRtAR/bPcN7C1QHK0+z31B+mt7+x6T1YN2JgxFm84e2CLdKHB5FNhtMw4pC8q
meieXOVQEoDXJw+DQRohkYnKTVfa4LA/DuC4tjZOYwbvonbLbQL6tgQDFCZ3SWswEKDNzCKH5OKV
PpqQnLKAQ2DLgcmjS3ufYhrVybulBaXCjZW4K2aOzrhK4kL7YFrt+wEfZXIuoYd91rJLzsrEExFw
tHITrhMM5ui+mpY9DSOi88vCw7CH2oc3yr2799zMBouzVlv+NGdNfDFg1zQwGVV1DudkuoxDT10Z
1AyubJ1aCm/tasz2hmYOV23W+odUNPK7kKQWVvDT4bNN9aC9qdqatHUIdrjcWQCrr5pph/T5WlHO
uVOB86JMoc+fWOJ6DPCt3mLnnZ2qRI3zjC+He1LOSNLI32cXX+q202rfDkJ3TnfU9SWCNqyGksXU
zWZWzVDzT/RGVlujYnZtNmqZ6WnVNe6bZi/asr7FqaffsTraGkfpVA7rnAs3RDJZfdKCOt4BQRTd
CjXQXJWVC8ukIePoENVjLkd6TiVez/x5oiSkteoSeq0xbeMoG1/dKZwuelT4e64K6mWsyuTV8knc
BWLGwehxEX+TYTs/GuU4XouIqajVojtnC6MuNQB3UzcMzKyqs0u3wE07ftbOzclShgYjkF8cv84i
wsbEldjlTA8VBD4C3QtthaF8eDRoDt+bEmJOIZwCDS+WL43ByLD0xDNxRG6IDpgc5VcBEExOEXzz
fZnAz2OmcfN7WxySheE74ITlFJ2oUx1CfgrbZHquONCtHK7NR5ARy8CN8FxN8coUOEsO0cBqhuhu
htGV+/z8IExSclOR0j1ZE3epzNSt1nFpF1/guNuHLoRwnHa28ThHw/zCXN7Z5y6Qs+2Q1txyxFgV
LzkC9KtVptULTWv02sRN+uIa9sEZvG7P0WG8T/UwGVYqa53rRLnbe21K9VBIy/gc/NAGdm26/iPs
OH1VxHmiU+bc2UxYWFOyYExFuhnENENadszPYU7bKag0ZT2bZh3dA5+DUzH08huuNPfea4Tzkcaa
2sRs9VSmO6q/wRFhrF0lxiFBuvzhqtCnb77WKWZtNXu6T92CURRlatWXmdTGy/JFeIJfPX/F7jBU
a2/Q8+e51t2HSY7LbI4mvzFuJVu9bQz8O9HpIBt5xrugxUDbddZY2Gs/z8M7IdzuOLFG3EJuNT9l
TE1bgCQyvdK7CeJTsTTvhZOZUZCKUHxlTYkUr3xRx4HKTOep8wvMEV2HB3bO7ejWyKj4dBqy12aP
cByUXsUZmEsJtw2/oO/N8MazbUYtY8I5mbdj1VKcoBO/sZJwxACgNwFaIlJnMyE4Wib6sBVazXHW
7bqitLJxjHVhUHvPGRXDZzHF3RVpitxhmfGQVFypkpXXmuoWwdzcUbqIEtEnnXrkwJxsSCHUBz31
nZNw8vAW5Zb1DoYvO+IwDD+ADT/qlRzPadRxGaz0KX3wGyeTe3guSYBhxmR0KaLuQOmMSRO8NpkH
A4fL2cm89pLXWczUms7R+8we/TsIFrAf0lnreCNyTJSDo6JhbyZt+4jqnoPojewPLtvgvvrIPRle
rD8IIpZHkv7OmaJfeUyyTjLA6eJqQwWrf89Fctr35WgfcV5g7R+6HiIUvVYJwCnVOtoWOTaxVziN
6guPgkl5qSofojqNTmbbY4vG9fE5gib6ZA7Z7WoGhUsFumh+GC1ObMYJ5lOPkZ2erMLdeNwuqJ9t
qu9RGA2ffpXOWcBxvPVWmQZwNJh72mydKUkXNmrOHNgovmjsg7a4nDagkrWMY2qhTWvTVjYVlGN5
TodMYGde3tFJJHHgDnZJgfU0HeJ4uey7lsZ5FnUH/OVIPTwTeb++8zHIZEFt2IvuMPTDpyYWTClU
j/AWt1P3JXpbdvdkyGPsa57F8ZcZWXEJE1zWRZdMDw0sX3b2RjUPRQlhkhsaGHFDpi5t24qtjhkR
qCKnd7I7pcZo68ayPMa2yrmmiNT84TIL5SZsdgM8QCGSk29PAGRhz+rPjpsnL+zZNAk1SdXmgevD
ICxszT7lxAR3NLX5z37cOCvDbdBQvDKNqLY1O+2UJ+GsHxIqKbnRIVTR0qrS01xrunWKi0m8lpXu
jGvmqIcE03UV2Kooj70a6lNbuuZt1D3zaPnYfkOlayvDi/DXlvNwnQvFG+Kz6AI0bttX26/Lr5gI
zKs+oJvmuLEOavYQh6hJuvlhbZ3dRpig3h3lvLYmqRUqFQXHITuy7JBLQOVckjhO7vKwzl5L2BkX
DmwEFMO66JiuQuI5+1PnvfszvrUxcd50K692E8zntalZfJ3hoa39prKetFRkBzAeObA+UQGMKpia
PmNqRhqqUPt2MZPN9yLSB4JILPtBajbVyccXgIYKcI1otDnuzTGPj05SdoeJdN7GbGtnF4YYgzsR
wwVJoVGSq+w/JnNa9LrMcsA/u9m7t7SHLpMnbw/dksoqDADmujb0/mdoK7qjRtQkDkYbvUpEYAj1
WSREZIaBr3/XZvYJ7sOTNYUN0age91hfvTZLP0QP7j8K3N5jxUphDu5GTZWsTXmUPyZ8TV7rUR+D
JOznPX6+HuSBMJKbOfv9eMTlA1y4pIM52jCstd581U7fKtcj8A0fmln7ABazYfsJVYc1q4JniRW3
WQH3dTH84H9Af+hsVK6uyt+T2hl4E33kyMlk+4S9gDljjrvsmv5ybPiLeaMkuHel/+MpX4wd0WLx
SH65PcrF+NFZmKqNX24QKtQBVi4WkXYxi6SLbSQto2Yb6TGTMWh6T4NFAyp1aDPdWXAd7QuijH6W
+mBtBtnAAPF1bHxFLA/SAMvmMsa8Kq+t1ppj3LkyMe4cjspB3ejDQ7i4XLLF75L9sr60BntsMPyy
xLj14K77xSfTLY4ZY6SgNqrlQKMEoHa5l/gML83MYTFouM682L88OPMvP445FZoDuVtvccQ0DjLD
Yt6pWevYwSb7VoHjTNei45RIGKTIwX9qnq/hycYKRAW1f0deLr5GbrsYtaNpQh2bxvnoLVYi+JPO
s0e/7NnJXZxGFqiYF9pV7AcWO0RviRr3zgOsb8U0FByhf/mVFueSu3iYKoi2rKiLs8mfK+9o4vn5
8h0UXTh2kUtTLefNQzFIvFH5L5+U5bYKIWSxTwEpwkkl80oUrJqToa07ZQNujbAFMZ/TMQas2igS
eFQVOjYkGhs+/mxpn2iz6rGA+SNWLWf2dcUE8X528+6dwvepWtf9VFw6z13Vlue0wAg1jjiT1ev3
nnLyd5WRGMJvmqbyXhWxDsIZ6Jm9tmOiqgD8wxADXD+S1NGLWIn9WBkWJ02+yvuwN/3X0O246PQu
XM8gY1QvMJbWqjxqOSTFdVVMcH1oun9VSrOiXevo3smfhmFcpWaUPJeaJ6cHWTaEyixwIl+qsQj5
E6topm2ot1QO6q4XtWsEHRXft8LiypHnJQZALzZmNr0ceILpTTeemQHPC3CUVRvPnDVY/U9t3O+b
Than0RPWK8uSfXNKtoMkDf1T0U/t4whBP+M0Nb8Oc4Q04tNerlh+03ZF8pjMDUvS/Hs09n9moP/O
0L8MMwVG+f9CIVl//mg+/1bR9Imn/3/tP/ufefIXueSPn/I3tcQVv5nLgNMwQAYs8MQ/1BLX/M03
LIsiVJeBpMcZ+R96iY6Qgucf0MzS/GaipPxdLtF/0+kGWaICuGZMwjf/iVyyiCF/FkuWxPWC6iE/
ANcQRMpfI0gp5p9RIAVsBvC+aTruHCveGsqkv8La/el9+j1S8Ofi0iWL8JfftcTnsbB6/EIQjrwV
f/1dkdQqmHJMC1En8OL1t0nWe5W524LQFf7Td6nbq3Z49cVWc+f7SM76KhZv+SKw4jgZ82rrFOb+
37wq3sn/+1Wx37Ei8fKcf6aFhlVS+uAHwk0VTzQh14fcGTCAmO7WiBqAxDi9NblyaIH0FqNm1K+n
cLEYRlTxUNtsVg//9Qsyf73nf/5MeJ88Ew+mLRDe6Pbi+/JndoaM3UoDqx9u1NzFOzO1mFPY1s3y
jfB+jGNo2bZGXCDvAYCPzgynCPxbO9s0Q2W9dZjj4kNrCvshbI38JDovPFlWcmCEtq3GrlmLYvhw
x+/5VKz7Fg9lWVycnsPLEIwem3lhg/5aKt9pWlKM5kA5K6zYOLrXNYZR+A8XvdbWnNW3lVWs09zC
nNht8SseHe02mExWQolpzlrjMIMjMS1jHIhAlA/o5jFyQrzU5Vk55h4vCbvx2yS1gxazifTftOLk
sF7DwRDHioXUtHB5vfRd/9p3jF+bCYRSNboHq32hpwbeeA8HEXc5LRxScdRro4fZOiZuepd7dAnq
88qzJ8C14dGOKerg4OCH+Xmyh0fZF0eup9uRLcPJIrnqZLutU2/aagMDANNdAxkhHzks1IpLHztb
Im8jVizP4nfmw4b2za2oywDLkOP5x1TaK7fIDkZu48GlwjDptxGw79QusTcOqyhXvD38Gh8DXT3c
ysZ+4PMMUk3su9aRwTz0hBrBrqXN2qjBu9+bRX0u5jZIEg8/Uhvoun+sLJ7MHs8oNlEtecywh2rN
HePRLdfCzx4IqWUhq5cfSn0vIHNGHg7nyL/HtEle5po0xd6j3kF67jaR2OQ56t1RjFY9Jm34EblS
u0w1n5wLBkSr0oGj44jhGsUxMNvQv4Yom98jUYdI+hVvmuyrlDlckf9UUxE/mHNUfvoicZmmkAtg
WucEyRLqcQfr0TU6bouZ2R/UEHXv9DPjVsaSsRsG10eb5IT4IquswAYlQmYdxVwHZgbfPgjtTj7i
IOq2hqPcddug/AXFsIypqsoZP+1myvd405nNj3UfXeK+Ss6iE/d2o5yHZu7dW4vwsv31nP7PJvnv
N0m+/ouq/q/HCHdsjUtv4T9ti7//vd+dQkwETNKv8BlQ/xkI/JF3o9FQsMMt8E2+e+6yw/0xRnB+
Q9agzImkGPufWFBbf98X7d+IpwCxIJvv4DMy3f9kXyRY95d9wVuicyZWJn4ehdc0rf5TzD/LKNkV
ao4OXhTld5XVlIypVK/ualEU6y6E4FkZw8Dtx+ASM2TzeiBMvbEp8dgwbn92eqVt8SrWa7ITKgla
ZZRrO0r0Lf0sahVbSfTehh0aA5w5++oUenpqdXlH0TZprdqfr5VjFMhTXn6ZKBsImjp+thE4goZN
Yw9kT66IhNpBPNlPTRPH2IUGee90ERiZYerCp2oYTI1WvImpoHLnuljHBT8YvDzNUSvHpeCumGER
rBQ3xhEsGGUaVEtb5Tu1BXXCyTwqN1gyi2do5d470MEjJlz6Qkwo1C7u3wSdnuTMcoq2V3XrFutE
z8mnSir7RGTtJ2m0vCpxq8b2jAT+GDauh+UK1a1HYoKrOa7mIkwoASI6hY16xoCRTiuDo7Garf4U
NuXZTSreomTCvq8iwrkJmbmuYVW3JSP5wYm+x709HIt+sLYaqdpl3GzflVOKmuNjrHcS3UeE6+tT
ShIMoAT8sjtUeXkXc8M+J3ln00pTB1KX57LKnDWeCG1XY1r6HC3bvaQelZSj8napDWKPSWu+kiZh
My19jKA4UfvnQ5rqFhrZRABhwBj90De2ZIApGtiZXf7o1dgta5G9dll8HJGYIH2m1d4UZRxQZEHF
TfjQAcZymL5s0jb8kmKk2qSEERX1VR2ksVu+u4mR73pykKo0HcDl6XhxSplsmD1DW1fe7K9KPzfu
GeHj/zD7fdWFgNnlmCwy/HbQMuYyLNxcSA5UIqzt/8PemSzHjaRb+l16D5nDMTiw6E3MEQySwVEU
NzBRlDDPgwN4+v7AzLolZWWl3exF222zMstFZSlJSQzA/R/O+U5QHHFNl+veQZXFePqSFMGaHvBN
66euHYa9EQUJTfFcmhQWUjAcCx+DOZxvSybJu3LZTc95iKBj6C5ehJvD7yoL78jQ4llEdFN0+yhw
zI0xhGJLLopYj8lCppDTfBM8k78WXRNnebKMFEBVpHPxbnrFD/b7zHBcYAmWuUH6DbA/eUyzhFi+
3scIAutM2GaIXSM5GFN/x6pmwCLfjk+MiZ2jRIhU9hY4pYpktVHV4SEvw+gBc/99ZA0EaU8KMa2d
7UYEN5SbvF4+1sDAHF4zh0n4BE1tjfCfwMMOAzYOa76pP0+PiBPurbS2IwY2dk8SbzQ9iCyYmVW3
XbUHnRDejkAi9PRce0aznxO3uOiG/RQc3GtGD2uvpW4ovC+pYVMQTDckskzrrqfSTnRzNmZxP43R
ow4JXeBTSwQjNxZlz2nxIHCjcY741sFRFcI8Ro3bDutWDDWFx58SYBDn1NFIBobpukTcPLbiCUUg
fC2f9jSXqKOb5FhjuWiySjxJ1lJr6ieHWT5P466IipayQJv7mq6+cMyvdmDEVyJr5zXYnjy6rdLs
NNvzMZ/Ngw/fEmNr7X4ZwCPhtCnjrU1Y4IPvFrswQ2XCG4udGU3ixDASfDgWxXb2HV51+pB25/kp
nkLpqETvFKP5ZENClpujErGaCQYRsvibQiUeu9raYdyo/HbeSH9EqW6yNUlOxdyG1WemJg0vk5NW
HSwZK+0OjIyG8CwpJohlamOblGaELv3WQuKoOUJjSHeCTZ1Nfx5N4cafxjrc5rPD4mFEDCPWjQ3Q
niMtwWuJO+/WMgZ57YWjczcaytxl+Cq2DYiEe3RMuNssql2xJ3Mry7YG+we9DpKSLWdaBW8LR4WK
0YfevGqQZxnbPs96shOSuc/WahjEy5zBq2dsVpjcE1OS+OuxMWsTlm4n79Ou5udS1HcqQJc/J4ne
inaqmKMU7O88sUtU99QNZ3cGkRUGgom8X13bBLdQrhnBekK2voK2w2xE9Tk11cSq2g/HTV5WeoXg
Fq7jkLwCZNC7KdHfMIXWa5ZI5FFMEhlPrW8IOZNrt23eYvWGaNE/TZIUKpdBCs2Dr89WyUg7UWKv
ovKODuU+KTFGjpmHBhJnT5Qrdx3mjdgyxlVXHXr0Q1YGsC5j64SD8L5MMVu7MZpwgydyK+bqW9aW
xvIZsRSaKiKkIn3hIXuazSr+4dg6IkKPDY7OyvkqSbEWjbrsnk1PTJvErKcffmmG7pp1I3KxtulE
smauwpzmP9XfBznhv1f9/SXy4HqZVvfNnxR/fNnvxZ8NnAAtNloQZNo2HKV/KEhQii+kA8KYsezC
RvlVQwKuGwW5aZvwl5gg/rP4sz55Fn0z39Gii7coT/+GhoQy71+KP1pv4OaMVxCtKPWHFtyp26Iy
ROofyiw1Dh06h1UY+yfUzOztuhD8shOOjykZUXt2sA6D8nl8ytvOeIBn9jl0XAWy1PfeXRGHJ2nl
9pd2sEkRIuHdsrxblAacunmQsGEoxc7J27BeRQ2XovTya0CMIJ7raudT8SwBcPcG7pyA8wxKoIMF
ei2H7JJ4CQjhLAGLsmrdqSOhqWAfELgbQ8U+vBDHHR5RQHjrMcDfNuupuubcGqPNwLz0MAN02MdV
qg4Gxgrn4Lf++EDtEL2gTPiezkahNiHoPTxYcfIagzhIWadvyQC+jm37JsGhw9og+xqDVthpjyFy
a2GhLezpB8rgjPlIeBV4NUj6sncOo6NdgkyC/D4hUYyBgXOYcPeyQjOJZIod6sBGm2sy08w17rJ2
k3RVzbnvtmqr2fhXWMBWQT8anF816RvgK9AJ9DCTWOwidmtQO+our+4ZWzVHhsKAyKIJ4as/5F90
Lpkli9fcHLFIEYwzkBBJviKRBOEDvElSxXuV3Q2Za+wzTV20qexA3DlaeQzZQx1lVKkmMuWU7mNe
IUjAHOdl9h4xp7VKP6rKoDAWxWhiUF1kLMuPTV0bx2YpT1Hw4z/rwl0Vuf25odaIeSt2wxSQ5+bo
s7AjfeWI4komaXSFRTPZJpLmPJV+RLZpiBus8PFBUUfPS0GdsHk4uwXyybom1dgfOmIIS35m+Yj7
sSjkadkvfDeRiT5xGZbb2oKks03bGnIoYqBFwUxgVr92UcyQ6TGjRHJF0kwrnyFlibjDTNKHeGpN
fcVaK4f7oOkySG/cjj6EGKY/+cb3w+I5WroUmnziWGhc4rJJrqbQtC8IQDCre0FYfJm47ddZread
Q6Yl4DyoqaucNIPboSLJJuycHkpqctdkpTzxthSbEnuleU2Jl97kHwd399shTvRVfM6h8F5FXMS3
RC4aezVE9jcvwIkIXqi7BIbkLVFh+C2o8cizIaz714kt+XrwBnnLHEHcxeCBNqVpvtlZYB7E2OYU
1KQY8Do2l4zHaRU7cp/lQI65h09CY6JTvTFceSFga3dsALRGoE8YkaJm9VimTueqw8cRzuOWn9zn
jPQlfJ8xy6/QZ/iFTxBBqfmY+11JOM54QL5AlgN7S3+03kNh6p1bG99IUSqiVWGb+yrqThac0Mgk
eVOaV20efA5Ca8Oy/AiG6C02XXoDHxHQQLXa985unPv3PBrNm7S2vpd26JMRVtkbTFjNzhsN71Ca
3VfHa9tTtEx/WjeN3iff1yc4Di3bDTkd29aZV0kVY73PU2hBQ/uNo5hxn2O9DzZCn0X9sgbVR9yu
GcdXdmJ8mckE2sN4MDFW+tdsr6a1RRjatijYx1vKLHfEYwSE5AJOoUad127Vgx8YMqhQ8pTi9N92
HmUtiK+yarvruTIbWHnTtFd2RTU6SiwWwXidmWYM70jSVZoTturWJDANvNUdmb4tEKtwa/lDfDQ6
DxGWFizHg0IxjfQdye6FRc93xG8osRfVNSFOOBMXJba9aLJZI0KuyeWi00axzdI42dd6TEJkgyi6
xw9xtztOEuXUIvkeFvV37MTdM5mMSMKxvCQ/2hmdePshGYetGz1ps1kUdg4LHy8V7oqAN2ZoBLRv
BwIaiHjMmlVdN/VmBCfDtkg5SEigxvn+2Xcoi2uUCEcz9+4H7b/UxKPQyhWM+6LgXPTFG2l5D5XB
JFi7B+nvKzmE62ZyI3ZnYlEt5cGxHsMfnLN405lYD+KCWxHa1OjdCcG1UuLGYNQudqkjxw3BFm/W
fJd3w6b1+BrTrF5yQyZ3rRDHyuVw0E2TZnxF+VQ1A5yxOqje/MoIVq7RXjwX7UXoDfBAIHp8dFAs
xx/bzA3XNeZHftiKsxlT+qFW4WL64cX0JyybZl6262mexTaiScpX7JBhpEfb2WKljcv9hB3S3kPz
3yib5Mx14lslKrOivPagQL7Eg3lrdM68AYs0QEmuioehT3apnWGqsVTHPtDnLu0G55LNDi5dHZ2k
TEieDbwjw0tiNm3rBk/u/eCoBxB9zEEMTU/JBGXVAQaakizbSXduD22NodMlpi3DtcNe4z0jHAYS
ufngSPvVijQu3xnCqN16j8Y8mN91p164U7yHfg5//Kfw/BuF51+ql6+/hxFzx+nrn5SefOHvpaf8
pDjymRGaVJG/WRF/Fy/7n1i6uJR9PnTrX02K7if2ZGCvyFBxLfZlP+3jnE+CTAHAWJSsPmEdf2vu
iCn+l9JTAToUyy5KUPvafDP7D6VnH0RYZmmbDo3Prvkga0y8oHNwHCBijqP3Mc2yE43UWB1ZIPUP
WDC8cOtqM5l3oU++RM2q/Fh0Lgm1FYoH3nWMWLBSNRygfW5E1pPf4vAJtBYgUwynu1hO4VprBXcc
15ptJ6hDSyKf92Ly6uosjHI8TuAF1o4Tcoh5QRc+to6i7wfX2yHPM41H+CT1lder/gUOOP7txMPm
DdliXRfeveDS3wyWuJmmclj5cPgWy/HQfKuzukJDbbV5Td8dhmeREHbJgNOcz07UVqQZ2ww2wbyB
J52z/KCgXN/WMpaHwPFIsnVm6zARKnGQNgEa3DtjuM6zyb3TkeU/eiVpB+DG9HVFfvg6mXJEm74l
toiAK7zyML9k5FJNs8V7HgB59PdBOVYKpVF5b/pGxeKliidindnEirOk9Q1PutDDHR5tdwKbyGV7
ruMu0fsAIxsaFJ1xxvkFBzBUm2CsNhCuAKJNLOxZCJkTUtRs8A3zbjYdf7ptQqBPd6Yt6HaBTwfN
IU2MJjhGlWfOx14A4zoFXANM9BImVNu+d515Zw1R9jKgvHDuvBzp786cvaUXiGD+rWUv0wk5bzv0
uwAB6F51InoXZRXCDqlyf180vfnsBNpvQDuG4cKL/+H741Vv6PoiC0+ekTuAWrOEcTBYCb4olzig
SAQXcKUufBuNBqkbc//aavQmn+r4jvEtY21BrmYJ950IFghj+9Yu2ncLx9ehlEYU7+MBDuQmKwVK
E7fyHhn+BMYKaA43SB533gM5o9OZePUFeRM7OEO77KEjWHjDmgiFKq6nPZzU8iRUkW+Iuwi3IvZO
zIL9LaHl82NQxCZqwNI5LRSqVZQY+7gwMTh6/RrgVvsw2Qi2IpZIt0ZoBsAx4DWtOojFK8RVZMyW
JeyQVZ3z/+9LQ2ew6SQ1H5pxLL1Zfm5qqtKViQ/1kae1vypZXQDUlyWjJaKPk+MUphoxZtBv8p4q
LavQcoaDTm99itQvKJu4NMMyMNt1KMcJLACtEkkWBhZQJvjkvOfqeYzj/K6eyn2pCa5GQDk/5wlh
b45EyNl4qnrIe6LJVNQn/NyTae8mYf1l8UUdwSP011U3fQdhB0GkQm689ej+MLmim3IhWaYYcbX7
oEt8UozZU/VaTR3eI5G79lFng8FUdOw3saysrYsSkXaz7neCYmU/+woT6egw/jatdJeN4AfsJswO
mW+cRI5HyNE5M2lH9C+BaBG4tmF2CX2rPrVVgpF0inxcfXXw1dYDnqf/XIv//WtxoXD/+23c5mv+
tfiQrJDN/K9X4/LFvytVFj0KNMkF0cww5cOl/9vVqMQnrsSfRCzMa/7h7BGf+BVeBKQTJAUQZvvP
qQwiFtfi1nRQfpgO67q/M5XxGe/8otRYyJjwH0z+sUEJCH6jn3URZBrX2i5Me0uo8Y9euTeqcfaV
6z8mAceVSMxtNrGKGQxEhqG8q2b3i2rCfe+/RhpRgWkwkYjm57R390Q17UzD2CZnsolOnQaEpTJG
qMN1pMVzLa19ujTss7NP5uYgMCdErNaz6sps8Bd4O1Tv24SYvSxpDnadHVPXunMb5wY70l7X9p0d
mAR9rJbcxjGMQHr5hP3UD55RPcwjSaFctzaW5zQXq6x7m7OHKcSMmM97Z3QBbOprVXnHPszPZmXf
FPb4XFmEQXTFhddrW9EhZTl9BbIHxrGPMyDMjRfYj60bHhqd3OYBFiYVoXhrneYwB6wFGLvcwS08
oIUl4NwZAGv4jyBvXhKbH1ko7L0VuEfcoVtGOd+QVTN4zs82J9BPT97lNxXLLyKg5UP6Wdzy8SEq
waoCRRRPDQ/Szx8i8ELZRsKwyRGtN/CVqfTzc6jrW2eablWDFTiK0nU6q61BJvLAJ/PXf4A/4tuB
j1NhKVewcWb1zLTw1z8AC1DKAhkHWxKyiW6Nz17f7EZB3zVMjrNNI3lrB6m774N5ce4/D0VsndFo
GcfcJdhQrb5P+MJ3M4ogouyteKfMIN8G5Xwes+bQ1ynzbC80jgJTVD6joLGdLN/sC83wPW1AYZJa
iaUDE8aI67QsA+cQ+NZVPZJzGFFUbftWfpuglmLin+96Ee/nFn4y795nq5ZXgRrpf/qroo7qU1lX
4dXfP0iv429N2ZY/uj9yS37xPv7b/2qRUHz7H4bqFSaCAPsvlX3rxfcY/wun97++8vcz0v2EtVD6
1OZ/8D4q95MyPeRcLuX7L+ZHiyPSN4H0ovLjOPyYdv+uWuCXmHHTcLhEU5gu2Qp/54g0l+bg57cL
sSlSPsUzvrQR9gcB5afYpT5yFXvspSjQTf2U16V6qZUZXnuStoKky2b8AiPxLUjN5juLnuJV9+20
doco6rd2q8utGrDwK8fwXxoTguMA9m5jenH27mRh//nvP2qPZc4//3fP2c+P2f9XqB3uLw/5Ch/e
v7+0n7rua/P133px+drfnkfP/CSWRQnNLB/5L3e2+uTA3JEIT3kuf9qjWOYnmwubVETbQohJaNk/
b2zvE7+wRMF8NMDLV/2NPYr8iD37+Xk0cQObBN7RPCOo+ZDr/HLazzUsnimGwdlCtK/Uhr0KM9HB
V6B+vZgoQVIUkkIbT7Uvx0dYt/7L5A3VrYzm8Ap/Uf0F81yytenOeiARMtxH/VQ9jpY/74Rj0Eqo
FNonAU2XYmhktK49QsKZvxY5ijfbcNZGIOMXSh3DIHmpGNYBxIQ9aEd7C4XwygOJ/i10y3BDlmJ5
ayRZe2DS+YxG3GSiWDnbABXJi+x7tpcmgs+kBnuPaiheF4Ra3dgZ+QqZYzXOJq+9+dhESr12wKD3
jhyYcSX6a8kEqu9o1BmOkk1KsBXKo2njzNF0h4vtHMTpfI4BYa0dMlIiKLwNUL2Ud9Klym6whIiw
cd4xnwASQ6QO3nbKcw+qiGGWn/GMZXLD4DZlxxy5wzlQCqcT/GVi10LyIUibGG7bbCZZZOzM4HqK
UvmdSXj8XgXzwKrDYMUCbPC+nFOuKJSYq5n6RGzLaXCvUDIZB3Idg02bzHB0JAyheTuVYvw+tONL
G8017icn3tlNnu2csc52BCjBbQb9uLKaOWbO4HgDxKKmU6vegdbQl0MLOGKOb9lYOYvyQJ6CJHcv
MXQXxnPjEN+rIPSPoF30UZb2cCQKgfqNlcQPhuN+CN1Vj49RrgnC6SOvw7iKQUitPdMoz7ItWC6Y
uiRjJsBDtpamMtgZMAxnwK3bxcUjd0IkcbYSGtKIVZvlN7QDLWAUtC4nEFXTA35IH1UP+8iLNrzu
7M92dknxu6yyWMY3fTZIMjIIkbptE23uKqxej/lglVdNyD20omPmA2qMjj1UaYDg65l7PkNE05d8
Nlx7HXTpCCAOL1nuarn2oiX8wUI4scVD2cJZJQtz44kUUSuGrqI6dLUa2c275mlsHBpeu0r4wFMe
XOYpBCNA1voKJ1JCOQLoJgs0OTYlxX7yJkDcHiq7x7meHyrkDZvMqO4NGceHyuAHZiHLvqdftfEy
RRqaY8uaDWXRfFJjUV8R7h6t7Cbo3FUPvXgdeaEJ8oXPYR2xvfjMFMJZ99x7F1JY1XPNZ4BFWuXm
OU0lW6zRZvyPmzC9jtIOiBR8DbsgFEgjIsJ6YWQLThQr5l1FW8lKyzIOvRgLgCUus5V2PFemG/Hq
9nzsca3O/CHFuSCLeNVMyn3O0Ftd4MXDYPVntXeM0PtS2PWXEdTmmwtThYdOurfkehTY5aJi70Xl
AhMS6XSIuCW3vp3H7xOJl9M2CyPsIfjvSFt15VVXaPV5dCVJOUzKPajtfJyFZFkzK884JhXuo4CU
jI5sBbAplJpwmsN+eOrbWh2cfFQHgfFkQ3jPw09XwZ9U0fYfWyETa6pvmy4wvGVP7THd/PlcbX3w
7QMbxv0ExOpUwOHrZADEZTL8rZQiWcHwdy6sAwxzmRrKtRP34FakMr+0CF8KWEYqfJ+GXp/yzJ6u
DM9klM9l8SJZ7D5bXnXu44K8CYFVCIaHxnrbEXyDhD/lc00shOJqSg+ii9qRdM0EoDCJRerUegzF
tt3En8ry5dCtiQMpvjboXVDYdW7EmGs5zDC4cq4lH2fc/HHe2R9nHwZNkAHLgfjXPzBmtX+ojP54
Ey02gJ8qoyiYqoZ5qdyHIBsyLOuunlEXlQgkA+V8badA3pnTQvmpUrEmZRTgPc+Ii/XJhoSpHaXP
PpHrHMxQEOB71Zj6n/q5YKE1oFskd3ATubSCCu7xWxT33ZEjxqJL60LSg31CgwHyeM58NIilTtee
isU9YHVrV3T1fAtNrmVxbHeHpMAVDeLAi1aJ249bkWpW9FXzHWUTajEQxqjY8xjhoW96N6LDWBrS
HGwnmcAwVj2QJQnqwu7QBrZd4l0llumv/QgURm0yEosSy3/nuGWB7tSTwOwR2Pty6gUusTi+TSu3
JvgRATwiRKJN7E7PJ3AzcgOAu93JGVwUId9hGa8i2XwFf8AfVIdZss89yBCrcJhSjbp1kDDzeu9O
o9zbuHVVXgbPrt4EsU8cAuIMPuG188X1DGAJeGZ2oIsl9ktd8SLeRQa4LcfuL0jqr+H4NARrqm5n
NTRDbtgcNXCsDgqOmy3YhbxivjtqbGxp4D527IPQfmVDIICrxXeyTK6adCRt2cvtTQA2Gug+1cQu
yic65M5vxLAqelni+DWm6wlQw6ufjM4R12p1mVsTieQsDfcxYwt1apKpPYyuIa5xYmTEf3dWuBEt
En7QpgGMrfLBS0iScZe3f1jOAerm4Wn4OByq0Elz8lkBRsH/O1PMAxFazpN2OVn6j0OGJ65d9cvJ
o5czqFhOI4S5aMQ+jiisJ/F7vJxbYjnB/I/DrFzONbGccMNy1qnl1MtMkbw1VfmFYkR9IVVH7eEi
p/f5cl7CkXafca5mq+q305RzNVlO2Ho5axsOXebg4XlYzuFmOZF9Qc5ssJzS6uPAHj8ObxvzJEUL
J7oZ9DckGaTX2cdxny0nv7ncAdPccB3AC1PPnQK3vG4RWx7LOp4eQAKMx1y35gWCb29vQ6cavlrw
Uk603zbCujZB7zp3rzoP9DkA3H7AwGQ9tsLjRoLmpdHmJc1rBle4geaBZGZN8JtT3/gf92bwcYcS
AEngb5oa29TSJJ8FcMQOZJ2OaJ+Xi7hY7uRhuZ3tj4u6Xe7sOh0VtJiPq5xCqryC+VyvrRbHvEok
o4NYIOKBfwD3dSkHkqUw8JYSQXdzdx6WsmE0B0SP8qOYWMoK+6PCsJdiQ/gyvBXdRFEjzUTuwMO1
2/ijQrGWYiX/qFv0Rw1jLeWMnC2c5sOcXloodVts7sW2y8yM1oyEc6W0gmht6OrOq3Rw67E+P0dU
iIRYdZDW4aERNupMKBl8N4vPMgnkTpWTezY5va8EgMM9lrPuXIhKX0dMul8d3Ip4C4GeWMD5nipE
4f7agfz8aDa5fDPlTNi6ZuXCeL55cApSCGKbaJGYyMQ9SmXesUnn6U0QZvrO683xjtmKpsAqmw5U
g1Jg3d2tqbqDUYvmoMohQr4aCILMnOHUKaO+ADrIL7GjnOfacDU0RlF+19biQsaTwv5n9owHlvLy
dmil82wGNbW+SdrTVadBL8NOSxDVUCvWhWX9KFJCZ0tTV89OifbZgJL5HEfgMKG19d0qI+dsayEu
2CVoGLFcpdFOtBRDkF9ajKlNMqwM9O8PtsqDXUTJaaxIfJuOZVpY55BaaT/lrrP3/M5jOtmA6zAT
E0N777+AbydjtJX9fe03wYV/DY5Vp9VLrM18n4dNtEPPWd9IFy8O4pTiDez/sEMCl78is/VffS/P
L707xHs5GoC4Z1JjUpzs23xoLOQQhpJHML1kh9VkJ66dDJF5OmX9qRrsGuOV1xzt2cwvFb6gdZLG
38gf94hfaU9VxFxfcbvlQflaWXNNZ9Gr+7CO0WyO09GLVPhYJ9nwnahbvXEba9x3jYbqpXpZm1t3
mlFCiSyqInZ2Wu8M3ADhumus6lwpo1viKEEI92itMo8dEqEixcEhTo2VpAPz4KWZmpNDHsu1WQ6H
PEStoOLwmkyCBgohaSATS8c8wSXoVzn4+4bpqzlmRbVtGnAvK1M4VnZKra4VZCB0OSufvvDY6fUE
Z3ZJdmRHsvxdzLDYNmOukdg1r4xpOJn7UiF11RZ4Vtgf+qFp5wlBgJy3stY0JX4+3FsGMv4tSlL/
MJq0rTkZquxsRn+lk3s1Y8nKSFK/iJZ7reqtlDmerJYkoPw0Vvx4cEU4j4xjLJ7Yyr5mn2lBdIQr
ZLbFdGVque+seT64wzgzHpTZC2jy95TLK8uDrzQs7UHnDKW9AgViSZlpo6hwyuCIPrIEyWlY90B8
+hO+ZPFgo7qnQjXgzUSqQA0oPae3Vk4k7A2xMuYO1pJEcyiMHyNQ25Mpy+aZ96M+I3LrD9a8TCvD
vnzPu3w4eLJSp05W89cGTsJKRMVlGRmhVSEZJRzy4IEPIOdnilxxVaeN99WT5NnbYHVvzBA1N/+h
BQJoRM0k5vKSWYU4tyy2XvQghu0QhRUJnsYwVDtNZPFBuh17MB/z7A9M69Ya3iyQnTS1aXEsAq7j
0NPxFncAghC3iKNjYRfGPXKSMN5Goz0cCrZWggSRws32hl+U99QZcXGNKxtqnQFYF2kV3zc6ipZd
6UbWdaJvfZz9J9agGU5JK/6ec+JMq8h29TobCUlvLTd+soCQA56V3toDaffYqgHjgMSWx78r65CT
t7mD3UGyaRmzV/aXOBSICgeRx8SAKvJ2iGK4NQgYKtAy8xu2x6Ycy00P53bliREiOiXGukVZBbhS
j+86HscfupLvbew0ryobvrrVIIhLwHd+6xuhC82w7w7AWplAlJY+K6vJKFrFcDXbstmUAWhN1UY5
OEKup1b01smqvUc5a0w1EoqB7A1vA5Wm3UStMllStuHGyZxiFwEpuYLcpW+ZExj7oNQG+9e822vH
dHG6Fi6RD1PwTo4PDt2G1UoBloyPoc8fY6eE3WF54QUUwLhv56HbGQkAPzfK3IdQhQTJFFyd2Orn
ZOPYXVat5OAj8jEIxG0VhPkGs8abCTF3y5okuOQxcH6hS7VuOKIQvybOTV/G6drIAmsb1ka4CUDM
xGvtFVCKSWVxtnOGEN5JyXpYy1irbRSIaJd0TBOorjQTfL+0rxQwha3ZjPYhH13zIeh8OvVKONc9
8sGDM9npPp20+UyKQ4lZBYNo6g76GGdBeVE6g3rfu7MkmEcY8YsTN92h1ml1Lyyr24wSLLwdF+hD
1Ww/c9GBW3cbjy4hduXW1l56ipF2HVQAkbUPK1BTRepdu62TPQ0MrfZETIktAlJ5mFPYlH492TsW
5eJYDJW5sdPA56qZChR1SwJXLIrx3IruzhHtjnoVEwjQMXZNzWdj4UQjn7gZJuML7qhoZYWl82QV
bB1crwEvWtK8VC5sj0qK8VRhkd02AT6Z1WjHmjUEzk+3z41yxYNBnELeZfpepI77KOzZ2UwhGOQe
Hd6qgS9/+ut+7cNd96+DQ04yufQa6MF/bdeg6ISTjUFnD9LjYX6xXuqvxkt9r2/au5gQuFsju/nr
3/HPRpWmwAK/GPIZb6k/LKY01S1Y+jjYI4oM3jLMIyAW7GS6AUAxS/Jiy+qqmWr23GaYRm+mMwMO
ZFP0AyUHbq1pioMdcCVy7/j7dON2Dix+gBI+m9gTuWl8xiTkPvI3ZTzpFiVq59RWANVQODSHsS7r
s5U36clFOnvkMWKmRC27chVeO7i4e0QjIZVenuwy26x304Ln8UpnfiV+LTi2OsiOQ00aZDdlxlMe
4ycihCy9w0gDmSnrzflq4DR6iHx3ZgEfJ+km06PeJGPcPNshoFaaSpn9P57w/w/cJCnbtAT4Bcyp
PCVSYhL/6UFbQiZ/D49cwP//+3+dv74zxP956f6n3+D3WT77cobv2P5dMJkskf7LFQEpwrGInWbS
Y/M/FhzE7+t3S30S+BNIo6aT+d0v8Y/dksRHq+B0cvQw7nFYhf6NYb63gPh/Wi4Z+DTUgtD/Izbf
zjpwrmkXHTKt8mUuhxqdSSrCdK/KodRa5D9eKaPw9r3VtCdBB35CMQXdaXA7IqeqpVQqvMnJN4od
6bNj0C22vjc9k3bk04IR0VTtmjRHZRrTVNznVdLeqVTYI9niOc2spRgT1CtI+DDJqsEEjUB0M+b7
JT/3DXG3URFpVNrXtALWiRA//XUIpuKtilKi1nmLq32ZF1jFZidmtp4NrSsOenLdV2Q/nPJW6Y/T
fgLsiHMqy4b6iAcpMNZoVuxk0yPrrk+J58Z3iMOccI0moH50sFQ9wK0ZiYHrMfdhR3e/yCnNL+No
TsZ6HGRKYE+Cw2sHHipaPPGR+FInE6YBn9qSoRAe4/uxiIdy5TBS+5Y4xnjyk9w+mX0Y3gP3KrbL
PuOBNUn/GRedc0G/l9+rnP00hGsfHng175c2fRsYLnz1AQECNSboOiuE6SXRKXi7AdFcvyJuK/oG
iJ3P0cjahRYv3YGJXqrnq8pwrR8aEzBGw3D+HuscpRyEi/rLLFP71u8nxBVRmxAcnNtJ+KTsDF1h
3+fdJYKVfINxbdSA8RFMwCedhn2a0dwjOhj0EyHRxnONchGPv1biiW4wQgHswqDfxgwTUBBH8i0x
dU3GkVevTdml4WoUYQvW3OX2ISk0V9u8AomDPrs7o5MHp15bsAwU5T0RvDmd1Yrg0e41ZyTRUF70
7fcwD8ZHZyixaLd2F5grmjZvrYLeuy6rBiI1ONYs23S+LfdpnbT+Lbk6Wc3sMmH0B9gKo+dkZGV8
rWc1YlqY6tLeJgMpcLDTZ/WdEOGALJWsJjsZgVM1b91aZuba8POkhEFKECQTgehFSPwfxIWNxW3u
jM4Aby6fAMbrLNcH5/9Qdx7NcSNpGv4rHXPY06AD3sTETMSgPG2xSIrmgig6eJfw+PX7gBQ1olpS
94o8zPJGl0AlEpmfeU1mNTSVPNE3s5DaDvPXEp/NNC5ETo2/zs6AjC2YfdO/TnHwegrRnx8ORKJ6
j9S76rUdlY1yjxwI8lcIwCntSku9kSXVG3W+tATWNVvAgspR4wSZhzdaYm8Qu6vuGzPo4SwCLp/L
Ycr3uAlIR4oUItbcQra91fNxjLaIFJngQnuPklg3pJdl7esPAyZ7N9i+eCQdFFAL4htMGhWKUMtI
htA705Ws2xQBtECyMqigLtbDpj4n001gdeYxEo2Ef81ycHDZcYNxsB+dVpjIW1QOxFYrMSiX9rV1
JjdetWlh0+Oakzb9uZQ41Z0jjOoqigL5RO9HuCVNVQPmD3p0zQvhtGeT6NRVJwzDBYpP+WbkyGwT
2pSLHvA4CUWL1Qc07jokcA+whiyyhLmAKRy6KKsVV0NaYW2hxEawMCOz0tyIEgioWh9DSMXTRnRl
MxJKlBHhcAdIgLltZJkLBGTbe2ckf6D112DkVA8jyo244O3wqgvsic9beIvEGPoVFtXGSikSeWMV
k7WGymO8EU48PtRS5Zv0qWS0WtFzP26w+Dh2SPZI4HLd2nVpEZ63rQSnM2lNZSN35rjWK0/sQruj
2UfbjwQQ+/m5nzfZ9QRrXLQjxKMKYtRF3bDlzLTUH5dRTDzrGk6B1n4tQzIYdTu6pbmSn0aJMBZV
iTgfjbB+03hifGgGLbdnA17wyiqOc/y+zHbg2aPNEmiu3vnFDQo/8Q2IA7U7cGg+5zOjt4TLHl5f
8nT61pVhCJ1i8VnNWgQChwPJ6LvK7fCmQ+bYphvshRKUUJmeA/YrSZTf0V2lqqs3LMJSblDTBy0U
3Sq5XlwbUCWciUsxmcg2OkLNOqF5MMvjCK2e2qL/uFILufhURXCadqqNFSSPRGPTAfJU0vOlY3YY
RAPVDYCO6LZbYT0R8YsBipyadJq+EfJQaadFWYhjNEUh0HeZM8Rzy1edE1FayV0f+MFTIAnMISoZ
4XtVVKBVEzDGrpXApYlKL8Jc0c+thTcokMt92ClrPYO+Npfysj/Q27InOh+85KDpWhwfjTZJYU3l
dX4iR2pbzRWfHK21vX7bFaU2zqVBildtGsgbBQkJiOFNgklHSiC6LDUtOtKEQjVMzWsN7JoWrNr+
VBBF+m4A7AcdHRSNj4aoKOAjp+j9yKUug9Q20+jOKuMMR0LtsOvDDkGhBAaDSwu2PCtyq7rSEsqz
NJVkDbns2gCaHcMgdvNODmELWvkBr42RX6WUBbFArau1ZRKS0n02UeZPbqgCYZ9rTti1uHR0N8ic
5CDQOhqKVM3KGMyvZ8iYe44Z+5AhrYSy0+z+TFWgVNsyVlQJpwEHdVhfJFmC0fOYT91wz54BNq53
mde0TzqHz0rza/Jex9xbcPDmI1zD9YjU5Fqtq+pS6w1tbceGxaubILdW24r+CDXca7H4ap1to9CW
iZOugZZIeeQAif6UYlfYUOFRkKXRkI9A2iGM+iOY19RN/VyGh+dR/jbYyBdRl+GVqfR+PswwIpKQ
uTQVL54FdOxXVTQ4kTuGZbwZQ3Dm6DslBz1L7ci2a3Q5nVA/bIIG4R5IttW1wzqbV0Zm35u0qDJS
B7081dPE3oFwQHC7rjN4k4WHoWYvqQ/0rdW5VynZWRlh7FMmY6gvUCzU17JRF5cyVgmrruHx506J
m3IQA3ju1HikYmr6Mr3myDrJsLW9V8IaqCHGMfnMFHUx4QVRVKpLTClVxIV6Xym2JjSE44yWCDj5
OPJPKgO6poZYORUDnIJxPCg0eKmGat2mo4awR94k/aWpT7R8A53BRy8oA9CKEqoRTWHBNEx5C92u
qBUOUEDMN60+WGCSSvtc0rUWCQrZ828sGRFy+LhtfyuZgXQbNzo8o6iOgElipLoK7MI6BQWoHQAg
iJ+4X7GFsDPcOWMT5oD+horwLEQHAT6XXUOS7eDlRlVnIM3oh7bqmoARz2xf2EtcortPcHtAZZZZ
undQhUJ1CBsJIPCVR0XbE3UmZmqp4crCrnek+H7N7hB64iykPFsSvpgwdOsxYafCfrpOFgUi0SGN
BKnJV01Nv2lTQHH0EQrAxnyZKIFyUhWFfqVaXQsvsaLRswzbtEWGRNi+hkmTsA9D3xrTWa73VT2H
ICCCmY3elTajMItwlTd04qarQxHNBR2efBaOiXdMCQIKlUEbdsMKcUZsQ8N67wcWhxooDWUXtxbz
X9mN3rnQMBvoyWnySdeDcgcdt4pdQT60iwbdmUMiRjhYla3DsDLsU4X622OolDaOD+jHqgvOXZSD
LbWBBRfbwjinIo0TTjgQEridqIJs4YdjEc4ViRRmC+WlBZHfGvraSlSMdij+FVAa2mc3G46K9lgN
0STFnCr1/Vnv5NbKRCV1lyRqUc5Hp4OZi/6J/hSlkmPMMzgWl44hDfi/SvKDbSdNg8zyyEkeU7ts
CFapdLllU/YFBNcI6++qRoVET/wnlebmrh5BVQxOoYRLYswR0IIdLkYrF2eNTelMAMo4UrLKNpcD
UVs013tFXTgBNAxbnmQ3TLPy9k5Xqjs5I8RYEPU60kykMPwWfWFS+KM3Ij3BuB6J0RqxoUOHle8I
f2EpeVm/EJbGa6JzLuN52jfKoozkfK85ZaFuoxbleq+lVMx3/TaXE4REsiLvVFcuhBe4rCp15qVl
sEUyWN9ose2fxnJKbQftXQtkTKuWI7XVDt8DiyH9yyjUuSeF0v2nAuJzNS+RSnvKQbvscKuHHJFg
DDhHmLeZS5E0IhEGH1iInto08msL06M1g2s4EaA7+Oix+1ldL5pRZi0WYWy4huwX+yCRxGHcjwh+
9wqlb6nGMnbQkbdYeVJq9ccgu6WLVmoZxQ4QdPapkJCSkXNOxfLGO0CPQtwPiUPQPKICs+PkxoBI
w2Xn0PbyjM6KjFBc3+faSsZQetaWVrTE271f+EItF6aKBjnsJGvc6BF2SRLCGAsnR9K8GaoG16Na
P8C7SL4mDigXDjLlS7SJNImXJslRkvZGmu/APWaR5dOKwQ9ul+uT81OqUTFyPQhNLkI34RlGBslC
KRwAD4btGIdyqhJOGbG3UE3vjjjVWcm8k4u8qQFDOY5/q4q0vhtkWhquhGja3B/U+NavcuvMHxVA
FmQH0UGXS8lqlNIUhZq6v+h7b4sDp3ID1So4oxbJe6n2wFs80+gP7LLt1nqR+IeIwsbMuxke2EHi
YO5ihcYqj2X1qhQjqtp5mJtThI75QyAjWeBauj5Z0PoR0WwcyncGW8w6JCxFv6WPqmN6QA2LSCM5
Fi0yfqoURvXc18Zkk2O1HLrUv/MLdHfsJSGcuTXNXj/Xx1zbWGYlYQSHQVyHxye+lhEyBaVU+J3L
zqtuTN+2F1bfBhe8et5NYKojW5vXIETv+EC2qqbF5zzJIJxj3R4cYE9ubiFwmXBqbXvAK9iU42ND
0pp1gBvpSaiO9P49EEcYtJU+uDs5xYZGbqyNl/oDvgVNVJ9j4RpeotvXbimzGfe8u8pWCYTzWGJR
vxRO5KWuiUuZ5EqdDuYJxyloyXG0wac8OrZkGa9fuaWWkda4b+FtriJ8ZafRJskabHOyNIUghhhC
7Ej9Ri3Mgtq13h9KCR82thgEHeAMVlzt5+bCoKx9JTjqAq4GoE6W8T8P4TWfe2piX9RBI6Gh3VCa
dgtIwMsSgyKEMtX+OMcYiLoikYsx060gu1BSBeKP3kbbXFefLJJBTuUyriq4x1J9RInVgg+h45sW
x2h0073vPpkcyjzLscztJW579UNMIXb2d5LzpPAyLVlrA3qAdSL6fi6bUY6m8BAYp7QxsgZQSiRX
L5D9j1ba+39ktgm/hvgDe29Vn2gxBqSbnxURv685+9u/s4fffsjt+e4lXsqMkyAtZXU62bphADJR
QJd9RfNRYOtY2gv+lxLgVzQf4MIoKk1VT0jOVOQ/1xlVGQiyjl6fwseZhrT/L3VGRZugWF/X/l94
PixqxdSRgHKmOuRXUC3SpS7yzVEHq3HZDPmxc6EsUfrQEApB23xmTwSWpVzttMsMdfcGYaTLqgwR
tLzy+noeUrezWx3wVnpLRD+PA1SIgNRISxo/q5agwqvSTWDfDT3Vm8LH+zm8arpbQqGFRA0Pi8Vz
rZCIiodTDZdxTToo7CfRz5I16KJWPfEfAjrgmXE00DPNuuNcNDPPfKJYNYuFigOfi0LDxojoRzto
I7A9zodOmiXBsEqnUNCk1NNjGkB6w+sjlpFS+1NkfNIHtwRlRPjdnexkl1Utn6XlCPaRU9A1NCzP
Kox69Oy+Tk5Nu2WHaeOaxAk0EbtnQkyMhkdnqVslQpsuGTeaJpbyoK4naXyECBLstY+0Hsoi4eVp
1QjyA1/MG3hQZiRvwZO4fYGQiqTljwYaHrOs1G9kIGM8pkWb+wukxKiDdPDc4+WgDzNR9/PIFDjb
VcdaWG9rUzuhOHIfWyYWYNwrYuaGWygqpMbhMpfGpZo6Cx+GMXZBOj4LJtmHSRkI+8pw66cYqpaA
zKZQ66RENBWJu69em+/gJsnTvl1bvHcy+7EFKF7HUPabtQV4r+rDHJRkP6aXoqZRqOvVtm+NNTvp
wlAhpyaWeVCjpZMUp2A4V4B8DuvUbuaDDOoxrVpOV8/ZmPjKxZKMFUC3FFGMgbynbbU2h0BpnGu6
MVnoEUTh4lBmh3Kjr0SRHWLDo+AjwMEF8Go8M5JgbVuwOhXnpOYRFkP4pAtjZ8Q3EtOM2P4MncKl
H8VQh4MZcSsdvYkKXB3ZDgq19JF9Ia2xYtoKQyxbTd8OsnNk6mAo8A93evAlQX0RIcLBkoTBeaAr
tyYVSPTHDtANP5Fz6k5SjviQZVGCcFiVGDUvixZWVHZslTTTPVK11L5L62GdJPLa7/BXIuBBDKcZ
j8a+Xti2tx8KY4m9m4tGBFDn59RPGcAYkMOoPlpBF6oQxwJzbjRlLrL+doyM/rBQB/AoOFLflJ4G
uB9OM64Ni6BQoLSyRDpTXyqms6bS+yD33GObDqc+wpYoy+Q4zBAPHpYdXQFzvP35MlGnXt+bHWjK
DqGoyYhyywBtJ47+VzvQmMt2DM7FW5h5/OhLzZXH9HlCuS3Js8ZWgBEXu9KLT8YGA7xKUBjt0ZTU
XQWVnSVQbcBMTjSPqmKDpv9poKbsXfWush00OGscEoL2qTCyP1ndtIi+uW8IINQwke4wOGAUIFFv
77siSaM7ggpwaQkLSws01pCkHDEZ6hukDQXixF4SUJFhXyyAEkigPZB1bPaoXWNmtCoDyoGWRBVf
lMBjC8tizfoq/PcQ6n2kQmhMTvCiPWdjXWlJvw2j5rwg0xpBQcLse/CN/jzVCYQ1u57ngSA/Dunq
CLPOqbzabI2t+iRT3nD9upboeJJBR2MBkqbodkHbbnFNOixMz6cckSHk6xG9mM4t+kGKC+L5wlSS
0xavG0DdxRO+78HC0IqLrpaenEBLZnZoPoEoP6/M6Bq5oJVoK0gJylNBRShAGsDJuAO/3IgKC0eb
6mxgfEKCagWWy3EtcdcF0mYAnpSn3QLVT1/uZnKLKXNsXGUFOTJEFh0fodSoj2n+bysCZLeQcaqw
nbWkZDGWH80VtMzLEiA+lZrrMS4v/bA/bYCMzNspacHEVYvKWenLa6PMzo2gW8tg2rI6uvfk4jxB
/KdRtTmJCr0jA/K5vfUzeYNg37bTQa4k9nmqqOQrqTkHnb1wAPeGvrH0A3nJoz+SFdiFbccpE15R
hl5TG1zUuPEa1JLzo9pDwgsp1Rq/ssTCTai6jsbziY4ah/Y8aA6dIt6gA3qFcjLcAZIcehPKkqR7
ZcfjIphyemDwTzi0zvra3DbAi0oR3ZQpQtVOFWVrVU3k2aiB3KHqX19FqXWWI+pI1FnOM0Ezxila
YH0R2g8YeUrqU2in+Ho4VzpVU0/KH+BOLgtw1RM18ijjNSThyrd1Ga/VkeZCDv+9M3exHx3q6jBZ
J5uIshoDsBCF/6/nTt4s4WTMPR8r7SS+jtRurfX9Om1QMo9pUwBXTy+1ILv2K+OoF9qnpLbplpjX
xlhe9GlTL1jVm9KznkZVO/Tg1C06ABBuoviHQ2/CYsF+dI5yQ7Iw9PEIxL9bmvkp9B+xsoS81yvy
OrUTu1wb9nEJrR+I4TU1VYRDAdfPQoS4hV5ftqN90FpA5zSZ8nu8iYExmpaSzWqlB8MWXSiVed2o
zaHc93dpj82glIH4TLS11GHXI8vb1PTnoCY/pagg2gIhNd3ZmY107Mc3cD1wKWpmjhecVG14pqWw
dljttEKfxlB1B2as753zftBgcISrvIa7pJQ7T7prY/vJGeXbng6er/ZLpXHuQUDNw9TCJNEwdp7z
mJI0Wti/SifCPimUE0M7zZodMgVbgThYo0Hs0HbtoLoA0C/TvsJADu8ZUFMIjbgtaFE1esTPFdgb
+U91bTkXHcXksNddLXmiVzhX1JvGP7d8ADG2wMT3DP0pZFsRTm9Ulot0HMk7UBJT5+hIxtrQGnQE
SYd1iI4BeEtUdRcxmsKUAzkfTpXu3jGKWWpp13VDbWbgvY7Va9vZpn03s5Iz2UfQlL3yqvTUeNag
PuGHdx1497R56qMc4Qznrte0ZIkk351UmOtQYB0eKg9thxMHjTVSu9yZD8C4aKd0cxq+IMtzexNR
YXXhu1Vz208/hQPi0L066A+SwF/ZBohFF8VedmhZGiK7CHzE7cZIuXBi6SYfhqs8Hi/GPtqOXm2B
5qVnrGX0JCgxJgvq39nCMkm62i67z5txZY/Wmt7R1GxEpg1cH3EVDTMddTMhF4sOw5QUQlqNc02D
0bjZecoMlAgye9Zd2rYHQLMfsTa+cDK6FGWkrqMIidS8IjTB1iteeNbELJE83L6pv9MEKxTq4qOO
bjLmbTJVEWXl1+aBjmWkkotjxDDYfUE+lgbSL/UK4Jg61z3NXwp9gFTUGdKcfn84p1kqzSrdqbEX
lAb378FIpovqmrMoDGcbq5FMC6m5COX0Wow+Ohk5xCm/8nZaoBwwN+ECU7tJZg3WdG6h/WRlTePK
aK+5gHrOn6ODD0hH3wFX+Xz1CT+yeNZ9OGsexbB7RNqmrl5RG9Nvt3mY1Rf5r/3Rzwf6DFx5UQBl
wWT1dAc+9hFf41eeY+o3vNXnW3q+35+NkOzrsG4ewMSo4FIM1QDNosvPXyS/SZ75n39tOZNqBCYh
8Kufv16k5r+aoR/Nwc8/3stk/vxv3nyA/UOK3iAyMyK8r99MgQln8KuQ8stz+eMkfDPGfyZBQQEV
vJmqw+T63iSYvytgwfAAmUSn+CLUY9L/qyZBwX6G+3vvRFi/85wn6SxysbfLgNDbRsue8uf0xa//
u2ZAh+3/rQ3CD96FHy8D53edrHJSDPjRMpAhTlOsefmiVvLfNQkYNZgvNwUd33/Mf+ldgMOumIpM
uvV2Cdi/Yw4xqau9vG1/afX/hT/6sqHOApQLnrfS8LH63o77oz943UX++PvPO8jm4Z9/m3bKN384
7awv1378ou3zrzdL4/kF/+qXry/883U+//vnD/jHS7+51uunev3hOnwUe3GPh9HzpT/f5gtIkUJi
gKnVVuwfHqvgzU4H3O/1++8qQ385CH46flXt09dhppmZoISv3//6sG6IW/nrMNOwMEopZf5n+v75
tzeT+9VG9bO7Xe/FsM/2rwM9P0nNsHnT3z1ymO7vUSj87kyjRUO6/t5LHOzTtPntf/Zp8Y/fDvfA
/MM3M8R5Mp0k773K4V5kxCLx20l6ORXfPTbrNPlmYH1Cwr534KN9XAX7h+7xsXgd7PnZTqjZ1x/8
+mI83j8Ew/ffoQmV+/4LnD6E3P7rOM9vEUWeD3iY2+ahuQ8ehRjeDG5qivL6g1+flm2TRfu713Ge
7xoA8Qfc9W4f7enI79/EplNX4wPGPg/jOHyzYVEJnM6g9y7Bi30aJr+d7B+a17GmGfl8hL538GfF
mO9tLRq9mQ9Y4VePVf2b+5hh7fTm7pGeIQB4790f79nM2bBq8WaNf46x3jv6qokY/U0Qb7EMVe0D
zotV/uaOp3GRZXj/jHAqfxHuOwnv8zvcJjfVZKtVvQ4+rR6SBJwlP2DV/1s02Y+PJ5AbyE18wDI6
DsdcvA0HGFq20DB6/Vi/vt1cYH7dvF1Bnwf/gLf3+23Y15uensXztWidvv7s1z/InziofQkffy3E
+blDx3sH/xMV5ncOP39MgvB1gj9POu1s/QPeuB8203mu0yU+4Dz8U5G5d87OLAj2dR1Wf5Cx+6w5
9gGvwV9QJnvnhzjgKPih8tkH5CMXj+yi/rcxvvmlnvHe0+avkr7eOU3f349+BRby0xv5Xr75pRL1
xyz0tcz2vX97m2JPf3GfPO7Fv/4XAAD//w==</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Followers Distribution by Countries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Followers Distribution by Countries</a:t>
          </a:r>
        </a:p>
      </cx:txPr>
    </cx:title>
    <cx:plotArea>
      <cx:plotAreaRegion>
        <cx:series layoutId="regionMap" uniqueId="{282D0A24-5D27-4987-B438-EE9EDB9C2224}">
          <cx:tx>
            <cx:txData>
              <cx:f>_xlchart.v5.10</cx:f>
              <cx:v>Value</cx:v>
            </cx:txData>
          </cx:tx>
          <cx:dataId val="0"/>
          <cx:layoutPr>
            <cx:geography cultureLanguage="en-US" cultureRegion="IN" attribution="Powered by Bing">
              <cx:geoCache provider="{E9337A44-BEBE-4D9F-B70C-5C5E7DAFC167}">
                <cx:binary>zHprk524suVf6ejPg1sPEOjE6RMxgv2qd5VdtstfiHoZARJCEgjBr7/pdruP2/c87o25EzP+4tib
DRKZqbVWrqy/Pse/PKvXR/dT1Grwf3mOv/4sp2n8yy+/+Gf5qh/9G90+O+PN5+nNs9G/mM+f2+fX
X17c49IOzS8E4fSXZ/noptf489/+Ck9rXs2FeX6cWjPczq9uvXv1s5r8v7j2Dy/99GzmYfpyewNP
+vXn0/DSPv780+swtdP6bh1ff/35T7/4+adffnzOf1rzJwXbmuYXuJeQNzQjGWIsRb/9wz//pMzQ
/H45528ooyzPefH1Mvu29NWjhtv/7W5+28vjy4t79f6n3///47Y/bfyPb1tvyq/vXJovWzxd/fZO
v/w5pn/76w9fwFv+8M13Yf8xJP/u0o9Rvx/a6fXlp7fT4/Tqv4Xg/zz6lL/JEM1ylEFcvwt7wvkb
hAuaYpTx3/7l3xb9Gvf/8n7+cfx/uP2HPPxw9cd83L/9/yYf53D0Xoz+Fpt/lpD/e3VRPg6PL/+D
x5GRN1lOecFQ9vW8kR/qgr1hqMCoyMgf179Cwde6+Pf7+ccF8e2+Hyrh29c/lkD5v//flwBAjxle
/f8kGCboDeacQQL+/u9P8cc4fYMQ5zkn2bei+wMI//1u/nHsv3uRH8L/3ZUfM3Cq/icy8M8Pxh+c
UT1Oj7vfyOY7zPzXV7+B7Q+3/ivO+lrDp5dffy4A6f5gsC9P+P22r2E+PD6Z4Vvkv/389dFPv/4M
qckIR5jTLMshhQQgdXn9cqV4kyNCUp4RxvM8oxw4bjBukkB/byguCsYLwnGeFxlLf/7Jm/nLpYS+
4fA553mRF4RltMB/EPuNUWtjhj/C8Pvnn4ZZ35h2mPyvP8ODxq+/+rLNnKKU5QxRqC6SkwyeBtef
H+8AwODH+H/5NCjNVS7Gmpu3meqLy2CI/Up9X5nvHywCRfjdIgXKKUUQAZwhTnBOOITg+0WmMV9r
vVJR4LEtczvUIoaN7EZZu913Yf8HK/35dX5fifKcwVulecr5n1cqWml1zKgg0tYV6dJJuLjGr0X7
33kdVkAqcZEThlOO/rxIkxXOupyLrM3tseGmufarm/YFkaYT//p9suJLbP6eIHijlDGGSZGlUAxF
nkMdfh+7mo5ybrJ+R2tSUDGbydaX3Oq239moirGqs45L0Wye7VQT6HzO06L2wrYbDWKumR7KLcSJ
VCOk3Iqimawq6eKiE7yfzPaWzy2iu3qlOpSdGQi5aqTvr/uFEneYEG2eLa55s8uyOY4iMbn5wLN6
1WWzxAFfJXaBi6Sx7HM7bF0mPJI67KkJ2ed2a5O8hEek3e2qLSyM2wS/pElsm11KielFsixZVvaj
4sVZ3eVsLGdC3XKF+oHdz1OAZ1O09aPgWIcgnJvy55wPuSoDqXEnYs8VL/s+Xx+iR+Gj9Gnelbyr
nRROhW4SxTDESUw51WdBZnbZ1znyr0O/6HqnUFyfQl3HD3HR+rNWbXZpTb+0IqFyvoux2Lp935Am
wIunMim5b7OPhTbpWG6DSZ78bPP7OtX9fT1lzok2rXEhyIybSWiuu/lj0XWKoApLPX3UxTJfb4WB
SA9FP35KczLcEdeoRpBp6S50gou+XNJ8a8Xk+fTRwYl8GnzbPsGpmR/lyrNOdJthtKwNGYNAlPjH
HPtNlRuGzKCkaa1QjdZNVdC1X+DBdnkgcC6zgy7W1ZdbTouHhg70ilDPb51rQgfBpBNswob+QyTF
agXt4/U2LtKU2zz1b4fZEVsOvU7f4xCTROB5tU8t59OHWKvlve2TuhAtW9vnjPb+rS8YUXuyTsul
65e4ihiZQqLfmnhR8MiaCgPweCHHiF7RsnTPoTGqKwkokEyg4Jpb0hA7V3M6+ES4rAj9oR46fGah
HaGCT21yoYiqUdm3w4jLyKfaVIvOhtsJ8Xku1eZoXc1uJbnAphmCKLZNb7dxW5qbQePwqV9y+dS4
2OR3hWubjzNrcynsJIehdLYoZLkm8zIJO6MFw/fEbLtge9aIMLnaidjh8dlbT2uxtPn8EY/azILk
C33uzTQspWVSbYLV0UqoP5N3AnVJf5VsKKTCTMwboeKm7wZayIu6TyUpOc9SI2jh9SC6ol8/ha5N
g1AWVLmINOsVILWCU6ZgRbXDtRtfsPQoE4nLOimGOVnSSvrZ3LsubPc9ID6vHGLyZU7VwoX0Mn/Q
1LJb4ihOS6PyuvuymX4Tg+PuFs11Rs7XOpNeTD3ux52KCOofjYyn1bjRuAie6uzB+6R9LjzTN+s4
d6ZazQh1w32TxLLtUN6LjFNNSspq6cRmYvi46cVMYoHz9xyhgO5oRz4aXkO2+mlerjyO62sRWqik
2db9UtZyMKrifV3seuC9uSpGNCjRm25OKlvH9L0DyPzk6qRYRDbTxVYAOE6fOKuHx1avTSI8ozVU
VLO6bt8Y35iS1nRohZRjp0U9ri4VXtH10mg7wWumyXIN9+l7mnTwA4y6qL9gWtRV00j6ecNQKpFH
2glumLdVbOuEikFx6XetWtUt2TKldiQ1y10DL9DvQ4+2shhZqJhTpK/SurH53rN0qUVTmC7uadZm
YzmsRV8cgs+6WIaO0EWwNrBzyvDygIdsjCXWLewpK4pFleM4EQAzZfqbrMZJeiTI9DvejqioUhUb
I1Dm9NmkFDKiNdiNVdvKWUQb+6lUFPA5r+sqUHta58LRXcD5sAi/RMQFXm1244I2rag31z6nUK2t
yMnM20rJQumq62caStMssxZy5vJBjU27nsUha15bvGbprsm6cJMq3YWq6dRIygJN8e3MUmXgFVK7
7nRXsPTYD5xHQaPhbdnSdZJlj4N/rkM9y1KimeqKqhHA1ycTPvKhIVy0y9Daasxd+mFIh0YJn+eh
km2CXufa2FSsOEVahJwdabFKJkD/aCTSbaLHZCP21KdDwUuLmbwITmZipnV6vs6Zeod6xZ8Sm7lP
uIjKizTxja8WNzWXmS781UTRSA8cNybsTNFaWmZStm2lnWrvk3xET4tp412KF6dLYPekPxg/tTd6
qFtTpitxz2O/4A+NDGsU05LUXVkH23XCdsH15cxy+4QA23ZqLuhQzaQ2T8OillvjEK1S7fAN0EJ+
5UeHljKJZE+SPH9e4PmrwF4GUi5smt2xL5biel3YlzpvHJCM7bJhhPM3+He11/KO6yyue0do/tKn
NWElHhXDVe7IBrSbA36JFI/uLGnBLCgblqOmXBcE7DNH5rYSectOExTfk4VoTCVn2CgRaL4dc9Ky
VujGtdXAfXbdDyvvy4ImixfZgOFIakS7t1wV7Nlt1t9mjucJFFtYLseUuVokKZmyHZ06fQIG9gfN
CjKUqO22D1Ch+NFwmyZiixhopJvXfjpQHKCo0KDVKIqxmx62tW/6al1bwIHWBb+Kupvjtd1GrC7M
rHRT1gDAuNxgL4/tONJ+b0mR34K6NC8yHdubGkVAXrONUZc1yezHvldZEA1opo+ajMko0mZePw1z
h2ax6BQ9brmmD4rz+iondM4PdT2p8ykx7Vwlji5pGdtiVALxAGyxFJzdN4tPpxIN+ZwKtaZTLrSL
87jP15lo0XUrvOEC6pKLaWvcxepoMEIntDWATAxhiPE0AUvvwrRxiUWzoHA7qMz0t9imKpx7bG1P
T7bJ0luS22URiHjIJQXM8iDsGrWWgPj2KfSNUMmWYFEUDgNrbyqYqg+yjeWCSNGfD4Eu7OQk4BgU
ksF0Ny1tuOkaQsxhLjxNzuPKZS/ikidTWdhmWwT0OO7d2IIOFR3cUoisH6ebadGD3BW6cMdxILHf
Rc28F2vWdYNwcwo1kOI+Pg3JQli1FgSddYm1nVhkr9uy99lCr2mXewLEkpBb4snU7E3oVid8zDty
MxEGGsnbFbgMbaS4cCPKw76dWMeqrkEsvZL5qNZqjR6E3hwxU1fasvjoOmOJyIAnVdUnNJdV1xXh
xZG0BkUpp1iIdKITETLVHQbS/7LneW0KKwYemCybbQpnaTT+Zd7C2oqMmcGJvkmwLrFLgYAa7/xS
Oo7CWCaeMV/GCTAZmRWdFqUSV+klV4VIZDba2y1G7y+nQDu+476mfN9nKBxV0LKQQiZj6CsVwE0V
GDP6lC/Y5zuyuT7d1YoTv4GG8h29bidF9jNPyHbSa+jhiEgGjLS103BGeRcTt+tnNOl9W9ctBggi
IT3WrJnqsfINH+Yyp82mKwMagz1iCe2AgAq3NfA0agb25MecRiVkXgA9hKbn6aUt0gT2VavxI667
Bu9W5Dv0vl5MHB/btuP2pk+9zW9GkkqgrbEBTgadx/rX792G39vDr93vM6gNEG3yd2f7j49/u/xm
l/9my/79+y/e+N8/XY+vw9vJvb5Ol4/jj7/8Yk/88VNY7ne74osr8KcP/8mf+CcOxFcL/p9c/K/Z
Exga3X9uT4B+8wtYgt87FF/u+OpQEDDTQfMXnBOKOLi+9JtDgfkbcJzA6wWnHZMUEbjyu0OR4PwN
OBNgX+QpYgj91rh+sygIe8NRDo4U3JRnWZHx/45FgWkK63zXBGcsB7s5xynJQOtksM0vbf93LsVS
TA1ykx5F5rYYKked758S2YPITBVeUJmyHkg6r0HuXicrMowLnvlivlnGDrg5s8mKK4NBh1QNBAFd
tjqZe8Gbpan3gWKe7aQmar5oZijZMzR5OHlFDH66zyNn6EQ313xoZxz9kW3rBD340qhHtGxWl0OQ
mAMgh+KRUq07Ifl8U8cifcw7Knd97fuPbW6yPVuAUW0v+4c0DNlQZbV+4nxpyw04oSpy1V0lDW8/
1rHGIscTqjLF6YdkyNSn1qthl9pZ3YDOGMoc42mXoqghAqtTgrpO3hRrqNtyhZS2YmVJUkLWoHVG
+ZqIeU7SdySO9trppNaVsqa5nWNTnGveZoeNbfEqH0woAQknBYwK+IFloFd4mXwAII/sBVn/wEmD
yxwNk6gXUCK+ARYQ+VKbvUm3YbfWnTEinW08bFMPjS5AAz5DGbTyYmSmuPZ53T7hAWFR5+pdNg7y
NMjYvOPNCKyY2KI5UrYUO2Dt4r4NCO5z2ne7rKg/u2J80K7vy3UGVoHUzmces7Rc1hgElTw7JQyr
g27G/p7RZZ8sppImBclBtwbvTaKSSrIh25t6tufT2OoDJCypNur9fT9ZfC1rfNma/h4ETy+mtXC8
ImBWvN9WV5/rZkqJMHXQLw4oEehcbUdMdQS7wCt5yZYkQgPInCnzLgcMhL3pEmE2Xnsf4pnPIVtR
bRt0fyOXp7l2CfRSJHnLWZDgLeC0wmnX78aBmQOXcttbOdtyXlF2VisyQUsY1j3tyU6FlsN6/oo1
cQPxKltwQrpDk4/45OmaV0Wgl4Pbkor1fL3gll1ldqDnSNZBdGpNSukdOQAZNJc1WcZ3Q5frq9pM
3cuWbmwSq5/1SU1tOES6trs6lfY9GxS62wY7lpYX8tl7bSu/0e4wDCarpgF1V5ZhKMCEnDsI200L
jezJa5KXMtns2bD27d5pfbH1ejwODbYiLUA4gWAZpehI35S2JyMkQefgVBEGwi5b5x1z6wBnSvp3
aVbgOwt64NB1jT2Qdr0nLW9ECsAhWGfkWqliOJt1hs+3RI7VQPCnhabdadK0uas7vqyiSVVWmhFo
b1FjvC6GKHdU0q5CSchKxdFh25C+npJs2IMup5fZZuvrLt3CFc2z+XJr0SbFqHn6YpqUlsBmy8nb
2J7bVuZ7nPuP2OFmZ2xfiDVfh8sO7CDgTfa+IQWL503DVVMuvJuKfYSsnzUIxJzgdh1Pa5O+G2rr
AJuky/f13MSP02ZqsbXQL60Wsi3bWn0qIlFl3cFtkxsclE2cSrM1cKwi7qsaZdcFtKyi7eVSDY6A
0G0GD2LCue5UO2YrVjfqw8JmemYXnJ73MelL7Ht6ZnC9Q7l7IaF/avGY39h1lnudZG3pxzVrhB+M
fx91t60HxwEXeQn5PCbL0DQDWAbJMj953Mvw5Wxlk6kcaASQfO0gU5AQGbRwAQ2Pfbo2pZpSaMK6
lF3WIShUdQpRUDOtxXe55/koQEww1+/6kOOLLWsAasC0Sr1oNGTtNvoGhBj+4p/RBZtqCAqMx/ky
Bnn0Bo1H4saTUv11ss1K1FBrR9Ks+IA1rfp2fT824cxiUjJY4wK1Ycfr/ClNx7MulfsxT/fdhEhp
0/WIlLxqiK7LYNRbEH5RxHoD88RWyIKWV/LgMdrrpYbP5qhYFEW+PqftW1QDqBXZg93Ao2rQHrtw
MIFcFsTthw5sAaV3VLfCdMX52HmhU3UeND2vozkYDZve3GGT0KJ340H64apwROSuK8fAd7qh+6He
rle67oZlBvNIAlZA+5ekSuAJ7KUxjiN0af4syTIrMB1bAUYd+C4RkIAce2CdeagvFmWqJF1vpgRc
rQml7wDNOBYJDmBtMZmKbiGtLPOhj1mZz2y9pXqhop5HuiNa3tplGHahGK4tpRem6d72ut875Q4u
6VxlNSLHDKn0SqlMviQk3bazFlrgW+yAWWXS+2ooanZvSeP4Djyne7DB5VE5MN+6nOJBbGydygDI
uXdLq/cZV8lu6se+dE2e7bKJfyaD1YegOQJfFl8MafM8gqQWzCybCLJOy7Bu84nH5amO3XRZSwR6
e3b01FtZX7Nohsrm1JUDNWex4EMZ5TTvSMayPe/SM8BAKdgCPUE7+qVCYKZgI4/NyK9N7tZynmYJ
jUJhKkubcWfq3O6W4svZncJLvZlL3MZTXvTz0zZQOBH8WtONHOuFu32TwuQF1W+zRPsSlMrj1IHH
qF2wIlOsh66algCYe6nsfumSKxzRdqnyfC07MAUCkCDPBlrGAeADfJ8PXQhNFUN+Nq/+rKn9LWro
hV0IIGJQxwKcDlE4pD8s4O5UIBmW42T74dIOa/64wLjqTHE7HOqp9jAi4LHdU6ugU51m/CDTDlgc
ENvTtpl3ueage8JYfPZ4JBdMa73LbNt/lDNKHpZ8uwTaUK2Yi4GL2vD0tYUtsQGR02TnYQeot5RD
hhsB05xPdSDFrkEz3mULUouYczUcFlk84NhkZZLXbxfoZKAfBrxjMNjqxRrCWBnnG7GkRt8wMkP3
ME/7jgILteP2oeZ6KblT1/22iTFkyadp84B61AnI/UVYtu5MeXcKS/KA23ZfIDuXsvB7GWFY0Xl6
m22aXOmOXui5TYUmODkk3QZIQZLPflzSS+hv7zbU380ZB2tlxFC/4/mk2D6ZTRUl7z93CEgCmmpW
1XTqwTrYDl3g5tiHkFcSNKngYWWg4CZo8C1a731rjegVqK5xTRYxYfpQYP05qzuyt+CZHddxPGf5
yMtF2w+sa7OyCWYUrsu/jHy027Oxp20VUmThnaQbL8c6qrNNRTB3tuUdIaCXmE4f6wJH0Vq/nfqA
YpUHWyYB30lfXHddRktbW7xeOJn7GzDY3L6fJN6B/FXgvibs0Be9eWmgy4TBDpLrPUYTX0owb5rH
zEO7GwpFN9E22oNBmqwXJsbp1nxxBHibWgTeFXpP6giTtGKhVbdBU7omAT7Pi92SI+65NiJp0v5Y
+yypptnk466FnCJwxMOKzhSza2m1lo1YpWVGdIOht4On6lOaNLAg2Yrruuvd5ZSlo7BLrK8aFreb
aVQbPerBbksJntdw6VdiP6G4SClA4J76HM3ARjGcrERQaAQMK/C5ioskyTMB/hjUdp70FGYqo92D
ys7PwHH42OkptILgDR98SDEYL0360a/g/3dKMdFOmd3HVvtdIdubTWIwQmN8isuMj30X43DTTBMa
q0y6IrzHsUi6wzjVOYB2wpazzTkfDyh05sqt83o+Y5xkTIBrjkJTejPk/tBFs+GXmG3+mPBWxks8
YcQqbYq7Om31cuTgUesqnaO7lwWCA5NNA34M3Mr3ioL9ViYqZhdjLpMlF2mYloPOm8a90KRnTCx9
AslfMZFqN6xpR8/QrFt2aYwZhnPAapccAMbbpEraoYfpa2ugmViLdIIBVZjQ1Aq0ono6OJZ2aE9y
bzNhWmb5hyHawt8p6SAlMrqY3EXfufGYYp72XsSBgINmHGN2Fxuf5Gfb3I7kYx9HnB5HVrRJ6bI6
z6pZDv5TjGPhRa5168C/6hp5yoF2yE0ACxjAdVv9MEPnBM2YsBvr5t3GMExTo2wkKus+y55SVOt3
liQunBgDpHlrg67JFXSVQNPgjfbLxbDOthE8X3sbgGZdeBxmMyQSmDFtbyUMAMczKpPMnGAYBTZX
aBUW2xraeNaHfpzPlxq0NXVgp3wZxojNrVYL2kxN5YYEupbOtK/rEJoTnXD/pOTAK7mRcFsnU3Yq
1oHdSF2g0sxbu4f8JCW4YQW4yUxGGFhyXhUxkTeRBPWubYpK5bKEsjwVWbJVvdyY6BKPqj5P7geV
XMMEeE96zE419fnR9nlFO2+ugTZg/DpA66ql+9jB0HnHZmt3RkP19Hze5+Av3s1tO4G9bfhVvwT9
0Zjisfa+OKYsvB8itaWGyQyM8wy+IbWVb2vE3ioN+3Sjvt9maXa6nsq+tmdcN7zs5uVmatNqGUe8
pyo5xz34gV1C33mCyy4dYTTj1fuFjeN+bcE83LjFJTLp7Wrog9P8DFqCuiw4QSIZzYH00+tk2C6a
9f2y8Ktl7T7U85qC0TTDeBjmqu8h1Q+TlTfSZNDbJfZRmRsz9adsmJ47ZI6arRcwQsyOofMPrIME
RF7qaatSmZeBwYywGe2psyPAkEzekwHdWY/2MuDrmTssJj2c1Xx5RXxkYoS/G7giiX+bqm0QCumb
Jl3u+s1eYkti6UPiym0Ml7H253UOVmZMGmHQ9JkTcEFsf9bXcb2gVIIKDSDfTdy1CQFhbMPtZtTH
lRefoBVfjrSvT8zStYTZejXAMWRoPHwhwaE9avu5q7VgrL5RBVAZpTs1zXsA3wB2L/ukpu1czioK
y0NVbz7dw7DisEGD0ajiaVohHtl6Kgh9AMtXDGFpH8BqjWW9tKd1qx9U0T2n8CcF5xgNn8DsOK3O
igZAsoLR3LYjRr+PDUG7OQ2HGeWPSS1VBeNRGN2zdtkHtMAgh5qjAxYcm+kqH9MAozGyPU4plGM7
dLDvoMtlmNPTHAmcZcRggLLRynjYMoEnET88YESNWKFLBVtbvbg22ZtJIkEB0EuCu/Oo0EWRJ1U3
wl8UJNtYDAIGxI1A9G7Ju/uhz259Fw42y9xtGwi09wVEuWCnnLcnAuq22OZyg+/7Mc0PxaTejok/
Tq2H/mU4NB15i0C6o9hcdX18H+1S36tZ71RbVznZrijv7ykK1TgVZzKgkxmTQ7u5Y76xo3NWVc7D
2C5XOxgUDAdElvMw1UdXr2fFPEEj39/DXxiUrIB5cNqc/oOd81iSG0nS8BNhDYEIqGsiVUmWHpIX
GFVDq0BAPv1+YHF3pqptSev7jllPGrMyE0AID/dfeB3Wj07Q9uAz5eXGDYhRZdcolC5NK052pi5k
bz3HSF2jdsh+zKpXh6Jb5clW5jJe6gP82oNc4v6cLmxwzvlu56fq0InC3bHxo3LRd8FqBR9Gr/sA
aHIBPvMx77PvMYnhyhG9D0wR32ZSDdf2NIodp/gnnS7yKmyd+mw7/l6nRIx8rMU+T5dpn2srvJsm
uKkxr5NdayNmoY56mWchI3QiCr5vLvYyNtV9mSYO2EB7lWmOX23KZVfY5Yeysh9hYw9Bbu1yr78J
svjJLdzjOoXhw5CkgBRWMe6W1o5m0QFqhKdqlJEPpHO5tupS+EnkjsVBFcY6g+bYu6Z0Do5yH83K
ukXvwdmW7Duru1rBs4/FAngExnEfy+ESJIu6GzjyvFoAMbF1yPLx7NZVfeps/+ggNdmZxv26qvRj
b4WXPqw64BIbJfNFpIr6VuYy0nYIRUO4Knqzg2y79MsVeiQkqWkv8iA8JEF5VrNt3Vj6VjfddTV1
kDCQC4WBt1Ei2BdhGNUq/g45Cowe7GQ7B2QTZp/Hy/iik3Yfdsm/+kayYvtTz5HdUDP6rrojXu/q
Tu8nN9/7hjy+8qV147jFQxyHx7L2Dot5KFv/AmXEs+2s+xHhgsOAq1BfDA7VWk2OLkhJneLo+cMA
4QLv7Dcy3I2xq6jNV9jqgBU1Fd2XIF0PyZI86YlSPCtz7ygSa9i5VtFGvd2dx8b5UVfWeRXrX4gz
onIosl2uYWMcO94uAHdm5vEp88ebBMVN3Xdk0KX3kEIL7II8OPS1CwBom26HSuv72NWXUzF9LvL0
ppzioxHz3ivXf+m2/CQgJt24JVlpPaCYuokQUdwFiTzUrrla6u5mIufw4bnbRr3MKwxQIbJ/5VXx
YRQ6UkN/VXfqNsstf2OI650bA2Lowqt3fpwcvMX9hMjgQ+Hq23px5p1wQp+IX5pIG3FBIvHSNsHR
bkjFh+YT4NnF7FWneMhQOsSJvIjj6doOezvqPHBdx6IknAfnOUHvYqqkopgzYucV802+Dj5yp+wx
sKtPQaHCfTbbx36C9xSZXUWFdC8N5OtROIk85V31pRRVsnPHfjfMwxBciDQHRxXqk5pJKLs2mY4l
/NauzigFlxEmuK0Uw5LWaGOK7OvAFOyzcPJPk9efyQc/Fb1lRyLVB69EgEdK2kZjH95Xeflcx0M4
fURtpkhlM7WEqzmuZTmVHb+aNbG3n3u/YzLPQZVYpf1Y9WlVioMVtPMyWJGfaQnxPKZ1cVwDuNe9
0xZ6PU6WiB/6NFjkMQuarLlS+VqkpzLO1fNaeTABbuy5/kFNnniq2jKtorFLu5QSrmk/aXL18pgR
YXtKrin+3vjxNB6LwiBfq43/0MBIP3R2UBRAkNbMPid78nc9HC7AZakG4MzWWvuDl+j20yQTUUSt
XqyGSiqoOemqqbhd88l66Ca3/eiurg/rVzZdFzlLunwM436kzu7TJUNpBgwf5SlxIspUkD07c+wV
uz7uZbszcvK9KJnrNT4XXcc0hnNesyJa5eruVKer31/kaFLEjmmX82Eo+gH0vg6s07w01edNDnk/
BXr9IOYiSaNakPNG/8+wmWWTyjoK0un/ptjemRP+LRz++b1Xos3y4MV8KVltgfRCFCj/qwVGFftf
LhvfDjadsPICdLi/mDZfYIVR4JzSCcSm7+5fhcAi+K9QOi7KcOH4IkS/+09INvmWYtuuKBwbgYZ0
fC+UgfNOCFyKXNdiKtwfgYjNEB6cVrVWGdntmK0vaD/b4otCY9Yf627pF7U3zuymc2Q1sf01qWG0
raiBxPcvwxTMnpPIqrvzFFZlf1O6VWstuwb0sP3qFoYadc9YlZx5ie8r8cMnKx8o/chxvgSB28bf
5CZRo1TPulaSi2U9t6Ja9EwfUkCGqSYBdTXUVjO58AnCXzpuGdWjWK6cStb5X1Y/Qve8ru7/U/i7
aW3/rcVVXoh+GQDMUyFhg+F6R0P6yK+G1EuDH1DXdd6dDWitOpdq7DVHf58Y4Kw1a8vsr9KOMyc+
/seK+sVe/6dWW+CyeHt9BOQ+6Y4MEGwLbuYtDbrm8Cme7WXfc1HIIotMI12OGohdq8uPep4Sbcit
TKJS5DMksvXdpOTSO5FQqzfJS+NRGxe7pumkFrehG3T87fc3+VavrGCPpVRI12FqVbgty7f3OKPB
clItre8elbPt7JPVT/zuSH2BcAqJofG8z0gXYnPx++u+m5vtuipEMItpDJ20fH/ddligGSwZfE8W
1py3G+227D+myJrIKKc8G7IPdYy1zqD8axzH+4NQe6PP/3Nu4Ft5ZPTgcOKbb8p7t39mSfoa1qv8
2iOksqpDbvq2HO661WRtHU3d0rEcLb8a+VtDmd8s+6BYF+uRCje+6AEp8ySqYJ6WqyrtahMjJLE9
SuLBta3ywatCZBeRI8OZKXOsfBH1pb0ChJcoYOOp6/70QLgP3jwQ0nbER3DbQoJys+rfTqRfsYHH
emw/+27j5m6ErtB1OsQeQxjqSKw+EuldvLzObjko/jYgLDEXrYgD/jRPRnrdcZjkzDL4/WSr96vM
IRpuwgQhHBl47Mi3N1fMRV/FadN+bnWa6e4g+4IC1hGpXK5kjzYZJWoMYfACwrAs/m5I9dQBflA8
eQ9Jt8bWWVckCi/aGnrvNsi8LYDNaqzK8FQM7jY9TS/DcQOZfXd8aHVerC8rePxUwPeU26bKGH0m
qKnDlDclepT1JajAOOOddHNEArt+tRMT7Fu3l/2WFW9zV8xJRgDsfl4+DBJrmXZBM+f8RENw484z
C2l5GZnWrYovc+/BuB7DUYvxUclmNddaF8iPy7LSThVZSVzN50Sx+T/VQR2rl9EeBYvMDxLiIIlv
Qwj9w/CH706LYHONuBL7CtYjVv773SZdq7cSxPNPabp4JdXNUMiWut+O81vPWZVeDl2qPUqQ0HFC
hMnUsVl3aZeDnF2407SzrnRSWeomrlIfoBktUPLNzkr7PAGeeWBSSH+/qxwZ90PVeBV+VxK16YMa
hT2v+yCvQxSznZKqB7CY3GC81TA5cwOubVfiWtpahPsaSTNo0YwaMt41c9CtiDPqUauZRAr8vdiN
q56Wcjdbbq7yIzL5QT16pVlUEtlolKfh1IZTCiXaLHFiLkzqsxsjfy2ndSXUUsy2F3OxxMOu61vK
mDH0E7l3K2tenyavcbIXdNdJvJfKgFuhSg2bZYecqg/3YeZMRZS4ZYJaUpp91yAnuYrD2rZPYhKp
c0ysPkjtQ1s0lXpeXNRU1nPY2PP8NJtZmhurN7X1YKvYH767IKP6efXHBJijbRpU4fch+j1k8xkn
7nFtFL4FPB+NdCj59Np3wVcBm1B/T522Ged94Zml+xEOZkJQQy7ci/xs4rpzIQkLGyrqFFeAjLdY
lqyiOI1e68AT/kiDWhpGmVo90OpmxfkR58dV6L5N76VnG88+1LVqqR2HMM7S8rp256JLDvmYmGm8
ntw4gXrBXwEO/OAarZsLDwI2CY6sFU8WEDerTcgp+yBDwZ5YyuvMHu/Qmi8XE1Bwmp1gBWcP/CWE
CFr2Y5sN7sfGGjy3v2BxoLGNJln1nHlDy06DZ1lkMHsfSsf3eTGvb1pZtknk7ZCTBvSt6VX3dR26
0Bkvc0+3iXMWWB98P1pyt0DZOeNHgKJ11bjtYdu1Mh4nka6x5Jc5XjwbGNNFlZIgwm0nmPQ8tvKp
PPqFtJz2ohgA6cYPXo76OwRiC7dz0tfGTYsXP4lja71SquwZKWvpGlHdiIol7l5ZMtZ+eS2yLhPl
XZ5PeRAfpnyeejQHmZDcO9Fzu6VlpI5yDnZCcQFT3Ra5DsAAbZQNH7FX1FyPyiwMnweEi12kkYEx
sk4wZJ03Rmijtx/h/iUCo64Ltziu0p6nj9pU1NI75im65JDC2xS8NH1qrMe68nMYHqiDJPCjcAJ1
tQ8rviLvZEJd8bn29VFTA7nGD+ewvX5kUDVytTIVI78hsm16RIsnwv2XgLfig7UKc/Iba7A0U2HV
RZCqH13HIdYddZbhnYqmQCx+F2VB6lIxsuSHbngxeT1kNeNlpWtzSodVifkmyP3tljNmul0fYQ8m
riD5U/c1tuZtgXmAUsy8u1i8V4ZIUsx+HAUfRRkUdBP3MGLN4Rl/PY+mPu2+kgSmvOfObeM9Fq6K
QyCsKSQpAQxEEWQffq0e8NSQn/RzJKHw/Gb5ORgDq0ZHTu8XTE5Itbj9S/ZucSPtTFuPv4baev34
/wzy6+e8fHGKG99pK25AwEOMX4vMazN9ymq58NCds9JmYJc4Ev3yo7S9pKE6fp0o6lzDUuvNMmhA
RBEiCN5tMo7F+xCC9DNKo1OVfMRpyfs00LqMxxDwDSh3QpCBC5I96id295U6eRvBpmUHEddenymF
v1m6qG1qoPIzloOUr9mvU/u6PLy4KBkfT2V84+D65fbws7ekDEUC+sbnU5V6vLk04GrpM2ibGswl
Tyq34X1dSOuwsTKgmHL7FUFpz/fQr0tWVw9/yddfB9Rap5V/NKVslH+wbLcu8ovVcf25PSU2rk37
MGVDw54O84RFCfHP/Gaj73RfhZfULJ/eDart4fUYs1x76qvtB51xe1FjEvBSIoviIxXqFV7qwUvS
6Xko0axkxzoJ+N20kyKR56JfkPxdyde1kuX4v/zTryEPcQZwO3MmC36EE6Dh4nmbFX12GgUElv0M
jY06bN92lqmzyO6TmItjCWp0vTdlS75dkiSSgjNN6XDhN8m2nYfNJoUvaxm8PDjC5zrzgg64L+fm
bFRjVxWCKDwc4y7G2GMuMHkOfD412J7sXSgtdxNMY5u4XVAre59dexKuteuoL8vbsTAbEjbpnKuL
FIsAErJ4JjeJF+gas59CQnl+hB1yiDABqvIhOJQVR2x1mK06DvsLN+Somj/Z3pwTb5KyaYri/KvE
QaeY4uoZ0pIc59sCkC3luQU+8Wy0R9ue6ZqgZMD6eCri9UWmQTOZ505O6eSdzeujz2HSM0QgpWvB
ExVg7O7BW21BlDNabcMnoBgZTNsLtyVOccxABD0GSUTNA8Y6a2eyzOFFs8D5fJcFLv/KypVaB30f
BpcdaeriVTeyFZpPeIvY9vfoDj3r6jWxXoVb6vg4gMLGzkUSdyu/sc4TuRbUc4BO8dy5CjXfKQaJ
9z5X1VI0dYS/p1zcq6rwtv1k1JRRGCZFYAiVMGALZ16/EGnyI5jENnhDBu9RHZwBB2J9l5d1wtf1
UvKUnybSs9i6nJB+6Ow2lPlWSTYDx92NX8TSM/dQptUSH+Y4t5YUQWvrlqh3GgupI4rVOPA+q0QK
agEOw5DJXy218lReXW3HRuXG23LTjhYsvteRzE3jl7cyszM5Xk6rW8X+fbEOk/WoKZ4gJ9a2C73P
xFvWlzW1KyOQK3t7hritYSeOa6W3yqTMyFe7HZhDM7WfvRBFgPiq5hJNP6Rxu8RH5eDEsf6aMpHP
8YETTZb4VUtZdBZCLOHrlzBQU2Ge7KTLEzRz7iLTGQ6I3Kb7Ho7Z2Dmf+jjotX3SxYDcKEJI3xcv
qxrwe+0GTgeUFUaIhpwSz3c4iIFVXuWhE428aSHQ8CfQknn/60le57Jrc6yzkevKZXusn+GmLMct
/oVLskWTpJu2zZv11faJes0YM/Qg23uusC0+sSTL9kH4CIREh3Got3o7K+OWrZyQLca3q1lEe8jZ
qNuuhJzmL7+WLDklkQhx+PannjzA+7yFUyuJ8E9riYXS0XZwN6R+MoHg27VioqH4Qudiws/NlxJr
3UrAHuyCF0VaZi661WZ9K9viZqlVtzsvMtCvz78uhOeHI61jqViPzc9HqrH3IOqG8RjUffEasIrX
4rKj/wSrwSq7rfDstaeV2oN/d4gj0X4M1uOAiY5nNhPI0niZOcmWxqVq5hr+WG63NfzccFZTcI7s
YnfYNnkLA8iWrKd5W5N+vDpQDbgf66o6pHnJbjy+Dgi1/xb0isDbUizVCyu/Sh1Z+sEfTOzvoAzQ
C+IDK9ghuHnib1BCajyS06J1HtOm8bhr9Bczu2FqCLOdpbYdVI7FtrvGrNvu/Q/V3dvCf7u85ynP
xQvgCq7/rrbWw9zg0vK9x1+hMafu5y6oA9hJv7/UO9CE3bTZBLgWAl3+3wPdfKvrL7ogJpX8nzVi
F3PTQDzESn2gA8K2ukMv3SZ1yPB8PjZKK6bsV3D8/b1s1/o3uOfaP/uXCAwCNNqQrPN3wFU8SuzK
bL1HHA+EsQxZGiEaCYMvD2tD6vyncf77BR26egACI0LwmOt3AEuRaltAW8YP3VxzUCQFJ/4FWhL2
3q+d/fsHFFtfgrdPKMHnXKwcgSMQnb274FzmKkEBQJH1GjGmdN2AmsWTi+seIYKD8Zi3KE7vh0ku
+b4a6i2eS01osPpVcRD94Y7ernTGnFIqoI+C9PE1I95+10lhCW1URovsHrABbptqIq9jj89DERPX
M7zATEGqEMA7+1ByOJBaWOl2I3kru2GFyaGyP7qVbFx7NxNalohQ3/Fx9kcsbrNFOmhPJm22XdO+
htnfP8S7NQzwyHoQW3cGHsDhEHq7hhN3xHU6p/I7UY4VGyFe9Nwvr2fba1Cj50EjbjhlluGx6O1N
Pd6nWckN/f5O3i6obWodTxE6NkAMHPT9CjZeZudLUcff4nCtXX1quraKlwNuj54zEzPDn4G4vz88
XUi2YBFgmpGhejeBqZ/iRl9s/R1SD3z/uAgPecjR1dPAPGZBTLDXA3grJ8PPU6WxlxGR75ghz54u
fv/84h0qxQCELOufED22dvl+OSUhh2jYGusrmCD45Xk26ZbAVDNuNVjdCQ2/ipDfLWhoZmxG3JWb
2enwWCFqXaLaErp+DKu0Yq93bqOdh2rM6v7r729zQ4L/vQ0VSDHiVGUrV/iwN/J9fB2mGPltt6L7
e12VNugKg4X4cEv1Ztyd5IROsQW/2kzN9pK1yfBPB0sID/cxRR5RWKq/QahB51Dr9R7e4tK1AD9z
eAsySGSVhoQQ0zyMT58MuvhSYRsG9EKopYV7RpRoAZx1KTzLxvksW95ZZzhFrxSnVlP9gVB4v6qB
en0b/xltxzbMUbzbXxJJSiLCtvy84vTVyW52bB91y9TkTXkhh25i7P7ZBDk+0+MISAwB5/O3K5Ld
9Sm6hOmTXIcN+Z4GTNf1/ldR7o0d2TfWi5XlMzmD6ZMbn7EmfP3+NjZu781CkbSxcXz2Ml21HEV6
/jay0MBl6KzQq14qVVdGIiEhtfvRQF4zQWnR1+KgY7/J7sY+2IrLNnUbCt/AOPiDgUOmklyUzixX
JXn54wyKEyz4+4U3PpjAsrOoc9e5uQKxRieFSjnOcDPHntiYhdQG9G7GlGzhAgGt2WiGkVP8g0MI
bBf6g2g5j6ffP/F7EiWQ7FmAIJ6ap0Vo8C6cFLSKqKeu959JX20YPVqqODB647oBUQrGSZ1TMc1g
5PR9kbwk5ifNZ3nthp/LAaNC/EgtvuHnDj1wKn1GJCpJPPNu7W1x7MqxpWhGt1YAFMYIqEHHxUIZ
/6J90YHZ//6RnHc0SsChgABuMwowg0LY73ihTtbV2uS18xyYVALkmzbZbgCMcNh4gp+kAU3VFu4t
TueNT4CY2fgL3eIC+mKlAk5TzO72Fo6ivvhShrmvztlUbuPQLVPj3cbdzKeyVG6PuCT4qI8Fckt5
bAM9yh7Tft3yuH94tLent+LRQryajmCr2K7iCHy7Ps1cCL8cmuVZJuNGixgNbPiwlmvWfDMoJpx6
t5imW19oc7OFjMoCxdRn1C1lshzQZgj82mAIw/QMZacZDtR22D0u5bhCXdSZFbLEFC6tjUoZ4GjO
mdNOcCiGIM0FMxPb/AvCGYM7zQYUQ2EM0mUTueWwwS5p6OT863V8Nt6lwCT7vyz/3WvY/k9O9t0e
hQiRHDi0zgp8EYL2v9ujYlrJObzOehorOrx0x9cT30mpA4sImj1N6j+Fhe0n/+P82C6pJCwnfRb4
j4Pk7bDbecOp2s7+Uz8IVohZjGFBUSszPipvVeMe4slqZtwv9DVhwMsxroniBD1Gic5PpbnzvT4A
pY+NCggGbMjxAU0Kn5oxevHOXMOK/Zo2Ss+aoaTbVM1eYRdt05EU4M04jfJM8BIueTg+2E3VcCdu
UUCEwSZspP0/GW2X853nlbYLIykE7bfejTYYB214Zmu8RfS4VYHrT9Cp7d16uF+sYFDX//x6rk1m
tf2PPlzv4pGPipxk2h5uf0EMc5LSf4A+K5nb7HSfJf9oNbk2pxx933i+gIZp6m+ll5xigu+Y5ZT2
G+IIILllvn5RUoMgcduK898/oHgbngDW0TLQEczheqCT1HtvF1NtmzTO5zb8ZufEsF/JvuMhgAfO
ktUGck/BWGNjrZSmlZKvS7DpXbnaoo+MrGf/OZ9sSrM/3NermOLfy9xlgQc+BRJrfEuwg/eEum3D
XPpZ2p/0io63x4s1b3qCwVbYfP7q15rENKKhDwEBE1KMm8LbGTcxoroC20BEk0QNbSZmee0omBr7
rordJGnOC0iK29zGc1bgnKCpB6Tsp77rKkBjnTuq7g5VOawOHTka2+urfaBdiMlrOYtGenfhK+Nd
eEC38kNMJ6luvkFONYaIXobRy7CC2zliizOwrJ9htLbyluzhF5zjW3wt3RWvIAx4ZkAW4f0s+l6B
2eLnaE640ck8ANI30GQaHYt0tnGQL9/WDlbuRwApb/BvZV9u0Jf1igS1yAeYN5Sfgg5iyEgrQVen
Xod1tvda7OUDXotXgqgzHrfxC/b5udjgnmnxsUfdukEefjfSGAgktvBo1Bc0XLIqwGDHS5sjNsO6
OVc9m51DqETcJwEJQ3mLTS9UiFU929qoE5RtBIflFbXGetvLbp8WQ0WsgK/yORpRypugiSPMUnQt
qXYdfQpc5y7swtafDknnKbd7cpdwXJsnDsktDQMxsx3vdmt50HhPtDvyVLJnnVMWHFPdCZFHlQCi
+2sBqO+DS9ebJ+ezoNONCW4VFs32noZDOSbqnNZiNrwBWx/3LI0ZyYkPdbMwt/tpxta07GwLHmeM
ALKEG0SLWtBiFmFvevpplPmUwT2EgUY5kKV2f1KIOqevnl0VS7qPFfAkQnK/rvTHGp4KfWvwmif+
iiYdipHEuw4qqtz8WKclBjYwx5+oFNF6Q9WW2mwl+uvSoDsd5RS97woAbh2iaUEwrW2vEsSipPG5
DaconM2kM4ZPFBdN8NjWoVUeq8xN3F2aJNOju2RIfJdsik90FpNnGtnQCkTP4xnep3nwtefQTM1N
b31ahaA5VaN+ohNIeFaJ29BGRTnpV2w55cfEzjC4hbT12AWlNCeoAQg4p3av6NL1ucFHsqun1rv2
pqzd+ypNmV3b0sfcn9UBYwud8PLS2AcwTHMIFlsid6Wb2Le0HR4dodorjYXrqhp7c3B7CHsKygRd
8IAFJpyCe79NO5QvbfY965GalmmLB0zVW1OFsLsMVqc6LnGNTqJuXeywBW6ZSOW1f5z4yYsA9Pqr
npvhRP0Sf+/CojwVs6Bd2xLm7jHF7/FIGyJnpZceXQ9oB9gkz9O8Bl9KujFAfAzVEy15soPtGPtS
2SEG/May5LWC1Dxq09MiNvfje6jWDMWRkeF3pLYK9Fe04mF08jQ7tkttHURfmYd+VNAzhIJ9v8zD
pez1Qve0asLK44dxGnzEdBAuF2h0hm+9o3JxaIbWAApnVbrsRukGPwLj+tXeii19WYUIdvZKmPx+
HiXaZtQsV25vRBfFQdp8sfO+vZ59ZV/1nthWaOxuiX8yTpcz4N+N7RfjBVoBC5OuTJ19QPT7LqZJ
4sNdA0EvO5SBn6a2m350Fs3enEysX/o+bxw0Ny0CwHXtWblpufVzEI0e6Bo3FfOlNyS4pWx6gN4u
9Co8LwDQ0TjJUl6qwC7bSz13+ui0g3PllhWtgqT74k7LNzrSxbdKsH3GfkBQ63eIXpO5wj3pYvY5
KN/Ut22q9KelnUGwbGqyBElzgUqoQDacuLStHKT6QjlFbz0HV2lDrb1z7Mrcz6Iu7hHfmoIedCZ5
7tKl+6jntnJ23Tyg0KdvGi0XuT/KhACGko03Y7pRczDd0VcnLaN6HfMvedWuWBXt6qVuEN+37Sju
QyQXF62jg2jQdnypslp96WkAcJ2jjqAdBvQ0F0VOHg9WB34/JNdeQKOoXYnz8Yu2SEv2AWhWvnPz
vruje0hxJNB7XhRmq382OJDvqLdRP02pfnYQW59Gehid8nb0vtD98HmCVXimQ8kanLpWLTsk38kP
umG5p9T4w3AANFvogkM7z51WHWVGkZidnY443sKiPXWgdpiacOI/h7UJv8q5lU+5ph3ZuI7rj4EF
vh/9xrlRVMMnm5Ni382deQSNs3buVI/XFn1aPuMDqE+yFDEIC+T7bbrYirMMUy8HZRbAnrmFd/ap
P6O2r/NT4Q76GYxGcv+jc4l3SB5zT/Z0mIu7u7BO9VksZfhYVXq9SvocP6BPyIU0qLLbWtnmUg9q
uqv7WD/pIFDfZDESHJxuGW/VUrF5YAA/CGmGq1n70wXeEuxBDSblE+1S6Z7YeWgkIYnCi9XS8XVM
/8J7ukelzwFEE07+wDxx4CdnNpt/swrLoPLzsmMZxu41ZRmeFUNP3X2wLnSqpD1XfVwTq7krECzc
JXPTdhFwho2VPe8+tWZQCVTEul7rUA1XSPmwCFtV85TINaS1XlLNB+kXwVmgkIrGdlUfghH5fjpo
67sVO2BJ13TbW7MwWqqZbHXvDwgAgmtaP46+OdiNLkqzK8MWn7/VJndwUuUtbv/6pTT6C9+ho4PJ
xEtfkcHkg5/fzmGOgNJtRXYZNq3zebDiYYrKdLJvEMMNz5kzjt0pdUqpIvqN+VcqbnRwDO2qDi/p
R4Une+4VvnuKtH0QrpVPz1ITjrtKxvVtg+VQXC1W5zPWnj0ZfY29DFmMmLWYLmrVVR/krKx7v6aZ
YeTNGm9gGrb6IU+ysTpQpyzpFQ1wca9bunZBNmOsuSd/7Pv1YQlqPaSnLfWwMbvMDf0RGbVmSrDM
gZxuVmWfzCVyqyEeb+CW8j6Sg0ieJn9tlqixS+8a2C0W+0mQIl4ZwFbz4mZg5Zo4olvjYj2j1RXC
u/NosOm4zmzX+dOKZ8rBYTR39B+9dAh29kWg0E+cunLBsp6OvTs8hlZS0MHMScpQ77RFE46Cdg3h
/JhJoB76FqvyvlmEtWKpAIOPbL9z7Gt6hcx15GhUDzd+STjdIyFd9w084GXumCzyhF9cGos+ZvkH
urt44SoZ/pr+QHtYrQq3KdYnx6WriVF5YPYLHdBKBzlC37AfMAPRZUYsTnVQYijT64LmmN6uqiHF
o9XMXb2T1YJMxh/y4lxnym3wornTDQ0kJJ3U5mw+0+QXA5IX2CnmCC/XeKgT3SLeGlx/2TkTWkHP
OObWcsPZj6o8pouHrwpaLiwwnC+itfT3ERvmXup2cU5NE9NbLhlTZ3AiUrgUQwUFJWLNCTea97BY
qvFJzIZgycqISEqHPSbPymaakgpX4ACScf/RTTox01Oi8oWfHlpnblz3RlijNzyjfKvic46Z60sy
jp/XNU2ek7T9nIQtTXapEqrHCTziEAexxnQ9dFjCBk+jFfLXq3Jxylsts+E4pjRAabt2bXc+aGu7
qyq3etR16e219hZ6H9ATeKdHU30zSbwe/aZE85TM8Q1yLLy7Yu5pW7py1qg7XCDy0Qf0+m/uzqw3
biRd07+IBe7LzQBDMjOllFKbLVnyDWHZFsngFgwyuP3687BcZ6qqD7obfTczQKPQBZctSxkMfsv7
Pq9Ky4nFGMeB8xIjGJ1/WJ2sHmUPxOUwBEF+i7em+6T7YcwPesknTJ5tkwex0SzRddOJPoWIUR+r
PvNoI03rEI1Fd1NlHqauanFvbInCq8txFVURXVFq29nuXg70aVtsG6RJwDs4NaOpHw7S8rs7BLYz
2l4FszQaZnMB1ZMLuFvDbg62moxRMIphfT34fHOHFUXApy1TmAIRCfYngRgpVTyTM/7nSt3xkufd
X/pVnZaC8oK/QvbES6c86iDCwtnK4kWUufWVNeVyZNAUnTozao6BDMSDIUyVTI1fvMJ6fK4F08uc
vu0Y2Jl462Z7xNTudN2bY2bqDE46W+JMLSJMSjbJ50xilqxyEzlAuQC2cm3nXtCVnKfZKr9XhRN8
xXZlvVaWM99OyNxST/bdtcN+/QWlAvxWrjRI2I4w+4ufZQ5lK3fjfgbd727VMK9f22Z/aS/28N5N
oVEear9ENcbmvfOvAX/BAR1UuYwIc7aOGV4wCytx4Oy2sW+UwrvUcrDfi6IAF2HX/B3ABwRFmFT8
uQm7Qs5EsUrvuvE1Zko6+KlWlFpVfm5kN36RNG1AVKXjmF95787YiwDkTlfGWPnpKIVxVfae/byL
LI/WNlU6LldD3nveIt71FEreDjSex05nTPC6zHNu0TmpG7miwI0xEdrqdhm0fK/scQEKxE52isup
Xr6P48qzwjNJm6YlK98fExKfKUa+NB1aMTlnNvo5Y75y2ajl0VX/dNFYZ8cmKMYbd6V9iw2qkTGt
s97wDkbfIIo3t8l7AchWvwUS+281OENam0Zv3uk5sD4hRQojJlmUcLE/zkV9mqmpzlx+7XwAvVwA
Vl2wPcZIXo3uzilmy0h0tk+P18b05EHJCYsA8l0OUeIWTSHcajrmk4/upKkSgRcMTv3exU5Jtval
TUntwN15bQfdVvd2Z81DSlORQSng8MIKTZSlYWqeDNMWrXvvg1wJ8Qz2pfOtZtVhtMlkhIvIjqiL
qsW8VEXnd1FCs71AqdBb0QxwFnnfeiuAEF5bdaxZyrgrLkpI+tXNGmZMdJJB03/Jh3rCcwQemm0N
bnylZV++5nnldnk686igOcFO4+w8jqXv/PGYU6q117rQRvMBv3qZgN8xs2ta4C0Ik7DmA5SdTpLh
3timaoXeKB6ElhWfg2sw4tMCqT+CiYltFd/+z8aIApOf4yDaNY1ksXivnvLs4tOvzbYhd3XGWEf7
Htm2skXe7NhBFiaIK3fRCM/hFvzI3cxc/BOLu43nrbeGqHzTIMjhKbThvG4GjW0mZp83BNfx+KIL
5gnh7Ug9udyZIjJXN9H5oPvqBKLL5tPijSc68e6Eup0aWHqjXtsbR/PtQSXZUfdDgkLYabJPzujJ
0j/4LFfKnWmh+7VDtF2OlDi0Dnl/lDIU3McGQKsKyfbFRvlO5S4jbsw1KqmhQvdUjkGzrqB6XIDq
fZmgP9f1DAq5XdyyPsgZeXLE6KDtwtuNyi88ZEbtg2QbpyySOrbcPnIPwbo57gmRVPMiQ10/G0iR
x9jucI9B1uPZOSDNbX6YbUWRhT2kgJDV+UNUpJNC1LvEm92j1Np8vf5uQzlHZT49MF2drlial7ed
mUEUsn0NmGxdm4N0GpTtE+AzRxr1JwElKbjuqeCC2Gnl6sLemKv2pHYY1riEcm5x10zVD7nhxeVq
dbE3+7xHdTo62/o0lMa8UB8Y9YEClAYxE9LzThA/xibNmnB5NzbgBRJw1wzoK6zKyktJs2q/KxO1
X4zVns6gBTtBM6KEVRyoJtRwpQuvmn7kxrIPXCiooQFj9MyPGK2mzDg22gpRMts98KbMdLvu4EJm
u7KGLnirp9plXhlkNvxv5omlR4MarMNdQ+SNTm3T0+MrOlE0prGSWBISBLD9RH1k2YiwmW3d5TTe
Tez2lOGXBXXSEs9OFRyCyq/PRg5ra2BZyI4UI4KE04a5Uw9p2HoR+h1jLE4Ye/hgggUUsYMR4aqX
dS/gRkXu+4a6k7ORRY/agDOhi00efUsuDysfdupGGd5vgRD1p4HSm9mhkPmtwTU8fKW3nIvHQDRq
L7ocu7yigvHPCipn+c4V6awnZ3LFUzc72YXRfv4jB+sLHXneFrT9GVQ0yEjlEsvSnJ/DxdMPs6oL
vgV8aOwKgqbjNg0a3DyVFz1ZTA+DNAIrcW0xsyhT7K7ll9lxMQJ61eBeta4QeDmU96nP8u44wsB4
9dUAAiDAtFHAS8TCMmwr3D9vvcMUaZeprYcJV1bdstSNyimarvOdoMh6c2OFkWczLLU5qncdKc1w
IttghXgNWz6Az4AzMM0nZ+LqNTAEQcOTAV4MJx9g7uTtOlwcLaF62tYUpqaXywCmWy0/z0swsikb
W75LpJPBV1cVIVwY6u/73tgL3iF0sXJTUuOv96ssYsddwfdLeaELZOpMSx62hgEAbDIpfQh1uBFS
x2zKw9Yv/J7cw3uAxraRINblxzwU7cHOgGPMo7e+BdwW080ytoDEQBmFT4OnRiztO6eNfqBkCNTY
3cWpM/smLKB9o6kmcyNWRHHcGEZhv691WZ0XQw4PGBsEwRqh/Q3bGFStdgiiNSnB/aokmN1yTTW0
kyGuVThmB12UYc39q5z6Rlj26h1Hf/ZeQG/I5Y7BVeUwC+iaNa5lY72V4NbXuEG1etchxzUPweyt
9ASRzSa+BzMIKMASxefKW9QMyWDHc1Cep4UDJ2D/ufn3szMzhSbsI7sDdue89khSiVDQ9ZszNN2r
GuGFFmXL6BH7SRJG+cSRr9VbbsxmTm21GIlB5XFRGv/bwNjla5tr41oJHupUlVVwD/u6O48eJFYa
8uqWsUBwZWRm+MLAuAw4Brn/Lu3NOSyuOTxNarWvq6Eb7URMISiptTUbdMYtE54AudfV4BStn26R
QeHUlNFyaj0AOk/YXctUMdtKFUfdTXrH0wfKF+umXTsAiWK2XotsXXB048eXgzbxPhLc0oR19sEq
zExdzx2fQ8r9k0VMyHvH1vQVIOdKeMPCD4419SumtPCyoIg8yWnkqQv1N5Zq44PU5gq2bexMi+dg
e4hyA+SDstzmxPtAwZ4GvQ1BFiUvv/t27m31BW64BQCIRqUnHGgDUGF1L0ZYu59E4QAmdRnqX0vZ
WuyysKVUjvN91Qz/IUBLxkHqnRcUBNcUCQA2v1ca2q6RT8odOte7H0XRc8sPYIURcqseAzOKymUV
MEFZxkunu3dJG0F3NNvoC+zU6UzkONemLiBHXrN8XMfnrFxm77vXul11JbqwGd0kc5U5GuBLPXdW
XF4V0t+gaRCTisgqfTPFpWBtlI2huZYJkAVlLtd6XRhixr69eEfXbefwq9+2I5dKL6saGPUceIXp
pdR5iDpTY/XzHPWviyAd7xZlPBL0FTMzDw2rV9fDN1PI7qcJNDgYUjaSuBoOwN7WCjrYVuYV0mqZ
Z/vikzPYswXJRb6Z/ePkQD4pj6Wz+Eq9dOGcTSJFtRbS9yFzKRdxJ0RHOEc6zH7oWwdTOnro33W1
TdDW+VNkuSKCcynJ4k0C/JuuMgzJIkoYWO/fievnZlSfihy+X/9FG/lmezGBGRW/xv42gC5qjAP9
8o1Yh6z2k8UkIWM6/uvt3N+X3iwNA8SDSM0iFpVY03az+l9lm6VHqIqXl6QGdHLXvTS/1KjNnsVD
1duxlfo3e8q/Sw32r4jfmV3lLrVjN7p78f/6FZnNhaPJLv1n8+srTr+kvo7XKuQ/A3wajTIfhp2B
HKAU7AT/zbe8f4G/bCP5Xk20DshCMe67qB3+4Vum/FxKxeN8FbSGqqBgNgBSvsINLeh1/vVP939+
KXbc/Fx9Ws/9G/+H7xXIWLPq3M+vfmkIJw/LHuJGu99by9+/1B9A8j/kC/8GiH762e0hZsM/Us7/
Cjn/X5+7hv/9y//kn4LV/2/EpfPx/R+Vx/9Ic4u/qfdvP7rhb7h0fscfFAcv+s21UWebmK1xA4W7
Tf9Xohuzq98YSCAFdRgx7SJuzvEfGAfL+c1x2K9HhPQh/OM/+ZPk4PxmogTkcULgj1yIrLn/hsH/
7SMkuvWPf/+rIsXmy//1qMJHR5dDViObUjABgblrNv8CS29FNLS2dFH0eRbgGFbiKcJf6pLKy/Rh
1Us9MVGm/ojHgbCThCAfGx40FBEyq3xbnQt0gR/eNjF5W8au/sj7ml5ZgIk+9FKxbRwdi4FUFkJC
HKT/3HmtuMDmgSH1nx/Pf3qs/nY+/5/j9Qfcqf/8BN6V+U/1Z4Tkzh/hzPz3CSRSEK0sIHwH/TQX
hckp+3UAbX6B6xEkCBJGsqL2o/nn+eNA+NQjkYnC/XfAByKIPVLQ/Q1kgR1yAAO02AFH+z85f769
q2L+vCsDx3Rsm1pmP4Bc2uQU/v0ABvW+o9QZJgVRyuVEey7wVtoM8K632lzDOxnkBGAsE3Tqix6D
EafSWCvoNflC/pmSfsuLC47650CDHkqJy8nn+6jzwHyyT+1tqmvGseFZjhanPXbRJNbdvvwmH8ca
JPpqmMMGPB0bVPJVAKdyxxeIzr+QJoa5mRBFowPEms1+HPrsXA+RVYR4DVlXMoJDmLhgC+rgV2rq
4YvrFcZXvIa+BywQNG3sMdK+uEOUw5MqHZFQq69EuvnUyTFW7Qyt4lzt+KYQIPuVS/tH50jgHGyf
zBYl8XsiUszgF+hUhQjAHGMa7Z2jM/kgCqE8SehBJI2tV27r1q9RUNl3bgE68TDiG7xXLFO+Fdw/
r10+hj9kttvShtXTpFqpYR/1a235r5nNl/ySI2r0YuHOS3NhaB0153mqEIa2nZ0FKdMDdpRuTQn7
ydmEP6Yb2wX7UAVbRL8sg3A7mPCT0Yd6OnzpYCJYn7wOE+3FE0rfErQVLnx6Ri1bzEl6O8N96of7
YcjM+toWOhxj6dvVDeUPmMVumJfXNgcDdtwR8oD5p6XNXjq4U+5xjoyiuRrYtjngzwCvH3pW++9q
bTuomX0YfIfdnxXM4FQ+4HMai7ta2cbEMmEJDkyl1j1IMPC+D1nXqRR1xjycfGlwjUWyYpXfhh4Z
UGGYqxuBvolcGiYkHr445IFEa3l0w+bqTwFtf+MEGNr5e7FJ8plzqV4PVyMb/h/FhF0JuEVZ3ljZ
UDwZYzl8IEx9HktiB8hXY9+S1GMoZVyLsPykQcWU/IQqGCh47HYSsAL772+288XumGzHFUlVaxzg
wXjSLrlfQPA04Tw45dkpTLUf4f+zEdsBPGuWV7wiTP4W8Mnf7dEo8eE6SJ7oQr3tsa99j7+bZcHI
tp2O/rUGu4YOMTLVzwJ8+fdsbtr7wHGtdyD2oj5GIbkZcaMRYMXDwkMTY2LYZ3+LFRxAn2UlwTd9
8yUzM8Qm5RqxKdUgqGABefIe5YGmDewVVPpq6tgrmSrzIgJy+g5OvV2K7mzjvBhi5nEdtkSGbXh+
s3nFhlrCdnutqzz73swW2ETS8+z2xgt1LjnAjRw+RX2/stymEfyYRrt6wPgV5GemXeaPvocCecxL
fyECaRLhq/By/3H0x+i1C+BGx5O0gvIab+/YXWNSb+77ugPk29R25vK0BUIm0RjmP+1hpcv06FZN
fnHe7AQuAo02C4R5T4da6ucZJiwed7vYWBp1df6moVKw9KiJ5mMhaCpoFYT8iLRXufcWUCqy4LP6
7LVwwp7bycr7SxSK5hmtSJgfskCsL9s6O8X9hKAdfq/v6+pJLQQeMUAA75ZmIeNxhDb9fPJt3xsP
ufKX+uCJeUeN9x2CJxyD8G0hyPtbzMSUnWKUNXyUcAlgZBuRdmSKY99tMGeOcjuWbU72W95V+3cY
lcYOfO8gjDckSVwoABwyKSheqtjaQpmheXMy/7iiVnszzKB7a9zehgHOApkkTAC/c8roH7Yzht1V
8M8cIj72OIgKQzu/D7hPb+SSb3jNYZPDy0OZQX6Q7zpPWUQzf/AXm63YvBU0QSwZCZmaqoIlKaQU
sHmOs40zraB22mT1mbccgkDK4h5qe3GN8ZKsws0O8qeyb5gRQuLXx5b1/sXtXV474VobDWrgfmgu
2ea33c3Y1GSg9auAWe7y8tFMvTzRHMOsGaODnzXt1zLsORi6hK+WjH0UPA2ZkW0swX2mGfXIi47z
vJRvJT5VnaihJWUPOk352XURusZbBjc+Aw8+kFQYeiLJXSzX9HCbaWKXrDX8vB4RMROeBv4wSiOj
T+u8AxHaCbt5KYcia9NgpE5EJeVZK/QRU77YZReBNdYVB3AqTbB7ddt4b8VYkJUxuqxu0pxJ1nmr
MnZHxGy5P5aoNBk54l9+CwHfme21Ow/ePL+gbTBtFfuFsn7MsGjvNJM/9kuQfK69gUYfUIgNrXwf
GHiL7z3bRrm9EQClvrN8LQSm+87/YQ2oAeK1M82XpRMRRoBBdR9ow4rTsgXdTW1t29fSsvUlyizk
NkW2EyDRsCiQN7DgqwS4ufW0jpv1xffgMiOQ66ooRlsVvGYIMwiPieztqSqN7QPY9ASZMyrp9Et3
PGHsBLRaTEF079oNaXfCRJeHBs5m2mf2RUdJC2732kPFMB/0XPlcjDw0hBjqeYJBTpwi0g3DROyD
c4Jczcwd+6NL361TfKIziYFeZV5ovIk3IREjJC1RsgIg0HENH1FkWJTLDAmcu2FEyA98h8UEmS5I
T8hLYPzFhqeK0NTyG7fR0jcs+pvlYacGszG0/VmHt3lkTdWtnxsTsEVuzqz97NflSBpJKFzOQBUs
2ZWuuFhgb+SNaV2vuOzNR9jQIck7rtr3sjDcWoAtjryEXc88rx0LX8XBJqzvcH9mqnO26v1tV2dE
3nD1MqFfatiL6coOhfALtAUbINfCec/Rp86Jw6hsyLiKyDdL2REQDLktowmYCppC8cXfRoM220Ce
83lcp7ZjQSdMcZWVM4w2YipN20oa3NLOXTTaKx/7NkzZV+26g3Mw5zZC8KO7kPiOKaonN8TJsIcM
HJXnTebPvur5yxsYh80TwgRjhi4aMSsj0zNkHnYbofNfP0b4I9XdwAWhjqNDatylJBRUXTKzEtE1
oH1r82BIh3qZ081szfpYzFIHN+gtnDxxt7zLbwkzq/P3Thnk+hDixj5lEV4zAlvM+Ivahc7mqwX+
kLNgGsvZX+pl1PU5r6a1esDOTY6noo42Toix0f2RHgoxn8E+A0dsyb1/7MkqrhOOaeckDqIgZDUm
64YTgZ/UwBxkb3kOgdxCLPW8GaEYeq4+eItmy3rFeb/YAOV19mFqdBUn5N8+gTZ5tdqI9EyT/RMr
CsL+poaQg7CfgvGqrVW1XvMzrzRBNFPJRkuJfrwXXDz1TSFs/dOgfr6ESxZ8DdoVHK0V7jk8bFQG
++SEU7QeYEG3NsHA1p5p4vm5l25bUIb80KbuDo664dA2WqZMOh8J9a3BNwYDyXCYWeHyYOGkJJmV
3AnoITzMSBx1C9BwkjvzFN4jNeMxtxCJspKh6OhPmpe8g9Xa7gn3QTLygdetonSPWAIxNN5658Bm
uydrqS2qLEXcwnirXKexPlEZuCruPRafcYZMlYgY3pvPblRG/F/H7T93LsX0Ua/ByDqGhduQNJm1
+AcZlOJJqrX4aG1fVIzufJCuvCLXm5GVDwZFKmqgJW2AIItQCUi1Q+/D2VAR0ZNn+BX8iFVgFl8M
UnHIqfbzykQCrwQJYN7Op536yiweHHS0mi0/IaBUtyCUb3CwIAdAZ7qSpjwbor2KZsZYrPMFUVCT
1nv6xqKQFXU1EuSbCkZUzQ9PGQU+/mAqyeW2ZiM1TD6FXf1SeQe32wgorvjD6tTUkK94HTCXxhe7
ktEHxIIMqBk8DxLmIZq/T8a2o+eHovvJjLGODj1gJ/Eua2SBJLSwTSOVbyAyI0WIi1og3ZiiAlol
1VMvfQy0VFrTkXYj8uqU2Z+NZBCqu5GR0+UwSW/6YYqeCaNqM9ipTmk+FQqAzKOnXIg1icR01fuJ
2wpneEZ8KRD7og4Cnv7LIPIfDbT+/5wYMC765/OC//2RF99ohcdv7V+HVvyeXzOrwP2NQXyIxxoL
mkcxx0zx18TAN+GOcnPhXmKhxYqQOdcfEwMn/I1s+9+z/fZtGuOHP+YFvwcGBpgN9lnsr1/6D+ZV
WOx3k8mfAwMMqIzRdgexFYAGQYm1m1T+MrHSMjcHz+AwWS0p6EAcf64FF4S5zbduWfhJ7c3nno3D
Oeum/GxMxVu1p0eExHWZ9mofLJhhl45egBzgjMQeo7W0jnWuqyCBT+ru6xEVPWhPw2MeMJWX8Tzm
c/1QCW+YINW5Xg8qSPV2UKlYLFVnf/cGLpYfEN+XG8RZg/FFwgvOvxAr27xOYzBdRjd4D7SlHynJ
KPIsoDktnU8zNyD2q0Ou/Qi4c5RO7phVKcHs4WPhIs1jRIDQR17mLof9i49VRTH94jzeRmEZblcl
qxlwS3XqhFKfZeiRYKpqi/D6URMPNC8Jbd9DsC2kA8IOjs2yv2sMvnXWvTdFpr+uyu9SrklMzigY
1RmoIQKelnkEIXhBCtpHkIum/JPfbtT7VntASHFjFVqc6gqx+3Hqx13jTsvHGCJqLWgimde9DBsN
x4pGfbC6hNgaNtmTyzLZ3BwQrH45JiyIlgPZCynQstq/b0a6SmB8H9pYL6IZ5k9539xBHBlyduTz
3mWZgXpRpH3ytheXgT9S0xn7lXXNSoOvu5pFcW9XhE+R81gwxF4n10sIs5XzUSGO26nrIxL1hqBs
CsOBPaZS4ZDMeb4VFDXzliCzSVB6zCF6Jm+dX9bVKj7pyBlvVDG/9OVM0+5j8D1aTIiOuIvkjceP
7cEU8lqjscwn+UD0+HjAY2inAONAmipw5dPwrSJrFvrKYJ48Oh3fjiqCgyj1TxPUM7oinEA2I7J7
gn21d6jsjnGT5MiAuRk9pMAhWSPQ3p15vmbXsz4HA55trBmSKie4ykZxxhSzFUf4HyjFuw3984F4
FIaxlW6LHYnhkIYUzpcsq6/VWNGHMCSa5SO5GltxhtGG/Qjax6yOXj2TvuEBkIVcQhirybgthq7I
RMvfCi/B21yeQDqSojBnXyMb/DfWKwJcFZamdPOWA4+1SFigbp8WeL6Ua8tsgo/SnykagnuhgRNC
vLG7H4tECz0Q1gwHB/ETKBMyido2saR/M285IhEZmsfW5bWiyvUrkt6P1mHfaXXnXI4kbACeqKJ3
v3KWI+McNDYqug2sMntx54LWQwt5JCKWEGM6y2rgOcIEkgq/I1UGjKHR/LR5mI6c6XU5a8QSS7Jt
1dn32vZYVC2skW1jPx8smig/nG8MKrh6qjPd8PIA7UGQ5shimM5GMDxJyhzU/JK7ZrpsYjgbuAae
WhUEn/LJvPVtEg0QARnrWavpJstncdM5FIcUuBEx54X2MTKU/uQ5R9Z6kAORLNWwGLvhFJbj1CYl
BUV9WsSmvrFvHN0T7MGhSbZhcewDAkXvrG1dPZq6JuVqGIhyyruutOPBXNsHG7zd7yFvhXEagQ28
T7mVVzAEGfbFNX5ULwGDlLi5Gx6F0eQfaBR87rl1x5JT42LL8B+NlVh7sBr1B/BE8UqXoLPTVBZE
SRUa6WGtGjPYqZnrAeuoulK9T3LXbPj3GQ6LO45sdFshgDwzLBhO5mATilTmzN+scEYU2pMDdDDW
UTH7RcF0VamQ+m3Kn+GC1jn6GSCQMZQmcaIK85bYVTSBx57gUy67US0xAXOSHzGan3qevyHesBMH
1euRHyUHC1VV1wFQZz/XTTeGVFqRhLPbWmaA7DTwNKTnThNuiWlavopgmK1ERQOQ14K0g7xUV34X
fgasTIDb4n02GGhSmwx5k0TZop5z176vd0EwNPcrX/TM1IolPAWR88qNqs4DCQS3kYf2wUSEcpWv
8hI07IjAUZkmC5JCspNcY9LjszBFFToeFUQ7ik0P/pXv6dtiCxSKjvnei4p+jy6oSYFbXZuetwE5
4l/JsvQfK2OPEhrK9m0iwoC8HKbvcW/bb07UoxqCntYWEsqcks+c6zCepuDRdh30E5b76KP5IZmj
6C9UzD9BhPywkXFgjTEYYogiM+9qIXyfbrNduBqaXcFoNwo5E8yp9kqE7hMvpfBctjXRHaBmL70p
m89tY6MphCp6cAyzv4WRtnJw65b3DIBKJsaaoJZOKlb2BBwNkLA8yWhsRPOoYigc57mLWuaAZLb7
FkHnqprg1ykFr8UAVINBhkaDRnNzDw3kRwh0M4FezsVc5BMSC+ID5oFlP7FaqHC/9K0ZuYiJG4LJ
Wx9BqNGe6s0jXtI28qsa/S3q/dLSYCSm9vOI7+S6RJ90v/V2x6oMOz5cVlWSNVHqqN5oo9rPGS0D
H2SxcU9GLZqRR8PaMCaZTuUQqNkP4lzw4vq2jhJQXjM6hTq5ZbB+YsjPTLYUPsnttq2/TwGP6hFx
n9cmod+bLxuy8LPT8iStnqC2mPBznscR5prn8SrZINYhRoFhEETmLQG04oDH53YJAwNgI7pg7n2Y
HPvIbXyrUDcQfYRRPzwOTAEf/BXJIrHfZn0Zq8Yfb/DqLmw0FkkQrD29BSgYbCS89h3+cfHApuMk
ULKSd9Z+xyiL9nxyCBctqr5KUJGPn5kTmcz3rOjWzzpGCfi0nergLOsW+yh0T5UIxNkenOizo5fF
S0IIBLwP6/YoeDm2qHbL275wnkrsKjrmmBT9Icdv8lAgxUTAR2oX+YBEQbzn1ogcGWkEY/Byk2pv
zYdMJswki46oCVgVcWXT6aS+T5zlaVx8rZMxNN0xIYKuzT/n4xr8ZOz9yIBi3IHZY7Beu5JaKuUT
HG3056vsXhgDMr8Ry9CpYwQv85tdYm+ReglY1VCGZndMb5GZl8Tr6VjWTB/iUO/W3dmOMv9KkCK0
ETaI1vFI6zb0p8llTi0sQjIZChsvJZFr6cpRIk3GtCHlAfGKYTNOznHwOv9++h156FRpsYj8ltla
eB6EHI9lN31RRaGO0mKOS3MmCp0gRszgBbdIMTlpabX4WLCFFDwoZJfxUXXyy1KZWc64FGxxitX/
YbCyW5Y861F2XnbDbHIivSk0CrI2dbWcNonYMM2LhsHh0hTkCGXlilZt8XL8Ceicrn3SNM70kCyH
wwzYvbbno2fyyFtl/bMuXdLDKse+K1EYX4iXmftkW3chpNFKGz1uO72DolIHZyMCwGz6MPH9IRWB
FI8k03oDD8Kan0HT3HiVZZ/4lCnTnca9rA7DxAjFsFrMMsdhVg5nBtbLQQhcbogDcdxVxfetIJa1
atrUXIbhBareAg9NhM67tpni6LCzPvhg5VVOuswpmo1HmowF4iuzjpCqO/uCVHA5gBGIvva9ZU7H
YhnKM7q+cH7m5g71GWG9fV5hGRF1NofPBW/mGuWrHLC8wIl8n2CoPDtZ3Xydt3lK/A4XLFJ8InJz
6RjXUefU3woHD+JormpPorLk961rLYHLxvvwHOoWVPH9uTKIRYvXXJUkc0H6qG+1wygPu17ub2k0
i/qV1PPmR+0E03pGaOjWJ/Jetwgbq8RCmhlWj8dS4zTdOl19hsEEmHXFX1WfQhuKVzLP+ExZ7Sx+
TvLshgem8FwNLrhqS+dKiZz41shZ5oSVj9veuSpnIyZWrqu48NHnZXM4oPLCJ+588gXGlYfAatqf
LRejRbEdzY4dr7Xdo/Pb538n2/UlJrieNCKD13NiZLOAK7z472Jqpoe6IOaY8RwlHiZvHrEW8VOF
vuZThElKflU1gG20tuqai4CNFdHIUn/bWsCK4CvztbodYIzEuhFGAntgjAPlVf1jbZbLjypg70Q8
ZETduWau93l0vZJKUgdI/WWPXT5dl/XS9MwmP/MaaTRv6lxlB6ND+lwRMXyuWpZLh6UhL5Oc0LVk
P5yhjPxBFCT6+nmW99EsTwjeWOmodXgFq9DB9ieD5gtKQS52oep+5jUxqHvJdPsmy0rvvSGaMmD+
ObpvTCHb8VDMU+4dqwbV5rEZiipplHogLJmHmCzzb2VNP7QvNB+XrbdiKrdxPOwS/zqdtJezkcI7
sCdkZzaFZmSg4mfNQZ6h7CQJZybvLqZuJh/9yZxZF2S8VMlMGyuRX3XsK/zEBhkSHPsZhDQrT2w3
bNoq9zjSJvpfl2noCQar+1qmED/cl8xo/CnGyzZUh9WG5xl7vu89NlXHqw1BWqlvS2ZkiQ9P2GcR
Xe4PKomwH6wE/frYRcIi2bRVrKrdaa+Scqxk09Tesbfq3pc1CEkoNkrzi28ALhKk9rbRLSmvGCdx
ZNWnUmAeFIHTHVvy3KZjJrxOXCB/jNG1GJGyEpQjffM1QiuMARdD2aUucx/L+JTdKeQApMwWZffM
IoyonTUfp8c6s8Z3hfIskZuDSJPAg2NlkcUaRIXZcloW6thaSee+NudJHkkO63L+ifecPUouiHRz
+vnJm13GdZa3ObHcPILcMoL6wsNYZuhidAR7m5I0oIbswZDhRULN1v4Xe+fRHLeSrun/Mnt0IAEk
zLY8i6boZTYI6YiCBxLe/Pp5ksW+I/GcK96e1SwmouMoyGZVZSXSfOY1axvEn7ON/ZCWIIwXB+VX
9OE+TQqiY7CEPQ4Wy5gc7IEz4HMV0IA9lqRyLYG8j11zbMG7AeFjXXsIb97TejjCVM/2QhHUgMaf
rNshUHjYzSFA9H0sCQpW85xjE1UGYUSbz+5MwBIlRlYLjeUj6qZGdkH32iTmjWf8IfOFWq+PVAKR
WjPZmFTjoOTPm6VJ4gc/nxEUmmoU6U42GONqVYvRHS+MwfSmg7ZW6q5jAAXVbRulQboxghRkUU96
9VdUNmO1y2LNwLKggCFJpbovgRNmUIF7w72EqoU4A6uVSD1PjTuo5C2XlG+4XITzvduQTfWw0pFY
QB0+pQ17Y3mpe0Hppb1t8gzveBwUVrnhlp89G1Y1EYh/AZPOfmiEHX/No8khZsh9gYyVVXGV2iH9
wSEeYAn5FRaua9+ii5BZhXVFI9kkyimqrWuV7dGkfXlKaKlxXSQ3uAiOm8BoeOQcBxuqnzPCCTZG
SwdLGGJ+gAPv/IxthDMus3rIi0OQGtkhSmqcOKtwGARJVgkWpHQjt7z1u2TBjCynzE6TsPOmMvhu
2GNB45o4P/s6jIW6apAfc0+eMmRxGJFICrBaK/uDE/pbEwGZDWWrh1RVD6bPow3kD6MPzU9j7rEn
Rf0I/ZiKjdHclpK3MvM7QNaHwgeRrSG5J9SHuwdFpL3C5/Y6VMVB+j7k9DB61uSxtJRHbFC/E7N+
M9L6LmgBBFsQgER6ZfUmJe0Ud5N2+gZRJtk4XoeO8XIfoDEP1iz/Vhfwg0xPfsL4GQi4rG4bv7rz
RfGFOvFDYhqnMXckDuKgPFzTJpiJq1MxtSdKNYi6sMgapAYk1L4qBk/te4ncFQreAEaBqCwU8q/a
zawfuXj12sWSsmuib8CCtigbXRkBRP4c+jiZMXSFPoIsEMB7tU0YSD6C6tjoeUiet3m4Luz0UKjk
0SyamsILQSer/WW0WSVisO7jtHpukBYBY49ghAtxp8X4AkBRhpe0oUhzDiYKEjJhNeWjhD2vlnoL
laZnCB7CtdFTttj11lyaK+7nGxAt3HE2fCKYhSdZBwc0rO+p4lxXorwYMd/zUwodueTcQgRvhewB
dpzZAaFL/A2Mwd4AK9p5JuBffCYhJm5CWkdgQgaDTre7dqH0jpjSXJcqBe/uVSdzgHfcud2XfLKX
XdbQuIHdEIDYmRjJpE5aP2oNaXMVS2h0Re/jyNh1T6jf3DYiqE7Kjq4qEimch128KYOpfgJn9NPK
XfuKg80HZUSWS5WmvjRwl7wR7nRDqEVLx/MOfiMonHXmOnXDl6gEcZ2EyzfbFV+Em8VbsOgXVWIk
cFyj22GCgjJZNwOeHPc4/IEfkVj8KbMPjiWr+aKtjBKcFHeTqyhJebTOVqQ96tJq6+TCSbFYi42d
UgyQ2x/Ff/cYE62uw8UY16LGxiGHyos+zIUbw5SRrbchhwxZfDVUKQPIytbWzxxYLnpTA/7xnbPC
w541kTCbFViQDS4KIUzNCf1WpzwhDPyAmD91o0HNp4Dm4fcWlJUbhc+9TXe86o+F7Xp7O5tPFBPq
lV3Z94Lg3VxUcphBze2LkoxPobaY4r9yFQunhayIIbcJy4h1Niwn2KXqMHpqn1Sos3MNsZw4vde5
VbQPfIza+gvbQ+fTB68R3+qc4Bf5mXGVKQXEySjMg9sK6FaNdV1aY3/yKaGtYPk9Nm5xL9PwCxL9
GEZygxNtUBcww5ecKgz97Wu3IDANcfxlXoEgpX1w10L6PFaxUxKNIMse5OTR7Xb05mgDq1l+joAB
7iiAnGiOfwVxdVkJ+RUKN9gOeFs6LuqRmo/wwintL61RaHWT5cb3WhasaK8iN+u+BrF26HSSizp3
jmYHwySesy44QXweSSNT1wq3Se3ExqGFfykPFPapjJZ0NMu/bBAieL8GYtwvcRZcJUosD21VmZAE
YusO+o/96C7pcgUZ1AKDaH4KyLK2sQRZ2KeVsYlmI43XNNbGw5jn7adJ8vSpisEBQ21011sd1Lcw
Xo423US252TsBDDh1QDd7ntfUM9AI4VAsmzXcaq4aWBjPqShKHaNg7KDX8SX3jhmF1FZi52Hy/2q
U8l9mCbHKqseESi8sz37MSLMX9V97V0OTTEf0rk/5ASklmPtieauS3tCqJ5ttYmTZFjJYHZ3Lm1A
rjjvUWRdvabMVAKEsMRlTZCC16LaUoK8ZOO6K8TlWYxL/akBHAZHJikOoFUWMpeUlrzyCuwUlgNs
wWsPiP+6yJJTn5pPc+0ezFapjUP17BLtgPrFgOl2iHpwYR25E3Ai5wohVZgV8YRBbX8xetOxLSBe
gryYr6IoFQ3IBxvqFwlkaGftZyVLEwmt9MayvUMaFxhg5GO3bSzAEwm6C1+SOv/L8Rd82bXHs+d3
T4sY40d6PyYSHirbYXV4nNKp2Udx+9h4RbmOG+vYUNJUCLlTGC/KT1ZC93rqq++REX1HfWQzhiT0
oDW6TZCPPzM2SZXRU1sZeVXsEoeTdiFpJJvUOjJkpLxrZg1spb6NdnlEbxrRAPxqkcRNR+OrN3e3
eSP2knPkInFyRORbLnjD3APnP3R+/HnywzV4nyeEzEmgo/7JdZT7JVoie8faY/B+i4QgRlTXvul9
X/xR/hjlsscr72uYlJ96JtQXgjHXtbWHVXnhZC6slvB6CJcXC+wmvdmxQNAqsT00TKc+uqADBpOq
R5ADXTXb2SV1Vu00aW0jERWINrTTwmPPMfVsm/3ntAOA5tf+s6fZ9V700176UzYly65GzoG4cF6D
A6Sg09trHA7DTRlTsOE9H3y3I+GBr3zdNCAGHQ6gPq2929rLdoDYrjVdhmqCcKxvQCXRiwpN7Ad2
kd8NoNHqiKBvQH8XeCI0HKchvU0mFwdrpD8CXW7zTmPc8TQBVLBEY3kVgHveTp2xpwDjbUHtVZ9z
H9RvwFP+gedc+00Y8rO5tCOScY03++zqPG1P4JAMgw6jBO5IMy+4IeIq7cMyhDgxwEia4MiOTAHG
8GHzPNURJYw03VVzNB7xW1KQdRCFeAKZDRgORxzRkRQbLkCxKVdBwcWXD9VpoKgQMce43kAHh6Da
pffDUk9y24umT3dkUmN8XxiWzNfYIHHiy8E/NhwdPzNq9tdmP6YvltsBX+uQKpieJDhekxPBKw9+
bbdH3FBHmOJinCR+DbPvxae4dhJ5zCnQ7gpKW+gGZJ29p2g2swqzEhpTInEh9r/ORXGdOROVVowc
XFxSV4GykENJgTs3stpZ2O3sxsSk6D7ULRIBvrwuwtL4K2Gt3YoWJIhNeacBCL0LxpBKc8e1tpjH
smvDHea+PzhubvDH2+YAMzYI1nq6Ij1thgqybYhZKwWEIMMUqrN+SGuMN2wdZzNVdfW5JrOh7zOe
6hA/k1UVVf5qCfw9vGVF/M0K69TOCizgpXDipEF56WfsmouRXnWkzpZLsgmck5jCjnZZGuYIGOIp
hXTeqmxtXKEN7Z8tvWzZ9VRFox024+FntWTZ99Qo4UnQaMb4NS4BZ/dujmREeKb8/H/Ywv8K/ohb
2DcvL2X+rfzxK2pBv+SNaiPEvxzB3RUADpD03mAm/Jtqg2EqTAMTzS0h4QmjwvNfwAXf/pf0tGg0
mAJyoVeb1TfoAgQdCDtobLKMkb325H/CdPhd/FxC43ED09Tv45jCAhv3O2yhwi8Nj8J0BLxDIw5p
SlwbKFt1fYIHutVGtuFfwUCtsAvO29EPLxCVduvn0B8K9YGRgtCf9X8gFHosnkM5lWGYmIzY1rux
eBKJMOwxBR5PkWulW9Tl4+7Y4EhqPHWFp1z05xHLhLLdpV6f76O5HtJPST75j0jKcLQGHefPheEH
xrynFmD7d62BqvcHquN/mzLfdigJ0LhygI6QO/4+ZcNkeuEk7fyaPmpOFYIyL3T6oLTHT5VTQlXG
6zVK92NjRchVIHPQbGh6+tWnX9Axt+d5+ZUj9U/DAGfCkzP1Gnr/5Gz81ObJz/NrilBJ+b2xhyEG
MV+kJNqFWxHNjXQWmk1TRiq4TMmWuiMQ58r//udxvLdksBzTeoW/0EtwJGN5Nx8hhSvLgd5+LDJt
hHF0K9r4yJigkWleqgR6J62qDJ6EW2MMvirBwyGvabnhegpLc/5A7vafhuOzjoQ2pLDhEWlq2S9A
HHQf4duntocjt+WVd6D00Bes0PGawaZN8MqcXUTTmE5GYHDXThtJ1wMMisiSKrur2tSeD3+eoeD9
ynY0LIgl4wjEs6XecL+PKbSoPWkLnf1MPS4NTlPWLmi3UNHX+tcptWr6d5MRjMP0FQshxxsuaHoh
IUJPOC1Pbj2S5o6dV2ffQJ/V6U/EOVCIWYk+1iae2KxXk7/GwiEC0EqlM5r6vSkpK6uDBQZleZ5I
M9OfNhWX/DEyq0V+SWt8pBB1gq/zgCqli7TQRAt09mGR9CkK5IUOHRCQVVG5PNszn1BtkJh00HJt
lzQIg22RVlRf1mQ1vO06cxotU51A3Ndyr0VlohQOahyU7N5Ec4uXz3OTYSWKt7n+aATjEn7yYWi0
9JWpVy7QWTq/RzQdW1JkrgmZoe5vFbIG/OFEOY16nR1GWrQ1Sg2lEEAUEK0mPA48d5w2qjWH+WuP
O0L3SVSR9pd13C7lxR6AX95qMt06tOlwGEaKfyauJnT58ryECz/Glra3pZRt9zWCREbWkuBnITO3
6YdA/38qc5GUbhBS079zRa+tBIoiaJeLzOkWL9rRUlim/ESZGfXcOyOwI/DAad3Nc3WhACaH9GIN
Ryqpn0+SzcBJIC6Wza0pBpzsbt5Gm9QsJLFbFtykUXuYeonYhwvziD7W0rtIU1NukWAxfCSDDahR
pWw5qMOmAgp1ZBnlY3VJT4n1gi/j0BpIslot+UTUpyLqj6LqtXZQjI4uUz9RbWHOTcNJmVgoAku/
CaZG6+UD2EqX53qJ0GwvM0jxP4MoTXlOBFb6cQ2Eezx0nGwxqNiAxwRqjt7B60/VDCNcHrxkLvj2
mAAF1TOOjbm891sbW9tB4aR8A/sq+ulyVrZPub+M6lsyIPlGJ34qemqpTU3pbwNdHnb0CjuumGcJ
sFx/6BTjQ26v3bD0vjm1rI07MZMUoasP5YaxQzlADFxgXiefoIT6FBLA344bcEdz/0xrN2XI+Xms
5Pxz9c2rwpLoF5tcyrl3yhqNLEDlntZzCBJgqdS8EZPnsysQMdDS9w4IPL4wdCycvoMAAUP7whrn
AFMJ+H62FRwB7gVdfo3wDSJbtFAaosyiyPPqcu6QJANwG3pjezvIdKCRDjODPjCEk2GZrurB6HxE
4yvOCog5gTSGfUTdWDMSBKIN9KhLYJGPgNCa6lk0YgCm01WcQKuWFgkFP88Cw/11qQw9ZNK8yE6I
Rt0lg8SnKMQi8QdwIAtQSk4qthbGJHK4R8Y0QsCxlDVuwcrHnpVUYAEP/owAtv4zp2bxaIEgWQl1
65NPswQJP11+KRwoZPY2cSm1Gje5F1TJ/aJC+g90LV3POaRY0LLYPJlhPLmXofaf3GdQ6JjO1giy
9Od5l9ndoF/kUAtn31oL+lvJw2IjfBXQKisx9qB1pgX0kbTQxgMcMfqhg4LXIvxN1bBW0ya108/C
CJv6ECyOM3wdOPpsdAzHKg8OqTMl4T2NMvTl37zncoUTwos5DalkHUWR3heTVJydkQwQRlglWecO
1loV9IoRl4l8A2XUFKDXHfZ0TfKsKCHTwaibxMI3OEYFFaEYu5pT+nLTENyLGc8Nf0WdYEnx8c0r
q7oKazFTxH17TotU3E8r/hoc0rpAJGG4P3/hJM48El6ZiDG47ueuJiDKHdX/5XVT1H9qMuQMxEba
KBZft+g1AoTxa0wvy60YVa+2DkQm40fViNq4Jj8uM7ANlBqbu66FCHZAj98FzBejYz2RWi/GZdb1
qBdufLzIisMQEUeAfBwoUwNWyboUGUtAP8ikqoTauhM1FgOmC6FtLM5b4uzA0gGOZdsyf6VlrERp
RdMT4q84IpM+AXvNNtbc6H00dv0yX9aocfBDWEXacKGPPH1V+oOPO0RHmSr7BhVQL8Op7Gt5geWU
JF/DarYI7rvaaXlpHCGmgWfA2fNlHEPtOFnIDvOxdYg9G/3SDgKqu1tcr66u7H5IkisWbFlfNFND
pUQIurdrHFQq3z96YMnZ0A4G7NzSsZvoM04Bw+CaQ6SnNYwN5JA299dvFxu60Oi872Nlt1G76WQj
4tu8nsLxO8or+r4uTUuvHkdoqXzgN693eZan2jy2NEa9j2Iw6bw/e3/gBW/XL5mjDhTeLgkLLXi2
JgIqAAa3Z8cM2bn6vhrQBOJlHtVx9gTOp3pPmIvQd3EKmo0dVY5Uu6ATYVzM48pxDeMvRwdvPLbU
+dbDZTkJ+zUBL6yqi94FZDNvXCPW5yYqHQ2kzrkcLQ/cDoTlCQZi0/E5OZLZ+p072IbQf8624JF8
9bco6cRon54cwZKfXTEiJbuRmPfwu4amfPoTYdK4je5nM1zy5ik10NBz16OZVfRnBVr4nM5OO7Ir
a9+IOG2d0LG4+UgYyHrXTTQGtGda9qBvH9OQn2HOdXXDATFBFuQFoDB1PGB2UvCh1FN0TCHOV1/m
FXrdENforQdUxTWm7WAh0MUJdP4EL8M3UJLYW3gqbAtoCFygMiqyzNyDPkBSZTe7lb6eCnpcdfeU
WY2hcgDCvT6sMI9GiO5rjPw8P9Xg5jgu18gZgElqVhJKJV6XfYEiLmfjgKwQ8U4l9LXcltPIugCZ
iYPRzTxkgoduZoH+FkobqVTAJzrsM5Q5wPG6pVJcNCmAg9puxCkqZcZUVMkgTUOshhGHDMpOS4dr
E02kRAyvM1XGlNlvMCNFdfxrYgAJyp/fwgKBJ2dHeXH2+6fZsPGop98LcBn2EaVAAJpFp4/hJPYS
PWiFvnYOyJGUsVu7MU3O5IZmPtc+drQdk9zNLvY3F2+xR2I12u6mFo7+kkUcEBE/jMA0h3sUsyIe
5hAUZQhcNtdvGDYFnORL2fcVm4j0ypgIrRD1bC2XFIMDo3LQirbsQK8KAD96XSa1rYf29hZeQbBb
XTSqwwnjRgLH5C/nuC3YIgY0PN4GqTDH8zeVndbNcI3Ykl7PZVvpR0c3Qe+itwxZxYXLsJAoJA6w
Ke3qjyM95C3RqIMps5F1hR1M0yIPiY7Q4FDx0itEf800B5ixwHTpM+syz6M2iRsQ8ZlZbA3b8KIb
4v4qefYGlILpA4V+/eJB5wnXIFvBjO0Dr1XlZwc5ZhKdOoWwj70HXT81HMSkcr5xkUugM41D5AkV
GsmmT2ls1g3I8yJZSPrj2pNuBfe9Dfpb6LXLDBSxora86Zt4Qea7bDKLMGyoeTL2NZKepB1U2uEH
ZcB1ZmPotyxoRL6epmi2+KdYmgKyzEwxoZ+oioe01yj5D2DrASSM/DCTQc81HXoW1C3vKxtrFXe5
Vf5I4D8iDF/H1hKCr0bOyxNX3eBXqbr3qVLAigtMjEW7kxNkqEvt1YDQLocdouB3QkR+2R3wN9Cf
b0aYmabb2kBhHOpOLpRzCLM5K4xtAaaxOCnqyKZ/QPHbb5ejT72utNcEcrEttkvbZEm4rjFco5sx
CC+cuSNL1BgPQO5MxhbXJUXOhGYjgEyEthDdMprrZir1QhlZ3hzy/D0XeHiOmt+ObJVYAXUCYhsj
5yR2XX3GywEvr3Hb+emcIkWvJD2OIoSFgGIC6VDxkBazQiaWiqn2QZCtDD6lVubzZMee1jhCDwH2
YvN1J/IR6Wuk1/NiLXQr11zTZh47/5O/CNaNm4QNVHwnEom8tmSvw9WianTahqqDvuTSiXsG5GY6
z3wF+/wnpRk5PkiHYjG6HNm8XF/qJCAtR8Y5N5VNqd/LAdg9Xzb0rIb7FIbVMt2GIdaMOxYtTYAV
C4VgEmU8nc4CqdGzlPOay17RuOHzZqVdes6ZruVE+vZ2OdagfgazFVbTDu0Omko3b8fFWOOOHmx7
pfSpT+AXNmJaIzMm4+aqLVqrS+7JE0OQCi6km7JZZ7AKODCRFdVH+9wiRIbMpI/TIJBVP2Kncl55
nOzxKK2w+xrOrptjp15lrzFpiDgihLKo1tmGieAmMUnk6wPPH3uPO6MdMMx+Rg1zYE6tUmm3obQw
VAk2p3fSJju4ropnf09VX004IZhlfWd3Nt4dXdIzbZwarBrK/ZhZQ89AygBo1fkaL90UQu9ulpAM
mZdzGmO0bSQwYQGeiNpp69MyidDs4GTDs5ZVtl7iYOFVdkVV62Cdj2WajRkJ0jlw7iKEYhHst/Ul
X8Kp4jwrzkdeF+faxOrtcoUpoD32Mt8w8mRVRijzQwCH7s8aVufIB66rPvPs2dShggWUlkO1O4fr
UYjpc3WBzPVrQjFbpIhFbOtSg5gmfdP5fdJzQfit0IGWieF7U21zUCLx5aiAAllfZ0y1xmWPT6Im
yrJC/ODBdOqOvk8J2Dh6QUK1CwHizXV2WJIYFvx6SMEYIOPL+imclUNTYV5HlChEc4AllvkvlAnM
R4x46+lrPNq6MBRDj0j3Dv6J6gI2STg/qxDTmzV6Bfayh+hhL488k6U29m0VyCk5znS6axT2smrJ
6LGkhvnFCgvYSRYi4ImxqbNgROAgEj0siFU9Zn11nxQo76e4HNuJf6gEmAEuMgC+2barJucb3iST
dWGUHVTHtLMEOkhL5e1pkkI+PiK+PLgXSzcYw0Nhiz48DVGi92VbRiBW9qhAkl6HKDtEwcZtoUNu
sDUuUKdO80zJw1xxYnWbliYEItFckxjoXevULNybYurKEik2Zo7g0UNldmfjTy3yKxnX7fL9LeN6
i7IJA3TUcy4SnPMVww71hesgejrcI0lOAA+UKTMgiFc9hLp1jBAmi7I9J+oR37fanNf/dI6hrPOu
AqQtncNI9YjlkVCNzr6d8wsc0XWo+Rbnvm0JTw46rK5NWqDD3rC72kRtwFff62FOPO2wop/7boGb
Ns60TNDpsFbWGI4Dh7bls8LgVQ9v4YgOrQHQ69OizZaGbgwlsvRUYaWAmEiB1mlx9IbFBVg0I2PA
keGoUudBBgkCHx84amLzZ0DOdTITmqSSqs5ETQjaiyCjWgzziXeHdRGyZ7IEHf+fnEs5R9eiZoHw
e402fQKfbhrzR7YUag4rar+aW4/iZtXR3cO4/oYHqMabKEMJHzoBjjgIoXRuvUAKRBGifbFBWbUv
xBJ9+j326zp9TtAbZhni1NKl37vUEHTeOlxu6O76GuHTr/uFnjiZO4x7BfuiXMr5qxoLXf6aykq5
L6Cniaf3YVsM/J0zm/oQNKHQ8lOlBlOwyl+LR5603AqgRknJN11lhtLTUdaTtnODBZcTG9WJ5IcB
EAYOeHaob4JJgN2ning+w9hxPuUJOF02EU4iapFtZgTBgnQlZGPkxW0N8IAHBu9B30O9ieG8ZrK/
hvONaetsAxlIfXwFAo+/Z2lYbAo6iG3hAAZ5u6R10YlpB7LAqzMhKYO4o4Vu/n7GbATlnIalY11B
j9aLL6nNiudd9ETUAGhaqFM42bmqbfkwV0RVvcYmaujTjSunkIU5uZ6+D3B2acGUARPBrGlTIcsQ
wLXrg0wFm/lcAwDXTsVE4ByKieKrPWJYChiw60AgFX5Bj3kwP4G3wSoxsOGm4Xek4OLjZUSM9YiZ
QT88vt2psDVfi6egM7jqQi9U8/cQTWjRb+24HfWkRXPPXI8gEPnahNx6mt7sHLGYAqm64qUtwuDK
1rdmg/Bqx61pOxSD4eFYBZNhJo1A57lFyxEV1wn/YqPlBT3me5dvZYAMTSg+jgJExuHQvNXyqMPy
xLqz8eFbsogjADYbiCK7BUhy0kp/kpukHpB4Z4PO7rz3anuAu4PAbchx0qARoqtDUUtF7JCcbRZF
Z4NEhIBX+ZG1ykDX80/pV4yJYl4tkatAE7PggTRFqesOuulNgF/A+SJZqWz9gxHjRTxcQ7odCvAn
87milmSDB1JMuZW6yTvqfS9LQpuX2EtMC2JX1jigqxX4QL8+6P3olsqvnTKsA+n7uJZv81xNWne/
9xOwREzGKbS9fyflVYRuzz7tIkl7HLAqQcXKRO+DdRn0siCt7hpdTPlzX8Oiqfn7MDwTHwot0+fZ
AuDbu4ZdZ6MDhcrgchHOIHLCr7h1tklzJc02QAI4Dg08f7Eoqh3iEA8vS0zSICBgcwTg8LwHemK3
n6YzSXNNATbFwHg0QNtbiMvjTkN+BfFsvow6z3C/xdPkt1vquELOK+jLRF1FauvQOQgMroRwQIMV
0+rXYtOfv+n7phKoJGBO1FRdS0ocMt9/UwP50qLBb2wXolvHDvPQHCKKsRGdYZRFSxZOjHUOCD0E
VfGZ6uuupnjvJI0+i6xzbeTPw3q3DLSnIB1lC/tl/NAJLd61unAnSNBmgBRTELxkO8PqanWE3hXl
a1yj3Zspph9InB8bmCchIB991Gv7XURVMoAgwMFJWpawbN3g+n0dSi5ND7hNsxNGLbrryV8wZCnm
Wf5wLBSDrmM7bbtbaqH82sum7hlwPRdJW3KcXODs149XHL1QRnAKzXFrz81p+QKoAcuWP8/U7+x8
afuudB1AOA4tQYcto5upvzQFPT+njB7O+AYow/V3os0syCxg2dtrbInzh9JTw/RB2+9vi8Z3tSQh
+gKWx8rB7/P3D+1yezK8Me53PSAS/2Ywl8R9wojYkCcu2XHZMQFV9DD4vVODbyzD/Lqmq9OuOmTO
HOuD3frOmFjPAQ1alF+RVHSl53jvhgO8dszI2lqqnmZw8isquaB2qIZeLJgu0U6f4uHOVUi7EZDX
Atpt2t8VadO66xho0JexQAr7JTBS99pqzdzYOi7lbax+M4S30Kmx0c2mHwEtIEo644MT7123Ww9e
WKiSWojmmC5aD7/PpZhrZwyqttllUA+Gu2yccO5ad8lkQ1yfOgs1Mhfc8aCWpPo5DoRFSBn58uXP
y+h1R/1y8OphsPtZ8T5PlpPm3TCczkGRnn2+SyYrOU5EP3c9xCFKvxHAe+iS1DbENif1VFcIIqXR
paS529BOQ4ZtX9RG6PzMGxp51eaDkb3fiowM1VYTHIlJ48+2350FcYDCvxW4VI4tOaC50ILhW0eI
tvQb4cUKyWjZzfYeVSi0VbIw1j1OKRMAf1CxvEfHqUIQnAVh6ENe5Zk8oSwkM3T2Aliufx7r61je
zSIHFkrIAFg8NAXejbVv5hxpGwQUVesVT53X42s05w0llFjQpTwWAqItjgF0WOHhjnJtu7OIDpbq
a/HJmwFvEjXb4P9QqhghUUv0BUbRY9gAFHXtOPUCQn5Kjfaig9j/jTZrMh2nQg33o2fW1I4T6IOo
2w/uMUnKDuLaoCYjvQ4QZGuxtJqi+sGzR1CqrnL4BK+ECr8VKZJuH5jl6vXybiaQ2EUh2eM/bEp9
wv9yLkUgIhrkMVoIORD678w2H4l0CEDlrc3Dqy+SRSZXWJgWT39+Bv/4wT5BN0omPiVIfbX/8sEY
lkYFFNl+15VFBv9Dwv7EuTiKdzig1T1GfyammHkruu7050/+h52MbztL1YMH7EhXL+RfPtkrrS60
Fk5FBB7k9FCk0gOm3BQvC/FX8MWbvQha+aQysUHsjTYMfjx59sF2+YevT7iC3oNre9wG/rsAClYj
5REtsUBCi1pI3U+iXxtYblVrJfH0uFMBBqqZnUXRBzfRP32yBAmmbyKTuX93ZYp6AobpQ5IFWN0j
tgXyD9YWe3qdIKgeVavOx+5jq/yg+eg++t0n+fUCADJmM+ncgCYf/vvMVxmSG9MctDtP9gW8Wbed
NKJKBNTM+mIfUJIRmwUh2mqHyEqY79sB+tGayzJsLysT8dn/i7mgsow/MgqDhLTvnkLaVqooY3hI
CicweZX5gXrJ/SK4gu9uqJcBmYHj4k9x/8HTfx83+W5gmoFJ1BKYPtq+7yZiUaWpGslNiKvqCMN5
Kv3HRlnt46hqiEIZPQjgA5GFACgSOEa6/fMOeA8H4hbRSuzEBWwAi3jy3a5HNTRprEVhcD/jKAQZ
AtLedsi8xNs49BDXwsxQyEdXTcl5XfvSOMFkyS4B7Czj0eYcOg2dCsjOsrppVzSPB3f35yH+fZXq
6XH4HwpJ/PNuhH3j9wo7DUaYQB3dkLP5MwReASMYTcT2MyRLsAS+PzQfPJp/mhvAf1pzmfMBTOS7
NeEUsQfdcIE7bo/1I6Kc8UzJCwO0tSsKN9+UTjl9yoLOxqgqzd1LOJ/lFWm2dWeCmELKdRaILF/J
Kou/Wf0Q+h9cXv8Q1SEwjTq0axLvgnh7d3mpeFgWZwzrHUS37K/BjpF1kHOZjTBKC9PFtMRKvyQ8
+Ht7FulFTj9iWNvgguoPpurvB2mgcxFPIObMcN7folaXDUqpotlFgQs7SCJvkTQ4KFjGBQQWoXUS
pTlBakxBsxwjK8SEyDEj+/7PS0Xoq+L3O4yIEmgbeaheLe+PFShpM3Qvo971+IYV1Dhh7oCBRl1x
BeYNzxqvDYfvFQh+rP3MIfyCCY1BmxTY1XU2QRLfs+bLp7EQXv/RkacfxruxeY5r2uRJvu+RKf1+
5MVV0deFXOod0Yhrb+PBz6/oVjY3tWlGl4QWxVPfpeWTUfkIB0ijowsVARvYi2oskDevMej4YLr+
dviQMAUCZBKRuAPA992QJnOo1DQwXRBhbagWqDc8YUvj5BspbIhoy4QJV4/b3nefrq5Wfy3A2LlI
s6xKTBF9QriO6Rs4nOH1TV5Chlem87bLqrhZL0Vh7voeDsNH4/7b7cFF6XqvT9rFZ+s93tSalzbl
Psh3zugqO914FIqSJ8TDihhbMrT67rtpUtOPzo6AXWEMi1MsJcmp+YI2QmesrMI2aK98MJt/HxVx
OOKJ0tSI4b/ZeFBsVYbtFqg1gQnxDAzkcg3MMqzaT05WmPvuse+BaHC7z8SFz3m10FhZxh6Nta2H
TAxqNhN+K9XDnwf2TkCeyxaINjetyfmOXH3wvkRTuvEyeI4ZbiXwPspK9hmoYNN9paA0eQMVbZQt
dKdw8CZaL2+gkDOOo1eSX6Wm0ijIDM1QXjfJgxIQWa5o94/OcXZILWAOGfCDDsg6pOYPdCh1y6Ru
fV22/vMX+tuN4AubGgMXpu25Lrvp9500L0FCs9sMtrR7fIwVk96saA7gTr7NfBQ9oTyFuFSueyxo
y8vXz/6PqAX/A/eO/5ELyH+rrPj/osWHPmv/e8XEC3rh5BsvZZd086u/gv77M+0g8GAd4NDB47LA
QhPx/Zt14Pr/4mekEk20Xn0LQsJ/kQ5s71/cu2TX3G0BTh8Bwekb6cD9l+cC/ws4RD0HOSxum/9A
L5H3+eVYNlhH1B+0+cPviyiwEC+muuNt0Y6DngPQYP70vzk7sy25Ua1bP5HGQICQdC4VoVD2znSm
2xuNsstWi1okJJ7+n1H7nH87KafjDG69d5EEYtEs5vpmSVFW+8swPP5nff9VGv9W89bWXIdes+ut
C1OoLKbpvRaGFC/FZvqff27/vET/d1f5b/fPi9EvV5dYmgYXx1yksC+ZzdPgQ+GeIMcF4DUBAB9P
6mxU+enPf+ytH2MdhGZ8o1oXqJveZhwlkwjPF1PSAyX+9c/tvw7s//0xkZ0SiwHAAvwa5UBQRdyj
/I7LZ42Sb3G3Q6i3ZV5oBDQN+zhcODC88YPsFWSIyADqNf7g2sYonYQBA8RlHMyy6sJS9fpg9N9f
dP6lv3yeCA8WRC0sSHUzh/pG7CzHk3QzUxwHG2CE7/0F3PXDOI/dDuM92CmOJ/DI14sXrfOn+c38
iKytfYApdxPMO4rhCqSDAGAAZI35ELSitBlqr0KvMgHU17sDl99v0oWCmNQloGpSeSEz+9YYW5fr
ttgl4D0aQwBe6YEBax4C0XzhVPVW4+d//2V8e0SqjnYVgJc7h59JD5ZBjnetC/mBt1q31oY2qvGO
xSZAJllV/cCbWn/XeRV4xX+e7m81b60NvaeDYSyDIG1VuH709QgOFZJDbitPZK0ME9I2A57eArzZ
ewZ2I5uHm5EYcCRx7L61GtCtALYEFKh065HoQ2G/2HgCB4k2Pv55fN5Y24QVPDJedVBDbJvJdh7z
96GUI2pnRxOTG+WVcfgEwxkmrv/8x974GKG19kBXBLjJPIBB3u+heJxhHaA+SqW8n27tW4eVOSIL
QQVplJn+TGBFrmdKtjPZ4sLXOIfTbwI9tAYr7hsOU4E9z/AQaOQJos1hTVu949IFf00eO/4Zaz1h
yMlGevDCTAFcBk666DuSms5vt3SolL70YPHW17AWjRHU0JxtEsWotDEvzbSXwL2K+OXP3+KtsTr/
1V9WDQ2Jnq9xFsmot8FFfJ7wZlrwvR8/NQE8/y4M1Vu/gb3+K2VUQPwVDlE2tXy/9qQh7+LCB1Py
zz/irebt1QNcObgxG5Et4QhFFnRN/ItAQUjq1ry1fCxr2IcRESID0sS8qLaQKV+8cHDsvbV4LBXr
kHHH1ZHDWQnfYMf9IIHgrjJuf0BY8dzEHjIAG0Y/9lE/dT34Z+DKVIdGPzoNkLACOqQ7m30Pztrx
XEIKG83zI4iS4+7YfyvQwn1CTQHeVrKBcVVdKQN1FcrMpSZuW6ed9N4q8CUUncKsmYuBX88gGUYo
KQIQ4MIfOA/Eb1Yk+3a+A2VNJO7c2ZjvwJXWBQvDR7iQ44mjUMAXpFtB9+5zKyP2FQ/Buruwkltp
sf89dAkr8KA0ycPeaCyFbdQON6U35+CmmibGsS5SGhgpVALUZgWLWQzy1GymCI+Ca9Y/r0SJSxmf
NwJUWAG658ILo8bLMxl6C0zPdZhFIdxw/zz9/HMg/m54rQCFtGeDZ9sYZwy8oz41fr4qIM+Maa+G
mIX7Ozxj9z8Hj2t5xU3UBYBKMNrdU1yk688wmAiCC11564dasRx1NcqRdMUzmETPqH4z8Y9h2wCu
/PMvfaP5wIrkdgLBaMfbaoaqBZ0VyucgCbOo+NuteSuOAYmAFVJdcKgnt+hLgN3tYcbjltsyGljb
8ojMU+15YZwBFU5gTO6DOAPEOPiGblFmv+jPyAcGdJuiTO0aWI2ITxP5tg0+Iq6kJekBpVkGCYsT
MRTfB2mgTXEbN2uLZhp1D6gkAe8efk9guY4Usu994eC3uv2B83z4ZZc23DTjIqYwRU0VrK32tTga
AWKQW+vWIgHZNwEkdDMZmEYqM11YJwI67Qtr0Ftz1op9AWiut+GomtUUUBiq/Boqv546Tior9HHr
6VHi2JsMLK4OtBn/U1cAW+g2MFY0+6gnADe8gJoYpQeo6esItuex9Gu39rkVzmW9QNI27Sbzcgky
2rrBmI0hv+zUe/v1mg1rMKgGreNFFwXULJxRHeBfypi/8VnPPrS/TsmooyZaQ3xWDzL0Q4MqPcj3
wSVy67u15dfgBxKdzyYbgQI+zfCIPyAla05/bv0cl7/ZL7gVr10elMb4ns5QaPUD185mPXHVDF2m
dCgcf4EVsmxFTXvd5DpjCNz3serr1IcCzu06zq2QVVDwcm2EzuCULq7h+7sc6x0O7H8en7e+rRWy
PtzsUDFQL1kxt/y2amV4P6Bu3q1xK2KxUYPq7wNkPPZgkx2mgMIGtNya8ujWvhW0AQAEjWeQ5hk6
6EoaVai7BSJut6BiVsgiP+qtqMkAZH8p9PzMNInad8EUwVrJqfvM2oNR+wKp0ko3HAkXAzhv8GWP
9+7CxH/jwzIraAHVbPBImMOQpi39hM0LTcYz3tOt61bQsgEvwXkdrRh578tEcb7roKxy+6zMitkG
yjfPm8X/7TqnI02gEHLt+nnAftlg4ZkN4Vrpr2mskTSm59Zn94GxorUh65BDrLOmoIuUhyUCgF4A
oeM47Fa0otA/6qHQROuc/hiBgINraeGY2To/R/w6MA0cj6KqQOOxgQgFxACowBqxuZ0NmBWrm2IQ
suzNmgYKdgQbyKeJD1dLt+2VWrEKVw+KOkmypHBZgVtHWf2Aytl3G3VbgzGbSQ19qZdUNlBMCx58
gTnJJVXoG3FKrTgleTCxHQU7aTiS7jhv1V+o+J8de26F6TjHcJOsliWtBQC2cB8A0W2ioWPrVpwC
TewVqAZD1+PFv5/xPPKYh0V7Qefx1sBYcbotnHYcLWfGh04TNS+QFh895cGRyWkN+0dU/8tCQMct
ltCor9nOJYwIPDYE2aCp+u7WvBWr8BhCKTXYKVmRz+0NwNc+CpcgD3Br3QrWZcoHVsClO1Mx+wqD
i6eZsye3pu1InXcUuO6eylCv94Dl8ctOQ8f03T/S6F/GHJ6VMvS7UGW1LsGPKYOXvskvqdnemDG+
tZ/CkQNWnKAWZV6lKlQbhXchHYnbZLcFx3i+1cMMbHjatdvf1e5/ooH8z+v69+3/FD/6x/+cRv8/
Xkt9K0oj+J6irgGoNDQ7w3YB+EmRwJGocFt6fStOYQywlIBCoUA9jslnrrAOAExjfLeTxj9Csl++
KbhSqBnI+yVD6bI5QgjzrayG3HHYrf00j0A3X6tpycBp3g8SHG3UNF16eX1rwlghGneCVwM8lDNg
OeJ7sFH9+9bLh09OcfRPCuuXcaGKqglF6ZiOZ8t7JvXnMKocP6kVowYEjRqeOks2BSuDHer2pR2j
R6d+2yUaXHMY0jO07dXzC1/2e1RC3Ls1bUVor3NAh1ihUpJ73sGr87vKEMf8ALF2Ut8HitoA4pWe
qyrkHn6JIG932yuIFaIeKpCxmmNM2rJ7AvvllMvSbSUnVnRy1L6yDTn1tDfr1aTpLQ/cdlBi7aDD
DghNP+BuJyS8F/ot66bc7ZmVWGFZtQpi4AWdHuQHA7fEOvzoNkOskGzhzQVWKj4iL5tv0xY/oYjW
bZ0i9pY5rs22a6Gyfa79F7MrCqcqNh/dOm5FJOvyraurWMH4EFICEG6vQOb77NI2Sr2sk3lbzcB1
Ei8NKpxuPSL+4jFz29h4bMUkJjZQ9gRbclkJIA5m7h1Ra7Y6BQ4qTV53PZrXEJ45q5eO4hmu7RGy
2G5jYkVkWQAcMJa7ylCFBPAGm2FQOooXt8atmAQBptj3Lp9TvwQXv8Xb/shq5TRToD19PSTTAiiS
16LxqEVxyTJ8r2Cb7DgqVlzGPNjJGMWozpTsMUDb24JiHrdBsULT1xWqneCNkRnKyN0Cus3NyDfh
OCpWdJbw8WlxnsVECVA2b0j9oRWl0wEL0snXI77FCwcEBpG/wRajPhCew9SWntX/TksLtyVcqMTn
Od5qVFbw4S9Pr5/w+PDBadRtsdaK4pVJMIzLssBKfTxbgzOUxjmdI1AE9npkpnINkY/e0PFte1x6
crOto2OE2iKsWoaEhyWDOWnD4J60wngEnq6OI25F6FJM0EYuq8rI0D5x1PzWU+l0SAGR2RoT6IT3
gsk5ozSgB6jhp4PP659un9MK0B0vCnMk1QyBAcD883ZThcGzW9NWfIITmjcR9QBHAHcI5QfheOpk
7aaM4Lawqg90F4PPO2V4QjLHzvSwJgJC063rVoAuKPlpSl9PWQ/5C3y3l8m7hfnT/t6peVvlpD0A
cEYO5yq67n/POMFt8yX48nlS/Pt9ARSy15NFYeMpwR2ABawo3sNv65qAfe/Ways2UTHTiLrlU2bW
sUxXjWo8D6aabo1b22dleD5PAF9kcTmAGLw/yOjSsfMcgr8bEis0tYd8MPw9pqyUa7AkUyjqe2A4
tkTXdNkPbv23ghRknK1r+mDK2op9bUv+yYPXjFvTVohuUDy2IswnxP86X62gaiX+yt2e6nhoRWlB
y6CaGEXHuf9Jrl6XcG/46NZzew8FjqqZgGXJAgpXsdTAhpYDsdGWl6o235rtVpzysiiiJYKRCAxp
nipJX6rR7S6O8vjXgdSCOYMLM5oGwuJJkeodTAWdnqFgZmw1DZKQBHJoyhiMSzMvouoJlaWVk9KX
23pNGq4kWMETznJi9mSfxoxxR8EYajNfd11uuac2sAqzbgWugaxnh0Vwq5ymi62FUhNfFh5jyLE8
3q47mIfB5hZDtgoKcK0WNLNiysK86JIQMNkYRn+O/bYCFBjnicCIbUJt2PrI/BHWc8qx31Z0ThVe
J4T2xgye858qf3qCAaDbJU5YwQnunmyKoZ4ygZGBCSncqcZdRm7roV2tqYDG9Oo+HvFuU46HiTYw
8o7djqC2FIkQ3LO6gIxZUcHVAHa3Zk0X4gm3gQms8KxBHgQWbUfcnD2/o0XAra4ixu2L2lIk8KNF
Dq3dmJl4oiih5g/YSd1ez/H+/jo8Fw/8omDrMV2A84OxYhftzVwmEeCKTjkcHlibKeS5JAbFC2Nf
lOBIdEieZXnOYXPutAYE55X+lyTl3sDgfZL5kEXe3IyHVQ/y5xKH2vHSGFix6kugynXsDdkEUulR
wt4AVPoyOLn13grXMASJiMBE+VymSQ9EQFfOcPt1W2cCK2JVCwUeKGJDNoPGrOByShsgLLaucGzf
2k23ahKT3jA2PTwgQYyXH7bWd9vzbL1RS1E264ULxr2DbfU+k/mk2768chp3W28EfiPQoLCKy2p4
R3wifV5c4Wg8XOJanSffb06QtuAIsIchoEDYZXGXAwpxdmHkSZD3YnQbeW7FLR7jmh4+rhh5gJGv
pwl+3GPrlpvntuQobCSFxniCqTNXz1UxP+lGPbuNuxWtIF+CG9QWYxZ28deu1/CR4vyStvatUbdC
dUTKPPLAYMzYVEdfYaS4XS2NXB2njBWqiniAR7KgzxCpcSIgfYEhPYzV3AbGClUgc/FG36L1YN2X
M6cVvtuXVEzhOR5/Nx2tOB2rDfK6iPbZKpoCXhPw08RiE8Ks7FDIGM7Tctj1M8xO2ms2M09kqizH
4AUlbuH4CArUPD3HoRRXDd4l+6u6Ac4c9ukVkvHFNkagRxpej9MHDdjGciD7iKrtvixRVC5wsKRH
P0CuPQ2BWF2OrY8s2QEQRLVdL6MX1RkNt5Jf530NhKZPkE34DK5WvYNqUsN8lIUb2tQgIJlTMcbl
jGo7aoB8oTAXOc6rZN3XLeQ8f1RgrNffZh/oxywyNAZmdsPvPQ7KBClMi4Lo0IUUmCkBLsxyVcDV
Jb4T4Jiiy6OhzzQCB2OlYroeqnkyGenjaAfEsF35cZ14EaRrqDlS2G25cvCQBtnjPBvH+wGIdXiZ
yx7EwltQluf51PoqJLdgeRb6EMBT7doYTz5M3Ur4kZN1NQnIwrl5boGJCd1OIbbaS258EQAm9JkI
yh5ZH9TJFyx2W29spRfjOcyyYX6elUL+yHnznIeVY7/tLAFeYraWot/Bkmewj7jJA98tOWgzG4IV
yhQfGaSMxjGcxuEJksSt3zuOiXWymQDAEA0e7bKCwoBja8afop5enJYDZq2TNcpb1y4kfbbAJfkB
BVrVVc+UdFvKmLVQwniCLB14pTCBafgdqJs1lP+L+uLWd2uhnGSxritI6hn48ctHQPcNkvldpByH
3Vopx65SKBOJe5gkwNYHiJS70hRuxV/cFnmdoaMBj4Y+2/uzb21PdA3yMakcbzm2zMvvKt94DDNS
FGAKp3TuFpOEXtBcQrq8sQfaUi8Fe9PcK1Wf4aHqpx74TeDBEMbpw9pKr2HR0zrCLzsrSQwdmZrD
DcYMsLL/6da+dahZg9GAbksHcEliA2ebfmR4YwfJz02LAWDS67uCHrrWh7MZDgjE58kS6ho+SZXj
AcEmew6hzmtTYAvHG80EWqovDoOnSeY2OFbMaoDw56DqehS6tu2NYCtQtGKE1Ynjx7Widq67AkKm
Hstwt4Q3ZcfIV9xpd7dUMLWCFliS0cgZ51WksjZgpvMlC4kKj25jY51vKGuXGAbIOM1XsjjMGnbS
i5LSbcGxJV8+LAAWcL36zNs79gOuGQaAuUW6KT+5LfoKKOvqsm6GLBAw5rhu4s6HmYzWwYW3wzfq
6rgt/EK5aZ6LNuoy0/psehmaau0POeh5wxHIIO8FBWcPngffJiDDgJU/FDEuo6fSC4Le7evb+jDU
6Qog3nH+1PtYwl1Q1gBQyLIbWrdrtC0QA7bJ4M5yXply5ee3Eq6ZYbaPuyJu0WFLxAxZYBa00i4D
3bcCdEfXmid1w1fHA9YZv/JrGkPMRk4dxR/YFwrZslk+Qb3/3Sk8bLhvq+Su4sV02TDBbn0r2E+j
AteOW5FdjMaf4asiM5xtTy1tYAQ3u6UA/pnQv6R2pOeRQoMgkim+zofG43hq0Oa906DYIjE4UUyF
r9cuy4GoS5eSFvD1qhy3StvJVMO6qIO9UpdV0+Z9g48Z+z552G7c+m4dmecalCne+TLDWesBngG3
7VhcYLm8cX6wdWIFMPpcTH2XzRstb/x2ipKi6rXbJmZLxXQjqmhtmMxYA2xoUkfReANKX1e6hakt
GOPx1jPREZkBHlwfxji6ari/u+0DtmRsGrqiyOOqgxNDqe/mSXI4BdXr05+/6fkM8ps7OrH231g3
cJT0sb+3MAnCkZ/MRXzG//Z9KnCr65zOWCDHvV5nQP/I80FNbWam8Bsu6vcyLD/9+Rf8fuqAJ/+6
ab4SPA2iHAsVgj2IfeO8rD80G93QA2DEv24ezDD4/eZdm8VDBEC8P0fXUgSLU0ix2FrGelovG5ym
2iwH4zwNfDokQEq4LQcgALzueyxMuAczkh2+Vj5McSo8/h7qrqtXt5uuLQ2MdpFHghU9/HGZGhJ8
h/q8YpL4Eh369x+XE+sXSK+axzWusOQE9HlR5H3h545Dbz2cghkCp1LYl6GSO4Arw4QXGgNDMqeo
BXbs9dB3WGO8BmLP1A+n/P26e8NzVwZuRWrMVge2VecvhM7teWuNngbJgkxVQXR0iyjrQjQgaURy
eZ7yJZJN/Rg9eWePPbfGzwvRL7srXD+7fdmrFsIPkLkOqCkdv5g27le39m1JWbTqHBZnZZv5pdiP
UUHIIzww8/dOvbdVZeBwI8OlR+9Y+PBiuamJTx4oKLfLhYD6p1bv3+sxs4VloB/TTQh4w3sCvhfv
YKPcLVfw6RinMyZ8oScw78R8HANY7tx5cA0xd0MIe58v1GccAFNqrkPu7QEcmPIFdIXda5p3sgs2
GLyMZxioKcrcfOvzvVpO3YA997AE9fadSc5v16FWN3tVrieWL7CYMWBglAmRFTcvAJvv9VNz5lS8
dFU0zEdc2LjB/zrpQ0mg/Hyoh9IzR/y/5+qewaZqdTpIAj78espA1zjSc0HymY5eP6xxE9/RihZu
GyxIq6+bh39w0CM72mR0Iz8EHZ9iv3h0my7Wtoe75i49oZuMGehsW8qvaT9fAmmcf/7vpoq18S2L
Jwszb002DmB1XE+zacFB36F6OGrcEIprEYu2dMquQSn5epD8MQZQdQ2azIP/RMob3Z7M0BYf3MbJ
2gbLPV9wR2RNtva8PMLt7JOq6aVxOn/H342TtYf4pKiWBl7amWiX6hmqav4uKovtr632vQuZzTf+
hC2UI3kM5jtcsdJ5Y/BCKmHYOsIZe0Ky/brSqGi7cKl+45PbqjnIE4plFW2RwqCiaU5w6fWhDvPa
tIKJHT1A0e2WVQJr5/X3LkrkTs7Y+kzA8hhCN/EJC5HjmcomCHsAjiAR0MFmGs9xiumTYv6FBfqt
L3H+91+2l5BBy2lQg3tsijFU13E7B6c+ivHuL4q1JU7qArjIvP4rAdoWVRV6wHQAJIha9+JzPIZu
pa2w7nnd+rzHI6DlU52FYaBO0FxHsLHy3S4rzBbSwS4UV/HFL7MKEt7TsO7yGMWV0z0O1gSvu07E
4Ldt2OZHf61uCBzjeS8cx9wK450RWOAoNA16eZrH40lW1Ol+yGwNHYxX+mqOmxzmdfQ2DLzbUbhl
8WCX8HpAICs8A2ur/DjUeryp51llXsCenZZNW0KXB2G5wmUbk90v5nQYJvhSxS0/ubVubbskbqY8
IF6VhdU83EL1+mksdjc4LBzMXo9LIUKYo9OlytqdtqclVt0VGVs3KSrspV637u0b3lPgd5VVdT0e
hzK688JpTt3GxQrPrSbjMsOH9Kgkr85WrvrDMDWNW1IRHmmv+172MWy3eBcfu3V8aNo+q6febRO3
pXQ7DMgKWeAg1SpYw3RLRw6mDS6svOex/c02ayvpYGOnDCr8EETz2idQjR0GAaKw05jbUjoDSM8M
y4gKVUtyP3TF0I9wxOtiN0EaWBavBz2WO2oumiBGoVVvKPwH8+m235rKrQ6S2Wq6RcA2MhxZfJTa
4M32CSqACyNj+U78P37dv0y6uDAwCemKMvPhar7ekkoGKDAqwPJ8ASmpz6ogNnAYHVcZpALZNX0Y
VROsIGQOYodxTEzG1Azwn/hLhgFdsxzGiaFTBh72Cq+HtYXLBVxKgzmtwm06BTmsB3EtdntXgy3a
69aZpsy0jZpTBkdPqCzUC0oqtwvj+sZ0tgWEG/zggAxR55vepIrripFoSeEsCntityltjU1XVQo2
ImV43KZSYG3d66U7lDBOZN/d/oA1PJNqFrPmw5IufTmkMuL6OMTcKUnObBMRnDYDNjC5pP4ZWaaD
EUXmPHSShjNbQDiEK59zhcbXBdjpduZj0rfUTZ7IAusgwcsFhfxLt6S09ocDa/w6QX7vm9Og2/rB
vokiQliu0pWWMoHFNGrPNk7ctmRbP1hAJks4DIHTHqKgBGbexUMbMvXRre/WmZ/rYWC+GFXqxXiw
4Y0p0moPHAfGOk1Uk/ZhtNiqFHhN+tjJrfkmiAndTnC2dtAEpR7Vss5p14n2AOg2YDY8dwO2ME5f
LzSLHoHMCvc53UPfJHCzmA5h43hW4daROWhg0MRGdN1I4Fq02n+SqXSrJfyXz6pnBjnmLVvSAtUz
x1iX5QGLmtvjPbO1XwZlEHm14mAVDvTbLNmzLKlbeTWzpV+lRO6xH/iSVmQiyTbQPM1zyOj+PNXf
uCbalC/YPo606Vl0EnkbrI/lIit52uFFP504jLRWt2lpK8HyFaYpfo0fEdDIO640KA7dtrgpwWB3
8XpaDmUeKiXQelF08LKCDOwQ9/vffx6hN/Y/WwrW1Igp6BmndNiG/QCP9xom67nb7mErweKBEyWD
YIJn2ALz1zKisKSOjdv2YTtJ7pIJYSY9pao07dkq9YPx68Dxk1rhakoYbffI9cDgrgwPst3qAySp
brJ/1Ci//qQdzANVGOVD6klvOtQwekvYsLuRm5gtA8s5bye/FkNaqbE8mAC+TBHI9W4HGlsDtvg7
Us5TEZ3qujMvhgzbx5p0l1Dyb8xHWwWWMw2DTIiV0wC+3Qf/vGsP1L+UI3yrdWt3gjkY0tV7HJ+4
h9T56n3v2+7FKZBs9VcD4+Mc/hnhCZwvOFKuBupEVW7zZ7fmz7/ol4SX3/YM5rxTfApgRQgBbr2J
EnZybRe5xaqN+xrmaMFReIhP8ewndUxvWuJ4nKHWvgoQ16h2iqYlx/Z31kN0boJEGD+9Hhb4M1R5
GY7xyZzRR432+YGXkU7cBt0K05q0pTJ7z4+gcF3BHesRxmMXdqY3ZqIt+yIBREVMSn4UkD/UnXfH
u+rJqdf/knwBI1ROrONHKhbpZ3xoUXddarl8cGvfOj92gz/W7dLDMrz3NyDU+cxvzqV6l3iC53Z+
k2Gw9VyV1ww80rk4ycGbr1S+rvJhDklRpKhTDfPrQhpd3iuTX75ci38oSL/7o9YmG+4079Z6bHH3
23S3Hfy2aumQNg2irj2V+da0ydhL2NUkHRuxt2/1PnXhdd8OopQnXKzrRiatadb9usx3L/+LMQ3Z
XUcgaW0SVu9G6wSHnGG8a2AxOtyvc659cb15HA7xyWTawqsSwuKKFcmkwgEHoV7g0yVBPPbFX8NU
ysWHWTSM9K6ZaYB7Pu640IfFcR9XPR2andXbMxByeq2SoIHFDzDfe7XNXeLHiyd4Eu9AwzdX/tAI
oO8lcpZKJqgraGEyzGYYpH8YqMRtoA7r6KccJP55Wka+HuEOC4TpghFqDuuqaZWZfdngutQQNnd/
9UjahkuyTT7xdRJEcOf90lW8ib/LYoHRDwo5TT/JBLSvev98FuldDUbuW9IBGjUftK5mvzmGKJzM
U4MnG5p6NN/mQx5hpsWHVeg9kEe6moDc+tEq4lMVLEaiLmzs9yu4BHSHUAyruK/JUkVHUjHNDmUo
RpzCIhkdIwkAbrKNhRg76DfrviyOKsalOTwgQ7KdvWynsZvCJKIiRN3IWmU5D3FsxFoi5HKDr9WX
VTJFONklse+18rjIjn4dlRRHvZst/L5UZmenYeqD5sFMNBIfyxGWmA9M5YzdmbyMluLYGtSo8FOs
Fx9EBCPCpb1HhUaE7zVU1YDOFcTExXIioBrjNCZJb5qrXbBNfxsjWfXFoV+RDL4OUYEUv/hbuM37
oYXTaJgWkXfGQLZL22kPVSwGoi0QdMJlXdId37Lvr2mARBq9Fk0XlUkjmvgkmrI79GLTckJKYvfm
9XyyXOdbssxNqiesUQ+iL5b6Zdto0cEJouh6er0GhvFDX5ScghJb7u0R95oy+hIp1vW38WaQBCoD
smxwjRwUkvlJDN9LihOUUoyxA1zgWP3kN9EkTgCsNNttR7WPrDZRYKsZPDOrtUDtFtlnoaDkFICs
kXb5RlsPNTMT7AqH5zCQfnQs8zmov+HuE7UIGsn79TjXQT8/NAspxAvkWaM81XuIMqG4J31wYwKP
Nnd+qRvzd9W1/YKKmcnr+cOIoC3Tbih3ej1Ivx4/lZ6EuTqWt6YQQRJKHg8PRKnG/8brPI/2JC9i
WWRar2twQ6aK959rLfbgAOY9QTV6oZkfA+0ciPZ7rnTRFEkzNtE3eD2PwydUl5vygNcl7F2o8+j3
e6j65gj/ce/x7309reZa0mHfXxpDfP8wlIik7zXHNL8qGmoeVEyKE4F9ZP0umpZQpCSqhvL92JSb
edQo8KAeXqLBDYiOZxKxuJ616rqfDV5uyttajGzP+r5u82yksT/dLmMc0kPNcSv+Egm4kP7t6yZ/
QAm5d4NnJPMdpS0yqXVQHAsAgrzjVplI38BDYjVXgAexz21c8fg4tKh0fAr3su0e/CKv/GsNC8Y9
9cYS9o/xPhGRhWJryCci8iZ/X45xMRyGXXlgItYknlFEI8W83qxmDqb7mRhFrtkghvYDjDvy/t0S
xCHMv8umD+G+Xa9YO3UQTeUJ+ml/uh/jVXxvwQToDjnybvpduZEJS0nZbzoVQa+m4kjwWrXeNjUA
x6e8WAaU13jhWryU0RzzawmzWpGo3JvEt7KM6+FQdHOj6iTq/JzAe4iz7Xpu5ayOSlPiHdXcUT/p
WqOHL0zF6MExIIUPnOGGXlReMU9JvXlzl3ZnJE8CoJ1pHkaNwrQ0GCb9lZJdC9irFTBQPMAKQtzj
uFT8yBHC4aFuSyoPQuqg/7SPLAgAOJISyLOENcZU11qhSvZlhz/dlCflqMIN670ZdN8ntcI2rRNk
vNf5O7xNVfF+LU18Cx+OCbtCA2RN/L5FU+evOahlSuG4iOfOtNNUBgkKQLsga+Ea2qTrWrB2Twpf
ReZWb3OB1MUGe6n4iuQ7DoooZyvL6xlWa15ipqrynkXQTPRYcrF4x5msfnwMd2PqjxMxrL5a4RAd
Z4vsvfw4aprvdwwOXo/En+vqGalkujdJ1bYqPgEdX6ibuME15mFHcik68abCpqfyPBgh9ubldicL
UjeH3ky+OvBhCj0UL0xzXmmU0JnZf69II1GR0XGlHquNhPSqx7tx/dADd1eNybpzuOgALp6Meor9
a5/Fs3oXzKPX/UWrDVa8omUzJlpXyrb8m7WRwXSQ4LbNaV9E1XrCL9vqFFaofP4gmrXMb+aiqtk1
KmlFe79MFMZbKdakVhzhl8TyHwa8ZIDN57IOrua+KgoInFGGhYkSAaZ0U9ZqH66GWjIIhymExCSd
B1gfJqvaO/rceXF0s8o2/hjRBllTYNKD/IX7Zev9hNT++Sx6vQJKhe4ntU/hM+Sf289+Hok++h42
wMNad83PAcU1HyXKMIIrgeXZT9Z4bPYrX3efmonXR+CQq/e41YCRZIgHQ8J2MjI8xBvF1JcEhg0P
KxyCD8OMw9pjQ/FseCr+h7Mv65IUR5P9K3PqeegLCAnpnOl+AHwLj33NjBdOLpFsAoSQEOLXX/Pq
vjNdOV3V99SpesnwCF9wJH2fmX1mJogL1zZFDFfPB5YOi7uRW+yTomnamT71YuLBvh4DldfrGGdI
kwhxG/RO5qGl2/yu2xhtGW9hpJIb9II3rcHc532dwE2xgMypPDv84GarZFU0qJ2ALcQdWRG9rf2n
TuvK5D1G2/w1LAHJl1rrNUtadlP3XXha5jkgB8zZKnKaoMA6ipQnT1vUwwymFlj1z2GEtZiJOFhw
P0iaxzHO/VC0zVBg15mn2y2wfLdwMeQ2LK9VG/Qv8Oxd7lKLLR7xwj0pmmn8toX1lPm+bN6RrdJe
J87D7dzN4BWOHdM+QcVh1tEXoabEvE1RhfFRFFobhX2hgeMgvPo63AfZ6ILkOUZWTFw0TkXDN74Q
7PcBZvfOqp0hWW8hGq7Ogph1+QF9jWkyAZZ1K8IgXuiZp2Zbv6dD7/bVYiBdzmoY9N/xybA6n9ag
Vg+1xGb4Tsa+zPQcKFLnfectHFXKKpFj1ulUVVdbHBldQHNk7MHNrL9xPYrBH4NJ74nZ+qgY2qjq
calqjNRLZGyX97FS5bqHVncYHqFZM+0TzBPYdR025XLoJ+/9bQr3BlXoFcT8KYFVzpL1NnZxRtZp
qj/ZQVfhe1OT5a4l8XSvtN7qzMGCfV6A5G8r+4bw8Cl6MghkDD4RUGHBW8Kwk8K2yRiKKdpEMgTT
p41e4rxSSKC9qptN59NkU4DGzNoyTze67LmxbXtAc7KpGwdNzL3AYZvqbHE9pFYVvY1FP+Q+RWKi
LiHLw/5ts6C1JXSqtc1jvaW7lYnm5PsmL93wuUeiWJaujTs56OjacXiDGs/nnoxJHtdJx2Bu4hCX
oEchcXxhoIu3ZQiTNuuLSiYKlf2sEAW4iOi6GUzgi1rX4ZE6CDV9CVI0GZjZRZj7zaXUU9YQCuMI
zYYXVL3vrKN3NkIwQ2SwRBN/kez28Yr6k32qGnGzEJGPU4SVgbD0Q93JZci3tgUFE4TJU9S76YSM
sU5nUSvJoUuUyC1GXO/nUPKroE0HnYfVeIs+wyyHWKaULfjOwn66VfVUY3w9ghXsXolWjjekVy7A
WQGHhbNgFSnacTLrnkZNstxFQ6hh6AziXjwnfHD1fpGIXrqf4pp84jNig4o5KYEt8SYw7NYPqkz3
oW5dfAdCkwyPs2HbHU2kjA5KjmOwZvMFvhgS7LiYuIAGkh+WSKE32YZKnEtsmWrNeZJU9x7KqiBf
GVbv47y5CQP3Evn1LodNZtnlqYgaddfNwDBx8So57YjH3LbcYwQy2vGSDEOhwzJWedTUMrpJrLok
BbP5UlxzqMnrKhd8oXGBZPcwsngSzIwPvUl3LZew5sq2HqOxzwoTlOS1mtl4rQeLsj6vqzbIoxbW
g7h1+bpkqWPYJGILb41jxZxCUZmuIXrByoDJhU+AdshYIklgTg3eTPhgRyzMPKZsKjpf2+HQrThP
PtNQu2Ufp52MkIGjYa4XJQ3hhU9l/U0stMpmEm17y+36aRjKOkbLQ8t2vrVQ62HH0yjpmyvSKAfu
v/R33F+Cdze9kfPMeRfuOJKTVpRvKHULvSWEvjq5BNWpYwM1z1aW0fI4aBvlILim+N3L0i05XZug
UF39IlZrs0UFH77DFNcI1jfTa1sfa6Ng7JJgrh/FHsm3zQiVpWjIJ8h+uyejw/gYd7E7rKMVO9en
5NwRId4kCqp89e3XCkbWdxEgrfs6ilmFmALzRN1yNY44Ga64q/z3SLXR6zRQXh/jpoYOfWvnTdxM
QazvQwf/Ydjf0xs4h9qMMw8XFRtuB5Qt02sFyEnfL4HCzINZ09wGkFyUAX3lfJgzP/IbcHnwGEDm
LtHZHFZnbHHLyWsev2B3r3Zd3LIu6/vVQHuDsJOYuiCvHBIgig5LB9fHOuwZZXNsbFrtcGMgMIxV
/mpj/DvnlXlI4iS5YmGHG45InTche5BU9y/RJtc7zlT7UIVqhpDKyq6bsjVshJuzCv2b33vkIfoj
W+LqlUWrujKt56Joh4nl/Wa3dT/oll55CHKTFxfw9KmSDiqfIjZDGhzLPl2czEqsFQ7jB1+H3xtT
evNCKWM+W5p+5RAnR4vzRXNxuDhJv24wAuI68giA59M04y5bGzK2RcWWKLhaogT+AhiUduGVrqNS
3M7BOpv9AueK8HVjMma58MlizjZRtHpHL9ZPCM2Ig/ioGtUk1+26SMQXV8OCrTVSmr8SK1V4NxFL
1A7GI36AycbM6tMYLEJ+DrAyEcJGfUObwnE32swDOC93wti0ybVE1e2ykgSEyMxTb5tvK6dkul7W
cdm+ImbNocCvDac4vSUWMlVZixG4dgdfqDI+aC6b9mGNgGbtxiEh/d6k2PgK9OhVepougtLdlPYx
ucOYWEvPUISTqIjESsUpwiDg+qPBKdrf2dlwFeZeVEt9NU8zCVkGixyO+m9rY+kfAPakMXAdiJC3
8zzLGTtRPaSooVSPpf/UAX5xnzvaiVMygjklc+/Sz9FMuuC9B+8O4GcdKWI9QavUOe4OVP5ZaZcO
CTDarsXSV5q/MbhUmFfu6pB/mudJxG1B0ylAsVIONFiemNvatcqCOE4JqpxS97koiYxv542v/kdS
tkJ+1w3mM3e8RTbmo5f1KmChQUd9j9Ry2q27YYFf8UE0QTzeM6xP7MEh0ZcCAfFIKeDvesCg/rEl
Ye2OpKu7sC+STa96zCRjrEKwwYiOGu1LO+UeRSoKa9Q9xj20BiWiO4iu6vSrnINx2Y9tYMRpnoWl
+MY24XQxxXJd3jtBMV3H6k7M78Z107JXVdgHuehsdG6mqmT5BH2EufZtm1T4StIG460zeKNcq2VC
hzUxGCS92g2u0hj5n8rrsYqngytX/jiR2Js5M3Tb1J2XUmYaAbQZxhwrS5CYx9tx7x1H+cLRsbhj
G65sF7MtCbJa2DSbjUMRnRlr3PyQRi6tfyxI7OG7rQvDumAOnl5jVs2ITjmW6B6vGzjO4dYjUU+u
yhZJwGdV+fFNYA/VBTEmiWQWNpDDvM5yawP0XT4MDuuGm/uQxjRKrwwOnfaLc6Q5oLONxOcRNX5a
51RUYfOIjLUatVAb9ayxGe40SnKOzdoDpAgwD7qlddTc8taFW66x6l+6iPY7WTZsyCwt7dUYApi7
AQxH6D0fVtZduUWLrwAYPyH6xcQMSUEMkw0joo/ixyGuynfYtKDVqHrslU2ruxtjQoHRB/jmuJNM
eZ2rzSNHB2Mt4bFJNZE3kyGzvNGlnc9WqbH9gtxz8xFM3TwXqw3wXSZr+trZS1/RdXx4lGviXhnK
GlNU24TuE3I9s2bSpf0eM/iCZa1yFSoUMPALMhz5ChoC2+EM2NK0tw5TNggW5RcAE34G+rVzW5rF
FIMVJzBEYr4mE5+Ce5JCmwqtWzpUy2lhVWUkvhTrwxlGBWXb7NaQ8PZSO7DmoZoawXYRpnemHyva
nyUPagCy77AgQe6ypnxOdgOavxj3ZxM/6QYd9sEP7ZzFLXZRlS1WI5yxim39jdN+jl+Js/WS+36O
0L+niVzWrF24DD43TVR+5ZeK6MhXmCe8eKY+TCdNcgoBdURVPvVJZ48CUTc8F0z3HyPFus04kmhy
pN2EyU6KhP+KaXdkw0XwfAfb1jJBc85Dsl/j1KWfVBUIjNU3ogTgHYgehl+zgvNGgTKod1eUjeM3
KVe4GQKQq9vhFQaEokXlXTtybE3ivwMRqrazlnH50ddyExSx9n6Jr/vaJdNLUIaMfkRIgqHfgZjU
APzail6LUXfYQMLa53EVTe5eizJVmKADZZpUrArvm4AxkDSobMIzdfDJ3YtFs7hYzRaS3cIWNCOy
t+sTrL6j5E1psTwEQTK/8TKNXqALMtthLDEEdQxG4D2r7NdlxxIOn+qtXdQbrnl3HqIOak3WIlce
1j3JeBprIaacKjRumQrK7hMG0NdsohheUypx7KxXFdynzK03TGw1348lHEV2kvr1MCEt5RApGZ4S
pH9j4xvI/Fqji/F3qhoxFL8ssLHK6ISW9clZOBe/wxcHcMPsXVJ/AuNB0BstHtchdm2LbUGQiIwo
RNARARI1L/XKUJYSIGSosJqwpQFcj5EtUWhMd9Ad5RXgQGfjEfE7qd6aQ6xC9YpUgbZ7jPkIb4MV
wSKPDd5IRppLfZ5j7/bGZRqQL7lDNZgmOVF4Oy/jWLpx305lW+dxkir39SLhPo2D7PvzmqabxGt0
wfyIftnJO1Kl7ozysiF7zlUwHqEMTt0DGJZhh21iGPaa0nYu4nqREVSgyDvejS7EJgLblyt8F0DZ
SkVHBQDJQYu/eG8e56Bul3ygNpJXQbD02wGuetv3gCINLJNIPD1X27hi+ZQcl6Nz4a4TiUWbadwV
GSPUsXUznL2q6SNE+RMGX2BbCvgO/iMkSctPwYYpiT3H4Jd/AXy6LjiN5jD6briu4hTRTt0GwGuW
Vg2nAcRb815v09zn+Kbg48C7Gr0Adky59Hk9lQq2/PDkEjdw/uOAaxxT9rSOycQPKdLmkfhbLow3
WUDh5rl3glwWYdAuVYX2fULzhs2nK9ptFu5kMGsksnhcjcQyBo37YXGAlielTVgVC4ziQwiM+ziJ
XscEZVqxOKHrPE0WhhE2w3z32jC4LxUhQI3mkwREl2T9YOv6JVw37B5VELDoiqVRT/NexDIuRoC8
Sz4OCxDbrGZ+rYoWw5XhXaImzR+Qc9MsmYe5udpZX1L0w/GWoIwRKjLfAo2wkIxigkk8IKJpSQ+1
Vy79xvCh3NuMKpVd0zmSaZ7ItIvvZeVCeIEr9Bp1M/f9o4cvRbeP2znsfUbhIbEAl6+HrcoSaeAa
g5t6rfYgSdJyQoS7mMubegyb7RQl4TrcCAX6IWOKOMQAqFp/hJQ09W28lQM0a2XYDUfkMQTxPeZG
U4Y1pcnmQGsOXu0RS+r0HipI1ecgC6n9Orh+DpD7uRl+CiQAwk+h7C/fEENfVURaqBadPbq9/tYC
Fu9yjA2Z2WawGIric8hiip6WmmA4BghJrr8OqhNrUTJWmoPDfu0KTZXqdhKyrKmIEbRkumzSva/3
aDMk+uUEroLQFMtL6h1CAMeirRuxXpUmTHmO8adK0AIGIyEWVFP2kGmA4R+rK7asZMsBFqvk6Idk
hAhlQoGXgV6IugwDs1tbTLgN5D5ZbTR9pA3tZIAGIkoMQYwzvHl+qK6XGFPsQPwaHKY9isUkD6QW
Bxar2K+nLuKEv1qNgKJrB5RhVfjgTdImqEFWMt7RtJHrW4BPI1AzAQoZ7f5i0o7ud+HbktzaS+N+
LoOxW1GBQQYO3zRfVtWd76MZHYu2hGGBJx1Q2DQHhUidycK5F8O3xqOph+7Tp334oc0STCgGUoqu
aTSYIl8QwjTqq1mMlt9RbB4V6kXebt+7GiTbe9u6sdsnVTIEQIkmRQZEjDPdPCSo+bGWY5EmdK9Q
Gk0ftUqo45mJBEzIXZpY/hwBcW6QagRay3wVcCnuXlVgx+B+rMBjPiyinWYYcXgu4zxdJth1YxpU
aXmqe9C5uEkSRfY6RffDdogHtdMZg60VdfkGanTsYT6o0yYtQsoMPzsFgvQaJTZn1yiLkvlpkG2n
r9KKuPEUWFn17yQMAV6xS822t2Mf2EymsQuuxxCmaw+BnW2DPQ5xm7lAeTzsvO25vm1mg/mtnobp
8rxJyF1zHs7gLhsiBzgn6Sow3zibVflMgJzm8YDYjnbZroINqfQoWWHXKU9OVcSjnkJyex6lq7FH
Pw6CHDXII3eQHdvC16g2lF41HQjuXIU9dC07zFOHGsjHAP4KrNa80mA/6Ti2OWF9G2RYczdMzReg
dqBwfdmHESYGpn0TRKAx2QDm0mcSyYE889OqaKHrlCZHs1qxHVWyBuEAp8LYWZF1pEIEIKCJqL2m
kZ7nVzojLOAjrRLbX6OwbdK9pLUVT86BcSxkBfAbQ7fQWd43wyDZuazk0D05jgtz9jHv5qvQIikK
MB4GLw7d7Dd639q0r67WVovuBd0eMFbg6aiWJ+BtvAcRk8B6sAlzi8WsghyWNsyrAvR2ysW+g8r1
4sydfoYxZzhHuRDwde13PRjO2Z5QgGlcWJO2St/jnB5ApUBjBoYYtZvwTwSXHTODgtbd9gJSELDv
gpW8F9uWXlPAEcE5Dkrg6xkLYcoYX9hpHh/CljF16Np0otebHDF5HsV+NJ9dYwWA7c7CEWdvKrX6
OoscGApQ9zG0hOE08yVnQDjm935JeHw/wk1kjvcXB+MIwMZKFw6EYRNLm4veua7wvb4EJZqZ3VJd
JsMpgWeCO06DsqSoFq+G63iG/VK2ll0YnZJNUXIdzFEU7EG6m6aQvBLoOtU0K9RGpG/IlzVtbXIu
t6pdH0G3JAY8Ul3q7TsZKKm+qm4M5SkkmN09hY3z0w38ErR5lvBYR1Uz0GS9jpJg9j/8RFt13Sy2
T3ebpRzIoEAhkoHBtiALGxg+snIyyY0N+9nlxiMJ96TxFtrCbnHc5Rj2YBCBJMlFdL3wvYDe/VYu
iLp+CV1XzTfabNFwlSLHcbt8z2mJ4R1h/JI3c5q0XwEpBsBlKQ/UDOwcnUw+D7jP+x1q6g5HI7bQ
S5fvtHJ3ItALyX0QRBrLhE8a8z+KXq6dUACxUENoKu7mdJEBjBaatPluLyfj99QChYZfB61O0yh8
BFYF5dQT0To2WHUV7SeTKT7DuQIIE5LPUjAFYUFiGkAvRqqpvI3r1Lg9NlCYey5yaJYP065qvR63
tKdverUsQdsytfbKA6pf33jaq+XuYkpKjnNvy6yHe9OUoQ6t1mIgoK5w2oKRv+fei/RqrjE6cwvS
r4epCKriDcjW1AG0okhiTaj5Ym0w8QyTcrED2q864HnQWD9OoSR1sSxIGX9sIdXFiYjQGJiRioWX
4jVVocD8wRCCoAUAXOppNFmDAdYkGzmEMSSHmEPbD+BIFdBi4DWh+QKwYmuCjBkUrm1Gsb+aLavk
iPGlDKkL6Dj3K+adkXY1rAmrP8MyAJxNZh1SmaZDvxjatDlmZMsVFH0N46+o0KSGNqn4z1kb+E0H
lB/AuhKTh5C4Ad7kQLxyOH+TF4K/Ds6Lqyt1EvWvODMa7xWcxAAj1LsxnvUOOMFmIb0PyuD0n6Vd
w9XPiTzCeX5di5C1wNA2X9M7kK+DLVgJN4M/J8n72SqL+WTox2GWu1B8apNntvy5kYufHbKoJMuK
qlvuSPPIAVc09E/OhP3sjzXCflSUTZrucUCGwJDEEt7M2KfnfzOU/jsObCT6SQMJJCw2kFiCGQmw
/qZ6bMy5d8EIU88ZcjPg1EuLnItUTPH9OgO5RWvVBmEOugTf0x9rAi8C2n8ln/tJKVmtAL+bQKf7
EfG8smgw6nQDNeyUo1IDlQ4anP8b64zfUQf+7Kylpxm3GiFsD4eLKX0yfixtoaoGXbrDmQS7XVjs
SNSjqx/+zRX+Ha3mz3ZbLQSPOEdiumccITMGPkq7CVDzv/lAv/fsP8kpFSIq57QWFFKo/muno1fH
VfnnVKY/+22hQJ96VZV0D/4ZrYL2p8ZK8ief/CfJpIkiM4yW0T0g6B2UyOA9ImCOf3xD/d5Vufz8
n/TO5QpykYqG7aswmHGaL2UW1Tj3/9yzk98+e9wpArkbrku89TCbNgKxqdv49MdP/nt3aPzbJ2ca
DKpaW9wudSri7zPQJAfzfR8jKIvHvcqUxXjBEaNvVP2pvEn4i/72JWteuRS+WHSPfF/6lkx6vm0j
AKt//IF+NTr8F6v7Z3umtPUEgFCV7HsuamDPYvAO3Ar++/CRYa8Jam78ZEiigR0a1T63W/Mc4U6j
x3JubI0upap3iBv9vi6kVnFmUhRjf393/+c3+cDz3/4L//42KrT5VW1++uffnsce///X5W/++3d+
+xd/O3yMt1/6j/nnX/rN3+B5//G6xRfz5Tf/2KEiN/7Bfmj/+DFbaX59fiQYX37z//fB//j49Vme
vfr46y/fQLaYy7PB6m745R8Pnb7/9RfgWf/0BV2e/x8PXj7AX3952b5+dOiSvvzvP/r4Mpu//pKS
v8RRkjJ0iyykCPbBuLP7uDxC6V8ENJc0TCIIzQWggF/+Y0CKb/3XXxL6F4ofgN9mPIWy8GIcMY/2
8hBJ/xLxiArOGGSacDTgv/y/D3//99vk79/Hv45z/u3yYIKnCV4ZL0UonDXoz4ZuBinOvCayPkIm
M2UgYaYDpnHdARN43W6Y4/jZwcDi/p+u0D/exD9nSAsshP+5gy8vyvCh0wgvCCEV/XnwhphFpG2S
NkdI49kG3aqIpmKDisBnY9ShJoPcTeLkiisI8mQ9MxT1co2KP34XuO7/613EhEWURCBn01+d9P9p
cyNuddMow/Y41f2pGUlWxkDlqw3qA8N60BrbsxDxtz9+UZAPl23tt58+jUkKETOQ9YhGPxskNsgB
AMA1w2uWGvdi6XztuSf+caHJtOF7IOsDM7aU55Jp+r0Z1ZwUkx/HPI0surCuXf03bVaXvC+YnnuD
DapyQFg3wl4gdWzpThCEahYRo4M+1hSs5BPtmI2vI3CyBzNtQ0EwvgJvJ32xhCAC0uvAsntQPrfT
jE4ZJwiii4oxpqM7l01n8sBb8jYkoQIa7vmYRVJoqK/Z1J6GHnx33q7gbEH3blDNDGObdNkYmirK
wRR3L0zUw0cHKAk63gCCoJmdQJtToKiu+hAsLDPWE3kMXEeLVlXiEG/dvRL2HrLmt86bpEilCR78
SsqL5sA8ob6dTj6K1V24dQSM1BD+kEEPpn8Znrh27AmiIxDjKjZ5DNlHsZR4EQjq0Z4Cxz2kk5f7
ed3u2ASIr6gD+zma9NepBAqM7RLyBRbDgpCERZBW6C98l+agUn5IhGTIDCJvsIpL3GMPRrbAFSWS
fTWeX0F7hQzWGh8RNgHDh+KMQiqm0OFDFxY+LlXy1qet3omAnFeqbLt3AbirXTOtnciGhjVH7NZD
f2PtMN4hzgW0ab9Mh2gK/Mc2KTOfnLi0V7VdINX3QlXy3kLT2uVhZ+K71i70x4iAiQbXHS0LpD6J
u3PE0AjSW0htstGz5NNaew6klds2vRKpdeldTdGawx2uW22mxiFIPus1AhphSttPj8ggdfoJotRw
Pcpuqb5aAY36zTSlM9DZAUNKDNl8TZ6IYTE7g4XG83Xw/Zpvq1P2SIc4vUGV21Y5baC9P4NxM88l
YLnHumv7CtTgRuc8KG19iuCAX+0w2Cqgu8KwO7hz3sIxN60biHUgzk8f465m5JiORgyndWmrYN/p
Kfom1tS+yG3w4b7qA6FyPmoOxbZbaJhHi5Wu2o3tFA035RSxu8Rxj3qcJEhDznhfb7RIEthzfkVS
fB/3GbG93NluAns/TJbuy7gz0IU66uTO16N67AyUD0XM2uE9xf7a5murZLArA4hYDklT+0cLhDc4
yXGI1PNiQi8h+fVswRgj5HwZNnvUatNSxWDoNCc0X+bAAzblNRv2q2lHyEwsm8croAv1M+KJBpEZ
i9zCvO+xsxQyYVV8StoGgtSRiG5CjEsL8SdRmoBOZxOgEiNB8MlecntlqqoPQRdCCoblWwV36Vgt
Cd7AjNGQrSe83PGwjS+z9Nx0OXrfxH9ubc3ma7eM4gWwIpFP6yYEGos25s/TULpXMzLyJGi4Trft
YFfQpWzqcKHrBl20G3TTfcaqNu0OanlavS2Yvdb7xoPKgZoBgrNj35HhpgV7s+ZVG3uM7NVoU56I
K5fmuyFgb3cgAdb0Ckck0btExrY/izCZT0ucrklWpcDngauNgJcR7lPGz6WO/bfGgbg8a30JXe0n
OcCAX8AlL4NdtHaoYcW2b6VzZ/Da9SNdoeveI5EEmqokEADeIQgfvsHu4uLjCWMlzGWYBooi1A/2
xbcUw3N9G9sngdLe4shqt+GkRdzByGjr2+GMlUvKa4fwlG4Hv7/tMVkNtLUTNFkXtUidloXQC20w
+DIu0W6jJcTliwjshwh7CuUDNDd35UTpcggSSTeIwyr9LVwAMmPcxon3CLqAL+lQNvxZQWF2G67p
smShKruDYmJ6mKTRkDUw4tKdKxPxCZWJi5DJJXSUr6GBXs3buTwjQZKtx871w1ZECP9gAKzT/ltK
pHgYo3SeARaKegXsPoWggdL1C4SOymR+lvUu6CDQgVYCVlxpyoNniuyp+2AI1xGBP3V97ngPp5CR
tFuYodBPoZBuGlZgBGA+hgs0fdAEAzS7opAj6YMGhGcfpMZGcYPZKLdBH1COOktUVTfHGa0eBFhs
bu5S7+CWGcAJXOcDJg+7fGYEskmEJifJbacV8DraDv6+o1LdBWbsp2xUisgTTUKB0yJkncviFTdS
UbsZJEgwXqJJbGPdmhu6Tm6H47i8q9tQX+tl1NW98U257cYkaQ4ab+Qdm2l1J6C3GbJm2uoj7UOE
JWgzf4KjzWla+3XLxgqHGuSgZvikYDN7mSAz05ktmrEckTnjc1th2jiLy6A9YRiJ3jb1ENw1S7xo
QDjRhPsinTd9qGzEH41Vc5Wt2O8lYq3jONK3PabYljckMwCsi7UK6r3ho33phiq4VxCJgPCsDLsH
SN0hG7SueXhwCQQ/xcTmMDkEzrcxBOLeI9/BW0hfGqiqbnHIohrqujS21wCl2nAPI8sg2bkK08WH
pMPMQrGoEhrgEo0ElTg+Cim3foC1/TQGkAjyqjlpWHXqcwjxXX21ApjEg2bJHe/iogsxP3Q7RX59
FJNt9Jlz3dV7txhiMFSQyO1qTJBtMXokp2PuItL6ZgRlCb3KoHl5FigN5xOw5hLFQpKM34F7Lde8
hQ3V0WqHsY8tmugNjnEndvAnTr+oztTAzeYNExaRjLbwdjFN+QEKMOzPthlXXsxTRAHwagtlQdeK
CoSQQFvV+qVqr2UImftxWZA7VcQWVW2GgGQMgKgJWGCWaFnlkBJ/QJLSZwsMkb9BEHpXqyg4g3jS
u5go/i7mGCBM9GYSshM0MFchsmezJraymIX+v9Sd13bcVpq2b6UvYLYGwEY8RagqVmAokqLEEyxJ
tpBzxtXPA9k9I9P6pfHZ/L2WV7uboqoKtcMXnvf9+l2GtMaz1f44hUV8UPsOxXXTZLNrWvmseB1N
Boq6ojRodcd1Sqm+sz/ZbGGX1vHwVYud8JhNcXmD5EQ/0Fnrj2Vfp37VTJAcoldvZZn1v5tWAUA+
NuEzAoXsY6SaIw7djSpPdRPSXrNw5jzrNOR+6+OiOQppzscas72LQA+500DwX63aUJ5To75OwJNM
RMpmsStCAocJrnR1ului1HLX1PkZzd1rpbdpkBfbjhN1ezNiIOQPg6Md0iWqvFTveq9J+mifa8ux
6UblMESR5S8mFdYclcUBEVpysno1DYQpCs9yBE0pW+S3uV3cERtV6H5SbCQU+4oFD2FBxzFnRgnY
CeCoY9FotbOjoULfUkndLZT5fTun/1tYh1E3TvowZ/6gTx9sxh/dVvRe3bIKa0/fPLv0oksDObfO
pZiWYaeO1njgePg6ILnZG1b7in2330dpeFAs573SFIwMW9IAaLS6y8KuCBDmHvkz4RFouf4SadmH
Kmoo+SUlHaMlPqGwObRxt+uc4oGoufJKoTyE7UgoJYxDVHT09U2da4uB3Md1gXvVemWD6OFWjKUI
et4EQ0gS8xhWA8xpkd7XKqJSZsOIC99g6DWmml7jVWZgcJqBjEJM4QW7z8zXk/Z2jmPdF1lZeibT
doLUUA+Ig8oHZ7LY4JTw6hPTdJUvRdU6h7Wsta8aLeRPtZLZF1ran9KmdB4kkpjTzObYOU7JaAAj
f8hSUfkj5OML8+ZvK4TC3izG8dMoq+i568PHyFyUq95P3oxiac98V4yftoNYrS5xL2ATVtcwJl/O
kDgVPh6JE/0+paFvttq+aeSY+EO91vs+nW5RsWm3klRjToc7pIvHSbHupIyeetvGWTf387r6XFgZ
nIA9AeHF0cdCxIdaHZ7q1uRqcyyHroMANteLW9McFbez1RdilwXp3sR6wz7H/NC31vt0slXYIcU1
amZRmmU0o6HHBbBPodwHFvbSn2SFpiPWEOpKZChXvSiqk2brD8tqXWVsDPti1cxbcyqRIE4aMRKT
yoBkmhOrcngy2+xsKfJc42B2jhPhLVN6KaVeBE5WIy5WChrzmbHcdH1m3hhxIwM5RtdcjLuhp6/Q
rtOORgf6hBhSsvIgK4660+51Xb8KbdkzFqQ8dPoQnRTZWF+WpYg/2BOiu0iiApW1k39YGKB2iyFp
XgfTYum34IShl6B7Bo821YdcWFkgwln1hhC6IEkTVBNqV+7pYcvfQpkk74uEaIq+iH0eyjH0haNk
u3Cd3kPGrEFNB/JorPkGGrImsT5+qBFOHqd4fVIcYR+Uig7orMoS9odKQG1VFiSqhTVnsRz1Bgx2
lTl/3pzUUwOMsjP0/p62k/O1WuLi01orj0sz6U+D5HqbgKBc5DghyIT51Foq2rt0ogeF2sJdNSv3
Q6WfGViaIOPOwvep1p6YBJXsliK1DLcqJwM1gU5tAALJ/BhpZngByWlP0i7IwJg1BDrlJJdiaJOd
GCSyHGJnZQKaqWKpBJY5+JW6oACIBUIOIBV/laV6pzLFwDUr9GsITcN9grCOFFxPkEiqcgAqWMuj
uoRSZSuI8ZPlAJinUS3voDrRI+k9nLcU0Ulf0maH/vJE1pn4cGfiKWQDIyQfSuOzZc0PTtI7n3Sj
XmMyzIGu9u0U13ZD07GMR39ohhvVVI6VGiPaaPP+ZnYUxVPaxngB7lcvoyVSr7L68hKLeijwfbM7
d5ZRscMAb9g3tpl5dBP7pzLNz1OpSg+JPiIFNdP9FTnycV3D7NpiyXc0kWmb+Ju/tDW1C+jHwmSf
IqQtlMXxFgANtxBheYrj5KVv5v5rNxAuaNmgBPEargmn2nSWldQQ8CbdpUjML4PJ2ThWyo3V64dS
kdA+6W5Gr1gim2wdjEvX+pgYFTYaJYu1Q+yFJqtsipmKguzRMY1F5jzGyM9xjJ7RJs33Ot5zsruB
DotTclCk9eYVhU3kJJjzrLG+MB6Ps6Hz1ag1RYCsVYsKt0PQ0UBNNAbkTx86RhN5U7GAMbhrmBAu
B1OuxQBi01I3n20HoNt0F5EbeuTPcx/j8ixWs7Z3iqSKyOXdVVMsd3jdKtXyhRpv5NzrXfPcT2U3
BomWINiAb+dP2ZdJUQbNDhjw3Q4PAFjEnjlMVLyQJyXVaH2I5lQr2k/ZkJZGeZhrC0E3Zr1Di02S
mrRUxne1aSCo3a+roY7hfqS5Tge8GeQyrjsGHCarvGFIY52to1+so7LWLlniLBERklLYl1SbGnNX
4Y/yGsGKuGGjaztJ27LC3bG1d2uVqihMQ8Pr9KjzaubWO4X2hUu29xhK1D62TYr+voJxDPRELDsL
CTrSVuY7GU71tUIEuysQ4nqd1TyrJVJIG+ZsMqu7dhDHtFFEkGJk7ekN7fdxTXWE5tXK8ZJqbsh3
+HG21TZoZpZmg6OEqxjNcIBERqKQqqM6eoOcGtd0lA+F0RVHtmK7i+LMemCWtLhMa0fOOOTpAUgR
SUZkggJVihIhGhON7/SQoKue9Ie1UdhPy1p4YIAK+Vf/kOBeysfp5vrFXtNq9UK0z9LtaBgHYd2Q
K82qSO+o5WcfVRGmHqO9s12D8UETtI0wJVKRBOGjgvYv3kjyNPcFZcvVpZxERQIfB/Lf1bBQXVF1
JHaAwdNupph71cC3ffTrxZIvMQQx4g4ji48aX62PKBmYzk4cEugpf1aq1HKTuJ3PTTeZSNSW27nT
sxvUyL839GbSRevA5MadXug9mgk7iOeluZFlN6HCAgoN12p90Ncp3Lqd0R0N9v5ZxIonWhxyEWXH
t5lKluESnn5VxRJlLhhJdwbaUs9CiGuSSLkXKiBbxzG0m/L4MtmFQDwn4VmV8pjHOSMSRkJZt2pz
y08Gg3qWqCbrSmpruEoDuhQp3fLYyNn8JEREiotg+KYb8dzQp0jdl6YYjl2ivdTSqW/Uze2QWuyz
WayXxejM1QXkaAFimgc5dVzywyrPyjp+7fFu9ZBtVze9RY8NNqO70fXlkJbq/FBNEbgpW/0uThrz
JskcjRQcJX0gKjwdDpaU4gJ7RXt0opBxH05Wj30mq+KFEk0YSFVpDqIogUZ1xfLR9dnfcNQnYsP0
xjRROHiaqO4baHtThwDETa14qBzNulHxQznmoYCPkVVi+IZZ1L6IzGKXyCTyLGHkrp0yGWrDZSMg
bhFbFzOusejJxzU8ahi87HPdmZYAEsdCETEk5yjrRFBEqfFYazhleEqX8vkwVwdyqKYeBeT4EVli
/X7FvmRvpA72L/j04TpqTNmlEpZxXwzEvxDYzaOuUsZDEOp4ThJnO6oaautyHqgIl+t0r8eo3dJJ
VXcM9gpqs9m1Tt9/HhR9cScqtocUzNZfRLH6xhyiCSQl/C0lpTgxAKH0B8WI92gNultdVRSmwYX5
TjBGAWppGV7I0I3M3lSDBvPzFmq7sa+WZaccskw12w/JHEt2DO5fsObd7UJKDYgurCdqGXNgkNG/
9iaVSc+I5vdGmQHGZ0NPTtTk0S6aZ+5CBugGAnepg0o5esQ7g7Gm5RwC4Efi/aKUK0/XqgKGfDUo
XFd93yGpPaphUXm9rg/PPRqPo8wS9Tdtbb9GnV0cKBmXho/QaHysI+O6KFHr9Wu2+MA0wyWsOIen
Hoea1CSUKKeQst4S7RJd5gHylw90HRALr43pIm/WdyplAKI4bmA7CS1cMDYSv+vXA9oX29eQc/j9
WlY3ba7MOwxphzvcyk1X2ig5KdQ575coSW6t1vh9mMPyXiZ6jm2EShgSz8mXeuxhd6Rob8cc4AT+
dA2ssob8BUs+aLREHqaw/wAOhzxV+JtU1IVKB4XBtkMZxskPy/aGtVVejS4vb6BnhRqoBgGM205L
uyPNCUl0arY3o0Wbay9mxQWQK4M5aeJDlxU9H7b/CIg43ziFHZ+pkcLu1bG8WYysvlcGNKQr0xRW
PBmsbCfQWziLNWUeFpakzpnFNHB7aOVnKF2xL1o1it0Kj6/MhTTrfqP0tH7JMsM8ttaobpA5I4vx
0PLQkA8BCK+4SwE4wYJFdqtQripcChsoDjVaDd4ab4hYO5wLdaPkiwm9eaEfkr60qfVMl9ZUUaxM
8cGKxXLTN918n4ZJfCjBX19sYo00aCs73/Qzaj26TCqxHpawAfJaco5SLGIS5pZ2NwVnaDNrkIsW
dhtp+zxEYCjg0lB82ny7DMpwyAZA6bKkCaEbD7MysZpjY0XIOeRKd0HhV39m7EeM36apxoYnS63L
drQn0x2/rrxSLejG14W0MN8TgNQHivyo5hTEBx46kdpbiNPVk0I1+GhWjJm8MaxI1T5kzuSvllF5
oqmj3wgqlk8g0txXytZmcgytCMLeDPJhfhnTgqx7PlPw6Dz6jmbklhB5lTTywDb0zi06gyAY8Tbl
xznPlbu4IgTeWU7sN4Zqkdxojep1Atu3VVM+a1FS7kKnt35fZNFxD1ezTwGzvG2UiCIxdOMRuwDy
plQmqcuUGeMh7OzVyxjf6jZU1dB9jxXhG3GAlxdje5PZbEqjjmMX45zlkXS4Zsms6kNlzEB/Fkye
l1ShhPySOW8Stf1VFxhX+FEyOZehT/tDNq6T6joTPa1ZpSKKMqe6n0Vevajcba6GYGR2CwZaeDTs
ZcA4zSjoVWQMZS/jJ2otwy4nfvMm7CtOyULy1RUxYgmFo52OknNcck27LqViXLfq0AO1HOMISN8c
FyPHxicvzeFgJdLZ57ajP4zcaE8Vn3szokqzA6Fq7Tu1xfgUvO2umqO9dmaZfTRtDcX21KFGcvF+
4rEU7aK+rohtqAsnJVcK74hEpTeW135s1xcVVNlVx1rtCBjb4gvDfGi+jbbN+iAxtdeBvk3ayQPZ
td2gg030I4ChOKOZwbpf1cdzlsrwJZzzwSNnQqlZKRZJU5qNT0hCGQ2cdqkXUq48sBaR/BWwcm6G
4TWlYGtdMJAtTLlEn4ykulQVEynF0iJqxOqHHCMzqSfhLoGFBzte6nVPbbMa1n2Cxcb0ovQKVpNA
ylHotSTJX4e5J7HxiKSps9mK3Z9mxdZx05R1hmHJqgn1VIQYVqQg6afFaR0aDzTUzPLEQizKAEF9
/UjNfT3kzhBS9TH0XdRKK92ZlZXjqdKUr7LWTNqLFNeYPikb5PWZ8pnem7V5f1Vy58ytdkthltBf
sQgMOdJa+bFp8vj9hOai1em7oBIVqdr6OUD3MSKe6cNKKEFfz/3vdglJiESHGhy1yvWpzfA1gTan
jq6Zjj/pyt6pGij4hIViYnayxLfpuOVSzrXGl8ZBNerHa/mUtNar035aHVlf+qk52HE4GIhU+9Tv
Z/3EuejlSp4dofBdY/MmwSfiujV69za1T6p46XGi8wBLGSLbpP1sRgb57nDiA7tGrhm+qccPrdYs
u1RZqh2YcO8NmJTZ5tbJqTBRS8t7Q5T0K0KFAkx8i0n9juluHJPDLA9MGL7OaAbRUZgxmTVuVl2L
dLFLPxZUqfzM5JpIDOkaaEpUqhQHm/p+VMQnMdYIFJycn/OPU1PSppd8o7VM1xDqPokd8g70mW6R
hFOA6tV6tMgAgzSe7xQR4ZaGRt9hj/hjNvr6VN8yh/sWk7OVi6b76pTl/UoW4WlE8ptEzWvHAU+w
9JKPeESBilMlxxSknrNDuyjWPcMxT2o+jD4mBx9VJf8sbcQMi0Y10rwNEaIgv7e+yhRyYWDEyDVj
Ou4DBvuojecvecS4qJqTFDNC062ltS+gngIU9HjvJ2V8zLmaAoSxGbJhst1eNZNTYuiqR9YeEbdj
mE5POL5ETtygfAPy78qp9mXYYMGAGDlahzOV6QRiIpJfVoMyeyYuWZk+FJLKS9sSveL5W7kJwbwX
RUrhaVVbI7TvXng+h2WMT2orXyRgXOzpemOdWo6QPdFeyJ1Cpymd5+RiT+30wkZw8H0rk9ztwNJQ
IM70MnrUd67T4DOCGHZmKwKJs5UXeUfuquLqqi8UFinJOhoWppaMfCtjjJhOUEN9V3VcTNlScIqy
ZCEM4SdRF1qw1SZcetyvgz7Ir9v5hdFMkX0J6ba0x6wWDrnUSgx2H6dx219CmmAzJUWKUjetPpHU
TY1m6ndWvmAvA0QVP+qZ4iwEdoOJQYvlcHgduxLLoTP9IDzdI2NUvg6cp+5/9IUyJ/YwJAcYrSr/
qGnluMNlqa8//BxF0f6KiYLh2I5BNdFQDdNh970dbJdmjdNWShwdZO/EDznaquukAiuSHpuUSGa7
VCxXZbgMsuiF2m5A2rJ2XtE74UcUcNodsIIuvFAwhWY/61RsryVd8c6DwFB6t48SJQ9akN40GBG5
q+TyZTKAIszNWTKk4WO5oL4g9x7BQ6KwVVGE9MafUyz+EZF2Sb7gu1d97d/yZn9B1O7q30ucKn7/
vb98qt/+yf+DZJqxWVz/57/hr7+RaWSv/3r6NCX59zTbt9/5A0yT+jsuRpt+p21pBpIGMK0/wDQp
36nQ5MR3zB6Tmr55xf4JpmnaO4X/MOXCkjrjJjfj4T/BNE19x9/DDyVQl4lRnfVPwLRvwPT/YFKW
Jg18U3TDclih/I3WGyJXt41MsykqA4ONnfqZ8Roqhhlr5rRfQwySms5NY6e1Ilxash6234j0GfXk
OqJocYgDR06wtGgN4/rtIf6j9fT/20rRDL7B//dKeX7813ukXEn5LyzzPpW/dd+vmG+/+8eKwZ70
nWEC7FkKYnHmbG4zRv5YMsI03inE4ZZjyW1VqBog8p9rRrXf6bi1IY5DXWZoxmZd/+eaUa13gJHg
PGgPSE4NU/sna+avmPK2hFnN0G0bZUmZ9u3gF2Fr2hSVGnRFhsVOsuwXqJbvHswP0MUNp/6fVfn3
l9igwu+gQfJE1ZF4zvhzrF8IigFtRWCOzi+o5b8ezf9+GY5lhWfi0M//68v02+rtEZz4YT7tKr04
46ThZ4bzXlTDL4h39UevBabInlUVS3feTtFwsPxolHUJfXscT0g0T5VNCUVV/CZc9owP9hIm3VQL
12qcHZNiue0XBKXIebanS/VorwjzFx//r2jmHx9ftUz0fIph/IlQfveU8bmhlLzOoV/F4gq6cYih
tzIVdGz7Ylv7OcrnX0Dbv3rJN6i7zohLU1GmkNJU9AJXcq2xgZxLMq8h9QQdPmN2/pFl/t8/5Vt0
387QzzV8yjpPvVSJj3iSHX6+XN+con+8Bje9xsawbOZbvVlIqbWMFfZEfLlhdb8q5Wtp6wfBaxma
vJiFfhnN4dQxpMLpq3tF13/1+pwzf9svlkKIgUsresa3W7LVjUHLmG3mY29X6+3d2hegGPkhK52z
HSZHKkzH1HCuhNyHprCfYzwff/4ItL/ytn88Aks3pe1YGAdaG0r9/ZZ1wsWO5FiECBAjUon0o9YW
59oi3lPs57JefcIw6lFE85E86qqG0EFLjnac+wPzj6H/iM74fth4LIUz6dspo8Y4KtlhrDFaHqp/
REf/+/3ynRlAsGzLN19ZwxBy0h9mezHx+QLe4OGhFeibKnZyHkWHg5tuXFCyff75c/rRyQaQjG+U
5kjdNN+IhwpSFMLuktVYTkgFivu6GgPSp+vPX0b+6JAmQ94QaJzt/jZOWUa2SneAZn6mPFUU6SCG
KO6sMsCkeIeNxTEdcTKPsNXNBGR0GGBIEziLOGuLQ4sxfyCb3BpVrkhWf7aiB+CSoOgNtxcDpZmF
8wj/DeS7O1HlB6du7upo9WHL/Ym1p8zyqKhjwIvTctz//LORL/xguQPsk/tTAdNoyvx1rWECYmei
R1Fdqs5TbBX32jyeIsO5mF3o56HpW9BnlJ3H3ZrQbDXryO2zTwOuT7itHFOp09JIPs40vzBnCWqj
96b5Dmkq/ISOPy8NGHpoowADxz0osNriUFoUYVvJCWlu8MZ1wUtlxIJpzURgIcTq1GVPo/swa2OA
H4AfdREGeAaV2DHYnqSCRjHUOFnhy9Ru+gxBE8yNcSAS37xpTrEz3RpNcxcWr40138b0RtO5OC+a
IN+Or7iVdMT1q0/xc3AzxL5ZVJwdawwwhfacJqX1FoFQbNlWdc8uPw8LvYlOv42gRXsz/wiSeSos
+7eJbmLX4ZySmN4Sw7vM2pF+sBuu9GyxCWWS9Q7zvE+anhwT0v8xiQosd9o7Q9UudrTQtaTlNRUn
pPZ7KwofV6chncPpum7nW1Tgp0y33xdqcrWy/i5pcsOv1+wJ3XGFO0t+nzr6wdGjQCCSGaL+jpni
N0OW/GbT5Ocy2qONDvKa5qulvSQp36hpv0+3e8HYPN0dwGfPHLCf3RvykrWYSHF4bAdJZX6Nebbb
ubs96xqTCVkGevNqo7z2kpL/Sxq/zREd7CbECX6laWTWVzUtzi34SrFajwJSNU/ohjGhYPu7cDzb
M434zqGdZ8Vh0PX5eR6jYzH1GEWQPw9Cf0K5E4zRZlI2uVmYeIVYn0P880yDhSfWGzxfLn00eBCm
59qZ96XmnNPSPDTCedhOHZEo+0iVFyrQ+82wr0lBkrDP1of4OpVMHQQXodM/zZ8Zu7zD3Hr7B5+c
kmsTvXqaO48Y0D1vpOjcYwALbbdBYsWZdu2+pl5UWOxbFZYP7FQJdS9P46NAW1xm6dE0omCyRnAa
Gprd4tdhf0OFhL7A6gMQBbZFry0arqGeesif72y+uEpffIkNOmo7WiP8TsQitKgcwfJ96cpi0yRg
/q+1N0OnH7evOs753yaBlS3ei7G/mbCgxfP1oESjR7d531UCgwiE9LFlu53DOqZYg4n4leD4mMES
MPf72xroTW4yPfq6ZOu+YXhSHuOxpEWPZhyDLHO7cLGa2pOtDh60MDzaFEQ81nb7aqLMU9vkY2eV
bJHJZXTcYSyKg6GGz9gN/eKE+tEh75iaDURgSov0/8351DZmbvea40u7vbPsHlfteT+Aof3iINwu
i7dhsgMzZ5EoYvD9duIo9kl5/a3MNDnZV7w43JYqFLjkPeZIfqfqx2QpmBlgJpgzDgEWz/dwqx+2
O1Uxwpd4ZCV1c3E17f4FFOkcKgYSk8X/+bv8Jif++7ukrW8xKM7E7/6vT6OXaVxiF+QAnqEvrymv
MdJ1/TJhIpFq8jjz38JRj6o5fF6ldtGNeW9tdE1U/Wqo1zf98d/eCjnzt0BJBer761uBmptydCSO
v0wxvIn9pJfrZ8xG931R0LfowUj7Uzk1nxILZNLisNBF8PPH8cO18d1bePM05rFAQmPxFgw531pN
lLroHD6lnfX089fRfrA40LShOzOwFGKNvFmEY97gTdYznxNx/8da0S8mbuekdYd+db7tEQqygWUt
/sAx1Mj4w9LeQUTuJKeQE7Y3AgF36zjnqk2OxcC2jYdfjPz+UdjM/a0i0qIJx7+8eRY4ewIZtNil
D/S3xTIGccvBI8BMIFnNfNypbRgMwnkWkaR3wvX282f0g5yMypxKCQQoHYHam0cEBkCFY1ZwZlFf
8ScHstC+JMRBQIK/SP9+kPcgyEGvbqg6Ydnb4WyipkWd5Y3jgxsUgwxMsLk0tP0aXFDWOifyL6ZV
a98m1b1Z67wk0keEMXzCtyO3c7OdCxzfGVOgE4hxcQwGPnFttNsC3VbFPRMry2D74ZZ1Jmu0G6Rd
u+GUHbYVsZCU6Q1+qBJQf+vBrNrBWPKDaeZnHOeOQPPwkdGHlXnBdbUZm49BM41Bahb+zO9s3m8W
URC+aRfbLM5FIt7XhXicszhIm+5OXbBmt51zknH5xcax3/p6NCiyLjl2hQhAmh+KFER8NA6Nmb7S
6X9FofJeyZtzy5vefh/B125JY/ou8tBz29iolyQzTTFTO4o5/rBFYwOvV3bDyWjioAa9G8voMqep
pw79nb6EwUgUuKz6UcXlFm5sv+2SweHnXUurobxn+PRhC5amafCGLPoQYdQsKjKWPj3StPw62rjq
kSvDOF8bZ70fcD5APTjucM04jEl3Q2kXLVN6tLhs+3HkdssPYSyCWBFXO4v2hhrtue2O+jJ/0bX+
tEbz7XZ+02k6htpr0oTXtaY7m4kTbnDc0fT+t1AE+5OzTKObHF+8uHxVh2gfisRrqvA9xk04U9hn
yhBYghpoAfnZ2ntdzSpwMFUk+myIehEnEdU4ZwhUgJH4OOGRsT3DsW/ulCK6OgvDgTRnv/1eshIY
cqMqs3HA8uoiHP6ZxOPUJF9nnl+VDqfCfmrhY8FkYKuHXa8kQC39jQZZQavjIaty3zGd62o5QdsT
P+U5uA59CAIZ/KHf2zraRTOUF2xwsSK3npktdKa5fGeVy+2YjCfmd/pWynfKWoscpDhZcTbM+dYo
7lYrvaYtQXf3ihbVa6bifqsZ2SFhlTHhESiPUzHe1Et8lNxCvb76cZI9rCjqIvSXJckp82weShLW
FNbOFy2PjV+Ox5QguY4xA55vtzVizss+4pga8Zfe1uB2xRZOd7NY2Rn1w15XCtbrFDh6f2NyuvYh
69PGyqRd9/QjQX0KvxVDAKjpgSQ8IrG70TBNlkkO9s7EopZIbnpiSz///LD7++WH/AgxsyPxOdJA
jd6kno6qpKCGhsOjFY9bPqDpw2klqtyWQZnCTGTRIy6D+wT8sgsJA6Xzi7T0bwcub4GipUnVkIK3
rbwp/1RKo7SKnB0M/qJgLHsv13Q3NPLDglHizz8ume7b6GgrxpiW1BTbRg/+9vOqJWK+UkS2rzM9
WqyMvEBQhByki6+WsmJsTxgPfvcg8KNsOIfTBl/seH7FkP9aL82A+ZF2DGtxHuNpRyLjinn6bOqo
HubI9Ji/c8K+/qCmXE0LEINLr/ucZgnTXHLoVHsLc7aHS5JW1xHCJ+OgLiQFCbSmNu0nc8Bm0jmv
JlEYXuJ7s14YsKOHblWACIQDgw7ksbLkpcrk0ZDUj6zkSv6BEfwCETHd4uu0bxcIG5Bdd8WQfBvu
gYoHaAtPErfDmN8b4ugltZEZ4HN8W6rYqvVbBoraxZVaD31RcgquxVlvzcvUxx9gtB9EVt33bVG6
9hwGrUFSUXNeblqOvmOt0g5mgNi1VcNHBaEdI5gCzuFvn77HGCEvxaPgsvW0Ir4OWqS5i5IfMGz6
LNr492U2pZvZ8mCW9b1tDvi/zreCUkQXiWuWZqYvxvCxMg1PZfKYGzXiXGTRSy/JCMkcyxEqNWzG
gJPgSMd/PyXpMbTL+94gqTO4ruKNvSzJgXE7jppx9roouja9suNElhl3XW+fheY8ZrwmJbMHdTM8
W/Nzo8ij5igXm3w6F06w7YtOioDe22FGoMgyO9J1DaTJFiXPGBil0NfxsU4nlLHRdTtmrdp6ZqII
HhuDB8u3qeqE/+0vd9JDMucMHRgSz+rJZhsMhDQuxbU9mB0/YAaV19j9owb6whWMRbd0frPMPvIH
JNxq3Am3R4dw0DXDBhHMsJX/OuQQJB3MuauHNJkF8za6+Vbai2/0IMBK+QlX38ekHW5BcB9QcBys
vjpviXfKobySSNVK/zlGseFuozmhOtblWC/5Q99b7w0tvnaafW04nANnYHC1aRf3URc+byk2fCxe
XDiGixbFDieaNkeeMLOgDqPAhCXBatUbJrDVmty6YspObd0o5MlM7Hg1E9J44u1cxYoE1+jVVdbw
hHfokZL/MbfMp64jOmnW+TazZvQBFsRV2iDzwxb4I/LneCdTxpLRIjltN31bRr+InX9wcthb543O
nEr09LZW31PeKpYOUNR2JqIjHiYXr7ltQb08Z1Qnfn5U/f3lNLoCxPxSUvi0TRo335dOlQTQT/Yl
CVI+nLb4JCZrtsvy07bSwfh/8XI/uAh0qo+2rdKWxI7bfFM+w/WeooiOpBALgUNOgt0m1gjjp+yp
2XiJmr0qS4wJX3ZO8G5JusGbnfTh22f+R/29/12/+H/3p55+6Ibyf7CdTOPqu9Xxt3byPc4kQ/Tp
L93kb7/y794gtiQafs9b33i7QLfF8mdvUKrvtC3TgzfgcgXH+u/WoK69U3XufosiHbV5Up7/bg1K
5Z0iFeIBA+0BUQG+Kf9udf/Zp/uZz8m2Ur/LOUwSHJvrVtMcRzo0ut6EGBNWxauupBYRZ2bdxljj
PDD6sdnZIw2Iokyq3K0xVnPpdyUXZTDjx++e1Z/v53vLk7dJr8kGosigOKbB3U9D701GiUUmwI1U
TY93Kp5Fh8ytH4gxar3ESK9FpFxXi4rRad8lhI2CE3QWaFhWe8QmuBJixTPCrN8jKvkYJjV6lYZk
5kmLcOPcM/iCU79lAiH2n93+52/9jaUZ345OQ1+qfLW4p1Kz32Kn77pxjblUtOqrxcP5fS4Oy38x
dx5blSPtmr4i9ZJCfrotPiFJSDPRSleyISlkQ7r68wTQ3cXmHFh/j7oGSUGSWybcZ15j505w6HMk
sKFFiRAvSXisoNNAosN9WUV+3rjoR1wuCEJ+pKF1kq4GtLA40ILQNJjjMAxO7sUq475SQuut9n1L
btJ6dIKzoKmCaNs2JUqh1JEQB3VS7DVgXdlt80H09pR6v5pJiFmimOOyQdEaf9PRwjOpx9LGnbco
1s7rPp5G+hfeMpb2QTtZ8auIBv8QOl6B5V8p1+YAYBaAWRdLTLZ0K/PsovHxPz4gyJ9gHGnZBbLO
c6piZCP6vL8U9jx/5Mz7pMj36q4JCVF4t12P5cbbO5l+cGJA9sKXhK2VEZBkE1Y8W6mhoZVuhT0M
tqox9VfqsJN1K70l9pBiADObDpuxCZLPpajmfj8gqxLAWagiuBcFzN3HD6aaCbNPbpPpRpuSaMFx
w+AkDI/QGsvtxPAO7Bj2c40f8r3dodPbAkNOt7ZQg7PtBOCjs2K1RHbTrjorjjrF52oj7FXpPek/
pJGgJmghoubg/qA29KRO9PoeDVIh9CNYxUTxRs/p38uBaS6WrhENLp1+2n2qlAs1s4BzG2/GZUbP
CI2c5iCn2Mv3IY68ahtEVIw84AnhWT22E9HjXEQXK2iwX302q4MH3G++VH71q1BQZzdERN3nxh9U
tEW3abJ2tQIqSHIGK2K/dHHq7cegwPCsm/3EPyKZGyQPeuznh5CUBTLMiHTDLkDgN919MECmDvnq
4eG3UzemTAg0KBSneRIAcEEjJqy2MOPbYstaQQFDglTAAJLEHHIi2EBBTcIrYB4I+ytycS48ny5N
dlMD6GurRCHCD24rPE2pyBlxt3QpagMzM/3Lk0FR8TCPkYdfodc1FdyYBvuseVh0sYvnRtW/DAMu
QTwor8fLSg7nANGaYl/MbgJ8NLrFsgGqgUPJ5TxsK71FFP8Asbx7BDw/f1nc+FuMoOw5RhkzjAQs
gLPtINtw33dwpuKhpo9Q6w04q/pTDly7p80w1BddJIeji1XWPmoiup1T/QdLJ5Qfw+qhSle8tDqw
gRt7gTWOcFy19e1ZbhMjQGGHdAq84b4N3fmA+80/kwrUBu35H9rulnInZNNegvrtk71sPfsMDwbk
FmkIXnYReVFkYQdZK6gjW6ZL9qfsrBXKmOJ+maphtO9tyN+0UJFKiJeqxzuRtpwIR2Rbtf68Urg7
pq7tna2tbu+dIL3vcTmGLCbss0oX67WnK6U2UVKXB5mq9tjqIPoJN8bZImuRXScyd3YCm7YfbKUX
vduh4USBBV1oqCEIAtUXGklsOGwhHSU9OKGzrfx0IvROhf9VBanelqF1vxYqRip2qM8rh1KgM9jy
IPEQ2SHgNJKvzPPnthEPcaLKT6IFTw+d0YFXqZZtJ7ujlddXS2qF3zqprR/d5BHmSwhe9cYucI64
8AFs+hdxUI5/9ajUHzlIMt9+H7l9eewrXd2iyKrByybyvs2GH7mI9cEe67+uFqrfx0qTw+uyd31S
yWC9Q463+GXjMrlukeIk72rnpPinH/rwj8KI6xY/ggCJ3CT623YrNQY7mCfkZTPrBg+s/Nj21Mvu
hSdH6jNrfZY1+Ib6dn1p+3183joAQemcru3e84QLhyKkhF5opAAligd38zDM5+mKL4DbwDo/GmD3
zTQV0YYAv/PQM56OwYRcuNtHJLPILR8FLdNHpE6OaY19GCaGFIfi2btIoStHm1lW3nGcEJWA/lqd
rUs7sev7U/PQquk3AKVuZNDq7idqdd0vMWMPiPattx6wO6nv/QGQ7CAqP9jMRDbwcJom+xnXNGpH
mGibfIB2EfXt8NUCsrHlMM9tdnCHcycSlt1sp6CYb/H6soctMIJoo/CPQha99DBCbqay7g+lDsLu
HKvw/DgiBbIZZf4N2w33PhqozlvTon6xsZZnsyfUj2xuKlh087yN7AQu9lJMO166ykFyB9uSDfYL
ZiRigwAO2WIWeRkJsgAUjVWxePDzad5kHYpcQaBZsnHpJOdSjVTWSrVep52T4Z9jl1uR5UgjWPCM
Mi8+q+nDXboTWSL2Qd5RzeOv1l7HBwfTMtpIvdAXcx50hymiro0PfQWfb76V8/R9GKlswzHozuOF
IvQ2JEreYwA5f8eNOr+LpwSe2Vw6dxGJ5ue0n6xzMc010hkYa3UyjM/6Oeu+0MnHFgD5A++MoOaW
7/LHwq6LszLEy2tTT1Z4nqLt8aWCLP5rsoLi24AjnNjWPdRlGbbNDTDq9czBLQCaGyn5pkuW7g/e
gj045qKovw+oZp0tlqg2vKTlLOl0h3IYWAfUtequeihXfedWhfykrWD5Fa8p/atl+IVx699YKUiY
rWtll25nV/eyU+XNKIrpHwheNrGvW1AW8NL4mBRoNkDPCc7E6jJ8bone3C7BJB6D4VE+yH79g+Ht
+A1brOYzqHYMdys3ukANV28R9+IlIMWf/aZuv56HRpeoBOKIG24NAF4XC41QP0Hu2+uoMKZOhvaW
h4C9I6xcAynNZ7Xv1VA/CipEn0ofopQfSg0dvQ/OHAS6L0TS/nSGZLqroeNf+D3IwL4tkRv2oYZ1
GjZFO3fLFjvN/jHBQfGqmjtxvkTF8ogTyHCrqr781A9cbea3KUG6OBjJKdt0k172YQL7Ne0dOCVe
NX/Ny3pA6UhOPlonTYc6GY5n62Epc/Up0qQyeTdTT5R+mv6183agLW+z75cyvwl6Eok5GGL4qeKM
r/FBr9XfWATTtSSz3+cy6G7HwriYwNbZ9kFRUOxaHtt6qHc4N1MF7NHDoLsXA0ZhPUPHT3q06HGI
obRTuBb0S98hsZru0k6U1/6UZZ+dmbZ7gQUP2oGywnPDi6ccSrlvPyoSsytIKsFVozj1siTDjI5L
i2OVU9zp/Dw8cxpt/YYH8zePcT5PchFdEPEv0IEm/gghMCHz4OAZBsC8wEKHPKBTbQNXd+gOGqGa
Ly006xUFBO+P1btAzzIJWMgbxulTPorDkuMWh8DBQy9r5wgWP/jSNj7C97odz9eyET/CWB76KESV
HaVu56/fUiEKF1HfJl7aHQlC9XeNJslNmzjjTe6nGBOktFiCFu+pjWpLe1tXrb50caj/NHSLOqOT
4e3qwBGIywfuJQaY6cMES3xCYQ3hnRRbsTlcmqs28Wx8K6sy3ER5eZkbRbeVeXLsirm+8Gp3OqOh
hXxJUqGWlQvxt6WCcm9NM74eZm+JJmkwEjpCoIsOKoSTKjjOWsC6jbzmnpVdXa4K7apt1+FeGBGB
U7aD6qFwi9gvjW89Dv5i3+RNiTCHS7EVGXgn37uoiW2XRHtYFiPXtVfOFH2xkex6VKntfrNmjG03
oVvMfx0S01uYOxGib3IEy6aHBip/tP4Uk3cvI2QvWg4hjQLwPT703Y9xqtL7SQjvn3ltyr9p3GZ3
eZ7ASBys4CzqEwqDSZ9RGGwjTGUdOn1QpZG2z9vsDzKiGQJWeBS4iV1s8jxudw3yJdeDGTPhpRae
iDVnVYl69FkRhCFNMZaIi63UfZM3PZmFR3ShgUAfEW9ztjAYnHaD6kx6J0QH/1D64IIcaheXAo9R
Mvfa8n+3GNDcJ+40ePthTpbHeWqtu6wlwN9Zq4T118aL/w13Dzx2FlneT66vvqomp+fTy+hPBrQ+
2gGpYAfwMlQkdG0vt3ggIQ+US5pEC47Xn5A749mHOqOqycKiaxWz6kFiLdmVnMrm82iVtrOL7eUP
hU4EBrVcOkyAchV+F+g4hBvbafiT8I/GoJOENk4fMWA8Juu4cf2uGA6xJbW+yHCdih79Bk8k+Efw
uKkN+Kz22SCI2bQ76c0H0nEcshK18BedblR8N+XtAmZ/HYI2O8MRm+M8UaINUN6pYL/j9JVexfmS
zrhJgdM3XbYJAeg8YMNJsaWiwzvED042yj8gHlqgbGL8J1UAaYgt5HCtxzW9lSsGNtE0jmrTFXin
sO9AqttmIdxTDMYRKwnx49nijventge6GIU7EfKkofrOyZsB/nRsA8aKU1AluTcdoZwn+ED3A+eG
8LzA9Csh4Q1um10ViNNa2AOM3rYciG92nDzNd4krvN47aPA9BF3Ujwcbmz0MBkTVzLtpNSpMoRUo
caAbWP0ZZjd6qFRv3ei544PHRiEE2UEe/plwbCENCDy3xHY8TCF5eslPe40gOy6uJY+AwDRKPpGK
HuYct/jj2Ffh97rsSuxlLHcYjg7ws26XE5ZjCZxn4c8Yg8WdrL4QEQYUteG0cZQPdra1m768ASbp
pgTJMM0xLhD4lgVz13zWBNvEJICI5cZGu6HezYrW1abNRXZVNZN1MzV+VoFWs/hzmfN5viiTOnpw
lKv9I8QM37m0xhFjk3Is4+JH7Y7ZFUu5ti5s2xqHI+EBDMti8Ruxp9Aj8RbPuq66RPsHALKaDfNt
7BL7MerLyNmMWkSCbdRivgqEZ7DAsBVcYhR16Ql4dQu1DymgML90bUlfIKS+sbM0I0pxf/TnQ4h6
Z0gbSGbdNkEvlKjcrsI7r8UCcZkR8gzigtGCS1zAA0NWaYORb31tjTr6jhYGrd5kjNx9HdTBZ2B5
F2mQBbeQnsVFKwrrJ3ouSM7Sr+WFFVXRW1ustS2Ef+bsOKWlvveTjqMB1ST6Wp0Xf21HbKmiJlBy
3+iluxzHFAcTNu+bBmDhPxgVp4gIavzScKce2PKyDnBlgS97vhk7MePTgjDwADoSa0j6auOCzlJB
peqgvamtt1Zv1bj4oubaf1CYN2XYV2l/6LvQNNyQqodP7fK076DKbOqnxMEHUbWxBbWd7CdPO/j3
Rdyi5VLgmlmtdN45Yovg54Qasb1F87JbOKJFTEO/GsBUNgkCwHsn8pHMweXYH/Yz7RwOtHwYv49C
V8HWKoFw2kvahsyOCcZPw/T3NgGIIbGdbFVdzBU+RUe2lnghU8P7CMe0FRVXNeCeYeKF0kcKreqL
DzA5b2poYUC5B7gS+Dmw2eK0O4HFQ9jY5NAb5GzS34hJYkc+JX3zF2J8esetIDCPGtpditszd8Ac
gE6/OsN28EvnukIb7pNT5R6zNvc+oi+8KdJyc3RHHKrpdE8gwJy0TmwVzUOriPp6qYqHFK/gCCO/
NS6YgUpOV+iUFOhR4Du8x/jLb45hhfYr6E9FbvZ+keikl05JzMZXFv54yO1QNj6pNaatELhtTZIk
Czo5QhKXMh71Pg1QeFxLBKrfv5x/Oje5nBvxyMKlf/BGdt/DkmrOc4zAksX7OVi6fRyCfsUDLIh/
/j9cCc1vG1CYQXib4ti/CuEybSxkeRdJ3STOwFfE9oXC2XI7xJP3DMv6j7pQ/33n6BVl8X9sQf1/
2F8yOLD/mYO2/Vn//MN4PGvyG+F98/svvSVf/C+qe8DTHNcI38Mv+z+9pSd+xAvRLIK3aIqyJvnw
+D/YZP+baOY5EM1MhdCngchf+P9JM8l7jWCkHUIvhGI6ReiIYig0xdcTIWpX22rCGVCKi7/WQhU3
q5FSnHrjS/uAwBLe4GyVei7REGxGp61vizSL1bCrkHHr58ME72mpNwOmMAWM2hVPKe+c0DQN7SMB
rFv8rIay6fPjmrOsm09MMFwoz1y7dUD0zF3uF/LaTRPMcdFSCK1K3AVijfJ7e3E8LuOXFHgIR0l4
+kPSjaJzbgqMiUGEFByUfId/tS5zqnVPt4WdC1j9g4d0gItkomXFXXcfkdUbZys1IjiFeE4PGR+o
fNzjMEG6lUTGCneNVgfWQo6VW3L9rwnw3/TMnvas/1ts9sII2iB7iGEcmt6Te7reFsR2jaDsVwqQ
NRaY7dpPZNI2mw8llbKGJVJvLBRu1S9L+yvWhDnSi7U+lG075o9THswN+ZWfR7ySQTpJTXN+EEnd
7FMGp1jOJ2tIiW0xgPSlh13uGMXILEaJy8sOJH7E+ZF9R4V0Bys5uy0cds4AnIdT6oWG9T8ba87U
9kEW7VNrRoj12KeFiwxPrGQipgupE1zIAKzT/kRYSqa4gZY0+sI/tDWcxgTh5u5Q/jQfGEDI5tI6
oxYKSicYKn4dMaJ0EGfovCdwAdzSFPdDhf2jc7m6az2GxxL/RMwKzcnQyuu0xpLyD3AmNK4OKxbV
OkQqd0zCcKsSggxxpkDgTqjmIojGSygHChfTlVc0BKA0iLyax1bAobmFTinNaVvp3EHFKMAOjV/B
cg9Fk01WCF/9en/MX/dpzZCHTiDo/XuYYnhwhF6vrK4c/KAq5u5xdTuNM7vre2hHXtjFPGF4j60S
5dK9SJFEms+bsVmZ5NZQzkNx5sjEBwLz/u2YtsGrGUifh3CENh+QeR902uvbyf1soOarkwcyjICp
oQs71QhJBahaSSSrtHlVuHRJMlRKYG0wXel8rBGgff8+TrqOvBcIdOAhvAAiG2/HbID/Pnow9MuL
se3DB9C6jS9vpo69pjiSsueBdxczIEZPY2Q+Ig0nkICiGGCpyWFq5UvkzQsSnKP5Ms1LPGc7OUIu
cj6BWSTJ+CTRq4t+NS4AgPJao2FTXkcSmay795/idWDAQ8DOBbbCcrbZiwkTXj8E1Fn2JrpjD5TP
iwyL1mklw9l744wZ3TFze+VOF2Dj+gYJhfcv7dgm6ng1lHARDAOSqQUNEBzC64sj7gRzZXXTB/CN
eNZ+GdF+DFHP7APFGCYufbzpIswpmONL23QIvG9tNCBidV2vfl+7N61YNSsiy1OzUqfJyVYsL/oG
kbOtTmEiDRhQOmERf2pGKQS1ubE228mMiS6fGXRqQSpdOGvILgyFZ4q/JxI3j/ZzW8dYRx49yqu1
RBYJ+k58QEOoZJH1bZGgjLYImo0sXMzRuM2FKjWfjP7KyL6zIPzIHck+MqvSIp/kS2LpgMGnkY0A
LEUfjfTyNg+jrMNFVSFnAWhJhCSO2+j5U2gwmY+2hwK/h432erOx6DaT/JDCIMH+rtNIRM2bIo9Z
97rpFRf3GoLA7HeSIwW+XPYuHEKM+3DkUL/YRGvecN2v7NT71e4z0UJoJrDeOW2O3Te0EFIHl0Tb
obSWn1MWcBC5Ktqc6vIRZFY6JXdtCU/E+omKjXntFdr6DJ5WQ6Xb75MzwNPZu0vN+/6KLPFQOFdV
IRqq/kUimkJ3WI6wGthgVypukIqQF+KuIw8NAeZakU7WvTcNZlejhmzuU1k54OG67c052qBjleFw
vsAZdQ5LNdu9s8nHoMKcjpbh2FPX7WdX/QoKSlN0cp8/CrfKYQlwXHvaUTXagfqzlLYBNyOwNwGt
xhV3EF+oA5jBzX1kmquvwzRDH9yU4ewYmaGsNg88D2MMRVfgyc0eUyeCKsbh/bVhhB5OlkaAFB8E
fJujlsVxsjSyIEG7bY2GxwYNWlqGUO5iVZuqitnzLPVUvw6mcmXSzHVBBRdpXDVzdy+/guxvr9QO
8Bs+LbGIzGHtNqJjFIc57Ob7ibReopBcdSWzKsbJkheO/rITHLFTT3tULku38737wtF+jgspsn5U
YO8HqrDDimF30aefZ+y8dHClUHeyHSrwolXheOk+H6DC7X0ECO0w5QLP35ArmPndPM92BztUEwVF
hdmzfXAOYEJ90jTmQbf4FGduWwc/oBbkaD/hIPz15bRztFh4YittizHeQo+zZ7W12qVmPDgeCas2
WPWmCT0Er0hN37XIRhFepai/978pVswsXAdhE85Ykl4KJMDpBtUHF37ppUm8l9JZoWFJ36nJ5eks
mUXttxbtpw93wdcjDcsp5lCFmYp1FD1zo9/w72OklZ7LnuSX92Gweo2NcvtE/RBbXyan2L6Ehonn
ySKHwxBXih4dLtSOf+lCt2BXXinS595/eLpFNvE6cT1yB0iKvQ301rwVvlEze/AHgXbMfp0a8wVj
0KSPKdxOfvuZzTfC/HcY7F7Pv+MqDoElUyKaM+v3gmAXAXHs6NENjgKILdCJOgHYgn8uSOIC8aIu
wXLq2oqKwDvHbILg+gNgyGuwJEkBRQFDJUMXIw7RCjh5t9qfrbEVStw7C7pHFgQDvaY0OUtiW2Lr
Oil85YKonwcqOYg7obvy5f2FfBKtGPy6gWdRx7dx3YBH8Xp0165z/HlV833a1GXof51trf0FUUwK
VfmxDIEZAzUPqPVTNI88M7phKN1Ff5CRv70PoFE+FMPI8z3vzZsoFT3sQKn2/nlvFJhdsSGz8jn2
D0Nia4YFPeTYLAhWPeEIYvUm7n3/dZyEGySLwJ0i4cFoh0ZF3fb16yjQ6+yywO0ZkN5qZIdTC9ZL
VNaxghPRP3jL4PB7WXg6DNMPUpc3b4ALE+mEFIEozABqfX3pdaHQ3ZRre48ud0D2x2YRcpxMSWzx
5WXzceuxW+jHZ9O0PCaJ41fNB2+A0JkL/SvqofUeOz6rCmahIJI9fQdzFVHylXF732SjZvtznxdY
VtSM3lk1DGznx6hsOpbbSxAj5VLP0xUKBMUMYaj2SUcPTpmZLRv7ZGJDvHA48jD0NgeC1yKCzDM9
fzBgsigjQ62WpEcCO9M+VOhMtdagv+QW6iXFpyGRQ4NydliifHJOo90rg0uwDSbQwKwmUL9wGzaB
Q0f/y0LKjp5N3n1O48jMYjqZY7FckCFVKEa3VkLQeSgyW3ArqGqa0GdAvYAvVjADYdi8bP/FxOz7
1XerCXL6eFZFfzX52s2TI1on5tBwRJ6ifhobqmh8EBNelA+1XjvOGKdePc745xOwAYAzAM/0VTnw
d2VdSW7Wa3xSrcuVVo/b4lSeWInz1fL9qrypKT47+hohNMFxhFsAz3jwXdB401XXgrTHWWhJEjs/
JFGSTDE9FqDcaudFtS4mFLTHgAY1emNW+8B7aThp19wM9oF8suQWVt/PuAV6RSZmmTuJmukmX4cw
W7Zs+Dl/t4rBlBPmxjPnVTuB8MEwYlw9bqyK0FxdzoOoo29y6dNL4lfEc6pqsbr4zZd/4LCsmSg1
Zy7JJDGbecH0ClM+mug/J0aUGUqW93TBTCHBRssBxCgHvYms6plwgVi01TFfcLUyM6pH7IKbHnSA
butd1XLC24jA4tAMF/A5FXW0BUZk6+lMdB3CCbwrgPayXlD43dTSQ8z/mw7hcqWU1PHdHbeiKsJE
7cF4EY/YAwKw5aGH1TP/o5LwKXp3hoV3RDmvKWZUksvERj4a/zKSKSutmeMBsqBRvw2flwb9rJX9
CTyV2w72JskkdjCQJNIuR88h7RdlT7vcwrzrH0TlOjFtQDS7cX+HqNqKexV0VRO3FVjdh+kZjfaq
6YcNPXD2jkfLQ2YaZWFYYoVRmbULguxO9649HrARSdfLoEnpVt7IZNFYvbNikNtWO5nQgM+OdhXk
JnwV2AfmO/xUI1+eI2po1pMdDgPvU6at9MG7YMDBcxKmAbFFbNAtuRDWUiZReMluXsbbCdCkxUv0
OZzy/NB8ysupbMF7ZeeOw8XilTyH0O9v3G92T6DaQH0wpiRU8ePTVE1Vypm9uoHs9BRbUzEgtHN5
In3nz3ri9PICmkZgPKwyI49swom1/f49vDk8IjDNvh8TmVDsQ1Xx9Q6uqPUXU2dNdzbgZn2XoW1b
Xi81ycSjRWeLTBo1zYpj7f3LPj3bqw2bizkiRA/LKGYFTzjyf9WYIalSr4qH7nOWJzFaho6M87ig
5IHYlAV/VM9Zf+2orI+xtXOQNW4QOQiBXFzGJf7k60OM1cSYnoE7YLT3UlXYoh2cFIVbMEGIczHW
9I8coj52tYTGm+XQCficLr7h6Ct0iIr5KNDqKR008EOaVmg2YpBUHXO2rtbdVW6CtP8HOYj3uorP
MW2w8dQHAMlTGvBODyonoP+XQtD5HNfIIHY/C+11xHl514+Mt9s4XHTjRPPIVlPnizC1y8ZbkTrN
WW/Rl0GnHj+jimMyVcfuGaiWnItfaGCqhMXORjwZd448HE3RoXj+YA8ruqK7GEZHI/4QWx0FVkBm
Nuvr0rizynyfDSnxy3mQxAvhi5x6xcseasjy+dFxcUHz/ip6vdq/BIjAnYBFBii163NKLDP2V/NS
YpRulZ0HFG/mFEq2bSYcoOAbldC4zu90C1e+PSPDR+H+gKPdBCxE9fHoRDCyOG9G/Hv0sphRbkHY
Pz37kDtYHXZUMz5yGD4NZEkAEfRFrA0BJOG/KbsWAOoQTRqx9vHyaWq/kdGX+m6la8xaMzELuzcN
Hp+3oYVnqsjvr4HTpUcl1GYKkIuaMPpN+EhvfE2XUkZ3FJir9dF/XuvgH0KmgMiqiSsSwLMn/MfX
deluxvAKkFACvvF6yfvtHOTgF70727O4LkqWpo47Czq2w67XLqX0sPIdfvb+dZ/A9/9e83RUKU6Z
J0ZwkTLfyV5ToaCsUTZZ7yaHqc8zDkq6+fYlXGWDykRz0cgwhAG+kI23PngxcrYc+EO2yJ4U1yuA
QjYoazpYyoE5qb5RYoighn8Q2p80QVmnwjFKXja5hs3Nnu5PsbbliN58dgeMdSRLjMrMTARomn30
gxigSI2UgEy6h2LqqdlsQXzq4jf530is+5KKJO2MNcs2y4eqwI3WbbEc3nVtaF70++/2pLTB7ZIH
+TYyU6hVontyMqa9sotIIz906y+LZiMJwEcwi7TnLnzXPh0c+azAqvpiFBLxKCyvOVlKrAHIS96/
mTcTGyA+lAGyRPPfm/6hCRMGEHSABIMxZy3Zo2eCK9fvQ64FIIoDDoHdfH18/7rO27fg4fPMokJt
AVLV6eYapxpgcOex06CsAPi9m0z5ta61QiBfDL4pH4LPHSdQv16ZNbBPn2OutHfNgTHEfUI4gGeq
Cax9J1+57ZeKnGxVgBx95GhTCBXTko75DUL66wAlXsuGwMFrMAHN/3n/oXyTvr1aNW5EhdKMraF2
UTh4vVxjDxyEPxXT3UtFFrHmOPg0OgqgJypN2OkAH6KYid9xXRpb0jN81/qh3QZ2ZVpxaA0onmbo
EGWxNhN5S9UwjylXIWvghYm1pSobuNbWHnpS1w3QLDw+DyoARYLZqMz8cjzHeSgo3aOHKQOWJxN2
HnjRPAcLYkbclCDby0wVraOo8/SFZLj/nq04PVCbDPsCF7FwsdvKPQZW7vkLUsyBPdX7qsxEFF+M
ahoAwjdYuQ6/XoZjXSZTkVrHxQxcj5Aw0s40SpuUh0srpwJR/FyXpsImmc0vteRKZxyBu5EmUROR
O+FHu1xVWJZxYwrm2jIfyfMiuQ7AYSKvts7xjG0bhyhYEw1vMUEAk/LB7vfmtKEdCyuJwq4v6OCf
zs3Az3CNht55N9WuWaFrQxbzq8JYiHVKKdi8w9CpEIDqQXZ8uPm+vbxZFIi8oFHIeR6dFAmItfKC
Mn9791LK9ERtc76UYxRw/fypxeX5pctdVGnBoH/w+Kjinkxjn10/gFBE6wulg9PnzwavKJxVTbdp
kJqsqqiI36iRuulYQMSfkxVVAm5nJTdTlBwYQLF6zJG9FauGpOIlN7OQOOOHIxsyP0QdwJTxIVCZ
nsBLOL80MXMJYbbODgERphNmYpb/dNWXmQUE3fQ4unQcpH+2hFMtp01sD4B6doOzhKBSyVHZNfCQ
gc8orQ92yDcbVUAtELIx/VLa9M5pxxcAUCl6mre3L1sU6YjHkL80q13SVfUL50T2MEy/XWbLgsKI
vptl92ECcBqQeuBYmA+0jEIM+sRpxy1xNIyUpdJfZD1Yqb9hL+MaczlWbNVxxHx8fz87QfAgzh6a
CACGpemSxZTwXu9ns+UD5k7G9EvmJTmydY5Nd841IBpMLWA3ZvH0c/ZCmWwGJNAQVajY6+AqlTY1
im6TtTRsPlqcb5AONO14BSYepDfw9sjqcVPDel5mX9I4NTvJ4pYux31JD43w9zlAm2kS6bvWGnkn
UtsmQFqfzhmONQ8AeLbM5uSlRsFrDFaf7LrPLTN6zxulTF25PoZFL4r2uIJDE5/xCqP9vO0radqt
zwGoInZmFfbBQjT60tfK3d5M80BKpgS0fSKPTdZPC+13GdCo27ShnYRXKq4He9lCBcKzu/dRMIbF
H+Yj+Ws95pIsbprVU52ji0086yANz+1Fo2WSTf1cvHt/uE9jARY9TWUa8tCCAxyyT2K+cXByrJVH
cf+SWcouHKZDk9tTciA1XYDd+y3L+6OA6PWp6Zs2j0c7yWZ2s9m+iUFEu+RREjb6drHsWKOIntB9
qR5pjsjyA7gU9dZXe5vPnAEIFoTQmiPhmHrw6ynt6RVIL0fqLVQmYBSbksqni2OI32KwvfMzb9LN
mQTZxwFc+jbzJ01bB4R04o/mS1uBGK53sO7MYQCTTlv3zwWHCTsx83tPDTwfIgjf+I4NboVRRt30
RyBwgEQ1jl2GbI9ypMkfx8GLk+zSIxgt3AtQudoWu3GKzUdxNK7cRkR53Lp3ehozHdLi4zg9zk5e
rHoPqLEthq20KG0lm/z5Rq1sNA8WamH+cZLamHlkFam7OJdzR2UWkcmVHtCmpF6BtonWbh9zzefG
X01jo0sOfpdiq/5QP7+ImaxIL18h50ahtxXOMNruJzq3U75cyKIPAvSLYu17mEnrnqYlNAtpHr/2
lOo9ICRlxjvLe2kgCllMwlRvHDUBkoe6XZiDbCJ+D5AYxPXQy+g0BXTXth6hSwWsH8MO7jqDoQS7
KaXLx4Ctprhnn2eEAWtyi/N87hSHBnA3nnsDYSuVJrQUKQrioTO7wQ8A+uZWcreGuXZdUibhSHoZ
g3ItqWxtCLFwkP/8so7xCA0oitbl3GftXrnu6ro3UL8ibGdwCkwBPbmlg1LO0epSc38rVTpwOE5c
zTIhoB3MkFvaPDJlu7lQQNwpcrq7rC8tRp6t3gQSMK9p7j5PIYtIiYERSLWOFj5Ei7fIXUNzDJ2j
tvEUL9FzWkwjz/qxcqV1ViZLyg9fGhi6sx07ucjRw8f8gUY+HZ1dOlpIi13bkzCGEl2SUvPF6jef
xvCmtZXW2ZcsEbLvHkVQwmAHXb0OvI02BLC8IGmZMDPP81aZ+V5Fnvm7yYWNvR3g8ThXL0EKHX9C
pms9FCi1WkWs030qvD7IPxUqK7lHNH1a/un7WxYDfrqewf/SHyZeczirKM+/Xs9cHZiKRsYRX1Aq
RPgOCtfCaBymEaRKVTfQHjcunhwKweQnlMALnCB6Bg4t2ej4klplIwzgQaB/q8JH5HcodHybE6YO
/CA3sODuv1RMQS3QI1b2UuFm3GH/0TeowSJ/FqKQmwE6ONdtD9/5ZqIhZfobOMVzILwAs2I7o2qn
/YRjKGdDZr9fn6FkPh/B7wFrRolk4yS5dtQ+8zoLUYGWTm16TGerpItHhyEm9SFvwPTpPML1nH8m
MdQzM3qA/QFV7LmzrIq6oguMPyF1PWq92CL9F2fntSQ3smzZL4IZtHhNVbrIoqju5guM7OaB1hpf
P8szgncOi2bsO/NEo6pEAoEI9+1bxMGZ6enSjg8lGkbyofV/3OyyM0KyIFmx1bHr5oCM2HDcXX7x
HHcMqwMSgqX+Q5dxidPOVXtZHa+aiZYljouiTv9dahfSsKoRhWaE2GEsrA8PNSiW220BiwqtboHK
hqDWqEu5SqJrBH5vhjRrEA3LTpxSTW1SPOoactgTdBDjkdg0wdTYO6smeef7Y9WzOttoHhke6PpR
sxVyb3D37n3u7p7V3RbbINMTmwR5zjGaHAcjcG8G0cpugAg2/rsmXcSqeO3q1eEh6smSpr7YLeUS
574Jdt8enTSGNXYYTaz3/hosEMn6bA8kCjd3dUEBQ4i5ArRRjiYoUdrdYKB+//s34eeaHYyI+bmN
VyKxSPDVbMnh+O8xei+VYZFE+zOWpjLaVDiCWU5UJiFfnmWscbIgNf8dIPu5SubjxQOD5RoAkXv2
L2c44vS1qdwQV+PalU52Ii+UJ6KLZbbzbH3Bg8rkMqIapQVXUwUyVPjfgAsSBvJffbjIAajVsY90
XAzN6ODeHPJAsYi4Uy/nsbnTVj2VI4sUB4uM3cA0sOcaEIGd57ZpeFeiZaSKTrNWVjCNjhBT9Wpl
BBQH+XvwGcZMBxRAA69rFBcym8qvc8ckuE70JoNl+XXC176aPxRFLUeaHv1lHMB+dU7YuHE0+/1D
BwB98005jMBE2c8ZpwJXv63Q3XT0KbhH8k2ThpnmmXIkrJsLpQjLngQ4FGMwu6ZcTpq9ZKJFTP11
C4+atK3CA45S0Vbd2WFXePmhNadpehxjcqwuse+JWxuvywql1kF0fXDSPt1fB7gh1NsiHSmepjIT
FuSy9fIJMstcXwIXOpKJlAXNL4wwDLdkM4hzedxtM2aVSxYKrcN2nidgZuheUy8/xJ9akSIUQ2p1
33B3pAKv3KrgR3UcHsBRNQokit8csIMBNhRH4RLC0yKwEq1OLoiVsZigf0AnVyoc3TXXmJts8e/Y
Hpn6H2rAke3RDiLouQ+hgZ/NdlPi/0rrEBM1KcqtZI0zjMPXmb7qMtlozLMjencIZuaSgvC8OIyG
i4/tAlX3TtX+a1UIkSATuowsbZhD+2Xqk6ohJ10RpYsRwlt23CZjYIa98hjaB9WsYJYgX9/DxoOf
EVbELzX388J515z6uaKZbIwiTEmVMon+2zFG3yvpaIYcV4z+6Bc+Z4lrtht/5pcmtSPj8ysEqgHq
vpsLtgTEuokf3OV+Jx3MuNompUmwdnV6Ym5Rog2PYoRbRN31V7xRXXDQWSGXNfZEwoM5w9zkM02z
GOTG4aaDHWZVl2VP35I2G6bZXlpMhn1ocidJpneYBcAcxi0UTxn7Ynepy8RgKVwZeGTBmnBdSA/l
5k01EvLgpciKFQ/wAEYk/uJ2Vm4yXmmCDax2ZDfjDcyTibjIFwTwbdLf2TkB93cpPGkKu3af0CA9
sChXbqlpuDn/mxNfmJRbZDDJn1veZcT8mZkYuGn0fiuwq65iQoKfOmyCAlwk8K4jSZOP0zcTmoy7
9+cQ7vw+XtjSQzb4fhezxBv9321zGjC6d/hLrA8rxr/NuzjoIRpEpS3zLSfwW65rxYWDZT2iT/SR
gI1+0H7Ysmr1/ZPqXBHxCSOFQ5Ilpn9DwvLA/wXjkKc+uitbqiYU6elZYRlhYt5im7ZjVzhtVtum
lzkEM//YgqCSXZ56di8kfN8WPkVj4EPiPHiJVacjLvlX3r1+Gc0MG//g0HaJZaBW3Ux5XxL1wFbf
lUWm4IeoZRhINNxUClh9GNRam+bdvVu2HB0p1pm7PydYnRbJtRrRVUI5LzI2ska4rJe5NNmQLqD7
mdcRZkrQ4kemVtaCnoWxwuafjRbyRHPS39hDtFiPEq0HF/O5aWrZkkAACiRZjT9N9bfyuo0srCz2
A87+dl3fU4gFwURgZJ7scfhQtlQtGGinCbqCA3odVPOtjf6oPZWQ3ufoeaSOYk2OsyfPKw/9DkbA
olBBY+uEzBV5rEWwGPTMTGANPB32VxNBduGnRz2gm2dTJg2ay2bvm8fGysElswWLDYXZYh11slNv
DBN5xpoRXfST7D14TMrWRjklTAd99/bRGPjKSduZ6MHbIXwPL8RLjjguyOWQVyNwPmY87A1VDCAO
OBcsk0WBGdSdbZ4bizwHIvqGeEZ7iadhho344Nph3n4MEh6ZSbyNDY/1XKAKDKb7H+MKIGGuOw4N
eSOLuG/lhVYTqS5OZWNyarxRLsj21+irW4ji3rWLyPUPo78hwD3kwxBwVzFvmH3iGfRrtuAlZOBb
ki39DsZ4IKU3s8r3Lf8MHOJgqXcZ6zF8hp6QfssKdhjxeMFdRmAn1wuZ14SC29u0bmRFKq5osDPR
twtCHNOeP23nKJOln5ucRJeA3EjkFtjwZ+l013kTHOGwWAUWL7auYitI+LZsIQrO6bM5aosHnzq8
Q2cf7bJhdVYbc0UrDTN/p8txPakzfLNARkzKcV6GrxtBzuNdSv3OE9LXU6kzzb5Oh9fYcFvng35e
UwnjB1ocTiL0xcAAhmzYKWNoEXHkkOfHC0pSwMAnTV0rE6eTbVLx2eY2lQW61D1l7ocGawvDu2CR
vO/fk8Wk5okzmVims0ONuF7xSvxEhL2A25fsMQNMbdY02/P1JrP18ztiTJp5eayqae/z23alzzXP
c+CDAB4JTc6X5cZPK3np2jmT8OdE9D/fSG/lAMXLvgmJw1Wvif6CyKGvq4YwclY7ahnZFgZIGN03
vcUwteAFQBUuqKc+Lomhkk+GwORy9/WOXU2Lz1dWBIlCIfUdinz5uZlhcvmzD92VqA63xqcG/6dK
XjvSDuTEK0tHPqddCVuqzoh95X73dSNPAerVtVxVdIWsj2UIleypkFQ1YtAVrQA7Hl7xtGcJYgZ+
1/gUDrzmeSWnP8Zscgzo+XGhdsD9Chj3VxBxUyPt3Z2uqy4INvji3eQwncGdLRzZHLxpEbakruZz
O0lZn8XqAnjaioqCWF4+Je9GeUXLMm059gM84nlTMTmR/+1D6dhfszXGu/huYNc0V0J5ixgWjf7e
ehHpm6HfbM9thOYwqLlouBKu7fwATPQmHAW8hs5hpBDzyaRcGN5QxlhQqHHSsKG14QpTcv8uiyr+
6snbObg3wuWr5mEdWyMoH72+KhYca7wuXr4DwbNZklUTj9S09tAF/hfMnqSWVRhaN8eOM5zRn48x
6urRE3QrofLnf3kcHiBRYvApm+5Uhvy3eJJHYycg7V8Gmel1h51cPn6Zw2DhQ1jVPWCF28T1GD0t
WZcLflU7Dj+x90r5BS81KHUA3268fnVmKLVfhOjKF3PC9bpwiIYjRrcCPPsyOhMNNnZpVJrYdud2
0X7G31ZwOvzQBacb9lVWroKNKCAGfqOBokTBgG3fyks5ZZlgk6MbC2T8+37ibTfBHJ3RD0MGmia6
ubeWZWnZk8g9Ns7zknHMNLwQwZqPJ6fg1nxDEyMrZ7BxwMjg/s25kz+odff7q/ill4TmQcAc8xam
Twyi3sy/AjMl9c8Y7KfQqVgu+tUpUlYDbcd1Pp6vs1QgtXphKzUZT1Vl9PuL+RkUp5VkSM+swfRN
6yoiftNK5hAlu8GL56fUW4UAvs5UWeww135gX7Lrq1gvog75/Qf/8iw80/ctPHWZd+B0eTWm/S/W
lT2GaKew53ry1IEb9MBpxYMe4U5uB59B1wJzNuHt9D1RdfvvL+Pt9xduBbs77pAqwPANvjYt1jwQ
ZF0+IYtRqGXq8xiAsDNOR9p+2O4n3cv//pPfJl5A6xBWh+0yimUqQITVz5BGh7sJZNOYgKFqkBay
DGL6nnOYdy0yf5T1MH4hIcpYBO8C6TWnsJP9GChCdnU3JnPpk4UhN0Tr31/b2yWKIgBbdg+gIrIY
mrzVBCLmhgYQxOaj7rCxVJJzc5wi6nW1RJcaw4UXPQ2qfF8OEe9/A728tSjmPuFYh/WnZTGshav3
FvrBkDGEbN4/FnPh7pBG1T2BCzibH7Zk7NzpNFljYH4tC19ONsvpa+trhyEJ7jpRh0IDGDrBDS+/
9eYydex/Y+i8Badwa+aFRmSHSl1CNt5coRmb6B46TJWWKsRg/Q/H68e2uGNo6xofQ/ZzNrQApXH1
p80dApNZ5zyiyBmTdTGi5zUghmg514ArwXTQApelbORghUsYhl+o1UgB23laFBzoiWJjvPz+ib99
HbE9wsfAxuuV18H9hWTErjnDho+Cpx+KM/WytQaVAAhLmFP2h5lHrYsCFFqWtVcet/r3F+H9rBhk
BG07POwwYDuC1fULLYuTbRZEenvK8ZTkqMH6oQn7p2iOyvg1WfEzSwmd29DIvRCFLp26Vg5nPsTs
EmMs6OzPY+BtbXHT7p3Z/Iccq6T4mhoWUiGHPHJrhi4STlScCI03As1pFZIQAvViYddDqTykTKNc
aGf8dF2MdhXoGqI3MxBGt0Z8m2SdR0jpNTh19w0uByS3H5wTjbaxJBp+5LQgg1wORjh7S8FR3SAQ
PnVhhw+HmKIhI2dNhyFFld7wMO6ZjI8JsqEsxf1lDnpyAQ3mt8SEMvYQ3eNcbKLrMufOaAniStJp
qm4KpxG6RhIO8jaWdpqm5jnwKM3aEzb8wzje910K4+5MU5+ar79/etYvawgdDvsGQnqAGYtW6ucN
DX+K1F2Ydj5ppLtVX59Khv4OYjRx9CEiy6UkD54oAZkaeIrnrCHFTuk9C7IpuPnmXggtfndHoT8q
gZn+2hWjteazudqJuZy6LvTjfxukvp27YF0ARYUdEHkPRKe3pDsHPTcgttk/0tu0Xv03wvfUqS+o
bCj2tcBRv6l7bQjDH50k3ZXattM5EBbW7+/vz/QIUGeYKj56Ix/1EjbMb2kr8wZ/KWDU9hjsxthD
DBhiMt/x3wECSQ//X9VBYEJGJaWLUZ3oiN/6UDMz6WjPvOpRDxR1MdepUg2Be0bd2PkQne1/gX7f
bqlsAR67KmoaGGfOL6VaMXdC3FhabOfzgI2mog/zv/z4/DKAKPo+iAaZvMXWjHr59vc3+5fPhxIe
SlA7ILuLU+ibLb0ut3TcQit90Jz9hQ1B2quf5ESV5UF8uOtsJKv/xlL65QJ4zBCekCwgMTLZnn9+
mXyQRB+t/XAPk+66e7jXfksffokxCsjCEVF1SCv7bAj++P0NkC/4f7l+no2xDZxwmAtsytGvBwJO
2y4ayWR7wH8l3T+F4TSEl3TwY/p9Lro3hotvo2L9l0V+zev8+XMZaBBBDkFX2FlvS4/Cc2Znr5r+
AclL2k3PgYuX6WtUYTt2p4fpNS4Ozh+j1ctUm/dGOh/48jKQyWI7Fyi0yyd6mCGAqLcf0XCA/lx6
uxLgQ0/rmW/IDs9ssmINoRAyKbhnh6OlP+SuKJGYqgoj4ve39W1lBT2WhQ3JFO4d1f/b0U3sEdnU
2Fb+gIONcz2x7KwIyH0L+6I7T3Uxe/kPUZK3gZh/m1B3zSbKnBBC47885LdbCpmw1P1khHNVjLbe
tiJLOUaJM275Q3Cl82QJZDTwP6nsFCL0+y//68exczHIQaEHKZaS7uc1nWceLo7z7t3jlxGAmWBL
TXXtljMF7Oh2/z628964OHCPwZxg3vAmhx7h1m8/chjitYuoEe81ATi/CunWpGr312lYZOwiAu+5
fCAQCInXsa/9wW2f7WkkaeuCejc2+we3hScxP2rgSit9vATWOm121IOtrRhV76+aWdTES4QOrEFy
9N7bJ6xZDz4/VWq3DV4Gkq14k2lGuwzSc3DKy9ot/UrmJGkMjI86SAlxrnx8Inquhd80y2QjyCoZ
pI8pU1fvFCrGVFMv0iHkMAZB6Zq4BC7JVA1XF13DWIuwQSqMarap5AIrk7KOBSVvRNrP2W4ey7hj
2nOk0ocVlKkZzFwbohzbg1ouFGWLIFQ9oi0+RDcFTVJ7IFRzO8lXEvuCH9qdIfcFq9WgSuzt8sI1
cbhTnOCxJyiS6ihKaQG/bUnlD5ewx352PCy90W/+zVChyInu8m5HCa36dCLDF753Dly+OxcvQfv9
Xt0s3azo7ThX4leNoWjcuFmden/VM2QgLunu7Gv7r2BCcBaBDK8cVLP2zC2/iZGtbdZRUeZ0J0he
gdzMoJtFQ6vHYo27iPlEdsUb/5tnp0tqt3Yz9wUj/2VG4wDY5VLVgGi1/6G6xKmzx6lr/Tq6S47g
yUvKbDwk3G6ERVXKtwQmy67LtbZsbqAx2aKqhx/Q15eW1yry7yu7XaKHDC/66VOOeQFsA6Bmb49O
qixBDlRTxJhxNVSMxtCtJ84x710XzKhDgv4V4lOGCxzYu9+dZ7OVpi/JEEy+TtuYMrwEADcSyPQQ
M/HRtjwwrnNTFkhyDvwRYNZY5Cb++EktgGMNpBCVB/gkKz6cCuAufWN03iWFj2D1pPFYPcC31QxV
I5LxBC3xG47Ys3RPQBDuc2/iXpweu30q9s+Y+3JdTmdYy/cKFic+Dmm+p97rys/ZXxmzTtPfgBmW
+8p8dJ7e4dtStfbFMFpjew3cfTXGd8jKxAjF212ZIBZouQfojPluDeVpUCNBDRYjexf+JZKi6+Ah
zKTTDIAuWaz0yr5F59ZibojlPSOo/aLnwuyG7AU4wkV+P78EYTEajCEU2MrOK1hLr3YBXcBFG7Fi
f2AUa+UvallP/sorW1xf3NkEbk1O+xzaQ3OeR1OWoZpbxwbQ921r2MZcYJJ3ZfaoVr1ArcjCVJzO
3LZzz4SLieHCfmq72AMuxklKoGyt6PKJ3Ez6s9lV3gSaV6ZJioKxj+fnoHCSBaKX5nPWa8phq7+p
WmIkqCMDM0vGmmgGib/GlEQBa+pVL7DUM/6YvX52iJK6kj31GMjB7FS2v6vsb7zyWM2rEFDfJi1m
73MMu9NTwVHFZysAHdQPXEJjuGWILeyrpq66sIcBdPFZSczXdaS6YIyi5fhJ0o0f28oO0nPjeHj2
/sC71bDCD7H3xG5m2UseIGiN3KF9RWfBoJo7EyUnNVDZbZNcqAdXiaawKBe+UgSWzb8XmmD3TTvQ
jAtDPu/Uw3Nigyc4jWUagLoyeE+JOBtPnZV66ZOXNf6OEYraKLM6DtlEqxUrUO9QNKlZ5Efi7PCE
OESGC2GhUy/bon7eFfjuSa0KP2NexdM9xPkWE+SIltfCk1q3mOrR/Fjb111v4C6wyQdw47llaqdE
qMHlWWEvdCQOWTkF8jGV8Yea5Or5smJLuHUv51SCIfb+Ok/+9XBT0JEeuzrX/klvDwpknHJLXkEX
DwOeq69YAj2MFtZl3eE8XCbHts14plFnBMR/M9DvURzXRi+aGIvZP/dbbeKIdF2qdCT40n6lqg/+
ob28DmL/Z7FdBUDLtg+893NdyL8nJEJOKD2hqVVFmZQma0s/INNcBTCwd+Kmsw/5QOBoDU/hesy5
wUhNs4S7nGsaNyma8TpVUWyhbXdkaRCKwCzgyaHMYG5RKO+cUe0rrVXC5COeFe2UcYaT6JkNA+9R
xl7U6cx2/mzjSRhIpQ2DjTJB/c5StKRVfbqq3aCWSOOgaUkFpRLrqGBD5enGU83iQ5Mq3JJAqXPo
OCvrKTfCzXzE/pfNrmjHNvzSo65K/0iYM9aHCYjB+F7mfqglwCUZ4dwzPZ9qYWJxIGpIe3EJynwR
nwEm+fkkkvXZnlmxWn4VMawxkIEhxAOoi5OoLpwLyXGJgVu5orAPLt5UADXtIucJmLFbhkekODHB
hj4A4DScJ5Msy+g8KuK6WraREsjrSkAf9zj5sAPcZWQnwQTEwGyvo2PSNciemZ5VjrFfyr6R58sT
4sL1hqwLR73QwesEsy82oXToUV3dc3C/6A6x9KpNxoiKoRIZqO2RY7XooGxIDdcad1JFlab7INER
5km0JLJlojmUFcPwhPeO2A6PQgtzOdlnnXycWDCwJNL148gocmwId7yKdno1C45turnmkFvMwPBt
cJIqPWkaAnwgqSpd/ROpD/mJnOiCjVbpKHQ/TRMiaoKuI1SEDpOjgKsaGFfy5qvziAAxODsGnGBo
ZWp3UsVTr8pDiAKyW+ghYKJGrngKQYNQQ0C9PHexs6UyWUT7rwpSBfIMqrKFd0zKxnHG9NeGYAU5
hTvJJg9mdJdXfC9m8EYodjVqNU+JJd14rt65XAjO3YHRhgO3sx+gEQV34Vjj/30h8Mh3v1XqYTc+
XPPXMUeuj8Q+hW724vimzF6dOUmG+VOczDUmyOtViY47oDCDaAFk9qzIHUZ+Bek9NZ0EoalKOGXc
Uxv3C5dq+qjHsdvglTM0qhj9F8bLgysTHy12yRUdyaK84Pl3Q+l1zXtzyRy8Hol2kefqFzBqGfJd
d2v9jkGb3/vpFIbZXvp3GqwwkmUsrGOCYwLhn10+X8FmTsmiPo4zm9Fy3ExmegxsFb/NKT3Wq3wO
DgWHYEvKcmSfus6QdfVarIasRYsjmZWjb7KWIHJCo4c9CvMoXZ8HxSZBkFqP4ZkmZG3ak5uVyZD/
9ft+8i1GgSsfvpOI2PDqw2jlLUi3k/fbZEld3ldlCzkbIraq53cZHW5qkqVlJv9PH4xSiBYeeAbI
3GN49RaKKwuHpKhmT+/zMu3CbxudQgDJn/iJCYuEzlirmly4Wpgcv/9gvIV+xmWYW1pk2UJ0x6wR
Cd3blt2EgMP9mElKIBODzBhOxNrFQCzCNB1PrxEZfYftTka9edyXaCWEE4PXtHlnK1Mt36HKo2cJ
esv4Zk0sZFx6rgC49gjTHGAwNRiA4mJe9QSz4LdqjMc03Zv+qYcVupnHKkhTN0eraYrWoF7KKcB7
FesPuollGlP82qiW8e7VOCnsDaGgunM7I2qLYM3bHCiyL33TJimYcpO7dYTis1vzTYu/yJCBwQ9e
+9RQehTVDUDjYH/FbREW8HnzKid4LfbYQ9gZuMY0FOeYNIfZfejsGO7CzT6hq3+GDLJVFM0QBdry
UBMl0GDMvEV1/GRJpwftz4sMsizgBxAZQEbUEDotEtxMOlXPCPcEFt+M++N2R2Tzaq4nZ4kzozjr
890bhnA1/sB72cM4nuwlbCpxJS8b45O7mKaHh1sT9Vt5KTADsYObLPRK9pdlg4COuHcnACY5Z/Mw
MC26snUrhYDHqGuCv/EeIXAtoeztAIqKGkHYqe/GBQPwXbkS6unHAsUyR11sYJNsnuZ1CLrkODob
3eORtxHS2V2Fh8vUf4K2sCPHMbsIA4UXupE867COaQJzwPt0aouvU7ou5jcqLju8m9respJjscbl
xDwC8jCTDm1lqAr1LEwnHkhfxNNWPM5hK14yih+v/R31+WPwSDmaVK8w742IaseilQpuRnxCjFdr
LN5UHWyqivkftdUlOak5H8kaWKC2+xsWUP1pcZoZT688NPLXf3nFsB74+R0DdwR4ZDvB+thlTP12
kIFMrGZ23Xp3c5NmznyASJc0+ScLVhcmgVWdxrcBPsQe06iSmMuoJzmScj64xX596k6rtZIbwpQn
tk4tXjGPyzK24EGTlXwqywn74citkuXJDqphOKar69+b3IOJl5k9Oinu4dqBHRXHMhoH8zT1/F16
U9mF0bzLC+yL740WCyAimJI2O6VNNn+Nh2LLL46XLSivbKv/gPQ+a85dO5rlsd9Db4Oa7NsL8Sio
SS6NE5PR0cVJQMbruMKHO1ljsVoPUVS3z0awBQSqozAJSHgiTWOhAyHKJQ3bE4hAE90nHioOvIvr
4BGheh2dF8iMIV+2CD6WBEQ+Tb07L6ghHPuL5UfZfbl6g38Amcife6zJT/2YWa9rtZJlM/ZfyZro
Xgn5K55L11gtsixciAcHpjsx6e61k+LS+AhEwuzytHrunkXH3OmrwXxE92H8E82Jc4PZW3Xa4GKf
oVUmpDcN4S3f1TqTrMAe1NBzf/Ix8jgMkA5wLYr2x3EnSuYQlcH22SxJ0WKS7JKCZZXDuznr2vcx
MYNPCVqPS7GN3ocxNJybODKbc5O3YutGw/rAjLe+MalWTxZ4odiZBE84PCe3Le6On8zW8/7a7DD9
HA9j/7IxTX1M8GK6K4d+JJQCydaJABSLM5o8F3/NidGJ9ny9M51xemhQFbxr7ME67wuJdkXu2ng4
zW1yQCKx/dOGS/Gxm1ziq1xzvMexKX1eArMiMqzPu3NZ9Tu2/mX0EQui8t5KYu99CDnTPeRYWx4g
q4YPJty7z6U39Z8jPL5uYHkYR3rz+Nbrp5bTBKDnCERhuAB1RD27s19/bMelbo5CAb4422x8Teys
eYyali6bRoV0G9+G5ds7N0vQ2E82uTqnZZ/370UfN98SP8MPZouNE4FiOOfvsfXNwk7qNiCw7NbJ
vO3dbhvjk58M7Y2VzvMdqShIZ+J9g86ahfkx6xv3vQRVr2dMX2s+xSJ5jH7poW3djUCPsA8uYVnE
/4Ho+Br5zfTN4ni7gSYVEQ5AWNIweuyHWWF+ctmAz8ZahO+8JAhunT1r8Goa+AJAkd6nkAISufaC
tvPUhE39dapyLzugxm0eWZqUplG78J7YNYIiHJoOZlhYjwmmJl/JODFg9vYojiix7zy2k5emyZAt
4lv+iq/Jfmj2Of+aEn5bHhe7hrzrSbQWaUYIafHFgqQ4O2gfl7L+xoZaOQebX/IDB08BnoEM7LDZ
RvfnZgTTxUMneVdM7cSeke7FC35t48vCYcP0dCC/BDvxQwj0+dGH62Uf4qqxiuJoZHNKVwZmu86X
MqmGv6xgrJ9Teo+zsUBGOMVzYGaHBDjojObwlYAa8umn5o90t8c77L3/ngfn1Qdrxgi5WC/GFJA6
F9ndhWK7Ne6ssSuiR/Ch6pYvVjpHrL/aZyqKNLowTotnZrc2R3JqgCkgl2rZXmsoeAcGJOZXJt7r
cYk8Io8JT//LSEaSwNs+c0lVN7PyH3+vvds8NdyHZt+6L0iljHvJFeLlctenxHWW+ykbcib0vled
cFPo/lo4Ox6szfM/49nVvVRxZxIJlRbjxSdH9NW2hqo/xbHR3wejF2BdDvXku5FW6Ya6qB3xlLAx
bD+n3pA9daszYaQSD+2JJJOgPkQBStfwT7gc4dEeiIw81Nzh+2mu7JPZLDBjd3/40OBodZ7sPM0u
dM7mhwT0mVi4sIr5Qg17CVzCD0jAjRcLQ6zvjbOx/USZ84i3Zp4duPHm/YLvvARxVJ+QBILsrHv4
NXaa5HPBCJr8DqEUHLgL5EhGuXfJVwuL6izuSTRrwuyL60/DbWBs6Td3gFbixmOAC8dCR+LvhMqt
cU3e24DMU+LGuvvMzuoTxk4gL24Rn3JCnP4J27Q7lmsYvvSgN6d5cJPbMtxXmshhhNdvJw/VPrcP
XbY9c+F/54Nf/d3tVs3ADcu0pnDYuztnPMMOzPhfzIXuC3eMntFMEIGVef3F6ZakOnhL1p5yz/Ae
3Xb1D0FrfsHPxX1YixXdWemMN0tkCeOWd/eU9W355+7aKUbIHmGXVTFGt6079598fG9w7yqK7NlI
DPvIIdx8qPt1vvUjY78z2c1ulm2Lb10+Oz8Fs2t8IEd1xukMrK28rHmR1TdFEqb5d0XuBZkSQuOe
hbgTFLslPhXZ3gn4oxQr7U6hlpFKkovu3o6SDLmIblGUm4HqtLXVhWZSDYvwST5oIm3BhkIPoaC2
cCxSwCpkQbhFnkes0MrouJbJsmevAWJN6tgcQ3z+iad8lCiupBEKrjOkHY+SiRjOdkK3caBxZSa0
ZmPS/RF7EXlmP5r7vYZOQNmPKOYuqr3a/VvjfcDl+CIehwqLz9M2zfP+BBsi6W/7GEgdR6Sk3doD
b51fP+fVNErobuSN+XkiNCE9G0Pv9CfDqMXOLa638LuJX158j3+3VaGhKCjxiBIyl0vHyLd+cZcu
zv8cvaQZWywzhib7gLNhbFmAgUVpmw8MGlfPv0FynxApOeGvifPrgpv4drbBhIzHDmEzDUaGFV96
iZecg+uA4YOoMYaVKY+equVRiUJosqh0TgqliK7uWx3pUlsEyyKrRtL6vGKClAcf2vvnh/GZ3YbF
08JMM7nfTJ9XLAya9iYuYga7YD3F7n+lIAuy85Qvk3EDl6Ko32uLcgK1REpltgSBvipkPoKwFNKD
pNzGIJ2t4T/QSoTaYW6LtAurV0n7D+0bveuzKo0z0xDoRkPakIpRox0QyXTDi7Yt04KSKHZL3z/H
Dodf/0wtBUK7aC2FAuudyd7JrdtDYyD4FVepls9UwyySbBkJKkxKgHc8k674vOanwk4TziTrXCg9
uJWJsk3B4Kn6Mz0C0LqPZrHFoDk1FxlCKg2n6iM0G1vp7GalQ+myWmAduiCBS80Fsjz2NIqCr+cW
6moKJ+TZ1oosqxErPU2YLZnWoFeL61I2n3C17tJg9sjwZL7kZDiuBNya5obum/S2d/Hc9M1/xoi0
0/yBvhglzGFm6mi293tCHsF8tNGhtZDoMeXmJVcG/jW+1QOMsFTJNcKGUSwqK9MVuDwOYD0AlMaW
gTdyb8+wALB/LlCk3WjSetOFIgbr0gWIUY/dFEbkmyE3XSuYRrtKGQMnhDyx14YZtoHfcbMmKodc
xrD2AlaPL5DWla0p0+80vKNZx3fx0BCfgBR+X3bMPm6spp82XMcVute59rpCNAiM2caK7YpYzkpo
SDLgDgPXaAogw0PtUBMhF1L8ew1ckjwq2H/dtDL3+MEbVY/pBxTIgBTQroqbnTHInEbyQGMKltJ7
zAu3BXPSSFdwZUZrJR+dhUBV/ppaa35TLcg9qX3iot+oBrEi5FJcG7kJqqCa8ROz1cFg6IK0TZYj
YUvA8ptyzZt2QPoGQcOSJpWYnHTuZ+znxKtwhLNBXluW0zkgdvHWcMIs8Kr30bNPrTnyu3mmR1nd
KDXbQ4mX1/q64kU1fNMqsibKECXpaf6AmDjjKpah2wZMNq4zcOL4ou2E2+C2fsnZFsxPJnambFb4
k+TVBWXbPH+ha8u+1mK5ujCjjazig5mWE/6rq9ODDXPwDOl7+I5O8iHzcbq+9PRj/ovaS0afaTJD
nCuWOyYV6l3DQ7OWHpgZ/g96q146PdrSkuZZqXKqOZM7apcjG4XWWWqJ53xlJpMKxJKs20lmxFgH
IKlhQF/5GMEonmjPW+t9WYLViv5uUkrpb4U3SqPfK7qUfmmvMmOFAg2xKUwCFL8yfBhbNLIfqq2J
q6+tjS3WdIAWuW7mYXNxl82Oaj/S9jeK14Gfq1wO+tl5vyEIHhZGHNRuSz949RJqyVpGF3Td3/ui
aCsBiMMtZi3QPq5/qmmcNTQJd8pVRtn71ZpQYdbqxC4g97Bx1cQGctrb4VWg6wCo8IfkxcukQnFo
1B6tj/ktYEjQRsXmfB88uAIVKlNs0l+0dBJhgnAr1OjB3gJxVy9xA7XXUwIZ1vuktjJcWkXYoyew
atY5KADFxJKPkfaiuOLVOMg/nK7wOimwvBGT0vqCe8klWusmb2o742g2vdOGL32F9Lw5xIpTCPAj
kiW1TIDN5Phpula+vPJlxf5djh+tE2hqe20A4Ge7Wol/UBuxz4iatx2FolBN4HiLxjybsX9IJUpT
HpdaL6Ma9eTZIgNzhySi/dWfN4y979aNEQsOlAWs04p6vilyPzjrSUu35hD872a/lJ0AaFBqHjW1
29pIFPk1A+iGpPKyydjpNVddef/98PbcYpklzoj4OMgWNdxXz03bCeiHrXRFDc7f/NyuT2S78ZdY
judMsfiDJriC0NepF+LtiR2vxljOwJsbPV1E8XtVlvdXLbm7F/PU38ZZPTjTGaOSpizvgT/Drr+x
BqJ/mIFG/rrikkh6I7/gGFWYiObgl0IgL6pURE8zdpZQoiem4FjYHAqnRER4q+cwu2KNO24vMwR4
rFKVohB20vZYEpE7/j2UVjPZH53erdzs5JnzFiwXy9rEdsrEjpA7o+a2zRyJ/uAHb4sCXia2JeXj
C0GNHDlGOchBC40IBllCAyqKrCsvVkuqKInlp+KAJzcQbbZUAO11AhNDfeNemcqhUR1eTGZ81JuO
yPkYXimjuLnZa8I+DXwDmvYWDgEGZvcNbrJc2n6lYbmjuYvUsmLYWZ5mg5byxKibQJpnAgJoTU+J
k65BcdIm8doVIQqRzdufc/x1ygiq5/VN1stYvdB1Oo9O/JRkxrrDQ8G7s+m+DBb8nXNDMsa8nRjZ
unwLXek46vlnlRE44zfiH67L60qRSpKmYWkXEfSW6uwHA7G0D6bby66rJZRah6zcJTI1dceSQ0hA
+gYWfS70LG8phZTSTP+HsTNZjhzJsuyvpMQe2ZiHlopcALCRxnlwOjcQku6OeVTMX98HBDyrIkqk
qkViw6DTSDMAqk/fu/fcZnlCkyBahjnxaC3bbNV8kScFWYZ8hI2UgGeBfigSNGlwd7hdoi+wa6c7
A27PbTS/zT43aQrDtmXIq65D5s18vkHGJAHrEovMytfctCAVSm8us6bLHF3u0xRMknZTUvSRFFYk
KNnxJLIF83Nhmc8gntIk62jRjwDal9JADkKGTC0iPT6iwgQCRJpDS3UEIWzE6UgeZoqQiI4zSric
zJ2vMnqTs+ExI1rl1EtabAn/N0WNZCCuC4GlX0UBRQt/2GprWHfE3sHsY1wRZr84lDfPpiHyZUA6
EYzC7CuZ9FRt3kk6/rI7r6UtTZiGC7iqAMtmEtxk2z3TVOoy/EVAsiBWWnLaWdhsJ2DGcIixBH15
UwvKMaqy5bFZhUt2Ji8P2fa5gptenhQG2stjOAbt8vTKA8uJ4ToCioDsj0015Lm37m200pf5/kQz
cthZmjwXJVI5LYHFud0z28kD8vnXAURAHjxty368Ihg3YR+Q/cXntx2TJtCxQvELvI3MP9YTaViK
RRPVJtFi3Fw3+e2ZJhxrfe+ciZN9vULeJsUii4M9LgA6sV9NyduCLa12V978Yl/eopTydfC9KUSs
daRuT9qy6m5zPX0i4wQr77q1rbhCLH7LlrMt2ahflrW9k+GGIRtcPalZAlXB8FeWIUN0vTog9NEG
5VR9Vd+bIk2qNGJkrqJYYeXbdVCyeDPrB73ecg6qOD6j9X+pqxRlRU6oq93399Vc1XphI5aLL+sj
/SYX0TEl1CwwruP+7RakC2F/bNUTXbxOMt1pdlALujLssKJyQyZbtPFpOcmArlbp5nodtNZeLvqq
p2nscKHhrIrecC25t43c4ezEr3JWB/j2Fe2D5RJtuiAEm8sGrQgjsuHP23po4KxfH4pa4HRJ9r+x
1KtqAI7IcrsWqyc3WiWnDQRvKii0ghK/77dya/2T22qkBbCJ/FbpWgSXg0u06YtW2QjI9+VWX/cB
c21o0KP8Cjia50UkI7R6+ezlaVzc6suHuYgkVnMq2rVlqXWQ1vN5h2q5nMS2RK+eqGi+gjG1WPvn
Bk83SE/aG2Br+25cLsbEEs2LlXSweZUNgL1Z2bdD72wwoeePWA3T3Wr27Uhd4DWX49ryt3zVMFu1
2DsDAjF/AckixmqDIRTIPFZhL+cvtBSkayyL/yqIWJs2oUZUe+IZdAct4i3Zbrg2HEYX+/Pmrs4l
bltM3V8syGFUF/XIWuxuWzdBhVSZ+uq3qSPCdCjDVjEj+mWq+5quBjeM+dUaWbVvG8NhraLElyI1
Xyv9UK8W+V2yrhRp0vUVvVHKm0A6K2umEbA1zj+bGmPbFxi1fXXL1nt9++ykSBuXte2rHN+euLXW
HJEh8D42t/imQEBlsMgl1/IpgFJUfyBt5shvsZAtl3dtd8lE0vPVtodu7Hm5SvuCAi8V0iyAXEZd
egMpQ54Hr5ZHR6HqWY4zZdIsIqm11GamsEg9NqeSNtvVtFCBZAgoyE2X3RQ40lLGKkiql51p7c8Z
WrLUxGmgcJuvujg28mlhCYcE1LxsNv/NVI8WcVnf16OAva7y20eNdn/ZzqM6Xa66ZX4JyK0xiNTx
2qadaOqeucb5KSq1vOFvjI5NhbfJErcFCLz+Upes/a/1ACSNCAeuCfxQDHrEnTaU9raJ5EJd3K+/
TfH/FfCPUOrroVuFcGhblo9IaCmGuYL5HlLJYge6erEN//aGruIVzmJLrb8d8HGfLoKo39qSVQPH
Y8opcb0dthYm2XYTFBvQ9HgO8y+d1dZyqcKktVRw+KO8j0xp2Q83zdh6I68AY1KtWj48+C/LNVnd
W9SJBjJtTRJiY7w0uHzFdc7yXeJ76PPpNquhidvuqpIE5L0INjeLybY7ruEYG5R/Y0bFNccUZYd2
bm76s1Ll1Cp7HFZNTzyIFC5Sw23ds4Zy0bVtoJx6JST91lJ+1Wgh/jie8q2fUnKoW8rKpl8e1e2o
pJnDUjaUayrGtlhtNJ1NX1+slVtp2AuQKMrp95QnFbw2XxFSpNmCjRRPU3VAsrD8RaCKFkm7YthR
OwJyCFJ6TNtfK5wY/+/tJtFksry8odCcRrk5wJO3lcmnR7ewnDPF0nguVyWpuRz++fhWvg8ZRNx1
9Ma41BqkON4VD/GS87AKute2wKYQXB8iK6H1z6G01pcyo5HNhS+Cr3t5VSsvGO/4m7S2rlnK2KjF
l7Fj80rRL515u8bcLLfCVpj0K6liXisphJ9fzStMZstrynbHD4i1rNkk/xIxihYTsTaBk+utVoRg
BvyjHgejtSgdt7PkpmNe6wPl64jfdUjYwl1UK3qbPrLcLYU5nN/lA7dlfbmkysRghGYoiYp2gMrD
wtW4reNRhiGEf9hiF6MrsdrlNy+uri9FdJUSyVW6SKyWxX2TPm8PhRWCEftw6Ony9G0iW3jnS+0n
VjliU0STxZOZaiKlrlpFmyvEZ9M0O6MIu11ut/jMmDt9laJby3lTei9mSi5htFZ99grOGNbmYbEK
/TbX+oBiXpe9cijE1L9IEU1eTpR2oSjjeVaIEiHgwMyzbr6ukJqPxg0WJchXS690Dqos+jmCe3Gm
vZUWavLQpqhrzEOkmr1hY6tRwk4+tBYYX9egi9x1XmK2U/0zVKuyH31cc3N6w1FbyXyzIm+1+yYA
/+m2r2KyAGFqzLNm7aqA5tBh7q3K9JdulHItEqhCV32NKCo6OBkn8bsp6jvtVExFmb0U3Ea/DImx
7ktmdk6/h+86M9dM8smkHY906lwOdfcqV3VT3uDECvJD0PP3oaLSUBGXPHcAh4wdxnv9QM8v6u7G
hntrn6vBJB+qUh7mKxUohZ+WiYqKu1Qt6oKQ5Re5ie6Uk9viyu18eRjRf2kiGs6N0ZslnRrOd8ql
mItiwFRUJeYetoYDfESdh/LKjrNZbva6cNq2dDubMKh4r2eDRKJYXErdtWSlYzZ56EFRkbsxI8BR
co0iGFINpbRcaBbTWglEmdfNzTAhdbIT0ZPQhLBMH70yJl0mcWPyu9EMR6wPpi/zGGgYoHXZuARI
W9XSlaK0t5wzoJq4NV2tV+Rx9ntmVsNtVpp5814aBaoWp4+M4QrnYlfugceqBbFcmXyMQSBAE8Zh
cVuRK1qdajqe+rWTiVK6MkowfJ82i3L1WcmmmdADlfAUv+Uzeqd0F3Vjr/euQNpc0RnGnf5hZgMz
J3oY37A+ML5yjY3486Wo5RZZZNwGG3fU0ms059gdOksr34yZ8mqxVY1027aglrVxaClhKF1Qxqjm
HSIZPhm30Z2p1MhESJlFgZdnCBVPuaEfw4WwObk5Dkbc9uuyLCFiYV3dBMdbobyW+KvyPcYu0H+z
6bRzOFhLpDJcbGiHFeSornE+Kwt8VfCOQA3S61XCur5Iss4vWf16Nuf1VRRltnhP5Pgw1dlmGUmu
DTZPGM9BMPmrMHbbcNaW5zoiDQDPfK3N4H24WS3U27LXlbSy0ZyD2yCcRJ1n4zno60a2b0d9LiR7
l7YKnaQ4tpYj0qyg9PspSCYqka5+FaL/PrMtxdGo1KxuAr1/+dRWdlB8xG1qBj8G4rIx5cm9nN+3
WavDARBLaOz6bqet7/T1v1ZFdzwNMR1mI5NblWGQyF4sdrJpV9Jd7Gwoc1I4aj4o1KU/ka5clvir
Kgl5kyoaDoJ64+JidEllH6axRZoZyCrxY7e10oUZ3lKm0SSwdAbHCUFWqzIISgocn7emVgTza0fh
Qfa7iZCy93Aj0S/YaW2KG+FdzdREkQ6lyGLgVA+W4OWt+ojUR3H6q6jpWP4k/HtTVDoAmOM4JMHP
q6seIvKYy0a165q6qV1EU6qEfYpsxptqdGrET9MQJpQAhp3u4e40e6MdouzgtBPyJDzoloNYOlIf
U1mq5RuBq8fvjXpkZJRl31MMky8Ao9NjqdrdJ5tPW/nWLE+7wDEC/CJTxC/NrKi9ookIZb3pq+Fn
H9ODO3KuKx8iupg3edJrZzvp+103ODyILf1l/UdFlGvhC1L6mkPUZ+NnoyMpc+1ZHWJvEF31UYcV
TJAJDZCPk9h6bDDIXoFh1C9AF7TCnYckmvaqkdc3pjEmH0iU61tWt4yrnOgR/LZce46qRjpaAes8
LsWpP6qZMuD/5ZAtv5EfxKqWVWX7jVo+PAsufta4Qdlplh+i9TypdL9/oPYfz7AgI1QfjYNHghEE
H15aCfWDEURqXKsc8wqA00OieBED7dptmpgOuWL25iG0qPTcmLGWeTKMOU4xVthhghhMFR9zkaNA
ClVTA9bE/A4dRQY0YlIx/6iJXF+D62daXFiZmvoJByTmdnV5svJY8xNFGy5JECqvtlxab5Bu4s84
SrszykftdhgV7jLHDPZOpcrolzL9rA4itb2Wvv3oqnLQnEEjlN/Z29gZeowy3yVFL/ZRyHPHUe+5
Q+39GnAeIpp3SO4K2cn3rdo6B8OQx70G6f1NzdXoJYgN0zOcNN4P0hw8RAnaHWtQMyaxnTp6IDjq
m0LXWFJjKep9FHZ5fdByK/4xlpLyKJhzjbu0l5tPtK+j5aNspAGoR1JfuVUasrIEQPS8usF7R94P
FNpMSqsbux0bsZM7Nc/93ik0hKZy3B+wJg/vicNZzC9CIXuqHvQIQ0b9KoELe22wx1/NYYduMJqM
R6Wos32XBKRoQ4c/QdsK0US2wxCc0G524Y51qXy0uym8wJoU9q6igrsfwnj4oVZtyOmtt5nIa0kl
Gp83oj1qSwTknTwShcMkOrFlrwLIes2vxSgZBvO+7tv8M5Mg3D4ldk/8MT+xt5f5wK+YPfO9kOQi
OMpSb3bPzoSYybi2h9HCxcbxe3bMJ8PmCo0pWeo9gQwHoN0IekkNZYCKsUbqIrWjX1MGirabJ1rB
ePvafLzFg5O21+qAbeGEPKdSTvTRUuVjmmDfJ57tDLbxEqLtTzrXUnjaWFtUWsatP5IlnN/KsppD
6EExCiY+99NJMp1Zw3ZGbFtyGwOhR0nUcqKhHjwDa2F/z5pp8PMi6KzrUU5kJtGlLMuXYQoZ7RY9
3smDOsXzXQnuwnLl1BB3ceLgqwadr0ZOg0ARSZqbyAzYjxMWrpL8AmZFPvkaLSaNLqzlE7dBpt0l
XWbM/2uE3l91woB2IENotBcsRCrk//6N5AX4YlIMlFxH7csmtx0QW3a4/y0b8e8QJLA4GNltHV4W
kjOE/3+DRUmSrTW4CqJjMUyVrZ+AkbRmeHYIPQXdDuWus+wDxWOjjMKdu0hkhafHk0a8qomXrlEv
6ZelqJVzmy0HKGw3VHf/s3L671xqTZWZIijYhulXyf89g3fqliNS1WsHsfqRViLtuOWXNwl6Fle2
xyqT9jwEVWQlTBpty34c276qqkOZjfBsXZVjqvTYlLFUhh7cVBjjbq6zauU7fU17r6M8y7il40wq
MrczGqRoboRDVYt2OSJD1OdrIWJ8kXS+3ub/+Rz/b/izvFthFOJf/8HXn2VFjy6M2r99+a/Dz/Lm
Pf8p/mP5qX//q7/+zL+eypz//sd/ch1/NqVASvL3f/WX1+W3b3+d/96+/+WLXbEE2993P5vp4Sep
CO3X38D7WP7l/+83//Hz61Wepurnn398ksXcLq8WxmXxx/at048//2CX+S/3w/L62zeXT+LPP97e
848YzM76Wv/+gZ/vov3zD037J6dmbDpEey6Z4xqPCrpNvqOq/+SZhmHO/9Ytm3P2H/8oyqaN/vxD
sv+pWqS28H3+gaFYBkQhUWId4XuK/U+IQVhWZfhgYOEhtPx+63+5hP95Sf9RdPldGRet+PMPkqf+
Jvo3ob0YC8KLxxjYPAC0v8IpUOgTs6p3KU8PGaU+bbw+OjsqEgEw0DG3mRKR2ksXFk7pD1Wp+vI1
H7tiAiZI1qfko/QafoxEFrSHxC7C+uzkMvpzDFex/dMoOj023SbHknfT5mame4y0A/sZf4qN1xy0
/Xiak8RU3lTycLI76Fpts1co+2SPcbR8Pwd4r08O+rneDTC3FMsUEkWdXqczZ/NueEWyU0z7Weom
e2+HWV7PLujpfEK0migNGtN21Ew/ZCbeXKkZRlwf/rAYczcPSQu4BwoAL409mEAGvN9maO/wdHTm
0YKomx7MWabpotXhWzmrsVuqpnMdt330RA+HGtSQxePY2K2nV/H4in2tOmOwsfnDRPfYiLlaXG/f
9SpH49MVPzIrS311UgbQujzxLe1RnyCP+t2CAY6fXp5PgZNnxxji5AFTTXIty90trY+Cq9FNy3Sj
8hQngoqJf+JY9EN3JUQKxFLWvgPy6FFSy/ZVkQvrDuxLsCOV5qMg7NQP5Lo7FqNl7Oguf3Osub+i
N714IeXiF+HZ7TmoK+wEdmO/VHPOAjTZxCoHZYYMNRXHihhjN4HwUSOA1dFqYg+RsK7cCnVivsk+
Oc1tTn6WGNJnlPXKuCeaXAUPEExAOEkJiI3ge2wpaXPVOekQnAWUxN1k5ppytKUcsxFzHyuUIu4Q
OJ4UJwEqTHZpYlhukz7mZJqEVzSN1OHYpKTN3hhTiVOamenONrsq2BUMdr2+7FLdpSeQqi4RRfg3
VLjI5rNaUY9wgHhKTbMih1leZOuN5I0S6X6wC+ZdkqeAHpp6B7C8bpcpFT8BvKKHm9b0tvMAoTMz
92SGdPRFpN4fyZK4X06wljf1dq09RlGj2izLXf+9bwKMA1rVxsF55qyfXAsst/GZq55aFyWzPiI5
kvWTpAVdejYqOarcQWveRMZ9U5qo2fakWQ6UMaGtVscgnyuExsW9OnO0aKKq/TlzED+lGOVeoAMK
avdJuSsM8oKQth3Bb1aV5xRITHMb168qN8yEjVIraj8b4mnfkVDFI6/R/PzE9YXaHXgZI5dsDA4K
urDZk3prrt0hmxr0AmOKmh8GcqXemVFlty7N7X55GOaL3ocPmlrd1N2cHfSk/amJSvV6GTUtKgHt
G61Oq3xFdkKBWYk0sXwUDOkZzDSn1hCMd+N2GUZn35qQavojMfD1VUbbn7xdK5NGN2iNIfnsifZx
vCV/RSrh5nvN0Bs0ULoO94Be9MiyTUN/gwkboTSZrM+4pJzrBSAtJVTYR2fBNY3s2nQoPOtYnAiz
N77pY37WeZ/FHmCC/NFPgP47d+ibGBTrpI0/WBAqC0SJldnEpjRT6CYZaNF9mI/xcrfTP9sxierF
mXi/OuGeELMfcShuPvoMtQ+Z5YUEU6QPEtiy0pySS0b/p1yarYFzlOo+SnZLn90FJKOjHDaNS0tT
8J4neNwZU15eU7l3hyqMk0MRZvP3SW8mZs/Aqj2rxyYla+EPPUES3Wm0/QQ99VMkISrgdDs/T3J2
K5WNcGOtEgeVYKM91cpPMETTFTUAIP5AssgraLUr3An6Wa9j6dMGuMLqGZYxxAuTUlKBuVvvG2XW
tb1VC2NvOd1PymbHp6UxvdVt8U1IPRDq3JrOWV2WeyKFrSulaHik0aA4KOC8QjN+DAgGr/s2w8E3
FPWOW0P/NshQPwvK3TOJqc1uINKjcXFhhgRT6H16ASc7+0aAdJ+88p9OTFg3i25wcWy6CnUwKguK
Gr9OA6CPU07OcTIvkSxX5vyWtGG5l2RrRvtvxaxkyN0uCeqfEzbX9N5u9OKcjPmtYqi/xppGBbPG
wD6bdlBe8raez8PYtfsyMNSHdLa719oshwPLrX2K0z48230VPGtI0XfGAkN0YZcNJ2USw23MPtPs
qgExkYf1/B2Nj/Md6Lqzc9R4uOvrJLmf9Pqg20G+txAUHUdSDo+pXEuXSkpTt4oKB/2PyYfYe7Lg
L7HMC+DFqzjOrBtgxk9FkEuGr9UOXGN9Nn7Z0fiAM0s/JZXcH5okuERT73dBz2dRlseyUt8rpfMU
U9wRs2PSy0SSWhfyo9oUu6BI7vOxvgKd7Fn0WfaAEocrNdbmfVJVpRdp7THB47c3pjZ0C6JJPDk2
OPaWIUrzqEGEOT2o09y5U2r6jV53JO5ZJ1BqYsfnr784+sBL4Qf0pkF3DlFshdfk+sp7tn5WiygL
zuaYt16oS+GHrnTdeZ5n9QA3KvUjqILXSqZglsoNL3cGIiGN6TPsw+HeHuZTE0dPjcDgVUjqLar0
I7qV4amLIcewrTMs8iC5HQIOkmVf3qcVaBBBz6vV3kTT+GESnUVZEZvWjW4y4rSDZBqSEtx38m3c
KGdLxX/SmiAcaTBdJ5mGba1JaOLUFycZzpE9Jzu5CRVX68oXOL7HyCw9Q0j67DIpP5sWCpramU7Q
KFXVjUUxHdRyfsZPorg2TlAmZfKdOdi8l3HvlJrsG5Pp1/xt300NLA9QZNo0Lf0Wl+kEgbMMlliX
dPkhSgPnKXVqw5uJbHvNpDp8sesCMxtOK/wzSoVY2sW/qwu/Gq1Go+mBnuo0x2BbMxckLCZJYWbv
qjbfVgX9MhDvmHzNRvPtXpBG0c08hkXSRJ9I17NT3Sql3F6Dz0AkzOxfdXsty7wIwvvesfN4dpMZ
LlDJjUNHrarOpMC1Lwie4cQ3EEPwUOHyEvu5plVD2JZZEhg/5drJnlqd/b3Lb8VyiMPKU3Vn1Snn
702hynuDJHAw27HAsFM60r1UsNS4QkHO7eptkpuMk+zxvYf+kkvkaEuUliTPq7WXTORmuUwUtetQ
U3vrWx+atQPAoE+KxXoc3slq294yxzaPbRhrt13DyRa54KSE7jDVKflAVZ+caNHxv/XMKk9CU+Y7
B1HUDWagESKplu5mtBheH6YdNjHuADUn2z1EwMUJNdN3LT1WOvStfK1GuuZmeYKRV++7F6r27H6Y
0vuGfIpbXEyzh8pHx+2kyDBDqunKwJYIRL17QHr3vQYHcG9TlMNYS28pCseL3tV25mm4qb4Ga/us
yh8BDnB3t0rl2UnzIptjA2PfuajyHB1GPWLCV+qyDzgtvKWEkck1KW4GIQ+3IU+3V5byUY41Pv2A
QAFTes8sJTrjGmCQZ8XHqZEIx0mGdwNgs2+IFBOsPLensawnkHLsou4wDsUTl7X/nkeduEih80mP
u4Zqu7RMhfGtwhRzw6FIOw2dwRAEd6Uic9fiv52iHR3EZqeXLLU02NoM75ceE7QUzdGFOwzlvz4S
pzOOyUNvVMkxG3vtDheA/VSJJHvFdXqd0R06mGIy9raaD7taS6LnfIyKb04nQmZnueyWNNtPY8Lo
adG/7QynpXeu3ccMul5zOc1o1MtvWqvYHpOF/B5vXLVT8O1+OonqXEp7ll+NqD1E9KV9nPzlK+nP
sgeRyH6Yx+KRmJX8tY27H9IonzI7iTynSabvsuj3KLHiI4oe/aNMRXk2pKp7aDul2RWE+H1UrWV9
ACTqbptI15+dFE8+IUsMvSqMrI80yTMvNMv2sZPn7EoaSUt29d7pfgFNROYg5f0hVWRxkFqL/U0V
0sFUa+uNzmnHcH+gS2uCUnCxZEo7Tc+eJrpDDLnK8REE8SmLO/UgV7rymck2Zg9blb6j1SreRFpD
iwIMukvHLrntK9lBe6bntxnUnO+0lNU9TqDGV+3iGzBJ5TBqfQ/5tzyUQ2S5IL+nXZKZzQm5ZedV
FoODOJgDr7Tm+ZzBFz7MQsECQpM8duldWqxOThNcYXwCiNB2+b3TtT5nk47hWwM20Szl+S4FmYwq
vovPElSCZ7i5vReHpnHgOX2IqlTgTyIbaqqC+2hiQFAih0BrWVI2as1waMYxOJb9vOtjqT4hMN4l
TDFeEfop921TPmk0ZK9GLbzGFUtOu9ktFqNYOiI7S29LhLY72P00crXQeTcwXYE47r5zd0Z3uRKa
V9WsqI+K0KKLzjbikY2k+jQmm10ZTM8BbvJ0yIZjUkYaRCWHep+YVBg2IyPaYnHWZwyoiZtAOT0V
wfTUo2fVCW1RRO9y/Nb3is4JcGLT+ZGgDN9R5sZ3ZV5HD5zbOW4GYGJvzLT+TFImzXhHKgYAdhRe
1aT6XYpAks9xLYTLcSbHfK1z/pikigVEn+/ifuqRhA7xpVPqh55cBK8dFM5BIWMFV8qNm7TOwms7
KWc35MDFXqlEXqBjt5202Dni+eDTGJrQp/Up9klaGQ/FUgvFAzxDXa0+ZSs49Vqt+HHqaBhO4KK6
wYAvZhjYX9WqlvdaI16SsZ5ck9b7IW2HisN4VR6nTI/ZlOLR8YxR/wkG7DVhVvM8MxByi1on40uZ
xg+ul3GW2q+Tc/wq6AK8cjufghK2jgUTY5/kunmQ+h7DtzOb+UmvkmyX0zlo/MSZwpGjYZD4GbMN
Ap5kAcQyGnG6B6N21tMEobEW2q5sJhd4M/YBwilxOPIDmLmQKDMpvuki+xlGga/IpXOqHPsa23jn
jZidPMyKfFKFc+9gQvSUrg92cx2/0zjJqQCy9oCQXL9S+ui48KpcMJBYNbO3PmcSyEhSYNSXHVTn
McpvJbJuJ0raqwCF7eQpsw1p+jNSi/AYGW13baOWZb6jdm+BheyL1mHpj/l8gJZxVXVN9SiR4vfR
yzOhF9q466QqfRQhae2mVV1wbaX7kCjop9pKn+gkiRfROcNtxzawmCG1H5wV3u1KuimV4rMQUfE+
jKK5ZFNKX580PvmIP9IkYbowXElKha+ps322qmpHm1z6FslNfEDfZ74nimm8joMuHyS1vmR9NHos
MnrmqrMWUudrzXFoe+XIgfyNIWLnEpPzaurjD26RgMdCK2+ZPEkHlFPyJS7Ki6VrAMK1MqESyfRf
eqAP2GElyXWS3vYQK1huicCatlcggIWl47GVtM8+z8i7tnMR+yiCENMqff5MOETLuh01d9AlgaIZ
pemz70o+MrfGrRgD0JgP7TMc+Zms9Kn0gMG0+1BmGhnqSbzD7El1SsvKJWGyfq4JbfWQ0utuVgzz
vQqI8oyWhdOw/GserWhPIECITpjnwa/IjH+spvlHEqiNa0+2Trai3FwXUs5Wade5C1e32DWSMboA
pcWhlGsGAVM/optw5ENYzzcg5xkuWN+ojijQ9VzcVGWVn9qs0S+ZrZUeMA+GzhYxK29FzGHYqaJf
48RWDvap9gX4gwuWnWpnBY51KXlznl1NTIqMl4wwY7drZtwMCNpdp3OYj8caTHZRjO8ZuZ03ghHP
0SiV3K9zxr1zPQNQ6KxLPCc5v1rFX0f6pycjXbjPOoasiawFvhK2+XUJeNnXOAqfaeSqj3Ehl3uB
jIv2wnLGY3Y2Eg7B+bCupOZQx7bOGZs13uLMsdNtQpwqRJtlI6suDI38iCS6PtV5sVj0kdY0sfpL
ErPNcSJ5FCiy3WwwdFeGooOXELsYrAbFr9vgl0pwwVXRayYZ0lZ7XHz6HAJot+dOc2eqCcOxiXHi
YMYGe6DIzwPl041jtxC8JpGouG9ofZwGOo8+8DdOT0Nbezw/hifGoruH/lbus9xZSAiNQ780Ez69
fYojtAyBP2uThdkc/6VlZM9s0MyzpGneFVjYXVTlkFXMQvaaSHpjx5N28FDlK9sKy1OoDtoefMPt
VORovO3kSglHADIl1v4gsCgdWR8457d24k/6UOzs1I6PyUiXCaebctBqMfqpWik7guDFLjfEMwEA
L1NIq5F+o/oWZs0HUpVbFdKOn4NdfWlBoyz3ljipStwd6IrfkmEm+wjgfqIuTL0WxfxuaMx0TyhQ
S/dnGr3GHOqzGrTxJdBMNtYise7SDBN1Scog0Y3DaQ7HybOKQrnSm85m7JHpOJdbNnJtn9STjmoR
Y/uHYYGKcXtM0IiLTCZzF7U1x8c6KlB7AsXs5rsgpE/v5kkgM0Lv1ZD9pxupaV0z0MhuTxM87rTR
EN281JaWuGkQRDQnnSQpXkeRmhyo5VEb8e/k9uswi7Jm/GZl35ihV08xs37mxK2TqietZRHyUfzR
CFmikznvRSh8hCs00bNfZgDL/B5/Rr+38opVT8iZdo0xr33hzkMyE0qGQipuSw/vnhRnjYRLCoII
mJNGkD2OyLFVSbGTOYUntdbNvuIEXXWtDY2qnlGIOJwlnRaaO4pvrd8ZSpOWfk+ziHmsFOc3sPey
5qyDuiMmOzLz8ZKbcgc9QwrU2zaxpl+9acpom3q5LhhAt3REiWfs7hgJOMfFu3M0i/Apn7tkD6ef
ci0HSmc9Zwpx3Yzsay8EDfRQhMa51pWPQEXfk2ZKu0MUIlx5tH70rYJjt4yGZ3q6ycGUxwn0KrOq
b4pAVJWCQCIH3Rn3goR3UqLSnKSwwq6unQSbWIHOCq0A5fmCEpQgRbyMQd209yoCkyt1akbr6ORF
QpZX0BcPMU2lZAfWLssfi2aormSaRF4qaGUKTNLfQBGFoKKHqrseqvkmiyLlqErKElyY9l6mztKO
LbR8Gfv+W8YQLK+t4L2xU/2hiyXjoQJQ4KnRdBlVSkWzNovvrZ5QY7TG4xhWHA9YLOFYS2p+qJe0
sryNKpxQkkULlIb6y0zs5kmrbGNfJ3Hzivd4+qUFRX2w1DiZXK0yC88og1cQiNMubEcG7H2onGgK
GCcy0ZNf0GykyYsWQAXDhFIo1zYuGeGScaT8GFXA9T7ufmN6x6+aq8c8xvW6oyQn21vr9Cg8cOc7
CSIk4eRu3JajOMVRrjSaG1Z1o10hszfinWkoQc2UFU0fR306/ZyUzZLGbsGsMijc3kl2DlqcBqto
L0roX6ieEGcxgHtKdXTl9NnSmN112k3p4u4DhjjNc30MYUwJyqMQgfnFrod3ZkTB/2PvvJbjRrZt
+0XoC29eC+WLRe9fEKLETiDhTcJ9/R1gae+QdOL0jv14I+6Log1FFmEyV64155gwsbg3W4hhuJTn
aN7Man4Z4/KWdvVRTCB9zBgxnse0YW/MdG9zXfqHIoYHBAehotM46cfcjxJ7FSc+1adTEGWHeHZr
CVrbDqveyhzSOVTCJ3FFl9cMQqDQxN6baJqbzHOQFPVjvjMxaGzTrHX3ejlqN42jyjXTsDHsUTMw
W5Cm4cAC6utDVFU+RK82N0+FPlfvcx57r4JQwSuUsMnGwLnwDj8vPo60TfEmxnRqFyTXFdm45Vao
wN/79SiOKrZytR2qrqm4PwnwHFQdRMbHItXWGY9MmDY202G8mqbEpqYb2HrTe88P3gnUNh4YFlzl
hnEYprgCljPGw99ouscdCQJI/qIsDSnFi01vulGYtV1LXHoymSH7aHXTO7y6K6gI9qqie7X1cADS
o4cTQl+fNtDL3AZAdlmhOjAASf/m1u1nW9J3zlATX1VWlYY8TXJNtSJoIprluRvn7qOv/Jtu8AOs
FEm3pVKHcq6P4xH+I0QckZt3cWld4z7Tdg1aBr9PrmvGT03lBifDjVTDviTrm8DvxRl3AQK0NhjC
Jg0aY5WJygjLvmUU1E3JSmOrftS86JoJCJsjh+q72uOp1GkM3lu2PCMv3i5YfiIyd41h8cwbcfFW
E59KQ9r75lT0rm2byVMcSHFPpKe7pxsQ32WeLDdBb5s71Ep0dGM+dBAA5jOD9KOa5aEN+m9FJZZN
g66l5Voo+kY2a3GXV/r4nfU2f+lRtvM21tHW1acbgtGctfA6Pw+hWE3rxkppJlm6MewxMTkPJFbZ
xgoumDwgVbH2lhyH9TSn5iOd2s/BFU+5ozMS4727cvJp3HvwUdaTP3c03IJr8q7Frai4h/BwqBkW
9tWhj3P/UI/Mn5qWzTuru3lFzMW0KjtLuwYe3qwNo8pPo1YPJNazPvNC+9oDmOH6oe/T+ySnmI1K
u9/6DD1XsZEaa60y54PIIBMaXo6JUXkvhUTGxTixCjVStc+5ZnIYRN+GWK/9gIXK2VWJa2+5qI3R
eBsOcnKt59a0Tqjqqlx7bVzT2vcRVG6+6DlO85YAJAMFjDF8Q102h8gUE8ZUBM2vXJYQQjSK/CyY
Aaxt4X4vPIfBDa7Ax8JnL7DS/uw6MWcuI58Ploi2/IK0qF351TG7LvSUfnIxoUUbtHfPLjTwS2N6
HHt4SoaaUd7VpAU89qRYt6d06PvmemoplwTi68g95UwAovem6SNn0wDYME5ph5wNpoR91KCFQCQf
xLjTRuuET5QjSFBR9db24B7dKDeTJ4YhsUSlxoGYZPuhJDhB12MM/KTHnGC15N3jfy/t+F8lGb8p
PW6qz+Khaz4/u/O36v8B8YbhEDDzf/6lkPgf4o3ztyz5Vbrx9eUX6Yb9l8loSQ8wIjiWHRhLYstF
ugGR7y+TaBgfFim0Gs/w0Wf81G6YziLrQNONSBS9H5mL/5ZuGPpfBk1NnaQ00+QP3flvlBvQFH5T
YdHQdvlkqEcQQdqYaeyFmPpLkqBvaB30sRYN+6g7e1iWbcGZQU+6V2tYuKzMPhqfJneOrT5MgpGj
h5aKugZ2qCnUii5C2XuCX0zvnOMpkrQYoq7/O67Nsj15UMo2JL1X6tAisqSWxylVbEXtZuPB9kVF
jTvrcbStHMCHz16qtXUI9n4w9vXclMbaGIk5fK09BNpM1aekGEiEM5z0B1MOl5a8xTkXSXyR5+0P
GafJDYaABs5iyXj6x9ianeRM0DTsDmzQ9k2cNAkLQwpJS6F19e7ABVP/jMWcscU4sRE96t4QNDuq
jBFBufbYDfA3guHcEy+4tpr0LrK1q8ZKrCi0tAw8Gnlwnb+D2ISmLtS7rmqx5wT+s6437yqoDHEA
dGGhlHTRBcy690T08otdd8FxZuhWbCpnnLmkcvbznSKHYQpnijiDPDuPrlrsWv6zXbKwMgLWRpvG
GsLI0xCk9dFjs2ufbU1qM23quA1hgfXD85zCRmCehp+9OKRjadFk9KIrDrheuy1TbTxAVhVwHViU
DwwsMiCadWM8tq0djDBqwbmHvor86DDT4itDjEPGvZUzMQkNcsOACBplPH5If0xGhprRqO/GiS7J
7UyEghVm+E0+oC5G1xaEfu8OPDm0mFA0KM5gZ5lvZq2mb2nrN3cDJjwG4fF5iBx33aYWqu+E2fp9
oPVPc9GZEJkN6zNrDQZvErBzK1d4meJ4W4ycvb7boyLT2iYIVe4cexrVuZKjzFca6UCviev7FftF
SxOB6NLsHRxkPe2i2kBbLamFAKV1ULLuMSegnu8Mhkxrg+GL95koJzM+09njxAe7sh4OMG2D5jpD
DV4wrKoyy0TZYqRd3u0sBP61taJKnlNr33rQLWfaBDLVD2zSifndhXsKSVab9IEJn2JA/lJhpPHe
PH3Sk9u8YSr9SUdJYt3A/9DMq77py4LzKmZ3SPxYWn27XJuEMJzVDCe12dLu0prNVJiUyGnZtuUH
i7wSB6cfa++hGnEaPVmiZRizStAL13Sc5xLDbAcHor1FXphk1+DIvKwmMEJnJBoZDU15DwSURd9F
oYs3SKOXwgdoSfXomQfmKOUJcIi/S52+oYpti2u/DnKqM+scA8cpVincxIduFt57ldbiFDE52wrP
6d9TQoHCIPDSjxy1Ny6YlD2u0xUaJLzIIZ8s2NJ1L/aMrPOdDMBMhRzxXXruKTGUoaQaYLcb8fD0
+Ewp0ov00fdMbEpyUjy+qVLPk1LNiTVO7t1udo+FLFPE0MPfUtrieqyix6wx/HsspOKoZx7XvRTA
/lKFyRmNA+9D4wbuTV6N1iNuHY+DC/zlnc5KeES6m4JCi+SwnbR+2gpjdJ90p5nvApSgx0zruqtm
amhltA0SMSI6dl2GiBg1k9W/gAWp+k1fo+HnpSw6ypwsiw41UvxVR77wyWktTBOZaW1d1ZFilTbU
t076PQLYsi688s6Yo2JtFpTCPdL1jd/b1daLfQT9dmJSVViRvzaY7IZdpecrnXHNwcwS7az69tbo
Yi6gavWtKIYypG3mEG+Cemk1Ni6KHtMeHz2nUusAPv5pBLKwyQZc8xQ1OgbZ6UySAu2QXhv2jlM3
9107JnviM/zQtnHyAbsat+DnolCzNXoqid8dp3iIXwXgqFArBzx/uttsvVFFhySvH3DvUKqSkYLT
yRW72UGmIaD6Xie5U15JrWnuE61KDn3iTm95o0fdCuqo9ljH1cdCNd4m46BesSlRhXfNuFKitFZG
DR3aiwekKXZ80jmpb3zSysKIQdbBldk3wWQblyBfvLwDxlnMOV8CzxWkHT3acVR4xaoWynDDDEQL
rGCPKW444Gc3z2iw7VdTmu7JRqpxQNVTHbsoO/Vm065nt+uWPczZQAMr9jjBWoJN+uGsXGEttR68
kzKOdpbmmPuxKptvE9a1DQOdGpqwjNYU8WofcKTxuIUbJzHN+3rot8BX4ivk+cXecCfrZM+R/5bp
BEet9Jwpj53SeAlhT9IkJifttioy+Ti4pv1mJsnI2MuvxQ6DSXEovc66NWK6yfRHff2AvF0Zq0kM
xbOdOXelJtkiNd2812zfWmttXHOSqKY17YXsDoDpQ984wF1z6b4z0SLJKaFTluhtGk6Q4I4QlayX
AAfkGmPdxKBp/K5lOEiZazQm36+LZBTSo0dJnU12H1aRtB7IFtAhP41Tw586g0te5U08NHAzSSwN
m8JQRBWImgeo0s6dWGBijT7TP2jK7jo2lm0d+VMRh5qMsmZbzBZNWkbyV2Y6yr+HWVjtldLxSjiw
3TUOvUa/8kqV8IJuJ9qncad2Q4wIo7JXrs8+JF5p2jSGuE2aAVP+ipEWgMpNLDRZZx5R40naDDJE
cx9lSAz92PMiNa8sZrIoLbjhTaw/6KZhtvrIOJoTJm55mBnXvqu1+adteIRsmi58b53pn9O9QwMh
+nCudR7eItiOWQnGJe/esxrJKZwJuQfcntz6LUpGl6yOx9QpMn+nJbOlb3UOgylHx0Zs8SXi3lPE
qN93GnehwPR7loELG7RxKpd++shAt2vnPULXDPB3D0nJY8IzeYuroW9hkneo4w80WfsD7eDkao6d
/LlQI60PggHK70TjUGk5ZRyHY1KW6wipInzR7Klw3GAFqtc7WkmJdMpJJYZHIb9VBO4+aaoatE3X
OWrbpEN3zMgpQTUH2ZlXP5he2jYo93mZ5ttxmJ1POU048s1E25GV8m1YTEW68Iw7v8+Co5+73T22
RZYNviGPDfFk6hDIJNZWNOhh9DIAWNFUfahA9awdSLuQ4SfN/26OSbsKusF7qp38NYqm7qGg0EGp
SzLmHT07a0ujojvqzIsInlFRts06LMmnqmwb3KGiMR/AQuZoQLSskLvZKqyzquf4fRyDB7il/i0u
Gt6ZWAXYkGN5W0sY7CtaVtheiLzL8JMWSq7dxs3f8Urm50S65n4uHTqsk1D04rEnZ7GX7cu4R9rj
MZ5+9BN3vEo4yYexNptIhzWnP/iSXlHu1O52mOcPLYjBXfSGiQbLLl47b2IiGfVBtbLScnRQf5Qj
IWKJ4Ux7Ak38JYAusO7c2ddflVX3M8qXSrEnid59Gfza/j7nevvEVtljFhwx4DoTnAdYRqzho2Uc
pCuNx3jyTULHB/FMapj8ACMoQKypcnzqTb3ew85Y9vZ8wE8zaeaZLIz2HLujfs6NPDqmfIsgtLVK
v5rz2X0sYByfbIa92Yo0UhuO+kxhQ2sxfiLdktZMi91tO1ta99Abg7nrnMYBej6Pox9SfETtu3B7
4PupWdrDJw4P/55P+tJomG0XlTEu26ZCZPrh13XnnBvkUNPNFOmjeKlTDmg3UhmMXVejC313FejW
oB6NvEyqs6aVkQnEzrfadSxUW7CicaSxSarFd0RsFyNypkYNuR5ng7FnuxG5pachWRqjcbTF4BU0
u4LUX/WmDz7IJzt74yLrhLyF+AIXVrRvjPzgW+iueg4KoWzrF36vaiOGvuVj80bFGhsgxvS6OuAZ
ra+0QZtOiF0+0igdz9PsBHcoNeWJBkK8yvPAWOGtqlaMrJGqeviHMwPhC8mnYo3GBZn5Mp6Ls2rf
xUl+cD2BytHJ3/o0u1Nmj6bXZtP3pv6NUEeQSLzVCGkzbccM392Dr5R/84JaD4KlO7S7wXzrhjF+
YkCQHgM6x7vEq90zi6lLDe4gEtVQBH9r8YDT0u+tb0ycvI48iXL8zqDEm/d2A0aZsxN95UM/cT5c
G6g75DVlvfvuGIaOYLE3cuxqMuvqG6NTMnuhuTiSZm+z9SUj3JE9se90S9H+8cmQpJogXgYceyQ3
FYhTmGdv7TxR+kG3Mtz+Ex1SJmiC66GBNvBDohor4toYn6BbTqWmU+m5Jf5Qyyeez/fKRHEYi3mE
EfP46qAkVcbRHJ2hvZn8qR6/2Wi8TZzQKvqeIHrrILOVyOxai61n5Vde7l8htfDib14H/uMM5trL
7zSv59L5QnRhwNyZ5RxDNCZ+OoAa2YD6GIdQ4SNvbY+LKNSxlPDusigyslAObSXuCBz3EAv0TeUw
WwXdH5LrPDgbjV/qE59tUV77nAXd0E+12dmqnrnAHlIY081Z07jbEO/tq7jk8q0MAk7ZB+Y6K/cz
ucIpNoNJ7ZHSPTtJmx0j2w42jFujLQ4yRGikJmxr+P97UtOa7wi34nemkAjg58x90ciG2iBbKXbY
q6qdLPDRUq372YpEqaXBl4/Zx9RHWGcZQGV7W8/Mkz+iaq119zVrHDJykX3mx7hptaMYTIRV2KdX
5CR6a1nw1wQ5RB9wEhd3CWXBdyYQhBWZZhZscjg2JUFvWbPXnKb7MWVzeQR7G32gAwhYA53KCtap
PtvbyVga+7Ra6iksupnsA2FzKpS6Ve00fZ62Lo0RbaWL0tiZwuwAnhvRCUUfNkiSVG4nvZg3Qzkb
W090zyD4aW9nLtZH4KqnnqzzFUwk88qfUpMcBOnJVVs1/muQ5O0GvEz3QRiYOmV6E8NhYaCZp775
A61ac4pp2tyLySS8SK/9YRtBvyxWBrvNYgvIZIgKbcR7CSWk5IXfOjljRzHrPlc4ugOcxFF7tKLT
QGsbAYJKD15sQSKJUju46kisXaMzcR4QLqRPnRDpoWi5IOucmubgRGhlsJYyEAIrwnxgjE7xUA5r
0zTSPe5yEldpiW6qPunOegZvYx8x6niTWMfJ1tP6QgU3Oga67thpmuNQSDpiPALBqrybqo4DB2kZ
7n0OyVkZdDf/vwXZTYsdzDDoAf7vLchD8aMsPtvfLWRff+fShzRs4y/dCCzL9OF52ri+/tWHDJy/
TB1NkW95dCMttrR/tyGdv1wf7mngB0RiYNZ0iCT+t4NM/yvQHXKdfYOEd2xf/5WDzPL4bX5JzHZd
06QLyjeiQ+lz8loarr/2IXNrEffU0j3b0iLlJgi1ZQy5rqem01aly1CPHgshWrxENhxSlSjyHYx6
QBzjIcFqGZuUmsvwv++/ho7TtE5HXzCDsac+W7mta+FG8YWiDWLb+rwVsR19xHPbglgzW/EhI1UG
qwGcM22Bcsxt5tV5UxN7Zg0VQJJNN6eaRk+v1KsPj1y0ZuPhcTWhpsdjsWhq8K2PsOzihww1UBdS
KS0Z1a4PVZ3K1nRmsm6Vyh6X30NHr5ounCd+ycJ/EH4kn9kjpfFRUTqUM/6GFNvNJQwyHjLCjWSQ
6i4EZ6O4U4HkILWxSffiaxwL7tzCS2iYkBRM2SHCW3Lh4mh0OiEumFUOt9L4MoaykZgeeMsxbtZ6
rS9/hWjXKT81WVDoDHklGipW7tg2CXyQA1J3zirujl1c2qfUridnbSMrSM+NyV9/HUAY+KemJAXn
ISK26k21WpSGqcsCwfEuYPCJiFBJup9ULYP6tHLInecuKQyrCLE20QvxXIQIIEGaRN/omtTFxk4N
GKgXbmpc4zy4QdCcVudoyIx0R+ByZLygsaaMs8nPvQUsb3dUNQMrIj1AqGaR7ujYPs0CdcfMv5xq
x3TliZpnGg5AEiG35fkEIAU6u5SfQTno9nk22qLdDY1VjiiPuHRM8ZJBexgi2wWX5thGeuNg/Ah2
A9oxdRq8mQCQQVVgp3MLN9pDL6P6GTlvnB+y3kKOW6YYMbYg1UywHUnJifzVMkj7QAvoVM61w+aj
PjNE/PmpELqb/rD0prWuYmXb8hvXOZ7v2tjtvm4sjTtyBivfs59JOEgHIhxqJD5vjS04cYayWEqY
NLWTEX0Eh/jyJqcZad7gNwuwPpsM5emhE7SxE+j3o5Dh1cwDSlQaTwzJylxx7G0tClcgG/GtAI8Q
r/uihK1C8t6SMj56wc3UIn04YbmMerYk/CSJTqvgRe8XaTvhhlmwVyQnFKtJI0CCs54kAdStHaEO
Mepi9dljm8tPPXe7u0elgE4fimfPzE9Pg5cc2LLaYZcL8B1Yfnwm+6M0IY3FcYUSkXLwaiBEyt79
JK98BSMmyRKyLJ2is39Muqiux4ZciPPlQxftzOOrXAtwlheP/HM21rP+7CsTTfGQpdOt7VZadQeZ
irugu0QbY8BCEh32LuoI7JH6rD6ZSi5UXhOn2GkmGrZ+K7+AahNMz4hIkiTV9oU3TEzf5MTAr03j
5AeWbILcMh35HvIVKtRlA080VKou6CPnJLQeuiA/ynQOU91XyabRtbhGcmDN0aay0nFlGYgK111n
TimfCpb4zgenAT8+hXlBjqzkxH24pDBeflNgDBCFlQ0q+KO6IHdco9OP5dTpm1wgeHnvyTs0rzhT
DsPuwqlh/s/vHqU6d0aWnbaohRlb7AJhc8F8DKb6Kzbz9qkReBZCR3fbUxHZZnrCEIXA2INenZ/8
CuDPIRGUs+ecQIDx2GLyDB6XlO1445m9Ts4wbNo74n9azus5/axN5zhc2J+gHEBb9rBVaeCXdPo0
0yWEjgV5q0WzwRuYVDxFCj5FxIvfp7soCjBuSaXN6hZkzY8ZgUB8n9SlnI+KiM0+bHqzbveBg7au
RhZIrpJpcAoyM17IsxEws7ifbJHE39RsxcaunUYR8TNN4xsRAkvgHkF7SPgyyW91KEBqdAfyCTHY
29CBeHnynP7/sUgsWR5dE7/VIgMhrm5F1WvQYWGKbrAQG1Otxc+jBBC1ZehbjNcMlCSj/V7zCk7M
s62EuJVNr/or5xKdnHZmwg+GBNKfCom9mF575KJ/tGVKoIsAhe7uYAZyf3oNdwZzZtMZN8CSR2vV
JBNKihUHYFaBxOv4U5ATz/qOM8Ssd20rEGLzSLrBhgFK+wS72qaX0lXF9vLlNQ6rdvuT+NNMPB0G
pO7sgQN59zU+5q7QVpknADBGIsJ4GrMAon29oDYtp8OaVJuoESoY2ep6GptUv1MIjNltrai2rqiP
+X6sIN1YpIgIu1H06+oL/i8YLNTaWulj76PYD4R6w3Pv5TdzQfzuWR/odt1wUkx8j0OqzUk6tnvf
i1ajV3N/Li9/n1YLbOgSJ1DPFQ/m5Z/briIsZWJXZ0tNrQCfDNNF4Fylm1ZXKEm6GEnHslxlXxtf
xnFofr68Jqhv2IJHt3UA700XDtIIhkQQ3UheYKcIg+yHXK1/KeV++u1/89cvxc+FpLCUfr6L9V9H
rUtd4tq2q/vUYb8WR4qHB6fT1B9KoCLxXlcNjQ53rNpTXYCNZ3lWSMF5fSElcrz6ZFLItW26se5C
8kwyrgOdmgUli5M5yqtO7nNSRdR2xpJarifN0jh1/vOHthbL/28fGr4An9yg2HQdwBZLxffLZBnN
wpQDV3MPSlhczVnHG/Jiuw2t9rLBRtBDnSzO4INLcZIMYP1jXHsjo1Y9UF7o10lkEJ6VzQ7yTeex
spTDQTIgMk7jwIUP+IYpqgYyLuirdus7BQ+krlXZk/JqvXhPp5wjUjz3uI/Jai+xPBZUBPRom5iE
niD1rO/gTqzqU/iwXg721w73Hy6B/8d03SWPHUo5I37XZE30/qxqW3zk/Vgk0aEsW9a62TBkcYWS
WcorNSJAeQsyP2eV0UTBmnnZpOjbgvAaa2dZfhBhLu+uVZTlGVGjrp5rIjjZli/5HK4kp+2u8Pyc
Stee3XG6VthnWZi0zGqpGtDR0Leev15gx2sr95ANNE+ura8yD2RhUd5c0ns07Cnaw2XBB6HCurtK
oI4heLP6TPSfVWwbyT1FoKXeyt5W/RHkVs1Ic0ZfjSwlW66/P7ENMNBj7xGRWMJd3DznnXR4y3ln
QVYSCkQvE22vqwENXOM0Wz6tmufJvjXoXtffCf3V1VkvWkXhH1lIrRq/4r2HpmkjwHEmUNrvqe+R
5wi3MclPFRKH/j5qyEt9Z+ANh8ueQans7AG61iYoCxayCfcNtWExLAENGjyJdqsSdr1Tlkk+eE33
Mj95Xw9R7Pll+yYCSJPkwzAb+sSBpFWPDl11bZ3TEqS+7mBL4JGdY+snNT/W0gCc/9Arubk8jFOU
CblOWwiFxyHW+CkaHhh3V8TDUmegFVUHmxqLRbkLfCKCLu/J5VPLrzW7vKAp/QnV5c6JUUZem5Wn
dZsg67iql5tlOfFSXFaNy1YgHLutDi0vehZCSzbH/Wh7vBE/N1sasFX7xjYG+WrFoq7hPCjZ1tq3
NNGlt5MDobcEcKSKhXqUqFZuk8zQ/C2GEO7Wzz0xwEqTnonCoery+j6IxyVBTEs+rSriHSvmyYjy
0LcAHK0zekLFSM4fpOwRKINkMeX/GykPlBraU+sIPnZgK65P7nnEVqQQxbhtFugEyiW9p/jvbAJ4
bqx4CIoHoGA88m7DFoExtIrKTeXy7u04e6TtG0YStWzLBQFs7C6FW/ESAJha/o2GCj/q8qJPjZzZ
0lKfv1l93fzanEe+CN8Jd6eAW2qHTTa0/kEQfDRiYqibHBn1jGGv2HYlljUwZXEbjKu4xZICrEpk
0sNYtlQWszPX/GBNjzl4TZ1b5m8+ydrmneYvj1V8qS00aS5flZU1N2AxwvJsdl+Ab1NMsc74EDTS
2cfDl58wo32lWSkGN+cL676MsbzgAMoi18cgJE17Rp+ITxEDvqqhpRF0KsLcNbWa6aYkOtdQZpfv
R0EY56rTvDo7Xx5/xljUyy5KneWEkVSa+MFY0p7veWG6DHVJN+EQoC8ebMCHTe3d4Fboqj16ZdOh
NLqsXbQqYig/SiDjcgcsoM8Y8Zmq5Nhg4dGYn6cUIAha7KawmwcoZcM9SJYkP8cklzCPXF7PzoK/
dpO2yngGmZd4H9FXoPiQV4Z5Dw7B67Cy2doIyGAoAGlOSVVYJzr5fonjFYACA0La1xuXcCfsU2ad
zHtksNxoml4lCauFqZKDcJZnbYgaszyRKDepO0V9vmrKEdk+JYc7b1ANSrmFm2OZC9KBdwGZarGr
swKlVGy5oxsqL3AMGpi17a5ZDZZFNhirN1cNfLWtecyRmRUtuVMajneMm4ZlXl/+++X4/JPvmxJ/
LsC0qV7tY0lvowLCwbEe0gGgh1vaDJRHARMPislUuNWri2XWeAy+7tjl+5VewxtBpceMuMEeFp9k
UwjtTkatnZCHgqFrU9pkPK0L5k/NikAKlGrLo9KNS6wiS4+FFovsGSm7HPZ2ZpIwTYtyemP/5uwT
4OCOnoLGFMy6iXU/19BscSEmkhO8QSjP+nKGrFyrp6xnnJ/trNh2tfWlYkMaw3uNlo2JH0wS0zjq
CZE5oZs0ZndFe4b7Qcc2FWuOPZL2bTP1LywRfnD4+c5+Xc/LP3tfi2HM+dzc4owZ8yfuDfpX0+TM
thHVEGjHy0KbEZj099h5Q7XWSttHfZondFzbplVqnQJ3liGINprPZe5DXOm/QuwyfUopGWiiYuSv
v85PaPuWZopd+MsBDjca5X+G+nd+9oXXs9KVQ89q7LH48xSU5nLGFVBNrnyjj/rTv/IEv8pWIARc
0AufXoLsJFncIXjm4HA67w5YtyXWJwPwR3xkFMEqy3iaanfi4ufIW5KGkOuCPsG5/lruOV7yLS4v
cVcOmk9Xxutc2AUz+2aQsTIe+6q28EsGZtnQJc8yFKUvmjDYovGl84lN2k38EkrP23rDyCJKzg7I
a3V7OZlF5AlnZ4gYgsDJC+g9ZzzJlXC+8GBVRd25k5U21sB1vpY33xkCXvXabzu2rShhxbtcnIGM
PRlKT+fDeanJs4htPeke+wjj34oJK9vcP5dgxv+swBjowD4wzcCCUKX/UYV2pabphiyz47QUHxyP
IhYIJLd5nK5sJOz+AbOBSbZkX43qb8oQhhz1CI50WDnEdn7lL/RlOE5+2165Ts1l++dP6P2OzvJd
yF1Y+EDTGbobOLZJZ/bXOhkifgpQ2mqOlwPv2KUUBhhjLbVjra/co0RDfVeCJUwI2vLAJgMetJod
3UBj7ys5N+tLOQD0Z1k+OVY2a801cwHmOZjlemkyxBvt63CP1RudTKfpGTom4lDNfdk0LdQJvbOK
HR2QaGtJ2K07GgVTvB5KofvHUi9gejHM4Pb00mAhWWiB0bASrSrrrQ76ihEKipcfwDol4NV0qNon
mVcY/Th22zJYQx1C0Vb5qrhHVoZwJEeKymzTaOdxk/XYd2EtY7hM6YCUDEEXzWJwVO7IW5b42AA2
duuyTNiXntWloJ2cgFfxsn785IfnzsTH44TOvn45sxUG7oM1mrZk2NAcmts1B+e63l2yGhCu8b0v
B8ea+Q5VGLMS+kVJyZNaf1UWPjUf/90uqB4yfAIE59kBlu2MseL0H4569p+npoDWuBlAAbRNz7B8
94/ntcFpRw5wZBwvZN2ZfPdyVzNwmrmSZfoykmkCS0yvSLPBkpE3/coiX/BMjI1SkMXmxmfIi0uO
btfcq6ucGkJfATxM1ZZ4KXH0IqJmmbEzuQlthC3vAYmb3GlsCtzdrzUQoTyJGq3tMxXdOv40AEfs
W+PVUD7rBRGnfHO8zfw5611i30D9l4884laJvw9sSrUiKUiITRVj9gpFp9S7lsVT9CNtO29+nUh0
b2/alMjh8J/fpWUm8tuZk6u3HJUZfflgmPmJf7xL2BlrC+bUMW18CMBMq0isY3ZOSQZPJXCPjsXE
/nWMlyCnuHdF+YTEJzE+PHK45N9FPvK3/vkzLXC+Xz8TQgV4eR6+gMC2wVD++X63SYwbVmnm6dKP
lFDhsBwZVaVuEJQJFysX8iJUPoKDhUD1Ux6ZImTvc5bm6cYMcvARukzVYlNb+l/0TGV27SatU90h
NmgeUpfcqzUNFbYL8s1Sjo0yaJcJ9DBWH5ZqmuqYRUh9d/nXrSN6ackGJvVypFvu6N8uZ5pL49wd
yFS9mXNIHNuGXdp86DJ3sSNYej9dpnW/oSB/7Wt8/eq/tAi4NJZnoj13HIOhlGP9cbsA1Hedlsbe
iZumkajpjtZunlogRCuKSZBuRtKnxg2kYF7SfIgM77ol3FWsZTPpxvZyfLWkXTEmN82K1HvLJ0Xt
baH4uVe8NP4Rj2WRB6GQnF/fNNOmH4CruebaF/5srJsMqxVwG0AhCwCfcpI8pl5cTV5tHnUDnvXJ
Fjm6i1XrIKH+D88rQ57fHg7XN23HxorqOU5Aq0TX/1j8CxxWmUy97BS3UWLtYqwc6VMmgJPc257e
zEcKN1eEaUXHArJ8ytIUx5lOPNuspfZzojdQdsT/JezMduNG2mz7RARIBoNB3ubEzJSUmixb0g3h
kfM88+nPYrIa57cM2BfdaFRX2TkwY9jf3mvzg4yorG96rhwGW+k2ET3Z2e26wfdoh6rfzAoS7L6M
XfLA9WCEd/Pkd/hVa6vtvpXEx91XTMgZt78OZHHmlml0RhacnymAk/QSqh9lYdUHdIlLRMppP7kk
nGIreaJr41X26IntUu6ArokDAptp3sqLURRf0lkgO9raxpfGwUzCQ5GBmOCiQYecuWkcOF7kLi9p
pT12JefYZDoTbSpxek1wmgL3UR9jsAcdVUqZa3ab0sZHOPtTckb0q5unWDeacQ8D84ndMfeQXKwz
EYRmK/PRh5s1QJ90kv6xb63TjCGUyot3uxw+EzMDC0c7IEAK48mw+jtNOmojTdJOGhbVDR4VjMgW
TKEQ3tVPEJud4Q2BjOzdYM7BQ+rnfQuDopDxJbRDp9muEyhC/E77TBT3wtn9YE+2POZjejcq9UCd
5jEQ2p2Vh/fsrNo2ElrlleX0rauTG3s0pk3kOj/j0f3a5Hb9CApy9GRNsSAUBICEFOdsOBg0m3CC
BsNfx1Lbty96NYw7ap13vUgewr5+5jr+kIbFD0FeahNURAlwJH+qIZtUBvNUupRuXBGcnaF6AIHb
nGE7nk3gt9x/4u+hqLyxgtuUxvlBUBG7MZvqwpzhEmmWwpStHkhRv9ua/TzOUXNTqh5CS4CXhtmi
+Jx0zU9nSM6zbTn7iSaDvZnKz47b/MIWgPUh7H5wQnkxF9BcJzQYJePwy/TnR5uj/Ybd6VHM2Rln
9j5MC/+5jJjvadOranMFJQHHGszO8yBncxdX4J6x65pR6jX0P+XboTI03FzNxfAdD0EDeUH/IWyz
v2WkBAAdN/gWf99d0M2HjOxeWC6h58afd9hkR8x10vEapb7GFq3AaflYJeJZJj5bFp/SBnmqoKrS
UPvBzPvDCEdM10YMtOsdcYB7hzWrMqk0VvXCh2nE3JCGLWYGNZbNjM5Po9YHdq2N7hmlalL3OEp9
9G9S8LeWq+Gqx0QqyZ7Q1X0U3EKmvZYl8Y+yNbV2U2MdjSgfJXxaH0rRtu8qzuK7LJgDQht+y4nq
75uX8fE4YrnKciTTfXZTF07zh7G8P1BB1WeYYUKSyNYxq30TvCd5lOip4+ZioBYwarqD9d7zyca1
0dzQJRqdShU5efSPV7Mshv+zXdi8GGESfrKFYWMTsM3fd3cbTnMZ2MS4oyHHJyiJ4JmwQBrHPJjw
tC4aXGOMADm3t2Nk2kb+xCGlI+/39w/lSqb+39chdV1QOK04qSHYGc6H19GVDqSXoJKHAQjEL91X
o7bHWJTdmwQJ5Laa2H88u0OwuwelPWBTN0MaixjLuJxnb6hl5yTpgx9sT+u9nGI/jmBqLDm1xhxH
GMU1s7h0qCzdnW9kcXOpJ9khfikTgQetBy/fxZ3KqvzGbC4v/7Ex/3kKdWGDCaHrHFd0E1H89086
Lo2czUILbjVAMPUFD2ge3FaxKJIDOxSmRD+TTv8urX7hW8Thopzp6AHajyqv0HNSrdeKDS03iXzU
+gF5YpUnV9kiJcWEGGhi0J62Jkba6ZgThyMHnmvPnV0U8s3HskyUQWpE4LPZ50MlKKv2UWpZGseY
MjTP/WxQxFIoEKSnGLQ2dXK0ELyC1iYqrJlg/HZD3T30BqVIp1YCft+tpV2lG3JtkFPMYFu/6pp/
fz4+4Ma50bnY1rnWsaVLDDLuh2NN6dgNuYDZvbErlzMZoO0uu8X2Uicngw4FJqmd+4SpwjF2Zlz5
n6oWz842HzNV3ELnyY+T4kxp/+OxNX4/a1xfFpqUy8/HvkYSP3ypyST5/Qjl3whNlfGvhoxNAcq+
wEgzcZfhBp7GXfuNSXMaPOZaaTO4jUvxSXQjT6cVYMCmCtpPFMYvmPXWoRtmDtZOJVtygn//DO3l
M/rf35jLSyUZicBJONEwnA8HIxBewCuQYm4HH1bYZ4B+PTgvo8/DAhwEF5zbEnLG/zkTiCJwObwq
cIghnKPt6wRvnWwg2HNs/k/wuR6hg8niNAzrivumfT1UacKIqTq0clV7NG8k6QUXSw0IeBh9/9iF
0TCAvwODs7XSAW5BZrl1i9ruUglC9uvcYTtA162Y95wkr668bYQowgM6Z9jtrKHoyVfrFcka5Zri
Z87hrtvNpkPJHV0R/q2wG0B44VUBQQlqByZGAYSXLpdRe5rovJq8eQQitZnnugy3gW4NwybOB8Ie
Jk5Ocg74CtODrcnE3go3RwQ0rTQCK8CPcGMFoQY3sI5xTdJOUTXdrRzMgCbYyOHuwHSGi10UA/j+
h/7ygWoPdR/lRbk253tn4fx//B45IeEyb9vxkES9so74vx37XMDzGO6oFp/CY6UHws4pEy24ermL
D//bjCYZeNpAGOY4kMfwyS3OABQaShgUQZW8e20mvy3JLyBXHW0rtlpvHaH181jHLwZjcbKCbmkP
l6CYJ+f096fTxBP3P0/n8q6UzrVaWooYLjUAHwayBPDqlqKR4VDlM9/7HEuHLoaaPo+dwYG+elsH
PtFEw+ETqBQGAxKsgP81Tuc4GDdYrjVYZ+xRLjAgYo72huEdIyjUSrZTCgiW/UA14ifISr3LN6p3
+up2isBY71a1PixRZZ5YW40KYgVPxZ2vdUbwpSRD09zjfugHUpEa2uLf3/uHIwHvneISYsvYgLlf
WyjAv+8N7ewUhgHu8LDWLiWJ7qrzwscYjpZsIYJivR78gw+u3joaKjEErjqeO2czFRw2/rFQ/PFN
kOO0IBjgUdSlYq34/dWornHpsqlNTCqdXnwWgoAGw08LGU+XWLIOYcqN7gR2ABh4E9l+8Y873B+a
g+QJ55PgXMbDwHP+YbXvylar+zGmoIfnOHoqK+Q23ItG0LyUvS4hVsamP7yYTiH7J4zwvCb4H6ie
YMDq6h7OxTS+//07+vCrc2Cn8KJwDdg6bgGCeB+W+l5z+o6xU8xWGY/EqzUr8/GqNNpAHDupH1WR
whvXGSv8tLlTmuZ2LC2dVmEcMeZroDAO/SKRATxr3SCDZunZmlSTKOamFTDcArQENswKQey/6TVG
AH7BA6oRW1evuTES6t/f1h87mERvU7bOH2BKySP44TTaIlUKjYOC5+YwTHDzaeXbOkCsriPipQiD
NnOVROZ/YlVs6ngC16Fel1bOfewQ2iSjyJ3cm0ZmRJvu6lD7xytdfgT/u33xSk0WPtNQGGuRfz48
FHU4Ct3nYfOyYs6yfct4ONoWDl6RN1CJLOCkgBpqHQ1q1DzSOaRDCCvqzaPvpn6wKXvLuGkygX7a
OVzdvCYlp0pkyywObYwn7x6PHoPRuBsrNKJEsmr+/R1ctZff3gF6OTvv8g44yGD1/f2HVeZ2n/Gs
sEAbTDmeBsN2eWIK8oP7SBQFiIxAz1hlA+5JLS55LTc9otg8JnHpiP4JvIePdj12ClRiEdUKoymW
M+soG4MfZ1CHub+xroJ6EPOmQQ3ZFAF1oTToC2qDptyYXcpjW9s9/75FqdaSI6iL4SAGkUJnuYp1
dZ5q2kklTZAAG+lYNh2hxw2OPLs1n4PR6eU/JFqODh++XOIX3AAsHMtETjnnfWAmzI3SLAE22Zva
Mpw/mwTC4d2XnfZlneoD02W0AQ0kJCFRRjFYkuuwQ5/oEtrbV3G2G6LMRw+Al0X9ANv/Dp2ivcsJ
cEUVRGdK+LZAQBFHIlSaBfTnzKCTrwMp6cNmOHaksn5OjRk03/q5s8S+kL7zuLrTirnE4bCOuqPB
YEtZN/rRmuT0xEinmfb8n0GzpzSgeFvLxFfnQdIRLnpcJTcAAIz4Oa2yi6xHrLwljfINVx3/BGRc
NpL11wemfnGQ5EuKOko66//sFGO11PJx2kWkZxtnOBYHbfJmZENT3SH28WeUQ7P02QMY15lH6Q6M
gtUf0eYDM0Pf6ZzhhgqKxrmstagjJk1SPEXPAS6fBlYBdf1r0KE5AbLULwOmGKMpCK6r5hkWCkWQ
RkRm7OuAeR02r76Q9WyI9sp/nK8lzf7V8+iGLr+sdXvHP7S4QK7+ULxIVUNACmoGMSLMVo+UIy2D
gZA635POgcFcWiNpVr1Z/+a5ZPSu7UIABZzVqqs7eTVKro9rR9yYtldODc0CmCorkrWaFYELJWdh
Gl7fkvb0BlVxOljdPEyYeWmG6EMcLaDz20N69Xy6aZUX28rJh/ARpYNSqw29Uw0/M+ZuCQxiqx37
+zRoq/IRdiTnTVqQXAvA/AS0cYPteXmYzZITx05yMkcFDBKAab9ISKXTS4qZQe1Chdn4ZK9DvZkr
+F0lHb5O+qUY4e9Gdhb1pZSgjjcFMSHcEYSNuO2SUO53fPudfStIA4PkRDB3mr1g6YOcthatFknF
95BU/jIHut6Sna7AsLJ+Uv11AuOHycy0MusXnzHe+bdIE6L9RqhKvlod0OozvEhcFRi7+UIqc+LP
yq/uq+bqsrGNaBnjrtMsxPWcB3xoQjQ1Z4Rg/lTZiIqklSmV2+ewzogmomHnRz3rgvaEmbnB+Ezb
HcNStB9+5w2Y1fFRlVn5FowDjC2l9PBhfVp8ulKcC4cxWLVcser7tmoH34upA+2fF49K82ZpznJ7
zq7XFtPnvdzM+Dtqfv7XqXfP/FL7kceD3CZmnUSfA+La2aYqdTjMrsYmcxx8G1wsPCBFy4LQuvys
eq6gO1wvNRRERw2Rl6czP8D/VsjeJHCmmKcB5QjhGWfH0gyU+WnEYsUz1dHVcjdSsUPCtKlIwnsE
/rkmKL8O+UfrM4yPnzcfDMvlPqQpDxtTB3DO+pwZkvxi7xsP1NFyi1ecV6dPQ86z9BisJbvSEcDp
GXSmLzYuJcJsw9DbAMYZ+Q/fFLDxCbwK89xf68gJd6j0N04+cXOwU1r2YGO0pwxvKc/JdbElLJJK
PtflHu3UyCj/WS2YdgbbKATZwNpQ4e0tLHAiWzfoFQ8BN+4Q2WoOtSM1mtHE+ESyWNUTTIULfqBR
PQ4jTuqb0LZqsYVzbpCTi4VbjO9cSIiUbxocdPWX7OrpUrW0IVb1qMwDzj2bFcd2c22+CP5cwb5o
ltz3rkt4crX8R3QbO3d4fIvvU2UDN9ORmyX/ukPVjm+MVCquzaODWSNjlRBakm6bMLIIjzY/B7kY
y4QFzNBIGqvZGJjNou06DYa4IjNMY3Wn36qkpr5l7Ltq9HCH241n29GU36AGZMXRnVp6QreVCsmi
xlRjbOrK7NE3lUVF0rrmkOlflkApeIhW/4pPpF2/k/D7SmDqgPM8yVbwbhjGVJ6KtHPnHxFFQ8YI
adbyxyPTk5bwO2tseg7qOauONYKIvhlbKxu8pMe/5FkxjM9dQeWiBRuEGQFUdDWJI/44TDyRhajT
0w2ZZ/2txZk88oTFb+Fmkj473GoMMcw47k6mVcXsEnSpkAYEs0rC09bGSfd0KJChhZdDYxEBByzy
L33D3shouKjfMhETBzLAXVBUMUDqWQzQfU8cBnDtFhsZQLIg7ssesxfeow2jmcUMGAOq3veVjsTD
aWVZDewIZ9A3nuPrNsn/4pBuFHsffiph5LXMfVnjx0fGLqL4EkF+7LxZE4sbcFCdNINdSm0qkc+m
s/z8MuYtYRU9C+fiAcNkpZ7c9bugRbs5uInBlHZTFTnCPBg1fl3FxsxU4vxS+jDMAFrbtJqeEZtY
DUMDRXEbqi4DOTwxgZfsSzwJ4jBet1Vz1UWux5T1CLF6ONYIxKCXyyLAQq5f/Hlq+8cgYfGiBUSC
sOzZNi2vcur67u/n0Q/XLK6dNh5ixzERXE2dgeGHi16rShLivpAevTyB/TrxRdJeWCP4AzTWwx7R
fckhEnt3AOlYMmvvVk0hikNdO890MRT/vJD8Pm/mRSnO+IgBi8WEYsGPOkCckbxS9C57a1gmnUK+
6/jabBvGBavoagUFtdQG333OKyzcMznbXwT1mvnWJG3FF/6PT+p36Wx5UST9MA9wbXMJ1qmPtyQg
DjHuqciDZxi23zvABfUP8JCcWLrMTQOPdXmct0L6pv7gi17FR9/CrHaLa1K3PIqX8uG0OjIhvXLX
+Mfr+32mcP3QJGgz5r3oQcRGP9yNjN4AhTQGiQfKxGo+tSqfG+JSRU58VAWydDm22GbzSU5CRosH
vHXAe+CjmXDojoqSuX+8oN+/RW7LivnGdcLBVcfgUvX7VQfWCrAPLM/earWk6YzzVVRhdDlxqqii
d4J27Is0cWA0pNPSUk+UImvzQcdeEOyI/yZf//6S7A+mAV7SoizRqcczr/Q/BPi60ssSNCl31CHm
vLsOPPSiBcBIiYSdvBT0fyyI4oF7+74vRSjPQcMe5UcL7xjLljhWY9ej2BaMxBHsWwcdrS8N5DfZ
V07/VBLkYKLjpjOlKlXQRSNQo0UxGfMx4O7umFgX98HIBnOc54GbWA8F19+49Tjwy0Nj4x/BYuK/
cNmeaduYFhfp+hcFVNMnd20H4utY+9Cz9kxb+XfWw7odZHgx2sxR9nlAMsKxY06tuyUlqPugrxel
BE1lQkjAlxKML/L6HygG5Vjfm85OHqTf+OKWPE0XPxVm7IQPTER95r1lU5V3M/wjKiCu4r7mG7wI
Se2RSVPJIr+EUM/Hl6kLFu1OhrMf3NTARfzbktkgeCLBuO+QunSin//+tf45GeAGI7hVL+1ci472
4ea4WHx1YfvV2Qegzd+EcpndAphsOFVN9ugcCiBq7aHJ4hYvz4gfdoPTtQ0PDk9A6xUOkendXFt8
DP94ZX/+KLFiKK6z+K6Y+X1cNKLE0kyfBlqvWAZvF8ZfIVOToUuLe+Qek/JQXVTB19XQWfGv2PQP
ASA6idXC/o+X8+caho+eXkt8UEItS8XvP0nMuLTgUa/ireYvEPthecD1K+4wUoDagho/gJ8VXeor
hU9rMSyt9ez/ubiumZM1rzM7Fm6fv7/AD8aNZRHjUEMRq4HOZjMJXHTJ/0m3xCbmmoGwokelZNac
OaHwWWQmqs4BYWbETAtbf6SHYUkfINLhBF5vNz1BJ844FcgaHu4GU19GG0y3N3QfW3FhDvOxGek0
2pVq4hzrZoVLQD+DkH3QaHuG/p0gNELkB7YITIHcwnwqEwS+H0WQi/5fT+zva+PyPsFCsiqyMiJ3
/LHDcRYgwK/nqZd0bV5tzXlR48Nm0O/zOKJXqnAGpzk7V9vzmhlze9ukgZPK8iejsDi3/eOTX1bj
/y9MXT95HRmQ4KGJ8mt/fDSAFISoCWHlTbWibcWNHe5o3Fvmx2rSQWb7YJUapvwwbDHpWxwYrjMf
emp6qgULvYD+48sM0E/mUNrIFF3jRlY3LLPYUwWXizjS9qPTGurEsYvD7BTrupeXRhVtAwdh71ha
I1ZaAIBK2xC6KmpvgZofamjV+f7vb/c6Yf/t7TKvtJYhg2sjcGMi+/1Bs6IgQH+o4yONxW75ZAVU
kN3Wsz5l1JRMcXLDHAy4f1g1on1npcVX7YupTC8TN5D001ibU/y1qrvM2cdEd5nUkQhh5Q7rqvgM
E2zE7Jghjf7rwWFa+NsXRWrNEkiITMhN4RrOH6m1ph0nrH9acGKs5qTTtsqMojfQa/Q0gdu4mJKe
7NZglUXoHHhh66I4xGBDD+51fMD8ka+lEWlj3g8mTL2XVUyv864z77UgruNf5VyzmWQyq78laozo
LndL59kSRlWdgrESb1AvuP1YORVbd8ks+uRkckkmPu92yJEJrTH+8xj3dXvBDs4mUZDBs45ub5Xv
kU1kZM/ak3RUvC2vJQRmxq5YhCTC+R/+xVlqDLYQwjEWYk6wLsA0AsX2urysiKNM/5QQuyh3YLHg
djsh8dsd7B4qK4dBF+0jtCKEOKbUXGIQ4S2yTNf9lKYtXo0CwZ7/VD4YvF8x/mRJT988Rc8IIyTA
15eTJPbkv9htsOxbScZP1Hft5ROdI4YT+3XfngCBsz1rYsY7bKnxOAdW5Q54T3RZfLbLZgT6TRdU
D0Gv5ZC9lzbgg1+WOS4jOQpKEQAguAz7euYNHxq91YxXvXOs/FcSLhbS9Stbd6dacvXDFoKVdBGR
wJ26scbn0feaP4C8H/2Xqqx4bathF8w132dYGRwU6JwbJ6IVEXc/wkC6M9+lvR6l73qbIRLW1hwT
9wiin2WQqxzCYWBbB6lrr8SGXfe0nmEqC/Ppi+6CUNovU8n2RmZmhnQsmuVUfj3aTNdDjQyx0h6a
yNJB83SVj3zXRjGvZtVKBm1ephpZ24U34RwYP9pE7zPPFUMvqC0gYQ8CtsFuQAFaxZVQcG074Yxr
qm+gBm3rCTM0/oZMhCqBJQ16jRX8emiij3zKjnPS6v3nTLPRuHt+GNNhKKhTJdWsAlA3MWcxmjKj
zomegVw7GHF0gqp3FS1JWgoNACcrcMKB005zHbuJ2O0nwA9TNJ1SnxYTDXmW12ablA049snIYwr6
ZtMEwG1VbKD0x4wKwGbgW+pAj9QubVsLqcm/JAN2vjpzxc/ABEPXcMjcD6Wm7SAjqQVTK/d5ooU3
EJnKW9SSeduaAV9NYgFqKIEQtKlscSe2yfgQ+aYTIfc3wQlxJ9gvvVwXGamfM56mQ+bUtDkY41PS
DzSaxRrFQVXjPNPW0R1rImnnStpwaAIoTFrkBEgcOuS+uA72eMXmCxJyeKga1T0CcRy2uj5NOEOo
eO22XIbVnSGjmhLL4gjKo9uP/GHnNKdUqXWXdkY1d8bGDdLwvYmz+awi+hwFuRAQZlZ9B3w2tDcg
AoBA9pH+DY1i2Ga6okYWQ8wh17Twrhwq69hUrbih7dXyAIpbyaZHoPvcWdN0klX1KUHNYH7B1GOH
xhvfcH2mPBVB5dBzkr3UZH89GroWNHhm7UctMA/1GAdUPerd+8BBetsAP3/0Ky1+teaQwCrDYwDI
JSWZ/oRI3okOEqFRTPdNvXR/YlT3vUYbz4kRj/uQrqo9qsSwo4HB1ZdZJQV9NXZ/yO+poFCJXjE9
h6rLIkywqcaRdtbANR/YS5pHrTXDkyvYK3Tg0Dtkgi8VBNV7JyzNgytwerHc3hYaXNW5K29SbEF7
nzLvYqMia8aiP+cHfeLsAJrZJsXVNEG3rzsfM10kXnRieFs08+ggDIo754HmPG0wiPIW408aBiiT
jK1jRDH4VzCF+rQbFLeMZ9rnQ3M7+fJLovrgKI1QEHPJWW34nBsKuimo2tTN8DDHBrZJRNwNlk2K
ZIPYafdM6Gavm4rW3iMm06U4jVnFsoPhaVtbtQ8IDqagpM/HPdA+JU4d/y+IA5G7BZA4Hro2hW4R
sb7NjY0jVODa6oHOH5mNq3epUaorjcw9wvP6WQs9ODextLewgKc7unx7XBuW9l4kVvzCKRrYA23R
t0QE4y+x1qmSVJ+Z38AVgxw8dl+zNhfbQBSOlyPs77CQOtWmbTusy4qVNy8E9Wsl9MSOAJKv75RT
q8cCcX/YhWPXPTEnpP5qAIAFh9vdBxDHA65Kbv7T6IbgxxBZj3Fi+D+yWI0PsqSupuiM8bXrg5wa
UHtw94Uhh/JLpyfmF392nb07uJ294fmKPymjp8wQk/2N1WpPAD/57gkw7cqEQHxHsZimyBgdTYSs
DF2dTnatLuNtRl+xpBbMir1Js4uTk2rJRZT4YTlWza9wieQWc5W+r+mQfpGEym7s1PX5dds1DqnR
2teGlt6WNmjwRCvdo7JnAqexpDV9i68d4FYOaRc4RdtWv7KAosrWJa1nGFV9zgL7M90j4gHW9k1a
IKVbVg7ED1/K1uno8QCuNu0qMT3jZvDfcPaPfNk9XQyJ0TwXGFkffFA7IE2m4IFawAdqueptl1KI
EFO1ccqa1oDiki8fUYDxIJ/dpfslabzeKaJdOfXP2KzCR9HaP51+GlmPehf4FrBGMY3ukT7vCFoZ
znaahNLxPYEniAequR2iyNqaxWh8tStjNjdtN/RbqufTLQPb4JMQM6u9LGroY0Nmfq7kbFyCSu9f
cjeuaYIMxVMmglRsLDEUFyIQmINM6rvrNM89yEoRyAqyo0OiEq80IJ/nNk5jOqTEVkb99GVM5LDh
kbTTLXVAzicztIOD7xM0nVlOOGUF8bsbtPOXueTGstgfaburDMkT5brRK6hKTp0WBR9OG9KdNmsF
IehBPzh5OTx3tnPnRGRKRd5UD4jd7b0cuAS2M7IAD7e4lyOev7EPS4pNcdds5lr1t3Be3c9JhEPX
rRvzc0fT7EHHzPS9I3Z0IkBc/OiazrlRdM0wSTVHmobpgNqWehddkJEBj2qTc+Bs0m5xLkLsjEIK
j+chXaqEs69ZrWe3ccVUcUPdtnarTbW1SXpUlZSbumeGQ+bp7ohiPpb9BVhkttQZu3dgA4MvVlvD
d9X5RDrysm8J6IJt5UI059cwvcOSpBQozBO1Typ9oFJUEHtHUFXfh9S8RJ2fv+WTLhh2DEa9s2sE
gC3HS2ubdR2zbku65HCTPj4YcWZ8lUHAuc7XbCjOpkZrfaDV2E6drtGpuUhpEJFKW0zsYXefiLR9
raaqeExT5U57WJxR4JUTLXXJGDjPzA+dfVF2x5xyDs/nNPNFjxgYB3RApVOmtoMzzrfYu9xtbkiu
hjkLO9tk+cju2Byt1p12dtYWtwln0U1HQ8YGgFJ2YNNJD4VID25mh+Db8UaNcuYc3RrWEbBM7PE5
0c+eW5+MpCRMQOl5cwEKDdwKFyC3YL2C/F1lowd2/02S5vQ6ZVEuYCh3n7uhONsZwYYkLN9GlhiP
FNO8i6TdErJpZXM2svEdHdG+40xxmZYCW/Lh2gERgW4zg7lxpTg6c/ykZjFoji1Ej6/cZJAlJ2p9
OJwtHsACno0+HdwG18wwOvqOI4DaCTto3qrCTy+EHQBog9e/K/pGu/Bc1px82pFOXXu+1NR4Uck1
mHRQxsXQ/AKllXuOmsAcFlS0bhLZj6+TML7LINa/2Jn22TaTd6D+4tgxdYw3EWCIF1iAAwTZvqdW
FeLjV9pe8iNnV+fRSgqbUmcZYRZPICSTJ9wECtj2HBbDfWZVCE6jE333y0B6rm8wb4pIbQJUd9KD
Y+QQK1o7v2DBHDF9L4N9kbE/QTQmyqBThprZNwx/m0sqQW47kA6eXGC0B1t1qblJxtp9BvJQT8e4
76M7HUTmw2LnPDNgEeR+bSI6Q77N4b5wmLCXik2qnbeAO6AqS3fkeDlSOVRbveFNGCX2cWdFT0Zk
VxeMDeV+qqq3iKHTrqrINLSMnrclPWUPpj3pj03BFE4jrn9fMyo749So+ImwjAhEyRcWm/kuxiu/
afrgzegdRlCErnaWU7xT2Q5gjrnkltxEyhNNjVjDNbKpKFhnJNZtA4nXgYtXyGwdONihLWNG2SCm
+lMUl5w9Y2d+phs2+27YtfaWZzpvgADSDdnC6JNgOALckjPSNja4IeS9TzMPZKlXMtqR18k+f3dx
9NwNsupv5wjfAHolJNnGmpb0OcDLCcgV9NVs0PeMFm1s14CrPfAGLGeRf8cUmrMfN+UXUJDpHahN
npVk1JDWHRobZSJxpvv0jqbRcO4t0hFaVfCcquh+kFP5PtKyRgOSnb3mZig5bHNuSKqBVEk0EGUQ
/FYUHRVYthPc7L15Y09hSct6yw7WpneSu9RnkF8NQGVBkQh+iG+VBnuYjVhe+jCG0qZFzVfXdtI3
zQqpSGz5nDZ5qLskQwLKySUvuBqFRssl+coeepZ6mpCCLg2nLo/GWedkD45zW3cUhRfCxE2X1VQD
OA0lmhGwbp1w7A1B1JrciUV8IjbsG4qF3N3U5N91BuxPdm7pIGPMzt9hgZl2LjFXHByzA5E1c9Iz
xavGzq+hpjqz6vcBZaYw0aj+BWH9WkdLtSaGgpuARYwq5DJvd63Z8h2K3n3JTPDudoRlEyCIbM9G
EtOsQNfDUt6klw8zdrNPiam0Z4QrLjKVVtIc2YXWYYy7icKsor/Vw9ryHD8pu7c5sWYKsSs2UbUU
y1IfsSuF3p6tsKCkN+kyeZgDaK5B1nyeIt3x7EhhfG/DH2UVtC90VsRfiXC4uwacxpbRlLnFnhyd
1JBpe41rd7SZ/JJBgiIUb6mSWBYQ12k/w2c5hxaUiz0QnvyTTEoXzfzq0gUsw95nRjbySdbz1D65
jTKqbx3lpuZ9rZGlZL3WKGslfSegqQFsXXSn6yiDrGPke7WbuPlluCpRegBy44HyNOp6y753MgRG
oqc7NL6g34e+Kor9MDN1PyaIEDBxytSIdq0VUYLUcUlKPy190Pg9r3L/jGNbu4mW+doGQlvsHCAm
Lk98E06G/onke/FimJR8b2yt1vIXQohTvxkjq7L3+ag75WdaKrTbpre4U4M2ZlJSuwWSSs2cYHxB
PUEPEJEsKk/vZvc0A9cLvEi0oX2vwTcVZz9BdDmpOE5/mHxI+7ph7EJ/qIz0m0CMfGhuXi0WOB4V
0zMBD+WXdRYSOQkemqSsAH4t8iLSEdIrGhO4Gb89FyK3C8D1UUC7Eghp515rOl7NOn5Z/XAqGG1u
GGFMuVzXtCmDHMqnc7JzRS9Y0AFGCRosJnQRtu/2zZ0dGrKjKVu+y6sKkzoN1bajY1QlHzIIi9ca
XlP8a7zqR/M6IkrB5/2nkIwy5CSn1cxibnu2VetoZxPPQaePkzi7TtXb96IvELfcJEDHSyuTkeQ2
gzxFuquNbe3GHsB7PZfU49RAE8pxT/9uZMqDjqU5f5FVGc0nZF5BSY+KmFPVXIKYH12/ovVbb0HV
0BVR4lHKDtDikJrg1izvyY1R56JYn77241jEl8WoNt5EHGzmhpWfApCz2YNeftGoB6h+ZiHCEQx1
OTa34xJjOVLMLan2oWmX7T4O+dOKSF9UcCiU8tWYumUaluJM8A//kH4/mkiZMOC4XxyvgtwGRoDf
pd/aKCEEoxr+Z/uDh5/QXbEQHDygVxhbGmw2JY6vGcR0byE43LGnN98jVVUA/+MoU8iKUpRnH2gU
g2bOzDpeIxfdEdU3ZbZ2X0eBrx9rVqHQGwBdNv94E3+IwK6BU5f5gS3BzKLa//4esmBxL9q9PNF2
OL5F+pwMuG8MQpUl3+dMCEPD2gPqrm3+MUOVv1vD0Z9dAxOEyTwWuq3LoPn3v5p6jziZmGmckF1J
xhmNXZmM2fzveFL7cQNKrQSBkUYR10flvKDuBk++4CTGUZlwEYoYU4F9yZWUSEgzLKWAhdnviuUf
tFFYWA/Uvqtu30JHiDZ2lto7xnRhvqkJLsa3YgzpnC6mTETnxvp/lJ3XjtxKlkV/ZXDf2UMXNEB3
PyTTV2ZZValKL4RMid7b4NfPYlIzc5UCpBmgcbtvy1SaYMSJc/Ze205F5BFW2BGhMfRDcQ7CPhwe
Y4V2r1XYUMNtVGI1gTxW+xSwC/LEcuclDIIx+BmOYvfQ+5X7uU0aNTrovRTbsaZh4405+SsrpWuI
fE/CAt1YrA5+u4ntOvtg5SH1EaL1CYqW7LJhPYaiInAJd97RgaPoMYBGFwA6LKo9fxr9bk1Dzix4
epL+i5O63cGuy/oP+nTU8dezAez5rgaYywYsbBvXvkI8HYEStCmUk4ism7OKbKRBgURox700MjBf
9higToHY06sb07Lb6pYPHKEa+3o6etKsjLsyDch/KkLiV5AtwbrbWPg78QZrmS/2ulsKbQ3cYCho
IU53Zgrx9xgHdUBaFCUtds5qVIuPYHvdW45dBIuDihrmFvA8K5JmiYpgkSjBj1RlFm42i+822aVm
mj7LRrWyo56j5D4Zev/MmCF4Y6TfQCGPsfh9xMXCeoEvZg+n1grljdlnLEGXxp3m9WoIjLvWUrvf
56B9hpXJPedpzrN0qY2r2lkzcuPthCqTq50IeYFxW1vZ2jWdtts6FBY+uZQWid2DTtfbq0y1Wvns
kpRuSjhsA8O3DUbHMzPjJcCm5d/2RNZgTokxJx5CLe8xmjKyIQety1RymgpWjw+lp90MAYDSmxrx
AKGhlVoRPZXxfByKyG1XcioKoOAknwkvbMldX3VK1cZPjCFZRYj4wjmuUqFjkFa9hCQ7OuFXR8/i
21z6Mr2vURvojJJTcBYTpuODFfnpg+aGhE9XRm0i1mIv46aF2PfbwjXIJZ3MvcL/O61VFR3Ww0Lt
WjS7KOqcCNtQDOEWo65dHzJjTIPzIgTOK2uqTpYxI+E4ZhFvWSl6FmmlovqC27SDl8tEk0RMt/xu
6EmgbFISIZpDW8fKHtik1d41NjmRud1Zw7ZofDNYwasq5MHq0+EefFrce1FvkQmTZE4Pqr3Nu2Hv
S7bEczFGc698tDJOj0o+t7kSsLfonZTe708K4+cpLdIovmyLdh5GAxeJ8TVGwAhUJJ2K3xwXBqwL
MASaELRmZuNx2Mw3q6H01+j1G3lUSmmWHjOukjtc34XKBsrCmHptVgzzzdNkJm2MmWawakuUBiFD
GKh+XUTkshX3bbSlmz9/D7QH2Tqittp1VSc3rl8DYsizSSu2UwGnaye4iqY0uFG/A0ueFcxyhmQF
F+YUBSbF7O8/iOst3xWI7AgrQHQFLdO45i0aVqZGsW0MN8vhvwzoxnLwUT9TeSt3ED8oUFLYFyQ2
yUHpTr9/Ae71me1CSUe6IExT6MLCzfbzoVPVbdiCkq1uBlln3zD6xuNTRP0ek20yVa8QUPH4O05l
VbvFeQhhbbJOIFyC/jxeeK2DqpgMify0Ik0RAwPN5Yu7cNGzM1OfVRc0WKeX3CmYzbFwleRmLEvV
pJMka//QRvCiDijlSelR+LM7cBm6vPX73guyWH2dSjGwo5UKnPKDP7Rx61EGkCngtAZfOJH0cKZ0
hV5Os9I1BFiRt7DGm7LL3RvHGDnGdOJrjK3GIieVpwxGtAC9IfKjCRbwEBHf5OxEIlOrI+91CIf1
IiJs4nHGnMhZOY1ehxXAuImnMUIbSWJXDCfx7EzSeM/8LCJ0wuhyUMApvM8NLhFmkItLgZAFiK7+
hWk0XCwB0K2Q4RcXU6hRBqy4Gmp0/hbTE2SvXzQAKjFeOx2MBGBhACgTMiZ4Od1NpcMivoS1T/vZ
DPHR7s3aXfFcR51nSBXiJmrDXn7hmKxL0MS1FX7s0Mu94k0Ziu1C4KodJVTInS7V6sYKWlehyznE
KuyidurCx+V1+k2JBnMyrDTejYpip7T+ZTPuozGeYYCNZHfPmQKNRXdn1VJv/iQouJLWUAgxlqcc
w8GCtANz3s8rNKgrXK6Z3h2XgTbFUGM9uEGA/3oZwPaX8edS5LpalpSHCn7Lo8xN440KMlLXScsc
1Ysgov9JV/NrZUAGAC+PSa2JoBJX35W9kDJydLmED8euksVpcA3HvC+nysYiqgySyYTepw5D5VDm
EPNIoeiowesAUp8LPFt/4q2VZMBcwO1kCSBWXWWx++YSWtS/mHpoWs/cn81x26NfvqMIziOaTcPU
7FExJBqg+ApZLpNelE+La6TX+ro7cbMh220YciSfTDWqWam72FBMYiQNryIazL3pkASTxTRC6GYo
zDQXDV1MZruMq/4rpjurOloOIRnoZmb3JsDFas3WPRNpLSfYonwLcsKQy6jjL5dZTk6VmstvJPuR
EY0GT5KRKcpkwgFcp4pxWMTueB3Q2diVwEmyOEib0aCUXyBxTeYX3xU3duPPTmRLKv/LdgJHCq27
Jcpq2piaqKPjaEZF5am5NmZrCzSw3IUgonmfKcGFTNpynsK9Yooo35B5BX+v53WpiCyIIIUvpyRH
Zyylsl0MQ6AjevcmssFQBauF9a2EY2bvCiXzQ+/HlcQIypYeXcP1+wX7xRDcAneyML9olhJ5Drz2
ckWceqDf+Kjk5m4pXZ0NihPfBG0M7IuQOALSNvCpKvMUCSCd0LYjWUMjV9J9H5tNjX68nHxunGSK
AshRc/sgmM9BzKdHtk1sru0HDP0KmquLOB8VQj6tJ9DmD1ChCPmMJsuAyhS0FRhAlPMPsqrzeI+C
Ms/2hWzC4MTOFSdHAFeusVswuDrtCMQo9P04cDiWnuWgTen6BwlPdBPI+XoYmbX4zZCfC33M00/R
JLroKS5FZqzyDJvd3Whj2vn9IXVlX57LhfmEMjgrZ+gST9vPWwCXkJTbmtsffSRjzjEtmupBcL38
oKC8QuZfmkO0Z/qSKm+tQ9jO2tcGOfKdwG3YWINEJRWXAMXX6Na1jqYvrbMz/jwW5xzFW65hfCbZ
PQ2A4t6arcuHRVNe6movPaf0xdqPc+vBHBSxBd9RZLuCH/eM/gLlbe0ULMw/vOWfKyRcV7rlaIjs
UUYjIedd//yWxWSU8Ll6/ehcMI29VmTZkUsH/pSoaArodpPbHumP8dhQx+Mi+0HGJB7WPuRpVTzX
yLfHnevQlr3JMFaLg3OxoU6OTO31KIy23g/YbJIHbKVl8pQScf4pD/wo+IO26lc4ArfWC2QCkoMq
3Osyp2OGn2VjZhwZIDDile4ASmih8l7UuV6Abc7Zd4ZNvB+CyRbZpK+Xn5GKceAujrylijZavdTm
UBGzejFpCjlbVSWpfGGkjuCXIfnTGHaPQQmEmgssQ9v7IooCBoiX4pDJkTreQNTQ5EfkSYxPEzI/
8NaUpMX2T7qjRB98FEDGanHIEb2BxSu2iRlG8UFnh6xUP8hOiYqwBuT0pbIcGjqC+D1SvgaIDBgq
EHbxT+zHc/sWI9W3sAGTzyA5V9M7BRvtE2W1+1ZZndauicMajpKsm1vNzfPiu4ZTkS0IicpXPBVT
sMmqic8h5LVMLxZmRomCEqfMjiiH+iSSjoRBkr1Unu1BuPITdO3p9ffrkXKUBfe/uj6eQQ3FLLYB
dHNCnx/Enxdka1RlA8oBlBGFVvOGVYaSfamJF9dhcpEktsQ5519t2y2DrdZh8LuLiwYi6IKwYOyV
ZwfShNngkz4QcLFcf9qgci7kfRT7dC9BBZYwlko9bT6mcTYKYgwsI96aEZKUE3C23N7EpY04QslE
06/wm0DRWpSzpIOKYRMPvI8VUzvTv4N7aARPdM1UtjxqaTrYtJN1T+2sptj3Y5E7q/DCa2Q6Tr3/
QzmvtHX5BTRfJo/c2ae9CnQTrTpAQ0Js06ntsftNsXmrpqBWUV3G2myJu7Acl3ov6istAt+FZuvD
Yg3t8tDApkBWwB0NYgkAIGld+vROqNer5XI4oHMIvQwyxjeWFwM8cYm5wG4wMtESCqeoH5pclBXM
1Nin6rqzNouSl6799JnVhIvIRE9K5o1j1RlHNVKSLzYCNTKbMUwiP73QE4Nm4H8HCm77HzLfpvar
77ExpOLW6kfrYPvEpoM7b8IHuza7fLcQ+fDKCWK9hBFMBQGW4TAC5qsoTwmSnkjwstVmIFRrZFim
YubTtiCW1pqeqq+9HVQ+syRXR19M8XtQplqPd04oQjomGgDpky8Zkj78fuHOcVBX61agx7YsWnmc
wWChfl63YaoVU1WazlHFng17/mLZnHR0krvlguJfGLBDm+Xct4V/MYyNrvmpaPMi+wLQ5Et9sewt
FgHp88l6nT/TxUJfnmKkFr6HDiYy1qPsk1MUNclT3AEB8ui/aOMaXx36Z6QVCAa5hmobJ+tcx9Pc
cs6PzSLdW2xOjd1wx8iYzVk7BAjqgXqylLelb4tPmkhd5MF9oIVH2hUa0jSlmtz/721UA/sI0tUF
fYKW3blS+2e8KZ8kKeVIWw1x6KLzpCsgx3PlD/FtbbUIcWUZd3SQ0dP80cSvX3df6YBCl+W8o3rE
bnPtT9LrUlpq2aQ3FRei8SApN1+bwIGhY0gFqVgcpJzlmmNAVUKJS2QCrbqk3xtxz0H8A4V6qRbJ
zFbDXZPZI0qeH+Ackzy8oip1bd1qNb2Uhf4bpJPWnXWJbnnV1h3hlyxoU8fhKoYXBfBUuksvzs2l
2Pr98vz1HaN7Q8BGNp5tslSu+83GEJrNmPkmk+b5LfhjP2PTI445whbi2IeLg24weljAW4upfQlD
WPK1yotzXh3BwZ9Ks2jvY3Vsg0dslk1wU7QyND4E4L8KxllF1m3IipTdFu9SU76Zo1bZz0UWTz1P
Z2IUNHMHGFpku3DLG+yB7g+N57HY/f49X+MIXJjBuIXmk8SdGShXFzqgMDR4WQdHVyL+fLRbGsLn
iVvu8LyId3//4/Qrqwh8ItvAESA0rE5Q0K7xZ4O0JkJlIw3D0YypSS6c6kzFbHzm55HeZbBDREdk
TAA5y7rrYEX4qeYcyrYm9Hzx9086XLtbXJTM33OtFjcl0ltBl6aukQqlAVr3FShHpfhO5k7CLDcx
5zPh92/FvG5Dz2Uh2Bac5iYTAvN6RIC5fYCoo0fHwQzYzEpN0EnJZmbTtqJQcB4EptMHnJRs40A2
u3FTgVwZX9UMeRkIA9sldWb+GNp1VCo1pks6CSYpwSEN2Snpiulh+ZuZplnZORgqgo26C08hEGK+
WlGH42b26pGG4svEVRNKQlKwcqUZ6e5akWRxB73Q3xYfroFnvNuSDI+YJc1FbR9MtTfOapcG2ll3
2cQaxitGpTxVkTKCTmA/ZEYdKGyCi//dSAtVY14wij8swysw0HyrYERlAHVFlOew6VzdKmg1OFqh
1sz+L7JrpYo0DFyLpn4ZHMddoM3dAxpyHm6i2Xi2bAJqxCnwhyr58uX9vcISjkkPYd4E2AJtHIc/
n1RwHECbUrCiaUKQ+qEox8l4MhN1LvpUSWWrXM7HxUa++MWtyohcDc0HR/ymrQZ+00S2DpVnr9Th
Tdm7buot1WlWY9Lfjklg9uukRwGE0iBJ6g9Lt7T2aWT/wfnyC/4Gt6mLJ1CzZ/sLzoOrB53GtF0q
Q54fXUsaqPOMJD2qpMV8aFRtSJ9tk4wwUGOEL09uHkV7AscC7RZdI5ZJvYyj/Ad+qGSV6Y8YIYe7
xQPx+6fqukLA4kYHlFUAAQcKzvXYksMo02kj0gnU8tmjC6WbQawW1260iXSD4HojTHN519YVA+7/
SxfpF0Kja+GWme9GfGJ0ZK+pYzFCZmkWIr0huJfnOg11hkx6O3H1sILcTebYRY3UaSBaNhwRvzSr
L5BXtO59eVyLyeVhNtFUfR2qzNJ2C0FoyU9IWo08C0Doc37j0m5R9dlcYkIWRBlbktp8swDEszBk
GegX08H/70PGo8dnq9EoA9LocKv9eXGHak/4DfCMmzbXQgV5ipk+hD2WrF2k4oh4DcgQ0PZ21hnm
Ib8YWn7/8y8u3b8/Xdzi8F8J2KCuoON+/RHzaHPKSnOkAjCxndihj15CjD4VzYKbauKsgz7BfIG8
axomgABC4d6VkxImD878vB4hogEQ7C6m1D+8vF/68MwAuCJbGlUPBMtrl5jv15gCkJMf+2gmuS8z
iMU6p8IZKp5axC8HhvbxsIbgwSAxE2p8uxB8YRBh+vcnMztmjMrGkyFg826kjCaQ+2oeo+ADNaEe
5WWrXr7r37+BX+KzXHs2umuOhhUcZMh16TbK0RkUHdeJEYg0XTe6EtAd1udAyyzled/WZWobt+Ul
e0Jopmy5SpkDriKnSJtvy64WpElPAItI/WOWoEC5/1GiXcZgioL66GmxudBGTacPftaCCo4Up613
5iXUhFOXdr1SGOKmIcfFZEg0RfFdVlfKTAKbP9qJzEbEGM1of/n9RzAv4Z9WGJdP4JksNKyHSKSu
5vd6Fjmd6VAaxJyp0BTyMs03mj6PileLkbfrlcx8CKCgN384zH5ZPq5Gn9G1+OTnfuP18ukgQVdo
ixXSEImW/84xkrZ33BlU9jODhd14TTIySYqCyMzXYco/G5DcUyT+MFD6BeXm2Lap2rNd2KFSgWn/
84Nex5qKoqrICR6vUSmoCgpAsO2TRI11MTChQabqy01EwCjnLqaqCNa1uQ8ncnO+zb2al+YimElx
MDqvJHkMzP/iQSNC8gZ9NaT4yo0mdZdwsjVoDaRteIs0a+FNVTh/pPmHmeV8+v7928VAS+FlEB9s
0uT/pQeZJzqxF+iiDxU2wuQM5hJsv5UNtXVsavogz37vYn/7/ZK6clOiCXHYMrnDEKdHCftL1yUw
SAQQOBRwcyi6+Ez/0S/BwvezK97QQjA/VqEcsg4e/EaGRGpvmxbRM8SqQRz6MCtajDUy3oVEByL6
7tCD0JNh4FgQZW6eFT/X/sRgvl6KBDZfjjGUQNALnev8ANvKdIbWSUC+pCS5cEHfxZZbdRvHDlUY
JWqerau0RUyWTUl4H4Efbf7wbaHVuf6+ZtbFDCd1uMtTWl31qxKbDr0xaupBxBgGbzTcqO46lG3b
YJCl1f9YU7Vbr02eo6JYaRXGRwYKs9N0AQ0sJs4YmxhMggUUV0Y9d5QFGLCMm5TIn6gZoSaRWEcP
boYLFHleRWeRO6EL132mGMQX+RpOAC7MhPpZ1XYWmbgbVQFKc1w2NMZ0FB01U4/hGXuEpR6wsufQ
9FxpzHi1trw3XMXSn1gytrKLyVArvgJQGe75EDr9Hldk7W+W18kGw08NnBb9n4Z9G7ugkY3BE7Gi
ovEMo1Q/jqZFXlAHgaS4yWjKds9yZMawWd4CsjdUazi88/g7Bk+6G6vaMjNxZETnDFDQ1cSHCxc0
4r42RyX9nA4Ynby4C5vwrDT4vBdzXwDcFXCDRdQWNB/L9O/RKGi7MsLuRAJLBkB4qyb9NIezpaPi
iRTnrbryiQYodq1Fp+kHZ1UnD1K/KzsNGWDc+1O9c2mAahC1iDq7Z1npNSnLswuytiLedRBEE9Gm
Q11wXi8ljzYqrnhdmjgcJIhakPcL5+T2jLx3kJx7iZoDMwdvNhIRf26pA1FSsW8qBFSJzWBlifXK
M4/xytAtHvfF9dhyWxOvi0pysbCihqW8UC5bgtMFiB5bVURyi5FMTb3FOJwPpD4ckbLx9yx/diFJ
LOJDo9MRH1Ip8PWlrWChLF+lYWnslct5wqyF5QJsyK9f3cLV1W2GK8JSN4YftMUhSX2t3OOMmn2r
F8em5kQoI4exC5Rd4kyhvkFlRpBIG5RqzNrk3a8XcWpV0Q9pvIlM37TEkmBWj2qYptHGNmEJnQmP
y/2NE+ixu5vczLR3EekCyQ0iz7w70lrqmictQ0b8AT1JPr4N5ZQIboCzmiCrTG7VauwbT37ajMph
VjodcNC4DzgIqVxWyxcdjES4btGBK/be8Fl/s1uOS8Wprpl4nA0UY8aLkdSJ7Wz4wrrwHLqNATm5
5dpDjHYpq/i7RS6neGVEqA+HZOqt/IxircP5scA5pjzmuSfvpLfvgjDyYa/lQI3Wml267UbPRarv
WQFjvfdRe1U7clbJX1lFuSt36MQZCtREFNV7Ttigf1qEp0yQ+MAtpRkQERdhgvNapKQL7NXLs7hI
L4nim7mjIeig/nHiNWUtF4+KivwHyCQkQI7N22QJfWRqyqNgmE7cxn9qKfy6XXNgCzJP6SxQP1zA
EX8DQyAWLVEBmqQ0pbH7hQqGiEUntts9nG0bbvQsRTQshs/cMkWlHnJaQq+xkdfpRjXyvtuCUhu0
HYnp0T2uU/wvRcDyes6pxsf1WI2k1M8509lRGjw3j7nS+smj0mhJhScXFeCuorPX3xmzqX9N3B5m
A7vX3K9mlbf2zqjbJnxDag+BHUU6RIlVMbQ9yrEqE/EaraYp12rnar6nJCkBGnMuomWsepE16m0Y
RsxaS79ykseU5NnKC1jO+aGEBIlnd9RHinrpj6U3Xw2J4wuiyoM3huqNSGfrNq3j8k+I6esPnCux
qfKJq5AGTGJe5l//2wc+0PCuw1IWUMVoPN0m+jjFhwE8N7kdlfbNDfCdI3sB7bDvSsaieybOiLr/
UFjM88O/lzMMDzmcSXOZmcggQa5eBcBPboOEuBFcYXAJ8tyx6d37lPH2Q+EgviOpOxhsxmjF51BH
eekhGdEZwNILEV+GvqQxyuSs7KNdYQfNH8efv748QVeUKzmblgF8Zv71v39IrZYOieO4RyOLjA3x
fWp+4wy6naxspWnqrbyM+lrdRhTNMz/c1qRs2qvUsloKodoX7ikwA1c/ZVFVjgc4CX54aHJkWMEK
k5phbbDMMsV28xLsGD7bZp5hgPCcTpNuDOY2QH9of5CJj+n38tH/508xQs2//8m/f6VBjyA5bK/+
9d8fioz//HP+M//ze37+E/8+R19rBrnf29/+rt17cfs5e2+uf9NPfzM//cerW39uP//0L5u8jVr5
0L3X8vG96dL28iqC92L+nf/XX/yP98vf8kGW7//662vRkW7N3xZERf7Xj1+aY6G1mTv7n3//+3/8
4vwG/vXX6b0p2rD45U+8f27af/2lu//g7g53xqBHqXFRpjM6vF9+xf6Hqmn4BtEFCIf/or0DwrAN
//WXojv/QFlHwU7PQaN+nyFtTcHuzq8Z6j/oAqjMO+hOUdWLv/77pd0vz8nynfFR/Pj3vydDQUK6
6mprVL2u4/AXGkQAECV9xXtrbOlU6kiqN26iSzrWERZZt0n8QXnVzJk21aenVNXbTVt0R9WoPlWE
+/hWv68oClZCDTv0Z/1Wr6lMDDObPMtK21XfjE8VtQApm8mp1p3Hvp27kGZ7C2Pig7SjFlNFtbVb
I2a0+c2pjK99pqureki3XI/v6yg99G38KSAZc534OuIYsxtfckTgK0QXNeVg/eIPFqDUmrmDTz5s
3g93BkD+qjVMOLDFKU+jHcfZvZXYhGCGGgbeauIgCFHQ6fjWTeRmJCLGq5AoHWFMn0is2oCOxr0d
gZxX+u/ViByVGA3ykaYvcZLeWQn6u3RStCMpT9FJ6XAXzpwMQqJAzg2KsXZpNpft8LWbzqYIDq71
Bsux/CTLvmazVohyAp2+yksE1La4VPAW3nrfSbzM6M27Mo4fki753nfmax/7kcdl8UmrVWKz2ihZ
FTUuMrSAFLwxXnsleB1qEhY7O2J06pZfZa8mK214coje8CIZVtDIU7YaIr2DQXyarFr3ysA8hlN+
45ctYacT5tmdmqQPwhZYXAy/9gg0/exH+RNBTFS1ncrMWkUAiUHtpUyc84j1cwUpeEu0x6eeGwFl
RTNuzZbauBbOpkrlW5+IVasUe3Bz0xvF3bgzFJ2gzGJXZ19M0d3VsuIa8B2bvUeaTHRSh/4JmPyK
fJuVr1ePLUFFY33ourh6V1o7W/FTnylHnvCqrAK3v0W9h/I3zWbsCUTGNPhcoW6EmuCJ0dC+K36p
rzppDfueSY7XGNIn4FAL1rkRBnhKIuOgS8RvcTxt0jFEtZSCHZJ1A5pTjBzogQm8s7mva/97pRln
qys/5kler2v6FKtRJHdRVOknwwwxLNr21pWNxBAjRqai7jnCkSkjN1uL1j6GDJRXrexupa22SDh7
FdCBpjzkU/+IqnfaVil8I62IeV1V+Er/iCIdzdUqiUwSn0NxSrr6tU5dmhLpGTQbcBLcE0QC6SNd
5+xAdnu3ll38NnRagqGu6ilxSgKiEtakXtwOM8FGwQeN7z76YsTdWePwg3xixTDG1b0bn9M5sA0F
FSyymLiKrKuiVWYOmr4yx+JGwQXsNbTvdtjhsnWkuRnGgRQ8p5N+5QoFIimij5u2ili3cXcDqfHZ
gv26xhu/RxzLUx1CtcHuSJbx+BV2xKlv53QtX2BFaxRPr7MjyLqVQrqpp0U6jk0cWw1xfVWX5mvO
0oyfJfYuitA1upFVG6TEVt1FelptSmRsYfuAZXHrup8QDrAeqvhrMJz6znDXRlTfh2SvEZsEANk0
6/zU9TIzVx2XoCdsBaCECXc4kbNFlplbZoB3hmaL0j48aGF6qJHzfkqtctgSt629UvE8iU6eZCBx
dYygIfDii9uyBaPAXTTnnAmiVZfjjB7gnB7QZ09I+hIW8NAzQ3fzdW4Xd8Y0AkkKjpXmjHvQ6N2J
RVDek6p7w1Zx06Tut8nuP8Tx8JKSf0UdzQ4wKu8RYr9NBKl7owb+XWAhMJ/0o9nLm6Zgf7CE7NiA
SdyVjsEPKZQ9PluMxGIYdk1hZAyMDc9WnA4lcuShRN8XSn8fOt1tXCS5R52R7mGmEwAdwDoRzrFJ
CPgp3dzaT6566jLlteICyQCuV99jEkYRWccwCnQn/pLkenZU86JfaeO4dqZ6PKkz7qDLCDRubKAo
cTOKrVHZW9nnT8JO35L6sQA8m9OChfjasYbMdNP2AS7OJJUf/PQwFTUbNm6B9gV7anOG2HLMh2kz
gV8GUNaoKyKsiMUW47QahDnQLdUFB8JsnNcmeNBJXMHKgeWTWOGdUmK07VMGpiDMqLBTElNUnOlY
z/UkByVCmCnGTXmbStP63Hfltyhom10N88QzW0GjQ9uHhbIdWugsfjGtymZYYUk8DsHk2Vp0q0TR
yyRwI4Y94WpKcohAMmSiLte90vD9wMlwZPuOu3dcVwGoDd/xD7qVV8w3pzn0s/SSPt/QbllbVXeO
Wue5xtY/dP6NlQzfVI3bR+B6iWi92kcNWAbqe92kz5qNHoncQLFlHpFvmMlkW9x2GsLWvFtH9OW3
sgX3lZcQjBpDW1WEM+7D0AUGU3d4u7vh0ezVN0IGtwW4fM8t6s+JCqkh13j4mdBZ20ZJMReCPV73
0/AWkR9fruxG03YVgR8rtXVY5MSBbuVs6QWvIjd5A/4GmvD0Ok7TR27X4MgH8gVEmZEhCSGCUk6U
+xE3LpL6MUYiGcZfIPn3W3OidwFGIRRreySqoQICCIYr6r6oULDI5h2SPWys4YANolozPpYvQsri
DQty9gAlfePK3l7X4k4EWylENdvdPfbeJ0MxP2YEjH+IiW7xJvtjXgoCwvzK3Iat2XNO4vEuCnZZ
hQimjcBvTcKn/wnvrbOyy9JccXHMkCuF28YtjuMcqJVX70NjGSdfI59mUgRiYyk+xzQZ+twWh0xT
1Cdswh91aT0pjv1IvPCuhWz10QwKNLi1cjaCeX6sV/lx0FriviutX5eNUa/SBMyJ4ahbVIOrMUFK
BQ+ozeNj6NJrG/VVkeGY07VkJfJqT9NgTZdhbZeTlxBzlcWkF0WYaYgGtKPq5Pt0/XRcoZW78ofG
3Upfa7ZpHxle45R7qCsfgMUSqcdsHoQuCRn+ONy1BpkTUM/wEgVrLh6rRKJfxshLu5tDszihcN6M
QQgbhSfC9eEVdU+BbnySBcQnFK1ZWh+GSN1Gpvk8+8oMjdvyFCtrerzwpehguT0RHG66SUPtVkvw
MvgDbTVlTawSl3n9HTvartBPueqsI1euJI51geTFFPdBHn0lSf1maqx1aXWZ148RNQ5Pg52tbSVA
LtXt4egfi0rfYbr1yiHYdpYFC6F1dmiQ+cpzJdlGMrDXAHofk9y6NfAgYjUaql0wTs8FDjteCWh4
I+y6fdUNLw6NibVJe4CT3bqDWbQqhfolsK0bTeVAA672ve+Hc1QV8VYM08rPm32qBQcj0u9Y2YPH
vMybJjIiKxcUGSCRzNz3jX+OuvpL3TyCE3sqoegkjY9a+qko0re+DD7mBW3IFoaKWx8mqDxZQChH
pd5WIltDHwB4Gaf6ehxGd1WqEYEsFZL3Wn4vEudVpJxVbBA0dt7Isn83GZ+KAXSQX5waoh3xuO2U
yNyFxIWKqNwlYvgGk2MTWTPCoH+bqj1yxB2RGdTw9dbI3JOR3LrT8KmX+qkJTqr5GFjTQzGiz0+F
ZyLxdUJasGF9stBpVH6fzBGfw6oY65vapLiRQXeGwANjZ4CekGRe7ToUTWX+BYHH3mqUdUkfdMI/
qZIDuHax5K1K+nUrkJ3f84SFbbeOeZIEJpADd64qAluM+qFH7swmckaeSL/MuRdjtpnqR6NRxpWa
jb2np3cpgQ7QK/SzGsk1PX2oAwonSqUWnsmuc3Dl20il5lvpxyhKzyZFsGigKur2S2SGz2VOMxDb
SrCREEYQ60F66O4LTX2LmCOue/gynAvdXgLTseXX3gAiQ4d2GuEg5I6yqkeX2Yj70kKI96q2O8pa
3RKMUO86Q3noDQ1u36uN1Xu03K+sJPClbfII9y1f4aKm2Z+mwQa7zxci1N2NUyZb9PrmOZcluZEl
vLtRvwV6fT9Y0yZrJKz5hlaY3w3JKrPfLTrFq7qTL5HieqJCoOlwlgXzsuzdN5JEvJjzDIXyac4v
mrDjM74viRBmF40aEi4YhMF1k2pzV6GsD/TuJuEgDElPQa/MOYDs5eBPmIEt663v79y0vIUtezYU
5wmEAO0y4xV71Upj2+PgIACu08vnbvqSWJ9jobxPxg2k9nvV2lgV8ja2vQcpxb6ZujNEV+OhLuJv
YxGdC1W8kIMgPAGBgoa/N/DqmJDfiiHaJE571M1+I6Pyu6sVD3Qx4ey86rH9HhrNPovzmyBSx9tA
E6tw8O/Kio5K0xtHTm7IYVB9cB+vE6SpCeTCSOsOWsRdZ7K+IdVPmK0UBwa2ujektg5jpvkv9s5k
OXLkzNbvoj3S4HAMjqWAGMjgnByS5AZGZpKYJ8eMp+8PlaXbldUt6dbyXpNpUTIrFocIhA/nP+c7
VwWB5dRa9zG1AVrr11wZ33TjhvmSzZAT+3yvNKWlBltDUU7nBiEMR3MmXQ0WGzmMY5B2xFmzhBIR
qFd7w9RQQaaRKErSfFIaHDR4YXibzK+5odSeKL4bpN7Y77x+kudiUuB06BqUhXqImuSlKXNOXJST
x8K6btr2aVyLMqSoeTrBlaEldXGeuLAv4cAsYydl9t439n1tSGi7oLYTiwOlZIZzHEX1OI6LF1hR
e26UCxUUhn4mJ/1SUvfHGcggI0/mJPSm7Dsmdy/U62yeorr2DuughiBV7jtN01+psHfIXKlbyAJk
eKMcABstapY5XK2xe53bJsmTbGtpg5oK9Wl19hGiF9WxQKdywr+GyzJgdHZ5huV4OmY4aGnkntct
C1Ic0rEG69+Ab0l86IG+m1WnojNxTC5p9E2I+CEh4MRlBfsv3w02EysxEBpOyRYsK96cMdCMKmnE
BFADnwzwnz1cMKxZscDHdwUBvnmyvla0/Sauv4/SrgmwW+4BUX5IT9wWej3gthbhQtFMQUo4bw4a
ssyVlwL2E4AMQca1kDpG2mS2pvTQrVPvPh3tZM9LuinF50CguUTGnFbmer5FdE6J047RZVqXcIBl
Q8M5vubq0NB8TAE5juXUa8S5lWccl9q2eI3UXOJwTzvuaN/JKYfKzA6LzbORe8+1oS4ng5tSZ50Y
VH0q9lq5lK9JZCoiNrCT6R2ZvGC2xtcynZ7Ij5wbDN0CCqlOa8fWtvo2sBh5aW3tGKTiLzifAvlg
rdrpEr2C1gaMKZcuCLFzT9QPg2iAziwFddhyMpJzthYmI1w/mODyblqch2t18CqRvokC98cM8evo
c7k+ElxvwjkZplA0evHPJ5wm5d5cR8iBaqUMi08fq0d0kcXR1dKR7tLtigZdGJpznfU0RMn7gFdd
zOJi9KprmydRdclbzKNWecZDqjpvJ2CTRxk6sa4OSQU7clrF3kkoAY4WTIc923JW1nDI6KkMnWjY
V/YQWEN85orpItZDDJ9nOTTCmHcD9Vth7VQXQshrGOthaVUnrJgftg/n3h5PfirPxjK5wGVB2fvj
3KnbEawcDViHQVknTw/BOBQh0QBmeWP3GvngKIvyXefTNfT2C4QV2kHDulrupB3fzEv+bFTNZZO3
Z7AEApdS3NJPT44y71SdhTKlTl0bcAuN6dKus1tZ5mHTDbfx+M0kZB3WhXuREc1ZuYTCe+esaBHu
4eWcIroWyXIMQtwOvNYYx23awshYckxaT+u4nY4nMxQQbIaE4U7FLYNHZDUOBWSzUHjWe1eKXZuJ
69awD4Vyr0ZTvqm+3HfS/tFPpEDbFkYcekdaVgdRQJGpFXd0znyrbDYwCgh6LnnX6cQ2b+Vee7Aj
PuyVt1sKTVpU8vlbs8AffBpz27ukyY719Fv4YEsIcPtb0ge/XS5Wi5KOrkeyQm4N7EycwaO7UPQa
0VXd75IxPq4pWWst0z3gw6AU+SFq8pNpR3d6ST/WpbwXJGt3g7l++mn0VSXpm1/p59w75ZIQhO/R
UMCWTj/oV0sv9h3LhXnjlKe0G8TmupU/cg9bfVVW9z5MrqcJTBh+9M2zHWROzUXkpOFqzt+W6dLo
S2hbQw1cU06KsMSAB/Zol3l0R6DV2ndWm+zLIgfF607pJTBPTXZ4yTk3jI3NcYNBbYg3Mj7vsKad
zWvTH9dpSn76FP7SMOD/Tum/aT6g5OiPj/7qrfl/QO7/l2L/34v3typ9+6PYz9f/LvWLL/ggJe1k
Jpon2j4+q59Sv/C/WC4cddyS2CSl2Foofpf6besL9kl6/yzL5p/SQ57/XemX/hfmbBt5UzA8EDRg
/BWl/1eZ37MEHZW4mhxM7Dj3cYz+OphqEfSYS4KPjLJkvMupuQHWNmbGvi6aufo3w1lL/uo64sf5
mOS3eSHQfn7/34yjf5iDcR3J7HhhCezRS5+J/KXvptciR9OzU18pwx76w0RzOYPm0pre8XmomO3S
Gq+XbHHlGZHvaGXi5WR0SSyIfXFCGGoHCCS7swdMu7ukd1MTBLtfXnQ2SIWwhGx5Pg5mxYboO7kI
ZsYyzznpKYCI0Gtpg3X5eIKbQWoNPCsrn5holg3R9EzeAcGob/2pHPldqNdCVeZgheSDMLozbJU+
a7Jt55PHFDZIVlWqsLOz7V6XNg38LV1Zftgzp3j1aX1GcFq85KnzIReEpihgR85gozjHOVAVw9Xo
JQBil0rtkBHleE3GuP7WMc68qEGBf4W3DYc+kwszgkJQlxf0EyCrEC+qZWApb9vbcfSseC/6RYwf
mZdzFe/F2r/Gte/cJFGyysMya+dZdYOxBKMuLBfx3ZpcphVV+8TgeyZ4ajXsaxDhIoqrSNjuwPA1
NbFRo31hNhV9S6lRr3dMr6C9OZXJAT8215bKMHOaXm0glYLCdaFQNUZyhwt75XtZLoxOalySaKDb
gAicslJjOMe+uCOkUcozZLQOTYfwyh2JN9dgbDKUfSiHlDW09xChjtPsDkNYTVpd8NQ21Fmx/T9Q
WpQ0PC/K2a4qXAMhi3nuazK7NqkX0hhvBs2rFj1jmYyx+SwJQEbmDLcLg/f3TE8Dmq+/AsutU+4n
yAodordtKuuRSa5GMFlpBhlhOiVHxI7FDOtpAifSYAXn77ezJnBtd7wZo4TdqoNz0pJrq52dY/je
AWSYYMrR2/ojpeux2ttWP+1yi0fmEhz15CNyK/dHTH5ZQB1ezIcqRuHeAaHT6x7NtzPPsCB21EYV
4/BsT3iQWNiJXlGdQK5mXzDFesVnjUxOmYAkRldrE3Bq6236zrCgekb25JfnnM/t4pzqvwU8zFiK
z9zCiRui2lLZm1Wp9QQioqRncHVfMvSJGa6x3wD0S6Ks3+WKk1Qwi6JBlHGX9j5OaVQP0hiz3oFj
wLT1oJI/CVE6vSbQWPo+SSBYHny7GKW54F7mB+MqOcD7KbppAL1gbQLUFo6viirDzz4ayOLFFCBC
XbY9rotW08/1zk2TzttTAGxLqOIL7a2QgnzAyGAv0/O+NhuUxyriRotFgCIyp25ksNKze+Lni3Jf
QubhUi7HgdalSEtKEUVucuRpuHZqRo5vjasQrMB81N4+UVPxOmGsI00yNJGGzJl6MdT/WH6QxKTX
KmsWejLnRuPqWhOROiefsMpDAtBr2hMj58TopG3/vSDCTIX4WJryql86DCI1cagpKHTC8VB2xHUD
2y1cxm+G5hXO02oJG7ISX2M/ybvQ1MV4C2DWEfu1VVa7c3Jqwn6G5P6zY/+N3fSfj+f/XsQf+tcd
m6//uWML8cWH5CN9i20K7+cWcvu5YxuKbZlKFjZmn5H5tgH/ny1bMrgHmbH9D4cHRWl4PH7fsoX6
4m/xdxyvDk0cLhv9XxjO43X+xeyClOS75JexZVtka5Tz5wQYDg36KfP0VE9GG+cP2uyQeEaT6ePI
9rZY05zuSPkLXQZb0rfNjrG/5jPtKfy5BlKZP7HVXFtkx1/KZYolax8AlgF9eOxAMDzXcT/73t63
0wWBzmTdLPVbRsjcvPO82BQwPQYWdAuOL9bD6iVhCpmg8qPcc4VesQTZj+AbJm8HKnKY7yX3+5K5
F6zK3bxODgOv1fcwxkE3uOjBkKJGs7wl+GDMFTJ3l4PEJ1B/7RJWSkNh5yWCNtVJazjWY/Ijlqpo
jzVCVnJuZ4nRXAp2fTdkI6xrgPBoRdzuViNFDgA+ib+aOdHVQllAYaA/Vk6bvdDG2sxwPBK9umee
NbjZk8002+z2xehN4h5M06yOlN7J+KpF934o/MaHq0wczr9t0wkyetJXjP15112TyQ+gvbNSNWaY
4/9Gd6tmfhd0a4d7YdWgmbd9WZTcBjFBBXayMN9gfjYD2ypXLBA1brKjWGyFlO7hRDvasnPZmOfe
gKmo8B0CX+51TjY/6Bh/9sO+xJUVrydgK3AIgwyVxjzBuZvPlWtQKqgtQSdLLpKJ7hevK/dtWiaM
7fl1qsSKDyDCkqSH6yIEqbHYsrNCh6CCq/l+IZgT36IQGwJDnIEk6/k5l3rS0aLi4Rqrtrw2/bSO
GVxrazqUxmbsze3YgL7dRZVZUa3BOSrY4AA9N17DrYIJdao5g2zF5MhC+s3RnGdvRSYBwx2mOCbH
3bpAfziBqOoQr1VnYPKmApR5yVjOZxMmWnUH1n9d9kVRMAuJYjbmEGIm4UWiQg5GN2upHl13ce9i
p85emtzvFQMidnN3heJCyZkHBtYoFB4Iqn0ujUjrK3KllEd6VNN6gY+ZNwsGh6HBjkui7QeiyKsn
TGvYOs2kiT+9BAXpuAiPo5sm52aCH4Etzy2VdCk7d1e4Z65almKXRCU2bYjIoK+MGurzlE2pQDTK
/OrkQPd6nrNmsvZ9WmpzT9MwA1gwbKngYDF1MFXLufuer3TxhutooC7GSWncCiZTFepqPGzkS9Nn
M8oMQRhKNO4rQ3hG6C3+cBOlazujxIbk7q1URO0BlmneMzrBB05PZQIBHH8BDaZT4jFHWrmtvHX8
zOdxLo3PHIOmS95CxJxHPKtAyS2nqQjjvp8AGnbK4CGKq+yrTxZ34IiQ1vKynufkpdCtx4inXXvq
QGYyEHvZDP6bMXseHgrQAe0B2IWwA4al+kjBVQTQG43jyalzT4R51YEF4tO6XlRu175lqrXiAhaW
ZS9w9Vh/u2FvJivaiZ0XXNDjHtZVBh/Pxo3uWrB8j+vgzyh2PmORt0RRpn4yOpphi4AKKsE/bD5r
037SRec+UNSXmTdRM3XFnWIqSJYn9yKOvr4/cocAiVIM0duEKIMjM456g0RfKuMk+TG3rBJ8sNZ2
RfltKife+a7hrw6zLpAZ9s4ptCnPsJBa+beuSFR15kMn5MRZ6ny430Y+1VNZN10/75u56dt7KgK8
YqfHrNiWWfwX5W8NTqzYrBGgudR+9i3cFnMnFpwqJd+Y07inuxTYiNexZuPzpT15V41Yz3Lw7TjV
j9RpJf51Kqp+oyhsr1aQtpz33vGA++4NtDOf8TwEBwY/RqTs5ny2RO99Q6DsrbNtvYUCDsGN8UmQ
jZ6Kf+DApnIAWYwAf7CUo+HiSbFmyaCZQ/g+Ja/rganJdL6TU2kzCJ7aujnvq0q99VlqvYyQN4z7
cXTWmTV0sO/QcYbplh4Q8ZasRq52TH6XhikyG0qIFwNRSJSM0Q70Aw7o6xa0F2YLTOx3yeBMxTVX
lGU6Dq4c7AdfIVDtbeBENEfYU3zvWoN4ILm1gB610oHuJqOCHU6Dt8doX7WzDnJLYq9Jei+6RNsl
K11kRhnvbPpDt2iPNUHzqAA28SmsG2OnKZ24a2BalUeJN+RxrFnwKGO02/Sc1ghQySvpMBiNCtP2
HkP33O1sKyebHmL55iQH6LKV5wjDvs3To00k0j5qxAvFPHO1Yzg9by+24RjUzfHBwdlTtHSdLXju
USBzeteKoeI+DDFixeXQAJriKI6VNUiqQvHaJHXxlXBUxl3ETvXBtKc5PlJsYNJGgqYZn1WJDV/d
y2vxQIZN2DvR0g5+JTou04EYGyWPBGvWz1INrRvQMileeYSRkFWX0pFblbjEboZRcOOlbTjKTv7U
Nld0xyyPBif+/FDwaubXCzxVJHtPUYgawHcTXGcSm1fcpFjKP60l4JuYKV11tNJMLyx+RdJwbwaN
5u3Nxs8lZeA5IVJeD6iXN5Xb2+D9S1CJaM7jeA9UoGfK09riE8A37q/UgKywM223w20wNLMdZDr2
botsVBlkc4SAA6/u+LCUXSx3doWtjRIabo2t0NBHHTwSUDCWmcnkWvGGeTNhyX1s4zjfzje4sHNW
oa8NLd19UFhlyQqn9Py+WlGlDpYRyTsxN4M8DQ2UwD02fzy6owUU44KT1axvfLJCnd6BvxT2qfXb
OX0rfG7G+b6HWaUi5h2ksR7nbNLZMRd19B3TjlOHXK/jh174i7iIvTUFXT3SQfS9nr3p047w6YQj
jeFUUxV0Q+2KwXXGYLDbvglIvkg6Pp3WOUs19opjh2ma2fhmfg+TuBTFHYnS3DjLHW48BzXWnP3W
ynXrG0HP8njoiglPsttV7cHpjbbjZlRaOz7QOg8lPZl4AukE8YIS7YhKwHIauPEoN34T5YhRscoZ
fp3FuoZm2vt2vkXql/6GG6XXfLXKpdf38Ps6fRSy1p8+U552b4MIiyhbGBbzlE8qLRhvWIwek1RP
7h7LrruEi98VGU1v2eK/pRX0uqCXlA1TOyRza58aoLGfaUPtiluQq9lwLxai18t9NLojaNGp1GO+
wGInsana5Jgo3dTzcHQBbi44s30DBULwwTQTek7ycOQe2F3SxJ59EqExF+xJdHUerUVgd1pHba1M
j+v+mhTyKgN6H2jANjIPIy1iOmCj3q/5kqlgazwlcpsvK6LhxRlzWPuKnTbBFdZtOrCxwjhcizy/
45TFTNSLJT1ZURwp8xzWKNOvtluWJkS9sl8U5nLQ8U5tRWFuus1mK+MUzcigUW9NlEg6mWpKc0MR
AxXikFXS5M1GN11546jxKXSQVak8H984vSzzIU0SJvUrnN9XD0/4A2nMHFVtaOO7nGqTeVe7Ed4G
V5Rrt9MZZk4WyRZ7r5+Y5cY+pgJvNGKOWJLX9UChi/ecToU5sErROMQZazLA+Ekz+6Sxa2yODe8F
BMvM1k/zLHPmaSkdpMBZsO60TIre+X9WzHWGkV3A7sbvOLSSPcvdXMxnEDiaGGScZb6TjGaKoAbo
O6GOq+W+LnGwsZQP8odXWFhGzXgym9BzG52GRR0TZzURAbB7ILdRD5G461lcjrEOXSYBNG9SR5Cy
w+T6eak5OoemVbs4y3RVFSEkQvutT2dMb1GE85Gx3UCmq8g4udrGOAxBUZM2IelDUdlPOfU/V/e/
bcS8f353Dz5Yjv+otW9f/vPqLr8om40KOpsk4LjhJ/5xdTe/EOLm2gyqxUSBdtSGhv1dbRfWF7LG
iPCebW4IFxcV/Peru/vFAv4uAZS4yoT84Km/cnWHwvCnqzs/wvZMKBJICLj//4xvYiITwUADN9Qk
zpweR0dT4IjfoRWIRtQQHejpoxdwTNaWaiiK7Jjng1OrPyhCLESA63v+bpdbZjiZuoXGm0bTskfu
P8fNrQCohYWRVcWOWZKfhKCzLGevlUL2rkoigzurUuKhnx33msXHYBfDoIhNk6WPge2GVcVSOOTV
VT7ZK47rqaYBC4pOxnUOPFQdcsxqUckdGnguaqcmxGQPGgyxx3kguc1ag7E0pQJYdkYX2Q9LaaKa
sPPM5JuVxPkQdtQO4R6dfrMiaVT/YOq1EwdGQ38T89xiR0wO22M028sFbJeRVcFyM2aHWZp+Impm
X4fMWdw938KmgII2AyeMxZzRQCjt9sGuIFEFLXGYxyjpUpRINApsjRTl6MAiYH0PU6sxwiXuFy4B
eBQibIf19Ja2WsOnRzWRe8x73JvadaWaL7U78ckkQw/7keij3EFKQ3xIiL7Xe+5dMcHLYZjVDaiC
zA450+ECmCKH7r6u8dp3n7YRQgh5Zy0UYizsEkYzNE99K8v6CMiXpYhhQmzvnXWsryubMu1wqzzA
z2CPxhrGzEMoDSkAeO8t3XXW0aIVBHsmlGL85XPkvWY4z65SyNYfo4mL78LRWdvfbB6zLpwtXZBA
Qw9YztFqCMINI71NB1ifOt1VkWlCCFE2TTvEXWn0wYUB3qti/fxcImO2jjOv6PNiRb1zl5LAfq3Z
NdIWY14Gaw7Urjc/TnNHYoC6dAlO0MIpHq6phwSSp12Ej3/cZpFYKEsMV9yq9kntZy/rYkG783LO
rsGQjJCvPYaxr/XSeG+ZBfD2CC6mvbWFGE0cN66TYGpQK32pQxPjX1c5d6AyHd1LNXKR3pnUCW0n
sbygyFbZSKt+m9c4/I2Y7iU5eBJbNADXMZSI8gwloCJZraKRpiofHXqc7odR1hgfVR5TjFZS7YJm
Pasf2djZ3zKwLitKvRelgN6X5N0Ug3FNP0rEJXuIOSbKcURc8LHEPI9Erp5zwN/07tC+Q2cm1L6z
XqTR50TN5QWbSoxXaLG+9mh7b/0oo5ye8Sp6741KfqZFo1+sYWxPXartR6yZ1QtJ1q7dsGCxCBqd
xMuhdlor22sEpJOJIQ4h38G3sc0t4kXt+pE8AEPt1iCpjJf0xeOkZBysaMaRlmoGJjsV05xM4mUk
OA0K3CeKZmb4xiO6WTAjG1w1MZiQJA2FSJuNUZA1Ry8u2tCRsM4o+hPFbarpvKZ8ceufbYSbvFMd
Mz5LlfaPE0vLfTL4KeF4emn4RCuofe5vb3Uv2u46LifrlncXp1AnqOxLGhyOmcMF1Zpt/U64gD9K
p4ASeDTo9iEtADIjxJzhfMSL7OE+6JoPOAWymwtoTMVrL+v+ore6NoeaboOYTVQcefzCsecfcqq4
EPkp2nlITchvIRkgGV1Ws04UitpKSY/g0K1DliyOHgh9/XKj+lmW62FmWSj2g0Bs5IC9taDcQl+W
RwN3/E1nYj8OvKJb2sOUdPqd8afHbdhpaME06owCsDWOyyt/wDGDIZJvru1G2+HkViL7mrZ+LQ5k
fjgGuXViDOeyXTFqogoIuc+W1mqzkPR8Pu/BTdI11Du2OoDNzHCoxMJ9LCkq8fm1MEi1j2oFjbwj
KpacM4lJQN0RhEzIqCsaRnj+tfiGVUgs3xdfWS+y5da5xyKohzMilow6a640QU5ZlRfWNHMz/UqK
4SZp3JWaRzBMDZuC4S4B/AY8pNSM9/hmTKoQVqclwBRNdGbipKJRah9PefOYWtJ8pcojerLwttzy
qPNhiRjLfE7eklyz5aacm+fRE5dWMjrXfz2c+P+nH8FyiLj+8zPS/VtZ/+JH+O3rfx6SDOGJL2wO
G8N2Y/UrwXnn9wEHDpwvyoR44glOT7/5Dv6RPhTyy0byIg3oomgDTeVs9fspyRD2F2AxILhtcIvk
Gp2/ZEqwf43L8huxgOCYACHELwHBajtF/cEmELeDUZZqFQ8oWQtNZ5Vm2yTJ0PygZC1BdweISpNU
jCFuagpm02KNqnCBcgAreDTb6ZDyHJNX8nxKRaeJIlo0WffWdpLVC+ECcDWK88ViFbOW+j5bjVfN
oBW/kjXV76ZckcfAinQTViJpfPU92AJMURMOI/RFLc1+MJ3kByMThXJakapHltCrOpQ4025TaZeH
Fht/i0Q1zsO+SdvWeCGw5d/Q59YDxeyjEZrByCIRV3kdoCGut394t/+XBCfvxR/y0NsruLXuSPFb
wQvwmj/FNzXvLJpksSlenAk7a8Auj5i4+9c/5Vc7x8+fQlgVPg7hZmH9VjPzh/epgMozwBAmHFDZ
3b6i/uYwy2444N9K9nIsjcO//nm/UU7+O+a9/UD+lC02a0MHsKTHg/vHB2OwymqV2lkewGouFzGZ
opdZKkMepshHoGq4pBXB0OfpFadSGR0r4U3MIySaHXBcGxW6Zxy0phBj/CXiVshQ+1q1hT0FS6u8
M8ffzgwQNnoChEtt39voCjQRNvbyOHiLE2GTlUu9TxvGHNUyMZcf0E8HvOFODsV6FYsb5MPEyCNp
PML9dmlnN53o4MzbkissXSfRNfrwIHau3TQXFo3EXzFuz68gKNCZaBSTb+SE9CfeLhJKmd1wY7VH
RuM/b49EsP/3jO//eO9cZ8MjKOLyttxez19fSs5soh9md37o4+ozWusLevYIEVn+mZFH6c837j9X
1b/9y1X471VcF78sw3z5z0XYYsVkwWSstAFqESL5Nz/XYMbPLjNel1uq6/A1G9rtH2uw/UWSMtgW
bm4pUgjnv2+qBlNmeE6midGMYTP/Sv6Vq6r7qzOM8iEangG54uAHVG/+D8JdnZi95C578DKrN4+6
AIsCE7oZ0qE4KlmYt2U0OvdLt6nLGVV25xuQhshm6y8/YoMi0rBKVPnWLjArgwFc17Nek+lmcUbj
tSeXRbEROYVvOvNaO+ygnV3bVDWpi2LoKdGy4digQFNS/Z2aOeaIvpGR5abzo8pC4GcOx8FswQdc
5IN/TzR3AO6KvkeHig1+g6ua78hjNKnYpzbXqDzMrEwFaicnokLAO/rkdhqX5HkhZ+xFMWDEMbsi
fVoIUPP5NlJ+ggdd5sFjEueFvuE49a5m6EhfaUT8eDdqc87AzufK5oBp0dygmtakjqgS/RMA/3g+
NVNeYWzluJgH5BUcGpy8eZriK4Nl6uiZ1VjDU6brdC2ZjVpZilVFZtXnv1k0f9kKeCO3Jhz+dIwJ
gNRw+v3pg940K/ky9zyleOEmN73pWxTNfvPT+flPl5M/Py4YEkHR0vlmb3oJnsJffwrdMP0wWuJm
GnMpOfXabXmGNNElZ2OMj/bfbG/YJH/9qzgc8GzyVPIDMULgnvz151FzlFMGP7wj+aAZtLA4nyvf
K99S34eEvqZGnZx8ajPaPUMEq2LeDLgOc8SqJ7rn0+aijkk8BCvEwZcMEYYZEm9a232wpcFRfY5j
EoNHqi7j2xmQLF67uFcmc7QlUhfoy/2EEo5UGlhuxLMXz76WgWxlwWANhs5J6rlCri0Lkk6MSZor
H05kfyt7QeeZvaRQsMZekgrE6LRf19gWKDft7O8G/BFsPoyJSWtMEgNWoWky268eOx+GYkrq7CHF
nc20UDdnhZbTcvLI/zY7oyklN4msHn6YJYrrwrOVEyNU2cpmZY/JWYdL4mxYNeaDNnUMKoKcwvno
oZafJqfBzDyRDl+DDNoToJ59S4RiXnYWzJGG9t3aWrKKHIpwbrS3AITSqzWDNcjX8j1HLSEC2TLJ
DrrZNcZtv5u9o49P+Xauqs4/pS77biBXXgLOS3n+3scU3B+QR1PFxuPl5s5zRMQF0665yUamtN4E
d10IXXm5CO5rOrWhWBq0ARcLqeKv7Lc2N8Ii8cjeN/Vw3cmycy7heo/Yp8YpOnVOFPsBV5jcv9AW
zTVbTmH4luAPJS2mvYZMp+L3PNmNJGcLuqC9XKekKM8zbQwPdd0wc2r5760DWrz8tjLDUUEEv3QJ
UWpcWuK4KtUhnIdk+6tAXNJq2U79qTcULwU01vm+iSPyPTB/ZEq+uDftYJGVmo+zsFMOkPAcqF9T
LScVAAGxd5IIgZd1X5RccaWEKJX0W9woXhvid1nrMhsjimumnH5bs+JamnF0bXENPOXYIT4mHLYf
CamGNRghUSR8GleKb5pYl+faMtDLctU1Lp2183oGx8u7VH46kuLUsLzI1lxbGTL3CaxZJg5K0quy
tjPzNsKLzjepiH1h5GhOpTn1+2bup48Z+8y3lFfR2nk2iCGkCKpsdjHpYAsqRkn4EhocJ8TCGvWt
q/JFkY5aK/rzqiWzAjSnkSIqDis32FXt7y6v8TfGKvVXJ4n1esa6ojPUFzozcNBC4TuusU4MYi1D
74QUfPCWFFaqvJ2Z0pWK8aWa7gmhgWpuJC6HwM4XeG70tla7yBwmGAlqSfNDP3nqnD7w9rNgldnK
baqJcELv6MdVGWROKmnpB5Hk84czTEz+8KV2584sSI/SCqJJ9rMpfvBW5kREaTHvAp+pWwOFY6zt
Xbu40V1dJBLT7tqMScDMz+iI4Bdk0mM37TWj+Fq9K0j+wJAX4ii00qhPAlY2fYnu9JGsdaP3Rkuv
1w43YAHiotWE8AuyyABVADc+Juugr4j1zp8cRDsycbT7PDfluKm0VZKqXSzAjrD7Tda9T3f3VwYp
fBmfJEl8Anlm2RGEgxZm5gx0i3jS3qHoPaM6qKWJv1ex3XyjwpukYO+tUK+1YRX+blUSZwcsNx5C
XM/pWScZZB6wVvhfI1WZHI691OQF4/7Dr7tQkLhpje1jxB5JXWZuRx8uqEFSvtwqYGD5hbnQ6z6q
y96StRq+V3PFFMiA2FAG1NDCFqOnnZ5Vhpv1ndnN5NUTsur6zC9Kc5BwCVa7PsqaMfF6EVnrZvoZ
+s0NZjrGeGoHQdCoQLQwdo6Fsy5gjfA8zue+dwFSgMTtauvmzlqw9RIiWbNxh+6a3qyeMzXEsYz4
aiYx7e0b7r+vOeKZOjOWovpI3Vg6B5dCrEfdGiTvhDIQbJkjpmd91XUVuLE8q3Z1nFlKHysuI9dk
0AdvxyQ1ZZKvl0UcizxuiNO3tdswFuRAsIsSquh3VIXiHBsSZT5NXS8+qLVQP5zS4VXtlzi5kY5l
PM/wpHnIIQB/ZihjuM/doh3ImaQ2xey8kKh3imqG0FKDM4RCjuSZLA43NmuAM9a0TSexwsXtcxDJ
gafH+8JuO5I7wEwIlq4RWKoJ9hl9bdQhW8EYuRH+cd9nDyD4Uz3gijK+Y2qyKTTu+xu+n/et1tr8
TsV8hFiMNYazj1zVwgcVA8Gu6MTUhwBsRmcHq6CllI8XvguZHGbfMs8w7BBSyNYLT8iV6CJ4PWTg
unRaElO2fE/AcuJGg9XCQW5BXWwNs7+hz67GGFX0nLTsJLPNC6esnafY7NP7ngeejtXFye90Tqcm
UVkzurHsWHF7BykX7ZYk5X1KGHC+NPHoMNyjoqTe4TZZqSEpm/LkzHy8AlwMdrxjK8xvp6wb2HoW
n4hVmif9rVg5UWIBEsX3UlaNDsh8mZ/tOFTPFMREPxT8845oe6yeFaGEIhCVYUIrijYWhoVK+6NI
nI6z5ExLZCD9vtoc3rP7sOrCfevxEb2gHpgAB+F3MA/Nu7Y/QE4GsmTFK6YF5t2mJFjpc6IZcc09
lzijn3vN2n3Ao+l7dIUV+X+xdyZNciNnEv0vc4cMgR3XBHKvfS9eYCSLRGBfAvuvn4dia0SWWk1r
m6tMJh3UTSYSiSXCP/fnzZSfsxG/MmpwEuMrs5nQfy/EvJqvLGVcTdxmnxj+mF9tNsOrlUSLkOtR
AeMwLUwEVsJG7nBRe26Oz9oBfHyjPD/FOEYrF03wWXrAZSjlhdZmETW6A3DBYGqGnH6nqM8oVKcc
ZwlUlLlMBOAcoTzbTY5XEre2uLDNaXH3LhVY3dlfVF0/z+znrWDSEm24o1jQp0uRNrh7WzMj42rU
1NRQo7x0XJHMUKaWPUe1RNYUDLbVgXiqndYWX8oIzT4lxxnPdhkwC2SqT9pwLu1+j2Jv4C7rsd9a
NYeBtfI5S1bIe2PXxRr6U15M1LmMRxucSDmwadjgMl+SLwkd3ISs4tycQEREkX2Ro4YbIys/w8Ux
xUInKm6QTcd6DjSyOAbmddumqxibRpaOhFT4YczAgd2j3cxLv2QXHjUF5HImHfvTm9ECPdihsqTu
TdbiP3kDWsb38SJA89YWGaPwjro36MTRhZwyHYwCVXlGYMD9S3Z1ZEAaqZqJb2En3syGBpPq7O6V
SwDoUVGMSzg9bby0f1rmZqkeMZMVxi5XmR499GkBnJcHw5I4OxYkBi4OXzF02lDk6xm3iTQdfP5I
ua1zlyxsQeIA5ZkVOHZHl9eoVnK04ZRBx8XwHzmVepzbrvcxbkqHaK8Za4u7xbtiqUtNVrK8KJsW
SoJyGxcbPjb9zIXGNbH9PUZW29Ab2Fh4MYh4m+NtXQ+RcW+omjAhxcI5TXnmPDzhyceeJrII61k2
FyxyvHEpAhGllvk8ymn+rrC90g2btSSp3aQx8kMZm+OLEjWQPKaGw7lx5oTZANAzFilmy+uwxJL6
gOrP0KRMSUpsIcoQ3HDszogvUseFOzOyySAjgpVuX6CZmUHtjcaLXIy6CRl4WuLQSEqXtkTr7frI
pM83TmJspB402FrwQZqcfK6viAFwDRCcras1rwGGYqKTsulyU25RsQY6KloW5mFSaFZ9Ss0iTujo
xJ5akcLCAkbDIVUepWrvdLtIFrifdkH5b6SzwJ9F3t1MnsmRVed0KGKLd7cb8UW0gRrjkukv2+xI
Fow7PSu/G3ExfzVS33xbO6rjF01vkhfmVPEt5AGmV3E14IMifdJOmGCm8c3QmU/cRBXdolvbkC5O
EOqaZ756hW/ZEby+MQypby2XhNwIjdyR1y50AWetZ7Ol0Gcil8iB7QT22e0fJ8vsyGVh4MHk2ZTY
vobEYU5HMp5Ma6VSgFSA6PdSkXJnwlpzwkbMeteCGJQX6hRsPuitU7wurJewY/CGIG6d1ma+a6Qm
uYUkKLfFTcmbYQsnBUcQFjUBV31iHQ079b429AndRk4yRWEK/nXeOG0G8yT3TZ2XUlpg8clMMXX/
lc5ANL4TFFdW6H8eYZy/lfMv2hmte/9UzywiGjodWLQJ2gA/30t3fqhnpsk/8RGvkK3AGqLy/J96
Zv9Dp0rJ1OlcpRiYbMe/Ehqa9Q+8H3i5afEhh8kT3v874tk6QPlJfqefB4OHDr7RNHD/w/VcExw/
CeOR1BLaQ8UXeyojYbxMIp2cZOPbdqk9gyhqmzs/6kY2dljD8dxn7Lduq4jGh0DgOK3fGMJjCD8N
rBan159O4p9MBn4Van4cGuMb33Ng+jv6u7Dy06EZsVvVUda/TdIR1RYnmVUEdpGXzHmnvnb3f/1p
v84hkCEx3dAItRaSMBxC7fz1RAzL1LZWn5FbZ1wTWmrJn+opq2///qfQ8MXrGj47wMoPp1vKmVWr
UaZo9g1ojCJVRwAlw49h4n+UuH717vz4LkxU0F6xElH49GH44LG5iV2GsZtaFOluqEf9ygdDcCgd
Oz5nUoOALutvlorn33y9X3+yPz6Ykj/Tcwz0Xe+DgteQi1AjQf0NWZ2c3ME8HlsFmoji3eY3Mt6v
U4E/Pgp3FNIzuHBD/3AmKeau4b7QAWULpJ6+A6eAFekz7qPvOu19v5lB/NsXw+K/dmmS3PF8X3yc
8/lFkqNd4HPP5vi5sxp9S7T92+yI5e9+LY+RJWtebnyXRg9zPZCfLnoABRlubdzCkRAam4/Fu2sc
sDa2PpZnH6TDb4oO/u2ypxKGUSnTKqQOHgI8aX7+vMiC3j7lSYJhq3XR7sa6/y5oM8x+cwL/9HPW
cSvjWv6rfxjzDdS5QTPhcxYIjC9sWj5JHV7LX99d4t8uCr6NcMz3/zDn+zhMtNN0NjrDWw0lJMUk
XZZ4cQZrnxA+w8dwmcdVmKfWntLFoGFLzoVygJR/XPTqcvaZXIm2ujKdvzfj5DjWw2I+TBEPKz90
0l9P8pDYZSV9bJXpYpdHQTECLhAcC3/97f/kGvXxACI084l0UH/4KfWFUtrB4hTDyR+9jS4qzOS2
groQ5ORq+t/8on92rtcoPtUn6yvE/PBx5Kth+NCTh2k4hidoeZ/E4J2VZ9PcWcW/eTr/+YetBADX
XLX7D2fQrlxBrwQfNloF4bVF725FUq0LZs00tvBWm99dSuvz418D3PU3M7j/hGvycuRl/F6N/NON
SNyewLXgRqR6orlCL2W57SHUjxTXYmnWl73Wvawkt0kZ4RLVS1jo2aFQvrNiRNXGijnauUyfpAYP
9a9/6X+/mdCaEEzWKYlriY+DEhqRcEWsdYV9DKCYQ9IDwyzm419/yr9fT3wKVXc4HHhfUcHy61VL
H7X0+CQweviGsDjWMp5CR+u0cS8clfi/+VIrE/rjGUdBw7LhE3bmd/7w6DNHZDdiSdgydbY7p2GA
wxxUi8y+WzAYxg3mqPgltWOIu1pLOeW2YaD+zL7Y8sIWA+jlX3/9PzvJ5lpHig3WNJ0Vov3zk7Hr
y9grVnRnkfm9OoywXKbDNK/Ar//fB314k1XYGW1SbezXmzQ/VCwQtkKQ5v/rT3l/9n24oFndQOQg
8YtWuRqOf/4++YRm16Sc3ljTo7suyQnfaX4kGal30edIxyTLjjDtEQONZJyPtI/Ac/J7po+/+cJ/
dmGZNAAaOttenlMffuhK5O6cdDwOaVRfwplH466I3S7060E7/PW3ZgL88apaXwj8fKt5gI6o91fG
T/exrkytTM11toXq3YAwxKGwsVofE38xlrEegm3wHwxrKpxNVCmYGcY0i5j3lC38N4C53mNSRCWN
5SRHhk7wVqnoVCLfP3jVF5b3TfkVn2PvXvkt23GqzaQkuM+iK4aEmi5N9NrVcw9vu6CtGIwGwkmg
SCZktxrxoyLoW1gKd0z6eAeVY6PIQscdLqG93jKLgCrrjRkh4dleOmDf+nKFjTC2gj7lmKBhDG23
842+6bbD5HRYHNvJ3Beer2lB3acJE+7Y78ISd6lzxja6xKEnik5yCF2W7ZVfk7iggreC1WDO5kBs
pwIl0FFmWuyBGbbNiYCf/YlVkUn5dpuv5UGOi43QJMTqzhvLHMbc2Uy5KxlckLZdWacJLeBadNni
K46pm6PipfXPehUzc3lN61JgXB1zmWGVxKg7+ChSPp5vSbSs9TCFEtdscWpXUffZaszupi7y5Nb1
arcLFJ3WQ5i27J2CJrEovcxySr0zHxzaXk9JAwcEmbJPpCGLt5aOl2FjkiyuQzW7KV5v7Dc32eJG
rwlqCAuBvuJwe2685ITX1PGOIm89OHdTmzhhMpkSYXf0B3lyIjN5JTuot+elZDklg7mbzZYkNyjr
l7WnRW1oydVe13394pI8TnPgmgNWA04w6bVTNILptDYUPFs3sZ+U7qlBBcIKXLLgCvt6Sp0wJd+4
X+a8IiVddnO9MSEMfm4yCIjYuhjSUpOpCbn1AWHXZznU85Nlk3nbQX8thrCfImormoRkWGxWhYlq
W42NCNn/A3KqzVrgTPAchg1k5Kc7ApCULGpi9q4Jrvq3jBjAGxOgWdBIKDgkBtiOBr41ikSoAblM
XZJdhAUXSG8MoXwvVnww5TJcce7YPsc9md6g7Lr6VqvyAe+66bQXSll+ErI0Eu5DacLVuxuLFKN1
YfbS39eWWFBQfJTHkkSN6rHnxp1+n5Ejb7ce7F2xB+PiuPEJ26dWeudywEacHFPeWsmRbQ1k54Kc
Mn2bss+L/ZR6+o2rUaszirSTMNYTvyVjSiaR1ULuXUlBPoxvBAoDOagkVMlboGGgGC9lvbFR0TVm
BUp+o1Y8Yswg1eRv85KN1qaviTTSu9o3R8gy1YVtW4vPTAhjNIBUzQEMORCtJdrd6T2Qc0bhG6cs
p2TjxN761woLrTUFWULDVEM3BjfdRFtLPRZTdnA8GDChobzlItUmZl8NnZWI4xgZ27BefHXNpq7y
t5j1lzhIq5awBOllLgoF9frCwXIWbbp1EBZGa3FyqEpznNhlJmIG9AIdJ3CmFVJTAG3/LMj+Puez
IFs8ySE/Uv9mGOBJ6hTgnK7Vr3IcR/81IzCsnq0IrzWDzyj72uSe4E5YWsfYO2Tw/TNMf9s8ecyo
0UaJi7a71lHspNu8MD8NUZeLXQNWIGFKMDHVihw9/So9Px/2xSzBK7MHKbfkb2Nmw5TEUyGPLu5D
fkubZseiwHUCibbiwEoFzxOwRWHIR9tDgWLpJM2VEpX1kvt9+r3qwFEHo+qh8xLTdE1y4KJ4yXyd
edFYGBBZYsF4Y98po4JYOA5o7NgzJvxsXVV0e1qD7Lu4L3MnyB2T5iRnYfhEMDetzGBgjpWfy7xr
5vvOEZkhAq/oGmtvGLKsa/4K0NU7lbV6u+2HPOV9CuDiGslYxEHMvbZkTyPDIi87sAdgTUscu29r
fsXWNfuu++amkd2+4i+3u4ZQK9BuEqZzy13Ws7Tvb6YhNo6Ew6tPY5wKIhORXaZYEZosO8HxoWDQ
G3JcQmVS6UkdtA5a/RS0ZjE6dsi+ZKQTAOqAnjU/lor/dc39z7rT/8/K36Zv+/It+Tnitf6BPyJe
Ohkv5LtVqvNRYlbj4g/pj1KVVR3h9LOuprFzjXH90zhHwov/j38seCKy8lwVu3+al61/4L7DS8QK
zuI/NryXv4Fn8bxf10Y2PmgOjJvJ43/piBUfloRp2yfM4OqnGRDarWrsbeFrcIy1RD8xQjrIOado
w4GOOGKEacZX09sXVReYBplGYLCOfT+Y95M5b1IvC0kpgYhKZnwr/IHBCDztrlvugZPsdNoRquLc
dNFF1Q/9xpli8WzGJ9O4E9rnvHMORhdtzdbpwr4ftKdKvNUDZfHLGYhyScmkrb5oTYvpoMiOZWvl
oSsQlEAhdDtebVCSuq3rpQHD3hAyxbeIppZSjGQrFTxPz6x4vUapFrQ+m5n4Os1BL1qqP+ZrwJNy
Aie9mrz2zl7uEjPRNrVDHiQGRzGMp2bQThaCwhrosIeG6UpW8QDtOhiHYKZ0XCD4+/SNTCiCbZuD
1vX71oDbDe5b2vq5gZkfDZ8Gd2ixmSgwrL4WSid+AwMWll16OVpAgI2gbI8mG8aWhAJCPVypxexP
auD4AUikYAVEGYc8kTd1ugIB2HDjmOhVHujGvB2778ywQq/43ktzay3VvmofPf+NcRfE84bMzuLf
DZa4Is5CNyxOm72KOgAj/SWxpsdlcpyDiVS4mXQv3tFWSArUBnvFE7uX3yTcNJ6+YWHD0mC+9YSZ
Z9cQrcfheGC5BoBuJserGW4Di5qcC+iFk1ZcwDPLJvvFcUj8+Yb2ivcKZ2SouZejXx2HMTNXlzMp
KGF8ifql3OMA78+OaamrfoG1WtpPvRiwCPA+ZSUl7XYDlg93kq0/NBTnuHH0JEgQwrUyttJ+dpJl
X6nxquhJ9G0sV51YM9/4HTS0hFVDJQB1+HTe4avIY/vMe1ckxO3MS3OwtvMw7qzRItM3bdERz5Xo
1z6Hb02Uc0VX7Yk2va0OFsLkIiUm9F2k2QbW995ixRP1yU5ga6IeSJDKYfi+iRdWyJF36ZD4Hldb
Qx2FbpRZeZBRNK5hOqW7j+YgeORiYNQ6k5YpvYPbA+tBYki1Gq/nGE5swWSvhaNHFjq77ckkggZG
dGBA6HlU4dXe1rCS68hNty4lRsUgbtkIBbqHIXwE6zcavHmoh1eXhCiOiIiQZ+2DwcuRQq8T3N4A
pG+uJbtSfVXVA/gyqT9FEregBck3yreVxYpZ+Ko84qZE+iD1PWvn2hPUj/hB2X9aDS5OeQuG5mhI
nBKlvp1Hp6ZXjp1MKefDpI93PS3yYqmurVogZdIPA+Vho5X05XgsB6vnKNFOghUPW42Q9EJIGEvt
QFunhBA8wtg2t5JKpy3sAG15TvQXg7BVTr/c7Qgjuq5WWkM/gjMgJXXs7LtMAfMnR9Dvuv5WpP1G
14ud0VE0Ot6z2j8u6rbi5k/YPYUgci7SqTgkvG0j99oY4i3de0FvwJ5YKFea8f8xMpOjMwQRoAv8
KNtWcrunzpFUK65C7abKXh1pfI+oJMktdJnhYYqSl8jmbvCWkqvqS0mFEz1nLMKrsO0gx0/Aqlks
03xYSO40RCjGqorE0WMxdjCM3aDWAe015OKWb5EGLb7aDGTda/uOJP2+S2/TFNvgcDXYiX9eTPFC
QIlLuwwGEX8Rq+CXq8fKwQ3cuPrW1rKLwu42C8ULhYHBQRabdpYnzxrpCMowp+ER6LBZaBIPsivT
w2DBvZ1H7EWmPu1kxAOQ9WVPKqobODXZbbc8+95nXyMrD4xFl+UOfPyW687fxvqwB5NBB8IErAN3
VBYFbjF8d1vgu552sUz3ELFkBzTJ8m4xYD6ojuh63L7WVFrKGLaDwMZRFaVzzCv2P9im/OXCEy0L
ZEtetdQAX3X2Aii7SfIvypY31PSWG9dvbtzC/zRw1yZld6sLcAGmo7MrM+7aMps+gTNGPyp9cRFn
atuwFvRNQEOYhZpNV8nrorBvDQavJWv7mS+WnNs0u2qjYv7kp3qgN+IYFepyXABSYCPY1V0yXOG+
BEpDyfUpM/odxAT90Fii31YJvTlLrO6aQsLUbjvOne7mx2akHy1I1WBfmLWcnp2WPvbYz9tHsxRg
j3nJ6oT+vg2jbzwLXWWHdiLJz8YHCzfVqi9tOZdYwuoTBURTGJdRSG2etR2UivYKfNmGL7izquFg
kRwt2FGd4VXER6Lja6EzEGBCtP2JYE//GNleFzLSxvrt8SSqEtBnScfWRA4e9tOSApbRpbEqeVIj
/UKCl7/vjrd27nNHykvw+Y+RFm1pbmb9XsXgyT3x5M+cu9a6o1cl3uM8uRkWb6TnyQhT3XrGEkqk
pTGmejd15ziuv1s6hCq30ssvoqlpP2SkvWw8pxf4bvx0Cbiwlk1W6TH3kxSPhh2dsqE/z5Y8TP7y
DIA/jJbpa9IxQucbWDt6dIPZdo6+Wx9F5yXshfiB3Z6MZ5lsLV5KgcnOPHC6PNnFsg+7Rj7r5fhS
2cZzbdTbOGsTTAnDURbNTVG3O61Sz6077tEoZAi5CSSKoPY5prSEQhPkkhBDNj6VZX29oGGyu3Ts
BnCxpWkH5kcbmeI3ShKtOyxIasiJ525yPIg1fnuGyqpCverKpzrSvN1MNWbY2Mrcip6gTeDnPlpA
0iVmt7cc1d12mlmH8D+t6xxix0KAWWJBAyXeP5QWOxsLB+Anh0ES8bOybUVQS4uSEsXmClPLWncU
Iw7UMw/tOnFHGitmN3D62rgpI4sFUZIqxKjM3bfWbN16LYzr1W3QP0W1Y8kjVJv6NrLNCj63SUHe
Zh7M5JCppAP3X+7ZM+IuNvLYzXmEejInZwmHHXtk5Z9cenexfJJjIAClMkqGGu6jTSE198xdra4z
Jpqv1qzhxlNFdwFEYOp5hCn7U6nLClKfh5HJR5raOY3Wv1RcDNuB7ZMeSkLxVKOgI9LDx/v1hHM9
v4AQREQ0zbojz0R7aw2EkrNFmuBXDPi1mHz3hZYt5w59+dYYeXF0Yi4vtQ5nRmZ9bf0HwKVnm+XF
U49D8dhZY72jaCamY5bKHFo8x3uN9oBXutDUlSN5IY107IZUSrtbTynnFsHQu/TVVN1yKNGRidud
m0dDWKSY8cq0fcpm4R9TPwewW/QwszmA5Ws/Gsk+F+6xjvA8+YUX3fAy1neK8geCLGbEelA/Z7Wp
XfWiKr/g0SyfpLvKEmPncOthWO5n2pmScpljWgZq7M2IyybZ4EeiHuNFUjd7H20MZ8gWaaTYpaar
bZiINLRgURWn2dljnLfPs9CivR/FDrckTQlpu1V2KgCuLJSp4mfetiVJN23Jqs8FllX6RVS0raps
XAuOOtCKEgRPP0c7Y/acR7f0JfD1yjj4TiSYw40ayUlCxMfZ0+TOz+JbPxX2ZiHaf4mJqqczfUjv
8Bl/RZs8tWX3PA7wzr3bpVGvMn5oqmXc6pSzXOLROY5pUrGEE+4hsscjGBp53UXw661xAJiP2tfg
beIe9eWFNVkPhKcpUdIbKtlHNkCRB8WRAoVySJJvzcimgWCnjoboXhjNRNHwFFjrgoS14QG/TnSs
8WZdJDEL9jz5GidDzQrdeRG9+5QOOr1n2GyG1L6BO6tOzmBdpNn3nN8ynPPkLkpVd6OnvImjNCnD
NtGyLb0lz7ZmPJf2xNI2jVOwk3C8qPJgP+Lf5V4c8Bg8zz4oxtwcb0lmPaNL33SmUqdOrbgw+upi
URp7v8G+Nliv1bpvMdikxG52EkYDDHfWKFkbs8vBmdiGAIMvN75F55l0uVAc/+QpN7/nYcqiuBUU
amnFvCmm3t7hqn6KKbG7LEhGHbtO+ukN2dU6XLhuv6W2bEJTRtGx1TR3OwqNtsVoLpMdRKjmyEt2
rW2J/HHHTa8us7zvr7IkSWG/F8glBbUk3BmFj/LalGHcupA+q3z1LjVxwfNUDkOAx0Bs6ZJc2Ed5
hXExL11lcE5US9nPBEYA8K8eFlzfaOGV/KK6hrNtSvqGabC96BACgUVZMRTlsT3UWhthvs/QEs+O
mjbWcrBxNeMbW7Jtow17ZxbfUr3et33jhpmsgNsJ55VNcQr4aPpMrG4I4EL7/1VU/mmmsv5SUrlI
vnwwU63//h9RRPsfwnLW2TZTLAA1DiPEH4qKDxdH6OQNdTiXyBk2f+YPRQWfFSU9pMreUbfCYNr0
h54C1n4F8BBsXE1QiCp/L4f4y6DJZVbqCeZM2LbwpOBA+CCmqJlED9lqgFYDmSC/UwSqvVJLblD/
2nu3dabfRMt+HaO5cEeFQcgdGQkXGQyHD2M0G1Qt3gVJlmnK07AVlhYqQ/sylDCtfhK1/sSJZdjr
wf9reEjEHb3JZ4PnYl/AHqUjSv08PIQTkadexzNoWelWYpvXFAHq9zWweMpXAhO2bhlICMVCbGl+
0VOM6B4D8Rbtt2gdGk/w3xMOAika8VA79Emy+PsIgjiLfHJC0S1ya33lapERRPQKsV4jAXnfd55N
I4c3mV2o9U5uXvgTaMGjzH3onhL/q7/l2SSqr5NoSzqKqtGN9467OPwOhj5VzQEGIAV6jN5UHhZZ
FvE6suB7BPiQC+sqYkWobmAvJqBNAelmMLPj6WtfJ+rcJguIlyIljn3pLbF7g8s/umShRF0b3aFJ
UNqiYCxtKDSuMHJ9mJ5M/GLV8e7yYV1e56keXVbLlJk+1MGM8I/sOs5g6EStzfpjFDTHXNiF25rk
qU32+0JqjiQEMzkNBS1c1F/jeBD5a6nJzgzaUSvS5jzNa2P7pJOargI/mgtx9oiYgD6xp8rD2Gtl
YnF4CRiOsueQRIK1mFs6Ukpr2kMOy9J60yVelqSIWBCFXhqJpHNpg8QtH7yxYvsOVMC2Gc+lBEX1
J3ecMgXxm2EFa8cVPutT2YW5fGH2qNsV6EiHhvi2A6GumdLcqaoZ1zUFD+XFOqUFUSP3uusap1C3
iVY0cENrtvR9DLIpKjwdfKg1111QSdtdbtwOyFTGJoTlSHG99IgidxEwv+I5TtkMKGDzkghQvdBZ
9TkvwdWu8yMwtrd8AXyOkAJVj2s+Y4GMTGjX0CX7oNHhGoAUFvbc3KG3q+KmSDTrGl6QpnZKJAOo
UnA8z008cxE1g5qLHcjgChtWqjtliNvZtykjZO8P6T03s3DpnLQ4DFlLTGyiwDLejUw/vtI8o5Zt
x/h12C96bcZPPcub1gaIg9sYnN3Q9fG1NukJLBQjKkoILINPzLhMSwRKl96msK98rMg4v7CVW1rs
cbP4dnIwkRCLUCcbALukoCEV0UfxaxLGzcISuov5hgN6rE9EkOzqSji5Z17kw9Tk52QepEm1kT7T
2qBbRDDuU7NT6hA1zfqv5pOZbgzuCuPK0TKdMMCE5MF62bMjI6R/NNMPUE5p+iJc5NTf9Cq3soNd
9XN8VoznRuANYJxV30OZgMw4HZOutvRT/QP6nP9AQLOcY5u0VW224qG9CMDAsIumd3R0ZYP7AqY5
FMMeiyFLEcrja7FXSme32zHXnTbmiqM2ZkXmeoYeSPoosed4Iw0JvbqvtbLa6DaiK0pYrwcjmJ7y
sFrudIrlVwZ2/c7DNt/Z2Nk7J5tV8fjAat6ILwEmQdKGV9SL+xiYM4htLUckfiIqMSGR/gBxmz+w
3NMPSHfti6G7dN7p3fo7yXtWK9W7fyd8A9yB9m2+k7+pikbzoDsdKBedWvKtfOeEywW3+8Yh6kLs
aUWJ0zMHzWtaAePJO2vcdmpk+WZFkGc0PDCNInlLcrxYKeXGO7E8e6eXc1VCMp/lSjUnpr0izkWX
x+zsrR/4c4MhepHt29q30oWmUcMSd5EUC2tAzZvm6pMsqUI0XgXVpT7X5YhzwlRxWNRJ2VKlLFai
4LbqWJqPb3FDWLbxmIBHGCe+DCul14wDIg2aNb5NhlRF8/j+IvrvnOl/Vnfzf54zBfLz289DpvXf
/mNJhIv8wxrmn3QGKDius47VGSgxMOKP/LEiMvgn9rpYIr+DiZy0wf8tiVzIOUKn6Ec3oOewlHH+
zoQJk82v6wZjXVqtJnVMaqsF8qMhkzgvSFfhnHotayAyAYylNxCcn18fPS482mOMQqNzw+uK7MH0
K3mbRGuChOQaKmrU0FJIGsd/8EVsWwfHUbWzSwrcjGeatSb9XJVpc2e4yzIGDi8Hf5daXIZEeamo
mQmdFUm9U21ptI9S9D5lI1qCgMVOKk3MEJOKzX6ty505m1E/kupsp+2oSM6OmV6gjC8t2QtHR0ZL
4siimaXJ4K3U5O9JrVTljUxqgpLEOomzWvpeJaYp99x5JRk3Zi+9VfKuzxp8pQWbtqup1Ur9avXH
0iPAUekXJY/aF3B6fnHI8k44Lx5A4c9xh50Qnj4VjljijBvAqYo64JZK46vatZewzaPHHm299jZF
5LYKlWexhfZs8leEuKpm827si6W9QjmttJe2dSLHBNYX36VFqQCwcqC427Fq9E1+oVM0a9PLS7nN
dQljTN7p2twT1EwjynveJhqgvwEG0lErvCHDrgAKzYrvY+mjtNtaa5XEENtq3s2oKkFtTuMbypgw
F2oyqy80Fs7fO5K1DXm+HjPptq1z59qac/2gojqVpHGiItkpZfeXHh6G9BqrMml9TRnGNc3MkXYg
pgkjOI1LMT96lT5+Sw2BNz+PHNmS6Vnj0VsDHfGhSXwUAg3epI7UcNCxFlBTT9PyODNKsjuyy+D/
1EQaypDm/TwWSqcD2rUKULK0p6x5nRoCJ8izLJoqzl9S1t+JgNFMjXfLUGREZT6BT9rE0tUtpAl/
hDyHgBtXOIKMZuatBmAZPdhfap9Biq6ZmNNDt4xqTi8xVmQv28rd7WRVhnemqEeKEOzNNB9jFuBq
y4rM0c594hT5fooc7wakodOflilNVxtS3YB9jmBYhIrccLuLPLfPD26bNSU+Zjl+7sblOxL/uJsS
0HO57vb3/pz3N246UqQNrUoL9NqpL+aikFfgq9QOThsVc73fFlc9YPEScMiiXZINcdvdgHf4fm5n
RJ8KL8IBLt9wG8t6viZEZodGNk/alUfPw+1YATEKsMOyFClgGT4JTSsPBsYEzlnJnbFlRQVsduip
oLaiNr83Kr/nTkLgONaNYd1Ohlt/jsvYeY24wtrAwx+YUiA4UuUz68tiB3kZ0we15JVZH22zRGrz
SLOiWZk+ZduJyjLtIu2z7tmJbPkwzY115WVrw8RgNJFCAfzxVup6VKLpTcLfj9gpRJ0l3YIiJ7CG
EooDt2fTDV95OFhmv4XP27j+ZvrjXVijg3CZEtrK/ByRhX2HJ/am3nQTwzMBpvSTIQwcfmepLL27
J4A4iKBDb3L0AFtcSsFqNLVLVRwzxmp99b1uRwQuAodZxNwlhAaANqdPZYrwt6L0h5Y+db8bVYLN
jsFBcY6gnAtIyU4zsdccyXJZO9hjrAs3kzlaO3pTSj8PJpeTv2EakT1EMQq7uGT9aI/jUxFJb6YQ
Hs+OIJxcy1zfJ3gEDeYstRU3gcO61Fwr7wf5WBFTxo9WGmRnP1t+rMonH3es87rkVpU9eAa07V0v
+qq99LMuaS+dSC0JsVncMPjVxr7sb1o5kUFNATADls5GqrpawVSBbZDzuWequwaEG/dA+aO1R4fF
1FzpdHry427gUmirMdUMiX7WJ3PItXtvLieoPXnB6LFIsx27DxlSIMW0xeAvugTx1568zPHuZNmQ
gB7IP7aJCXJr8rxe2/u0rB0g3KhX02RCWrSGzzjSXPoQM2OxS/oBsxddr2I/FX7+JGcb7kA3l0xU
K7pAjUrpodnhYgReYh3potOue6ceWW8a2QEMprOf65icaw1dZ4Wm2Z+GGWWuG6FPFkC3iPkpqDNy
qC58nuraZmqW+SFr7f9l7zyWI1eybPsrZT1+uAYtpqEjGAzKpJrAyCQJDbhDOOD4+l5gVne/KrN+
z2peNcjJTcEK4fBz9t5rk4umRqnfshl2NrGqMKrZNmxTu+4COpi0He1cB846DFvrl1dU9zjhZ1SX
ajiJwfz2XcN6DARjPJYMdEhW/84xSkX9VOrcr640r/We6pCP3ipku5C8BufEmKLkZ1w6XXMtsoYY
bIHRj66wIOieqFFN8zUIU0djmfTJ6G7quqlhyXqVG19Pbekmn+BT83ePfJXx4k+UQp5R2oDLx3lu
xBu+IPbGGfnIrLrExl8bJdkYrt2sq++mQIt9Bs1DrxpaaWjRwR4I5N61KNcNg1rvMjem05bEbXhd
ZnNXb6yCM1UCYd/nNjOpbLHkUs7GolZGlb5FE3Sp16oHM6J4osijoy/L0i+2rOCdnVE11Qr/JMTw
SMl96YjwzRtmcyNHcLbwto38rupkQE1K4d/3LUyFdVdECfx/y2bjl7HQOZgQlt7YNJKdHRCcduwr
AO3Nni7wwlCqtKa2tX9XvsmbT28BjxtyH1kx/+64mKeXuEjGYKcxjoV7Grv0lVP69rliHg4wkMLM
0KCIvykISfS+m2vqMjghh6H6sz3691X6PxZn+/9+ld58Vc3v9r3Pfv/t/ksMH2zl/9Z8/61Pv/5G
72zS/MM1m7/p714uC1uW5weRw9lNo+Xi2Po7BM3+y1pY3eQ3cXKxjPufe7b3lwMTDQwlb51vkchg
KflfVq6FUcnSkfRnuOSUCHP8KxdtrvT/uA2EaejDGuRfX/5ne+ja/7ihU2GtDGPC4JTpaeRbB1oH
vtGQadF8sxwHw9FpUdaUU1VkhnU0WvHGbJn1BEIzAG9/TJJVVUZ5v/JMp4g3ceunR9VHNU5d4DEI
rNU8Z3tGh+DWTTL57g8DPqkCjMPWKbJl3R9PkHzytiQ108bMJSvlCPMIcBAzQ8bDii+ClTY+fhqg
bptk6X91kxyvo4oGFhqDnuxnw63hU7UAzNCokibZNo4pYGzQXtSuHaANxk4bc5seMW/2PcCRygY9
7c/+7xQ44Ssveh9eNawrOFTrpvyMW7ohd6pp0uvBRBXl8eODDY7moD01Tj4D4dH+vBQys/ja1roz
Fcq1jH9hBat/w2efh4PywgwfSNbA5za7vnzsmsUkbLjZsLhNjfptcGftL0039t7sbY7kSYt6h/jD
qR15PQJhsezn+n7Z6mAFkc/SIS+wxQGGI8vqCOAwqjt1QmDeGvU6kp7W+6aaAR3ZrB0G7HfR+DLW
wKdY7+WTwleSlW8w5GgpVvCeocqVyv3G3DnfVNDbIYYl4IEhOtgF1cFWEzxSNl9ixB579nXRNOX3
vem6BOFYpNUHA1bHvIuIpdbIYUMIlwS/9URZV+vZu6wzSl4dOx8euJhwZcaeYD5iFfbeskCVuNWL
PnzyVNqpvd3kzlMTd/RBEW3GmBMwqEEFyb8AE6gnxU035FOyoFpC2BN3aeO6n8GgpLUgPtDWJrYT
WOE8ZeEHFI7Ot0xIJD3tAe86vlgyO3dpH8uOJ2LtGvGxGkNPFJAixqy/pj/DtPBGQFLeVI00Fyx9
aO78ik3cXlWe8cZNTV9ASNNpvGeHaewLJyTR6eUBRIEy7vNT6yTkuDJlarO/Dhkakc6HGUugS70S
x7SdqHZF+VrGjSKu8UrexSAgwCW7BbewMyGI/gciUnnxpWUoQKA2ia9tQ/qcs6e6BcG2K5VXjEef
jnoXa34cae9N2xR6UWbXWtm2Kfh0Xs3MtOpspkzFx5ibgrkTNqL33hJyKLaw7ICASlnYzUmEBiix
XAFyZIVmBB1L5rIA6V1rz35xapeJbXbqDAwVMzmPtRZGObZIrn6/FE9ICutqO43fShvv1RMlOvZ4
MVN2bFdDYeQUk9CKifmZTfBsgy+VIvqYk5yy13K5JO4mWoDde7OyJ7lOR4xZe3OCIHgRYgjUlYCB
xsa6GAJE/5hsCkfDEI7OlmqA0Xwg5EElOg/YBf+Wx+1NzjvJP2MFJFi4nTvea2mMc7IdKml1hFky
/6PC/ZJuIOByESUMkYKFz8fyieHbH/H5tXjuE8OjR72tdHjWPibGPOg9c12NJRBvCyzNl6uKKrwe
g4KRh+HXdTHnNZNxExmMr2DdhIu/lE6S4V2n7vyASEsChYM4zzYTJXvZtSW5BG19Javu3qz9AvGx
Cd27YGzCYjf2orlnnraIk0QppxQgzBFXfDr259SQ1vSd2CzQ7Vjx9c7KnNtl5vCWsssewfjFqMAP
PLDy6sEjOHufFS2lpUU9JwyzZkgVTqvQBsArYcvamey171jSd7/nLBxeAJDNv1MuFbQUe9P4wSSl
B9IkkCXYXRCDjT9Id1T5wSlgmNEe5rTjavAzfgaM+kD7y4GWw1M9u7xuIsub7yThG7Bu2zIkCRXO
5UlFCNdUn9nEixzBxZEvo9Q3fA46AreDyxWxIJRyndLemG2QNWaAxlwAa0qQ0UZQdqKCk0mA4fwW
g2+le+j00wz8LJ5YKoZlVaIjZKHYK2WWp0LkEJ7SiBTMhfbn4pdvl3W7nXybkziKTf+2LPwATrzD
j79OARBZtF9l2UsvlfNK4sxuVjU4j1fXz9lqj7qmHr7xy07eowyIszdjBYIgX/kTb6Jdu+tqkBPb
1NZsnywJEoRupLQ1VgPpuNc6yYMHo/fbDvBdbulrSyTFJaPY6rvpMm5yNV3yj7RTduOe/Vc3Hnwo
wwvwP01MvH5DxUQW1Mzj0zDRUMeDKOLiZ03B2gWvDo/HUUDCJDurVZAvP2pRAv1c4yHK9C4YDG+E
hS8IDXqEjpHeCHyobRE7ZcleONR3VuuZr02ZyXxLta2Y1p7S8ToTsfqduYaZnEDssKFqJyiU68SZ
vI4+mSH4ReJpEGtbBwrzL5uLlMiI7Rwag2Ar9HPOtVXsDGO1TXPd86vRmNxdzR5AGU2BGELtrGOH
bxMPORTjBEmGMmFVb6p5NKy1qzpfYGotg/20EGU3fS7CR7speA+HUWNvYGJmfZdn+Qf5mrRej/DN
unUF9vcWeSGO1zq3nF9KzE5IZL3ELSRyk14Jcs70E4H4WnW8IpTwlAiHY9BPr2U9Vh9WGAS08Xb2
yMvsyEishtoxHpnQ05e5kNEnfQwjGgP3Bn9dOQk/hCc1Nrwgqkyep2l4zP2Wn6eAN+adzVbyNjLz
FqCmTB9wXwSzh8/+VLFfsiMo84RuDO8hjGp8CGZtpbQtJQLnGPinrjoHLDKqdVtZxleRdH6DjXDM
XTQKQxxnEn8MwK6V+OtwtKIXvmnNDb5LzM8hHitOeRaBN/QMQhnMeXZn26VH8DYOYtnvJwym2XoC
PF6wv0tqptUM8Nwa2ld33/ZNLLcOaBsqMA2rkptB1SZ+OOHw2yG40XRdNwPW5kwKLjAFFYnxDpZU
eR7R0cWhKwB+bEafFxq0ISnFCwBT/arImKDZKDV/O2RZ+DB0WThtPYm6d+6m0J82Ud/MZ791xCd1
MsYzTePJY6ITgaeoH6MPUTeFy6xb6q8Kvg+Flp2QrzGo3mrHI9o5Y9OghqPXbusSWwXkp6Zufnfa
IfRwmhluv25jx+AzCnmn5q5rCtzjqGMrbXfBpWTpRDyRUBXFCuWIVoSNL79yJkkxNc3y8cnE3e9s
oTn1LAzn7HNMsE0C4O6qh64t5VukpvxzaZstNqbCyorM72RvckxGYMO0S/waCFh9NUKLW5ozcdeH
sxk9trSRniT22HfutTHvnzW2v3k6t3eN8CfSg40VKC5DIn/KvMz6tsGfPUSNnA9IvfTlZNKw35Rp
VPeDYdF3YCG66ZWmKu+32/WYUYB4RB+yVMmzDkrvPRgwaq6noas/xMxhDZBUR+cepAHOYnrVcT1G
bfha8Um5ngJqIpBc6YBa5Q4gcdbBJXUkk2lDN2N7GZ7HQEOk10k+yQ1rihEIVRWIDx/PVrvWBdS1
Vd8O4jExpvFQUe1dELOdwtvWdW1cwXY70PMxz9GDrql7XQfdrI8Wx36yJEbGZ841E1LkVNKkV3N4
06Y9O7DFJ6eD9Ze7pdduxfJpoYuQDIZE3yq2KKwQalhiwzYDD9t/Cbtr31wj7+q1PzZxvh1TCmVW
rt0bz/FUjb/9xjcfc04MwXNh4a5l3P5/aeou+lU359SCR7A1D/NMxHNFDRpUMCehbmcdY9DUW8/r
VbAqBMt+msfMtjkIlgwoyaPG9pVZbcF6zij66EBi2uH2LNkUruYAcNka77DPed+4gnQKlbkEQkth
PMbEL1gz/uCwWid+kllu0BrKfcsA5ljj1OQBnji0hUrtXk8l1S+HNppxb0rqArlm+sp/9i23s3Dr
KQz44Q/gktCrsOnEqCuxWgxVX9Ok/Ggbj1x+NzAdXa6uOuLpYvhO/t7zKUHMcCYeQKJX5hvmKUZD
lYpu4SrAp0WfDcBTCpN/dJuNk/PC+yxurSLzXltg9sl6GNrxQjamfIl7e7BXwcz4te1JzDylVSLD
XTAb6cyWnMXLhtGM+sgaSNnXvJgS+JEsM1+LTvbJjq/LcIhZCFO/yEaRJS8FljSbE4ihKZ4ZsNmE
01KjyFJU1+uqxM6ALaz00507jZXeqFgycXY2PYkk8UpbHEKzaqmN9XoT4ldRY210B86aXeeVOfsl
wNe8NXjNaR/EyUHNoJ7QpC3swrs8d1EKPL+fGEEALOONdg1cdKUNletieH3H9ogd3nUw5creQUm0
mrWcjBgTG7AP0lCDpkwJ5d3KIKQhxwEWtMpuW1BHhzu49DP/oXTyktWYkTCrBuPMtqhxGh5TLP17
mpmoY8v3Cz2atW/TYNNUTuXXxz4sQ9CROFHzba60w05y9kru5HMc4WvkyULbiQPIeM+Fpns0/KIp
TmQuoUc6hEI5MgoLpm4pBKesSjzvAkzTQQFORuN+qrji7rt2wI2n/aGIrgfd6Ik2vpD/a8UYRZ/5
EqpeSwByy17OFvFOMHXgxvH8Tp+K2JLZoXR79UtCPDf2KA2U3zURYg4Ja/Bmv8xI9iZdE8WIwUGX
VDm3KbrbSlPB3WE0MNNoNXc6lBvqJ92CfSGPIXpvsqjZU4AQpsRLFTEtGKy53OFj5vPrOikqSlda
pbFhPpTxRnkxa4N2UCzfFVhkomtYgGKYpazhcP+UBUhqGeTp0Q7SJDgkPJibSzyWbX6YQxin13bF
eu7A859S4Jq7HqlrwpP9UZgl7M4u1rRi9HL5r/001emOWCxvs42bpL9NQnMEzehH0v5k3yrETsAP
rC5J4s708lH1JC9TugDnQQDM+T73WA0fhPJTa8sPWDS7ok3o98IbwAagH7y+3RaY+8UmYVD8zs1x
tvYYTupo0zdG5JxSfrR51c8NaOKBwb28GFQFzpSYS4HRWes2g+Cn3WGTsI/Otsas7YzE0+LbUpTc
iLtO2WZGmr6IvZ0I88DaGJEZN3uXIohg2EQ1l8FVhns03CncM+NxnJoATL7QprqgEAzVlcUZUd7R
zNNmj9RFAL3vs1iNr8pL+DySfp7n4B7je5yeI7CSWDjGopt2SnPE4yxpf6JSS5DbZhu6c4gpwHQU
9CWF3KcH6AnzINkJS0bd9gDUbhJbPlC4fyhVAyFJmngezkWPNLKupDM323KCmoru6QusTpXfpweb
ngqLHqFeEHIrZ+yqXZrR8ur7QAg/CoFaGgZVBYS6gb20YRkI+V7zEle7kEBJf26dTvc8UbHQ7gHb
Ono7U2pGIZJTMW3S55WzphKKGIdtBRHb/3ysLfz4VgiefLZzVLC+oyoe6cYXx6ygA/vIAx7sBinv
1r+XDjzY+yGoWYE73iyqfVBQurejy2yA8mdlbNOtmRq2Na7oediTqXbOmDcGvemz3m/WpBczkLe2
097npM/egVx4xkp0Ag+UHlquvm03G5TVDeweNr4ou0vo18GtOSVVhTepHN7oYG7380RZ+d7mG+Vv
kataelH5iZttU3tcCRGWsNfUrsajYsaAxuecDmlt0/t78OdQPPpAyCZWAVZvrthL1nqbsynEKg5G
NVxnjUXZrJvN5S1rgj5ZeeXkH9nJNeNaN7mfrHHRVK8hNeUUjCIeXDIEM70zGHhfsjaMniJVE4mY
EaqWus8meLMyt/jQGOfR8fIQnSk2QKdySmTqZLkWebPC5nXmtGS5yOO8gr9NooGshguBQ2xsCtDf
oLjSRD1bPrcVi8sWj5KcXm8C2k33yZffaDdR0Ep9Uqqz9HObMR8cdZRMT2zosQQCb6Uuixv8xFW0
UOOwgBxoE8yv+TItLmutpn68lH/aKWCAd1ykGtPqybIj6Cc+gB2yIhSdCZ9t2z4erKk9gM0BP06C
U7WyP7K0CyvdrofKLcSuiCrR70x/8NjcGl7SiQeEybkkOG67/tZDyRh/D+FsoxeWVH46XyCLXcKI
UtbGFV3OeJwx7mB1X9XDZNaP1g+7OHQmWuWpdnSzTRKyNxK7hlEYmDKNy1KDHEjpmjF2LqUCAKxV
iiNfYWAfeAJEtMqX1NiVG/WDiWYWVPPWLRjgUhKlrMv3VPV5MKZzUN3WO2GtSN2XP6RqN409lzfb
T4L7ujD19NXhL+KG2lK3ATB7zAKv2bMcMBlhKpl4PHkYklOOi0KM4LjTiOK2axPaV/rSOoGpLHJF
lokYxq09sR0iXbYNnGBAQ5Ifcd7q+K23/WJ4LGJkfVI2ZsyUAJTXX0r86obGD70is+C5+CjKtHv0
kpms8WzDGfu0M2MkY8PhPfkP+OyrASwzTno+VH2U2Sw0XZVT56cyEPExVxfwonDnATRYEFvcuZTw
UBOA3CnFkHtFVJlsTDgEF3NB3Nt5YLPKNDClM/5LfyN/oPjNwseP8dZIfDULNr9PJ6wiIzTQL1PH
8ksshP3+B7afjQt435Eu/PMMo63gcIUmuk9+QP2RVc/G0cXkQPrA6INzIPrWOmGBmIAXiBDc//iD
/p9+agBCJ7OwGydLPYDFHM4phmf2ofspEBg7SZkAGiqJXmpkKBmwZBFyK5K1VW3gx4DY77TV2WsR
ZWXHisiUL6RP0k+D1Ge07nVhPGDVjEiBWgIArK57GGkR1jYk1qlJb5XN37Sm1a2/zocwGVcj0RF+
bfoM5AHmwdvabih1QxcAjrrUKk3QO8byswnr6ambo9HYZGWIaUYZ6NGcK52Y+WrH2bfFNhQ/bpAS
Ralab2IJQGGEvUHWSIjjoMH/BkRDllDaDnGnMO4xOufwMV+aesmAhqWy7/Oxn9TG6rX1mzEt2WVB
WdwXNTbK9RhiUsAuKrGv5HBohtkL1Kbvce+xVV9EF0uNOfhXQQAbfjpRcD7NTOOTY0lItWIO3pqJ
5gvale32SwXDEkM2VXGnA7NPtiFA2BtcTA6GqQytcgWt2ruJ6yDELcvW/Z5gMrVPjHrpF3Ch6J6l
CK+R6tvxoY/0kK842sDjKqPzbg3wPSAVAehy9uZ8n5EIqhw4cxsOwGTrDDpgaTTjc+WZPpOGcOfr
CC4xgdJp5pppiJj76KxyZkekHgDycRmbI8NX7lobKBjOh5FFkEkaU1Tfi73gSzlYvmNWRRugzq1/
NmKPh3g21MwzKpF4PgIDMi7ecIPOGu7EeiObBAFgNPT4GKPMpMeoNJIRlSoj0mJbPHdJ3gXj9RQZ
mFv4p/MvpqnM4zXGdA3YJ6x2DTkZ1re2CFFZ+IAeKTQIqa+PyuzbqzFvrsnsoeZ4wltSg07ObZma
R3MGrGsGnCxl4eYUr/rS3RrsSqxtyxmYntohabgoLynKBpcIB3MfIM3NlufykkhE+iQpCak1eQbC
gDhQF68iDicXhHTCfR+prC6WPQ1qkQ+fn1BRa7D+YPT1H3Ij85+CoHbiHVGD5NHB98FnKZ8RqGlI
nz4ceCwoLDTPCLY5iqF8KMLBPKWsVxKUHzn9svhCudDxre6C/9WW64DigLuS3W/GmrzRBJy6HlVs
KO34sXWtmJKkxAEjQxcvM72M0EQu3AzDOwHrmdg8q8ZlU099GFFR0woOs1/5wLVKmb7QGZ9Qcacc
/wDonPBcSIMxtSdQ+9jo+Loq1r3Khwr70mA/MMAFpzjhprztXPqSNmYsSAC1E7rdyqY7cl7nfj3j
qpUOOCloKP13LhWcfLMq1WfgAom49/uujzY+AD9qXVkaFeT8muEeX11kXPm8dpc+ouN1JaGcvWC0
Mu/I8BSEK4XbZueOn+8MYzwCUzXEM4glZdENnNIQydoHQ5gLA2zAu25z2egMs8WXHFjpvaq65t13
4LFstCm7J/oyEwxgAJR+/9sH+we1bFPI+P9Q75+/uv5vq/e6+L9l+p8/83ed3vvLY79IX1mI55Xq
bGTwPzq94/7Fx8qkp5a8T+DaVvTffljH/oudsIUl1vYdiywN/+nvOr2D7s/vNZHp+dBS62f9KzI9
foF/8sMinaNA06rg+rgDnfCfMjt+gSLOyQPCmL2git0nVnPDLWwtF6WzIPIhuXOokaPFa8r5igqb
W7tsmx0eU6x1oAp51Ciia9hMzoPZunvT4BiPwDIQYnGnw5TlkvXQZLt7D6Om05v6SpmDiWkWJbYr
8Q52PeMfzbPEJIqi2YJvL+FrGAG8D+eq1SVqDpQp7lNpb1zGOXgyhijcGkzcu175+Tfl2taN3Vv1
c2Fo65ZVsnFnz357O4xwYwJ/rM6e6jEfNDWpYIqG2/QZ911w1QZ0oxQG1ZSUF93wRV7R+rRBXrjn
pNrpdkSm90eBN7XlK8lvw/PGud+noNHzLUUdZxAgRxvEl6e7Iynk4h1k9bVnTLdeU7/HvnyrZ/nR
tvWpsYdtGURXYyzOTYC1k61VkPi3VlLfVszyLEjYsMYWDsEEaYrpLd6OwW0d5g9pKx7qAHSFXQcX
O6m2SQZlS1tEFmAnl9PtGL6gA5IGiRc1bB9O0Zng4FmNki5zNDYOUhRmH7eTXd31XYL5skWc9/K3
fpL3Xl89c7E8p0VwpVX8WjTz89iVx9jq95q6AU/Z22QIdo6o7wgC7AJyVhy9WM2C5rWrtizh+GwY
8Y1ShK+rpaDdfHXKcyK/oPnTnJCfC9nco8FTR1AlVwFN0dhVs3WY2FeeBUMlyMLrlFZb6fgOSgsg
/egi2vYgu/CG6X4XhNRDBjo/JCGcDDy/nmKdld9EVEKF1s2QeGzJ4/eqqD9rwu5Gf0ch3A3E4K2e
qeqgr9Q6ePbtQKDdoE94flX1MUynJ2IGHkEVqoS08VCZ9rsgAVw4N66lqeZx230UlXsOU9IwQf9i
0CJBS8auS5pfXvzYOHsXun9rUW4xTPuB0QjAYZ5mt5mRHCmq2LeUTEejfXF679Kr8GJjQJPN09w9
x/VwdNv2DerfRlTewRXFtkn8a1yBp6By37I2uU3jYj+Z5Y02uDuxPblvpd9uZL9oY+XRKN46ZZ1i
oQ6LzyCgAWjSGlc3LfTMyNK2r+mHTS7hZJ1Qpd88+51PEJ6Hbkdt9Gthv+bhvZXyPpFHW2pmKjV+
Z0Z5ZxbjQ60QVKg8Tgq5MifnGNQv9bJqBNZ95YbGNhT9GfvcKQ/oKB68TdcLjJ3XnYMbuxh2rXWP
eeaZ9gC2Odehcz14V+yd2B8Geh/p6TykxVXrP4VGfoISx5jUbV0SMzwD93bWb7sueYvKkjtOHd/p
cnxA2wC2AxPTUgc53Lvyq9Luxsl3qFWb2stBNiggFNhOw6Pfyl1odmcISzv2fNdEh7lyU6eHcJfD
yMxSlqI1bp5g25cFRu/qBr/4Sxl4B4raSYIb206Is1FUM9vw6E4J78rw77jx8TLYezbxRwL523HG
ZN8yEKhD53VbL33TrnfLHqXbJHCWxglkjVQXJzKfmTx+WyHF7gR9trjnYKb020leez4zXVAv5Df2
34E4uMkpLXYU1z91PcXuNnMDMke4at2IDaV5i05Cz93AbbbLgOYQ7V/RlbObrA8Nd2fyZzZxwW5u
99wp163pL/idJ9vkjtq28Xe6TC7mHK/7priK8uI4OHmwol7tStT1pzC5SLCyRw8avINpu6d2VjuC
fw/ktUYAB5baYqeAXSXK6DmsBU4ZU7wBa23PbIfEddvTbt4F5hXusxvHmM9SUx7njkZ+peGS3gwx
31aIZOnezfLPdFA3sQUgkNDkKuyG/Ir6oTuABt6qsSw+HBhv+aNwrwJQlZb9isngoffK96FRl66k
CB7gkbHt+9o8eIWlzr2wYURot7q4PHDuvaqzb0ftWBfbfEF/8TpGfypxwSCY6yT7xVoj24guKfns
SmsfZsGui67HKHtn+Rstq5j5ZFsjRn7CaIG+66uO9jjd/DKqeVuUgs6pqr+q90YRejcE3Y79xAAf
JBAFAXnjQY8pyS3N6EDwdId41mxlkj1z5pesBB/smGy6D0nBbK7sPCTsqH7BUTBQAINfLdIf1VWU
h2MC2QxyOFf1bbZ49O2MEh/Ho5Cnq6YT9Wefo1K/58F5TFt1VROYJDBRHKgQu3GhPyAbmC/suuN3
0QJ3olaBiCXfjulUqw1fc7yvqMcN+sEagZ3+sgjyYM8otR6H9rkdHIm0xj1ytPytaebPpj/1R8PJ
k2NoAd6c3wM7fRk1v8teTRiAaZ1ehVUxb+rc+KQRbVuR1syMeR/VcqQs1CGN0YMgsbzyUtPlY0V4
w33wQWi0L+xOviFOtQwkEdNtXoAfcpKYEGdLiG5yzxgWz0UZP9JW/VaM8V0k0ouqo5fRHd9B0txi
eNw5bv+ZTkdp3yfNCHsjMsjWq+ZxlG69z03T2CBNmacxBZ1rwyPcI2hg4BB+dTZyw8IxNjSEXEaH
47t8cEpuys5IBo7ipUurZrl3Ow/84/KKkWEALReV8a4preG6T0O+07p/qqXrgMcs43OVp84qcIPk
zHB6nfk8vxVL/BcvLnnAu1J9uYxgO4rS4s00tIv8wYhURFl/4oLxWfsjA1iBQB3QnOwvLJzcqtSx
jr3inHZ+cal8jUXetfpd2A6MGl0frnQuVsnQHuxllThYvMrYbHY91mKGNjgRtNjtRx+uGUaKtTm8
iOkVZO058QTTUETFPJXPKI3mieuFxzkVAqOIbrqyPU4cI445HtquXzUTDCzHNS9J8RE12NI6aMNb
29OXcJQPkuJMhmA2mmZh3BV1nGwdUT2aRX3SVr4J0xiRWWLQEk79gEPtPBOF5mDrS9D4rTj53gAb
DeFyXsOUCS4i7KbrPpzK27BdTk9ZEBzK+4jaHaAod9Tz8Ko5J2F6d2Giw+OYipfeMJId/Bd6yY17
CveiX7ShoEY4Ed4MnmnEThJw6Nup5B0nWVHtZcUCKJUOCnAQQC0yvv9P1UA+NDAHcv/DWqPIapiY
KUKDNDWOt6M0SDYlLg5+oa/t1v7IumpjK/tz4H7pihj0YP0HOv9vi/R/uJAg/3eL9P/fF80f/zNv
UeXsu45Pn4Np8utiY/4vX7QFqyEIrIhGFdtZYA3/M2/9FRAspPsGcr1l28AF/nveMqi+gS4A/j1k
ioMV8y+129AT8w/zVkjTCizNwA5t/kqfQOM/zVu24Vs+H/Od7xPRd5JGJ9cIZY5zJnAh67NqDZNt
3txR8zbSLTadJsBOL+nSW7te4vVyHQ0GvclU4eicB8XSp5wgt5oAYhq/2Qy51tG6iJrqQVdQJvD9
Lq3MGPGyJ1wUdDWXydLb3FAhXW2cpc4ZagPNztoaXGh7RO+wMAecaU4TNxhvndk5DD+V0MFPPbSL
hRhrYzCz2poWnUH+SA7Dj/wQ/kgR1o8soQzutBvJgvZg/wgXii0mggRHLaGYuY3fXJgpYrNAkrFf
/Mgf848UAvE7wc7iVSn3vtrLrqMf4cS3Bxab9MSz41DkNz+qwA7ezB/BZXI8xBfaiKOnOcuzFwkm
Ve+SCZ0G94GA6heVFjRezMy42hZRJ3IbH8VwkXqarClv0x8ByBHUiiKXJTCEZtfAgJ38CEZZk8VY
1hYdCVgSw4ltZVxCfUfyMHH7Yn4Ys4w4Vb1oUYShm2Y7/khU1o9c5UwZeq8phpZUk9O/dZkqq1W0
qFwEIdtL/SN9yR8ZjKcBl+Wyo0947eL4BNK8qGZYdNv75kdKg2qFrNaWo9KbYA6cM948hDfzR4Qb
/ghyaYg459QR/N/WDGS1t6WPgCdDP8/vp1bBY5orOWYHPMWqO+rBgEvGTYznXeXaRcrMN0d6A6i5
AW5DzwuYwR8RsRNd0RIvXKysSkFM23NvczGlJD3GZcNjf8iTOhr6c+bnRrVLfZ+mNctvTTDqtlPL
U1cQy5FlYOQfIR223Tbl58D4ZXA6r2zLl9ZWwkROD0nuyHxT/Uim9R/59I+UCvJkOOsfibXLMM+t
KGUk8SJFizZlVPjmd4HKwRirP1rt3MvEoJEYesAusURRLsjIDld1MRrPWYX9epci4wBOpV4yg0JF
Dcd9NtDj+QsjQ55uJtHr8bWiqgzHTqn67LE00jG/5vHWnaYxUNVVlvW2umAdisablo60Eabe1IU7
MddEHdRQOPFLb0eF+83PbTRMQlmIQYAPkLfr6DHNNkFjN+LO+1HAE3NRw9MfZXzS2MM2lF302dHK
Q9RzKEID9R6+luXFa6sgvMF5OlM1WU+Gg+KRNAA2AfFZe9Cc3n+ydybLcSNZl36VtNojzR3umNr+
brOOicEpSHEmNzCRlDDPM16nV73op6gX6w+hrCpRmb9kta9NpqWUJCIA+HTvOd/5Sg57O2yWpkqy
Fcf+vUhiUG51lKXFrjr2+JNjvx+siYjhD6ZhgVwsg6oU+Hhr16nfldnBHANmLj+QrflexOQdrTLh
d+21d9QZdEfNgVUBasAzsGgRqqMuIUT+3p4WR71CmS9/a6oigRyhCTq/RFnTxPuBgI3iYEpmnsXP
mYanTTOk6CHYkFp0nUjmPcOcxtE2n8tBrmN2YnqNXKwGcB7JDILqUW9RNBrtRUrtV99qbJdLnKYe
OaKi8H/QXsIxkKfPD+VO4575Y95XMJuKmBOxU3+tJt/6OiUjypa8mYpHMSxXzxrFHxhhjyZsFERr
rzuZ0VN1Ne0z5jexCGHISZ94h9qEJ6Erb1v5bpruNJbpK9Nq5dF76xzCfhbvpeasus8Qq9XM33FY
r2DERF/AYDmHhFYzHWKzKx5Du6i/tmIW/r7Ruv6KqxWZhSlzzieoyaxVjqyZwRqmpKLLhnhuq2iK
dx+lMM+LqkDNZCRwLXd+iVVBzRanq3Kenj3C/foVrheKBozfUa/iMYjTTURvH4e66lz31OzEoFdp
ZCHSqF2yLXdz7o8PA1206kJmUXJXgqZMTgYLAswpbdaxWLNgGOWGpFH1ZAkrUcY+MMGwUyhHeErR
G2PpRTclHBfgXqDc1sA+xDoUWX+fUQP9Eg3wLTY2uuab3mk4C/ijgOER+J24C0PLOrV9k/13UBi+
t9ey8S97U6v3uiPSmVRGe6IlK1tCg0l4JHnd1x2pAoVK2wsT5mjOgYNcuV3YuMWhGzramIFrtXdl
hsVz3Su6LUvTNBuAXYbdoYvCGbhqW8dXfggpZYfdhJ1gGuatvc6nUTkbOSqVn1c+0bCrFIniXcXl
KSlkuRXu5m4yz/1g7DnaS1LG+foZVm6rxPIDmLjIT+lBYPCjdbLkD0t4wL4H4g1fTCle9DzM5bad
+/m1ZMos1r6p6QPqiKCKtTE4peIAEwYPxHQmFzbl24T5bpbPdOXNizSyPWNL01mdu/FQPxpt0Dzm
qWE+CSbAeNULL3zQMIFsKoOezFZjhYUETwoB6Ehz6+xetggGV0omilXGzXBuIIcOT+s4Lirs0pMh
DI1yOiaDF8TyUnIqzSnYEr1sSeRSsWmv6Uo676af4w8ZB7v/1Dt5gzvHIs+ALRBySxq/cYbocnCv
2Aa09V40IYhu4JVoRUqXvNMVrhlfrKVJ87mjOUTuzRjVNyD/i9dF9EveMKw4gUWBTF2quhXdpjJD
bsmb5aDPamUkH/WQ129pTj9urWsdXZOqYyT0mgviS/siAnvIQeaVTNvoPo28CC+pG1UgA8ao7DFJ
zKZCzyKLQ5Gq4JKGMtzA0kwytKuVVb+4kcB0Al7mzgwK65z4WHxGXgotR5PG8G45ZgZJCC+Ih2t6
VEj8+MXVzvbSArVYbenHipm4QmEZmAxrW8p9gbrfWHeuuRwmlqVjHcu+eYuwvoZrcyx4WUVON5xC
KdE6e+3qatq2tl4iMUQ73hpRWi4RuRkp3IaO++vKBJu7lWxpvlgWysGzFOwOdgFwDNQ1hUm+L3sp
toLTBJTUam3snZ1ww7emz6hQUWfR1y0FLY/6BiHvKw90brKb1egSad0Ta7amiNfEW2w4MLJnlqOz
osRnv0KYueiVRJFsJbBpvffx8l0XZQsIAJkkuCyxLKgrokZxA8yQhZ4jK7XPuxhXyqomIJukgHmK
3ZOaEzxhBg4pFbsk60cfkHVQOTurRiTPob4kAz5A47iTuhhutJc76XaCrHWNezCEU4FDRa/cAtkM
+5AIyjKrbfDEGVF9rUU4gi8S4JZ5MWmEY901snu2fsNVzsagJ8K2nS69ckLl3U4K6ig+dEbyxGEx
W1f9nGMKKSN88WE2Bcia6iH/HKWIOU51R/lgQ/XAHehPus5L6Y/6gawN8NmEROWcd7mj3WZ0lct4
xRu4UAqw7FBHxO1dy3H6Qmoc/PC463ziH6LpprDS5k2lXg7Zqhj7J1RALCDaUxCUJw+k17JtZqca
wYOtOJkim4T8bmfXNQklb67OrGeKkSPVH3YNepMwxbLTDsip2ZLdAO2Z11+bBGh49SfUV+TdDlnl
I07BR6xJbavsT0ETOs/m1FPeqYQdvosQ3sqmivv5XoqwuJ+bAGw5RnoscyLESLgSfl1iyYYKsWUb
xTLk9UXCuTlFx4P+twMCxRQ2vRAEi9mI9F2NM0aCvEbpnGekX7CwrQIher3igJIcRk8xj1UipLOE
J5RSsTtlbOnp0eq3coQAtSLxrcdo0xCDgj+jfBva2qc3T/EAHUZrFvO2ZolDv2d0sK2BBrnE54xl
lq993JeEeVjCeCx069s3FHjD19rL+pdpHoJrF1nITK2yQXEPyAMyWegXPFH83R0bdqulTeK1PrF+
gDok61vtCQjj2r+oI6QZeAZtcdZYcEugzY2LfQeoS7dxLTP4BBfaQrsDwjFey2GI36JyFF9CcyL4
3PNGmyrdHIwXrdExrzS4WeCDo7elPIL3aEc8SHMb21P0xjrBsQRY+vBgl3X3SIhq9Wr2o2HgwNDM
UV1Nh10QmXDbFOlSGcYohbqv6pPHeM45Ehkxrw6RTqH3SROGfZgchUg/sccGvT6dyxOzdftnR00U
EseioqY1G1hwV33F1qWqIMytWaVC6kOcGlYGbQJoL9MC8u8JFf+cNVH0amBUem0ar30CbQxjJzWk
m6w7GlMXkjBqyt9Jnd9kblK+cMCBapm7Q3dl1bp58mKEymKTewyNp66PgpZlgAMcHrWM3pahs+Q+
GT37XuSF8Sq8XpVrFxvU02xinuQIjF8S4Lk7x7tAh91NDRqWWGU2PJcQWLKv8zCOj4SbzK8OgDlY
0g6By6SiVQNEvz47c4jQAYme9uhkiBysQyrFCz1/QIP8lNJlfxHCtJy1w94Pk74MOxc1bgZqjTRy
JF3ZyHK7nZPcvm/RRQ4HL3ZsQNhU192zju5YsyH1x/o6GGMYbEVkyHdOYpSPZxXo+FOIx8VZm0Vv
LRNY1u9CIDUWrg+bP8gHlwZFbaYSQW8OC9HB6fKorY79eil9L9g2QgVvTdKjqdRIe6/YFpvmoQPY
zZani4Ta+gnmmFs9cJ5CBtKSRZTabc0bAujM3JhM20sHYmbghlSYCZ0u2OWcs6jaW3/hK68iBJDl
xq3YKm7xQxf+JXhY4inAFWk6T8uGlf9pDMXzaC5UvQ1QaYPSdkAZcIZa4RbEb8xzYD4io4qug9IF
psHNg3Z08R/lwh/KBfXTotrt3/9P8dtdkf39//72OX//7br++//LmVC+fBAyLL/iW2HNIeplEQjb
2OlJggWe9Y/Cms3fSAX0k+Q8WkMQT/9ZWJO/QyZS4AhsVAbw9Ja/+kPIYAgypYna48cwajm2tkxt
/TtaBpMP8AEJCrtAE76LnoKoTG16Pya6olSqq4pohknjioWZnJ6OHRRdnF0GJiv0SIjVsEufOpnL
WV/BhjrriYJLNzl0cUwjy/53Qhsdl072pOWYPLfBNL9MVW/QW3OLO1O546lPNMTC6DI335U0/4Jp
uvDPPn5+TcanFLbJv6ldWj/kOyaU19LaQZteIkz0eymheQVTjHm6iT8Fig5T6PY52QQ+WW8ZFZmr
FITBV0qNJIakSp+pxuSMBv3K33aVYVwMtsajIkT+RKoO+5c+K3O+gxJ6m4mZbaOI7AsE5dJg2U+N
N1pXwxcBMfpmyEfYpSzMrzHAKnZXywEh7Ik3RcwQX0yFiVu8o0uDdtnI186cNOwUCt3vkOjpT+yN
8k8EAVpoSBqjWP/8Rv0QhEr11KF8izLNIqPctX+UrFBEcWHMc59IaIQ0dwg7ilb4pPXWdNBnSAkY
8D9zxLc5grD2n9Td15+zL3VR5N9PCctP/FFqt3+XjFycqp7lOLayeVDfpE0uGGPXBtrHAdx0mRyY
Rf5A/YEZAaWhcJwK4TBcl2D6P2YEJgsLgZRgWgDoy1yh/53pYCmkfw8IFso0yQDmPfHojmv5Q6G9
SBrpqxLFt+jy/QKAOq/U0KP5n6dfwIiXcfnnK3Eh7gYwV/1DXGor0cn6xP6kuWuSGFlZnCJQN0P8
dMSrzXT5q+hqKC1/uuDS5ECx5bCLEMvff5cgil1lCLUXb8IwiU6IbkGYGkOQ+Dq5i5W+WRgQNrUR
ypacoh6+ewGuv32t33LgPSSBtM3//Ntf3VbbWtonWPC5vT/cVn8g5Tike45JV9A+R504nVCMgevG
QQ81x79/NRozvEDapLXtsXx8/03x+rY50sZNibcOEgsxWoj/h0UwTeZe1f+CX/1X9xVJHl/NtG0S
xnhrv78aO6xwKFLScAjmPNFIKTdt4jwBN7EQtztoI8pYXScm//j5t/w4oTmKV1XzMFkhbbo//PfH
6/a2lZQI06kiUt6ZKwDBCVWm2FZvMOmaNXSZXwXe/tUVHVuY6G5Ylu2lSfb9N0WK1NRunW0CAkYW
vzNHQS+z+3OrNMNb1MTzxqRA8Iv8Yl5Rfu2HkaKppkiH9hv/pAv3w8vjKKvQY2Lu+tagToe5caYw
SQAlAMKllDc4pn8ZHut7zrHWJ9vQPg2XAiBsYmqBw7EuWFn2dDMZZsoBYCkcSgpl99axmlhGNOoX
4T5VxnQpOCrURHBYZJe/DrVjg2UuTH1teHY9noxmI7N7nVLmWrn5gGSiacag2JI2QbnQHv0e2AJt
pCs9xP1NiLl53FALJVmKNwKzfZ2S85EGZXlGQQ96ZxKndJdE5FC+SDX4LVxKDaTiOXE6cw2ypWzo
fMuiOHchWnD0GGuIBTuztSxCXZ3MI3RjXUwxkOap1PCdSQQRCO4xdNL9h2+Htb8fsncSysanuEZ0
fRLJKCElTjdIlLzS2g26JqagDHHJkMUxL3zQ3Ks2kCt6OjoYqzFbktc24HXwSC6IVZZXdLSrJN4Z
qTO/9IWFAITWKcbVIS7Vc9E3cUHUkpHiveWU9BLYC6+j1rxcG5KG5f1QSuQVXtPYLm0YKZMd9RZH
bRsTkx39w6A9WGCUKB40rj4VQC2+wORp2X24XvzOoY2DJyTEeN6yL7Jp/8e9v4/ZSugHReYdpYcx
SPLTjEgH9Oo4JKbnuIgwJA9Tb8knT4W4eDBENE52sEAXTCtK0nSttvHY5OEDtTpAp/j4LR+hRVsG
5Sfk2MI4n4jYtfCDddi6/FXS66R6Mo4kNLw7UNH6wjR8EIh5VyXDgeOerq4S2HM1aHCSunZhmyHd
TyNswmuC7e2BefAIeZtE6yY3xDdE4VkmBuzSIVg9MBDKpSu7iizc9prqRZwFlNJLy3jiBAfKD12C
0S5EkW9QOxcJxvRsBlE6XdBWNQEeVAp4R3uE45HtRtNsYdGKAMeI3fbkIrk1z+UgAdQFb6IzCnmr
3dFXOxcpvKaqWhnwMemqjsPTLCiKr0oPbsTG5EjtPzPAODknnQBkPjktFNOsLZyvXarNCuZSknjr
Sc4D49FzF0x6i7wMzBUZJplT4UgQgcKWpjiKh1Qy9fQU9t5wN42jBTATDAlhY+UcuquIWNpbgBLD
E6ad6qbTrNJrOTchoaNevwjLMHxepsQTPON59/EbSyuhVlHQ352MGMcLBER9EGXTgektRoK0YaSj
oM1w1YcXGN0Khl88ydvQlvN9ptLpzZCj/OzVSfqsmEbeKtPDbFPxmdotkY3pdUD+02vdEFCYTH75
eTB9i9zptO7a3ehWeO1TsmLosGe28cmuQkCUhWOpt8BxLHJM/FzfUqgtK8pdHvczwyRxF0nc7Ku0
mhV7eSigX5UZWiVZbC5MBKgG5K9aBDhRRhdT9lJF9K8V5QJs0flpr/P4WUJl5DdCgn1XVbOIUIGH
nDUQgrC+hjoJIO9QzZu9qkDT2CXUmDMr9o31PIryATkM3gi75V+rsAn9fDPAgnlIgiJqkHSlBoXJ
yoTiEuZ27uKgmtH0GNqf8Uaq0qeqYSY8OC8zsaJOvirOBmqOCx9LRneGlVPZ9TXmVqoAvfVUuglp
zl6IonlTk73Fy155zk2LoR0SjFv5vO9aZ2hW48bbCgxU2U7HBbJxG4NTu0X8TGE1w/1fnPvxRFuQ
0ruP/ckICeSrZTBd+tQW6E6ZTnAD8oO6ZMbXOnUxModXkNzQVtKTM3zCZ5lr0JQHIMeuqX3RwFIS
3cDZmHUmVhc9OsPZwiizTxb2ir0bQUj6m6IvsdSTJYPjxazS6FK1pPDe1U1ezDs7lypjeqcKdWuT
zBSvsni251VUsyCtsqFRwUbTaiE1sbLHdEv0lW63Q2q4qKUaembBF6/sA+8+KNEIXpBn5/p7OgRm
vdMLeuq8jVPOpjQH0vBd6qavL+qKkuaijNbwKSrYVhtSTYfqOinbUp8z5zoRA7EoMRYFZDDuxwSq
E8CjrAZ2MxLIXm0nq/Prd8hRIieWrMz0JV9snp+azh0FFDY/mFhQNAlXN0nsd+ZV72DW3KYmTaLX
eswAYfh1BFzJ59LORWV4UYf6eFBV8EqficwbZgIN67/pJnKN+qEnSBAZSIa0ElrWbeEKpCMlcx/I
1N68D5CwfA3LMLwhwy46b52agL+uMIx3WL3NXroUxajMg/84iUdqyms52Qw9M7PQvIo8xXVm2lxq
l1gWJjuyvuvzwqWdvfI5MM9IaA2WWaALY3NC/bWoN4Aurbc24mfW9Kkc3hDT6NcLQ+hgLCHGVMlz
xOwG5aa3ZiKPk1ZlU70OIav5FhRupVY6kEG2D4QLz3YYc//BTie/bwCcQrzdkao1PqFapxYo6Sud
K1yAyxMf5hRTPtiKq2lOyRdMnKgEU0QU9LhB/dNdeJS058shzqW8VWPoPjRIVag6l447b6mvu82a
2jLKe9zb+OoGKxqK254qsns6U/lwNiQeQZKpEulkZ72j++wS1jF8DHCq6PkRkM/2E9M3wsDEKEAa
y9IHsj2MnvMeSNd6qubW+0yzxzigb6HkEba2PMBkA5tBjXzaW8Q1o/6pVW6TZGoXatciqmxXIyrQ
ajVDKSPB3DeiaF2wNM1r8gsQ6yRCWgiZmeehUTOAYHel6EcYV+6IbNWuzHgdFH3wAnF8ugQxgiu4
79n/YCwPjReztM1LkAkUVSsSA2jhwZzLafbY8zsmquaiSMLMvKxycMTrBEKysbOtdoT5lQVu/Thg
PTV24IiU/Tq6k5efwBjzU+IkeDgnbQf2Bc4IbI+zxk3G5Gw0XKZOthiVvwuTqQl2BthlJLzwla3z
ipFU3EUWQpoLjP19eC7w8QF6MQyWzU0IfGxYxSGbiTVaQkYG2AMORkBYwLhsYE7oJ81s5VPrbckl
VYkm72US9EG32Cv8kL1aQ4I8tTa1biHivjpyJvIuQKjIntSbLuepd+tt7bMYsdfJEm8Hh3EC19sm
TMTxGAF6wXugILSUxOzZ70CQyHwllFDX5hqtdeB/jVXR1yemDUVjI6Iwih8zT5X0VtGhhO6bh0Qn
3aa8Yg+25RSvBgV6vg7NHcLyhFMscB5TfC5Qo8xn8OmcaBOHpIr2YxodWijPz01Fg2Ymx0QNNxHU
ITJDIBN46yaPOD21Q7sM10CfU2wbnBMM7f4iilfPfabF51qbwBVV0E0vZuBSVDNCoZ5cibtt5ZlW
9TTUIfVr0+JDrwJdRtcWrsD3EhDvJ3tqdUKKTpZ89sY5QxIiJduSbpyWWFEMz1dh3bMZZC6mKzdN
SZBsknJsn5tGU4A3ZU/flKkBi12PO4DsYK9CapUWjfkZBdn8mNouGDPA7dG7S3OLFmpemTxNYQ1k
wHmwWxDsNZ/CpnbeYGDHt55GyrNyFFtU1qnSx0NIawXtNrZNtgC12M8Cdh6sn2BooXVI45V0ORuK
oiCFeRxIzyGp1xGQBqYEqXvTedd6gN6B6jubejrvrO7hqWoSt8FOujTnxbFRD0mAjiVYr2oL7wvs
qc15I1upY4uftlT4MB8b/7HfKKg4qAEAr9eP/qIQSI5iAbnoBrDEy2c0rF6CdFYmF8zEwYN/FBsE
9cDH8o4iBAkHrliHvT+/qqNMAce0eEGjjXhBLTqG6ChpwJ5Keou/KB1SAhVijmOLAKJHPs224iiM
mBaNhHWUS5RH6USIZvoO8CSCihKoWX4eh6NeMs4W0UV9FGB4RzGGH2LwaY8SDeg33aE/Cje6o4ij
OAo62Om2d+2wyDyQOJQHcRR/yKMQJD9qQghIgaF5lIocT/P/Een+bSkT/Pci3UNRwyyu898uP9fR
5/zzb6dNSmOh+b54uPyGP4qH2v5d2JqMNNd17W8o4j/4xXoxRlIJWZS6BIYsdfB/5IQIfJGKAonA
AOna1Bb/VTzUv8tFukvyGL0EItf+reLhx/rIUoKkJiKofNPXoJew1Dy/r49II8kL+uHjdWLUaiMM
+eIkCM7iXODQzXMsEzUCku/u1l9U1hYe8r+KI8s1cXvCS3ZNXG+U/3+oyZQNeHFFSPz13JNARHTm
vAmrLDv9+VWWT/7DVZR2lUURViILWJTOH75ZGacDm/r+upZhfhGSFjWH8bix6tZBDVuG25T2/QY/
3Z2dlsHJzy8u/3RfTQuNtbAcqWj9EOfy8epQC7ppnqf62i1aMkxKFrWhhKxDh5a8lMZKzjKMeBs/
JLY6q3oToxu7WoWmZp/ImgR4u57OiZRPLmVLhHDQl8GrInLuFzdpKUJ/vEsmETHQTzld8Sxw2n78
nGIOdWxT17iOFRwlm6Ak3GiBcTJw5NrP5swO0JsbvfZUdYjo0W7EXD7LcPF26/mdc0/4lputOsSc
r8/4qFBbsWWiFIi9fWo6hIAPSp1A5I+xnntsmUR3PdjT8CQVmWyASCdObbRDk1bkL3Y83v7iOSz3
+cNbwKvNMzC1u/TkIGR//H55NhlTr3R6DfJUn1HGGenhWNGFGNgVe3UKSF7TldaE42zpIYsd4Q3j
L/pdH6utvO90Bpa+oCQSiHaAuzyD76rYRWMPlst+43rIW/M8Ta3HOABTqQa7203OlTcHBE+DuPzV
O/in706TgdmDXQZP0IRX8vG6LUkHvZ1nwTV+xHA9u/IxDdFKh0tGFvmn3j5qw1vHR6qQEciNZbQ3
Vj+//eYylD/cfnoSNl/con1lc0j6YRDm0iMmyM69KycumhMnMPQGzYRzQ9rLsAVxl57I6RYQ+VVj
TsNqyjlPR2QoSk6whElXxXmiKvBefTp9Smp3H0bIu3ODaJVWPtGYXOMfrAHfHX7+sf80QQGOZ0Km
L0OV2rTEMri/e2B07ktCBkzvqo4855YzX4+cB4b0z68iP7ZBeS/47QS4L1O4JQWq64+XQeNWBAXn
oCtUBviOILaNkpfURXTXUZPYybYeP6tSv0Yd0cszVYGsc51fTMY/NJOPn4JL05fm+dDVXkj5339Z
I4GtStXOvIJqIQ4+wb+OSv2nvvXc6xaQW72qVCIvzCymKRqL/tWyUELS73TQxWVVUjxb1mXYeMNy
ihoCA09g7xwQWb8IMw/NfdhWy1KicQF3IJB+cQ//NM/adOU4O5ic5ZZG29Ky+u5RBQV98jrxxFWY
WRdUigPi5nm1Yjpy07qWE2z7vvPiy7hqiksnIgN6BZmRzjhnTLXTIQ1oPYXyxRrs5pKOCQWhXmFV
yUlB/9V4/PNnXVo7jrAUSzsWtB/WPWpx1GgJDL5ScVbdgFZoT4bKdyg1JHKHSA82fFeFn1y6B/eV
zN4q+iXgqeFvxms25g0nwRzjgDSd/M7Htogx3UvRh4V5ju/teGP/s7f7m8U0+d/v7dYFcZDFx60c
P/BtK8d+7bgp40jJqQwiBU/w21ZOq9+Z2j0T4jBN+UWY8c+tnCEBWSztLv7ao3ChPJpB/5CGSPN3
jn7M0Ut8rtJLl/F//dfb+D+CL8X1t3m0+eG/v29ZLvG830+37OGUjeRcAtng89Fx/Tga6qoBJIht
ELszTsuVMKxp30p3vunmSNwQm2Pt/KGzgOLJqn8TOQ4sHw/wLRk3JN/EtZhPizx/TtMlr1EHNSBx
T3chreUcn0RIFhjQA9Sy15zysnDtWaFzmYOGZugTNwC1swm6u8Gy/IdUDhFyadWmL2WdZxcFjsZu
Q2TACklfjYPb0eMlYC9v4fn45SW8/PlpItLntgPs46AyKwjMCu+BPRePxqCKmjJ1yXAQ1DhOBKcZ
wrgHd5u4g49yqsjfRq+2jV9Njj8sodxQix6ey/NDr+Ip84eVIPQyOaXZZNHMSOXdjJzwjLkU0SKt
EvdTMTXynUyldGsTfQOwa5EPr+nxVDecxZLHKfGGrzO1SOA7bSkJjIMiShE/uq3NbBw2Ra77szhM
LbVPYOz/4sMvU993a+/y2RGOMP+Zi4hJ/9iDTGmmptWUU3LCwILHzvJPcnMat7YRudsK/NEvtjk/
7nn/dMEf5mKWjzB0Bvpn9HXQVQLvpt8kUbSqTn8CBLQDQ1Ku9Oie4YLeURy+SOf0kKbmWe1Pjywb
2yUfbyS7/rsR/Mcw+TAs/uJGoCd1XcaewyKnPo4Ks27GgReeANkFq0W5vTgjE8T/RdP3h03D8dvb
zL1s9rnt6EQ+XqU0mqpxnJJXBUbtRV3Lelsp8ul+/l3UD4vIchk66IvQgz46S8kPQ1ypZEbYjRfZ
iV1QklGhDZJlpR+cYzDyH8IuBKMBK3TCx16Lh9qyUaijxMVXp+bqayho5UZcQWF/BvJAw4u8aA8B
NL6cFN2inn25nbsR5mpHVMKGon7R74WHS9NXl50XdNdSjRkAXBrCt2i+86eKNuzZZFGRXyNFg9pi
goCkdkl5aIayRoVXIlATvZmCrhvnU5UrhMf/Wa++CZcsloufrFdf8rb+nP72v7/W0dvn/J/BSh9q
EfyGbwuYuWgbmRZcD0+uwzLGS/yPWsTvWrIR5XjCiXWxE/9zAWP9WjRKnBPRT7DXWrbDf6xfJqse
JxoSmDhDIij59zJLTXEciv+as3ALc1I3acWwUCKRojjwcRDRoqbFCtonoriFcLkdrAZ7VVtSSzaM
xQVSixe7USUOU6/DPSQa8sPs9qqk4/wonX68qoPFbkPnOd8FvvQeoGi+qqrACTeXPcksPWIChzLN
hqYodBES0KwvjoqnM4tO2eb4G8cqGsk8T1+nxJSbqWlphdeweR5xUOBMnNiFnYquHB/ACbQXlaWS
GwTE1oUtJzpmboELFMwCnMoKU1VRzva9H4bTw9jH5NB1zbueJL+xsUzMfyTf7Et62peDTYBnJPlZ
yJv51vPT/DIF5APQo73i3JNcRVb3Hsetc3DSjO5KqszTuBRir9LmPQt8/J151l4VbeZQInZYNUf8
RBSF8xMGcn+aTRH2orZswN9Erz3B4KfLTxoDv1EkyrrDIPBOOQRqVelBNXL5yMPAxcfFj1cZkbOP
osTZIyV/dQJuINqH5Ap446zWx68R5o5NF4z7dPyULoThK2Hi9SOj7X2I+KlkhhqD5XQTNV2zKUbL
3ueC0PAA0sBXHbPSe5zGqTkRlHSF9xDmyaLatqCvnAIwHTcwS5vN6Fhfeaq4PiRxtqfCgPpMG1bK
E5JOk3sluM1xFpI71PYD9C2+NioUZ9+afN7JrxfN6JRcDZpa8KrgjTvMtsk3Mfj4llOK865rRLKe
yIVGiB2SlQrEetzmgMXylaycAetfaL5nHb9zwOyqVrZFTA/idx5eNQHdBbqTnCw3Nw5JQp3HjNCd
crFcxk76WuUpV1TDOzRSWvGGuTYJAT9dbiuGaWfvcSi5ygkk2agqI+gHU2oPTHHjlIH91XWn+qtF
BtgpURPOPmXHtI9V864Alx+0lUyHyaj1CyxO7qLbH5LWGq4pawzrHpvpiv/1AWPntUz9okeiU5in
jgvGadUNVXoL4dbZxrQvroyoSs5l60cn6HCWdl0n3Qe62TX+uFpcWe3kbktkHvQfhNgGtlfQx1BD
sZOObcClGqxDBSZ2K8rRP2fHqvAPe9nGMbv6OUpGKmB6BIqNKX9NGbTfhA5cGXA/TvA+Z7W1z518
9DeWWfh7BwPcuxKLK66ditJcoVUothmum40q5uayDUocD4XbfokHKwX17gUxuQYetksK6SvHdZur
gRfeLRzsUB6W11U2K+vE0Yn9qRKDeiyJQ7qJtVNs68AMqxWpq+QA9wyEebbrcxdCPX3RabiZAic+
8NZ3j3VoyG0+AjdZJ6jzYH8RMdwQcXPmzIPYyYyGr90ULKcBLu8tCAKTRmzl33hA5nm1Wu+6Y6OO
lyiB5iMq8zKZvPkQlLgQBt9UWJh7UjUiIfDq9HEI2KgvsAx4/T4UYqhIvgrck0jN8dYZYvsA80xd
idwfbkVBw61yO7EGcxqAk83gjNGUtC8HjNmvGZfdTWNqnXZk9XWO3dxIpkpKL/1onaVwFDCReQc7
UgZU+sWUWDV3OHHVsB3I19oq4autIgiXT5jXO0V9aYUyGRBQZGoC1kMflnI2nJFD/lDgDrkOOykP
MQSo+wRz1BnFG/3aIKYkVcckG8AAOc++uGqphzamXW49nFKnspT3DQjQRw9c1WNX2ji90bHP7RDe
OVFesIWFAeMptiezzKZ9NIOIWA152J7pvPEfLNMI1xF2tr2Plu26s8NuX2cQfld+ZiHfVkkLJKtM
zvGsGJc2GNobstu8NbjLvoIo1WnqrwMQgYbG7a7k8ATNAeH4O+D+LwS5FKvQGPcqlMjmINbcdk3k
7Tt4vGKNdMxpWX5icqFGupdmWNuPTZybp7LNM/weI4yuMXS2iHrqA/cf6g/9UmAVWXwVTlG+cyu3
ug8GIpvtUVpnIaKu6yAYDYKGWneDlXJ8xpQbnYezD1KI3tm2SUjEsUbS7JAcptvQrJAb1EjpRGHW
HKWc4POM7HBl1XSu2Rq2FHGNp2T2Z7Ua68JgqIwEFczunBHfisMJxot5Ssg3GpeI0O2asHlIN7LH
7Z2N3tbqIBbokuHtE9Xb6+6yjom7gzmBbMawzlOs1huvSftTYU/eHiTtSCZLYRXnaZZhxu+m+hJn
N48DdyIKjbJX8jzk/HZORjAqB2TtvFDSqm5CUYZ7NiXDOhPjhO/PJ8Jc9PZj3Ytsawzu8GZMgcse
oLxr+jw6rYsyu29Kb37AQ+GeTxj+liGhDgQNAKAuiXE9g5/IWcAO7Bba62BYn6KoQQcwG9YpkRH5
BZTFea+ABG9NE5qWDaIdZAO+AHOW6YE8kGDlhk11gmTR3hqkD617UTAgkIGe1r1z1syVOrN738MQ
7y0EtKNZkpWK9S4+NSm4fzL+P3tnstw4s63Xd/EcDvTNlAAJ9hTVlmqCkEpVaBNAokk0T+/Fe284
bEd44LmH51T81UgUkLn3962Vps/VOC7X1JmCE7KA8mecDErcCDbYzDLeIccYKsOcwtYyxd8UANDF
FZRhMUnyKS7sZteNiJmA+bwIOr3BpnETbycegg9UfyLY+OBQ0BVZfb8PEmGefHznd124RbLhk+od
Xf5AbtlK3oK21H/o2Hqn/iEPYYf+qS29fdKJHTIfsMd6Fzi5uFfEBM5LykPNbeQjyojErnOgaz+6
MrDXDJDvJgXR29DI+0w8Njbb7ML4U95zj3SDTKg+PTqJe4fff+do4mnU5jrKVa1eSKU+gkfaFCeZ
uLWZ815i8XjS9ERF3aBQ18lUhRlYWGJ0XFIsceFndQlTcmcYaezj5HH9EG0rbl4nn3qLF0AuzFfa
p5Er1m9OsDTl5zzbNYEDzs3gYzr41rbtdI0fWqqaBij0sPXgYeUeKJGO+ljjzPqRDQLrmMJD3R0M
PXvizDvxpKm3xmQZOwi81OnaUn2vam5+l8VElTjx8+62OsZ80ERi3/oaCBXzjuA5b4Mg7psJx0+Q
rf/onh5ZOKsXA27bTZq5dnVqX21taaY7BUgsEpL3nDv5VlxIqP1ODuPfbLRuq1gSb7MJ1lixuNau
nUb7j4Ujd1tl3kIkypqdTTX0by4vt4tAIoRAZzEAjpsj8UK6gia7L3buoS9cGS1Lrb/5s3D/LMZc
7WoOvqFDD3uLeqyNFvxP8bgMcpf7ED0tsFiM5JlEk1UUkSrnY4Zok2gzP9JHyxku2TpZoRord9tz
Lz8W8JDjphGXCjDFRpLhjAPV1/SQeE74SMveLKI8RWeCDQQOsR08Wzu4YgC44sxcZolGbP3KZStZ
WR0wYwdcmjbdkYYUO4sqO11s++FJ8cpIkzziaKiv+6bWlt1qk5dQBChCpH38oIHKP+GawmdkT+Pe
NwY/bpcij8GU6T9LVroxaxHCdz1uCf5NCemjcT055H6eZg4FdSnln9QVuJjy7ncfwGJnzFzcV84r
MTYI+9wsNqdhGJitk93QFANjgEG+QZCkvyy6cUNlghraRPPdjIsf82Igjbh4ptqqQOv/EPCwPyve
bn+SbAkOdav4dDX6ahxqyo7GDgkAAndytdaF0BGgO4PFCx4bNYLh85vu4NmV9cRPbHswVtu5+G1H
RBspR/5L9/ry7FBbviYqGZC5Lc78SjxdfuUt+f8WzMI+oNj+NPaGQc5XFRdRTXBwfbGSTGxzl7Ab
xOfNqAz57NgdRDIifZ+Ghcgg1B03iSfr4Y7irYJHygYT8vTAhz+P/IhCN2qs5NvBNrfnTNi/O4n+
QCM8pFRa3ttvFIadWx64A+ZqR8bogIsKOl7FTLFoff9pClp972k6Uu6uHuRdZXTfN5abzMWGkfp4
WIXXsiAV3g8vivXg5EqZ0eCm2RMFkTUeGj55meGPcSUn7x2n+QTLkhLERleNcUmDSkCco7WfWzXY
GVP1OtVy3youWelcDA17nOv16zETMsu47mDf8grzgcsJqmcNWapBxWyH3dMHsye+ygLOoOh7dfJn
6OVeNjDXcoNpk6qcnnbq/Jr7fAmJb7+JhzW09tRPx/+1TYXOmbFZeEjznj6PSWlv2USVN4Di/VZ6
/tfQEiCXnRr3KZwYJL56dVbp8FWOAliuMWqQyTmNpxqH9YQP7Y8iPhSiQXj21jb2S3LX/F3fF9hQ
oTmVx3R0p60aSTL5mdQAoo8NoG3nMhd9fqEaMn2X6F6uVbbY/4ygNe7IivNzYCLiHGvi3euChWe2
dLHn+HPHG/4b+B3UvFyl2LNgzmL5mrZ0fN2jZzjpsZaDti3pQkRgh87zQ3WlcymNutRu4hZjFUTc
sdxjQTTe8XB2BGcXKiIaEhvHHM6qXH54diIKqTN/LzzgeB38Wx1JTKUF70knXst5eRGDI3YQHsqw
yJdXrOkIl/sHOWx6m+EBhH1e2J/t9PBjicJ7spakftNmEM2mZ72vo/rEuFw/jQ5KqMU1INzxo3Bp
W+APcvzJWwfOmDC+ZwH8b6ZgEI1+zXGrc8dwEkW1K6y1e9O1RpwL/m2HhvPuTq7FCyOGg5eRVbSh
9f6q8iJUDMRuTBCsaM677yXXv+vHWSrXrNdu5i0ZJKS5ONkeyX/JcHbK3yQ2aEoazgs2hn/Ij/AM
NbdGnz+bqYFkOk9PwiGED/dnOSeJqx3dwYfU5VpRZQHwWZOMf36NTWQ0tA/UBzxgoJhOI9u8UpUe
jxvElUFfmherAA0iV7s5limnyUFvHQanPgMLu4W+nBZAoB40Sd2uMcDOyVbP9GWLBAeRovkwZg7j
GRBl82duvIV85qjj23OMFaGRDzUfD/Krlno+qG0V/GZD0kfKd9KtqtKj1E1u+4H1R+fNdZwqOJaO
Try/uaBidG70MVRccBYOGQP9WwZvPABBlZtBQxiCnsPcJQkyi3kkWeUGv+lYvKydjYosMC95HpwQ
0/wDNfXHSt1dLcsjU12MWpwp8sEJ2FUkp7zhvckk54r2NK4YA2kogQtJ29/WhdjCu2p2+bC8g5s5
aUHx1uctabl20Z7bpPBhuTT/XLom4Ad+HG09UKrNotLgJjc45XUc2ymCRYrIDxbMdjAM8CjBR875
NhxMuVe1g7eX15zPvHXT+P0RLBUIccje+aS5L4qXZMkHYsPR8rP0qbt3pBuQuKKp1hF+ghfYKK6F
lBbIuiPBYenSxInt3Ro0NRvsKSwFCoQp1VDhBzHxQUgfIHHbr//4gOPLLBaqCo0eJ2J+b1NH3Gkk
j7EW1Edft1oGANWbbqSxqLQC3aYd8dp+h6B5bsdqPpr6+Jf5HJuOdsEBavcAX3vrlZbJh4CYewdN
+dn0HY+rqf9laPLeOMZfpMIfMgi+pyX9V9j+WSEeSK2R23jwL62Mgw9Se2NWpokuGFssPrrndRy+
skZOpwlrZJi11rhDKntIccP+AsyCvpWSzm1gCslZUU/Onmgg5ILajKoUpFMCrwvplmtutE4Ge954
7SboBe2Wiok4klNdMr6vHC1WrTjOvRXTvD2KOuVWp7l7ma4/NVpWJAdAK0q5nopEfvLFfBnqbM+a
8VrD3t4CUduNVsVrdTzkaYfdhKk6iumu2j8cWDs80u6tHh+oBo9p/GS80NkDHivVjmQyKnFdx/+T
B+Rl22ewFJ8p6UlmnlybKu+J4CWoZnH0lXuAugFmduRsCd4J5B5NgCx/f+TttQXeiRjTL7fAs+kB
9vLFFDNsggM9gKehr8dekCSlUuCZOcfftVW78PMQ87s8u2txg5bUb9fVIShTwADuUEX5FTGW/lmB
tMmT5uSAnQ0DOUZNsb61a/pQZZKMTUumGahe74L31iYvl3dzzo56ldzYK8IxsXQQw5nCNRMcsrRM
Qj8f94D0cGvAoA91d/yk0nriPgxyoxbY6BsDWxuPMlptZI7b3uPTm2WMhJtWZ7uzVt5X15ncwUvC
yINHNSHUSrN97lvFVp0pYQ9+45ilRH8GUC+xTa+02Pp5OZk3YXQPDG+DGUQRumCkID2s7XnNE5k8
/xyttcGXcEBEAVmvtKuPNUi7g+/LNX+mSVC/eF2W/aHCYXwyGbP3VPPMp8DUxHjjZeKMRx+9GDux
FMr4nObpCnCDX2XuaCcyRJGSlHxieHyTACQbZ0LUImzaFv1n0WVJFMwF/5vMr84KbZjirnYFysGh
JbYkuXwPoLRHkfvTyethdh0Wx4cNUDgFrEunV+Yc15mBvWeAoIOp1fJ7EL3kh6qtQDnfXSdTpuaV
fWJ/KgUfmG0xjfmAz8S0slurtwxWW4cyPOSaJtuMg2BBjEQv2fVIg4YaFW0EtqVMom4hAMGhr8mW
fTl33p2R4KpfFmMQzFw7qlNhitt1jmA0vbZVlTK5C8zuqjIf4UyZojKN26ZlxAQn46He8fmJ+bJH
Tizwpv1OjxD3rCNKM1268UBp8kq+3FniRU11nNk6e1qKtC8GrgooGw4pp/1Yjos8+BOJ6Q6WyEZY
/ANeLHtKgxO7MDtCnNtmf7nCuWNc69YDmJm5qAs3zHQByzl5mXVvrd+l7qkFypmY/CLegwBNfNZP
rn+kJ1SiiqkmxuiPAmWvAzt11afpzTKDJeB0P3x6u2DL+MKT2dZLqowz+6xn090OyPMzmKnsaeO0
NpPYspsSxIEuk/YFFfMTFj06RV2GyMc0mVXPOem8kLz8uuznDEbqWjeN/sesS+Zo6+wY/X6sMlpQ
RWJZ6nVuGYTrer8EcZrzndqbg+t18eK01vAzukK22l1wsT3Rkqtn4OG6/86mz40apu6E160VPWW1
qp+6qFMCAAwYolbw67myuJoO1bKS4vYZKlrfEqoZtD9iD2NMRbV3cFnl9p7LCuYwi31htM6+sSW/
v4Z8+r7xiRjWGklrnuD6MRIP6grMIPl6o/5kT9A5z7nepvOlq2oPTUVi/1sEuZ6QcXsmz+UwoHrm
i8kfmhiooa7B3BZ/4fsI4A4F/r0bPlsN1j/0llOx5Ku9XXkVZs9m5Zm3FtQhYURNN4yITUvDHhpn
bo/DYK144WvUTlZsCuP8DmdoTV46WrJjhP3juch9FJYbxr8AaQG5M7Qxl+7HNIyWkXLPQoAziFi7
K3whIJ1m33e/dFRo8nF1r95XHttREQBD/RDpOnkftWsXYleyWJmipVHlCR06paJFtHwKsL0T9mm9
Ahi4U5rdhTnT22g+Ph8TBc4vkfb1erWV4fjx3Pg8a/IGTB+VCd14h1uoGTyyal0eqPanSzRV6BId
vi1vmCt55xuIsbYeMKRfutM7X8pRw1WblGbtRZ6aLfNkgsF0ANPKI5PUZBykZA2JOtVhtXsGFRio
YKO59/hEnVL2jJHBCzbl54C5bfS4lOzQMe17qZ1W3U02UwVSYwfSAs8SPQRiTFT2YtIW/hO3c2Sz
qEYEhN5pYGBOJ5IfL5ve2MfUJ3MZ21OpizDoM/wkE/Obaow5u9VMdJtBnk0pO25bSBgfwAzqzx2j
R8OuokwV9Jd91i7TpiFLT8G3HhW91VEO9DMAipw57PlD6GSu+zdhvc38YWp4E1VcXimDkrj6rhzk
i2FjmvInI4Vj3cyySelRm1n7zyHMedMkFKyNxx/2HMDYkjvLW1dGeRRwnoE0zPqpEAClTox/W5ej
apvfWtvGujROWqCONMAY6A30k8JaHxgYFAnQKDtosrutTC/K4AhOZIW91A9FamkVFeSs0ABlPQhc
ClAu+0nk2NNByEDQNqnLdeT3arUAA+/MrOYfeL0irDseFB52y4ifvzBIMHtpiSEO1rpgxtJ098aR
ro+1ZqjpSIzFjr5wGnK6idesHV557lt80YbiL4xSeiVzn4y8zpZtMrYEBOEbvRuyuqwcfDqr5N6b
u8sB2EwXaQRXQyR6KmxwVNz5aiJ/7pdfUIj9yEuWu9coPcwrZgBJaw6hNlp/GKhi22mGD161NSqG
cZ8tmb0rXO332KwOywHjPnAC++lGHhbUAjeQ00VsTPBuFthwxB+n08wpLlKTm5xb13oBoCVCrGMH
COlmVDrgKxxIojCeMDl7C3knjm1Zg2HLoziqz6TUh3DhLtCV1maEDge3S+7Wdgw+F6+m8mroAToV
Dg98/6zX1ZnSkCjMK1A+ybKNkUCTUgvWeIwxYNt6M34MPa39DyIroEylAcu+mHUaPiOe4mYxEd+U
wNwbwRORlol16Zq1vuZ5l3/QXP0PUHFfnVtZy1dHOeKSLembkHa+85b2PeCKOSVktCYIWrRoqQi1
BSmNK7Fbv8q4UCGQ02UCtouBe7spe+Tba9k4W7sx5qeW1vNxbZilDkwC4mFwtlmaEPEyqpM3TndH
iAjM5ZO9tnuuvAfal8gf7MIOe1174nRPCa9pqOqK7p4k9Eb90tOZzTmAhbm6ozHO/CtPWfCbAb6C
xgN4z9lS9+E+aplxG3UupEHtotm0iUbVWDSZ2pXfa9F7O6A99QsKPrlp29kMp2QxY+aVeshV9oRK
s4wJsj/YJJCiNy7QyI3sU5cJxwoTMafpFaVLZvI9TIsnGXBny7ohTvW2uAu4jKkEO0Q37JAa1RYn
qH1o6JNR640m8Mp77jEcyRNOLceg8LmiGGPzzrB3+jLzhlvA0NIp8/MPrUX/UlvlbwtayjMl2M+Z
FFw49A7Q0omIzDLpfex2aAMCtWvlah4WIhEAT3k76clzZ0zzVidoBhZXrTFIjvFv4CU/RplxpCbZ
jleXyWZlte8lE/DDBGvvSqyCWwS1xHNVl2h6+NXI6tNDpVnzztYZu5gOZ5/AMNcfnkywv13YoEHv
/qMGB911Dl7N3n1aau+g1cO4GXx573oLQ0inmNaKDII0sd630WCH5tjTm+MYkps+EDtqfCjZdBjN
ds60fLCXL39eyzPNyiK0CvuvZQrOp1ZT33xjZeruZzCZWcNuk56tmJpnKIV+8eUJSlTMkhnYmSPr
RWcZ+HoG1Op9+4WZ10+ldRwo5tnnhlQMkbesl0Gif1pn0gHt4r1ptjfzxicIwRaRo7sO0q8pTS+2
LeYwi7NnaKyFzWz/JlWbxXmnvajyX0k1rKuDP/DENR7mUKZ7HtNk4+vuFS4l2yoDU7ChbWH27UZ9
4N6uHRfhPpkB3/be9KvD0lgQBLPkLkz1XRQvjVvcSsqXWxnY9NLrE/zNq20NKloK7clMW22PIo8b
hyW+vY7WZJuyKS/mjyGv1dWRjog1r8DOMntQDYfI97y9pY9QI5o31Vh71H07QRb+T6IPv9I8G94q
3Y0YcHFaLYM/jqvmreAp1A3uZweBdZvX6Y5Q2UhBY95xwD4uFTIjHsfZnlTbLW3d6iYgg7PXoAgJ
wFRjLzLf0owlYaKE3IzBtO09g+ELLJ6crqe90Qsbtqk9n+dOnzdSBTt3YuHXeyi8NoPpXJw8eBLj
PN1MN7+5TvXmp/4hK9Dbai3mwQczZLTVPpnVd1DAvghEFmwbrbgii+eu7XVvzZAdATVEhFW/LI6B
pdSQp/T1n94xYoXFcoPDBNU5MdVbMgADMYv31JOxlbYEIoZ7gICmN+qbl0/71Q+ivKj2Vj5ci6Z1
T73el/iwC8BehoJSWhhVRD/haAsyB4AsQ/Ugp3oduToO2G8YUGL6w8m9o1+0bRZtRz/mOIzl30KZ
17KRp0DZxgYYfxEVGigTveZngObFpvJ1VnzF/A1wjfMDN/MtvAHntwWcdKOyLA8T1jMblqlVCIHY
C6Uw3cfo0dx12Fo2bDgmjFOpdVCTwTXfGEhuGFKw/1SQzyNp2md3HIxrb/MGMzMTCVLqJOOEg4bq
MegVmvtwWLz/hLKM/0FoIYhKczCzeRDrS2BzEa4PRpbcuFpqt6miF+Kw6wpK/mLVxIiu5WWzKue5
csp3cK6kgokd7X3oBVqNGJt25gbl991eJdV+O2Q7zN+R5rQWIoTkllcn8exn44FRrLrZnWWHdJO0
p5Hqu9XXE0PKsoV37shzLXz/XBHcD7Nyuud2Eq9M9blV0DrWy9GOx0TBkETXGU/9fBqs7pobzjsv
uROkXfr0D9RmXulURBrD3ZfNwIdgsjHDWZP1JJVwQr78KvTL5FykoPgRgXNNYcqqZFwmLZaUDuZn
+/3gNhKYHYxQR5lgrz4uW3R4gzedtaE7k8W4AAA4NEP1zjuJ1Tu+C9G8tQDfMd7Qi3jQp1MopYn/
Y/vUPUMUsmjy2Po5fyfbyi9FAGuOQWtwSZnsHjPIzPBDOR1GiXLsH9fiRJdL8a8MFtSqQSkiKqac
4WG734GnkDxeuHQTMQoiXj/+dWL6dxZ+81/Nvf/fCvhvpk2Q9v8es3xLKXh+/a+hyv/4D/4zVWlh
TiEgSYyfrqFNx4yC13+mKs3g4cS0LQDVtk2Sjbz+fxU87f9uWja3BUqcHtl/zySU/D9LAf+dttqD
JUkriMEPxbH/l1KAQRzzfwtAOy6vBSBfjkm2U7c5Qf0fFZ+p4uEGIOsZbInj7fu5D0BSL1ytNjwW
0qup8hc2R/otZWZyb4ciOwe6Ia9OMWPL9dhwh0vVZJ+z7Y9PDYgj2ifS5yFkpluNLFPUaUJtBXkx
/1xXrn6DuC+hTXh8WjflXJTlpif1/8/s2v5upTX30Fk6h7VT8OpwNTzzNcJWNbeK6+0wAIFvXZ+6
YDaebb25WH3X75lpHCcrBakvoGr7JBFjy5nXq58ChGI3Bq1bLdvVWbgyGR1XqCJiQ7PjdtfsltHY
Oo4HF4A/oM6DrY22WdTTHsp1pJLybM5QM9EkaBVPrsQq1pvn+n9NQuos7sQhK1WAXM3k6YVF4Ng3
zrHNBvhswpu+ITHzqDN8GyL7lra8GE9Wpg8T/3JjVfi7CJF5Bv/pVPfGDjZOTV6tdE0EolnStiYg
rGqQywtz76w6KdJL1eS843T21Q9bA9SCORYuqBFPxmA9PAQLb7BjErSvfDV39WQwaPVAuTGjlptM
Vt9BqpNFeeVqTJZvONg5M1kmUZKhRhDybNpY9ltnnemdOaGnVdO3bOMccXi/nv32Rbc/5fipG3kI
dhw2GfP3N7vGBddwBTJ4TeIEHGwvHnWN2zSkBh1UgNT8p8IFw9evBSwKP0DxJtbyPfGRlaWq6i51
p/Nvg5kwFvrTAOnpjgob10TBpqKwcu6/k+z3cBey322eHhPx4qR/B/ev/oAK68wM+d2LW60YBS5j
e2wft/5W5vHYZPLuMXzxivPoNKEJBRUMzyZ/QHUKrd9RRtksj+hHQMKHC8KUa89Kf5iW5Sd0wfbx
Xt9wuHzS8VsOHFuqzty5pDn7Do2nMPMqksFTgSVxZ6Ny6MkPtVNe8ctqfZxRtnWWcAhsz8j69kmi
33pp7ANvPa2oGmW7vNX6mkcQvH8rRsOY1yoUkQYLy8o/qWbYgVs/ziN0YWXvlnRlexUE96ZKzxYY
sOc5gMi2Saa3VgF0tOqtGN/q2Yvwm4TSyne+HjxVVmQOTpgXPlysXH04lv+sZTZ4dONC1/J7mWqX
L4HL8pk2rnT33mw/z635wsIxbNkD2h7F1DXEX0lK+aUrh51NPWn9tAwH9ytveK9Mj3qecmhdv5pp
2U/Wb9NcdjUBuS43mK5Xx6WUh6UiDe22vP/1z4WLRr/0e/44ZSyHVs2xmQKHsN2Ijt2ruyBgVNOI
N2/Ex9G98fSkhjpo7Dlr5wDf+oiBNLZmYlUCZay3/JJ6/bl0dbM3C/QklWLHJvhBtOpx+ZRrcFu5
8YsE9V6mEdnpjO+EWxwD/HUrHDkfmD6Xx1b44u4FrArKRrzYM4oedI3zfRnKt8EOdlyP6C4vHRF6
9iceQVLS6mxftMY7BNgY+ED05BAaLvsjPwlr/wftA3vphfF1Uzps8kBIh8W6bhfJ8a3URu7LboCd
XWd1R1iB289MwFtf3ixO9PYQGDtp/iJ3EHbW+NlYqXZsdRdLL9RwgqBDZewKArlf+FvGEMSvsymd
rMVj4PLzZaIvIPwEGx5atrJ1aFrwPjLJkKLuKqpRorAOi0w//DWBCdSkJlfoCSpezJmIhxCxczHG
D08AbHTgd3Fp+Whx9YXMJXagIzQJuTUYwp3Rc+iveZ6TIGZue23qQSkCAqbQ3owEEeqQ9c9uwJBA
MjXJE22KHKvZQ9xAEPUjLINLDkYRRnuwqRjLWVZxl277l8dLAP7XjiXLtqAEyWGcXL2jLj4qfdvW
Glfdyfw2s2aJ3Gb5WDJVcerK9L/BUIPzmwO/jXszSPeWxKihAz6+D67bf4zYGE/0i5ZHtlpUv9U8
rfeO39DYEBctoiSZkDvOOUs8uw2OqyyxTAxDKJmd31wf20clTC6hhnLqXxVdIXQoXh2WwirPNny+
TVYRPBBDoXOq7Bjs9voCSjxvO6g4FW8RhBZpvcun3mXTX5OqyHRoR7WVx4lqu4PGzfG8kld4tXtU
jp2qIBd2zvwm7IVVvCbzX6ldyafFRVq6cgcIUmVTq5qJfBeTX38wSPDfRbUSaTZrG3NymnPR6QnM
ryCJrgXR10+PqeF+Ng3rdel7/YKnpIa9Yk+f0E4bNNYz6nVGNO7w0wZJ44S8c/MYeCAfH76SGd/5
GZMpVAD9PPRr/tt1uyTU15GfQLEWEazOR6RmlerDL23jiuHLu6MlXLYVedFoMdM3OXFC1WHtdZ5O
JASt6BgTKCOTIfXm3V4aHW2zak7WQKhpnpp905fXVgXfhkGsZ0iJ1zpLqb5gPGFTaay8PdZj4X/z
0qrZO5l1EfeQWbaMpfKnhHLZpTFG51AN4rWfJv9KeqPb5uaY3adAC7oI6JgE0UQL4V/dcxTJR7va
11ZRfmtjwZXe8xJuM43zSRymuVSBLv9VswYVpx8mc6OCOsu3qnfVK7ks81m3GyA+kQhGTE2kpqd8
HBi+wunkh7AqZfJpzXz6YE3RFuOsINkkb0COreOBxZ/Oc32SzlmYZheXwZyza2pdtEK9o/rywgg2
ibGS5xtR4hZ3GqZVpTJbtTFNsm5q8H5pQWKmFBAq/4WUXNDSEkiC7oe5CCsyXnORRUqfIBCYyT2J
FufiJZp3F430ishhOLTLHB2wU16tvf/szEVVx1O+5MepLOs/tMhgOzAqKxM3btfFEmcMkrN34KJJ
+m1M/P3CSmWfTpq9zTVtXXkA1uLGqAtiHW9IkvF+MzO6mtKJT7TRvIMXk9cqHxN51rFL7dyF5nPu
gtoql/Jl7hvwZL3+UkyWbpAl1mmLDY37Oqc2ZirVE871NeJUTb+xDS42TpNUPJ4xz7KWcogr9DmM
pkswknrtspS4BNZKlr/bPGFfUYqwKvjbBGMIRxDk0wdFdbCZ+0J1SILdv6AaC2LFpJ2lOk74ivrA
PmTAiEJ01M5dcvYhC5+5PFH4YGxsvz7aefWCfsGPLfMSzFb5ShS5OXOKXU8u1IvQL+wjo1Mar02H
FLsrT67yzyR7xC2reTzUJs+jch75pg5jVnFEaQZwKwb5a/LPWaNI1Yz+p11W9iYgTJ3O4kuTa71N
7aUCpVkEvJ1T9gLahQKRE/aYRTeEtkl0rBkTJAdb+UBSgw5Lo231ieLfTJSJLeLMJLh6fFpXmrlo
63+EYf6WHscaaX0Ho40zJODRki8Znmh15fj6LyfNsmkt/LqomCbml/0fHuVsPMEZ2mkqdtOEelkY
3uP1KfGe6L9ZYTKEYjzqsvI2p+Zo9BNjTi+IlV/vhQtZa/GRORcy3Rk5R1i2wMDXy+Jvy+cudCgM
h3KGt1y5vPPo/7MXfrivNPokfILtMeEpY6K2I7iUmuMdq0m1y5Ph4Dl6yJlwI6ncNon4MPvgbUz1
8ZQsdbsbV9bYkytdAJ3pLtN4qYnM/8HF85q5vDd6oBUbZYKnq/XpyUqz2LX4yqSB5GRJEGDIJj3U
CvWytMtfW6zyMdNgOlgI0YSl8hEaN+VbZufNriToazIB2JCP5qmAFdnapX7lPeez+hm79NMc/WpL
/eAdKeFvWlNooTRyl+n67M/WZdb4KyfLrUltpuTWlEWytW8de4RC6fuM2FlQ1ns0sIesK1nNp4Tr
195xQ0Vz+1oWus+bL30Xik8Oz43XrDnbJc4k4JfEKLW24fRjJvtWc0eFiJZ/cYou+cfQsb1xXUTN
nWpIX2R2EeX4aSZUYzDdmLlRPLkAjNknZM5wbUZjfTUUPmQ5N+MzBkYmpUKc7N47BTk2OeIla8Ne
irGxBtNiWPgwAZTsz9VSZuNHDml7Cv25qJmascEqbaLK9SSe9czLGTi25fTl8qTRYNBSAWforCu+
f/VfXG7n0XjKR5We+r64NtiawNdtKiMFtmcooqOLdZET8fmieyNgnm4Szd+bDqrxoE4HcMVBfxxX
Vb7kpP0jtm58M+pS/CnLodwxRIu8uYhtf7miqX7m8bmZHqmG3hyBevoysjrZxZWDHrJ1R5SSiyLk
NyvaVxlHXYfTZzkeazF+V2K6oL+DNQj7RR/6KVyRncjJ+XCc8ZcinKFc61wE/s8g/uQF82DVDhug
iduCIuN2YRoJRo1Daekpk9sK2+fFwXsjy+yD3e9vS0vOpZ8QlWVe3j2iq6SYnzteoMdAgrkYuMJH
KQQM/kZrsIV/rBOUYLHcJiqLQTfXJO8IOaqE6xWz4LDq1bG1poXwJS/0tBcYMH2S6F3QQ4ebI9N3
YpX3c2TX/4O9M2mO20q37V+5UXM4gIN+cCeJRPbsW2mCoCgJfd8e/Pq3QLuuSUpFht+4Kjwpyylk
Ajjd9+29draokWTmQ/kcN5IT0bo0u9SvTAR8sSZ2bOgO6QTXuyTAacUmgjBlfX5ySFpYxw5Qfppu
YbIzM3erdPqz0rRHm+6nTNnKVxPegngXBek9e5sLJwEuHdoXlc5kYXO0LHQikdF6y+K2wwUyJKjD
kHwxM6UePVs/NLUNCxRt+2pnTsguMwVmBuHa2VBfN5KgIjs6C20Fga7quZbmze0De9mzXo92kKIP
41jsLYdmQJh9lWVIU2A6hHjp+Xvv9YCHoCGdT/QLxbbFzYycr8NVuVZS9NLWfIYzn6N4pdanAEYK
3Wo7FRxn8OZkys4k7ZUWr8FTzugn0r2JjHE7zfEZhP91FMizvOsYDwG1l/aUBKCJ1aHgkNaXe0Wh
H8lsge2LHnefeSTKrqBtEw3ByVc+JugsibtHWlOcdcGPFN4umsyVbKGLuo2fd6eiFCS/SWrrxbhV
HdwOt26EUa0JaIhX0Bjmy6qN+g3Aigu9+5HVqnnZD+VuzKudO5KjSC+C+JyV6C20pPQ0rRskmb1v
O4islCJE8s8ZyFTvKD15CiYaJf5hlj+HrPT0ucWxSIm+xRJimvnC78up7IeEjiRfHY2GRsQJtHDj
Qxu4ngsOaJ9rpXEhQ3k1BY+piwyoP9AFmVddB0NsJu47FMkdHUI3/xJ0qZMSYCTEc4xWeCtdW7mF
tbAfLLYEnNUHx538nv95EGZ1nWeQf3XsfN0J4xA1GJMqcIORIdMtKVQRU6kLcYggTsQ/9VYa04og
YjipAE0vyXZbaVCzsUb1hzSXX7PJmj1FKPomm8UtNd/0GZJsdVFDlWmN+Zi5po9zZWMvabSdxhur
aPdF3526SLs0KGetKmsq1EsnwLn1zGiGVoMH5w5hnG9FLsvSgHRmnJuTA47SA6jLSYWlByki2juY
lg80iL0aDjpf28IShJtv6CEuaH5aD0QJ0Cipmy92eqbgaQrDht4EuW+kizSErzlpudbMR8U4D+Yv
L0suZe922FsZPiV1vm/tbBNGhtdFZxXiTKnjiCnuMzvaoYHySGFYWelZB42ATK6V5d6MvT2c1CIu
vrjleLA7nvdU4h6tgnqdOHA6EzoSlLl8Tj2rjGZ0a2Ja1S86kggjBDHLTH7m6r3fdiGUCBA5OKRe
ion23JEJVVi3pn4AsvQyomzPmhwfOQvWGvahNcgBa0ZtxcFOromY8IOKCSFWL/C+UDGLcJfq3+Ly
OVa7fZo9ApT2Dcn+9X5W9K1THHkzV6N17NnQr3TAJ1RoMqpHJuaeu8xBCWLF5xOnIVKxwrNalytm
SvYjT0YTepmje0VK93SYnSt9SLa5RpaZdWVZ17mNgD54CE3Db6kjeO5oj6uFKFkq46G0fV07H1FG
Z7Q5DoP4At/4QhqI0M38yECXhWFtRqogh46CgM5hsl/B61PXpa0+iNwhajFfEQHbXMc2ykUM8ccu
iHwU0WQ91O1emfRdoNT7qi0vh34hz0U3A9m6q6pmUWwnwCuNHjB0E9nuwfsjczD0GqNdN15zQCuR
aRJm7JkZBQgbGX2Rdd+sNLtIs/FCHfvAB53L9j6EpL+s5CzAc0TDF9eVUpTOKXXdLxiVBIhn18cJ
UXDE6bbEnJ33w7SxWhX5vOQkhuxE+ArUjqs6LarLBOT4AbqO3fsoJarAH3Rb3hEQy7ExSIb6sqpC
bC55EZjnEcXeo8lR5a4FcgDEObaPZTskd01aBp6+SPhWZD8rF7o2VD+bAc+XoWEu4oXVWu2/UAo0
7fvv//svEwbEf+6WeE/Vj/+5/9F8//G6Y7J85s+GiSLEHxB16HyAuISBBoHw3x0TRZjQklQXOrwl
4OWpfOivlolm/wG1gp6JMA2NPf6Sy/VXy0QDpKnqS3a9S5fDhoD0Tzom7/KpIM+ajg3GiS+wiEaB
Kb2lUIS5JUYTaDEpyJhCUyNfto5ULr6YFQpwtrr610rKkEWs0YVfLbIgTiy6vsGVnT+VWnIgyoPl
VFFKa83JGhEZxZbswqo648lwSnHsHTWvKNeODg7LWWD2xS/lUAnUlAvSnJFkEZCcP+B37U8KVvip
RHVHkUvTd43mKg99XVKYTUq5jXrD/IYFQ3kyckkIZKWNvoGb2TMtioNZNsi9rTrjmpZDfPfqof6G
qyOW+/A3rWPJ44GpQ6sKltmCGFxoIq/hayR4ZAxQ/adJOgDcBYrSLfDycWv2lIqMMGNbUmg5ZmGT
sFu0tP2zKV0KgJlhM5Vjgp1ulDjRVKrxYrhXLdbQRWbSYPeJzsinqTJSjNQBhnvToPXW+j72C+RA
fwbjvcFoveYD/fZ30IozgBUSpkbw29vfoQ9tiAyu/IkwNbrOg+AH3E25pRlEz9tSTMpv5femmsjh
LkJ9Gw6Rde3m+JE7ibVB2lVCfnJIxTkLhkNgwiR0c/U0JKPYO2HUHNNiMC4ppCUIisr48PFDeEt5
enkGJDEhYwZSpcIRfNfba3Q101Fu/SyAS50K1TFOSDKRqXWDOC3o5M8gT2+JWMv1XA1mK0FYy1O1
tXcwy3nMsKkI+weehkclNe8IJaW7ViXdjgU+OwbjSGAMkUveSJrRlEz55uPfq//60rmabaliITRa
BmjNtw8rT9qp6abyRzwTm4xTxVx21C1FjDIoxM85C2rVC5ZtC1CR2K8HVX7LDaSZ3hyb8mmkiMOO
AxrAKZvEhVnYKsGkc1Z/HVB7ElS5bA2Q8AGamHMFt6hD1LRfarZyLzDAcsCqMY2EyYzlY4mHdZOZ
01syYAdCqFM+sXmtb5XAwXPTZ051/PjHL9jftyMOpKzjmCZdA41AI/XdjzdgbIRR1D3rQzPUq1JY
8iCBgzw2Uz0SGqNSdKBOqoJ5msSAVXpCh1ppQXuescaRExKhJp3Am1B4GksJDga32aqRVf9gKWp3
HlnGPG8m07mynNa8nwhQOedfNRgs0P4yGZV4UqPmTDPL+HZynCsbXtD+49/4ywuN9oz3GPqmKzTY
oe8nXw4y4dCY36gUYXUNstnPUiVC/KKRcU+o6+rjyy1go3e3lI65JjSmMW15qd8hh+pkac7L+lvP
tuvRDEKTRGXQHGxt8mTf56540lPX3g2UhiJ4mNJLg/Za4ABB5TcwK4G+HzDWioQ5Fo/Sc9MZ7ePc
6NS901l1D4rqkLNNSlTXe32KunGWgtozaSu3MFsFdPUuHG+1qVrnGeV0oA223uB1oRjUKPqAvQOX
OFbj/ifjX7tA0wU9PWnY3398I359tRaSpmWogAoXJikL7+vJPDdiY5ry+Xl0sdynIRYLGkH2asJ4
cuTwyAGG2fnjS/7m1sMdJSqBhcRS1Rca1Ct4ZxTHdmdW0zMBNM7eTTvCuDI7XJspOpaPr/Ty1rxZ
qhgvC9+KmQsK4y9IVxZrRLRN+yzd4dFqyhqBbddmX7SCnkYbIUzt21g7YjjDzU8yvbbC6p59jZsk
PVt6p9Mn34eEv/dv3csbhyhD5VsBV3h7t1MXkV4k3G/EhKlfEPnS5exdo7mkuwmNZRogCpB5hJYx
CUYswYoRkp5UtOOjSGigFFhMLiZqAdla4yDMazoVP/D6mJwAsD7jfBuCfofkuGlXdtMURxHEFCAz
PUroUOEK5ZK53XzyOJdd27uhpONL4ga7FN6peYi3P0qNZ6fOFOspS0WJu5vj8He1xeLRMNYvsOF3
pF07BZsdIgc0v2L4/Jgah4pabBgIvznFe3WjpS7ldT25DfvZPkWahcEM8EvybUTx9HNJSsGFoMwT
G4pZ3MBOac/TUBqP86QP93UZiAtF6SmTJdouDer4Ko3Iq1jZ9EIWWp7DDVA78FWrJiiLnQDN/yXN
+gYkpsTTWHUmvCJswWTx9Scts/OcLmBCV5jACErKtAGSK83SuxZmHt3BT+6gWCabt68puHDULgY3
wLB5N97eQX2gONiG4qkRkfrFgOEJQIDCEDkLUU4NrS1kw7HOnfIjGVATXmKkqgSsZdiDm5C+jiNU
yhEZGep59mCjC7iuce4RJISNwKsqkhKwnVn90QU3TPZ115ZXLwPtvwqxf1m8zf/5yLNO4m9l38Wv
DzzLJ/488ICHNcCQo74ygOtRWeC5/qkQM7Q/bFvTmQCBwAoTpuzf5x3xh80ZFV6sYQmVDfbfEjFN
/cNlsUIi5oCqXma2f3TeefPScYqHTQuSH3IlmFDXEO+Qkm6phD1cOQE+YAx38G66dWLn7vbV/bj8
8yV+vct+O+P9dRVHZ2nRWNad5WD3en0BODq7o+QqtIvlKcQ+ASS2+SvA9j/u5dkrvPs1Br+HSWhZ
zBE0OAtt9/V1yP+LddqsuAj7zkAvFjVSWwNuci6dvnda/Gg2EPLUIfdtMgQ5NAje6KQYQ3dZuRY1
gG7oi9tCjrFFeLCplWc4T4R+qFPVGPAINROFZyxaI2LqMsbH3gUuwXRFP6H2NEW/NxItiHfUJRFX
2LNBZw9RJ6ol4qWwn62hEFbgCPoAmwpwuRqvVKVTmlAS5KqLDeiKicksdmo/UJgDd2VpPtIR/RlW
buvsjKnTtnag41PNgJpIrN1pchFgpSOrjYXqONq6eW2iH4sv1HJS7+mRBenKsZL0bhjgtfnhVJTn
hhi7jKijGrqPkuQkSdVUQnN/7BfLhEGxB8W/azrI2JCgOuuESBcbM4mjVn7TRJpBpXliGttNQRTc
F2OHIMckwAegCgGflR9nbpBs+9xqMliGqNmPCv7JRQ9uu4VXFDLcN2Kcu9NoYj19MkoTPpzVcoa4
LxqjOjbJbNQ7YFryMkAARn27GQlhJy4IahPJQRTimrCon4AHu09t5U53hdNUP4ccBgh/0mVfQ3ij
X2O1N59x++s/ib4wiy+KHdCwq7KJUC+tgIa+cyPcBPB9FNS/2qyNI3GNY5XsKqE02LesjuUHAAzK
wbCm6npUE5asFQW9Kl0Dvu/F165RjGJdikmAqBOdEfoGmnmxVd26gnzBbitZzWSXgdRRORDtGysY
4s0LEt7Tw6QDwpyG2vjoEKlFhp1JyWtXVzgH8JIN/82A/6sihUXt1Xy0fuqe/gc0Kn94TrTz//7r
5od8jn5k2Y/29Qz98qE/p2jT+kNg6sfxTdnnz1iVf0/R/AnFpSVHQXMd8taZ1v8qSSn6MkXD2VbB
kb2cwjnN/J+MV+VzVDKYv/FO2Hz6n0zSb/dWzsK3x3/q0Cy3kR7b2ruTXyH7RgSI0DhWGgqNNqeh
xzPq6w6ZzieM4bcz6F+XIo6GShv/UNh5O4MWxphzYqaf6ASkcNmKW+E6pf706v5/uh4sV7F11SYD
i3WPWrH2btWpy1oOMdvFFR4qhn7TGn6hQDX8x1fhwIzxjk0/x0r7XbkCF1lAMho1ee7TvMsDXfPa
ro03H1/lpcry977t5ccQoGA7qukatsl6/vaWGaowicIrIs+x5fe6P9UFiWUFHfSk9xLQe+Fsoz6k
CSqzE2mF6z5X12ZYrkuVHkw9rOAuiUo9s+fo5uNvtqyqb78YKyH7A46GlErsZUvyejWkm2nmjipC
iKhoP2oM72VoditwJOOaNwlh7CI1/PiaLy/I+4sKarHkGlGqoVz79qJDxHoQJAFBWpQX9jiPyz16
Hrzqk91uTSev1ugvyP/Aar8fkIrAjrPOi8iakFoU0T6ykhrdUuj4H38v8ba0sDwlyla6zRFQp4TC
TXn7vZpRSBBuNNMz4GByXbpyYzSaUOjKzjLzUoGnTsciehGzBbgEGLHrozpZkXlmPTiJIj3o/uPJ
SYJmOwMUpBVko5S124VAqGJCRjPN0QofNUIl0EnXgxjg2ym0adAixwY+N0XkSD1jmp4f/7Rfhyy/
DJYpUwP54Zr67peNFhyPFo6AJ236oTqClW0dGuP646v89v45QnBW54xj/lL7S3VpmbGOtB/pmJ9x
AgH3kAMGK/XaEync3Y+v9+uct2woCLkDBc1G9/150kC7XtmTyahCcOmNNf5CNZcWuLqx+v+4gWxO
lwAFg6r2std+PU4atChqtfg+bWsGXKNqA2OXkJ6Pf9D7uKXlDbRIK2FQcMbjNPBuOiKftYsSlTs4
Gy5O3lGdLigMNX4aO8a2q2x1g/Re3/Q9CLUsc+yLINEE8CaKeyP7UD8a7HFfpTfsalEZYua6jKBC
enGrmDsyJ7868PBwGSu07jX6eMIR7dHEcE70IbsneGwV+jXH2iPR/yzB/m396GVwWdayNFGH5gUx
3g16nE/l1EcThCMsXF5sw10Rc5qtcczj78Mis1aM/ixN2/iTt+Q3775FzQpRNoclQSfi7aMTjW7B
U4HUFUl0G249wi/qcXx//Oh+M5Gy9Jq4oqH7a/oLl/9VrWqcbHStghBVKsI6a5actlQcgnUxuBiL
RxlB0IGk+PFFf3dPsUuo1MZMTo/auzNTZXbqwBIZAQ0ycvKOk/QEcDS9yQYoUWjv44del9mGPLX4
kyrsb24qazPbDE6nDAdz+Wavfm7KGJlHCfeWAknvKYUCetSu+0/Gw28GOC2XJSmNhYKN1LvVyenI
/9RtlQmZih3zr5h2dq3CFUmU8LMl+v3kxR5O4xUhZZRDOM3H968JqGxHW5TGaaNhMsG90kNRV5Rk
OzaigGna3oR2124Uh/hNnAa3EfzDFUYgsS1iJ9tWpDnsJ9SfXom18x/e7j+/HAZmk7amzuzw9na7
gVETY8eXm3sTufIMiTdowQl//Dq9Oxszc7/cg78v8+6pljRlrblTjVURuRKFd6+Rb1mZngJh5huA
5gVIH7QntRzkbQ0ka1X2Zg6oL+qv4kma664JnieKf6s4NvR946LWUWQO9Eo4aH/G8GpwE9SOdpL7
WMbjTY4o0td698cnv+PXZ0kRgXHGXM3Qt9x3t4uJWWYNZLpV5zi+48b198nK3HsGLqkmsd1/6wL8
key80sVxayfYxVtN0piS7LVQNmVfKryzmmcweKHganbop2luyxVUYu0G7D4wDXA9ONt7t0NvDTig
V1ZpGaX0SVC5ejOhOiuzD4fQg3WTfLIYvaw2rzdQnBsoo9KJZKFgyiYV6M3oq3EvjXZL7Ezd4zou
43L8wq/KfPi17oFNR7nwyYBmkWrvc8YZr2PUZDG0BD/IFQ+movHJRPSbG25D2KOswhzPBurd8tjC
hUKYKW22POV0n5n6T6VGzi7rOfQtI5OfXE57WwddXlTDpsjr4lZcwnfez+kk/xogU6H9jtC9OKyf
Ugu2Yj+BNEB+hWKePeVqRhPpNU6dglPLDTgS0yej8qXy9fY5MCKY89nCMvmq74elxGq8HCpQAImc
CB01DW87vLseO+7+1EcEV07abJ4RnFIelRks3ejWiwqwBI8/Qa8hi0J7qkTO7FHl6SFuoMxkiuHe
DulQrztzYSK4n3Sz38+pnERJKjLEUmZjvL83e9Ka0yvihpBgNdLauIXynFFdWJHzmX7ylH57JcJE
ONuqpE692E5frRFdTX9hqEEEKErxM5UJSMaKaj9mF+WTK71ffPlNJNLQiGO14MUQ78YD0FupmRCZ
vbjWzN3X/eRa5qbMR7hCMW3Bj2eXX951DWEK3WW0RGykgde/HXzaDAwIPgcbmXYWWyMaCLrKDPBy
QIgpPn18sV9/2UsorInIiOdFE/LtxdxFeIXcI/SI/gZs7Qxl42slUmukws1V6mTzUYvS5JOF4OVw
/ebFZoAxxDgSI8Bh2/tuIZjIOek6BcHGRMSIo/a3Qz6dlQPKTjDJSTweKJJucZ6d2NZ9Mqh+eWsY
TkJnjeMX8+pY744qmTR76Y5z5OnEMi9ZAoGXEFPOxnv87En+cnO5lMW+0DS4JNWTZZZ59YImSP5q
W7CJycJCrIdFkRZNle0XVasAGzcnJPl1t/n4ib5rNTJ3CdtgCHKDBXsb/OBvrzqIJge6ALUq5ky2
rXusyImGJrYexxDnofBmjLh2AkazCjvjBCuuu9CoD+6bML375Lv8Mo8u3+VFR0XJyNbfDxz8oCjS
eYbe1E0kM9p4v1du3asr8O8AiwK72qIBR5NpbfKCfaa6GBzU/pNorF/XM3J4kY0wJ+l0QXgib2+J
OuLvbDPIPwqb60umkurMEhUMe05ba90Nv6dmE2yjZkFRJZN2YQVVu+3wNiN8UsznKde3Lzfmv22q
f7kUe1DUvXpPfqmFIngsh/J1HfT/PvRnLVTQlILNx9qBqo59uWv8u10l1D9UsmT51xrqDA5tDLl/
Ew2IQKTLQ4MHUdgSZs1m/q9SKE2uZaTr7PJ5Hw3tHwINiDPkffl7+iLJdgktZs3hLMYAd01+7uuB
nSVBks9WWvC+ttElFRt5KDUQ3pFRsUWZ23RNZzwq+nYV4jLcDKLN7m2z+h6WmEGlfhCQYxO1IMpC
5rNfyYqOeYnUoiQtbTXNtn41DfiJe9COazsPCB2pgZ6Nz6VG2ciZgPIq9XhB7X7e6EVwP+IeCS2c
wFkTXBY2PM/IkQoFC+FB9CFXBCac6KfLXJWxNwwlFlhFO6NgJGAJHkpHO6CyCA+kGd1NcfdDJFW9
UuKxPyevj8NsMQRrEPz2Cl0WKN+Y1o8VBd80d9wh2j8vJvM02ekjYq2DMeSERRs1deG8J0clB6fs
pqdAmOyerOqaGSuHjZX1a7ufsh01y/O5rcU+ULLjLO1HoZclgDHzqpfGTTEHQHClVXrSLUE10Wdq
qyn2LfBuG0I0L8k1Ug6GM4EVkDjpFHPLBFBsXbb/TkqnrW56b0hKjThKkkaEdd/B4J4blxJY2yP6
q7zEhWsz6foNWsDzumJLa5TXRNj78Jx2cT35zdzsYyC7RaXvHTU8DaoOoqY/jVXuTbVDoEsLZC3B
D5hUt1ka8F/W9h0YX6K9Av1e2m7paXDjV9S5t27e3NGm2ZgyIFRsFgXaDgONoaqgNm5iaDx8mTF8
ThuQsjbILdnZ65QQ231UV/TA2nmP3R9unLYiHnvG20v2FSjhddGCVDKNBuICiTy5nXNsztaZk+6V
HmBYUe9q0zqLM2cTp8m2sOtyHRopnpy0PVZ1eByrYBH16O5KaWD32nb5qGnY1NKiIyNnMSFq1ka0
9o/YCfA/IoHGtdTDndQRrsT2Nkh6clg0LERQ9bUWkxy0K2whcBJrh/9Oy7aqgAVJfXmX1EPiqbp8
ylT51WVJkk7dwsgocCTn90qbXuZWf1EThgbLlCASdF+AE1MyyTTRoVPtOr9NtG38wvNNiLwaDedb
neVbNjLGxsLV6KkaOLtkpLCc9OVhtNVdoHXXEynnFOBO5EcgzkvH1SAxCqQ98pbK0JMN7899UMAo
RY23dnrrWuOcvejUTsRRhX7R1KBk9coL1MKXMzDGmGOgZ/buGtq7N2NH9+Gs31RYW8Oq9G0ZPIwS
0UQqum91jFttjp4NodxLvOMHWI9rORjPsw0uuO2OJD892yiBPGUyb0nNyZ57K75hVdpPtgbFXJ50
YJGprHci7G3SE+r1aMbbxNIgJVVbO52uXIXCuiPhh2fTHXXjq7AWflzqN6R5XFWach3DkgrdZiWI
H8NuVGB40TUCWDXA5nJrqXPiUQ950AmTIfn93GiDpxlunTfr9VXjlGuYf2ddVe3mpFyoW65nKupO
S2AiFa65C6ryu91B+3W+iwzWgtqWNyOEsjZIEdCGRriGbTxsnIIJgta4Z3ZWt8swE3hWbjw7djPs
EfPlG3LtdDU8YshZt3nODW54p0Qhbvk/KXFX+NFadPqz+MIritAkFedg+HM/qWtCVJhsakU50Bjd
BLrILmq2PnurMTdW2d/Wc3snxvxi0MLKI++AYxxH7E7t8nUACmc7ujoYuSq6c0AIWOzb6hQqegKw
U9CFp3yzdoZ4lx/HdO1a924Bi+suhzHnmRKQ7VR2a5Jir4aYHKJwHs7IjsEzL+7Tptl2brBuHflc
Ss5nBghvV9bGJm7dZNd2k/C1zPI6gnrMKT5fWry89IvDIraOumWf5XhXyj42YVXVeFBGhGqOuDPt
4tI2GWz9nDBKBOgyGXQA/Fp9b/Y9R3bz2shmrxD5jqLPpTD6h95s+3Wg4xkMwgY6YsO0lhvYFvTE
q4DrtpzewJbBndPL5KrHTZiXoQXgyl2en3PXjMWVW4F1l4tn3zLzpxG9w8qAsgiFdpPP4D6FCYTY
lsPDSNIPur2QlAukCrtOcb+NZkFQy6QfAMVfMhVMJDaNDxasmpthiu5bo/hmhdbJLepnGB6XYZ49
Mp3vm0DdZwM6hwwXXaL192rT7wRCUi/oIRiXaNbwc4D3l2KTVRDtWDvgGFvQNGud6DIyDQ9WHX9T
KJ+weA2Q/oi0q7LuTArnOVvaJOBAIt9t9HuY1jBOrazzg6S6AFlwcqj2kO/i/hw1x9pIkffM8hDQ
yNYAUW1bwwlB39dpVB8dpFAz2M8GYvqKhQ10nms/Y8o8ln11EeuUvuZCqTYASYC9MzOs7LB4AOpd
b6wwJv1D3ueq8mPQ8Nu7I/QcqV130sIVZ9m7wMW8g3nKIFMsz+qncmZBnTV75ZC0hx7F61BprjtY
ZI4DwBbg5a4cNWtZyls/n9xdZ1t+RAsAH5FGS0gX3wkRueRx3jFxNac0rXapzi58CBzwHBVm2hFz
uKOoM8OdKUNao1f2E85X7YYGW+nhtjp2bnXO0oG5seocXgvVb5IEKH1rrWpBSIEir7Im4ajTOvXG
KNNLWEWHvHKuYpAlvLo9+Lchg+xhwMqNx/BbOzn4Z10sMkb6DNaQdB9Qo7KYkzN2MymTDa4qanIP
o2GSRDFT58AB6pcR9IuKOKi4yh81faGQVAIFB71HxU0hUluN72jDeb7suEiGEFl2l5XtT8XVdyUh
ycSY6z/zcvKVBjQOFbd9XuWMrVHdGsYwrHXE86te9NpZXH2xIN/1nCFjSu4gIvadqZJ16G6jbqzX
bjdPsP9npgcAQLncZNK2yY7q9mZIa0JL56+x5XyTWt55dtg7q95UL6SdbN1q/lJCCuosLeGvLvHJ
jwmPJH1qsbcddTkdo4Q1QrjDNWAYDIhJvtUrB7GhbHmdC/0UtzDqDaXSV27fV95U5sO2qEH7ubn5
BEM7W8PuJdhzVv3BModVqrfb3LFaSpFjuCIj5I7+KNSW4rkeMKQ2bnxWhxOBPPlIIGAX7+iQjrio
I2OdmCAHYvUEswMQhpv0PiwVKE1TXOPDKklEUJthXYVZsmkMN1s5Wctka3LiBO2OG5RZI9EOcsCr
EQXhwzjV/WaWNe47sxPABJG85J2KRd6kSW+GIDCALXkQHzFNJkuGCAkHtnjSKuAcDWvBppXdOfPc
cdCHEzM5LCMRn9lO8WRnPK5YMdTV6LSKF0v2W12y7lXk0wp1CHLLwNGnyWT6dYtNRuqGn5nOXSfk
tdXHX8ZZnok8PuHyfrJ7u1s1dse3MVMi2qIaA3EH1hekfe1ZNdXsOcB1qhZ24kNM/EEsBEKuWcFv
mMqLkRXXqJNdb9RnNeDvVTuMF4rQk/VY61fdxMSMLuh8hJPVAeoEOAHGoFeUm3ycWGK6Y44UjIAe
Qth6/XtlG9rRnkbMv85dazh+ozg/R3p7mBFN08uqTVcGm8hCKzSbOfGYLo5N0jz9LGcJh56oe2MB
XgYLeLZu1ZJJR45fZBcCxMT7GbnjSTZLqkHAjN9VwxqEcrBPsuB6lLgVamAXTJnJExSJk6Yh7tQ1
rD6zQLWPU91rE3C8etTOGyCmO/RrrN91f8XbhwsgEN+7urwLgmKfSBBhwAMq8to9EDS3dH9wk2f1
bdGGlY+BGLwpeGYb3ISiU+4mmuZWBM1pSvTbPLAunHS+bov+yDuc81iRszuiJoXW/Na6w1mnJiNg
g+mgg92U5ng0In0f4u1YDbDm4MQhuU/YUBllfzngJ101ufJDlPVZXrAZnqtM4rBwodNB5+iy4ThS
yqS3yAuJpRkl3WyulczsvJR0KVNxUVK4+64NfwZ61G8RBECk0e8ThUJhsLDb6nx8SEmv2WZh/rVX
Up/K4h4Jl3NSnS7fUnvGzRsRp+ommc/dI+1v3oRpclbV5o5tl69X0WMJvRlRQ9Xv1Szvdsjpyd5R
QLPWiAhD5LrmPiJD0nNL8ixk37EbZ1o9yKhT/Q6M/EFvisMM8ieojaPUWwjFsfs09Gxc2wzgpgS1
STvyUPVKviqyVtnEPaBvjU07QQQZyBCXV7Xt3MOkq+nGMdR4rY7ysc0APAjs2pEBRkC2ia+i1/bU
tH3Qu/wkyvjeqYtjHJB9F5S6TVxP+qQjgeTuY+i0x3AzgU7nUw3bwAGVnU4IAxzTBdaWU/Bvssth
jiG3RAHa5BGBdYM2WxOLZro3D7mph7CumRInXdkaZdhs1aQPKG9yFLVD9VyP6FlH5lNnIliMCVTt
FAPuSFNuFLNelcsVRxNfSY17wjmnbMR+q+MvwV7cEJyiOuUj1eKYgx+W9jyCk5mYbsHuWX5dnBF5
Ht8xXJ8RFZCavJwvGoy8pOZ+d6uY+hMCG6t4lnr2YOlNviEHAQkIVrqedtJKTinyPyUDwZ/O2tdI
K3HcR1XkU7iVvIjE+Mm0yk74SZ60CL9/oPGpPLZUSi7RTTdjGG+6aF7NmbPGF6uuLalwgCA3U0s0
D4vFurJO0lEek+gqZyMI4Iv2vAZtLi5u5y6HOh3BTyO0Uw/tlcbS2cbDd/jBs8RjNrAF0feBgVAV
zCj5eCti341dNKTXQOjR2tReTemG/luzzjHwVpU8GGV9sNQJt51jAkdp53UbWUdXVUb++uaxCKOA
aRpUjNFbklxVEbOiG1ed+jiNdbAXlbEpOOTOub63cKqjzK8fiAcDVVvP97VtsYuRZ+g7MQfJcwJv
m01g6xcCtmrp2lu3yJH/jFdFGpie6OLzuSyPMTQqGMRnHVuwyCru2rK5zSvzxk2BBI3aro0ikG8a
6RXENICku0U1a6wqt720q1hjZyLYBYkx8yFqByWSyb7FoVTl/WOSnOdtfUf9FcB31KY7/FHfm9k4
1BB+NwY7sGBcjvEAsNOKoBzVjDQvmIH64ELBzDnGHIyLw0sTc24JMAoZxys9iA+dGFdK8Kz/P/bO
rCluZM3732WuRx2pXYqYeC9qoyigAINt7BuFN7Qvman9078/ubtjoGAgfH8uz3HbWZJyefL5b9bn
gQ2xn4m07KdksR5+uCi9kKSo8qrvzYMYCy7XfXSdYOp1jiIDxyocfVFmosdMfgGhXzZ47XsCY+eG
27TA59bvyrXjA6Z56cNcfpPdjdt8c0Kfnm1eQb/rd21DTSIysUakwkFq4ojQHrXqCHWJ6g9jhxVC
leLH7o7J3WT7xgVa7BZ4acp3su+p9X1xnHznvs6Dj7YG7C75DzDqUUgkyCWou21h1z/dGXdunwgJ
lfrr2eqGs041e/T1x0aHazPq95D07tOkVgREfnMz9xsac/88Hx+zYjzP6CSUlbiWxOUeXURxXY1/
G7/oswP/VYjgAeFHvacvjlCPpwj6qT8SQoiBkYPJsQcfzZfoV9o0s7ZYLCV88cjc+Xjd4tVOow6h
muERAjnUnXFm0uKzx4rfXrNQwiq1HlWC0fXYUug4VhudWU6dXcFcNg6u9jMcmWxzS7zrtBqsHOZu
hKG17ty7/7SV/xZ8o9J+q6V8Vc/fyu+p7H49bSv//kv/KCDEX1jdWkt32EL0Dfb0b0vZhiaL/A4Y
H8ELfJMFzP+XXovOwUFxCnvT9hbVxIJT/Uuvtby/AlQy4DqgnahlUCP9v/95phPQJ//7qTrhBJUC
ePORfZM/44Fx24z1vKMs4AgYsUtTivwFg/TEGms2IvFupafx1Xzyal5hvp4AjL/HMn3LgyuK+OsF
qyfvfeJPi2ZYnHyifh2pgPtwPNrJD11H/YUd5Bxtbw/5vGHOW7J9IBgT/rKD1sQ6xfvcPCizzJJs
YhiubXqbCrxSyXukoVceDJYyMhYbDAw5/im0B/VGkmA8EOWCWd45RFmPrS5wu11iVYG7ovlAY/Dt
J3vlwy0EKUjWlgPZ+jeE/wTjS4qi8d0WE40IWHGFNVpJTyohL2nV+l38N2z0bNY8nSWvPSBmzQHN
YjikwBzPZwlBStK0ckQRva4anP1C96eD48VeGn1z6FKFRcvbT7fgsP8LdEBDhLEMrxjJItOE9XMC
dDAhySeFWLfqh+RC6On7iGnwRde5nzRlz2VZeReJ1Nu3Bz2dLMugAZg+uAtjwqp7/pSoXEeonbQM
SBsjDLf08JMq6uIdHPjlKAHoOvAkhT4Lf4GsnmI4iBNLAnILEgPMpj+mnO1XUvvf336U09lhu0BU
cISg78MesJxTnHuqgrlRDc1f11QfwyGfbnLLq8+1iYnPHw+1UGQWKT64+ovnoc1G838gv5u8RYFl
c1kP7oqG0vCAc1s3v/ONlpn2fGLAG2C/AmEGUWOHfP72hrTGZ428JwTwQbTPQprdSdN3n5XEjqY0
p6RZeWTJvLPYTuc/rzPwQrDcADI5nubLnz9ZbCQrwvngOoQzj9feptE8XmRBWF3azZJlSYi0+878
f2WSAEQC47NNQik9ZZKPWSADUZKHl0Yy2IapHe1h2I/vLOvXR0FJB+IJuHm6rAkT1JGf08/pQmnQ
3MCCcdCW+ecvD9t0G5+MwLU566znLw8lu5/MgpQJ+IYSIoBrHNGn+gcLr57HBGOBm7cn5Mu9A6sG
tLgLQw5WYbA89ZOPNSntlTWxMivXnve8ZTqJi/dl3XYPTWleZ4GiRlTmO34Ur6y4EBKuDaMFVhDr
7vmo6MutUlVYWQXt5G8JY8KRwPeovI25+/j2A774bMseBSEXpQrMd/GCJec1RlfYk4P1kq2vhpkr
PdDOe2S8F6MEDnp4sG6YsPxDCxb+9DXOhiTgxKQhn0/pVK6M0hg3Tduad3/4MMsuBazOLOeERq7y
fJiMANYwaAmWmryGHM8hDDihLf2n6+m30BPofjmgPV+cLGBcRFofg0X6TDKDD9LDZ8aHzd+8/Swv
5gArVmDVgz8IlRRv7/mzTK5p9QGwxgqOn4FB5zzfYD0wrjNPZ7u3h3rxdX4PhV0Qjj3YBZ1SfAQh
mhNGiWR8uAlugFPZCed8IurQ2r490LKhPttwF4GFa0J3WyjElKLPn0n1QVe31nKvabzIZE8HG96n
WAMZa8vHC5zgXjwLaUD6mKwZzgg8GwxEOf/x8yJPY2UhN4OOaJ+ymFmvNvE8vk9QGN6ehylqQnFm
2SV9o7ef9+U3hOiJwBi+p+cyzsk6NmBYxMoNl0youtolofThJs+kjtuNdf/2UC+/occAEDpQriwk
pZOqyptNV6pyMSDr5+bapxW356aavLP9vjIK4mYuGTDecIE45SBNVeyRuTjhnAgECmPU1quqG5J3
Xhsy7JOJskj0YMzwRJjtWGxtzyeKS5ThjEoD9nFMWNaW0J9S476byJ8oPSL1xViyx4HiJfUpYEAT
eTg7qciJz2KdJ9Udl2xQWGuUeLYrAwuplbKI2d5YUZmLSzS080/Sqm2igbMpV7+iqKjBjSMHGGai
taLuYlv3/g6vW8jBc0bAHhYGsZkrmhPRjH+KTmxZ4K4Yoi8mjN7sJxeeLdxmJzyySePhfY6UJExv
s2R0+h24UUx4OOeZ7G/dMZpA+fhjMsqqqjPp1KUQC0y8ksAcGxze1jJzJ/8MQBPjEBrUzSc3IUma
pB1MmCVP11xHeBb7X6B7TcWV0KUPk2IhQUON8SIBVli3Ie7xZH/ezKFbT+ejBu+/NSL0QDtTG+N4
Sb09Yc1QwWJxV9WQNZgK4xk7It0xrYgzNXcx0wPYTd0PtUajvEt0G9AMR5vl3Oalq3DYwtH2NkPz
i99EOrMnuo1GO5JriqtVlweNuwOttaoHcoZjcahJ7rY/oo1KiKNrRiInvxWJ4yXbJqgwyptjG28d
UOwOL8kqkO1eOb0PNIafDa563hB/Re6GcWCqRivfkLqUfhQkJM9ocRoDY9Apw+dPWSCXN/6UeB+x
BykmkLGAHMde+fbjrPtRkI/UkDm8KvyaLuHQ08Qht7bE3miMMDqPu9yv16UPRx3L/LyoqEP5128T
o4eNYZQetuN26QJKJwVR8dAAiQ875onwwgNwXXHTyc727icn0NO5Bg0mhNzAszQst6qPM0gEkyji
ttsMo06M70GmMAiEoCBGfVQZKPQFzuMuSAIGyepnWk7zubInvGXtpsB+FGiXi5nDXg1720o9y96N
Jfqnu6Ylfen7pNzGxjoRGytCcl3a0vaS/BIaVrzRUS3oXFWljP1+G8sC58QNtHTR/wxtApsv6UwW
+lcnM4z+8SlswzneOZNtHkUZVMlBNzFp3L3yTLnnR+gfuQgq9wxMN70JSqzeDb2I/+nXtwZx06E/
wpshZa++kaZhtg5XPtvuf8xQz/iqnTJC4zwcybD8LobSqs4gcBbtxgplTp547pYeYWEZwadhpkgT
UWImrHPJ1EL/3aeo2WZCnuLbsbD9dGW2YR9ejW0C6zGJy/pnwKLqATNZwz9KbSfOOjDo2tNgFhO+
VbC1dgNWq8G5neSmACzAvmxTJG5/xHg8ji9GpOTFB0yDcog69ZgYm8SQsFFMO4nR7CVLtkkURsFE
BznvQXhIb6FJbedlcJZkEURNdlJOMMzJeQ3GFM6UJDVADw1y8xNhQKI/8/knnS3h7kx77SdJvg2c
EY/Y1kqBAFoMWuu1oxtJpHfWAxtH2s9/za2fUgAnBVp5AnMcc+92QzV8cXMHe8qEG0+4T+FA2ReN
LmPnpgvjwfvcAhMZvKvQ7c69oAjmM+Cdnk5omcAsCas2/CzdNr0STWjEW6vIaoJjOh1fJY2cWJqt
U6VbEr2gcA+xExR3UkGsXhmiNpcP1A3fEIK0Pl77dXJf48gbkqDhk8qRs/yPUJ8Gte7MIJ32SC8g
apgaivoqw8U6xIA/MV0IYAn2MiGrEWTIgNxmkHZxqztVCfJnC+OIx728Y+P3MQ20MT8+s62eXaOq
dKtWSdnk900uG3NtxcGozuIxIn94DgIIEFNkiWSbGK2ndzpV2O+ntoHspYHxRrO+wo4AsV+D7qCG
RRg9wHGcuLrXMoG3FLaGOppDmJ7X7BfOvibTJUMkauHK2sYdbLWqm8MvXsHBubagLXiPUk6JWMFW
r9oLX9PHXqECHwCEu6A0Lj0pUrUJqqLwDvNgancVD4IgZg5x9DWirdCIOdArp52gHz7jZNz6/brR
EB4hB01EqMSibmc4BUVLPJORCb0OumpsDxLX8nQ1eo0LexB0OjuXQpDiExdFZn1sW1wnNqPvxOFB
cJRPEPVKrr8jTSFqFG8KSdmtaNxsyXr3v7OtSXHlEZG76/BaxfKhDxqxa9LIzaH21Y7/tc8gtKxH
oyQYZiIJNFnxJWv6HUlHU6KZZp5kiLsa3hX5tJie9rVLXLty4ocJ3GcALSKDGAioh+uBp7xdEGCw
xHrGI7ADCqGGohAwUP2qDRWprZNOxbBmQnnU+KE97Mde49YKjGDJVT3kbrxrOQO+ppMa7oh5d9p1
aXgsxaJQxnVjRHgWWU3WY5+ISRYRIxk4xQH6laHAvo10ZO9yVLYjdlhCdpdj7mxoNWaPVmmRc0vW
zEAeZldO34NG6n6doWUmJEbJjr3diwPczYWpg03YmLpDVVRYxR6Tys5ZpRaBeHXfaILrwF0wqRf9
QqeKeu9zQBxwdZ5CHsenNzEx6oALhCzHr9Pplq7fBL1MN/AvlWU0wY5AzOKCRHcDDMTTzid/7ivM
MbXJxVTHhcg2dt+heyvzCJKV39TtbTLPuc/vSZY8A0j76QrYqYSFVJGGt/aLGV6eHrAYB0zxAAc5
+ljygFbVqpcKv5nBlfbPxFckE0IPo62l+0ovjiimJFSj7KWxVjOHwUYFWVWs0zmvvk0K6HKFFbR5
j2E0aRJ1YcmDIgY+gU6aAT55VeYDaPbaP9ranIMdvYUxoEAqQOHI+o1CaCXQbbf42OXZzpqwPb6J
IyHj6ykpmhC2WVC2NmmPfT9cyCqb7a3B/p6ufchaCUJZPERWhRyy8c6a8ZpCdgjf5kjC7tyf5U6b
jfsZGRmpR8nkmRcYX4f5RUMt0d5XWWjhwh+TmZgePLuLYUUbiXYQMtVuNAr4AAaC4/MaRKaNLy0b
O5UfaqBU4Hy1JBZsoeIg9VY9pgeQBgA+neYrZYuFjfCstVxlcoiijWOU3T7lQNRnPawxd5/GBnS4
piijFijTd5tVBwkbRLOuemy6uQk+SFIyuoMqAkC+CiYtXWFMXm6DLpXkcnahSaqHkaT5TkVeN23m
IE5Ru6W2ajYUXYiYYVZavH7JK9jyZdwD5A+tzzqnLW6FUfcz+Kk7f67JqsYhFYMbuYmVcj6ocujB
gnI7xava6i7jyHaydUxcRYsNC4TUVVRrpbZYF+AR18WW/TBxt2W6WWFn7kTUViBNoiQfq0+haADj
h7O19h1YFzL2ftLr9/DcHqcOowNhSxB4oq5ovmCozgbI0YgsuTKOQglg01JX0W8DV1rkPT2FeKvN
NHuIBPAaeqoIrz1CYYnmtEGAAbrNrPumONSHdScN4kl6C57CWhXR8FlmgTOzDVvoZxqz8e51NhfF
tjJNzOysIoeRWNRlKsizjlW/hXCn+v1UmkW2KmZZ3bvQX0Afod+2O8o+/8YTkNlXdlGMMQzIJHuw
LIzw1oHbjyiUgqLaexXBYYwOOINEcQw+mENmlNgowBnZzCKGt4VjZP+raC3IEPHUsAwzmWm1wRDD
5/+x/fYTgQnJjzpXtExnFMICTqc7PFbB1Hz20szbO1FELSVyk9sSd4FawyHJ9eXkK9aqSyLqct60
UDXLjCboqu/8ZgnZKupvg9H6F3PljOXWirPC244F+Xnwm8rmI4by0luPiQ9HMukwg9qQzWvuSkRu
xk4lXu7tcM+FPu5XLiBpVlcEkCO35tRD4jbfdlUW45/BYXoJNBvHhySrjI/Si33xESYYrEel8v56
lo6NMAFyMwwCB+5vhtHQ1hM9krykwyBE9BA0gGjhsLt5U393qnjx5ObKSIlNqM9KW56c105HFgCf
f8lZ4DiIFmCzw0Qo87ho3NLzGH7Fsqoei6Z33U1paE7P1M0ttQnNsfo2IqB1Vk6rqra5SJF50/AR
M+sD84osLaJDibw7OqTcSRW04MmKvlgB18pbokQnGJYItMW4q828yz/mUNRg4OhKBSZRUuU0tQTZ
GAVr0miElnJNLljqsb2yycNsHeePg8/q2hZF5fa7jtgGvRla132IddbfO9wE1TrgEmpvzBl7cGZS
NrXruh2DYDcZZn9BbEQyrv155hbCYk2Zc6LzkmncWk6b/FKkAEMMqIP52yh19zOTLWkjdcihwzQ1
bEpMQ6IBsUt49it2DFzdvShJdiXCl3YdVaUXwQ3SFMAztK5PNfzQT33G5s1eWwDRh35B1nJFhvdW
FqM4Vo5dlHwG9A8r/D/Kn3EX1SGBh0n+0Li4K2IGVhW7vHFSIhesOXwgdcJobqzcGyIuXnhqNN+7
lHvcfVGCkX3Nu2nCm98Y5LTFOiGLljwg7yPUkhAJS29YkEelT9RkZJd9vyNqcnYuSr9z73Ex6sYz
ODaUYmzTsg1vDboZ2QXyk8DfeH5OMJPVawHxv5Q/zGlRJwwepPyV3+I9xj2ZrJQtvSbq8RpGNIRs
2VgWAVeju1/MbKCPUm7qlWGO8/08G93X2AshDda5MB+CCT1DNfGPrGXaclKkg9d/GlIlYFYrId0t
9G5KB7qnSFaCrrHqVejTQlvRHW7ajVRZjEWJJmUen8i+IrKjn9n4AGnHledmBC7AmdLE+8F33U5J
iFaE+rMkwK6ru2/GANkU67DabOmCwF0/A/2MohWVRvdB6TJdRB/BeKxMXYZbqGQGmpNZjh/mNjXz
s7laouOH3jBS+GE0Spl6gd8wDQfiEf3B7WlF0HdeQbA35bFO05CqGwdd/7IvzfiBFVCTXuI1i26I
oIB7fL7Lii2UWnelR28p3QoWVErq9bjxZyP7RMU3UX8mHKFrFbmsfQmVmGRupyoLCIxmKYiMDpEW
9J2jfvh1jOmjaYdLCJRv5gXRIHXbbJiX7IY1CiRza8QlpPAizsRCy0+Lr3Jgl1npyaHKnlFRfDRk
MOMgEo+/VElw1EINVe0BTnH/k3kZo77EJyF9nKe8kmeC0tg4RCbBFKuunRPg6V6ZxT5QuASfBXi5
w8c3A0JRufQK8RWPqBkyMPFp5IaIdv4+ypRtpysTkjGidKjPc2NWX2zHU9RMfapwrLLxVzaiK2MK
Rqu8w6vfYX3JbsKDoaEi6Y6iCSZrk8vZMjf1zEX1B32DrPwqMq8317GC43gGJZEu1UpmXNXvc6o4
ybk3WJ7xUMCCS+7AFH2H1MxmzpfYBkJ39IfCLlz0Et4I3iLR2zZXQeQNjwOC8olUhTFnm7YiZ6d8
InYwL/HSS+hn0S9X9uUjtW33penDxPpMQk5XPGYjxfcOiiV6IdOrLfN80k1W3yVJ3MgzDFba5N5r
wappAsjscxu3H6p8ChR3iBbutMvUsKuGWjczKm5FbrKJGteCG1N91aW5mEeRUuE8hhW80aTxf1aF
NX4hHggWeUAeiecPB71UnEZjngUloaW5OVjOjzhwpuTivxuWUpRX0JcSBelx05NBdkPgh623rpV1
nJEN3Bg81nX7ha6Ey03GpwN7ZunBvf5v9P0RxKDFbLms4nEV15nA5FBl3XXYYY7AxcyE247TC/RL
6LyYJtYjBleSE+LttvCLRiqGRgAi2DRhfWJjAPK8kVqFvcvMRJCX8rbX0aLIHnH7gydrjH/YG+Ze
COwChASVwMOI80Qo7I722M7NgMW8keZXMTX3xsEw7PztBzrtQDMKiAgm7QuXBW7MCSyiPddp6yTD
b9zx1YE7UHUJr8V+Z5RT7wSotbjhcD+nNgdntE5dmnTcKhhQONOHg1FEO5Vz6iwxm5Xc+jqfjmnr
BMfKsGexhvztHuNGCfhYHHuPwrOpf95+6tc+I9YudN0X1NM5dWDr3cgxDXQfK6pldEOtH64NgQ6w
ksY/mMV/VL3/xdd88tZfKHrPtfr2q3hGvVr+wt/UK9v9CzcDgOBFF0wti/r2H2dD2/mLiAuH3PLF
zgtfBSDpf6hXNmpeJOwwheHyMG+fqHkJNXcWyhWGNMwxH/D1T4hXRHg8A0x8Zitb3GJ14iOWJ/bj
hDXkJKUG0GqX/tWYZRDli/lBRQiaOCTmh6juIntH1I3+Nfl28wl9IY5Hy23Hv6XrqOTarj0zwbS9
HO3NXHrpTiaoGNdeVLpHOqvwonHbvu+zVDSrmIyhhutAVn0SuTrzBy+uNm0P72HjOhFtChjw2oIZ
bciaS3IgCXD1p27YtKgWxWWc2bQl2OucbDPmqWHuUu5DFwRS6vMCLc/VXKmu2rulAF0duA4tWp5J
RgA5tfzlcFGF2VqODa1cx0EJRWfGWXLP2pr+mlk69Z1lk+p5zl5H9sWkw/ZKcAGoz0kfqcy9abWd
2tk27bV1nIbQPglTp5LlZorAwouFEVGeeWa3t426y89H0lKDTTlk8vvoLV2tdKyIpXPrwhzXTRxU
YtO7NPJyr2/T83DSuVynjkAVgQcSgZxRGdAcMkuAjxUN/P5WKskFgjJiQPlYEMs7VxGRmjBQcfXK
MkFSpRgq80pGuvqEza1foqENp6+iqnx6X/aIHjilNFlZQele2u04VLtQDHZ9FdndtyzBxW4vogxO
8ghEA+ETXn2y8bKUeFONXptTSy36Azxui/S2raziJ0jS/KG0i5m8SuIB9jGqS3qzdhpc1mZTZFuq
IUh23dgCq9tThLZItSRityV24wTgpQTDSlQ9tIMRV6AqoUNC4zvvS0R+A/MOeFfxXKZQ08TwPOqq
IVXeWM8qDX/N5LA060nF1owMmZwQ5N1usG2n3PgKW01mG5Ca6cyHFs512w/yqzK0cRSxCcn6EWLP
qLYJt0S1J7XKcc707AYPTe8Qdp+RKoHF24B0OvO5hNzQxsmOOhMDM7NL29+WwaQgi8g0HieKvsuu
Hc0JxS8XJGrJKmrOHNVm9JhSLW2sPToCawNEc2b7o/LSqMSDIRwuaDSS34nrvZqqh1xQCaOytGV0
kCFJuRTjFQhzM+NseFblA55ZmUce2coy56ZbE1U5HqCDi+xDZhP/SGL2RN5xabTJdOhEVSR7y6K/
gyCzcapsbxo5/XMFDjaygEjzWdPQCz+U0q7K/bDI3aHiz1YDpQiJhv6pl/R0bF5pLUmr+uYOso43
gmBba+M10iRrMzPlfc1MOFbpmF5KHGGp+fwBi6CuCXezJGoOcKW8frK93vyN+z8lAj4/1JY9y8KV
m7whuCHUcadOkmWN1YHR2yO3Ta23IxrMFZGLtCCNyPw78+M/h9p/LeYR/7ej+pa2UPv0SFv+839O
NKi/UFVMmKwUFdRtkDH+tlO3nL+wg6CRCWC82Pe4fLh/TzTzL486Foovxx0f0OUv/cMlxu9iORih
+HCg4d7KSCfU4beoxM95Vz6WOhyXhDrARg1wXPH52U8JQ4Ex1aZyvHg9BA4x2/a+rItDIxM6YM3K
KfROpvdPXswrs/F5YfnPiMw4k1Gx8/FOyteG/NpEzX68zv3gwhb1WUls5NtD/K4a/5f/8u8YAHAC
gkP4golKN6PtoxD8utlk53O3LliBj3SO9unqelz94klXnfdDrQ5gh+9VtEsFcDI2/CCfb+YiZOID
PX+jU8FGrir8ZCP1I9HXBUZJiddcNB4HOjnOjjiWXKvL6fGdZ34xLnQvZtniM0J1ArPz+bhpR4cS
V7yYxpa9yaP6zFDmsY6DC88GnY63Y9bcWoV7Fnhf3x55mSLPHjigV4xXDpdjug+Q+J4P3AZGHU+T
RYqpU3MW9qpa2X6zLfr+vrZtlBImepq3h3wxaxmStpfFK4a8ai1F4tNZmyKVKOOOIXUzIQEe+4Of
BS0tUuOmF/5HFTrhB11m+TuEtFeGZSvFO4xQIxzLfgdiPCEpirGXQEXUSTX0Pbo7pvU9x+tkG435
+ZAPmAMdnME3frz9sC8WDJw+C/o9vtxYXL/4sLQxDJlPcbbGjE3bYLtt8XkquEq/c/c5LW1Zj0wg
iGketx8+5clWQG4sfBewHQKp0LjV5g4MZVWL6mKY4nde5OmJhA0b5FKqZ58Smj3xZMp4MaGILryd
deW3q3Q+jhabzfzOIC/f2zII9wIbr9xlG3g+SRpwhZrLHOJole7S1o/WeqCL+PbHefVJuHBg74ju
A+7Z80HKsaTK6pcyIUE8ayxK/XFuvtmZSDZ/PhLkaU4SrNDQkJyMFGdhZrHGmQbk/7Jvr9u6WLP4
3nmg196ag9/0chtnHiwHz9Ol5dcANLhdATZZyb3vqjtZNO8MYb46BqsI0QWfxj59acZgdo0Y+TK9
NhURVbZFE07W+17Vd7NAQ1UNtJRp6SOkR46/V3AV1lbViQ+W6k0L4ZTbbiF3vUcjfOV3sch4vTg4
E9l2+orHtNGzEJIO5VwB/LRlNOywR4w+/PGXpIXDvLSg6NqeONm9SsO0Y2y4s/UMPmyB5WsDHRgR
XG8P8/IUhLq92F6xZeDkjDno80+J4NfEPR7kzR6H7wqS0C5us3sRFi63TNcApq5/hX5NUmQZy1VS
QxFZWWAQh9QVOKPEMt07yNzPpUM/2+/sx7az1WpYoINZdOLn2z93mb/PjxFu73aAlSjCK0jgJxPP
82P8ZByftzLdFeNPPzoWa+t2sj++PcyJvRu1AW/FIrDCc0zEFizb52/FDGdMpkasFdzeO3RNP+wG
WY5HmuSZAZNGLwZG2oSnMVnj4K3sUe273Oq4FcfYDxl57W1FId/Ze1+eLJSGeNAvRV+wKEye/6iy
0ZYAi+UMNeJ1oKb4Zgz7b3m779zzthyMPRYixjuH6CtbF3k9ABn2wkxHWP18TM8oCTbJFlDE8bf1
gI9GklYHRKrvkOxPVxXU6qXNZy0nJ/ZspwVRZhqW2ZV82GaKjeswwYe6Gyz9ziinp9fpKMuveHI2
zyTm2mWVsHZrGCUJkuR1Uc/eBcwliYOB6t75Yqdv73S85c+fjJeIMI17GCtrV13hqzDLT+af7hO/
h8CjDkIc1T6ktudDeLXoVBsyRFhcetCHyoDkZec9N/6TFizXQ+HiaAg3wgxhgnG+PB8GhSmhPBW4
jItvxiXkJ++siJrxSw855yiE0t+01mKXEvc3luONXgTtc91x3X57ZZ5uAL9/h4nKalkHuCWfPO5Y
TGaF61G+Jm0JgqyriPTo2JeEu20t0W+zsH5nzvze0J/uOX8PidbQppcO/n9ypgIn0MoHX1s7cHPP
nKaMbkHB0Id7WF/MaZ/d0ctyMW2JSGGy+41nG9ZuzJObfDGFEtlxxi3N9m9N05P3rYyOb7+RV+YY
siXMXdn3YIGLkznmYg4Upc7Az4sG/cMI7HzHFZ6jMIrG9xIV3xtrWV9P5jOO3jWAC9vihLMOlJCf
sNR2Y1q/80jLR3zxxp880skbF145JNhx5eshDoPLuGoOeRqtB8+5xhLlw2QlhGCBmfoKT8S3X+Yr
2xARBsvNmVqN2v1k5DnNW9ewFdPcM+iZKS+/UChM3ptSy2p59oAcKzSj8bVEhkDH7+Q9cjiS2Ae2
uM7LhB5mWe4nrn20McXaxbgUKPljTXBZGCHd75KzIkze2Zh+C1ef/QJUCUuqwRJqssRsnOyEsbGw
GQJHrcc4/um3zhE88U7UkIOAO69N1d6LzoKHba8sHOPefskvZtHJ2Ccztq37EPeOXq2V/WPoMTI0
YEkGwTs7xYlrLVvWyTAnLxm2Yi0H2gjrxcvJ97u9b6TfWlosK5xaD4t7R06UtCy6cxuFBvmkVbIx
dX/29sMuM+bFi8bIDdNt/JeRlzxfMrkvtUg1n7rNsxuSeg+pgVeQmd3ZRURXvvzjDZKnXvYBRD1s
XGhQno8X+NGU24vpD8SfFVvG2YgTmcecwl96YWy9/XSvvmSEEjwdsUeLMur5cLDwew1zeXnJ4T5p
0kPi9rc6TA+VI2/NLLxqPHI9THIvYapakFADQFb13h59Whktn9p3yJQgd2kBfU5Opzz1h25ocd6b
k8rp7gE82KNmQ/vXRi4d9amyMQe+KxyMCHdj0Tfuh7dfw4ttg4swei02DNo5vNSTsrTSI17pLUUh
5hOXvOV41XvJ17fHeGUiLWCuS6IvYe7kvj5/03WWlrU1CnxBxuKLi/tp3CQ3QRt+8ET90EIkenu4
Vx/pyXDW8+EggdtzEmdLcnnareZcHsa+u3t7jGUFnqyNZ4908trGwEloNmB1wsnqrrxBbYbK3/YR
q5E94Z0HwhrgxSvkYowTAvstfSgKmpO1EQFQJ9CUDMQrRGqjwYGT4XamoR4HaRnfuA2QSKAhTkbb
sI3qu5qbp7tqvc7F0HMmKRmZsM5c0lEWGnsQo0/5nMA3KI5kvlfkYU19hg6hndwZhqs/HgvsKh+Q
PPgXYNNz/hWiaQT60zr19QDMEgHwRDUei1kGvwyqcreHvayQFk5l86sKUus6Er3KP4bmvNBjzG6+
HMbwg59lwVb7hv8RvkF5O1jJEFymsB2C/TSExhczBOs60wNZqErgyIWRlhetvLkfP4kBF7TjPAfT
tSNKvGyAUbdCWtFjyrn6EBdxc2URDn7MFq6rkbfN3snzR9fVs3Ou85Gs+6Y3TdA6uJcSM2sPV3nl
iHw7FTG2jpPFDXENFIQgOKpsLkgQv4jPDdQO+ZN1qGg2D9veFQm9TyQGDygc8CzUUXUpwzBL14gE
u+gc9M6+ydtsV1htcjHAhDpIM+93Re5orp/K+yyMfFZ7dzLFJeaszi0JsjimZfOdl9ftUaZVe44l
u4Z6g5pAd4TZyKyKzk2NDU1k1cl2GKqk3Rt1VA/ftVtMEMq7etj1ndNuSjv1r1XfWjdtlDfdtnRL
Ioz4ohtzQlB2FxPM/tFtRz3QkUobdzMGpD2e90GFuX3eQHySOGQ6ebklqbeDpa3kCO9VJDeY9x0G
J2uxTIcwFQh5hlLCf/DqQj/CObK3EBiuTAJz136D1kBM8gZ0FZFuwPV/LMbHwIMdjrQNvriAqxit
JIikOx0sMRi4NDnez6ackmztVfjEQpvd4NXobf3Zb0gvcmL7KEsrvyH9XdzyvdrrMU2FeRXK+TsJ
WMA9fDRkKHHBe3Yq8oFzCmo7rB7tfoSrmAU39dJWqg3o0BmuQ0PtWFhXCudzrufvPvaiX7LCri5N
PTTbqFp+YJo3533tNedp7c/m2ouN/8/cmfVGjqTd+a8YvueA+wLYN0nmqn0rqXRDqKqkCJLBLbjz
1/vJ6sbnKXW7ywPfGBgMUGhJzCSDsbzvOc8BwmR/NA6uqbjARohLJds2KHOGAFywKp7yWSg0PfUx
HI2Fgq17n8p3mrlwS0yxGC+zV98sNc+YeQm57uI8ro6uIbguzQnJ7IgG2jAOpJ9MJ31e7w2wzxcN
P+ohdrJvsqhDoFvXWBoGWW8Jk7J2uTXeQK2w485frMNUni0Y04Wa2+2qzEfltGO34a0TsSfOVa9x
hAI6Z6/kqtAn88B3zmn73UFNv20z1VxFlrWe2DkVN0RGOz+meQCg4PjSPaX6dVX5BXU5C5ZaX4no
JZhh+KTljerXp9J7gYU8Ddb0VDM8qjs7lHO9DSdSTSsFeU12EaYxo6iKh8mgX7NBz2c/DOaHu9qg
48Ih8WWUhEp+XW37TRgMs5lO7wYPj5nw6BGYUdm66PJOPXX4DxMLWfyWErksTj1TWztmcjMY7W4w
fPs7Qit/l7VddCwFswJJq+VZv3ylG3crsAXjo1EASb33YMwuOuWdKil204L8tO94gQpwV6GPaHmE
ZgdDzl7H2LHqMg77+osYVZMQqmBvrKXfoLfW26zsSg6yIb8/rQRVyAO2vW21RkeJ99o1o1dvsHdL
DnOS9UGt2Q4REEDu4RlceGLmGZejP22p/sdQCvr9i3noLH/bu83Wn4dDgzjPmTckimANmTYdGHLW
gc1Y11N/GBvfeW4na07wML0wjyHfVuZ4Mhdx4qyLqclcP3zECW7WkB+pgi99M4/Xuc+0gFUgh3VZ
zM0OuYj1zTInkCq+fWMwLk6udtcrs3D8dgf7F8pfuHJuGsXQfe/y9nsovDu4IQgTc5++Nam17U3j
9ul2NHJL48sIH0CFop/2XHmTDysG2pBApd2g0/Z+JmSe542YgShG27y1LaUgHrrFt5UO93Fc0h9h
ZyElqPPi0VWpf1wdeeVW6WUvjS+V577kNS+McrdmJ76KMLyFxzlvg845CBxDtyAp2/vWCMB/RshR
6IXDFBPt3DKkcAhaR6+1dHnSy+zeod5sNxZqOxrWUeuiwmOJWFX63Fe1HafhAH6wrNppPmHVg6o+
in0684anaHE/XJw55jYHSSAfq75abqEAznsDJ8Gl8Pnce7CswUVfFXj/lnANiYgr3Svl2ifeOnEZ
hrWRaGIxm46Kt8QUM/VhuVkt63s3zM/miA/rREvB3Q7jlH6PYG605Beb6371vFuF35wze1kkU9Fc
Zw4CBza2CcZcdDJAmovlhFcFGn6z7QH+2BlMVHxO8YAN4oA13zwL6FOPAuAAes9n9/GcKxSPJ1MR
/nvfCcd51xY4ab+ZsCIFwdbU/pVjyiuKJPsu7bbQg+Ozhr29zmDHdBT1cFrFuZL1USmU5fFE5QXP
gd/e60UPJ4XZ2NuYToYXegrzl1DIRZ06OS+Q77xWYMGbwVou0ax4p3lLvbS19VF7x1w4+ks0F94J
h4CzQdMA2TKsKhVdzMJb45YaBSKJ3ASF2xHlWy3Uctgb+Tgg1gNMMmia41DzBYkaeUIsj5MnhGoC
jaOS2S4SwXpIxRAk7H6+C/BzQKDWsYsRr7wwWb1Rhm4om/cuifNztNwJ25gOq1+218oY8wAXljln
cZcuzrWBOr3G6z0vmNCiYlKJXnBQAFGpG3zeacHB0aiv5mAxk9pz8iej0GQRlOTbH9RZeoyKeSIV
28QdfbDbACOLFpG4ztc2fG11M+3nyFsjVhVvFondhUiUJ6uyhmTMohbcqVc/RxWYh9x/6YLGTxxl
AGYiBPOyt42j17QPc2jVrxnApr1y13bX+IZFrIF3Tl3Opum69MvlViIb2mQmIPS8b6+awDgQWD1h
/pNeucdibgMsX8SNNZ8ZtwGTNSkE+cYa0xJdEUzmnVmVT50HCz9pp8ZMljbKr3o04ZB5hHgRds0e
Jc1CptGyPTQY2HKQ2etXd1nIUujC/OAL5yBBMPvZEjV74H3kdVfRFFIlmu9SN90HY31heX17X0uR
nf0aXQKRtziUg5SXVTgde4myleqi2BLl9hXx7HGqlJbbtrgr0/CxaqruJkqDZ3xYuGEqNNWYzykG
zh49buqRhosA6UWs3IYL1Y3FvmFNIGZwTa9BGQYHPGA3USkfQnzusB4BM/JDo4kyyS/vHWscYdXz
8mwwo0IWJL7oPm9tBf3LME/uUuuL0JbdC0bRe6GsOyedn43F2U+wK8RBwVtNoW97iO8hOmO2fCum
1Rm3qXYcyImmld862dlVkh6BK463WV934GI9A88buiP9bZJV+9ynob5v2OzetF0F8rpbm8dhbS4W
Yyx1Uk/NPbL6MSFPYO8U5CzUdVN8rNLcD6meX5omQBcfkGK+aZX7RXpIcgFIvAVD9g5Ber6U9gyJ
Mcq89KSD4Qpq4LS3Zr4Ehh1zJ4vsi0OWRaIL/PjTfHZ3jQpm9KQuhFd7N1CR7b3n4XF2R7bg3ZJd
C9O87LW9jVayD6Kgmx7aVbZJTvwEqRtNkCA4fzuL2f2xCT6IrqE+0DfiBk7cyc8KOAD+jvNo7NO+
dhGI7QEJQfptnfpyIhbjMNYRovFQdgefZAPW3hCTjhHkYjPx3idGs55fwLiW/i2ZzpuxsNurQPmK
7k0B1caby34fFRxpJzTxdWzT7QUWhy0VXTTpOf4Mx1JZ/cec19R4zUW3HU4BbCyF0y8iDjiIfB8E
lrTJm+wYmdj0qlN2P14mvvn2TOBpKkgolt19FNWvFTbg7WiKtSShSBOEuJiYcwjALI56sIYrzCII
zPFf3US6EkkIQbPe5ZGPfWMgcCjJChOlVkGJcBOlctw2JFi0Lp0fN2MCDWaNcnNe0+rDdqRx1HMT
bbHewNEPRCD7be4wjZaRphbVZvXWLvBHzGsP0jnrvlULPc4+zZ6L6Mycn9hFLVnLrF2QZrhTenAP
diCI5WAYjCgi5y+VS/aTWxvXYi4+anvQd7l/tuo4U6Rusox18dAzbwIUHyb2ntYfCrOfajNenOpt
naIIkGrgpOJi/KlPm/8Qq1U/lWvFWcQGrhJVBsdKtG24xUespGlfFodoGsgTcYKWZBK8jfPcXxUl
5pYiTueox2+LcZPpOSr8e03BxtnRZBmtJFvM6OgVZRlLe1pbBqrlV2lsyKqbDqNbwtPTeY+zP/Ct
7aAWZ3nOEH67sfAmPkBuRDifBD3Xpg+DTdFXEZvRqqjXZzZYc753ONHN+zJ05g8H69xb66dabPKi
wAMLq0U9LWBE1Haal+WJin7h7Fu0nO/CLkYIgm7QXI65I28DcMUPII+HrwMg8mqbUipcLnHfjsPX
SYSiJEZMh196C59GTMxl27xnWRPdcsiomYCb3HFu2HsE0xc5kLebomu1NynU+vDLaIgKkmozdlDN
mznILvOh88V1jZXGg7YOJbEw8ayy+vSXTS2tw6yne+jQ69GoWo+vod91D15belWParPkWLWh0a2d
U4njJXrGlToMF9Se4WSAbI/2ReFFe9jIQ3+Y16xPqOZUmK49UWxZp1OfcRhdL24/XdFwf5ss7Faw
IZK0aiE1WUaFl585rfg+aaGfMmuSl40mWFrQhmECHGAYe3it5qcMxfE0Er31aEQPWaZPwOY5dufM
J3jG/TRmDdmxxjWjvK7hK+TueybaB9zdTnqCsGlfchAXJxZOgodczqzm3jLv8BESSCjwv2zJlQhI
IVoTKOQimzieGZ2VpNLWrLaDmXQ2+th0WYkEqHprO4bOWiXc6GuVpRdO5m0bc7lw9DM++WWNkLpa
GXkeS30tMu2oO61tH+pcGU9DvK6MuOteevVdU3m4nW65YP0y2RDhpzE/U08m4jgsDlZXa/qswwSY
dOzOF8SIpInMPcpxuW53Mne/Ud4gNmlc3GxT6eqy6bJL2ZqknnCG80PsfNwlf+oHsBWkbRtzT65h
Zu7HeTXfO1oEwybz1jSIHSfUj4qdv1fwymEHTEd9YWJhAttvtV8mu31qLmCBauC79ZnE2fDXsbiS
O4501cUR3TfKjGvC8URpghSwrn3AehUTOTSSXZNO0tops0hvMh8UgU1CasL5nLSCOY/hooCz3fhA
DTZ+v8Ym02u1YiWtEAoX1YZXYTuNlc+8rpo4G4EOT9V51dmgaiYriX7k0YtIRNhm2i+BaDcZUNtC
ZCAeKl/eLWbpGDtX17K/Kj3jJG37NVqX+XsgFK5B22hIvZgcAEoMSBj+QeW/VQXJ4wc8tNhTKb5j
PCmyXu+MWcmtzTuXQFUmKdVUS3ctijalfOOkqHukyQdmj6a2QwtAGE/MRTEIGcIJbr7OhXkMdDqx
W3OHedrWghF/bSxAI9tBPrYoygBuBO575zr7Muie+5Yz16Ese4kLy5J+EtCbvCYsCBAGqzKgeat6
ZPsp7gm12KFMd8U2lal3tC0KTutkOjeQITq9I0+gJZSzLXFSuj4ofQpdSNetMJ2SLgC3JPrHGZOy
/22wzPQyL0Liw9dzfgtrMuh4/DkuFmymOtBWQZUax8EzztnU1o4Yi9NUj9ejXs51tuiEgbO5hiq2
rWrTSpYhBD3s9evYiGQwPAspdD05cmDgeMUl5LAVqp4Ar92slXcFlmOgtzA2b1aKqwjyBlqQAJM9
1YMCeR2lg9mI5ajmmxGewe0aZitHrqD+UEqq/A58pfkQpTSBgI6sOOlNZTzXRS4vZwNOwE1RmQv7
u35Oj0PYajvdaBuD+CZI9bAizO7MSwc9VbhNMbdj2tWSUabEChmimPNdQa0CYybEg0dZRNNxlb7E
Oe/k1WUnbTTuYaHAxgjfLiZAJBCA9qu9BMvJasQjGycwspExrWDB59n9MIulnLZdwVEQ6yr5DpRH
jxH+6e+p60+PHcv9D2XqwtirOiW1IWqp9ZGwkjDr9Tcqz6tjZTb9dW6ABin4lJdpa4TmNrJycUiB
auHZLfoau6ZC8HIkpMDaLhihvHCXd8HcVkTDEHnm3Td9INOZjdIayakluafhyPl1yhyX45Xhzh1W
AKsLmN035iAQ+1g7SWpcMNOeLQxj2K9+SvNaNoRnHLwqk2jvA/eJ0vet060kKZSOc7GYnXczl5x+
rMExCJcopvwkeqUe85ExRf0BV0hcmmPocggrc29rt1hV/cOsTKxmBWR6e22NtwnrPI4oN1XAQObJ
U8WGd385/GfNAwbeT+GS74EhoCv/qfNk2e4qZQ3HBt5MklHmWpi9/egxnX/T3PncXDpfiN6dbxE+
iyn0MyIUblkfuXh5sb0r4lVyu4mBFzwTqPDMyZRwCslhwBvd+jcNi88dmJ/X9ZCF0402HfNzYLlE
9y0MhahtLInbNcnSvC6XuvlNL/pzT+R8FQ8Zm49ayeP/Pt1G0WNskIRmxRJoOR6OWMDL2K1BuMNM
Ph77kRDAf35wn9u/P694blEGeA1Q0n1qZOFoX5x6omVYlTfGchF1buzL32FWP7eWzheh/wnikPb6
Wf/7a/uK3WSFcO6sCMyOlJc5aW2j0dkErGb//G3+7kIR3U/an0Sd/wWm2SjbLe2z3sKlViyMdA/F
RV8XwE/v4Yj8pnP+Nxfz0CXQ6rSgnyL5//Vb5bMB7FVhLHNHToRsOthbEzYQ8/b+5iH9RfDDDfRo
H+O65xaiEfh0A8GHLwIlOaPvJbqp0p2vn1Li6FgWKk1dPNuF3tG3fjfm/+YLMsnxFVE0If7//AXB
TwmB/UfHqpNVIrvWfCbWZYqrQtVJWufGb27o37xj6B7xNOBUPb9nn76lpBir1cIwIWYwpyyL2X9w
re0/D5G/v4h/dtgwh8AR/fWpeSY7hSnjFQssyg99W3iJI93lN0/sb24dIG8UHWj1/LNA6terDDRS
O7KAeK3Cm3K8r6YfrrzX6ss/f5efL86/92wZF1yGWRDTCWzhzz1UExNi0eRzG9uKllhefOmy6U2x
kE2+Ig4nv0W7s3NMVROslm4CHR5AsV3awRBTbnqyK24zjIuFGJnoNpi6//xt5EVEF0qXPEBR+Glu
kT1pGSRqcS7TVnnArjcn49JUR40YJ3aQEx3++XacH92vdwP6L4JMMoDRxfNsf73pAKic2m54S8KO
sC2xxCoMr3Ni8JxhOQBU3S1Sf+sL9fLPl/3rsyZGHtHu2dXAG/85LTZj9W+LQPPiN+WelSOBtBd7
nX+f9uFvBu/fXsr18DLwVkY4DH79hnMF/o9YSy5F7bfgwI2sxNKcrX+zDp3ftF/vJAsCAlAWusiz
eHq/XqeirRV1DfOog8OQdmzSEzZWWet2gpK2QHBgb/ybN+YvKt+AjYPj/pTmeCh0PgfLw4ZzNGbL
MwrPBWE2W/teWhgBs4GWuPnUWcXXru4OguYFyOSdU1Cpc/r7PKdn+c8P9C/f3gX5fPbrs9U4s60/
3eXRIOK0OIs7vIxv69zVkxnTEtw4mgOaOlS/88b8Zdyer+cxS+AWwcfufBq3Hv0sU9c2rYGtuu0v
1k2bIOp77vf//LX+srngMufZ9awvJ3w5+PQ6Vj6lA1yNaFYCuBC4OYIYfdJ94xmPbEIzCBVj8v92
RfvXYRRVTljaNOtiX/3QJNeMJL2ZDp0Go98RCPabx/ZZRodKECwuCxZmrvA8v5+f678JIlEktVDP
WIGbeiAiNIWcVpKI9FZRGKnJyV0jkluNnWzcP678H3koH+uS//2P8+98r5tFZ+B3f7r8/ve/9u/1
9Vv53n3+oV9+Byvgn9c92/B/+ccWJ2q/3A3verl/7wb1x98X7/X5J/9v/+N/e//5Vx6X5v1//vfv
9UDRiL8G5az6dzPkPyd87+Vb9fb5x//wTlr/OkOd0afb2FZDciV45n94Jw0s//D9yQhht4Qf3zzv
Nf80T1r82vmhkdgAC91EFvRf5kn3X+cAApS+FnZdHBiQy/8D8yT7iF+mtnNMOLQIvIwBGnek9J8H
CUWsUcnoTcJ1giLWmCz9fk1pO7eczHjSSI8u60ih2QA5Byao6kyQb+AfSRJa2PAfyQQDhoodZzQx
m3f2W2/1pb2vDLdSJ4BkoT62rc6IFCLRd7yhfeyNp85YyQej9aVWc8NxHGFaStfLODnzCEeKab0Y
L9LRVucEL7KVSEGqo3iImgpTeYXz/UgBtxtPaG9GRN+11z/2Vtrf1eni9wl43Pc8dNPoIgtno0mi
2hkANYZZ+ZWUc1gYLtj2/sKWtEBI9206700t62Jer4BwGtj9o4ERWzRlk8yWA1c1t63xIwQk125R
AY3mEb0bLeghlXOTBMS6Rbi9x9A4+Gnh7etIqjEJQFfum2Ach224Bn1NXwVrxoE0LHDYHjEq6A0h
xrXYZ0b/Eou/0228MfXeK6syLjyv8gHbgtvn3BPl4C8Dc/WeQrrK9mbtrOZUUyGLAAeMUX3winYm
4HKQ7evqZ+WbmduUw2l7+nuRGhFZ2WIp7yNkCxRM0euCn6N99gRaJn93BeKJxKjJAyEqq7wLgmZo
NiasQ0VX0JP6EiwYigtRLen70FIiYPvrG09G2ku0OPC2OzZPpmbE2Crw9hLpixebUar3hm8Rtgyy
IG23yMr6b8AUU5PZKA8e6GrNaC4yOzWSVMyU56LaHks6zWWQHkYQuzYgsbBPPLcDN+8Kl61K6aDG
WnkudEYio/iKfb18ZfaWZ8FLbxqE+pH8NVLznzaVKSUFb4GrDewrrSBKx9MxnfNpSRyUBQMtk8q4
sT29GjE6IyCsFiOLsGMKmwr5UiaPxZkstvHHgY8Kv4e7Z0nDsCm31SiD/b4rwBIUVYnmAELP7bpG
+TcH8nN3FGis30FZumu8eHb/zYcP/qKdc68KkrGkR2bKtNjOsp1A7671txLbmkP7PqvvzCzMg9ig
sf1Ohrx/TXFVqG1hIbWK7dKdV5K0YQpSAQWJBnpPLnT7AyrimSpnrFLOhPQudYsZculIfGpK5au+
oBJuPSsvUNe168AX7i13rmg4VyQM1+lQPDS688ZNJv2aROQhvfApZ31zprqAQFG46YuZwwZOwt5H
aIgTN8Nw3WvnwzS7HP6bKYOBCEGXRiVda1APhZ8jDp/A1/441+j5dJEm/rhbVMqxreiJaBxT2FI0
7weBuqwwKNyPdk6Rbi15oJnZtZdp6q3mXjjRKo9TVqTYZVtcMryc0bgkUUGQz77Wo35AMEVTlmaf
He5g75wxkr3fF1si4+H5FVH2AwaJX260W8Bz0H0TqrjQ7rTVbT3TVkfWebLcqfqgOMuUgoLJ/kGy
Xl48ZNANPqCuTx+UxrtgIwujZr6LYH3GQxXCZqNB/OINE7HLurDCLzrTo7edzEC9AhCtb/1az8Rq
0r34AO5oU9hf7eiNeaqCaoffZ4DU5kZXPtTzd6dzm/k+bWzui8+QhHHreOWpbFG/bQcxG5vU4LEc
bQwvRw3ajab65EXG62p4xh08xGj5Iko3fKENAkZqhb8dlyz3edzRTiF9N6BSHfd9JDN0+/NMjbpE
A33fo8dfvqoxRUmL2So4MmukGd2TYPRjr64dSKZrHTwHKSf8aycYzGAH7Cj8KLqeL0dSIVTJpl+d
KwtMy7in3B19s+wprHYCgKBEfzLpG6uJBNHOUV7tUtmwXefzAbhzHcmcVnExjLQ1e5NlMfrbcE2F
EwfeCjtWeD3N0GKYF5QBFHLnQ6fHhtrzHPiPHgStOh57SK/ZSOAgXsFU3wNKXIhQ0C0Q4Rz0EfVs
lCp3TV6de72ZZ9ux7Fly6KN3BHJk5BmB/oX8xfsy2XQB8wqbQR4GRRSHPiIAwk8tca28FIURzx38
hx92GUOpbH+wGARVAu9RlNwtcm+ZcHWBpJGJZt15lrsM28ZnUqPhFIgeLZSmGh8h7+SNdjKr2yir
y4MXG580s2TgGgR1l6gPj4LxOR0poALBn+oyd0iUDXzCa6vW/dKmht1sh5yIvYvJJYA8sGeH+vdo
qnBXWJZUG2qf+Xd/ytDHkTvJ63Y5pnNnfUFNlONCLesMCbFCTX3X6DRHp8IC0yYqG/vnNYe4vC+j
ep2A3USeQcizMaXNxjHFeEnXgmnZcYR8zUsJaBBogH0n+mn5mMOipAgkS1qcm3Fty1egoPbBsnQ2
gAg0rOJl5mM5j8oy1oJRARQpqUA3EmotQue9bWZvE0yev8+Ixbrz12AFdzB5Q4fUyb0sn8EDuA0t
EWt47MhdR7zKkMguNXMui71qJQ2oPkQdUVvr/JEqh4/ukiJPkjTSC/LY2WBFRw7FqSJ9OKUEbwr1
rUOXYioJRyZcqlvd66A5tLnSD6lsG+MS+Nt5ykvD6qUVE3hAaF6CFldipd0wfeT2unyNnNb7UUKU
r/ZT6/qXwoscc1NWEW3NwdXpnxFH/9E++yr7ruuu/ug/76J/2XjfoMh+6PX7e3/11nz+yf8P99s/
MWr/Z1jJw/Dj7Zf9+c+f/5NWEv6L8/L5xIrJhHzDc5nuT1qJ9a+Qyi4Ja+QbnvlXHIj+3HDb9r9s
G0gBBSob9ypkj//acIPfoup3th8Dd+OsGNj/yYabDeUvG268IOdT2TmMkCbA+TT96XRLbgKiyB7J
ll4H/xFsb0sQsGjZ1OrLsCqJ0BbmBPiaWIu1a/Qr7W/DXraousvlsDBbmLA1cer75hwVTUK6eGjJ
WLmRXKN9566KsNjGcXr72pnbpbJ3aK8GetpoelwVl5AACHko2wH5S0aUT8JGjpygq6F2hY+8bXbs
63zOfP70QDsegdpSm3VAtKlfWhJUfhf630Qqc9JOw3oBqL+b8DUUwSEoNAZDEsXhXivfkT7ITGC/
MelUbHNhSkWgUsLaryek2vacwYr30OVrlIWg3dH8FHkAG8sQ+BywjAC31KIFigrSiWd5Msga937k
FSFtV7WnSTlcliWzYO1J8gZ2bIBKDy8P23T2Z2xQaCdr5Ls1feBxs7pDWUNJ18gHGkYIAvGw6a/A
G+EJNVl1wMajin0ou7xoPlAylXXikCHO5tFE1dF+Q9kq22tfiBo4CAWpqqKfrAsi5+zF9vdGp73x
tWzDZt0E7hyGx77Lw+Jjqd0K4U5mi2i4MLtyKLbAVLHgLJCi0SSiN35OrfMaGmpjPBLyTHcPTQEQ
Bq1USz7IGPrsqNzhgSfmDU8dURXORYtgjVUmrwbnikSPIUtaDP+cJdo5vcgH0SGVBn7d7wqxIocB
S007b1ODd9J7VbG38eACqrgJtWZnyaG1SdQgC7npx6WvTiVq23orLX4QbHcVxC3Z1aRVLzmqPqQp
Yjh5/mQ+h+YI4crNbX4z8yzyQ/DYlsFdLVP23poYEzJIah/ybWz24Xkjjrylon+68oWtduFbBiMC
6mdLlW6QQMgMmm1YOCNi1tWwPcTOwmJxQbnT0gQvVYqEt61dNWKqbewhvPGbIvPymIXTmZOC5ezH
RAz5tA/gbzrmcbS82XkTU9E6eDlqwRYD/nyDSj5CSWcf6dCvTr4fi4lO9txTdNoMHEZrjIeNYyeD
yJybKprPRLk1rEVMZ5QPtWZ1o2DFgOqiHJcqsvjKqFn2RWh46D9lTgPT8rof7qDRwK35WfqIV5TV
ZnEg5m4moofRlBOpcctLO39h4HIbJ7PDFZEtORoSI5z6Gy0L/jR+Uv5jPqZEtNQjjLodXNCGpWYi
iLIe7HQ/ofBzE9xQ/StdMfMhSFf3dTWn4AvFLRICwIhXl0qzBSDMT2GQRjU5BMB7EaVsOjoCUyIH
f4Ye7OYMNtUod9p4mqylTQQyf01aAtSyU9CbqAMpS9ZH11NkZPbQZO5DRGMvymvIbUelT4GgCRY+
dYX6tQba7I9fW5dZhuMrcQyHc3mhvuTEte5Y4FX4OuM1rdUGxUI63/QmbtbYJjmGTFN7KmE4qTns
qlPvZ/6wY7ZaHFSBttc/1Pj11VUlehIkUEvWZYTjrPKMcWP7uZtzFGGzRAEfvESwPsPqN+S90dO4
R8YCSx/x8QL8bCYrenZb90o4vKbWpsMU0SYgATEQk43liT1lXxnQwx8Lk/20O5mWPs7cDg5wY+1k
eAKs1r8whOH2x6L22u5qGWRoXPDeIrqY3JpoomSKWrrjRlCbfmzYpg5JLwvHikKHQtQovlN2luPr
zJEZBc2UUlpGJmAZz1U45vYiE9XobPRxnc0LEmCJFsz6FkH/WItjlRvCJvwG1bSZI31Do/9En8i7
yUQJTLo/99EnE2HZJbwOZCG2P2q9b9Qw42N+IWKKeYxyR+Ug+JDWShTJg491BiPhhT0QOMmmu+if
864ojMtxsJvhvsp8qzlKiQR64/PCyAdOaw522VVVZTI7Gcp1p47wFaErHKKdEo6N6KWPTOdelJ0Z
xCECi7uQLJMs1kM6YLEtjXzeR0Q2pEmbT+V1SqRGmFR0N95CtmR6V6IPQBlmyvIanwHGH+WvcAkF
7ZYMFjacPHoqzlkTHplDee21NPlRcfk+2XDnmJ24kKq4Hh3sfK9uR3bNcN7R2jd9p9Jl3xJBP+27
Raa3aZ1BQ8SnPy1HFgWzjk2/b987329eUBWtyw4fWHA1tktzJViezkPDNE/s+Ty1mZAP54e1SCkU
SAS45jHzicpA4+nldpJaTCq7AHa12JF54isiyxpk+rt16cc3TijNDxGxd74ytN36u3yoGjwASDw5
R1A7JIndnyaGjOg4AANPNk/TUueoC2oWAKxQZZcS6uEYVbFp2zoi2juCzok0KfSyJAyEdZE57ZJx
2vSm15BmIKk1mlLVLq3gn5+lWz2zKqpdkgvgUVJxt9Pi5AI1mTfLyjZ+g0JoPIQEjjSEmuWEnNRZ
U890kfjXgSgK8+Jcq7G3deBoFc/ksKwHE73ieu+3naTCQ1t8Pw6I7wjvTeeBKIDZX2Pkrv4DZrMm
2xKhKn+QKdCGsTH0+MZUWoVJg8u93jlNM+rrAXDiSTjpvSJMgz9ZTuo6isZw2eD8qt7KoWseJ7Kl
wu1MulkL7pzsHeeKciXDLYPfuTwtvjRkgtgtNQ5pZ9s3hPFQA+haymE3ShZrfcz7hUWArYi8Y1Jx
vjrgPUHJuJRkPB4495ajmP2CB88dniowsAPFLrILYnKqpH0KR1rg+yoY2/ZQ9QFiNJCozJCB23rW
tsdN0JCv5DVO/yOr6MpOsd8HsKQmM1qvkNrZ32Q7i4fWcYliNaRlfk8JIoaJroaBhYcs2gFHYxHc
gwZBfZZOGsQGXiz96E+W+UO7wzButBQBj9h01u9qZuTvQKeXxEp0uBZBNlbBGwyZEKmMJYFk04d2
LkxUUjzsbqnIGPCcYsIMYtpHj7yMs8DOxc6RZ+54JYVFXUnrxnwi6cCiOInWOtiIvGfXaKyclDZT
KxaxrYBhMzP3ig9P9Fv7rdQCXhaxG/1bZMFp8bUjn42xqu/Rpy32NlgKWK+qqcerrMYBsmFUsuFy
I+FX26zv2z6pWGyPcDnLDyIY5GVHqt5HN4/mC+VYt9kvaD33WKMG4jqy9SxHCoW2j70xmu/TMPoI
I702/WJmU/chvahO/xd7Z9IdKZJm7b/yndqTBzDMgEVv8EEuhcYIRYSkDUcxMc8zv/57UGZ1y11+
5K1a96qyMiNkAgzD7H3vfe534PgC74JeZiMyjCQ0H8fUzEC/KZXYOV7SLrfPiOQw9LWWcnIQH2sL
cyCwxQL5A7ZAixF40H6bxu0rif42c4laMYuMJ1ESJ1IYenMX2UlLAkTV1x8Lx+UQAiKKM4hJQw+k
JjDu/THpGsue8oXtAbvPPlmidM7mRAP974/zJqFseKJRe9DSexmP7GnIFcuA6nC8vPPZqTPVvaTv
nhVZFyvucbcx4tlFl0JuWzsamBO6nBy62e5O4EP3exwvV2tDGgdwQDOMXsfBkQt/+LT0TtlIFwqp
jWrb1Wjmv95v7r0511kElRovTn8FXc85aCfGbYnAm3Xd03rESuWk8Jg1gkSiIOkLukf/fdq9/bvz
/A4Pldu5jIXWRukwztxDRIdvxA3pXYXyOvZfi/4xwxvo6pcd1pdTzAbjoMn+Mhi96KWHaAmJNX1/
rmhGRTzFWBKiU7H6qMlGzjZk+ryrq4rkBUJyNiUb8HU1xtWFnQnnB5EYahMKXHjINlkXIHN+H1Gq
PZdpPl3MGirtvzuO1DBo5x25IW+fMEVSGwQ7YjGO8Ic8NoJhRIEDSxEg4xQoOqN0Z2mxv3257f9X
b/nXUiT57wn4hne+qbrntqij5/T/nXVR/nuv17n81X96ncZf7EMWjAhTxbERS/y78gISnQ05fEE0
BDTXzEXQ9U/lRfz18qf5Twj/DcdeWHINxfrwv/6l8fOUQ0IAhmSa1eAqP4Q+F4dvqC5Aiy4qDhty
H/u7ZZF61Q9POB+WXT7hsA850ZESV4mzoLbH37MeostNNSP118KYjPsS0bdNHGOVY9kA4FxfpUzk
YZ0pqI+41wbalqMtQ3tDKFvy4EbsL1ajPpAS27la9zMqdO1ZVtg6Pll62JTeDCa2Wc+mJLetBrN9
r9NOUyvLQZ65jSZHPbSiY18LgHRCTYx+fcO3pgQMYIXjucVhNL/sbE1UHgmP9amkhAOBh0CjymOj
KraokyCUHKyP5NywGZGcMkl3vhjMSPtmGB34hXQOL9NYM84gNwIy97Mi+P5qHv0v3ttlZHb+ijTu
Rerxsva8eiSh0Vm4YehHYvdf0e1qrxG6lFfvD+IcPnhSvpl0kpkJG8wBMLv/4CfyfupO0TzqyJpf
YQ3CIkHunCTAzABIcy7jJu8/2a3EL8g+ob8jKCSMDC8kiSTZNMOsyK8lnJNDJcgI0D1eQ7bXpUW2
MBa8eIKTo3HOIac0NXFEZVhWbLqJdmct5wDiafC82l8Nty+IeKrbCjIXPUprZY2yT9ddO7Ry2wai
W9t4Mb4QT2X9msq0Ktak8HHQ/5zMdvq5w/z9WFd2SH5saP6pi1HRHQ/0ab5YCpvPtG0KwhZNGA3Q
wieOUgW+WZopVfnDnZv0d5n32F10nSr1RSYC9lnaBMJyU9OEj68gAbjz2ioyNr50V2hSV5ZePWIn
scAMNE7926GDwYeToBZzQ1uNml6BDhzXYJCSP1dMndJ3FqGw053PbL91g5TOZGoWPVD40jQezKbH
4+BrHdtNyHPF76wz53HXD9X4Zc5b3YI24WJWIxwLF7Uk98RdB3rpJ58SX0Uj8vK0L/Aw1BgeiFQJ
aBoRpEF0Z/XDkkE60RMOoYO/P3cOZFi0fUyEhExM4vNcGzXG8nV8NUO1uYiStPlVUL66kFWt3fVY
mkovdLDiDymVxYpjWscFPw4hm+fUEddZnurroUpKmiJhsHv5hf7vG/Qv7vGrZ/PmI3T13NVR+5xH
e1+fl7/09+dHs/7ikLJI1BCLgz51bD4l/2htDPsvnU8JQB8ASJS0FgHqv0v/9l8CfSSyNhijurHQ
yP/9ATIQ25gISdmTMw14iz5U+t/fo8hleWMQxyF8A7WiaR7MJFO1bsHp9ylyOJWk9uhjXxr1E4eJ
/aXun0EWRTQufh3d8LLUv5quVpbZVI+Dp8FJwl0+tQRUwfS6wAJxCrd39HIWKCu94WVfzc1+PRJm
fDd1J/fR4CRKF39w+88EKBfJ+tVDPvmFWC7IRN9IwUnx6ebJHQwz43AHKyAfBNFQzibXs+6+mMLe
P3Hf9j+B/wzDRpq2DNV7+/BDRCmUaBGqxHNImGIsffE9cMiH8zsoTAhm2q2PMGaXcPg88XHaVyH+
PTA4V3qczjIHD3fXCROww7X9ILLYX9NALg0vtjH6qCQz15wi4utJi6oTB6L949i/B2V2sA+yIewt
v9SrWVJEhWbWBumgJjzdr2NmDQvBkDSMLRVlTd+1gjrOWo2+nW6BKrbQVZ2Sss/7j/btXF3OmSZP
mPlqisNNu5qiMiUI/qGLQ2ujquCesghQ/YTYuY8ORJYlpV5Wb6YRlPf9yx00LZzsUDxobVJt/U5W
mx4c+coFL3j+/kjoK/lZ/yMV5tZyKnP412DQOI6wn90fi8hxbdCr8HqeREDB34pCDKvg1UsPLET2
JaqHxKA2k9AY41PtX9gIs1uEywsatZnUTPyI6onrbtohpP8B0/eHb/uI5bpaiedsaCmmB+xI6T/l
Ve6v1Twmxabn9Zi9fppNByZi5NBCoKetPokKvhcU0t6loYSuBrmI3xg/QZFZ4ybu59D1LJ9SlieM
BGGCZgXkamOytjUKWkI0n3wqR1eOnLvLiOrnSHBn4kTboerKZycD+H7VoBTJ7xwK7N+FYqNC3vao
FzszDtyK1lDcs0MyRH9TVqqrsFEOzujNygWOocEJ/6L6PBtX9GbbclNOPhuJbJjRXOiwNX4Z0sbH
RUxx2p/7llnfTz0lMjAlNbypNMk0e4cOqTkv/RKi+KypYlxVNZBKT/LZJpsmsGwSDH0SLHs5Tv29
TdaoIKpUEZuL8aZ/Ctno/ap1moreUndLdA/5t/KfjdrBR9op5X+ee6m1132HR201kv4NU4zaKfnw
ZD1qiK0vqhZPvf7FcuJQ6GvcYEK7KzrVKCgZ/oh2fPZ8u4a/c+vLKKmHmEjLNHVT2xN+2xraZipL
5CyeVQ4Qm661WWp1/ViWcPrFnTlbpZPt9EFmzWdaxAbn+zRONV99GQq3aKmb11UNSl1QqI8+ZUad
VPrWsOLeBNiSyJB9fe8JLSis3ssme26d+ywNKtS6K23GzaJvA5uQxmClGTIc6zXyjCIV1lqZtD2/
+30v2MVGlt2VAfHIRWCB7cG+68JhMiW6y3ScIAshCsnqP3MtQCHEpq4qd8U+qS79y14gMZtupRnF
inB2UYo6PlPxJPGxEtyk5flXUs/jolpLH/Ky9IqqFOUaGmKALTmLiPg7d6sGYVvXVnp2HYLn1D/1
va/0s0ZE0PGmYpiX3F/nyg1RbZ4XRuZ8F3UP37a1VPo7Tgsz+FOOdWddIz+bQ49YpdK+QXip3bQO
FuyzkVUv/DY5IdtPYBG6SYLQmM20A2R/xxdBBjdjGWgzTcs8fhyLNrbP+lpfwvxaaza4GeYwFt9D
0yi7s3BWjrhsiT5Vu2hA9YZEa7RmurUBDnYjD6sHleCR8LK5yaONMSvA2K2Bc/NMG0a7/BGwkWy3
UFGQ+o1Y//ij1qiPJI5DZQoeyDbt623r4qP9Og1tL+6NmZ31TdR2Rrp1Js7lD3TnpbifVEY9nSZe
pYBlVaJ3vDSbAO55siPC4zsRCS4sl5HX3b2K9Yo0XpQzMTFYvdtmROD2eovixas4EMRfkzmq044s
AhRx97jkcqJGCxroHWsNp69LrQlmnmUY0PI3YqgaFDLzjQOr1qHx26d3jVQJCY4Rp22vl9gz8fCj
1dtEcQMpYMI2ejmkJTKd0qjTO0OF4y0FLRSBY90ElLnSMiIoUPocRWMZGX+6ihu6XY4LDrrkHnWD
KG01rdFOq8Yjfzq8ylhZyIc2KN+fkbHV0i0i8CA5M0fl3wUipfmKSALMFkItmq8osnRuEYX/Ff52
OA651ff3fmDLr4VGePMataxFXHcx18D4YtqSW1PzJb25nLrJypd1eEWTOXpspkFAcoT0dGtYoRSo
W7UkWiWNrw2rKA9gxzi5zG4GlEzwiwgE/5YPZvDktB1EUpJB/UfdjIufHTK++1EORUw7zYx/hxZC
wlXYRM0TbBkdwzMG1rXRRgmwla7VIQfqzvRY8PjI2ZIxorZQNBp6KqOAT+bmEZgOq84/zVPQqhUx
Bc13UIzh4+TI7EdoDpjzzTqv0NoWxD6qiFzREh5QdBbSpoDXY8wZQaOW3m0dhAf9OhZz9EPambyj
J5bi2e3Ec5xpIzHbyKiSRZcXfSFQtXkKR8P62una8JMVKo7pXUeus+YzZ5BlZtcAlUu0DvDZdPol
2hzaf8ZgdGZvZhgwcRXhYGt8IbT6kDDnlAzaTv88mxYEpL6ta9A5bBP1FUQCLL3O4Bvalov2SX2b
3QQAEi9H5pU2nR3exAzZB8fPyVrnsaCLJ4JkuNbxqH2a2YZOt+T3mn86aCqXjdYPX1KewLCmCgDk
L086Ws+8Ov51Ec9mtcbQTKM0d2e6yoL84GwNagZZJ82HDg1a7Iw/iR+1YWD36IzBqiTBzym2czjR
oOQX1IvGWkjeQksGxySL67TxCbbV56H8UQ+y0bzQQO1I5WDKnpVTV2S1KrYZWzER9Izmw84hdOkB
vZdgxup8xp+m/xY6MIo21Ly6yzAhKWCVRU0ebyvNTx54ZXLjbAAUiSbOX4QzddpC6baBb3wWTTTO
/1c5xXpy/uu//rUcMt+pnHJkrffrpctf+PvAaom/CKthF45+Cc0AfsV/n1eF+sviKEtZjJ0YtTkK
n/8+rhrOXzqUPgdHiTDomC5VzH/qpYb5F9D5ReHmWMSe4if5iDNkbx9LzwQnPztZ9SJ64/8eHBEi
SVM81BzLI6DF3A4BoMJk1E55sJad9//slvmxLh0vaivUHbFtArDf3y2HTVKY7SDRd0I+eGjddNzZ
edFfhKC9eqKzh+zEcXL/zPEyIKcsElI4+2B6lcup9tXJZ5ztKrMp/bGgUJZ1+dyeg0JrL5JcxSeG
Wn7UwbXRmlkuj2OAeEMxJ68dyp5WSK8jCv2pyadyFWhleP9qPh05HxsUSQ6HwWdJYpbBLaShd3BA
NtQUhMYIolgkbnmb20gY2I1o9RdT06pVmBbFb7hIfehZnSm2o2F3W9TG+UNDJWRrGXN6AgV95A4z
d2ECCG4wfqODicOejI1px+8TkwbF8mT72qpo2uaZuKtT/vajY2H+5MSOkw8//f7TDHJ4TXkMarAh
PIkjxtDds9DKdWRTzD9xiHzbB6NviZeL0C7qRA7Oqf3BSFvH8DRwuAibWFwYtevfKxk4m7qA8if7
vrhNZlldoGiiVlkbfHkq3Wj52puVByyTBVjv/c4rzLj/FLfptLVKv/07vfB/3wfjnhtk0HCc1nH8
HVrGJx70TEeXhPVMg+4kAhoGZtF9fGZTjXGoh+K0NtHZ7t8JPY86O3TYLNqVwhqDPvs+sRWU6Pen
9v5R+uVdZQaxmuGfw5ruHCwOpMDXQ5YECg3HzH6YFPLzmPbfz2KK63ORTZrDl9FyNyh5zC/vD33s
rXJoeaIHRklMz3iZea/WCZPDWNwGIQGrGIhKL26VvXMDukLb3vaNGxkHBnGwvSnpWjjhhBSpbnY5
4Th49NVQ/MalUXz8rjPrKE3Z3Ht0Fwc9e/JjK1UkOBEIc/XvkjIZEbE42Yn15MiKvNQuqJKSPUjp
zdq/cI0dCfS2mHXf0MgIzWY0tJh4OEhnCjODxfv88/17vfzEg3WS+bqE0XFxuBoPRvSrVK+KKJBe
UMOE4j4Gqx7P9/rjo7gI+w0+qVBLDuuIdLVQAgau5QF+0zdEq9UImzXn733OR94/SswMwJvByn8Y
YThnvWmMWBzJgC37W6NIo41TzafKd0eWPUZBz4CQQlG9W16cV5NTM2cjBa9GJ5I9xZkRDmAsJ61Y
U+iyP35B7osofgmXAVxwsOhhsiiV1rJBBFjtr50x8de5j33s/YezX498edPpArJ1YcK5tHoPLkgf
ayhVqI+ARClSbtGurqhJbISv1kVtfgkn7NipcG770D2xYB65lS6RTtjbKd1ZFPv3b6Uj6xRBMC4Y
VKqhV8omg8XFZplD0Km0quVjdDDPWZLx8zqLt31pZu89NTtL7HbkU+71cbFNO9WvXZGvQj3guJOb
F1XTfVgVQXmeb4GOF4LzCkyM/RFRNzltm7b4dMAVouvKmnWD6fNE6fzYLSR2iVAyg+Ua0sz+KCZy
ttkcbMuTeS92BR3rbcfx83roOnHiJT42T6TOomRJPsFIAvaHCiwO9WoggQH5anDuBo55nundcLZI
Di5jkWkrU0vS+3oO+q1eWvqJ4Y9dqeS7h2SL2iTbgf3hC2CCuULzhy5a8dnTrPRKuXV7lS5ZSu+/
EccmC2ljhEsCmmEzf/De5WAxAV70PLp6uBn9/PMU+TVxAUC+/fjSCZC3vT/g8rvvz04bpQVfF6Lm
la4vZvTXa0pH+SFyethukB3ENk5881OErGHz8VHQli7lfrQGyhb7o4yJBYXQxzmGHCxb201rbovU
ty/fH+Xtc+I8RcUfrYdOG8w5GEXisZ6DAKxBXVTqC0GW7k/SE9pfqT/PZyeGWn7W4X1j7WLfTeYX
fcKDOYH1oeZSOcGwN0SviNmm7NYiErPAENjLG3fAPsxhHL24l8leNBvJP6aQ7Qe9XWtWHz3N/mKg
UG4B/G+gjqWtpDu2fyIdY/x2HCq7QTxJwQ67XZY9YgvERamrtO23hVtHVxMutGRttv1A9HisVb/c
MKd2h32UojI9CvS7BN7Le39qLTBoGH4xYkRWlm7bKJI/fAXEVvBRvMHVEn8vUPhbnqb3HR2DQXXd
OdYWKhthLtnTt5Remm3Ab/wYkjWRbcw8kpeurQVcIy2cC992wmTNvEYYMLj4/CEp0p1fdUKO0Zqq
vuWcYLMcmbjwbWw2ajo7RWrO+1MqHWM7CgNY4X0jzausK58c4NvnJx7z26dM0ZBlBwkJvZ3Dz0RS
hkVjG5LmDJ2jTzRM8p1TuuGqytLm1Iw6MhQYI0W8jbu8iwcTKq4i4CcSH/U8QlZLqMkiA59ksM76
KT1FIjuyz8XsRnt10WxxYjhkrSyG12JIOUHldmn/HDqJdjdJAcaCCKYqxeYMOLrtZv7KqHUX+q9j
Tr8EBUicYEl8V0m3PXGrX7bWB28Ud5JkVck3EvTFsjS+2t10pbDagj0uhmIzvWhL1TQrX5BJr8Vu
bgPVTR303Mw2T1DgdFZDE4zXTc+n0CsgG5peEMlF+SxyDmIpaMK7anT0UxFEbxdonjeSANgdKOap
1ez/loVjQnhECsItyswfTYUcJCk1+YdTv/l7mAx1HYRx9/vj05DdP8cRdGYWqVb7g9phSvG8mLg1
AOUvs7iz1pkeGbu5TbQTMXfHro8+JrLZRS2HbHd/qMSIYw5YufQkZi5Pd2bcQPZ4h+r09yTja3so
5hNfoCOrNvo/ejwOAaf0pQ8mvvAJsomDpV7SDdWuKaX5LeVfkoMyjtGJDeexsag30f5mNwHS6eBG
5jkEh7ho2KfTsTk3Bg2b+yDKS62i+PzxZ8YIJt19qnO8a/s30uFzN/cFe5YZpfzOzpChTylHt/Yk
ZO3oRTEXLehJVEMORdbDnE0xpmT2spMutgUfVlxmhhNvC06np5LEjy27LoHRTH40m1zY/mWFNmSa
3GdBGsgIuCJgY95yYlY/3r95R0Yx+bJCMISdY//dbX+1FhhBZvSk9Ui08UZ2k9RJscPeRLzQfzAM
1+FKBT4Oodf+xbj6EDfawHQYqWuc56EpLlGc6buPj8K2ZBH5c9LVD7GPLGSUwBCperJt+rvRNac1
BlnzxIu7LDwHy6fJedoCvcYZlKLg/rXIQQeHk2oS44jgo2hlf3yjuzUi+5Jk3lMioCNTjlWIjiKV
ar4eh2qHeO5wDAgG4wMjHowCMqer47+sQ/PjpS1qqZzedY4aFvqugwVptDRHxYOilaUHzmUzj84W
3ke/ff8ZHbl7WAItTmhs5pY36eDuAXmgq8Nhxkl1e+dodXdOZKz1pSKvZRVAZDxRLX0L6eLGmKhS
lpnH9ekH35HRbWxoEJwp9DIHKWLnifkdYkR7oVGRvsNLM/+Kktn4glAVvT8N4H438PudffyysaEs
mjmqXnjg9y97Fmh9fLZ4XhWVM9gDuBLwes1vLWE1q8lvhxOvwrHbzMpBKiOvw1vEW8Y74qc076j5
6AAQ0Y5v3SEMv7azP+P2AWby/vUdmae0RBAag6B0F9XR/vXV/Ug1/KVQrDW0LokGWht9oDbU2h7+
g5Eon0EmxZVOVXp/pCi2dFRTI1tlPTRXAzH1Kzfu809p1w8frl0QJ2m/4MAWE8jhXA3oKRsBrn3q
zNZtg0/7G4b7+Uo546k2zfL4D9YUPlyLDh/xoi4PF3sZmm4Mt1x5tdknt3wVvji2Nq2J/qFLE9oq
W/d6rXZg1u2Pr8zUuChy4Txhgh5uvOsWNADdFen14eh85R74mNnD+cT0ODIdLTB5ZIkvgAf+af+h
UdNwcZCztjg2fBBHmx/QiGforMLfjT98fIGmgMFiSQXBgSV7cNKuiK7Ue5M1E6ctvX4sqysZIsCZ
Yn1x0qjsxDQ58g3l4EITis8CNYvDBlE6z9jJyWL1kroaP6eBnZ4NXXjqjT42ir04LFjpKacdftzY
bIE0y5n3CGy+ItjuNgNCkhNng6ODIB+Cx0H/DjDe/nPKFqx6hYDPK9CWX6myk9c1ao/Nx19hyv6U
V7ka0nEPvjR5gSJAqxzpTZxmz6xIWRdjhVy+MHAVvz/U0QtiERT0P2npLgro12ed0GpBWdH09+bS
h5kVjC6hG5r8kNxzKa+yIHFMoUBhcWo57LLWtZOwr2UGkIaNLK6WwcZp7GLbi3k+J3WFGAmtvKz1
gUlYqJMlkiOLB7s3tgd8t1g/Dq4xiIwp6HSYDn2W6N/Ssgmeo841b3JXnFLxvl3m8VACqHpZ6u03
hxYd9EU0NZLtIuqTFfGH/Zew6NKzUZDm9v6Te7skMhT9d5JcJcejw209mawhCQczJWutr8IVMez5
qqsq+Rxpo90ixaRajlpk6RluPzzyYl/iPeNDyD09WD9QEs5KcxrhITX3SRuS8RfQA85XzqAO2XYL
loDdXrSeJ5M2zvtjv73BHAjZgNGnoY1Ok2h/vrp5ituF04XXRiYcLA5mO6Kjg/OJ9MwTQ719NUA5
sxkRnAjRZb8YM15t/X3yrGRhUdOytc6+TfKhPfdbXMbvX9CRUXg7UARQ0eWdP1y2qLLCi065IGsK
3JWcpAam3zilOjg6Cm3MZVOwMNIPXgGnCCcWZrbjZqq1O1URnSZakk7ev5YjD4epzypCE5hj+2EX
RaoiE0bpCIxas74RLdJbdyJ0sIEKdGIhXj6I+xsCzGLwnenXIHN+UzaaUIplA4VyHC4yf067nDIk
uIdnqHjTDSmF6bZHDPnhDxmD0pXkY0anhsV5f/Ihw3PBBY1UOWHlPaE7Jbam14If79/FI8+KbQaa
FJC5MOTBPe0tyWToWpFtosMm2AfFv++ItRwx7/0no7Akc3zizHc4SgkVR4sB5nl1HvsbHhsahiyd
T4xybEZQt+RotrRWac7sXwuuNi1MkCcvYkg4eMIk59UFP2I4YjhRvTlStmM15CBos6Vhh+0efDUH
2mbTRKHMq+yiAnlU6PlGsxP0ypQRDKgpvXyMBkttGoI91gOQvV8cVV3Xq0YLKpEWphtVy+EzXjxz
PcjJ+nCdeFmtyTdFDcDKeehXqVUxWSP7ZU8MHfHHha3zm0SnVq23O0lG4X2g4EO/lJu5f8eD2vcj
N+EdBLWovgvbzi/IHib/NwVesuIDGZ14xEemq7W4G5eOCqfww5Lg5LQuEmkecRko/WpIxbwFNzKd
6KgcG4XN0FJQ4NSGiX7/skytbbs5UgIeQya+8mtAW+hOvXlHitHLQgwajeY2NSzjYBs+MmUm2S5t
jKK0rsjRUedqzssvTU2yKumEQf49S5JyVWd5cUXgXfprTsKOWNQ+bq6kHWYnVrkjrw+VhkUqRu2J
Eu/Bl3aqHZkAFeRhcrj8bGV2dAZ2t/1itbN54qN+ZCg+PtTuluXAZRu9f4OtFNsWGljLi7M2vMkI
QL5UU9psiaCsT7wIx4aiDIUWBZkgR6qDoUSBgf+lB4dBtPrhqLw5m2K4R32fRvGJz+uR10Eu+3SK
gWzKKHPsX1Y3aJOPEobqBhFiuwqJ7HWo2e4anpG2JQXyVIf2yDylaUqhlTVvORYePDEXNTCbl8yi
Ku/LDQmS0U4RzXhirTu8g9wz3NL0S7G+sQ0SB1eFXbdq7ZpRJjL0dlULzFN3gugeX8ZHRYQkjeDI
XeQ4Fo/KPJyCaqLv1yQpHW/adnBp9XgzNu0pJ5ZxeN+WYSgFY6+jt4CD6WDxJq9vJtCUYRyE5DKT
ZwnpeCJK1/MoVl1tb2YXXCjZGh6+3C3wWyhToM2Ceo2P4MN3l9+FTzxVeWgT5A7szxkznfoZGuui
J0iLFUZlk89868DVFu36Y1/hRSTH/aWKgiyDNIDDB6nyNskiJBlEp8UXrgqbT41JStzHR3mBUVov
LXbr4IIEIL8s4tXHR6HGJ0NOzffKyk/Und4+waUWj79t8Z1JZub+XZuIgCu7RidnzYVFGyZmg+s8
mj56w5b5wfQgj4IqKYPtj6LKoc3HgRuWCAeoN/vaT1DwTno+rcN1g5KggQoB/hByC444y9W+2vxj
Fc8GutqQnlE7/yyQND71GUTlWRU23GDTLv+0pTt+TUrffRYDwc2CDHH6YkMMeSxEv9Z7vpHlNbhA
e7plwZMVJqrUvugLvbbvhy7GLE9knV0TQJlp58FclMHOjsoWdl9vjwR40w86Zw+cX+Y5iFtPgab/
iddVmzdRMGm7HACcAe1oArmb86o0FMd0s9mMWW1369ocqstQDlXpVSpsHwV4XX+TpWMX7MoBgf6K
b4izS+tGe246F8tC32exBZdGRXKb62kCcil1pinYOb4GOK5gU4oLye2Sa8jG07feMopu1S7hukC7
rGabJnlsbtOsnnHjQgWoz0G4E5Y9Fln2vWg70osxXJJto+boKqsrca87rfFcDjhkCKmrYKY3qZFl
ZyNbF3/jSIJT2RAkT4PTVuM2CEfL2NbuaLhXVeyz7oWRWcTnMWg1E9TSYJGX7sRWuRXO6GpEBJoz
8CqoP9m6JRwQjBcMif7MRG8VfIV7PrarWpVgNmB5p5+ykUb+mqgGIrV9+Oox6ZNaTSa0qobnUi+N
bwKMQw/IzcdXOEN0v7fkqJrzkPzun6HA++E1Lj6uFctbfSfhvd1afU3wPEjT7IFtS5R4Q1wX/mqq
Qch5oKrsikSTetC9wEmrK1MT1jeTDMoCQpRKvun8M/O87dWu0RKSPIGzVd2WUNy+Xveuz/IfI2tO
12024y4qcNRAwi6GAdS5XhIKGFWm+uHHufmt96O62AVdzp8gbHAksNGW1a8cOL1/hbRqTgjJ0sR9
gLVt3Jg4gb/bFebQnQ0C5LPdd84tGARxHk+dex6FVn2hQ3lYCXRz3oAY+2nCD/iNEn6jPDSokLU1
0RLp5AO3pAVEVm+1EnFPQCe6tGw8a6hs/NJHm+ixMhtGJrvjRBqLYK394NuWPCS675aruKvwezlI
PsaVS7Tf51pCRVxXYLwhwNlVlV1QPQvgABpLeYzTL/7JKejtb31TxIY38/d/9v2YZmfEz46XuevU
jUdgXbyDS52SjGxaMY87rg3XA5Q4/mrH1P4xtEh7FhScX29FGYffR4oN+dqHPHkLecly1qle1FxX
AYWtBEweMYmmuOzCDe2K+bIm6GG8QUehnsM6kin8xVxW2zaB+7QpWoXCwapyR13GphMPN7KphbiX
qYHxTDlTwMtQkcu9yq04E+tUuQOR5wsJ7A6dRPMYLi2qM7wTkYkgh8SGx1g0enYVzeHQkz1QJw+1
5TilF4ywx1c5kQTfYWJUUC5JA46dp2qhXxpuNBaXEOkToJgvgEyNXtZjHc5QUqsXhGbb5r2xSl7Q
mvDN6odu4W0GBrxzz10onLmI8QwT0OlEF6WEpbFujcAG0/QC8NRfYJ7kI45svnB7DGtiBCLcwXDN
EVHgGOwvZahnxi6Ouvyy+BsVirHxWz+n1lO2kERZ/5unss3oljigrclm7MtFv1SWj+ULilRoOD03
8NtB4omhTupV4EIujV8gpuML0BTtKP9R4uz4FuJSu+1f4KdTa86dF9CixiP9AkjVhlr+Sd1iG1h2
+mxEVnCb+BU81SjTi+kMbjdY0UCPYa5OL/zVEtzbuK5euKzZC6O1XXCt8NhNE6/gQnF1JxOX1Uys
PIAx1L7BjrCzFC7d2JadeU5dNAUFC2IAP2Pt93cBPkFcJ2HtAFe3+gkijmyNJ9+wjKcaf21/AdcV
oKz6hy77gpot4VlCaxcY+4a8Nh81o+9z1v/ItFdIPhO5aSaZ3FJPY25WogYan0hNwcYynMz3Kjdd
QG9h3CCySDrnDI4xKSdV6rrJhtCA6bp2555k4Z7t6AosXDVuqjG3rrXIL++jGUuzhxIOQLIKu/43
Gq65WumRGL4k04ha43uXQ0Q/r9ra+poR/1PW6qLTRfZnCogPAJ4s5wvSVrDQ5q6PX2NpNJkbXo2m
W3Wc53NiSjTOs64Pa3MFQjO5EFBpMFrnpnMuW7yf61yv9KdhZhUgwnmC/xUi3ef6RqAzlg9uEGqu
OW4bit0zq4yFtDeCZfusuUX4NZW8x94gnNTaBLxQ1MLTNIIKPZcxy3SWRgosoG9/niO65nZniGCN
Jt+/EJqeJGRfOfzuVhBPoOPAdP6Ihq7ozhy0ODnWPGjBOAi76DxqnSX7rcoairNW2FOadWdINKPm
ZqM3jH5yVg1JdNca0TBv+ITVsHqcSe56t3LBUyZZwIPE+L1A4me5NgKWjI3FkndXjhFZg2HSldaK
TYHGu+/ac78iKFH7lIxlr5FOCzttJ+PQvZv9HvSPnlTVdZeOEC1b2wrB5c/+RkcI766qolG3TPR5
XOU5H/ifhghDn3RtJ+nBIyHzu8IOXfg3s28Aovfazrf/WKnEEdiNpaPfGOhi402Dx8R6GlPVpmdM
a7u90TsrYu0wmKVXRCbHJjJ4FarPkdWw9kVKddM2jAiPfWjMZJw2Vqd11ZmJNZC3EDhEfKWl5mR8
dt1B4lVOyLc+58hTdOchgKJya4TRILc+bLphpbnp8FyX7dDdTHEnPpez70OMHbPQcnZFOvbGBqwB
U5UTscwfu6gXf97fdb85pEFbIdRoSQHkf974ogTxwiznE0YGWJ6b0MzkKrGC5MZWQ3D7/lDL6eh1
NZTd6tJcWQ4tC+FsIci83q1qwkA3ImbLs5GZki2vFF5RwVy3Wnfc1pADLsAUmOQ4TPOmabp88/74
Ry8V0QIFvkUIeaghGBIddnfWcIyJyPSqWim+Vj5AbCetqxNtjzfHDC6VbjxH+sW4yIZ2/1LDJC/M
Cb4pmTE0gDXDAp9btuMHSxTcUIdqk477h/YKYrf9UTSl57498OUymyLZxDa7r66zQLe3eOHfv3dH
nh16zqVegIyJbsNBNWTWnXRuZ/S7aWLpoIgF6lgZRfBkQyWgDWTRNp7L8KrDS31B3pTz8/3xj93Q
l2YOkgfCEg/Hr2LNztnCoSl3/OpsmnwyvCVt1PdHOTZD8L1QtcA7hATp4HxfdtnMSWpA2FsX5f9n
7zyW48YSNf0qHb1HBbxZzF0ASEsy6Y24QVCkBG8PDtzTzweWk6jqUtdyJm6FNhKLiUwkjvvtxpwU
sTGdRPjzGHn/+AkBnIfMgIFASvXDEbHrTZl3lYu0I/WyzQIrcGELy/3y9x/ox9u2XgVjAysb6NLH
vB7NWTMPQJwIYEdYrQ8uaVxT1v/ktv2Ii9BgqRKQiioGFy4g+vcPYpq6qA9iLqOIYrzk/O1sjCIu
tywH3hB2onFPk5ioD6WG5ERBgrKpZ7KyfQuxCQ0jwwDQTN07+QrVT8iQdQh8P+fA5K+JnGyxVzno
hyFSzq0wazbQvrnY6ktMSMlWZQHeyogtuotJrfdtmfxMCPJXt11DHrRKhUBqP8ZLRd4sa5bUdabT
qkCUNZv4KTF+Mp/95VUw3UHJwfXbH4msKZdjz8xp+rIq3a0ox0dVnX5GWPwIMWBOXfurQVtBtd9D
A7+BGFjQUje2WR8Q8JO922vyiToAWsBEToNBqU2/fqj/DW7796on+M8WeP9LV1LX8m094voLv2W2
2eYvNsjm6lPCwkz5CDPXb5lt/MhdwfeVv4IWIELkDxO8gdN91crBRXCWgqZjGfrNBM+PEDmYzioi
hr0jzfKfuODfl+4/hxlLDxw0xDCmLeB/Jk4u9O3S3spSsRuSbDBO54fEyneNS/otOYYm9V06pRHW
DUxiiCvgFLv5vhz6HW/K79n+eYl2kTn5btX+tgA2nPI10VKH4rFX9AjOFcSPu6FLPBvF95jB3sz+
2cM3MbVy7ybxY5N391JSlkUcPGLyPQr8oBopea+3U8Npz6bMIFLW2O1d0iePsSnCye7CpSbHPUO7
nxYcXI1dNhnn+SEzvH1nI2py7THw0nmFefGR6FV2B7H0FBHfRmX9bkyVTe71Z7a1W+G3vsxDyeto
Yxd+8xBc/XoLv40w/n74/Xhjje9vLLGvg11GgiCbtj42M+CMfWXKbDO01vbvr/T9bPLjldaffzPQ
m7bJ6WnkK/T0K0X/NPyUlv7xoyCsAkBGFPGek/zhAi31sULPxm7rxhcpJQSle7vkFHBFAU6aXL2L
gcg9Ajxo/jk1yZlRl9tct8MsI31IBF1fbtYU965IjiS1hPbwKOmEVSnp4sHhoOOLPvJjfj/r62B9
rb6dzz36N+0eE5pxTfC+D2AWZD29V3NNnFTN5n/tCo83Hee3Rcn35PL5BhxabR3b+mfGxg+r5HqH
uQEw2YwRDyr7Y7Ih8nASykZCiTpscQlhMdNrRo2AJx+R2e9zVgpOeCaejA7Qp+KmFHpEsm38k2Xj
L7+Hb97GxyWRAzJhCHwPmRdhpwIoYGLXiFLhfPyTZ4qp55vV98dP/AEHh54cvCSemBboR4Fi8CMr
8wf1Z59onRj/4jo2ixQaSCTCH3anXgKC2efcWaHfEeV1yNTIL0ZaystmR+Ja553bGm0i5rFT5c2i
nOp62IjlUffSYDG5143KRn0TRZ+j4We54N9vnH+/BX++tQ9bI4x80yAy2W1VxwqSyQlz9pO5VImP
izexaHdQfBtliG/+fjT/9Zf852U/TMgeJShRM/Alt9TgUU245ikEmK23RfSzvvYfJ471sf7zUh+m
qIpjQBNLLjVTPiKoIYjLn6i/f3aFDzNHIum9XKsRST16hpUQ8iebxL++WbjtOBpycPvoIqVg3G0y
h0lWapf9/Codng78Id7PLPx/ORzWLBpOGBh3PsrHU4fdWim4TltQJTHsGvmgLrd//8WjavirwYCo
DWUAW0Nk+t9P5MKKET+VPHFlRypzNm6bmZUudQ/6ooZ9roaVG/kurIMsx21qnwlLhaLMaKIxHqYY
OW/jfNWt9BKEiLotuEypTPdDj0LFTgGmtZT/1U3HII+GvVJY5+V0n+VkGhfVlvaAoEqSS6UQ4Vri
VTTWTqWwpR+3Kg020ltOvfOqtm+Kye9zUlQa9aglp8FFTlwnqHzHgEJdkCXFeBPmPXgRBE1vCVJS
6J5YvMNQ8f5RN0OPbBTFg++hO3OJtmNJ4OPS0FyLw1J1wijtw255aBXtaAwrkC73/bhrGnVTi+Kk
V1/UI2jU57Rzvlrm8EBmw60bTTe9s6MRbkyna1k4XzPphQmA5aB1G2ofb8lT9YkvPOu5cRQenS11
F5oJMc0EWJno1NzGCe3xaq2zUsbntfZMoUzIGmlfpfCsKfMgj0/6CgVb3lXZ56dc6Od5+ybZQix7
57pvX/NlF7E2rh9hrECJiM+YlRtZv1T2a7w8S/Oxyz0WpxcrLa/Wlkao79CcvJB6p3BpurAes03v
eZt5IiSMwjoMIGdy0ndjcj+27bbN66Pt7fTS9VUJArpkF9k8bvW+Pl8fFyV9a9NyO6nZDrjthq8n
dFkzJStFOVshtrNzRG1vrpy2xHndjhPhnanqCDTg+TmtFhcceqh2iMeTQR4YSTN76Yjd1NIOWaCy
O4OlD5s23UjKXNCunZVu7JsKQWT2XsXKOK7LQ8q3DWPj1FYAV+JLDN0TpcVW/1kps3BOmMeVIG3f
SJkE9QagrObQ/dx7hMHG4yZFRNX25sGJz1A/+8hdDln2YhikTI4q7Mapor9v6C9M9dcdQWEHmSL3
Dgh3h2ZGT2OYAWNT1vBxg3dXDpeC4m72Id5MLADbvl5+pqmpy2C69FMtt6N6pdLGutD4TGv1TV0O
W3CKcMK4rRjDUxabrH4AQROjLC/DWsY+dcJb4m2IzaX4KdIJZKQQsNC3Vl2cOsd8Qb7wnJrLZWXX
J3pFb8TonpdsZVXzVYviI5kkoO/Jrpev0vQozuweDKUII+d+oMmnTghQqj/385cRwFRtAFinbN85
FRuhOVA6casv1SZRl6DwupAOtrTzRfamRUi+etZDdOIpb9/paduJdyZlxv3Q7DSbnbSXniZFCYi+
9PU5sJc5zDjKg/OeN0W+7/AylS0Ir95cTHEFI4L0Vdc3bn1Z6wrvwKc5yHfj/rLOBfdh3LjQWrY9
bFOKhubsobA4O7TlXiolD6S1zZvnaG6uImlsEtvcUjZF1SFplX124bq3o15vInVNcCVkkpToGTxe
KJ2/biZh9e24uO5K6zCuSXizcUA0vkm7alvY+MbV6MEwu72d0dTM0794s18lm3JON2Y7nXuzc0l0
KFs0ck6p0QaW5rEsxQG42qeCZr9WKhEHH6yfkNboW1tMu0F/HsZ4k1W3VFzlfDnNeBJ1dZWW6SGp
ymeKC68JQTtOIjoHHQ6oid5N9KXSId8SqSGWZ/oBKVVDz8F03c/dZrDGgDHWN/WW5MJAa5otwQ4H
Myq2nTD3RoTnitogOKqtKb3NIAgyrb2Nq16x0QyNduGssBDWqNO7txZPhQuldqseYU1DiXLnLOni
R5ATIOr+vNS/qlT+CvUqoYJxHpIAzgqW8txK42tHH05G+2zp8U0np8MwXDSuCA2oBGIkfNijLS2M
OI4PlQ7RWOQ7g+luzKaTkmUPXVThy0/OOnu41JzyYsnzvbR0UiDTja4Uh1TcdvGw//tV8F2Q/N2B
lEOtw5/V7b56CNcl/5vTjDIvIkll3W2ttD5mOqeAlMlAp+7S9XxVL7Yl2YixnoUT0IaCOA7b94ae
ibN8UC8m9kqdO1wRdpqPzk/e2g/L84d39mF5dnK3gsvhndmlG6J3uFQB/PWMbFbxQP/k1iNbhTiS
8O9vyA9bjw9X/bATN2RGLiI9qVuFiFjPfOhltjMpcP/7q3jrXu+H266tcVcEgKAA/wCgJo5APaXn
fDiHam5p76FbmCRRi6jdplacsJ68jTaOl+sGIEvEZgaa8xZ5NrTuU8xXURh4e9pgmElZlGd63wS0
V72f0YnvIfsXskCa92ZrcGikO9OipZ5XbdU3K8FLNtuH0X7ob/r0rtcMf/LIyRbEVmqbYW9wJBzc
kQa81UfkqyDmmvnUoCo22Z3EYgMv5TfuuJ0TaydsCEWjvzKdZUvX8srIJoq4WsecrQ0PBJA/KSIP
SUO9KoS3KbzyIhqqrRePD4mtbVxvvKY48nks58BJ6ApcStJZiYWel1uhqGEySFLno4d5tJ8g0W8W
jiaq3u0U+rYLTmONk32d6L+Q0g3jsg168uIF4pqUhcSgkXpOftau9e4T+Jtv7v2I9c2AYQqMulkt
1sfypDInJt2tqWxXGMdd3POBe7w8yKMUdNO6t5H3+vcPzvrQf391gjvfwSjMBTA06+P7zdVF605W
Z3L1ut6JVG6pTjylpXXeU6L0fqV/hC/e1SV/PvY7k171WjdzlxLq/D//XV/07kt9eim/iI8vtb6b
P15L/M/7j2loWssavvvLBqVOP1/LL91880XIov89iXL9P//bH/7ry/ur3M3Nl//z79daVozkmy9x
Wn9X/fyOC/5n+PH4Uv3r4mX+8uPv/IZAOr+g84cRgYAn7mBFE/9AIL1fmGhXkB30Dx6SmfIPBNLR
fkGgxi8iVmY6fo8i+g2BdNRfXDA/DkLEGVj/BH18j8P55ukhu4aw+vcgTlKPsFl/mFIRQTSiVZSF
4iFCywNRz0TgDZq5Fah89gnJOS4hdHDplAp18tTGlkzPVE5DJU7hLC72irJSWZT4UmLat5YBPEOm
Jou9mXSRD4GTPsIc2JQKps74TF1J6myTnhI4f8pUcL9JU9nzs8xwroeb7wGaqD5q9Ma4stV0+qqd
sRpT2YP6zWhq35P0E+8WiIuW6OSmesng1pxAjTJ52zOl9WTdsrNIhXo/kgpT7gZC/s5GRV260EiU
eSuWlrREOixHdqqdSI6jbWWv+rgcSEoSlAjqU3xsJpNG4Rn73wNSVsw6Sdy2jK5x2uJ904pd5fV3
RB2TcFM4UZDE7nLhCB0ErQWDpjKG+qbdkijaCyUI7JBK6dJy3Qr9ZWoySnTdodnX1N6wMy/LXxfJ
fzRK/7sh+P9aZfv68P7nYbjpE1Q533e3rL/xWxIugxADAx5FPBMG6Wh/jEHgfLIfNGpbIC7fvWd/
DEHaWVB6sxgzTNBhkpz2JwkAPeAAIDA00RGD3Bv/ZBhi3fh+GgfSVJHUQhPhVcdHi4Tw+2k8K+ZJ
7W1aq22VVjusJNUZ3oB+2Q5lZ12RmkwjN4+tma5t581Gp3Ez9yHLOX76sIQGETZWlU57jqWkPgz5
onzK5ig75Kg0rrqMboOnfqARdSShHwTNs2OSmZeaYt6g7iY96F20MFh8GrQlmZpdp5H2PJN3dqZW
bRRIhwO7b7p99UbGxXybpVZ5NsnR2JJEvQp48E+PzqSUfjnZydGwO+dTbZTGQU90edXkmFIG5nNm
jjK5NIg6oA1hoKDKdxsj+1o0xnDleplxnuYacF+sRAQ5td5Tr6GC9F0G/SbLlGFTmpwKu0XujD7b
pIqHamQsqIfPRLQZnPKLjSgHGa0nD0Vlx8feqcXGKGv1IW604SIaq+axsUpt42GxMOJkuNKHSjvT
7O44kzi6p9E4YW/ePHtVd2x1xOmdzdYnxnv4hDPYCxoLRWc0aPKkWMQIxHFrPzSmrtzTqvGQ6pSi
C8VoUBoWRLVX9DnnnG0LnDpKuqfW/XK21eJrGREQXhZduu0ao6AEJTbJCcbz82DozVehTelZ07lf
xgTJAATilr7xT7WlPGua8rCI+W0c7YNZlZ9nPT3JjrbzdkifFPKHDsgBndC1F17eLq7NRX0VBm3g
GqeXI5KZjvI3carzbAnMPv9ixqkMTKWOtwMeqpPaxSKkhpdyX0GjiGnQFR4XnRY4kz7fVlWrbSmN
i65HysjAXHpl2WV9050thkzx+dZCrjjWcE8ZjBrQ8dtZu7ayGu2e+PyxOSBDYJ2YqnHeqNlEIvuQ
V5SjjCqJsnC9q/5tLnM3VIVdIwur9WcI5mHcGGrrqZeVOSvs8WbV22WKRz3a6GUS7YRJb4ai5+dL
jJwMrXKfZsem1GfngAWMqEy4Y7j9y6zGCFeiSYzNT6KzxT1NxvPINjsj8IP2EBUplqgFUkSbpr4m
ZKHWvpZO9JxWdfFs1V1jj/6YCPlUS4xKGMoyq/HlLPN4ubVqx+nupplq9OVAp2wi3M86S9ckzyry
rFV5PTiClTRo8cpl3skqTXTHt72c4nq4nYbJEiCKqTRJObxZbM6yEk+CXGZ/AbKIs0MUFfX8NM7E
4eqtMySvY9eKej+lVnJMZZE/4yWvMz5BPpngNqrXVcMtmk9ZIWGNm0YLYstUjFunGMYxKAtTXSry
72VRgfEoMSZHb8IpPQdti4bIH3SvuS3Tpd2S5MzGuemfpXBf88mww1k6L4R4gDzZxRzyBSlAOXH2
4nY5KJSeHZeFFnkQ5yJwzGLtOeI9Ji5KoVRvLTb9LhHyAqmo12gHR+k/224qd1FvYpNjewJlyLmF
kmkHvS5vqb91BysJ+X0bIC+pUJKWUYWIr/HIizNo8j1r6C4K23ZAC7kWCYakT1LJPGbXXj4+26pw
9wlBU2ezliqvsVW2/pTr+j4ehnQIBeLMQ+bFtGtQEyTR+BkL5QTivJ2Q57ZppAf25IizKWnUfdoY
cD7E7u/oTUHMBld2dPT+VfMa47klHZUegLSLziIymoNlTLPTMAxiuypVwoxzPvA5Qn+d9NvdnCjW
rkQPzyAHVLSs/NIoCVLuI2OBRpMO9XSB4k6Uv5EeSqO2rU7ZdPBI17tM6yX6ktoSPGhqkuKm9Fr1
tYsNbWdrY6ntOqYYfALuC55cpOiRZ89PMFWvU+EiV9Spa9kkY9L1IRV/AIvTUKgP2Cq7Nxx4bR66
aSVcX1OKujjgCpipgtEPku5GBBkU64igZsfa+SASS3o0i1Jke7JiR8ap44iG7j36aiiQB+fOlXrZ
qZFhXbW/KvOGjnKZe6WjWHmnvwv50JYi6svfBX5U/CH2i7xiKCSy91ULaM2OgImSa+8qWDi1HwhQ
4rqiYPFdW5j1oA5PuIpQHs7vKsT+XZHYL7FK54X1LlhsQXn7a9rKl/im/1XU+C5wtN7FjmBmcRTU
7yLItIo+DSodEJHpMkA4KLt+yuS8ywrzZGqKciabofBN+l+PVVL2jGf3DvA2DbAq76dM27Oy83uG
EmYNyLEUxoUcs3tvMA6lR7mNarTpXoOMnRrjQlvlmehgKPrz1Ku+F9etK+eQhrfJp/5BUm4y0PRS
4EgqMjExV6kTngUlEyp+MC7GDFMdBqn320IYj33VTcGMwNvUEZtKxznKaEjPEy0NzVLZsZhejmm/
m5Xp0hN9i0B4PI+HubukmWjYU7NzGbfdNs70W+qitmqWum+gys+5Kzo/7lNNw+YSSz+B8PHnZt70
8XxDNg0TsWl1u5HTz85E7O8sYH3KFJ8r0MTYdjbLlFxVvfmJLDTWcUwoTsNddUZ9O7XdC1aBZ92r
bigGunYsPTS9OoydUYS2Vmi0ucfyqA+spVUDVWGblHSMQ+jY7XRMW7N+8SIvDjlfoYqtx2pXYDup
MaayuzpSuwREZAHaVNar29v7qQDBkSqaCiMGP0al74VZNya+ZszZocLJeF73s3hxxty6oLUoKNxm
RPHVv0RKAuKOQ2Sn9QqgAozddYzb47w1FfCGYlY3vaVmPtEF1basDcSw7+pf81clcJ7po1+VA8cC
xBkzStk4aekgwxYZNrM+nRtepp5ExHTqJHuz1I5Zy4lmSiVN3aCTV/aqObbe5ced0cYn1FjmxWiD
DdKtQhK95H7p/RjTXWKXu2ihaL6AULGqC1Thu0qOX5fBvbXQS7NSZX43mbvCLZ5Vkd3Hk61fjCya
V+Sjnc+zWx48/CT4A5plYxtiDAVwWzgR1rqvNKu7ahJruhxqt9iiUUYDrViTXxVmjC1lwHcdoTJY
q50yd6TJprBfx9JNDkvVKVdmnSO8ltAfYdxXL4IQo22CX8FXJqYyWZhIC4w6C1HzZ0faR7ZxNxaX
tQ1LQaqo6g+GJb4oZv44ijIKx1i5Fnl8cJWaKjnzM7p22l01SrcUg4kY2ZoP6HOZDhXT5JId7T75
nJXRuajEW9K49k2XOXsNjmGKLZKgZ7IHtULeYSkHTEybKd7qS1PvFIxbJ3xaxcnMOoaHxMUDeaMc
+qwdjyqj7w1JS8XqQuho5dbtuZ3JyV+zUD6XcZOAaSsuAztSAzWLtFeK71WfkLYuGNtGBIphrVYy
ibCvHr5IXezt3GXzX7hnpSLgObv8gQAMPaRO62TayxtH5euyguMzu1hjJmqT0NHJ/acqjNxVQ1W2
CN6lb9kzHUAE56+fogfmZnFM7CK77Ko8PUy1VwHMa0u/7+gDO9fV8k0SDbbpwAfDwpOfxJDxNOY8
ydS9GTRfCWU7NxHTIzsen/ZbNg7Z6PpL5B3LKerICWmMQKnafDsRz7CpzIh2mUQa55awnL2CiPHo
2NP5kjCPOIy8c5nk47kzxuj7K42HtOdBQEx3PTvanZ7EccDCiOsHICHkyBAl9aPSUQZV8DhxQp8Z
up7VhuqsboVb6QEEG7u50vSejEZfNk0jM6bG+rZN+ktNDPVuJBOmD620AviUY3Vu68mVolg2W19c
Ymm7zFtDoiigV1UL9ShlWsGcc7Z46eDPqvt50WuIScVBB9N2KZ0Xanpb5Y4FI5ebxF/oGUwfX0Vo
sdU719PyU+EUIYDZuJ85jG6XjHff95wNcuKkd5xjonMXT1+Am07naCSyx8X0+l3rpP2pLzj0sCVn
Ho+AQSYvErtYEYtfDu6XKvKmp9TJziyY6p3VL+AetjjByfBFZSXlUrZ+r1LE8TWOk/SYFfl9lJqs
PpGifDYlZsZJqefzuHBfqzbzAqOdq2AQc3LABKxjf6uBn7VhrnZmmw9bTmXldnBT7Y4GJj20YqSo
leaxLzRbrwkNRPA3rI+f89bMd9rY4FdMvPg2atlX681sHZC2ufCUMto4JPkd0kHQSoz9fxNZc+0P
qnpIDecqiufhqkIPAaFQe5dKWTJbSj3djXXTUnDhFuUGp2JkZkHc6NK9pPevru+RtCTpZin7fj9R
S0HYsSrCnEjmELCFs/RiCw9Jk5UsYnEDzOPYmWzFqe+srHI2eWVuOhfEvM9uM42CAGirvIWY605z
5CnHAssE8XEVqpPO0fL7AWGb9+iomfqY5rqLyaVWICpN+jtpEgv13Ct3fcUjR1q5cpHRZbzPSEcB
SXLsNA8ssv6etCGNrwxnSQ6zYtvXaealvbGtEjd51FIXjg/va6gU8k1T8+xTIbiW4ijw3q4cO0rX
5Ftil+JrBYR0wKJI3WJM0Du0Zdu9aVK+2U7hbIslS7YV4Tefsrib0MzMXn3Qx7nJQra9zi2QVg0w
ENWHmBjme2r9oNEUp2ueZAKjxa7dzO9FU8dX2Hs+252Mr2pleFNIzXvUC319RcbO3sayfQlkGV+B
MSBYzFpEyYHVsEU5X6pUFZtYGdduNXPke11SaFMjvvJs5YF4g2snh5aNF8UJhjSy4Oa0+MRyIdOw
ynPjotWrdQoQjQn2qLR2ROxHSvvf/ciieNvlUfdUmdxGDDRfx7QaD2xJszBy9eXRddbvvvH6N7vt
UMHZw1uZRvxTZBTqXtEmm570Ah+Wm89vtjkmh7o1x43T0HJAxDu8BFvaGDxD5Y5D/GhbWy65zqRH
XHn+NSnMcid1gD6yT/X6YOijfrmMNLMbTcs8PA1yza8Yrl0b5RCBiwlEMLfJfk1NqtTMXok3CEKL
BycXs/AHmcj4TkkspTmpaW+2n7l/GSY9va7LOszRfanmhko+ClXDOI3cjbOMF/UczfObzIpkPKvJ
baSlbiiSJEAw/2wqKYStJpNkk/dOcyItpTsonp3zeK321EUhw9V3hVbjvbEL5bXsbJZx6scDzDPW
eT6NyZ2TLj3X86zGOHe6wvpUFc2UbOduWSge60bvK19M3hzJ7V221PJi4yzFl45YcoYdCM5N1FsF
N1/plgtYrLjeU3WY0jPYTI6fe5EhN8I2SKjVeAQqP29UrNS22bQ1M5iHCapMHO3TpLXucXGL+QEk
A2AAKTpo7DjMmnKoXK8MK20ZD1oBQ+5IOT8gL/k86Lh4heLCWJJKFoVm6l2jI3O0+2USQ5CuUbya
aByI+K4+KOZgXDMvaEfk/m5QavOC/nUSnFMtXR4NYxTBpACkja053wxqYuy5HS+1VSl7MWkVLZ/M
vJTqVr6uDwOPcKEcPKEl1Ab27c6Ro9x1uqRipsqpO2ygshyLfY4LCH4dJZSNCtJA96B7AyJdDMio
xZWGjQCRXyLzOjp+MnwVvlxksnOlKoxAa9/L/dDhg54vo8JASEUbelkh7+20UKaDQlZffdWmsbwU
RW3XF8JQTPsmw7wpt4MqPZ4Hio2STSNYez6NC9lqh3QRIzpKQkiMIKk6lxgpU42P2gRxcAFOnRln
mm5PQY7eqz2Iysgt1ffSHPmjs9gcuvV8lp9qNbMot0jtPDkUTLVvpZlKxa9tyyXWXM4OLNWEpCVl
o9j2IEVOFWEXNZYODC9fZSBGKxRJs1AdGy/zbPfO+azE8mrR4yszgyzPjZi93ti8ano0wTPIM7cd
jECXJgOsRxfSLRiCtzw0nAERpwwHVGkHXcT6TTJHlObAt5CDxJGIU4OT0bHuuc3ZTHI+UhnPo3Sa
DwQYVPkyrrrLCrz0NA6puxm9OrXPW6/j8KUqT0snvza42quHZbGSfZuoWv/KXFZ2QRrFyX1k8uTt
clQSl6WmZwe6tRYVe22C2U0kOSbhZEpdugWd8qnTM7EVZmaGkTrBxuKFPCc5PQdSyNzd7Hbjvnbt
i8lV1AtRSjjRoalYqpop3xoiJ4luKe/0tptA7yiqv8MC/iKpk4wcALXY2DHxxsOROsRYbOspk/lV
XC+KfO60ei4+Z3nDMTeaXPFaJVayYwswXZZFTeR+3tdmj60tq2e/hih7aBwWcE7y6ETmXF1YLWIk
4Kx+SW4eLDjpjawRz3Seszdw5/muCjSE4EQ5q/Rpfs4S9WvqckZxkL/lLLDMh3T1+h1KSGQx6ckY
M4K3FA/h+EK0QQk2H0TZMm2EOedb0s+GrZYRSGcZTfmCAjoLIrW19RvXBuIL49wYtvmkp5/N2LSC
AnX/Bu7nybbm19qSQ8BDmgHfVfG2jFItNO3pXiZGE6gS1odac+zYrXpqCyoNIn0y3gynOmN3yt8A
lN8au/J2HGfQnZp8r5tclHeu3o53uNHbifVBNa8qlZNl4elPaGEQv0iLA73RJOaZp5cx8Dzxm4RA
c6b0nbUiN8voOLCJGNhz8GYd96I2GEvnHkH0MZ/sCz1OkB4KjOK2UvLwV5rMQjuKJ/awoPP/nOH9
/5M7clGx/Gfu6C758q/dS/n5e/Zo/Z3fKFzN+AXqyFyjeKjFgjDlR7+ZSDT7F/hTCsTw+vAz9q5/
8kcGPC0uEQpC1vhccyV1fqNweUEVhQ2ksAOwQajAP6JxNf2Dzhe3FI443Gi4RA2ISveDaLlhKZox
sF/rU8pJSMHx/lxBHF0bZJqkPj2tUdVcmlrae3fO4IkomETr3QHSj28LEAYqRNUFvW3ccg3pcItH
g2PPFCpN5h0KURuPJEzo6s5oVTP0knS5IcUzL9HIsX06th171POW5PlsP84yvacntmVuGd0BqnYa
+63VRaK9QKymkoWxtkMHneW6vQ9Hcm3nkdTDqW3dZy916woZI+tgkDqNwfSBvp+++mGxy8BMxxJ1
WklOB348ShkQi0X0unsc6wJEYp0RzHIgYWoGaYqwHhNEsOUl6d1tWoNDa9e6ME61Gr2KpcAsMOq5
4/lLZiboySuqXCmbRY/qzWROgImbcCv23KJKFHZPjEAUj0S/WLkY2kDRRwc93TBkZNDl03DXqL15
6uHJsOK0i+X4tRxMD438ukfvrA62rtTaCYSvb5XsYJjJzMzk0sxu9F75mGe9g8GwNNvHsckpV9G8
Vkk39jRVQ9B0WaptlkYvKk5cQ4spw+2cU6osRuHrUQOIqI4sHPvZyXIkLlBHnJPA5CdUxiToQFkR
rjSYi/5maYkZE6/UTAWbyW6e/Nao6YYhNCRTg7kZ8W1S+Atk5ZaqAwieY84J3UlZ7nqy//GMCLBb
w5dNTuHjsEBR4hoy9YWnZibHbGj16Ih/gHppJ6JaL8gbrxw3ul6aJ9IHxJGwBq0gX4NjEVs8b3E3
ou6hIs0pxzefKtHvTQz/S4j/m2Cpv5vVdjRCf98M+/4Lf6hSsD2uoVGraAhnzZq49/uUZr1PTshV
MKc6UN9/zmj6L6tLRAezwLOqvlen/C5K+QUOnX/lP0/D7wL3/rsk5+pXxQlqHsQ9iHl++/u35q0P
SX3YbtdXslU8mu+uH/WDrCnrp1gaZXKhYF54gQkB9SdDZvhCpGVDGFpamleWJnQOSJ0acZYonaE+
S6ss+2y5spwPef9/2TuT5biRrEu/S+3RhnlY1KIDMZIMzpRIbWAiJWFyTA7AAcfT/x+Ubd0SU5a0
3LfVJodKIQIBuF+/95zvUM1+oARkJf9VavXzM1kOHFWbeT2WvXfKSJJAO9OexXnRmgkZCQgv7aRF
tPXdpPwSoWB7iigmnz1vtD6KQFv/6F90On9dGu0CDiiMwt57LK6YSAFXQXGu28LYp+BmriYKmI1h
5wwPtJW9/vKg/OH2/+lyCFkwx9p0y4P3BHGnmp0wEIiFGeIFmyyT1Ru4m/pLQo9zS8EafPvn673T
WP78er9e79325RTgSkauZ9lLtgtLsz35XW8ewoK//ecrvd8o1+eK7wQ4nw0Tz+c7v1OWy7bRSwlo
oh7OBaegU5Fp9QEO+08Piu3/ZbrHTfL+IgYHt9HvmUawfR20KqwfkubFlQa6eLKToXsdO3/aSlp1
H3y7dwrZv+5juEp3uSo76Lv72JeLWcOAOqfkyzlxi+9/75RTeh8uXnjPCV9dziJSUGN8DuhF0/07
2PFfb+2aMcEjugYCvvfpRYHUnAq5ftkQgUn788BW/hEc8Q8Pp7UGZWES5yrhe0Rc6YXM+ZrsnIe5
9zaa2jhYqF7u5rLMznYrh9t/fmJ+4q7fvXtAiAEY+lwOK/D6a/+isLTnsPRsLz1jrWgu5dwazw1s
6tuGWeFdaBvzS4Qk4qB9jBLmWJr9HrWmQJM21Xr/zx/lD68Jr+P6Px7hNYP390+iasXTnaTnYWQ8
NkBh2ibjek6NGhX/6yutQQUIoiAYYr9cX6NfvvMojbKuiM1T9pA+O3NenGYjz1D7CHn85yu9yyf5
+cwQi+ARBUurdM27+v1SFTkISbBqf8iZosio+i/k/YSvbVQu48UE5PZTkGRFG49ZVTKMGyEDweKa
PjDK/eHNgQbCt3XR8LPzvbu1s5d7detbV3Y7aoGgPNBxm43uuV3KdleZy3LWZAV9WrSoTkgo+n/n
o1tfXFCpWHzZV0iedNdf/pf7XS1ZESjHuWrSMjwy4BgYi2fBtii1xMlUp6d/f9NXruyqMw+pCtbN
/9frjZGbsfHaVy5CynCDf8mrGGBEsIzKLhifJ+XMVzILx8+5EVpHI6mdz7IYPkqu+tNN//VTvHvK
WOiTYGztKwku68amwX8dFQmTpML270yvN+9q4qYOuonawwDd6oMn7w9bAbrbVXfHQ8eR6d1WQEMO
FcJiXQ1zBaFqsL0jiS32vwsC+/l4czLDuc1Rjw3VfSfsg5KXmGhwrozEHBh6KPswZJUZ91Y9fMC0
eQfI/utSaAgd8uCRE1KO/f6jBumiDE+RUypYiHetr/sHzE7D3h1ylPFsN+lZm/10ym1tb2u3L688
0hxRA1Ze90jeWnPtoXq4nqnfQQ+gkPgoLnZ9ld+tpJjYSJcD7rGqMN89dWHdZwZQxSurlfpqwoqz
s+pI3Nr55B+AG873SyDT7wn9p4+e9/X1/f3KwBzg6Dom+yIyxndX5hBGiILhXxo6L28SMMScftxx
ByKgP5iemOIswEKR++RmJlDF7mCFZcfAcetjyy75EeT0D2ueZdI1IA3GdVY/+7s1z0E62eBDvVSy
EftEl+M5rfLoIa9a9IBBhlkoCMZjZGm1RV1j7fPRU58+WALWB+/dLUF1zpyCShag+KqV/XUJQKiz
RE0dXBpO3p8bawmu7DRJrqEVGlvpBfU9BMH8yJQzunDyWsZV7dS3fsPR/IMP8vdd7eedIKuGm7Ei
pt59kHF2kFS6lwlqom+J762t9/kEMHfrVEri7wui/pQOsjvSfsh/RJZUz2Hb1VsLJNYpA720qZUr
r8PpQ6T7z+fi3U0CQfXziGRTL75/pWAwVtw/59LD3WjAG8i87Qjy62SP83juqq+JuYgd1RVyh1mB
Xx0TG7maOV4mzYASqnGA0H1wu/7wKIMAY0LEbkm/M3h3u1J3mI1Sm5foLsdk4wRVewu4ToKuouhA
7ifuddTLGP3R18yekd2ETXRKVKPvcK1lzgclyd+XcMTMLDomSxyySO+dgUCIwqTj71yGYioPMiDr
FYWJBVhnlsNuaYb2UcOrL5j71NfLHHwU6fjHy3sY1dbYF8Jn3r1I4wDVup/sy1ShDtNZhBbBGk2A
7dGMmrWexjuml+ZhsvqXEj33BzvInx8PLrymStLMe7+N5rU7miKwLou6746uMeQHlTYBEx5h3gkZ
WV+sOZTfI2ZZEk5HnpzmSJyCgjaUzf3ZVlU0/OujBz1tbsYKNaNefb+yiNpAkLEUl3nTLF8R3PGo
wo3FLEpKbh87g6+zTUBtd/QTOW7/+dH8+4bqYRhcFxNuxQor+f1FpqftlqiZLkMiT+6HKdPoKezy
9Z8v8p4FQqnEVWizWiyh3Pf3pZKXD63dLdnlEujmWvu9OsnKKGNWipzvF7h7wTOBaC/J0bAgMa8Y
YcYafN68FaOzvJCx7RZotIFI/PMn+/vuxgfDwhNRMbPb/3T4/VLDiaQVvuSDcXfs49xY1TWKlHyf
zHYahzX9Rt0g2uKl/WAl/906sG77BIlQuOL6ZraAx+j3214OTohN1rgIUQ+J7dyEcohbktKwKo84
JrZiSgilsKeUyes/f+Of57nfl0cOuWtpQ/HO1vr+Kw8w8l0kfpeSmeaV0xkmOSD5EINw/wRXT8UD
4N5dtcx3qer8ywkC694zdL83umLlL8vyVkIuZ06D1DdwuxvQkcvdgtLsXHVKobBM36Q5PiKjdC6I
ECh2dcvYTsK03vn87QdVgs+N+v3bYF7AD4WziuLkp93j1x0xkLlgTQ0u7G59P4SU4XbJEucgvS5q
dmSbpHf/fP/+/sKsFwx5ZFZQBmqV3385HpfKXlz/Ymb2s0vHEF1m2dUf7K9/+Fa8labteSa5eswh
fr+ImRftYhTeRWVYya0K3BUJW+PZ15YlNMCIzHj452/19/08oMQjIoEXdF2U351lsFZJig55Megu
30aQhfG5W/4eXKr9wVcjMefdT0ZzilqXPiG/G1/QcX7/cl0txrkQ/s5eSnfYY0/Dr9GnZv3ZrH2E
TWGuEOr7xBV9tltWLjgXhrR3weSo+uT3CfM1CLjYm43egd5eLvax17bEGTN32bgbfV3cWFOfV9sC
nvNBBNGcnKpeN9+wqVXfDQjE3YN27RJLxdgmbdx3wvk0SVFeKfr6b32HsmobWFn71ZrdYNgMtj9M
q1vam9B0hOJNtiO8eVDD44So3iquW34uwLjZ0Ed7e7QhX8i58naRuxhpDIFDvA2pvVwxTED3WYeO
xDsAVS5hxyWKYDPBE7gNzAXDmd864xsvv/zRiWW+RNmlFP/fqYR1KUbxo2+Jl95mjva/IwwtVsyY
+aOvZ/vOwVaDGqqVwQQPyrJe68ES6dYoQeZukD/4X4vGB+WrDDP5gmSVMUJTC+GA0DaLy7p0SyAg
AiF5ELjGI6d/OzskQuAtKtCXz5eMXJopZmzAELy3Z2ZOaRKh7kVnwc1rmFgN7dicgIjUsV10xnfJ
qeeJUXQGWmD2QWp0rbbULqjFYB1wphb+XmTysw3MTG0ja5i6fbF69nadmyDisp2CZHGCswPE2r7E
z06h5v1wMhPQuRL+M8LIYcL6kzYhRLKa/6TplwiIbk7i0MYa0hZEd+igtTHcJd+OtHmxm5hCoWlS
JJsEMNxGjkw1Y92s1hgKeuQe0bZ3wunYM72tMEdmmbElO61CkNZ5yU0llYPdK/QxMJRGbt+6qE2z
gyzUdDEUUuGI0LpLGVnnfohARvJ5OhPPwi7xUw/gV5RbyaWKStHsxj6rD2i3wjevsHN3xfryVPVO
zpQlwpXzidcAOPtsekhkI0/2w86Rrj45vVO9UFUBH2DlSV5HD8U4nz01RqQHujyNdiA/sSjChkn1
7DxWtZU9Z303S4bfzMf9mn2WBO/OvZcCviWekCYft9WiYdDzWC5ri6pG/DjO2nuYTNd4CTOHy49l
1hVx64vpUoSd8DBqclDeyAEQB/YMGeUXeYbgAo9bgWqZUFVMMihFDNDiQanfWh/Ny6arBPxtTAHW
IZ8wEmD/XpAOCkDkEciVpTVjy1hTZ3senvESXwLssLQIKM0jmxAp9IUzInaA/RPzPVlRKBELUVRx
S5q9QJ1ZjeO200OyKpSaCMJ6WqpXv1AoQU34pl+CxWNKaWmUZftIqvTKnczloMy8Bo2HSPETDzLi
n7ROxU1LMYhxBPIj/yDM3CtHRFO3wmrS7mSRt36cpfbB1XsmapNFo4LcmHMtL5u2hGPc8COrXR6a
yau7BnvunJKJ2jaVPfGKU1eR+2Y37fCShGEx3ARDOt0DxbZF3CU5vlqHG5nuDSdMPtVtCYQInk0H
R3AyW3j3bs5Ck0wjFhCCGyidxBLOKPXb0ITmkquxpMoyGwZ8GIOrHVtl9NYyDnR3AvJ+sIvaoAqv
St0a+AM6eCObQlj1tbEUrDkuI8rXtHMzSiC64W9LUNoXldmFjw5wIghqPJFgxMCaVgcrWWy5k52v
ekTyKcpla2z7B9/PA7kVclWnDiSOO/THalZo0Y1I+oN2LbDz3B6f8rH0wCBOTQ0mryyoSOCI6uul
MpYnJ+xZdlJlV8e0aFCERsQH/Qhy19MxuWG5RRjIbNwVyczByteU2DHQb3dZqSjqPGoDDWDXNs0d
0ngJ9GmO4IZaanrxbIDX3Clg8n4WFk/8AID0k8B8wERoOEjjaqXjKq3NZoeozy12JE2TMgFCuY9g
LVgZVJs0Dx4iTrPBZmkYH8Q9uIIrPKPLSzRSeiEKEsm4cRThgZvSs3Bxgpgy022TTx25zSpcqq12
2VPiCcvgNy+c8rNT1IUXa75he/SMJXuwXaf93OeL/arMZn6bg2okozgzqqeAoysCKxl9MtBEXqcO
uXTM6mvD39W96WPKcVer2CLmPIcdmCTlfsgn887MPDIwBlpOuBgDgi1i2bqcw+BRQ2CiIDdum9DG
NAeZYzrmkVN8tl1lfacHm9wK5mfovM3Zv28SDzEP0ZOEN1Hlmlei4JfbunLJIUsFLr4RGPLskogp
knS7mGb3YzKpDgkNyCD0TjbKmF0bCn/c5kNPRIXioWy27Uim+wWRndNzNPW+t1slsOJk0gN6RgBd
qi3v1TictIcP9FKHmfGojcBDczo62UFMVTrgDouKCJJlLZ5KS0UNYfGJf2ManRDxWLWQvwrcuxba
hCAcoTNWOEzcUVtXFC106gtjJo5l0garNoY4icDLSGS5ceep+T4zq6ljr2HHjfXiyjEOpBcphNNl
fbEUFBLwSfB9TUxTvns++AuLvWZEOmHW48U8OHYZM5Fvupi8lvBGug2ueqx0LOlOiTXNNSpEzRRD
S4NPwNHltkQR+1JKPz9NNgF+KACcuo4Bphv3tahQF2jbLr/hYQV6NGe4adHSQaDYSNeSCUk01QhW
yV4AwAyOMOJ29Kq33lfztHcDqfrzpD2oQamI/GPdiRUi4lOXsqAJ7w0IfXo9LH77NuWy7DaqHss7
JIfGa+NEqaKVUrvVtjdaKcHORyQlWa5AgaazrmPBiYoHxx/m64pVnjEW9TqbwjigkpRJ2hubpRPm
hclpZLlI4Hsbn6vGm0tsaLgsTgkaXagBNVoUcFmJ4Z4t1h9qQs2B4hb7tzJjaFANAVVmlGSgV3mi
kJIWNWiVEjK4jSZ3pT7OomisTTbSMN8hYQAS0CTUFIpoc3pozKF2wvfkc99ZRYKfCQ3iXgZ+9jk3
pf/NT5Arx7Wi7Nms5o5v7hhMdx7zwXCT2QLlCY4q/04lgcUKWKVlu8EZu8Zf1NzBOMFzgxIZ2Sed
nUW3OGOC1KIgCh3vOWNGc6VTHzzokuoHgia9RwfFh3cy6tUyybErCjaVmbT5Lhxm5cWYoNvLwSwk
3i2HJj8iO/3dk9PQbgcsN49zn82PyAYd9Hh2yPq32Mkq+DTb5CZjYDPto2ockvvOkylOWg8HLhWW
t4rYnKXPN5g9wWjVQRFZ+7WwPhvUCm08F/W69zRS3QWTzr5URjcAyVrcM974ftdaYsgO1PKsKdPU
o4tfdVnXOH/VAqw2Kk0kiY75BYm0nLfZjFRph63QOyPxU4+LZ1YdIEu3b48dduU7oEHBgUUmrw+F
bt1llyY+LYDEznAduY2bfEeIW923IkAR69YduQygdqetOS3skw7L5xT3uVH5sVtocBSFEbTRHtuB
ke1dMYH9sgmKAD8nxugHJq82jEnKAWxbrRLpjY6qwTpH5BWl+zYiTj2uw8FFxDAuAFP1kngPNbbH
pwQNUHvTGmvtzv6AkcclA6e6DHFHLLEccthXo9Let0I3xdchn6ucZjE/xxa4cP9KjUvQd9RPINIG
PFM9auMVS5YjsEaHiIgSflXkFjM2B6e/he5toppOiULbdHg1f5A0o8udibbwc5tP1pmR8fJlDucS
uX7tXIRizGTcYiO4J3sjVHGj+vHgz2UwbSzSJ6h/tNIHn45pcnRU/6iaIjo42LCtOC+ptg6OtI1d
Te3lnGfuzh0+17w4trkXXrHh4pnjoNZTeniYDWznWKgKzT4DjYZsB6keazc1/Q0n6aXfhlM5vFYo
0F+0qPV9xVMltkA58K4Z89jU26irV9PfxK6y6TVmingpRHfJ6AWecUSjmZ9fI+1n4XbnbwRQ8Dxk
bj+fl5Qvs2v7Xr04NBUNyGup/W3WackjPTvtvu00dq7IGZIHQ4Odi9Nel3B/DPEDvaeJtRkN2HNj
eyqDCWiBHEqtpvYu8mKeJwR1ep6OEpQVrmwbp/0GcX4kY/rZGBIMgQzu6Ebz4G+dFuNEbIweetEs
M/WVa8K931Yq8cp9Uieo2haMQluvK9LvdLMCFbP5+thFB2N+9mUxuodgMpMfwlL2yXOAQWxqFqSX
dRxxnQ1a5yd+hWnHAl+nxFfY86dI8m73oq9uQmwlaVxNg3uAY55xsvNLr8f4tJ5t7MWe7p0+BxOj
aTDtAxhEgBMi5YMoM6MwpiTsYT922l1DS9LXTPZmGrtts8IAM6Qdm95N+eMiTHcxXsFiRD1eGbe4
Khbc9SnHnC2nHpyLpTTGvUTuL2KkIRNytToKXmr+yVlPXX+P68G6FQk3bFPbZYX4zk+i535k7di3
/QCURhFPJjatn1VGvKSj8YxyaaV6ghVw9pNjVj9IXjIeuyIsuKNjgNxNw/3gT/JEvtamVgj2C//l
HDuOWDC2F5Rwuwo6ntoblVdfeJJZ7V56I4V01RAPztEpkGspCCYs7pFUq7NsccwRZzcvUUxSWvQF
IEdNREK1WibNyGhuUplGTYxEMYfDbMr2emHpN0hlzDlkNrOhXwbpAO8Swxw2+4mgp0c5ZLgSrcxO
n352cP6/ZO4/BHH80sxaWVH/hwG1wqj++5//XQ9f5duQvzGU+f6TDXX69t+//qO/ZHPMi/+fTG79
67rhLv/3PwSG/C/PBNUEr8nnmUBL8H+1vkaIng6iLKAYslNIyODfvZPC/ZM0jhHP751mf51ggquh
dcjEw6cJvo72fuk0c/Aq7bYIo5oiRIte2hUJSyR+EUx6kQLGszlp9iDZpqqCF/8DzX4+mLcJgZjG
nU8RUAbdpqlkJWG6dbw19o6iB5fn2cnSdtZ4n6Ox6C4CXcB4xpXEGjlsvJQoJ4CXuhloidL6cOeH
HhVQYewWiuVZXdSOX1cZmHpTUwy4vKVr0TjiZJGTMbg3zTBb87lNCovIpMjMSAbLJOgBsx8U/j66
5fptcDnIQFZBCLJD9ivb3Vil0j4gWF0qjPdy4Ogb+6M7oX1t/T5qj9qjBcXR0k2icm0pFJhrKVyd
wdwqXVnlfoy85UrQgoaODow3v+hz0WLVN2i9NG+0Marh89LMyT2/XbSlEh+DDBvgZGdn/CIc8sre
0zsrTFOYtRNdAJXqqNtlgdG2dxGtlSeuUH+Noq6F8plh4ZWFQxizbyd+c/SSQF9wFoJuAXZn7YTR
5PgmIuwvl7rK/NueCqCpyFlrkuKKNl9+KJGgq2cOfN0J/wPS394HbTqQtD7l2s9suOO5HxscyCPC
FA0zHiPL+qSUknqXB66pA4isU6qP3CzcG9TpbUzi45TFpZLGJpmU21+weDSfpyoDmsXRttwmSxVc
shnMgEGXYCEZeHVat2VDPkDTJ+aOQKpEHwuvH5bDbDhQmh+IF+zKT/BLjOJHP4aM8GPDMPhlZk6z
sIwzHBWdaQTovdcx+MnPCw5pZJml0aXEOVG+EhlVHYiJtFdNZ3XkjJBeKtvt4pQ+34NivBZtUOiF
nLnqHJQeqeY34+Tl294Oq7jXQbAJsYtgo57K20VPctqYRBV9wROU7WcMeG5sYaHYLMSkYPMwUKet
CJAACOdM61QkRrIvA84rsxhpIPZdU8eLr+VASKSZPVVsZFgWHYAWXrvkj4vE3hdzPBnmHzWwpGHn
Oc2k7movoMSwm6m/6bTDz7kzbPogIBLrKcl2eEg1neXUDreDM1exsJzBurIYXO2ypZL5WVUChTs8
Gt+kf8ofcZnLQP48mqcG7pOsjwRNQEOEA3Ik8Jw1iZiq4eRBa+FrZQlnb2bmckw4fGUXo5EBba/t
KbG/8wZXqNvn5KLipzOusgQK0NHVi6JNaPZJuIHZKT9VQeVnt3NWkngnE2fXBw6OJIHadte1rvo+
eZgAIpIQjzaRbM9qHMsktpOF9AClGnEe7EU8RBTXcdKMtbWln5vtQbn1PJyjLTFUR0t/U2a4KC5l
VlNR29R8EM/HdsDF1QUeTqyJyeaOpsxIRzWp04UNu2jUps57ZzeOS3hcpqndqRl3Gcc+pwzPbmul
9CDMEYsphsMgffMdR34WTiHaS8Sq4Qy+VfXlnjO9Ue5GTsrZlgzEBU9S3VjU6YadXM1uLs6KiMp7
8s6az4ydmqdB29NnTkPwoSvlmWgRYMJQwpZ+DBogSu2VhTq96MYNq13deHJnIWfCRQhfATtceqsE
U7NDOvZ+GhchSYQbA3l9PBZGeNW0c3Gm7+oPscLkd+5VpD6HKHDAzU/tUA7bIFMlR7LKWXgqdHAd
uCmmepn48x5nQXDuwQx1sD3CujlQLXNmwVuXxGpcZIdrQoZxnYj0eo2VE1iiXXs/tEZtf5Huosix
053R7qyGBQTzt9HeKLUMGNkxu+2MagaHUKaU2BtGLlRsuSqC89Qp7xP6X34tu15Uvy20Zt4wd3Z/
rg2L/vo8J7P3YsumuF3aNBoZv/qWprUxW97GEQOed+T91UODMOmqkMn80ARRCb7EmJ2tKTzrPusy
94bJSvKaTlkEgIozFi3OuW78gbZilfrMNAMizjJbi2TrJSWIHnrN3iDYz3Kib7eE5i7JJzruOQ0R
HZndbYf0i05xQZ90P032MIEasQr/aNeTgumXe1+WJoD8zDUmOA1pVUaQPIvuWBPqsUV7x+/n0Pbe
hp4y3JqTp4GaKreVpMXNe5/f05Ew4GC1dfmSsEpdgI2Q9OfRMc1xayb0C71WV5wZCBhTQAvu0P74
YSxGz72LsILZYNB0+hJ49fREVKFjPuZmBUKJ7snyve8tDvYsUWCR7NnkxxbQcNb3Ki2jsNr3vKkk
mIWZHYIT5FHZFOAEblpPQGxP5gIx7uiOnC18NYE6tgOO9pO31M4x6kRjHvsmGHB75DIr1/9yaF47
nynTwRwqNmLscukRKm1rHXvFCRpFywj7NuLftRY8Oi8LN51NiGS46T23Fxyo0jmvoseoG92NlXGE
2kjA3AI/8+DLGLqQXcd8NJlUB6rvZrnAIDXdhHkTksAq6FPsZ9/r+UQjyz35yUM2bnRtMiNKMmIK
Ef1gmGd8u+wRf0Q7G4njPsA3U9E4M+nL7F1adBdh30NuV7bhp6d0NLFTD/ZQma8T+Za0w2qwSdCK
RJboPdu9dTtXJqA23UOfuaF80qyEhThMy8DdSkVO+YPIxfuqqtYND1kz6hY6V0XdDtIMGI9TS5o6
zGK4N5iSmOHmsL/EUyQIDt0xFx8ZF+HhpoFg0zrw+MmuDazCQMuIGPD5Uri1YpnkZX2yMqJNNhSS
PdT9splOBhadijmG6+7YnviZIpGmCcMQL2zi0s56YHWceoZT6y2Wzblldt/wRcv0mAYRcnea2LSj
x7KaxBnzRnkLNwCXtmPX7XysTafxNhBd7Ds7a1sv9tCGLrFFOO1nm7fdinuXTfcpKbX5aLaglTZj
4UZPplx4hAMh6vuMhIQvkxIQB508asH5Kk/e4DNKYlp30wS+vyiYq8GWg1uNS/q2m5aKfRkGZxCH
QRnkn4HipK+49F0/ToYRtZkuES1cjYY9AkJcDItMTSk9tqxu7UVHKSkH/Em4tzzaOvdh43XzYSZW
Wh9tBL7PzSRNU6G5GboCMM5Uix0apmXehoOjT2SKevWOgy2s5Iz0N3+TRxOAZCNaCmfjsOF9YSzL
0V326WzsJ9OYq3sGuimhARWIhgdmFBjnIJ8+a4vRIfqzeRgJ5Ok4lQciZDok24gmntGRYNBnVjs/
aRgJ7a73lojHFyx6tE8wMot9MZGxwk+MuHYySv8oeanuFqOFFeq3MJZzZVu0uwByD7GLoZ3PB3Sb
ZJKpDg1oJm4HYsAMWMhz1wXCE2aYESl5CzIipD9X9a6swgjhutk5RndwlmXxGQBHU9IcBO2cfhsU
/vSoR7f81gd9bwD8E8a2pwNixMxYwiUOXbulGp+G8AE9OLkQ9bzCnko60M0exE7LwMVGJXZNL4sq
RfRZB1OuD+W5ESkdhTpSSX8eLJBNNON9yhG+foYAwU5fVSnT4ZYWfpZcDF5rHrSgnSh5eoh+8Kqg
/doNwOhSQjFCrHY+K/r9DI+huxOLvwQMJObSsGJlh13kb4DWeE/dgjcwRr+aXZLoEYSx8oWuDk40
z8ToyAoKQRaE02tSG551wdSc/jtyQuzimA2jpyGLImOvrNomvthI6Q8XaY0TcDGaAgC3yvqtUXQ+
7SCgS+FPh2C5T0HslSRHmPlRKxHNFwIu0wH6WUtW1+qEq+MORAkIsn6mD0OP79TVlklYqsskYuPB
ujX3Hb1Hwc+hvKtEFJbHY2FP5R6+Y/sjJxc+2Eza9x6bdV/Fqd6m18U4OvmLbyyWsyFI3p7hPrWZ
fQtbAyFUGk5ddhEQo/taDYLQrtlLkotAEAO/6eTQpjv2ZjK+XKhtX5gBTJi0+cLMglMZ9Ldhbjrf
JafFekMdjdxx5shwCroBvLiJGuHr3BA2tSi61VUBB3hfM6CHqrEOnjiBdnHLnz5smqZHOYP4iTPB
CUZX5F7ZUwh3UxfERTB9aYxvrZ2NtBiR6pWvsKxr9c1Mk4qZUysdSQJPPlF8Tj7Qy2LSh6wjz11J
J7/wYV5Qs6Xpa1B6HQS9vvI+OzPtVfrBMOgNyASKP6Wp7nyVB0xjUxPMRMt6wGwz6jRrU6+gUpCj
DOIM0eaTMgc7OQtviCDEgNAZ45QepnO2IsPT+yCfRfdpcnD3PJajo7Ktj2OkvJ9NXUlmmn7OxKlJ
Of7FNX1ccZrTyTTP08zzsGvnHoZalXRUeT6b2bNTND1BEb6rH92aiRaN75WY4suwUNf27CdfRhSc
VLwqs4cC0QJSvsOS2x7OXCQb8/fJHFrvafYZUB6QWVnbYvDUIUc2cD8S3PzJwkPyBHtsPFVmvrSf
3A7Us/Tt4cVhfwrvCgnTc6NCcjqMwg/N7ViUEEATK2Q4HzLKl4dmIu33lAaouxDNgVqLbLe6mf20
PAayDg+5B5iV7m1wkEOZnC0IUOCYS+uTYVYVT2WfeGhG6g6Q3DiSEVUo6ritF1QIPnxOcrc+TI96
J/OFQXrouc5y6PK8XHalP4My7Epah4i9guhMxTu+UIxm6Wb0RXM0O62vhoEqiKFO5UGs95ArwEFv
civuQukHMbMhYGtsgrzRdUS39nPGs1CfW8/idEEXOtPHiGES5QYY6McKCbLei9Yl33ucfBU7SAUP
CZKVU2WE5VtD+b9NkrR6mMmPNa+L2e93QR75N2B7QINZQ81ZYq4CzuYaUp4fmFXyNbQEhxi7Tnt4
ZpMVZyOUxQuvcefryWpmmBkITy68IuwubEy02WUY9upyFP3yDYNvEOwGjZZQpK46gOVvC0CXquiR
FNIC2jJLX+5r9JjM2bM8IluE7vFDORctA8uiLeB5MvmD75tl/Tc4FfIJVLfyL3rZZG7clmaHECcP
oic/sdMHWAhV7JScYTbLAv0DahT6WYB2tf6KcM96MCbX+pQD5IhTScz8DnvxcGC+qzh+BSJ57h2R
/cAETGFGMMN1P9f8qkvIJJHE5z6hwvRdajYSTvlV/AnNDCxVdTAQztxorFeHSCEt2ILBMvZctA9P
QzY7u2ihlXA12qOXxLl0QduHnl1mMccJKwZtx5jGIkB1a9K4N6FrJEb5jLeBH88MW2R8JRIa+87q
qGRvOWOHyfdaFelzOnkcQf+HozNbjhvHgugXIYIEwe21WLt2ybIlvzDcskxw3wBuXz+n5mUipqcn
tBXBi7yZJxc+qdc4UO1rIVNLkTsDQLNnFjTNU+tmFBkWpObkQRrHuW6M55Bolxr+CGvN8INgAW3M
hY0CdS+yqrvdXOVDySV2eeWt5v/uvcIBUzSxQiOIUX80cRut18GFIyZzPyZCpoYmodK2fIs22QcH
atVb/8w6cw4TFlD2zl9TzS98bgN1ScOm/dhU6Pc78nXpc7ZZbJ15NXL1QbXmBad565+3eIrel5gH
7DDOaq3uSh0akFErBpp9IcX0x19878ELRHqCA+Q9Eq6fvjaluurUIjEdMhNnpzCfsl9Zlzr1jtqh
VSaemy1wI13/bAYMxkl1c/XUM2SiPMzgQsU278ZHxuLwyDs/xpt1K2TncKXRFjJKmjGdqmV4gc+J
82UjZpa/VUXDp8c1Yvaptu71zPu5D3w6v8fGPGFhrR5sUHr6LQe1mrjAibw/kDOGuxwoiwR65kO7
xOMRvXkO8w9PTHEirldeVBamL76IomfHCzPWua2tg/Ot031vSM9cYyhgHToCq4Jlbct3/BH1GcdP
B8Eo4/p7tDOrAt7NYf+7xlfh/jRBiNe8GxGFOTDYtO8ybzYXy3FVJ3l1UycSiAkRX2qI0xPvy/hN
FxvVOk5RUdxd2mp7SY0ufosUQ8L+pj48DCnsUopFWkjWwsS0IzmBoB+srFhI9HMkPhmrmvpC3rT5
i78p2FeNBeg2yYF7uxDDlT0D+wG8NTG6SRHTXA8QMLyV12j3wRkiBR3bq2+4V+VWzfAemqqzT+Um
lu1f287Lc8SbaX0sthVxLGhQ6+baw64P+XL6VRROd8vCzWq/hlgeDgN7kbLYb3UwDwdNbHd8JL5H
7UqPrPrQGb9u3j2dQ7cPyLk0NJ4RrFsZi8c1SrpcBEjAmPC+u6Z2fuPYj/SxG5x6ObJ/A9ZHTXYp
KbEfYbvsRBqr8JkyRINZfk3NkXgc12XAX/7PNQ/CR1rZfW83+JODzTMX+BiidYTvV3dYrdzZpomH
aPkXUE4B3DbkDnyc7Qatk+VkfM+gD2pJZgQ18VWtTzzK6zuk7/nVQPDpOBhnDTGiY8WaO3qtjm7X
qtPaYN7CNFPmVKDSPwjl0VMfSxiU92UOgGLHW8EuibvyAQEapEn0dd1MedWCLLVcZM6jts/1XH30
Gf7O3SQi8+zJ1bzramZTCRRBlZfIW7s4wb+Y/6j1RHvcAtwippkNt+V+GOpgus81PMMOht7vaixz
dTANm7QzkMlpfl/dyP6euqj+mFvHAPby4GWoCh9BMHjrVYAZQlnqZ/uuV8OZaZ3eWQ9eH0XnPFBl
s2/TMV5PHKdN+5KWIgYRsuoQswbWR+8gspjDe4n76E+h0V12LZTYjFOgIshXdvOpDrrmNwSijJ6m
mrYrDdMpNjjxywBsdzJOwYyZzFn9c67dBesL0jgYoC4s/9q+lkdkNdw3eD9PkWfEfWPNcsYs4l+C
wfVBkMbO73KYp3t+ru5Je7RkTXrz74q2keGp0a5gN43hhs1oC+e6msx6tmvQnVYvzb7zMVLvUDob
/dAs7cLOc17TXwVmwpesEcU5Nabhgh0P49UdvbRkVSuAjjsYFGpcjTNmswarRYuqJQ10wEVHX+wG
1X99KcaLh1p76QOwa7t8zQsS2DR0Aazd8D/jYDDFkUqw9jfcbMNjFLbuy5D6sBpROFt1xc0y1AeF
WR8/VZO77BRNMZ5NNLkwviKgS4nEdOIdjQQIcqrU1I5oAXL09pXQigGgbVfme1fp+C5dveBXE+B1
SRa1Qd01shD3tvD68BvJEZwK1CeqPIV00ulYA/t44P1bblgE5vg0L8y9HualxwyHJkXgzFjzsYfJ
haYgvI1NggrgHq2i55GzQfZSljidXjrQms0haMC3YxgOYEFnRiLBR7J6bldrP9JVZj/yXgc5Z5dm
OYHjJAr2vrtK+6w0hKNoYvpbUFpVjdZW6Tx/ntw5fAHlaIdH1dVU3pG7r2HZZ2u4HAJCNQ9T0ctn
BHf+BDQXnIesVf1eQnRgy54qeYXsWnSfoa6iP9YPqwe46uHBx/j6EXddOSZbfMMdb2KKzq5Xz8V+
YPgEfznfBEyCk3Nz5qAR9yvcpwZgbGoAFBpdPgUg6l6qRa/NVfQRW+g86KI/wHqle6h8L+UtA1xq
n3eY5m6ZnT17p40X+CjUDX/YuCNA/R4IXwkXmHdLA2Q6add5LFmUy2h5M2FWnmoZ+dcVR9WfbcMQ
wlPqWYq4AqDEsRbe2Y8FlfFRIPK7aklp4WOlMf7WJtq3/XwA8g3pf5SDu8cqX1yieFvZUc/Deuwi
T3xbb0VSoSQSZQvQYsgg6VjsUrWpqV2Rav0vYsghpT0KVF8BIcydKvWVSduet17YV84VCDYwwWne
nUR670tRVIeQXY4+jUVPOeXWIBYcfOisSVlBo3zdWP2HvJvmUR77wUEqwF5YJEvkVO+DTWnCHL34
n1MYuGmt3/6qsk0fiwJj36/cuPCE2xp328HBIP8yRkJShdG5zr9BBesDIrrXXr1JMnsHzWoWTsNK
tec+zgAXcdnZuiQGZd2/II8swJExjD9jJC3HO0wO43Knx0nrC7OMefJiIaMfjfS8/tl3u1tbMv8o
eKY6PMb1E3kw2vIQfL9p/fnOKB9vfBalYXaKsokON5UzAizWb/z9wBYGz4PBr3YykSEaFPQp2y/s
Ff7RmWzkfep46cNDJWus2MUmp27fumBGd2XlFu4e1dNYL0GuCO4GdGIeAPKRcP8RMw0j5tr56oEE
RvOVblGfP1bDNLcX1YWes+dOHLX7sOGDyJFXajrs+pF9jJjsm9fR+wPMWWBMMh03r5xuCD7fK3ui
YCqLN11q2KS9KF1m3iLCdeQNWPBZY0IC8tHltn2E3Q5dWngFTlhKm1J6PxYyFDEBi3jOqdSpUHiT
QPfziYpF721zIsfsNF8fe/7UDEMSgsfkk1zK/2IP98xu0H2IcTO3r7r0ustCK/uJVZP9s0kjfznx
uP6gV5StlUp7aW5wQGOhdXsbUOoJetK1CPqt+lnN8Szuo7DR/YuvMpagMrekzBs/aH+IsgtegqGd
mmtZqLrZb9sY3q9Tr7j8h2nbvTRxJMJzl8pRnNK6o8x0zrvQfuJXku1vlYHf+97GZVuvQRgiAUDa
KppjX4JyevHime60Tcew2HNNzuDv0MSY4rbUKqCCiwXgfPMssdykn0AksGfTL7QqJDMGlvlPZ8j0
nOnXoCRdhfMD/h+jH9eZNsaZVw3KFARR3vDe2FCf5q5+9RmMffBHmpULWkyt/LnFbvpfu7JM2akC
OzUe6rbcisuAVJ5duIt7V1tImyc+eZ6MxeGAuRN26EMVNIsGr2wx6/TRhEuljB335HUoIz940YQD
Sg/M2YRvMmdEQdmw7xgR0u3qTC184nVagsfMdDFby0L6WJe9zXTTg8TeE19cVMbxGJEkQF9H+3iH
q8undMsm+2+B5Cyv49S09MlkRt2xcHAxq9Y4gvZjaUgWxBVlLj+WYGqX69z29OY0cOcxwGMfQNS6
ie6375S2yUBac1yw7MxvTVvLAw6O9YNWWS5Ga+7RAlVxWkyXpcf4dsFGp+HPiJV+0witwgOKVv6H
wC4ONu7kso/bTqpTQDEBJjkyFlyOYMWX1oS3vwL3+QHh9k5Usfu6Bjhko1LzVEMzmc6y6iEkOs5y
yZk62x2k2vgt7fpw/OGH6RodaOXIxcMg3Lm6uIFYEh9j7mGuXOeOBW33azVlyNO7TGsMS6zs3Qd3
HtzXkuzQtG+5PjAHk1kJ4DCTgHVg75YJIYLq3dAEC92cha2PRWwsAIaXfvaxgDy+YxRng7aooYB9
ERHKeJfRSnzU6o3nBwPDT957KUBythSA75eWChH3zHDjzPDMoTuXH1lV6/xYA/UMnjZuV9zsQ9rE
jkU72PyNm2ood13I6HeGXehU9S6I62n7PY6bR20XK6Muv8/sUltEt7BvfaxRnDLZfW1lRC+vGrpJ
jMfNBb5IBww2XIxs4QTiyReAw9R/sFkEtYW1hw5jUDwnjOm8J0AM27HOLiQvMar+x49VyrMaXLyh
SZwp397pqTIRtvwMFlZz0TyZ80dJdad8puo8zD+CPMVjmGwjV9A64ckImqTdpCMepeRmvR+DfqJY
ofUzer5y6pxPm+uAcSUR3MafcgTOQh9szi0qT1bpdPMBhMmIoSUfMfUPKeL0cVaW1pMWwMz41rOE
wQrIo6mLH65XksnnAj2i21/pp4U1l7S+rwwdT93cZk4ybdWtBFYOzHv9KUaY1mitvjuf/VUw4T02
hRe2/zV8apjy12VrDzkjgmEoDiV6Eh8XRRkEHjq8eLRcBDdNGx27f64XXy/PU6kLehT7vsJ1r7HT
qnC/4EWcyCLcClRuPSRIbWfB3bUlCeNUtjxleeUyJC8I9C7ph9XYs0a2XhKrpjK/KyXo+idODmiz
tx0vK0E6nQu3w/BMRIPYBRgdH7Ko27eYrue5Grtj3Ji5La9ptXQtLca5mcLvFsd5+O5GuZfdc5Ht
68PcBDrD4k7yLMmRsbe7PiWLRi1OGrkkZLA1Oj9bUdTmECFWNQd2/xxujY+T5NL19Hk83nLeyzE2
wzxfNh2Z9NRWaRx/D3h46nGPoYkS0jOZztbbK7zu8a2d3r+5g9pMc60/sMCaw2uwlLXvYrYR6ILs
izOy3p4G4UoN0loVhXfWYa7HO+xkRt5EaaKUFOB4bf53KNiP3Yb1Zhxb5ua0lv6pWohazK8jsFZ3
e4udwfNPOGvYyjMpUZFAWciyAhsl9Q6SP4t7D6N4uGF+SdqwwchuIvC4d4vodXHQKW6u8MIGw7Rn
0qfLejIBRKMDXsapTPohK5GjWlOt0ckZ8mBIsU5zOx3Pg7O0Bod+z0q4Klcxf7OGIXB19CIrsiM/
nz9c9Ia15GWe88X5V1CYgL7NU9H912eC5co/QNCGLbBqGsUii2EZV2Tmybwt6IIi08KbyPF5gwrQ
y2Ig/rdQeITp12vKU4XdhFoPvTr4KcGnTyzm0PV2XbZW9tGrfL5jjdN8uU7RGojHAntumyybW8bP
sRc3vEZ1B7+crGY3F+1bj58z/ifGIF/Peuic9r7KayZUIsnbwtY41/JPEdQOC68ANcu9y8pRSNap
PgXoYOdWLNy509QHicBMsSkZUml3fbWU9mFqVfPDkVyWk6F1Y0i7i2Pa42pWut3GHdp7hZa0w3WD
R/iyLVgSfljP1Kk5lFr4xWOJYC+PU8+y4GDDOndOom27GGZiarOPtmIIuigtFvH7ticILiMv7PCT
45Hah2iuuvJnKsJ1eBz7LryVs40usYmo6rLtLq4XCHnI0oTGjpaGR1DBgy0W8pMaePYRbGbe0RMt
I70dYzK1dEMM1QoWv9z08ieixkJ+GsRQ/x4hiuF5Fzu8At4qFYhbQaJjxXJy3W6kDinYgFxXnFjA
g0nejbDyyKhg/6Hrp7ROFyDo11SiYShw6Jg7hvDXq/5gGXvjK1pOay4b8/H20SnutddepFY4WKuG
Pt5309otF2w7sn+YrPKjf/znykXLUXNrHjFPcixckEa4nBHKx4VLPxifSK4+aQTWuyDidMQjv6RH
vIpl9eq0eJVr23BL4EwUBPK4Ui0TtwqvupVeNCm/mseGFVb8K2jafo0TG0zreIVV5dXXEftCepJE
fsXzEvBfzqHjeNjLC2cEALdTPSTnLIk1LoJnQ1y4T0j9wOnfDwQk0kswZ219JFVQ1W8dxTfeK+cH
xooTu/atfi3KGqv7OuWG43wkoEiXg4gmyubrKacz163Dxv5UmMDb76nWTvYddL0tXzmRqXRaOjWm
+4GzBugShU9Ugw9xaX5yBYuyM/boKf4TDgT6qBCH2Vk+8SGfe8DpXVwds3VWw/IKV96o+8qdjTkw
YrJDWwE331q33HCtP9a8ZZO6UsSTbdfNYu8/KiNL958Kl25qdo6JXnw2AUHHnuWJ/IGk2UIWPt/k
U7HWKbkFZlYQzReQjnY5BsY4Q3NADuynP1PnGhxnzDA25fNkXZKMtH6vurhDBtFTj6ELvtbTuhEk
SncbbpNcf5VRvk3T02Tbpfoiv8KlEBkqb01Aepe537vH4+3TMVyhWtEG0tshkTTJE2ywIazncqKO
7VBKt7x1the1Mq9K0xgmT/NtRf8myzbqzpq0uMKPA4ZX6l1DC1vxSU1W2nUHPN2YN4kR6mlbjqXD
rmdJ+PWShMh816pHblF11eOXwbzx3GLzc7F+YOICnc24XO2Ar4fZRyrlOpeHztRrxlp/GgOG1WkK
owV2uOWLxvjrXgoaBYJdCK6XHQtRvoRMQf3uK3cFzbKN3l896+Fzykf1Qt6YYjt6Uc297btA7X0V
jISTBoeeOuFpD/9uDYrD4owwG+VCEZmQwxDVNEKD5p6tOQTO4LQ964tJv6bSoywhTk1Zf5sJ2e8J
V5ecP6WdJdRB02cqzHZjyD2P5uqUtiIclMA6k610aQRsVket9y6xh8cFH/1xSCnpY2Mk8HjmJdY5
UodU+o0iFyjDrhqemzGNz2nUs0cfyFeft2YbHhcMYjVRBwNcm2ALTobc+14LSgxVkaknTf0OVdj4
Qj4HknCnfPKCq+8FuULOHLyLS+/2ZxCQOStSgcATkFj72dk43OeBdv4wbarTWPrURvLHSJypIzy6
8CI62pa9X9D46jpAlNoTfd1Y6/DFn5upnp5IfwtJktCC/BdlGrBbXP3HbBloZfM27yFeM4fdMRL0
pY2m+s1ZaOUMliZ8lVILULsxWROUWtlz515x+nFA/Gy4GB/CYrMfIaZiOnaJOAEEoguKHEEyp/N4
LXjjUWahTfDLyYbuTQxu5ex8heFqJ+MmvZEEBNWWsguTxobVR1E0rJfDZvkHADhYn1jvEHDchkqd
dZnqvyN9SCA++JzfTkwtvyq1DWsCJyQ79cFqhiP/Pn7PTIc8GX7+GFmv+F1nFoeLO4z+Ox5a/Blq
DZgQJutdhqCheCHV6b0k7krLaYZBRc55zV+ZzGHCGdvhv2wtVprUUJ5k8fLtdVfUB+tX8lz8366L
tB4j/i+VJCk3OI/ewtVzN5dp+KwBjIUJNXLDD8f4WHn5hvWDR8+F3MU5H8ZsqOqHskSbubi4SpLI
A3jHcjQEdwC6Xs5JNAzbPhbr+hgYODPs3yixyxx9AOOGJYcXi+Tz0S/eTqckjzH8ROrczH1wKtco
Y+MW4vAmm8W9ug6Ru+lqoOSLCsOc2zqsCTpqJoUVF+HkNBAc+UTOuqH9i+Xk0SJ+ZFOGYGjB9SXL
XOQXigPGZz4B/YVADhN7MQUbGiXGVnMvNx5VLnj1WyVY3qMaAKjah+RZ7syac+PtG6KGmmtjMrPk
RazUNV6voLSWm03JglYP24KhIBINcTuJdpT4maRKNUDXfUSV9O5mqdhUlGsf7YXsIrHnQl/tcRV6
l9wrx/PklFA0eiXTS8r5c0HV7s4hdQEX3aNMVk1t73L+4Qd+2uYtt1xQo015+8kgCnNviPQ5r735
qZ/L/D6NdPzgbOmM/SuOy0ci1+jQThCEr7qOsZZ5vlDndmrFNQ0X9R8tbz2QizgIO3VZJWTro4fR
4b1NRfXDodLgXcJouMoFFAj5VJajtH5kZyZXNhvpRAXCvbHRz7CaGTRh+KvMuNt9h3xyD4lmpEsn
d937OdfdQ46t5SPq+1Aehrr0Dk0NPD65ZR6iszIxIV9d+eWVRAGPomvr+omsGcaiiBeNVnzcd/Xi
6vsBW0t+NJU77pcpsvaqcL4kDH95Q8p7MY8lW72PxsPfv4DaOY/oPsSiNmi8lPD0wL1N88nnubzL
0zFbk4KJ44CZgdum4bWEs5MNJ+8HtlFnMGw8ZEFj0h+I0Nu95W7+YRxVXdlnDweCRcxyXosuSPqe
cuu0mp7jLqIxo/D8ZESgPfpeET4qhtP7uNroit1oHEpyl5H5eZxNP5Al6Iu3Nozm5/9zxXlfk310
OWm+V5ys1Bdv3Kp6jHJ/mLzi9dzIxtm3BbUxxHPNmcgL11pabMci2fol/1Xwhv3MafTQvGlEx8Tk
sGeDwUTzpKiChXrh2Uws8QP/qxvS9E13g0IlYWRBYxl7gEwE56cKwvk4LXDJmD33IVutZ65MhDs7
v34fsQvfeZ0X/7Dk1f3LiIp1Aug+t08bJhfQKrFa3jN6fR8z8i5sJbr4xUU9ujjLMF9aVghkPUmr
knRNHXXKUJq/sV/6/vOyjPCNCAHAbs57G+9pklxnnswM4XJbSdbv07GaQC/UzTfR/umiA19cefMX
w4+hqCGJTLnTQ0QZsekeurCLfoS4MOWurRaXC0SuNV918qW8LfKCx0oqSnpb6Y7/TSp2329eiIiE
DIVJbarrQ56BADs5fazXUyaB2H3UpgsL1MiF//+ZXzwwF5QzZf9mi5Ys1MjCsd6fUrw+ziKJiBSh
k1/Mil36IFRcjTObjlYxBuqYxPSTSeGYIE3GRfmSOmwdbnd7N4Vu4NuVC2TqZLF3x5tuVpzBVAew
S13tzFgkcKuM+LsrMAOqk5iQ640mG5lguk+hosjFoJZ5q5/fR3xzmBDYEM6sivm3f2Emr5lTStvb
O2YvSDGdDbxnf0lt+yJium+PAnh+dGkRtxRXR07AK+++hfCkxftB6jpz9n0WxcxNYl5wL9sMTVtk
NLH+pNE91djqsNAfDUcNZAhj6QSgdYms8xbH46fKwcFlUev5R1HQnft34jqYVHHTmysnlvjjMGX0
+9W3/PSiZewZsX3e6mg4OoCv0sWMhZOd1pE2GAohU7rkr8j8+UtW35IjREyN+uxM3/e/Ip3jZSAK
HteJHoREFhURq1jeTgy/IfJsfmdxZ5J1Lci2otTItO/vqFcYwx9a8WsgY73F/b96mkqBaYDfP1Nq
z2F/js3Yh79RaecjMgaWVziIseYFAl/o57jSe3MCdl70e5M1/jHD4dt/Ea7pDO/oNXBfuwF58J61
i23QFxYafff10obtZTWadNPBsQY2V+KDXqEkDl2RqDmBK9IfYA8gDZYaZ7rjjs96aUzsQkiaoY8E
PW/9n6aoQ4/yTNIKX747IFSWYc0fZGN3vqKdgUgkNC/z+MzkIQhRTvQ90CQ4tzkacShTRUVGiBLZ
kLFICb51h3Lx5vSJvag4+mYovwYvw38/Ok79J9smbqtbjnoCjMZPBwJVzWs4NXCIDeypZC6bMaZm
OG+PFvbgci+QXVM2F2WVH0idjfMXKJGF7H6R1nfdoorwJcV48439eC4ugaEKmF0dr+VbTo4ARptl
X/WoRn64rUTAW5zgDMS/+C7EOF9ZqwXB2cS3SHCffztjGHFQFWHuNZ/bMhCmQ/jy6/kY4FKlUUZt
Id9zyL6Lg6+nguMRc1WrE80vMPvqN+WPJyvC0aMcvmAdi4dwrcezt+oUBA5SrMB9zmUuds5WcYlN
wGkNzrGuVSowwMhp4QZMlupmyiJ9sryhpwv3UMebqT+E6Vb2b2Sct/I4LWG+/s4dR4W7koGdvrFa
TsS2ZA91ogxb872FMelgWTeKRP80Y8VBNd+w6uiV3PYE83IfUJhNJ1c6DM1X57h6ucMVHRLxiDPj
i3fiHrGsGWHmKf7bsXbcHrrSYPQZ5hz3yor5q3zQjc6bvTNlZYFYuZmxPTkK/eXg8D8HTKBjRXdH
h+9+OedDHccQKEa/+a/fDDLedV5wZNJCGsh6vPqijtMNTITThg6WAEhktf9WZSug0LsgFAP6CcOW
3eS+T9G8saXMVbM86pHYVpuwGlRw2FcS+4oQDwo4XWq+ixcYjdOp9kG+rb+CcQSC49msKg40abl8
jJlZgpyueTEN1aUsjfra+E1VfCmHco2D31M3SFAawwG0CJbzA4Z/DzvTEEYrliUdehTijiAxzEFP
op55JGq1Nk9uq2a+rJVA/B6M7QDiOK0uAvWOTFUEBycadHwCnjvWXI6UGfBGk4Mf+iTSJMvuMzzK
Jt1XREnrf6bUrvxyY80G89D02H2dyWejgpv9pa/qzLty5XX9RIZIOi9y7HCjttJz5rsl59fzNiCD
LweF79XuIM7QMAX2x+6c9qZM9fPiHN0BaRRvPDQNTqWOQjdyV3ecSTAXJ7ZSV1z6+Ae7bPoq2Sfu
6dyLPMLlLJfjfC6uoYZZdhziRh29PnTvW0zt05+hM5xBBxA86XD0YbO58XFRauQlSjzNv0keq54v
HX24IpF8fwCu6DD4uxUtYZzNH4rfoTDmBLFmzU/Sq0MfkQgJgw/pyla9GnRwi6wKiiIymp53eTHb
Y1eZYUHn4Q9w8JU1D0NF/pFDoW1eMMCmV9n57duKMTblIjlQG0uI9MOMLAX2rYTdPdmMSC8r2m5+
8sSAR3YdAhfjE/5Xe8Fksd2VnkekBCdupQmL8ZpEHEYbgOVWx21x6p0BAg3LQXMZKl08lfHI1cvQ
qPWMrh+0d5SKT3zynTl/8f1Ydzs/dNYH2eNG4f7MwtRjGUplzbiNzlNjWaHelp741UsuwK+dO0Wk
XiuqejbceJL2yghmQ0xCz7l4upURwXqUkGMTsJlPAL93+y6U+S/PLeAaxTaCu6JLdmjwmSfxGGzV
eKos/jXSd6FeLz0qa0KRZrTsxmjMumOjXG0ftlFxayPoNm5YFErWTwSIqDJFTO3iz0WL7keo6yhL
LKkcTsA+HbdL7QHTPvEamf+sLRkDsjc+1Mpq0u8yXp02cYygXxiTST3AYaPKxve2eA/IgW75rlrU
BYHX08d0hERILTErtoLV989gzp2IfLFdv7VPaPcOwPH0WuvZHy+Qa6Yf7hyECCvCFicfMmB7dGLu
j8c6NOo85gWFBPQU1uppRD15ptK3v/Zq7v3HPjQDja/kBH3NPG3qYbnAJ44vsxmDix/A3wHlOSNK
UDufKFV2z9yG+UNRWGfr4RCQ6PgKbVac4bGEZx4SfeB2MjN6jQht13zlLndRrIq6/UCc133qBoyB
517ggjk63srkVmvBblTgZsUik84s0+tY+6ew18PBgcYoeV1O/bfJFq6y3NkD1L5t3vYu8Jy7Ai2e
57gz4jPWrGreXFD70z6dRlQORZSN3IZmVcwbWnJdaMypM2FOTfc0st6F0se8NJWyOEgoMyHqANSf
1rp+uQc7Jd6GuEDK8foUzasOQQfVXU3HHFu5+Kmd6R/s2BphG8i94GV1CzJ8y7I2h6rJHGB2Vthn
+u2L41aK+rpO6XCY1YTXyJr1pSb6mIghw1nYTIN5XKuSPAsPXM8NswrnvTsVA6wORg52xGF/XH1Z
P/V85hIPUXMPnT4vr0Ml072Ll5de2VbMpI0QymEJLsZ7txxJI+ppqE46Elia8nwKbiv3zKL6ehCa
EtX4rXOhubEQ+0AASl1TGoRPGyuvq8COw9RtyQAfccBgat7Cggc3L9sWYlUUEFkqJEZA7Rh2yNIG
/nrOMYYTuZ5txHwhVbx32RqcjQORvPRKxDHtpuIvWXF9iqtA//YHfLjUQjsegOwRE0wzhi1FmyiI
aCoerEjyRD9VWVuRDDilriTL2qP2bX9wVBMXn8ZxvTdf+vmGK4DNxM+eutbL2CuXklw2RNwJcxmb
HZ8OyAB+rqu/Ar7ec59uojrXpIAdAFUCA3BXzl81yMW9Iuz40qwd6BQczE2ixwUvQyfqLunZyl56
FrjPt56FZ2O8Kn3N+Xg/dZadCxaGgFtUickI8b4B1iinMfMPNKGy6cxdLLOj03L1m5va+wrmZk3/
NE2b3rNB4ClrGpjrXD+ygDw2ktbZFJa49s5gNX2ydWsKcu/YH8S6sCbkNCh+6N5pirNNneDgsgdi
7KEZjQXygjyGIbpwwvRN+S5XX0MkC/NXveT/4OgbZyc0+v6OnkeOU0IrYh9ZwoWwdujIlngF3iiM
xVCLgOachnGIsgMKIKjEgYDFVyRg6oTOFCW9249PTuHmwSFrOTaSvhANqgfDxgP54m7YI1umjwtT
y8+5d/gBA+ODVuFRNzf0HE5Mely9wVR+Mgfl9Mp1V0cPoTHZpW4H7z6Sw1JcYzIU8bFv2dfvgolq
8aujatn/YjVSMJqiWwyXxRuWhi5jdEAM2/Z/FJ3HcuM4FEW/iFVgBrfKkiVnu21vWO72mCQYQTB/
/RwuJ1S3LZHAC/eeW0m1Q6qKQAEXgLjFPB8rED7ov9EOFHcEdvirD2TosXfDZ945IM+HQ6CzkAmB
IpvNHVamqaeZniVTbU4jtKDv2gWBs2FUPp/5z+69W1foZPkWLecSMnS2b4BGnfsRRN/Fck15smA0
fdC1Vt111tE0n8dmIGUUGS7z8I0MvRGXVqgTJuMgHi7d2qaWtcbjBQ1zUGczjR3jZpH/ZmA2QVhM
fvu7oEr1NqhjgM5i7MKhBQpocC6xTUHxOoadoETwoqQO9mVDOjnWX7ZZ5aDRP6CUVKeCsLdHC5RV
cizL1WU52iP2KRtHnX4z6bxkAvxpGaAoK2fbb34wS+k7IB9m3mK/RCZpYPyBQ0CmWuzRbVOHCGcg
wBbnWhNuoA7klIFlb07s7CK8NPBCdtzX4wNla9t+4BXBd44oza3PkqpJnhZvSC5ALKevwDAenhtR
ogyK4o9ixunztA6Nxw8dBjMuNDa79Rb+YP6pZiYXGxrX5c1GRcMTzV4XxWJMJ3bvpKUtdjkWBoRx
gZud2jJ05MGru+GOXxEAA71B+yuljN+cxTbMjzUqP1VkjsdyxwZLgPByZfXmThdCR0rR3kMXaBK8
GchlEuyHaIoGKN0B89Hlk8MxY29DP+4mrCNwzbJkZ8t5Siac0sfIj0e4R4QP3Ea5CIATpvBc4+10
j/mB6MOs/esEffPUoUNYNnPhMWTkUWDbXyAsfQICFYDcI40Rg2C/66rZ3lvN0Ow5X9RudkhU3nao
x6ZXf0CC4S+qO6Kfi/SzrESS3qWkezRHlwtAMWXN5+UM1m7BXjnj9d2xUnKupmQzZeGHOdfQbjG6
hfXMkJcQhz5i3Av/NTkAmOgfYuR1l4RB+D8LisxHm4Ih4NIaYgzKEmVNicfoIAaxHpvkCOxoNbya
LU9mHQLjm+A0KW/Y45Li1BmJqoZFOS9YSKDA4IkxIuuR+fZ8djUWiZk/l/fe55euWSfsetjXQJpi
OUGtnbhoJFhB/HvdEY3G/B3GBmaWHkAKUMiCuPFW/1ON0OE/XsQqxbqfdPc0lA7BhGQvPUdoIX9G
e/J5nhisblr4aselHrobKhYWumaMlz0ugOaBzGPrTGztcNQTmZCUxDWjvcRhYUl6+WS9dJ2PV5oA
eeegJFt+hjpdvR+6gM+1oAfYCxwJHyLh3fydRWPElzUjk3S6BXG3PWfU4/iRy90QDvoBo5E8G1sw
PsqHLqJ/SoTPciuBJpyvjOZeVeO2Q7/90tLNnIxOB/qYtFJHEGr1igacEYICR7SsE7kD1BXax6e/
cqiibrdoZuDYqgO+Wd9In/IpX3jK+Nc4WszIx1dE5X07VOYW84Vf0QphLCtiG9xlQ0TZNp1LTGk6
wV4Syq680GgyRwZp8wNSCydqazx3i/KmjfejEWxGYW5EuP+Azp183AWvfum7zbsi75YVkgQNlzNT
KU5+2GDAzVNTnIqUBSHIXYItzQM1FdHloZtBxrM96AF0NWO+CZn6F6922/mSTSpfITt4VgunwQ2N
JDy9suFudm4aneCn83UUYFrQvISs0zHCDkGkbXTcY4oxyIGowpbZL5JjQ9aN/YjJtB9uPUaShzLN
aXvlyGT/UYQG6T7qSA85Axu1o20lBF4xUkDmLvGuAmkuu4m8XrU8JNNo+CPIcJtwU/+Z2JC9Umyi
YvS8NCjv0DNn41X0c44yb+wddSybTspDLQGNXzO7iexru4jAY00JOxz5fq1PPrObP6hUyT+O8qFB
VChRxXIhNW8tKdc7wQWeIeBDkGeOYwV7MCxt/4hBltmjz2oU42sDwM531F3ex/knEO/wx5Ve8FSQ
4+7cFhs4/x1NAQpGrvip3KWMEpi7Mnq+r2DO/JNukT0YvtMntOsdDu+wUGuOnDPNRCf3nh2fQcA4
7lOICNndu07XAmdgJN5Bm8G9sA1GxC5sLAp2QcRd4IAYqL+dcMO2YUBamFCfTm1sUbFH0yHmD/yv
KOHYsC63QOCHSdbTELQ2PkaVdpE8zBllH3YXtCXv4YRO/ShjlC57uPrRee4JxyZJtXmoe50RS6/g
i+z4aTq8RKjyCCkf5xW8uvR/YLs3v4HUU70r5gAfcxVQphGF0c8PSY2aYDsJuC5bcHzJFSSXP9xP
yTLy6bg1UtOwblklSzLpwUZADlS3BUTekxUCjbyRw4qExeehDY/WmJqLs1jzvp7t4FLAW/5HrvSw
HsWBCe/8Gq3aDfZVuexmGLbhDt1uUV/SohMPBTk7O/aU8VNdT+Y1R0tsNn6M1uuupsiQkJMWj71c
jsYvWFqMUtuotHqonHnJ2CxhpD1+9T0fULG6OGO07b4W5Yn1+/iQqBh+MPr8eg/NEB5wX6lbPTni
BH1pdj7Y0ksE1TnlQ6oQJFPZdbp7tmjoPRJkwUqfZ+UvJ1ZZM/Y3PXiQ7/s4ekAVQVvX1Hh8bxHG
i4VJv+VCKsSIYKaILbhDCpl7GS3hHZTloKbaWrF0gs/Cnlz12lammliGQp5X+LBARWKy4fdlT257
Lg4undqv2Hg4GNA2OM6d3UfyPo+HaWcy05eM6AOWIPjxghe0/VH/hCwf5GVjpxwDkiEeiwo4aPop
8vxF39l46QePRgdXAN9Km/8K6jvvzS0bC3AxO6QR2vIgJIEVia22dVojpcCP3xmOWxnTJ2bQF35s
b1iz/grh38CXIk/BBGV8zAF9uUYPbxgRCelvIErBTXUiVxDEHPbzjRdF733fwCoqJrLCnQjdeyb6
/rhYDBQ3pfYACVVulMcHZBr+Rc0U5YSKBNcSRwduitlNnhCkpn8oq5GcBTSftyJ2gu9RKl15FA0Y
VB4dCzfJCXAUVgG4B7iA602Pnn+F6pZ1MdzyMKoIQ8AA1e4GxuzwHux5zK49bUR6LN2Oibca1mSC
Onez4ejWFmZg1enwmre1GL/wx/jum8Z49a19ftC0LSt1aHoOQRzQCC8uerTXWycM9sjc+/DAGFcs
Z49x0Wa2u6K72IHA5jjCprv2boKuEtSOx5qjmmb/q5/GwD4lHekEB0ROLDhSEzBEE4ga5p9Z5s1L
y36LnGZWGqgIt1WRM7efqzwPf4uuqtUf9g8iOSFnAOq+brsRiehg8lDo+6o9yMal5c39xvN2puhL
+YAMlBEHZQVraKcx5XJoUXLx6ntYWqQYy+iOTngZ+F3l8h3Qz17rPmv/gKY32WM4+uE9E6IFjPrQ
EtK8USy/mi1GDOu/cmxbG2FO2F7YYXKSsRq0rkVIuD3azgKnaIi02VbdqTV5sAMnVAP+QLmukI/W
nvNm9SWirwFc8jd0grV7G5VK1KeJ7Imd5IyorQcy+gE8fdolcc0aB7gMRwhszyJ6R0yL5AtcF0fz
AfQT8lDN9BZ4O6Db/jTBzDwOBXPlP25OgMCRuWLOlMgfY7RN5QLdPZ7Ae2nkUzt+eeJ2qXIZzvSK
jXfb8vLhtXjOI5UdzZCUhFJz92EdtWEVnwfD7wn3Ghnmd1/NTvdk2WGMLjIIMoSihv8IgH0Vu3Tm
iZd4eoLDZF+AwBaP/jiGJDKI2P/HaF/eVLRiTifwxxhPKCyBt6HoXmFeJvhwdL8ORLJ1AZouuNQu
DISzT7eJQrjbs+3eNz7rcSYnU5n7f9nno4uKWaptVO3lD25ZQ1KlC5m+gI9EJJkimdwvOEyAvi5i
Pk4e9cJxKi2ix7Oh0f6+mJV4N0jomSd6Hsy+BOlvd+IVC8HDNWkGx79CI1FeFn80V62K4bWVKIYx
kSRjcQR9M+Y7X5VluwHYVJGCh3bJH9PivmXjPW0iW/rbGB0IlAjkaCE6QYjoSbC36PT/48XHCGUZ
h+LLxgAKrKqX8bmZ+kme+lyzXsfrtbw1yzBOx6D0LO85bxVLuwS9arElXAhUAQKugDm8hJ7wiaN8
4VU1SRA9GcUQa0tf3vyR/OATjAvB2VZSTFyCgPz14ww9vr3zJmMP20Ga5RMdffdNjwDYVHczfLgY
zjV7HCaICQq1w0L/92KnOSzVdaMgDh2eMkVMUBStQCMU5PHBtQV6OEU8oGCjkiIT58r0DwSfus1T
k4QZYjNB6VjJSt/gdKfeE66lwbmBlPUuXumV4PFDlmRn1O2te2fZAZglsnicLwWcQtpYtKsGF4Ll
l80hhWCb3hdIo9VH5NbBWftoPQFX9SYEvADm+nno7PJN1lR7RZT0exY6eXOXVzUY9DAAXzPDlPLE
nzGtp79xWVunydTEmi/jPD+TFB12bJlN/euvStvtSLaQ84iXwC0OlKMWMkDY0wDh04xY+CS2miv0
9e4GLIFlQeR6RjMmRBV5lgSX7MOYeVVxoAWl2OrkWDbHtqOXRIO/eAxrrYj0MXtZDbkEUzTIpsbJ
O9m4Oy8lwvod7LImo/eYlvMQk4Z0iBEhoooqedaR5UZEryTVFJ3cOsoefR8MDJs9u3qtUWH/iwgG
APGtp2vWmPa/yc9dG3ntAFojEeLGFTqwt9TRH4G7Eta0Rn3E0+WNtwGt+qVmYLmFNGLqC3LqXDyy
pMEUaI8s4y5RynjydfaqDDGTA+6k/JoXS6wRWnKiOI8Ff7WApLRPnYa9Bu0QGk7K9bq5TomAXJqN
WHo0Iw5nL4No+VPkffmTz6N1EZVgs6G15yMoaylGIyuZCauwxuglYytxbYjZeCPpAs0wHz5wM58X
Yghi0e5KEEzhqzIW289mDFwsimCZj6vlAsVA14XnijW0ftII5JHGhm3xAw4Bh0TqTcxCSc5aj0hi
RHaQ6pq/S9TWT0s2L3/TIfTerMiywiu0xsq6MTUhdXFdA7pMPSp33PsCcc3bmHmSa4nRykpDG6Y7
NvYh6OCc6/AMbng4JwwAg8Os9GLtCkwYR67UNOFsV/0Dl7BmhZ1EJSj/0p43eWOrY9gXvToorcTV
H3JuBosKCKgjT5QFZDGq/jIhhjka4bVAAWHWEVjamdOyREwSxQAwAotlcebF7JCJufrcIvD0NkU0
x84+rlpkhYgMuATBmuGOSYquDnYGuEbKWsZV/4QY0z0q+/DORQBABe1FyHlbJ0H+1oLArkuNH46H
IWRLFpNjA/E+9i8NCGgoNjCOKjy2+Ggo2ViisR+yMUcdMIhM28qTDC/HKRteQM2nGNcaDDlPRdpR
lMfzrA6ix9ge9KJ3HiAvLM7RbkuTnhcbPwb4rCB9bRhGQ8SxW53eqDKS25DiYwFISvnAcQ833Wui
qHpkV7y0D8AVQ+bEszTgzNuQxV41l9q91KzTeXbhLqLYshI9771uqPUdIfJlhhDHqrCzuREe+Zgl
17xNAhffdKdB32KhQki4Qy7cuVsoGQgiI5E41a9eZHUfcH19ucrI58nyhpNnjZxLeYp22RbOtGYE
1OznPbT896oudHNAJSMfOt+u3hdfAf5uBj2+ME4M0+cI+wrZSGWVieEzWWxI1KGQa4xRYGsGG12P
S52MTcv6lVlSel8eTcbvWMw4UVs1hZ9h7WTbBOUIWTJWG7JdImvvya18Et9adDTLKxWyu95YDGyK
XRKYJTwVtFbNWzDEdftTDDLJ/tJbZDgaDOzri1xafObshbh5QxZ9C+LYQhLvJxNiHHRYyt9m9KN3
P0lhZrDi5tpHZsFzwXrVDK/MAnkz9x3Gh3vfGuz4AYUhukPyD2a2xXMm/T+BLLyniaKkPg26mM8E
vqJ8cOb6xcsGFFXCi3AsmhFolI7iptuIrJ0vqvHlV6PhTv2rMF/8rVqOUbaYQdX+G/0yau5jBBbu
GYShXyEpI+kVJg03E/5aZOXNFw2dnn9wTdX5Diey85+2Hb98DFewh2AVQKDfqYq76tgiE8IVLmkl
N24Yy4vi5L3542wC0B+h8z04Q3ByIxd1SdhUcu/GAU+56ZtqK8JwtJFsuO0+I4MOqf8U4ZOBe7Gc
FXKo6UP3XqA/QWw4ijpnToYv4+iRLFxwOX8QGYzmmSfFbt9hB2pwEVPUdUQbMATEs13nj5wRMF/a
Mc1QYjOx10Gb7E0YRXeaCryDe2bDwcLh1nunMp/K9JwqJ/lFxR5WO05q55GStb9E9RKuY++o+5vr
svlo1ITPQiWJPmHq6J4NWIBjI9vme4D1dK8RTJgXKZIM2YrlRLegcyaNwjkTbJmRP8KooupRfxnF
j3Z8IMMDv9XGdmXFH5PN/p7lqB/DbEXrx7fmlv74Ey+ZC7a4Rh/Y7yIFYPuTk5u/cqFgipn6xN69
TumZZion59J67FRQPS2Cpcso7EzsfIjT7zlYj5zZm4JWgb8kDLd8jPYnxV4IfCUttAIhhouYJ3qy
epLhgAqPB5UgUPnAt6BQ/1mDNzyB/+Tp3ziYaZprj++v2VVmBkPjd6k5RmSFMyqrEQvtcBxmGZAu
g/fKk0NlP/rZUFCKdwwE69anYViyQlrYak3rQ201jVOfhbtUPlLXZvrpKsrxq0ol89+hxXE5YX34
ziKW7GQSsrlDnCYcVqguKNMJ3kQML80US/pEh44EyrQ5yzAzTU+xCz6bfCUbqijzUxYoFer/b/Io
k+WFqNQS6CuCjqOr2TyxwuPgAeAWi93o6FmfUi5ddMo80WX3VeVVcFO4Typ2hnXm/zdoVQou1Din
YUNNyjOzsiB1/ITvqi7eygx4476lSlMEjeTJvnAgFB+SmHC4fdWqqAI4kcflP4Ffz/7jBouNdsED
TPjWY1XI/0jEB2xFEcvG6QVUpfPCzo9oQPyfyMNEGDVk3IGR9Eiz4mlq0vpYuRy2Dd18eQ3HCVd1
hsT1qbRNaLaEz/iPDL/jbJ/b8Gv/dU7a84AAEA26I6UNFhNAi7S7pDPEFDYkclc1Uj05teTEuVGP
NQGZEV5LPyPzDGPnsSqq5kxVaS2nxZGW9Vp1gLyPsk+TbF3Z28l1cS3Iem45efrOjIz3bx1Pjz7m
xkTUgR7T2V2SZN2V53d5h61lCu4gMhwY9SA1qQNhsxGxM/03ndo+32i3UjnOjVTxWkjPHY7Ch1e1
n3t7BH2mZgwVLj06sKJqPteTICahUE6xj9B5MzbDx3G2XR9mOslIrFJKB9fkprDjet+6dXJlJ6Je
Sr9BCqJcr3yPCrgldDh1+s0yK8Gw6wnAI+OAEhvxJt8t+JEtckgXrpTlJ2WJeG3xC/OVN3MwnNRE
n58HTD33IYSdQ8LKAttrEQI0iHyofu8r3UxRO/M271tqnWjjuqxCeaZqgsfQgw4EpnKJn/FWgFpi
tLTu4gFFwvWqK0L5hkBWD8zh8fRnRcUgWiL5QhDkC4JMbQdDVsWUwMfrCVKTDKaFpBvLDMxS4mAW
Zs/mJmPftJBANMLOxXn223AgQWttmGK8ABK0sucgY2zxwh6RiiCyAbSfqDrm9G3hHEz2DrE933Cb
1blknQhwJh6OflqzSs+9+YLyHt4bcNHTjM232WhPsdMgBiTEK7O+yULAqz9yGWa+2CTIDzQj9xYC
C7qRafwr+QznK+PXBUqbbWNiQ1xfGZasHU/Dy8Jjm5875AgY3zoMsghlA/kmi2z8BolCvhhJiXRw
BF+QfcI451IFYXglRSn/pbOMkSe2pmAdT6rMu4qd2D0x11bXlFaZ/jR32+QRbYqDUGIe2U0nY3Jj
UsS6TCXsdX2sXxsG1x6jvcHznrrKghDp2xMGI4+J+J4Ty/9AMGM91zmxoFvPkLVjQxq5TT2wkxSK
Kyvysam/a6hcd6ZqzYG2C4OSJ0rnNCBveE1T4Pg3iaV5By2CEDkdeMQqInEpHlLdOgu2ayzD29we
2fyz+nL3LHlnghincHiZaW5fUcAH4hjgcuRjGvOGgfiUA//3w/xifB1ah7qJw4dg6EJ2mnOC+BB1
gdO9p1FZ/xttZs/YitsaXR6ZPHcZ+fTFhsWD8+ayR6/OU7mM7QruMdkJyEF8YxIY0ydO6+Rs00U4
h9a3zdgfpCh5zjdVqBc96NqE5RPIHyu7STCVy6uM2sx8tpBCD1UTwaKN7DqH9VURYPOAfHDcSbud
PxwHO+e6+/oFbYguSWh4tFWAwiru2+bLK2fqjKbqjb/NGlLLgCMH/ZM7ufPR9yRrvRZ1MGJK4bcn
vLSJc25bSo1e+qzNdc3/iGyhGL7SaTAfloXXHIqVfhijcDi2jSsCngZdnQcy+Bjk+fyIez/uo/Y+
TZ0K8Kwu1M2WgGeefVAaSP+Vck7cGQSFoXRFwrJn4BB8Ejo4PI1O06IkIU/vphbj0C+ird6V1AvA
lqDrHmXZwiCC8pz/l0a8n1IOeXI/dlU5fdfkG7EDk0hh91MQzCGIm94cPbsvhsNQwAPe9mjy3S1V
b/mpAwfAKpmB7m4sfOlumNV5D9wT4UtBD4v6xCVVyatk/hc6rb7NeZKIZzpIBrPInwVek7lDa8BK
y6/vIscA31hHf3Tc7bRaLvgWJtr2nW3Rzq3VfpMfYDyBH0N5T58KMwbh9RDgitJeQw6UGf1zGIZQ
erLVfwzCibulP7mmi4NT4PhENcywwC6QLsJnBRtcnSfmh3qnuyA9lTxY7o21Wct6JWwQdFLLRcFh
iFLisSRT4PJCwhWmGSS0IsZF31TOIcu8htm5adlrbyPUdfD7gUiAH9/RQts5srtk/m+KFUhPPox6
fswE4ReXjpLpp8MBgrk4h6LFUqiRl/V4efDLHlyp59XtEX9b5BFU4ScDMZoYxXk4SQv0OBlsxs4W
ew0sPDUJ9JT+KdRcv5jc6MUhqBXjMdZl7xkSS/6bezXAeLzV5dR/NyGlaE3pTWv6j7zTIFzwpJdO
eAJI6xDkGvrZqw5Zn5MTsbTUVWn/C58l1QcRIxdNd1XKQfwHt6E3XVOvsGgzWRi8jIs//xu12757
DSpiRr9NzqRMBE64d0JGXdchsct3g/r4UPplFv2WrPXQHgUAem6VM2TxAdxzZ2EyL93aTveezLp7
mgNBHxk6DynpA0BV8O3u0iLMH+nJe97X0r2nRe3Po0d8kPKt5Awuqxo3WT923XMpw8S5IM8Dsb+Z
xsZNP2cDTI15BxELzsUZ0TwfDcmh8toJMD8v1F5OCt4HJL534s6quwOY34AHzxs6F3pQu6xsJ6Va
te+NKh9C8iniM+c6zt6ZRmOn/Km3X+kZkyNG9oS1UxX7xbm1wceeKKzTT4uLuP4uE5UHH7XPvb3l
tLDO4EeD+mh1dGg2StpiP9M/H/3QOH8asIwAOsqe+JN1zoPTwvFldbTDXl5xSDPx4bcC62MWmjKa
hTonC9CBzD7gHBz/tGNXYs+RUfm7Ti0fpmqBXYhUIR1e54HoXmTxoTmjoEhfLd9LXY4CUUXmjSaS
LE4VJG3wOmiL03HT6MFdThhCQdQ/xLEnpy/SvHpjNo1QLmsM2cBT/y/D18R7iCwsy98aK1czi3aP
vpc4wxieoMswACEjZQDl/cmq8y4AwuiSPTPu1OCP6phMJOwuu4XmH3WUGmR5l4gxqM85AyN+HU8a
rd5QmCdje4p7d+j38Iix9KC55/D4bp2hvefJSwYAJ6ti3tu4diF9Sj49uRxlNYZAlmii5a1oUMTa
hGWd0JuwSCNEYhRUPmJOjETc5tvtG4jAbrnwsrupz6erszQ4peOQNa+Fsuws3i3x5GY7LzLDKYtp
6aal9zS+0Sgp8V+oAsBwgzCb0gXFD0Dykr5+2qeWwn171JRJy3jMFhQsOzBAlviSSB7D+7olofeu
QLtmRQSNhryzO0OqIVbPJg2S36Uu6c53Ku5ii6wBGhB1DbIsg77JHN2wlNSWnK+OFVOb3UhTonfb
1aAAf0pTApA8tcCP4l3o9bwlHPI8psmhCEuNdV4aFUK6dXXV5QePqMaKQzwpw+WLBCLUOg0YXhJq
Vre6lTUVuzePnmIGapIy4dWujUuYNwOSVqSEZeDMlUm6MzLxzoC5ZqZObFL5/5z8bQCGEq+2Pvc+
6zXSs0BMAGpKZggXp+phrEokyJ85Tzjn1xRON+VJHpmEz9J90otYxJaTN8fv3MOQYvuY3+ctY9xH
A3uk3nuortffVUVw3WHnKf95vdxeugWnIOR0Wz13iH83g4vWhl2nQb2Jm6LH28/YpchPlgvK6CDr
YNaXgTXl/Cy5r39q1zAFrUVb9/cjm5oZSAR+mgNpLsB+HYc/CZkRauvk0a876JDSZiz9VuL4OVah
RXtlkFGFmPpwWFC28uySeYMbo51yt9jRb5ELsiT66sM77LYhXhESHUrfeWRANDA602sDgmrWX8P/
mNj0h7S3oumVEb17CsByT1A65uCxGTINhKBwB/kVhIP3jCBZdrQ/uBqPELPYwCSxqqDYUzkuZmYs
hD6tYEJjwXfm73RN/E/1hvapzfv6PhGOp8+EBcziuiSweJyx4P7HcJOUu1IS6E2d76uHqO/CEjif
pqJmd/0fC38bd1fuw8WOSINn3MCaI+U02ZL3bg93w1ik+SEUYxu/FRUSl1OEGlrvUez5iOjIu3i1
xyXnJ1ry6L6cJFr8hNnVfhjVKD6qkXYd+MgqjEBt6BIDiT+JdQe5khgWFDOHfoFLlMfdGjO3ensF
56jHNV9lewGTvUc/oQBzC40jOWz0OvJJrb+CCc4X/OTyv4Cr9IruFQZZbvf+Ze3PwzPsBJdHIEtA
1C/pfItqZ0XfJsxMIxcfxOAtUOLwCVfTKYKw+k07NbXnwsc/h3oDGulOEfcdbCby1fUj0s8ADZCJ
GIJVdp69U2c13+Ri9WcJSf0/KcsI+zfRH+09eF0VUhXp9B3ojDoWgaO/uVJrgs1iY/bZRLOHsZSP
k4VjEmpehwgxHUDD7Mey1nF4tTjy2c8V63yoJ2RNOr0dXguDuAb9pCxktsnSqLgwU+aQA9fTU6El
xvm3FEN5SDXf4l7bU/KTGBbS25538aCtiMBiBN0lF1ar2g+rzwh1rkorup/TVJvHyhbqBSFo/TLl
AgoCi3+DKCSXH4XnQ7GlBnVYhJmhO3hO2hIf7Qxs3Q08pe960DJHrcjkb59HQSvBr1FcXw1WI2hp
0PTP7iS5W+Y6W85dZ5hLM/xNfto2LdV+0EtU7QhsoYrn67DlNq1VmoEqIwkE3d9kv1BdAX8MmDyt
+VJM5MHg9q/YqZFM4JmkwisKJIAUG0Aoe8IL/xWVVR28KObnmix1iRcgfhcNE+8JM6XCAuiBvtqM
0NUWVORj8GyT41SclxIQ2XkaVoBCiSKkvNUMK9GqduN71VjtqxuIGbtrgX9r7CPa7ZZV7Q1caOcf
x4gEjPPi2Qs6HShvarM4Ed57mYvq3qsS51f0DQYAK43yM8sIiyB6fPzYlXqJmMiCEIfA1+b16crk
VUy4lDdNJDlI+Pvdxwy+RU3jFItXwcRV7aN6nrYQzuzbGAH13plB2/u6q4z7xIIrPWhtyv6tRz3U
vmEQq65JEDcHwsRBHONMGJ5VG7GnARBCJZr2jrfXHUqTY1zXwtow16m4FAtZM/FPPPMQANr6xsiY
YFWeQC9ebSTgA3W7keHTMkzNtxm7nG6D5fbyQtlVdqdG9uwD27S3r0wGmMGyX8uj4dvB7IkkV9SW
dZjzaKqZr5gmfe7yig8kn21iClCWTRH28ajurjwiNqONXoj8XFglQbBitGJ2TIo0sUvruuARtEr3
juah2zSj7v5Km7HsISia8Yqhf2DU6vRT+jtW3Pj8c6oo9MelPTF2mptD0hfy1aGprO4jtzDhXhbW
0m742bAEB0hdIXAzK8Kay6jdFt0uGJJRnGhmu+yLuWQPnj/AHnVyHK/2n+cUYfymcjgjTyKAbbFp
0GiITVQtkOGmMKUPohUjBYFhFprHlFC2NYKOJ3ST5AzQNnPo1PbexfGKR543Qd6FKds7bwd7DYg9
czxm6a8omErvVBDtS46KwT9UMDKdhcOKj6ezh9pJsKgDkW/uCkIaJhJw7qtcabbPTQouARlX5qNl
wlpfdeeKMgdpZsHRzj7RVU2ntx0WmULskecyswKaYYLHfG7K/Da4eaRRv6EMHc0mL/O4ujNspMQ/
AonnZefknacCBOggnm/rEBOxJm1S9Ox64xJh0DCmcNiuDotdkGjfjxggDFOeQm2dklHNpo7yjkeP
ZcV8Gsnu4VYWRmO3DZps6bibcbtcViguM+jRYV5BiLYv1F9yElV9IsUMgMYGyj6hZgevq73O3+Zp
sHSU38lgIsrjUXYWYtBpcgV7btEHa/JXVyOznJnCHYbJSyv/FmcRItSkr+uEirZtTL1feMK1tytJ
+0WUbGr2C2EOF2CPR7i3DuXSYviHkB3IjUE2RhON65cRrN3yQNyNdunkryFIyAbqqDM1z6buvR8L
B/CpxeuOztoq3OUuhghR7rzK8bDKxHj9bM7H1tavOAdaF+1mw6L7r6b8E4yHavoQ9ugY794s0y79
yzANKJdCLxUFqOekKAe5bzU+3lvmFNlw8AdZrzH2Q+76n4x3Bf4bRKfWHqm3qBBr5PQM2xCL5XgE
8+ZAiK3Tyiard8hWo4ky0NE2QU4DCkvPaax/bTmaiEqx8trnHGOFACdLbe3eQUUxzgZTmewOkg4C
R29ZJYD0iXJI87sG3Qy+l0AL55UvRYqvCgenoBQnX4cGyO0cewOtLmOT62QNv3kIaH7bNzV4EQ8j
XrhftKi9rYvWwd3PYzsGDAJiCB3jJaezbT5ZxiTuC1aOPj3ih7OcvWqy1h2ZG0eOdE7/c3QmW44i
WRD9Is7BcXBgK6FZinnK2HAyI7OYJ2dw4Ov7qjfdi+7KylAIx98zs2spdEOWDaAMJ8Snrro/jRaU
lSu+ogxIHmgAWz+NWDUAAjSLFZ8gEHnBmbdjY849KoBSyEIGZj1Ea5jIQcFeemuI940nFoNosQ3O
/JggUrbe9ztQFTHdJKVtIWlU2tePSpOvjIB/Ja7aOAW4BQLhUuEU5Q2qG+DpOcAmBw+yOGKbIu3M
85CMHUl+RNYnQay+eBNzzwJX6JKKj4U7qPNIobWX/Z2CVXg/0mY0ucWiymA1tcodXrn++euLi68D
QGcoKmp4IPiMh6pb5/jUtyJ2nuMxoHgTQFDf8J+AWDHPE2Z5FDzg3YO2Fi5quGSnZa/9IeigAYwO
ZnR2doT7faG9w0SSw8feyiUOEcPSRTSWool/pbAHaf9Bz1ZbPp6UKu+EjNxD4rDMOpDtNc4/TDoZ
NaQLGIl4446wCsDLAsd1BPk+RLljmqz8Olz+uYCCJk+5HT+bBxPRZjbDySpMRzVoERLtoiYorO/h
0JVWvL0kmUpm0lj06KX5grtlG9A3nV08oN7ldup7QDbEEZeaBW/eoAhAVBTNwXQNRufezFbMjnit
undbtj66gNeW5hrPPpRRPVVTx7hPevrJNSyT6IDAh1ptgqUq+ltHWFkHu3mt8/ANfqWNLzqswyyi
yMPpL2vYWskNTrUF/pzrytI/s+2VvIKSDHdDyC7W/Godi53jTmovzSFr9x4LMlxMHQCJlusL9hJ7
NXjL0QmjcIShTheaGoK9LuAMUToibJI+5ZDQZTJnNGXsysmFJTHcj6ed40LF2KxsX5p/WcIL5khq
GgPZiHix5OBd1niKeI5wHPYyz9OnBmzj8isFa25vc1/lFqvikb0qgm27JOOmVlUSR9Yc4OQZZxa7
ka8FPL/RB4d9VnyHuhsHNnPY1m/ijOtM7romfHJtu8wjayDQc/YFdP3Ig9+bXR322hChZ/IuR645
RfHdpJZvneAC5PlugKYK8SXMczTMEK/Yvbiu7DhJNr607fYwCnc2lz7me4aSDS1po4APYluqPXQi
s+m5hsMC60CStRuD1UHcAAG28U3XWUfb05CKBVYkVGjiXRgQj6YAhPhhpxIDkD1DBTljHSZTttZW
2e5CJy70US4J1ys+m7nGXyiF94+1kVMfC+qeINGFPuJw5vEiRWhh2/TKvNwt1QaXcA/cg3SY66v5
jzVkxeE+q8x/0fxYgeBMoFuBRUD1zsHovyRBULtPakEfprd53xp6LEYJJqOjNkUu864qfau8+B4t
li99XAzzVTr8gTc38HyamyYkw1oEJy8oVfBg0cK1tyum0Q0W1DY98z4Ycxa7YHCrn3DkEN3fNyaY
Iyq1XkDSOWKf6lzRxUDAmZpLO/ssZ59+Kpau20Zn+lpxJtmR0p04yyRYQFe06UjzZeecsG+nJ2iK
GWuhOfM8MKrZ+KOyYciPGbQtNqMDgqUjKavcw/AH0LYa9B8uWUNypQVFX01PHTI1oi1ryJNT4/zf
Zr5Fm50Pex+hDnaduUne4P3BbtMWfulEI2WUrOBLue6mwFyZatFje4u6QC7vRiN4VOP3XNcBmxk0
telW5iUXgQR0wa/CStyPusv9g4QRK6+w0frzStrrp2Eq8a9+I4NTaWp/O1hW16Gzuu6Jjc5dO6Ov
JMJxMmfnIs7sWxooWjQRDfoUcpNfvAa0iBa7pccsygt57ppdyouBIP1snwqOEFpIGEkxdjpGIpS1
5OoEnbu5I4jPYgpqB0jQq/X7Xip+NA6p8onIvuBGD31kjzoO7ajMhvU3Byf6ME7sDqMgMiBVFroA
KG0lDWzJEVLIlh4aZ3kcdaMgXfbDJ8nV5DwtARSSBK/JxmVYf7cxOMFqcB11X6obbojYx0x/IWIx
AXllvNsJ7KJHP1Os6Cw8EtEMocgBzV9wPhM+AN1qCt7+RvXprVe0IiRMQjshYcRtcpC1Z9tIXpH9
gvwMvCjwN+mwqDOurdHdcciG3j5P0f1xgFbnIWmGdOuPw3zGIqDMrxg+sn0J4jzB8cMu4q8VdtB6
QzktzWNWcagfAXn7/oMnsHoc29RiuYVSbvaSg9OLHOrEqkjfP9tLJUL/WOjK7k6mQI84cyLXh5RD
6VgMcfphZWL+TAwIlS0BruGND3lO2UhBDLPt2R+O3DYn6yig4uLzbPV4C5w1gH5LT02bguySCbBt
tmwhAqtKyn8uotRuJSQDcCWNtzha0+xtzsf6BUsxa3Fi9vHFCeOegku2xFucoqO/IQnndNvYqRou
teXE4e+tbJw6j3Uy28+ubiJR3U0jtuhw8Frrqx3cw/YqXaAcU6ZJgpBffWTSbn7FyhVceliFaDAc
EJ/a6ViVsJJzv2dfudYzBu4GPPms7BB5ZC5CSOD3eltSb7tKexa3TBWcJ8IMABQTZ49nCfUK+eHI
ik4/1Fngv6rB9p+UWEGsp7ZFvYi1evhu3GGIz/E41vTv4XP2NkFMt/hGhp01HPinmyNj0Xyzxrg+
QMQ3pxh0Bj5qXuvxbnZ0/dtabVZdStEkf6//y+Yvqhca/36JKA5+0+fLl2a9MmxmXIevMPUrdpUh
digMw/2LAxZmeW3bvOMOYe74SI8OlbdSVQ1niUVKlsLFTH6UuVrOZPQplhE9PWgsdmaXmvOmQmJY
8Q+2rk0zzQCPJFqAJPPcaZU/k2JKj8YNWbpOSec8TtINLjRcOub/Y/9Wi6U7lIt2PwVHW/u+FCtl
AsSn7DSqkqAR57TBhL/1M7LQtDrg/qbGiQD1BjxyKvCjeONvrGO4deDIYdUghKe/pMzwJ6QNfYP7
vlnr1wR60LLhCHX/A7ROmE6DwPchToYAYQgYDfoQrsp6hoMUBxFXiuyiYMzifGsKDqsMHPZRVJb6
1bOgGTZC4QTnwteBwLzfvvB7kO9CvPX8SW47gv7ZlW8vx864rvhtrXr29quGmMmkYebTBEzzugq7
fsZOYx1zf2yfYEHkv8KKr/U9ykMekS4kl/caywDn7ma0B10GUeIFYPiKSVYbPs4KN38s6J1ZpJPK
zaDTLjmAZXCgjlBJ/ohQn/BFlncqY167yYiOkJQ9LAfJy0gsUFM/NbfM+gzDD1oOsxa8nxKxeK9R
17pbncKsOzfr1Gcv3DngcTQt1m0s4gGQjJgiMHBhbtxPT6ZGWXxejD/6LxLCIt7lcO3PMaZWMgek
JIW971OW5akZRM1SOaXwBgaSZT9z6UtYvtKPKbY2nVvpDuYlofDK0sNFjzb5PxDAdJOjEWzHJA0T
KDz2BHu8B9qVSLKo8EeG3tnOi4X7g6V3FyEHk0niesJtHPhFVe0EhRqM1Rxz5WYUZKuxerXPbrpK
qn5E5f137+Q6IBoEmue5mB+6Nc2xAYVwjruhYD/MrBUcsWNrsiDBQEKIFK8+OBKTx3PRlvqWdLL7
5BOYi3PlizQ+tKUilA54rh9YejJCY1CnrM8sOEumAQBGU4cyObdTiZ69BbRIjXTdERE+kkJGNuZ1
vfyWLOVI4IIprq5T5zZw9tY79SaxCQs7BZKCatFPcXQgBm5De2EcCLykiUbqAKpDB+WDJTk0Y75T
HFkBlwYAmE+hYarkACxMZMMQ7COc38AzaTpok1tvUgOgfLWD72Jx269QtPV6G50C916XOdlXSznz
hQCGesduAq9T6DTh1zry3jxVXkbeRVWIBwI7PXO1LoEThrCZp81AfPkoSsj05OjJomwHNS4nzUN+
r7oL6+Ke3KlOcq34hW90INqXqoyJyjeofm8dK5Z+W4nBiZA9yN9a6NPPnTPW0wOzJs6OJsSXel3V
PaE+mXBCKeEJmcTZHjuyd1yVaLp7jrM5rV+dYajWNxq3eZz6qU0/FaEhfhTQDPtAQEGPdMZTcmHl
hh2BSgw8QCYrAZc73IOVb5FtzGtBhbIJu8bBywKE/R3KLVZ9GD5IixQKBhd8CyP2a9Ktnz2PjN5o
mebZNgZQVEIvZ84++8bkmg4DWjmzdBOTNhzunXq8QtjmQFf399mEKegQ2HN/KmvwUVtVWOuhwV5r
oQFV+oNAr+leWEu43rnKbcyOD74zWfzCEJOI6sO3iJmlUDCruXpuvTBI3iyHsBrOAlPxK9p7VtjY
T+Q+iP3jfzcDtDlKBjyyp6yH9xIVBnl3DB7ChQMfbTx+GhvpIBTFrO9/LVqoMgIczVtsHrQodk6J
kGzudhlaYajTOxSY270TfxknexFs5dEKCj2ehIev/WesZGJfUhqpMadC2XCXjcVEmvPKd8zOCWpY
U7mt5s3E+xyMHlIFOKSAs/1trKB/b9VMMAjU5moNuP3BIp7rTHrpOauDmFwe9WGX0c+GF4bhsSXy
x+PY2cr+KEVIiBwVeIr/8etYvZ3oBtPuEnZbc8T5PoYFZdx9Sm0Uq9VvDBohqQ7giJeBjr0EEbEK
vhs5ecBG82WtLja2+lfaPd3mjHCfbdWk+xNi+H2XooP4YYLvPT3OiIfljj6RFrbcAotl76m1WwAk
3B0Gh2F0HB/8eatrEPtOR0SttcaVpziEq7A1tirPNrET/+phabJuiHJiPSZJDTO3xOIwnajA4eTZ
5Jzz/7iiDudykNZ3lzQBWjqfXz4BMSlsKodhjgj/Ems79Hg4Z/93AY0pYcnGAxi8LG5e+V8d6dn2
UrOEekkGXl5MluEdLyrv9WcQicu/d1siAQClRIVOvbrYWlkHEGhyjbvk/DbC9Vb7nnhx6lmsdGT1
a3GDdhJ+5WtQ1RfC63ayXxcn/cxGiu02QW6P8Bo7D7Q8l/zyUZZlDoUI+M5HAeewu8KywRnHNFs1
0doPhfvInF5J6qDL7tecAIHZFQ3X7v2K9+ZNF0H7sRT5/DecFv8fRhKKaiGp4TiK85CegQSu7VEa
Ep/c/6R7kIEcsstA6Jbo00pKPwH1xVB4zoEneIeBFZJzWrqpn+xt5bRwnDhMMtz6Y6fOAP6YVTkB
xYZEgnuh6zA7jogLBf6eNY1sSS7vjI9oZcF/n+cuYnZ8N0o7T0N1GJp12QZM1tbRpFPBQ8UqbH6d
m8684Aax5luPIFZeOzsuK7ySQBWnc6wGPzxrD0TOUZah1QFwHpgCiTBaeC58WT4RQrLOohn94wDV
bzxg6Cn/YRihQ6Lt1iI/t41lIylko+9OXFaTzqSbiSA1bKyMtDftQMTCwi3UD9Uck4Yb0TZNZbi+
eUOfqh35lf57au2qxCNfLVkUz+xqtkUDqwHWwjxOH0gB8hn30GhffeBFZ5xXVvha9b3a+aLDF1W3
YNt1Pzg4hML8WblsK/n5GS3h9rZfKahZlu+pK29dDFNyb4HG3OdhtgLJHTEo7mx0r3vKmzmmmIfB
7GenH7LXvkkox6V3ipV4TfEcg8mcf3mpAzraJvL2PfbsAkDi0XSxd+0eAgTUCXDACubSxVmy7rnR
PQ17fh/73/iO/eop5cLhvvae66AOZW6TPk+jOzY7HpSWPtxu8TitwfeMLeI+vLo9067FCDS26bXP
CM+3JsvlK5zJhuy4nQTYXXygYPmWFWyyz2IUIN7T8Ht2VGvA5WnX8hq3roQhVFv0YtBSjvVvQzx1
ct8Jk5bZqeJgjbI5pBGwzpvppKoMFE7QutOysUvM8rSGgL68LMoR5SvcVmojWUIYFpJi6pqHqkuW
P+QT19+6Ig98cV1r+F2qxtmj8ybrowcVSO80dqDlnfNrtfHSNFn9E7i998xJWPn43oMYYXAkx9ZX
Xv9glXYhAGwVRn3VOm3aR9kKbz0AlSlC2pNFymZ8Qe0FRVrIeDxQ5SOSbQymllpIx0U/a0hftltr
dtGEjBpG5Ejo8GinuIphttWNPOHD8n67bg5NChCfFwEIArcRw457yGbymFfYtAU70Lx2TmsOq/8B
A1xf3/Co1y+82wrv6Ao8CeepmHtOBfpLmSRg2JAcCzxK0Bt3BDmEX3lezn3jZYcwrMoQUrCDvXv0
G9Bkvoizr3nGyQsnqa3eWTuM3aesXXjB9NcMu9LHfqxBzOJI8wM/PjOK2eJU4bSdr/YE5h7MSkzj
Gabm9LOpNLOKob9kZe51u2uVea45swSraURZZMCox+33AygCOx8XWMNBdVP3w0A1ffh8et5PRmfP
1aDogk2nH2o389I5g9sfHqnNqI82PO5zY3fkei0AjVy7auWxB0G5+WAhgEyV1jg4vhn2bPOsxLLs
WQmnR9AFGDF3Dfdwiq8r0MWR6uPM/DfX3Dmi2iMmui94xIY/pTWFyZ8cuJQ52yzBi2s5+ONpUuxg
SXDBcYuG1uj8gTEgPrcFiY+Xah7mFxWk4feIT4arlqpWzMQEkHA+rw+iTZznlbAwhHeZCbVbPZbp
17rVVv6AMZnEfLI4+VmqNmElRNVnz6ZswHFzN8hJaPN27uC+62iKNJ1MXpIpxBHulbxvWTuU5PKH
fKGimnfAtkq87NNaaxA0bg2U5rGTVGZHs3Tu+wXCjrd8XoPPcfSdeUPZdUiqri8+urb1onqO7RcG
9vrk4dz5nTioOECHHSzy1ELkySVccR1mdAyC/6ho9QPdKWUaYEDKm4wNk0Ms2kyJnTJs6AVDFh17
MScOiRq0wJFlZVk031IlzLu1wrozY7T1mZAwtf0QzBu/gNQvCcJBWY4zBH5Tm0gntoZbl3cibk/4
oJ0yB7K0zhMhZLs556BFy11fJOP3QlruuZoLwIJGCjmzcZOrs/4Ro3c3EZDJ7vf53OSQG3WakZ0A
QB7kB21s96axaK8vkpvhU0Frk482EsaexSkDZYIGw7Z7SqkplsgthKVJclkkruqaypTdNGFYvWAu
G4ZLbw2je1Ii8YMHFHNsVbbInF/NslBIFVeqEwcQ0AH0hMXMv7hfWu+sa2r2+jmmKxVpbn/wO7Vo
V9oLdO+YxDojaAlCnApSpk8GIyHOZ8fNnSkkYMMncu4RG9OpfuQ2270VHa9ReliGkHILTcsmtJBy
fCz10uCe9iZFuHhb+XZlHsQCrKqJGtbw3jmAnrFv4nvyBcdCb66ZGZ0JLztazqlF6uyPo7OkrHSq
4V3qDN97yw1t0xYxNT0++JHIoi5muxAg9H+UW+G5mca4OyR2UT+FjqOWSyuCdXgZVCXzaGDPpVlK
r/BFfZ8E1sOINZHijQw4DSlFIn54t+fKkU0kqyk8+aRkutMkhJ55N5i23edtmP5HMkEED0wZqnqA
XufmUY6hstuGvnD4KDGDeH66pfOFVw9O1UHsZeMpn+rPBIctQDOAWqtHr4XV+8VyhchoW082Iihy
K2u3i1+Z5sNQ24ijrrb6z9KmqIOG6FZ8YZmrThlNh9k9saLqHRxi3b+3Vpan+6mWFG5qm2YrJ4nH
ra3S4JSzJfzrc5X6YaBpL7Aq4jOYHHNF3mIVWvA3cG922kt9kSnr2CwfR75zLlCebR/XzFw9/5U/
ujItt7AwptmhxAh0uWXGnqrM1MsoWXDw2PAIuEO+pbmbyndui82lhtd5TxoM4xpclOvQrWLwb7ET
siv3lrPMKQ993LE9Tmrffg9qnCVbRkpyNw6S8q4ocs7AsFuKY4CtmwRqyanCPNL5JSlhpvlUe9MH
17HwkR+T7WOI/EaV4bykjz7mVArfYB+mBy6V/X1lpaX3qLHunFAIEso75OyaS0eLKh9Y59nnXsnl
QwpXfTjpJJ4LCgKo53Tpir0FGhLhzSZjUtMH26bxT8XCgpPD8TlPI4ttGCn3zCIqDFSWdBwh2NLK
IiT+EjZfWvP9PVomk7xyfPJWCeUdV98fgDRtCA1Z5Q2EDyoB3bHeDpYpqDM2G5b/pSxHWM+skN3+
y3aW+aBx+X7MSY00tqE1I3zPSGK98VKX6Zc/cEc5MBi15oX5IiV7M/umPinaaSNNDeYdrOK7dFv4
zTNLdu7R7IDQaxXxJX536HrOZa3yKdy1aq7Sz9HCcz2oon3hixFP1wTH6hvuRcBPdOmGpwyekn/I
2ap8oclQJVgFOuT54vceX2i6I5Sq225nKQF+skZ+3cp+roGmc8in6sGj95ei43GoPAD4/rDYZ6xP
GVtMLcsie/fvhEJpy1BtFlozP3M7rf4qEfDHOgY7M4urxdvyo9toQ4sTUvREqcoOEIPY2cvYJRc5
02W/LdoYI3DeIYcch7DlAlxSqHI3NmIIeMCnZNlvja966w2PjEdGnKgzvbM+lhIuNgwjuyHP1Pwd
ZqX3gO949p2omGzzMYK6kfU9dth/NXjCd01HI9pGDvy6Lgl4mzN1ZWm+TYeMfqFeuffKmNzVy7cW
0K2DjUA+yXCIIdqc6jzzC1oLeG1sfJXBAEt9ZXYu9XHXORjWrwTgGyGFpVNHFhsLQsG4kiOs2sxs
hbe413o1tLJ5MHvBUwNtoAxgjXvrg118jOFM+5yI4B3kS+PU3fzMQskmRlEqflDuqXQVeHsxiFY/
V+liilPLxoOFstfKki9BN/03exjXfFtO1zoYHUg1S7/zLM+7wvPEHY6UA4AVW3wvvrt+USoaNVfn
bb5q6i1pGMVes6U1qzZw+S0a25rUASsZNWlFceDGhnmzjFFu+E4iuIL7KYEf8UzY7bx3uIhECc3H
f0CuJLeAb+kRHpI/3Htgm/kF8zbWq46iomAzyCHcZTmszpsaNWZBJcMZZu5SGZrnujJiiNLmD2iu
NP1hn0g/Ljx8Sitn9JR27+iZhkm8DXTDPqcu1FR+oUFdHjApCu+FFanJdgY7+AFfkoVLDBj7LmvJ
D7fTSD+Ism2Xh7jJidnUBBinzvbhPALxiRBpcvzeHhZfSjwAI499wse86hsUGC7UiYeiudNBJvfs
6OkRUHWvushf87F6G+agKK6FHRhG+mW1/5KMFH9jh/RVRGUp1QaJh4PuG+079CKgmN4umQd7DTaZ
qvLHFWH9XVk53VzJnWasa+tiA4HiZrf4NN4AVwpEvScaXyK+4dSFNUMiKv5Ngw+l38TvMOyyAwWo
YROIcc6YFGkAMHx7XsbKcd4pqG3Vb7tP9Q3dbP1Zl7Y5yJgSrROQ/FzubLOMpPnaGSIiEOQ9cVwA
T3weNAbjrZKa0aaFv+wBa8DPbALzwjUub97rgThxxKuWasEE2FO9ayEtUiU6BSqA0HAPbjSzv6+6
e1ijIb2QH3EpLcUz1J41OEwj97VTP7ixdwzoZyU+YFLOiDnv/P435qnZqims5i/5NHFWtucVjGZz
7nwbl4RX0V/4nISOdp91kiDSblzoNIpgqgUMDHNva8wZe2CqiUbX3H3eMGIxTKEf0qe1bULL23mK
XAAUIV6RPbMNUaGnYMCfi71VTuDIkrHAabKxaxedaIIH0IOQNsM/t2x7yQCfz2ftB2bfMJeSOXSG
7r0B9njIPCGxgVASeLedeO4bXYzh6zAWA9DDMP3Hgsazv724H2N4u4H4i+Rili3Ah+mJmzt0rSSd
5YmgY2d4m6f9H6P5U/qwSbljDAnZFGS3X8R9lpcwyV0MeEAIxuKhJci6XuM4Dp/pSGn/4SmDbslZ
oN7MQAT8T3lHNj2WTp7d2nDghw+KUoK7cMkj7Ny2Ay/Dh4VkN6q00btKtHa6dUW5XKxcz7RNdGJ6
m1Od/saO2It9I01aPQWtrRAYwsCud4p8wYnFL5eJhEX3m5X1lndGghlnLj+l6h5lwEKYQAOsoIgO
X9CdMYHVELtN0rZQNbqBnRnuivpS9XPLJneAcRAtcYo1d2z84uK0LI8xziFrWUfSHMwPFHLMT0ve
hV+rWMt31slm2mk2zye/Unrb6a59WZ25mM/MpQrEaBrUf1JbTx+BPQXI/nwv2WNgDtrYOC13YSLM
8A1SoDPtZe1YDDUbvulU72RTMt9RLYBcfyF9IVAUfKEIHjRBGUNCCW1xyTIWhlvGPtw+axygdriN
1V1m0CXNlqU6Xq90pJ2z2pAPhKXiBUqPhzDtk/lhwl36OHWD/+BkTfWqsqKKHy26ZvMNyGNEGFo2
KUyJaqo3ufzFsGR3zsCYv8VnlR3ZRHoftHzQpcCC3e/feq4wEtKAk4oorPACME+39yZ5zal8KWCd
x1tBrvsYazf747Fzf/eQ41jETPYPJovwHDt599+Q2cM1JxZ5acskKQ8OTH843RWKKOc7Kj6ZL56B
TnIDihppKRJrtP489CnbdgZE7sWXxbO1cw3KpofsPPET2yJ1M6oya6zgzRxk9AIIR8lvEmbWCYmi
Nx8trU02NV5MpcOm1KRA/jUBL//HiiL3ewIjX5vwr+f2bn4r8cWwZnLaRsQ/iDD02fJvnnm/CN79
UQ27BQcnIfwjjLRsujF7UIzQxw1zAnlSvChQJNoVd/zKdfOkFD6qjVlaSJQYUpMXDShu3I2LKIb9
tKZSPlaKOOk2Sbj3n+FZ5/w7ltxQ0iUD8zDxengm8rc8wm5R7RPW1PJXXSfFZTRhovD7ZXRG42Pl
d4fLumMDm/CL7U1XWi8uGSScSbji/RUs/KLD9pkeJuz/FpDGpd8Q+RROc2eywMrl3haSQfJjD29I
5xtGhc06gEWC0dZ6WLkK/r7nOA94h228dqymT8slriyRTGiloHmuzGYKQgeKEveOXMsUNwmEiasN
Yp0T0mMrxy5pST+SKQZW4ZUNmUi7EWTI2KfM/rs7sP4bImSf/ErwC48Q/S4zuVD0zCrUVw8m1Scg
wz79HgT2QtYlTcKkX9Hu+hcUf+JE6N1N8Vh3ccF46XlFj4yh01R8Ak4bMB0uEwSqG7MkaFK/rErE
8FXCdPulcTTK4jAH5Eq2tp0Td1eKBdH/qwz48PpGHUGn6WhO9GyRRg68k1R+0V86h1tJEw3DXKrX
DDB/+4+uuuqQGA/wcsfc/Y86Nr4kY7wmJz90ZiKPmFZ+5hwliQlfrNFEthWDX5bxbTRjx7Y1Hcna
/llNaetj2TCDPGSW3zaPZKxxi+omdJKtmOhGPlk93T8vbOKxORdJkf30UJ322mGSOM58/6EUSKPs
f24/ByWMfsLHVc58f1GGEC6nTdk94k3nVR4XsGGbgXRZuNFD0qm3Mmbr+kotaAUX3VGztcNWoanu
GLn1a3JYn3fHAYjN0Cb8y9qIpJnVWs6t5Or9LriDVM9rXmevirUtAxzL4x+LGCgWSjfRz6LXOaJt
OAaXmueawlHMEJt2ca0dUxkbI8qvxFxsPEaP+RAuTaUuWZPwP+ATIZu5BG5A+2dv6fbBXxbmJV7E
8N4/lPCXo2xJnfqAgB7vGz18NX4u2AQV3amXbWE99sxACUAo6c2PDedpBc3Rq2Cu0kQFOK/JQvmW
lZ2UG9zjdXnOZrDgoQKq30bIh46+gS/Pql91qvL021VqGkmQE5Wi/agfzLbIbCt+SsEX42PFauTS
hQtgk5hqU0Ecws4gHeezdtIghgC6kiepRNbenNmFkofg4P0OIVbG+zUBO2MQHzR8Dziy1VQx5bDB
vxGbKeJ/SJgNxqmUQ7mqq++W36g68lhpeIVY1UV3k+Ss1o+JgK/e4+ttBYo26J+d7uaAoNpg1h1Q
d8Avvm2bOIoH+qCuwbJ040c6rP6tRvoC2uUt7D/CXclSR+0wZjdvLL3SJqLuyOMSEqwA5baDZIhq
0ErB5p7p9Yaaz4G2qhdYSjQ41ZRa9dyZW9AqJf4D+UjQq962sYAwxIUxrYP3nlUV43pLC+Zfdui4
5Jk8lyPV1j49Tewiafqap38y5CfcCpd45iacR1i4ZQrYtGIl9LVwFjebmA4MbCPjMr/1XK6fynWy
eLLSDkCfcY9dK8b12nkTYylN4stezaWTvLvCxpPIer5Qf5kxiB3gHygdwvhd8LnS3JskRBHXlMOX
0x/4gS8KxNRlzN5LC8Ltw2hBHcwGpE9up+vrSE2IewfkTMn47s4lcWy0uJ68jljJgj7z2skpM62q
uvl0uoTHs+AS+4sjJvjq8ZewdSlXEUdAoNwnYXngDkO/mybWavDAX1m5uM8L84F9GjC7fDe0OmSf
ZHuS4TB7ugDfE8TyBT+XgyWDKodbnhr3y4ESdsa3mePqooEgeRtEEwbPkCHuQZfaDX8vhA8OoRTB
dZnb6qKFNzHKdXb5yQV2IQ0JhgV0rhp2kHKAOJF0G+oNvK5iuVWUtn2qys/m1yIo7zDgZnL4f97X
pGweudr+DC2Ylc1o1BgpYRGatca2uyIsa5IATMxyOyXMgtt1wK7+Lw4q7zrTLNefBbqlmrZknMkZ
ow73XGfL9pBmY44yQzriJBwurWojkL6A88yKTlDTBw+webhyTwgANIk1VfBrzfHDjK4DrWjxKiTN
HR+/ZV+Bxxn9S/jeYL0b0CjWdvUBA8KISP3z7JTMkHXjW1M0FnJK//rcT8mkT3DYHTdY/Csb7Qmn
sAlzimlQT6vjEhLyewzCwLgZNfSr5f3HEopyJOoHYtW+AKO3m50ALAuKwnNxosGRNPTYeFaZPEmL
vmEb6F/i7qjh6IKXJMdHtuUOE297LGJEEPl8qYhKYrh8QtP+eGuN3RwdIv8dS6xiGnZNzFhP7aYX
/KzoSnByeAreE2Cq+cEtBFeEe/SahgbROuW2XyuDb4eqHPknrDuFYC8Y37EEFfbCZZgALIJTAPg3
tXtqr3YeOtmrHKzSijqk0J2jFVqloWfNa5kwEZZ85gALj1qxcVIdDqRSh5IYTtUneyOD/3F2ZjuS
48iafpVGX48wkkhtB3PmwndXZERGRe55I2Tnon3f9fTzKc9NuNzhQgxQqG50dRadFGk0mv1Lvet8
RRFbQUsOmEaoxoeI7KQ89Jo62j8y9Jv7J2hvZXZAdQz7dAw4QnfA+OpT2lQVXY8I5qCrUtQIqK96
uDoBYe4BK4AzSPXHOPATyPVWMLy3Y1TOHrSoDZv6oI6FpXyBJFFa34rWAZEJnB4YXjVSmtmVGv+d
Sh411I+TSZXoc0Dy/F4fWhUMgBQAHH6rqIyybgQWR/xE0x/tpSwrkUFDHddwvrJrtOnL4NeAP7f4
Egbthxyw6AcauIO/w+HU/wMnuY3/KUuk6zz6GAEWDqwhWbGVwJir+Ld8hwSrQaQT4fhjbBCXCRKf
VuuggIJDkwpDCUv1eULQpQD/ovl+9IitTI7yq+1QANAM/p70oXkw7Y5aEwyOfnS70jCqL1U4gAKx
SIl/9FwU6iYxUGrZAxKoqo+ZFwjrLKgBvnhGSWkAKwPIgyWemz9iBdnj/6QkdskmRhAqOlLHb45G
q4no0RzU/pRMavGAT4TXfHTKdhBAYAhJx0ZvsPveFW05Wlu99YgjMrDS7gMKZWnwgT6TzphqjGS4
UEY7P47pYP5WOiAEm8hu0M0ALnsoHdt6X8ouPutWXMKXjdT/WMAV4699atUD9mcg+9+Zkw5oirJY
Z5Pq9c6hCqEjIJAZot+fg/uBld7s7UEolHcksOuQgtPOS1Vj+gdCBRwGifjb18xPBwdsHBp4mxFL
cbRbYK60dKwdG3lkQfA4GIMieOkM01cMO+KWAJRN0fgHnzAn3tKYMlH5SckwNh16E8VHunT2dPah
F8U8ekYb803iIiJnRlfRPxqLR3qSGVbWrZGJn21gFp9sBc5DtwW0akxu0Cn8QRxBumdUBdt3KfZm
QFlUxT/62MjjwNKb/cPoWM5c98cpCTxaN30RTQE1UapD/0VNiXFUmJxgr3YpWzhkXeWJZMl/9qvM
+UCXiTVOFTtSCGSOkVeHDB0qsFBppOUffKdIlTPM6Djc9XibF8hXcetLLtOA7gCF8j3p1oQMkyML
qASSXPCYg6nDARCtIvh2kPNPKSqMMee+q4xvNcJGSFkrRlRSF5gmIEXiJFFDYgQU9wL7HyjbIV5t
aYK2dGJ3ynM32X3yPJWOqb4fSq1RXWKZhwYLja/vQJXr5xiAvPfZKloFfq+g3HMOPF0/oPyTuqlq
jk9SjjRmlRD/Ip5W9Vc41kOzpRKn/6LKkoefbFx2PpWKRdbGWxCiuM2yYpnQhZ9qWjlbrHML4xcN
iKlApd9yHtLWGLStgc0QzagoJD9w4tyaHuA+xs/cCyWecDQElX1olQ4t7Ahd0fhQIwaBNGUfckQH
tyyaVnzBatHv+ofUpnjP29KchgOMLqfHQBw/WDq+ZdoFqgSrrppWtMOzgojANmutD1HPy3JXtxNY
skaMynNhjwosrXQuaL+bbEpqxz6Spo0jmmN037UcPfmPYw0VvduDMqAsYfQOYMmK1DtiBw8MrnT4
Pqhb0UxVquA2XtCMgb5YwC8dC90buxeAfP5U/rHUqu3g+XXF2PvAa5VmoG6ZG0gkjTuss7JG/VCg
BY/4EiahvL4/hkJVnc+NnXfDo4RbV/i/HJLtCDEb1HihKcNSnIR/tNsmRFAhSmXSY0rhYTu6lbg9
+Al4f6DwJwgbhfWM8K/TPFHTx5e6zfX8e1hpeXeMpFLSRdJKIdtjxEXW1gjsaJiNAKPXmd6JnlEQ
fAs6BEzFafQEXg5IGyC2bTR//v2v//1//8/P4b/83/lznoxw+/+VtekzSJCm/u9/a9q//0VYn//n
86///jfPEAhBBvgvnazNMVRp8c9//njBsWL+f/8vEUOwhvxd/ADFVMLr55V/RJlX+2LqvCcQIQhQ
IUYgsEPOwRl5vVQ27fshprkVasHm/q+ZB3v1YwBaaYYwVEc6jumg6L34MbTwRhOV9fRbrIH52GlI
137VFGTe93qXjukx9TQA1WUckFK8cWQTDqTBiMIUhoQ0dbkMuqQHpARK/4VcMT5WKZxXusvlwbJM
H2cx5afmZcXx/piaczldgTitsDVJzVwHpm47i0HBTlFKgv72Ms7s50dbtKbcUAYz0g1N2WQA88Kx
ITQXtaE9G3pvANTv0CnkdhYWZaGCluoOrwxAfyZl2ogiVgUJjU6wsOCbK3W2i4eo6D70Wosuq5/y
sHl3fxKLT0b7S+DNjQAahHzgVtY8x1f7R2eBJjSt1JfR0jowSsXwvZribl/jV0isIqn5Ouq6f74/
qr1YOU1XNd2mZjZvFENbfq589pUwMEn6kCCFqCLpZoPTjgsHxwrwXtgUCYsms+7l5wDNKLmyTefv
8mqbinl0IS3JbtWlxb/qcs7tkDhVjaveBy/vm5cYC84Pfg163vHUbGUo89ZQtqGjiSVM1li9HKrW
hUJDQOYf6oaXZQb6Y1sNPKLbGGuaCvnjT/cXdvk5NV2yIVUDtV/2Jdo1l+MZFmK7Q5/IFy0MKjcN
nLnNQh1ji8VddqLgT98IucCP90e9XlBGNSjgS00nCReLUalxMFGab4ghkqJDGDX/E9RUsOmaKdPP
N48l8TExLdvQVHaQfjlDyJtkl7rpvZiYp5HvRGhyJwmI0yQTpfq2sMJOkVJIzbJ1TdJoNRaDYWUv
kdNUvRcZZh6GiI7yY8SKpcXQWwd7jhgA9O0EwPv+/iT/HoDLLToPbJt8ReAosM8vZ2kouq/paAe+
AMFyC0UANQdT3VHlpSqwgTYYzZSs6gdue1+kCWt6G9eo4IFubLSKaItKqdbznivNsvqdeUX95f4P
vN7X3OoOwc80LUfj4rn8fSUKd32N6NSMcwbfFaQYjG86DDEekBCmA5Hk5cqIy2DLp0DwSc57jK/P
ZXc5Iph7MdkBthJ8Mg1kIKy8hoIApmPIFp4EahgnaSp07iN/bA4hNMTt/Snf2OTESo3fQWWL5858
9F5FyrhDIVptfevFbAf9nMiaKlKReKBxu3ZlqOWtPu+7GRNEjAXRBtd4caCQ64BunxbmC2hjZ1cg
13io8Rvegl+TxywqHtBIg71iN2KnaV67w9MGYAD6aaf7c76O08b8dfkxKjNX9cXvaODpqgAsjRel
d/QRSrOtnYsk+aogn3Zyctt61yXquAsKWCRvH1nylR2V/aXiD3G52s7UV45RSPkC3IPup2IM1m6g
9nSwp9hAUS1+X6WD8Tss7eLh/sjX3xmNIpMbkWtJcr/PW//1d0b2VTGbGsR9RAKrRX0+bFCQmnZo
HnT/uT/W9TEyLUs1pSp1TjsB9HIsZJFyiAi296ICZTyosP95xwVoKFcWwqfqEB3vj6fNm/Qirlia
EIQVBlVBw+jz5F9NDv02bCjUlOaer2jFg2eOkTjh9pj+CegoioPZ9OoZmWs1BBPh465sTaY4j1lS
Ts91qWr/QUiA16Cf5YErFA1yUhBWUJeKIoienMBw3t//wYsFMk2g7JwCy1T5O8disQG7emyrydOy
B33KplOHIO8J3oK2owWXvPiBunbyrscTqs7SEPOlww0qL9dHBWg0oQRZ0pN0oFhlPaqgHupCW7un
TTGFk324P0FtjuSvvggzBKWkIulkQIxggotI2oGSyIEtlQ90j5tPjlTSo8TcBtqtOpxDMYmvSi9R
aGkGQCBF2sRwWjtnhyj5tDd0fVi5ypeh539+DwRGk/3oQPVfxFktmXwQWT2P4yjJUnSrrEr86iMs
wv94GNx75yoYZm4kggwo5lH4HvMxVj7ICoyIKxJj+rSyQPMnXi4QwCNbCFiXZI2LBaJBp4GUbPgk
fpp020S1gSZILDnYnJgsve/1APww5VhhbIRfjeJgtIr6Jyn0MNh1KfKZK9H5xh7R8BfArkIFA4Yw
zOUecRBrIdUfGiAAZnJwIg3fY+Rkj1QbxG8V8/nN/RVYBOH5i3ATaI5pAnImGi9ygRiRv7CluPGA
QHqRbnPT1PtHPTZpaZcCOD52r5U5PFXUsz8iJ4CK+f3x9TnWLr4A2Sv3PeuvCR6OlxOu2yRGbCSo
H4IB+wpkoWAgpurw2QmrJ1J86XJLvZ/F2WAz0aHh0Su4kVCK35hpMp16XMY3AFrbYWOBfEKCQ7P/
+J3lIEXWo5IYmOGHUVjWKRTIFEoctF3Qsj/uT2L50VA1mT8YXHhpOHhVLOeAEqbgrZ6cC376GWKx
8ZXOeviei8/aaroQL/fHW9wiJmbm0uFRKnSNhTPVReBqcZmtW6Bs52JqPNxpdErOA91FRBhREoej
gEzayr5cxHaG/JuKScE8maizGNKElkCF325c2ajFyaLOvZ/8Md0Dbqq3plEO+xh23crmWKRlDGoj
kKNJzdQNlefFImB2tjWmgDzR3LXhkUvknaLaeG8mNElOpVqghZ4OiaJAYNTw+s1RMDW3UUu/Z2Xy
V9+X16RjCC433VIp0iy+rw7ALPRCQDVmndHOi73exE449xGim4pfVAHslQHnib0+FNg70gIiJeIv
wDNiPjSvbtIYdS1LdE6KDsXQ/IPcRvEBQ0h/ZZSrcPw/w/AQZB+BwJGLcFyUqYyASacu6IIe1qoh
z5UU/hMGHmhptoV+VlK0jpIqCWDrQMVNCgydrWCMV9KiZRTih/AIMgB0IBLCR19EIeRP9akWAtSS
I/tPEsUdfNGSyc2mCTk8lA5L6MZ54cZdWa4twhziF2sNb5POONcyj7Dlq1aDjY8kk5a5UkWbdeyi
6SmFf73v5eDtBrgIZxAq1tbHEGavAqLdYo7YPN8/0De+NwMLdhflHooli/Q/SGt9GlMAgD7agdRO
szT9paAccr4/jLg+UOT8PG5JB9jPPKcv91WG6IZRKXrt2jpiS+/oEgfNSwojIiUBNdv6q2w1ExkY
3KMQN6m7QYVsVdVjGG2tLjTqd4h2Q/WkMWFQ3+sQwwu/9ULEZLE6VMbgKQKjGr+UTVh6O5W2sPOz
liNANQ3aCTdo0FbqS1HbfsB61j589IbXHXq/qB3xyCgwCyx5exaaeq7HYJa0T+ev4I1RrswllFAN
3b5N267dSWT86EbCnfQ/il6L5KcIfkjyzOswUGFQD0OLxiiaeOnKIt4IBjpnUrV01WQZl6/nroep
idgsh2aCm7jF7cx8xCN3xI4w6v0vYPlRjrn/3W4MyeGwHMIPL+OrAiTK7EMRpEHg1lLF5KGrH6AP
AqdvQZUZupXs7g93Ky5IsgGSeIe/pFhkRZUajw2tsMDtzYTbdIgrtofH0g9DfHBKVh+eQHOIxqh4
52PDfRjtRnuvVuXP+z/kKjkgLlAap96EXzH3gFzEhQ7dPyev/NT1QLQgWogWtO3C1BnirxIHiGlT
auhBfscDxgewH0Lt3pk5leLNZKMP/yu2BrV4jywGqieQoyskRTa0NQz8mDXHRy84J6WM3Cic+uJp
Ao7UvS/x9OT1qfr0xLcp/gwC5xBZgb4BTovgyP0J/n3vLYKPtJgjbyadRuyyVgnIILNDdr2LErlA
lGvixMC7tIEA2KN54h1h8UxsoJgedNr4mN4jVPSxqGM9eccfRTIBbIqHVE8dPkpo5ThBsot+RmSX
2squuLEJeS2RdFjO/GS25xj26k6CVqVCtMURt0AmBLeQGht66Vv1J2NC3waXnjD7c391btwKJqui
zkU/3mfWYhsOZoQoLl1qt8fbBPMFgEiKtEI3yrLwUAi9flcLP0Jm0Y9W3gXXCRbplaaySNLW50r8
5VzrRIMEXoZsDTMTRBl0o/D/oCP/kIK6frw/zRvB37QIyxatBRPxtkVQFgbgfK0oYzcW9oDoI9Z1
aF38f1yxJqQOSktSJ5Qs+wm9GaJjAgvZheNPdRHAMVhOVVN21lj0GwHP5mBC3zsJyOv7+xO89R25
d6gKEMJsa3m7T+BknEbmkZsMEHYnE5feJpXNLrAZPq1hksJZkltfRxT//sjz0i2OF4VxQqfJo5tM
ef5lr/YsmHLUuDHecBtb5tb7QKEus+/BXX3QfZ0m6yBmhpadD97K1r0xMJmiPmczvL+lXAxcAK6H
rOWxgeI0QedswN5ziEwcQpwSqTwfUxwNMbF65aK42rcO6GHq5CSpOlrBy8ANitsP7XbSXdQTuy06
vhBydW+2VFDTlTfP1Qwd0qW5gKjykCdlmcPFq6U1gFfgR6nqbhz0Oow4BKIs0N8b36yH/YgIDd1X
NX1rDGI951G5E4Das6UuB60SkPOjKiw3KTrtwelmZy2kdjcZVrHHhjbEWnI4P2suNhAVSl4fXLrc
QwD7F4FAt9JmLpAYXECg+GEqoqkTRX9Ks8+PMd5/myxMmT2GoE8oF2FxEUgdm8LGXjlCN1Z7joDU
j2hPzI3my4lLM4ql53vSrZvSOdYNIEutj7KdrCyxATSrfkRZeW32V+eWyQseYRTFVXze7cWbL/RQ
J8IjQrhJjWQiONoWzcMEQyN093iTuNKuVNQujdQ6IQbSrORZN/YyNQFYb1w1NLmWZ9eukzx1dDoU
Niyu33Wolsem61oL3FKlrDWXry43pkqLkiSDnUwknn/Mq90sVa3iFokM14ppwH+prJhKC6Kc+RNY
rBiBDL+GY/DG4DSPaSJWyO0m6QAtLtRJwd429TvyOCQRIaKU0R7XTee9rQdgZPwJbfYScbiVI3Rr
WUkiWVIwq3QBFinVpNHc6P1GuiOGOuo+gNWL6avvUY7VAvCz9+d4c10dip08aKk1mYt1RQYU+yIl
k64sCENNYGVbmvXabFf2Q5Tp6N4f7tbkeEfxjCM6kDks4kMLgw0fDylQixjTbaOH2QPazgp+Er7+
fH+oW4djrq4KblNNg+91uWNKrewnSfvXTVpb3apoEp0UP8PP28rEuQHq/qkJNW1HATNXVzbOsoFH
zYdKHUI/9KyQoxDGYlUrdA/QDQsctGpskKKgmqcC4WQjHHB5hU7i7Z0Q+NkeAUS1cTYtIKeB8qUz
OlTAGmGO296Drr/hz0boWg0QKdTDlCE48QlUhaevwABubQILEQVC6VxltRZLhVuN51f4BbiTDfiw
A/SJTIaVnrKI18wYxMrK+lwlVCwP1Srah4COLeoal59mAnxf4IhmuDjaN7/G3KmOEFHTp/sb4NZe
s6m92WTtwAyWOaJsUAZW1Uq6TV42HxSzSx9Q9oECUOOJ8dahdFpkgjIlTwXqA4ttrRSGoSBJYZEI
o2vkBQ3SZqVE1jTsxErUnS+SywuPoYQK25jm1HUlIvaNuoIFaAHZt4FZ+QpQSz1sPgMM7w4emf4e
BL2HjHkBLwaZq5WZXt9zDD9vEbq+lEHURXQSUQ+6Ms4cdwzs6V1SyMe4GPW5OOFteCBhORogH3B/
da9PMmPyjicx5Y6F0XK5XXy0Z/xunMUqqHG8qNMwbQ2rR6pdsbInI0/jTd13EK9z5ef9ga/36Zyo
cacTP2bAweJc1HZflCUoINeMUlM+FhKVP/yVcXn9fH+g661KrYKQMT/euNuWHd9OMbpyFMQLPKx6
Vwdw+C40g0+VytLeH+nW9mEZ8UMEXEANaZEvxQE646Pu224RVArINbMZ91lYRQ9a3+P7ECOm+E+M
49S3vlWj3wZ34z/3f8CtNZ0zFmozpo6/1RyLXl3kvJELBX9H00U2asKzzCobtJ5Ayrw5xtAzJBel
lsapJA5cjtNFllQsBBNcpNGj7qDbTWkjp+dYb44yjMP9CQxvFshWF6GeutdkT4VluiTY9ncLD/YH
KEQVb0X11/2Vu3EMyKxtUwfwB/hlGc9wcUAcm3PpDsWo7D1VSw9UB4dt15X6Qw/mjIReeDuDZunK
N7s1MnkmIce00FJePoDp9MywcGIOVPH0G3pJ0c7BGPjocJ+GaM5Z6THKoeWDJVtrP904GRR4aYCR
ftEsXzYk87CDRxq0lhs4GfQrhf4WPiaYB/R2eLy/vte3IJr+DuROgg1QQmNx2oNI6f7yLV04wzSy
vDHsT6mkeEO1HaEVBfHh+wPeiKVMy9bnVyjJ3vIoOAqKVAgJE15w1xyyzji3hoOwCRqMW7VHvheP
mJVQemuOFkFGY6sS0JZJEY+UvkSUTbhOhy6mD3D2AS8nD/37XCIwEzsr4ebW5+OzGTTgNG56Z7Gm
CRtHHUUpXCH16kBohxSK8/V56u23x2r6srysKdDQAvsL13wdVzCfLQu1E+6UG84XrQu6nW0M+cpp
v3USwE0YFJ8cPpi1OO16rdXoV6BxUOBasimdVPmMEmy287scULtR6/W2H7LvoeW9EapJSslTQFg4
n6hoNNvLu2iyoQ5AbpeuBt4320B/NT/XufNF18BWY2QAoXJ+A97foTe2i04JwdTFjOolXF8GUUQj
LEw9UDQmjotjgy0Rloq597FFjGSHlWEbrkTtWwNSs1dN3eFDkmFcDogqAcTtnhdt19TyFGH3hXq/
7p2R4KTZbtSf7s/vCn8xryoFPSB+gj0DsuxyPDWqRgN7FuGi6INDjx8hbYMsxy7se+gIA7nBpgsF
QhudtHgqdNVjPpN7EOg2kHSgjbuy4DeuZ51qBq02Li9NLvuKA05IIw5/wm0MqOeYIfVYVIJKgZpq
NiHeQL1THGr4C6cSFNaLbUbJ4f6S3DixFMTAovAcsEEhLhIE6eHHEraV7k7wbo4h/XR3KKt6H5S5
vzLZG/FPaABWadyCpADBfbn4aAcKdDtb3Y1SW32AXFJulLY1P+fRFP4ecX5/bESnrkT5GysMWJxS
Pm9DamPWYochYmt11mBIN1MVpd5RcWxxrKD81m+SEl3eTYee4JPfIHezRXzXerBkH7QrM58HWSTx
3Ke0Swz6iaB/FhktupMRin08gEY08L+Fde/hnhbo09tPE8gZg7IujXoQEIu55hhOQL3QhKt5Fi2X
VtGPeYELkxrDxBPYsbz5dU+gIPqCVSHHvIpRdhP34VjT+KoULf2Fb6/perJSnnIoByt3541tyupx
bHndEy30eW+9CvdI9/kKwuTSVakQb1NFH7ATaMLZhSrIx5XBbkSlOfnQ/j5BeA4s1tGJo6kTBbdm
CkD9o9PxqkMPoai2g/DMahORf3orQ96YH6Vb3lgcQh1Q2mJ+MGEirjNbd+Fsqe+q3CioLNZI95lo
m94/8TdOBEU8gwLi3OLgC14uZR1qVJciL3potBmlY6C40W98zPZ2MOagdotu+KaI3jz0iTfwxByN
l/s/4EYcgBtnU0vkNBgwRy5/wBgmVhZ6BZRKQN0KtHgxg98Qu0FuQx80dInA7sRbCFk4S90f+rqT
SsJHHkRmCwnChiF7OTbc5bIu8yAhDTKsEXqgh8qcavqYXSl9r29axUacD23yp17XsHC2I31vT4H9
WzZ4X97/MTeiAl1UnrjQP3iaLUEG8aCovKrV+GFSYu03OyPdFklkvD2Zvxhlcad3KBC1SFvHDxjl
eTvdGSR2gb6HvHWaf7YM52UKi8ptw2wNw33rM3OxWHMaD7R2iT6V+EWRVEXRQw8VTD6MFfINHx3f
0D7QHE2+N4OKBiCubtawkrTdOEtzk2kul8zvJmsRbaNG0U1UKSN8NHBntLNaP0aR5r2Mfrh2f/8F
bC4iu21T3CSl4AkBAOxyPzU9/0yIMXywcHzU8i241goZ4jRt0m1btE1xxj+o9XClBe9GZS8D4n0q
S4jG06bC1Lpfuc6vQxfISVpNc4OAPbXEGJP0xJM3pulDRN5fbnWtGnHSJuf7ZyyM/n3bZGvsnuvV
FryiCJZ/1/qKDgIbyjdUJUofpmDAVhn7o31ppOim63ItV7neUQI4H2cFoCqBa1kYMoOkwRkAOltk
lvWPQAszZDw5oij5YJKNR66e7tTRQTLx/kG9McUZSsgNDioKkPIiYnZm0UY1QvYurtioo1L2Sh/b
MMjybRHHQAPuj3b95pgrNcb86NcAJi+fiQKuqlFN4GtRtbWfEiTQ9l6BiPxmChEgVca2bbZ6MQPV
KXd7P+8Pfr1/gMHPRATma1GBm5fi1T2bw+qw+txpXSNMqfAlLZZSRtHBrTcdnEXDciWFuI6Bf183
XLYWB8Ve4i2AmCFb13qN23glRVQj0Y89AJb9/Vldf0CuVpPC8JwHgh9YXOi9paPfi8WTO5JUP+e1
PT0pcMeR+0ehf+Xz3RqLa02lbGPNTApxuYJWaCUFeLHRRVtoBpCkaFAj/Q0/OV4rzt4YiocTdSjE
RQGwO4tpRX2mYBMiOnfEtuEH/hjJc4aXAbY9U/T2WTEUXRXySrCd2uIWqaKoUBG56tDlzIdnlESy
k57LbI+m+BoC+sYWhCMxQ1v+YhOWpxyD4bGNnLRHb6BPj3aFdHYa9mBLcoQBp75pV6amzV/kMoYb
f9EI5HyAA6BLXH4xGMRq0Jte52ISg1t2ZRvheQwG70MuS+ObWnna0ceCLdpUKaUT0+ce2xWp3p/0
RJV7QnlxygNr2t3fs9fBziDg8HKxAQfS7l4EnbQazFCPlB4iaICahj76e6v1Yvye+h4BDvxtzF6e
7495Y+nJCKmqQESj/O0sMrM2lX2WIMjpCtR7vypWjMJsGaCYiQrEQavNNd7PjQ1MagCgjfuDkLNk
WTXOgKROGrZuDZrJzRBDPlPjxynOqrXj/andHAr6JygJ3trmEiUYau3QBYnWuAiC4aRu+N5ZYOJ3
CHiYrbTXbg1FmJFzGYU8d7mBJ9QsEbyKGnfowvrZVjTnSMKrfaTQYZ/uz+rGJiFGk+bMFSqwiIut
GyKuUail1bhqOSA3r1TOqbdkdLKCqH+syhGNqil/+5OaXidWbuTQoGlgRVyeF9+pK9tK1crN+wls
yw6ZEw/IW1KCRt5gF4nSMn6wA242UkEDK3dE4v1CkKWon+/P/sZ2JffiXtbAI5LwLX5I2yYCYcgc
9CzCvuM/DV4HGElWJSJ0PHIUtE9b6SVvfqkZNkVxSErsJd7aizNi1SOFhknWriXSASRRVh9CxF9O
UkEw6e3z+7vEdDTILpd8qMrPhziRI9n5LLTjqc6vbAq9Pfi+EekCpTvcH+468TDAdYCmpyk1d8AW
MV5vO56NgVG5DicfKX6Y7SNmGaciy/8ZCj881TKZwY9VvXI2b33HOQ3gAUy98wp4gUhhhhFrUrlD
bYQfUfRIvvam4e9QXZjlFItqf3+iN16BVKjnU0PmO5O1FxsnIs0oyqboXAMeFkC3KE62kFcm/DX6
BnmZusKexB9DG0lJbF14MKX+f+JKib8PWlyvBN3rcMFZglwEtAcyN/Hp8jgFI2rmyNBM1N3K3t8F
fjc9OV1cYnhf4zW/sqeuP/J8chFuIOXiWy9rRB02raPEFtfVSuwpN1GMCPyuAez/aUQ7/KNjIrW9
mYYo3lVtXKwgK6/DFW2Bv93sucHLm/ByquCatFkUTnXpkZRbq46K71pfhb/zTEFNxmlb4NNNZP+4
/7lvLDBQfhJqSitcNEu2SBSVvBZ7ZXJ9DTE5GTX2+yzV653t1+nKTr41FPzOeTPPVZxlidOujTKQ
BsWpPo/F98waxjNiKYgOqoju3Z/VfP9fZi3ogcwsLQkoG+bsfKheZeo+d+QsqD+6PmDpA21VA8nm
zDglQA1PY+sDDKgVMDBRMaAuUWQrZ+jGTC0QjXxO7oKZPns5vI0MbzqzSl1SpvxY8xTZ9JiSbFCT
W0vQbgwFeohuCAApWq/L1m6tKoLcMy7dAhz8XnPG5EOKNxL2zVW4EgJvbFBk8egLUpyCCL3sD1SU
f/KiHZgViqgg+weldoG7p/XRRx36S1pwkB8qjkv+5quMfiuIak2D0CeBZ10uJzjccAwC7NAE3iDA
l3xrtEiurWnaNWjk/SycCnO5+zvoOuzyJKIvL0np6Ukum4ONSECsDkPmpk5fpMepVB1azHHXOe8C
OcbjLqfquxLsbi0w+Ky56WrPedji9qQuiJejTSV6ilMNsq3xI0QmemO3MAJ1s/iFdfMaBOLmNOHY
UMeF0AN2/XJptWG2HnK81K1KUT+aU10cmkFPYa+U6bFX6jXpgOV4yC3PVb2Zmwaj5wqJoLXI6JqD
Lc+jluQ+qvRipLA45YHfPkWNmrTZZm5RqSs7aBkP5mFnfAWvGF6eV8hYNc+zAMa0OGNyVXenApfL
eJsKyKJbtUUuNvM1dSdSw94FNPD3vT30KyHh6lpl86PvSAEKrAnl1avTU5a+M6U+VuKYQlDMLYes
/1gZ4JcO+BeX6vMgp8k8eIrjeYcCuRB8s5Ii9h/7ghr7PkCUPlzJxa8KdPwmk/7WjNWFUEZ6cfn1
A9/0QcwW4zkpSmOT+371MNBZ3RowZoBSBLjcwHHd2vhJUcOL/WOBv9pbn7TzjyBTpnoFf4IqxHIL
csMrIWDZc8+FvLdsBhRlNriW1fxUIzCY9w/28o6fh6OwThGQZwi1/nmHvroaOLyYG6V6dw7Mfqie
49RJICbhoKib2P1mfP8NorWxQLaxCcORliduCCvbcRm0+Q3AxihNMNv5QlysO0r1IeYZsjtPma7/
Macx+ZxUQfJU1UG3Mt25zPH6JmQoCpDsPNJx2uXL3tCkobpd90aLOB6G69FU1nuTB9jh/qJeH2tK
LRoZMnkEefCyUuWkRkYnvu/OXVeMj1UCsReZCixpkkHd2Kjabe6Pd+Mjzi1hLtm5sko55PIjOhEs
1ww77LPg6/UfuzgnH8cCdBzSrYevbOLCbtO9vaelU7Pxk0aqK52DZaymJU9+TCrjQASl6Tav+6tt
ZBaxhdq4X5/ZZBHeBJHMxuQAsw7SSlxaKF5lStg63ga35Akvlfvzv+KazcPPVQgwVsgTEN4uh28z
p7OyapjOuHD5unPqKi4ULC8xf0oOyGhX9oNN70/9lEkk8iin203h9NtqUjv7W4vDivbUT1RWjomp
h8o3BWG94iA6ZM/3ioqAwbGGW4Ybuj8ArfwZeFWUPGttZOHJkYOdlt9tB2/SlzoB+bgNwgD1zfsz
vP7CoEq4JsCV0PNzlrBYGToheF+f3ldYfsRoEnPUBjObWkmgbnRd9tBaenMQWqisZKnXB0aAx53h
eEQIGzbO5crGQpSQJEfvrKogSSPeXtvAHNPPb54eo9AZJkFVTdpcl6NUXRznumy9M4Z1eOD6dTtr
RMmup2rYGoV9tE3A4XtriHUJljT1P7x1fFCHkEXAPQGsIAhdjh9YOa7iqFWeJ8uDFkqkqnDZoOc0
BbH3A29Afxf7Seug0WU2b2WoU/jRZu7039Ld3F+5HBwlvgJVm8k5D52GL5BqpO+i0k6fOw2hx9Jm
1PuTvY5OtNjAs4BSAk8jluM5iNt2QTRY5zouY3+fC9HhH1tBYqsLhQdA7Zcr2eONm5UhSTh4hsAi
Qyrpcoqm6ZGAl5l19qdm5p3g/zvlPD/UkR65VXoC1coyyGlkAKYJQ5LnMYSo2mtB+hjXTpKtHKdb
S+BQwkUuas6hl+/oKoFJTZOeJcB6wlX84SMq4eXe69T4MS2UcCXbuTEcHRKTl88skkEB+XL6fRZZ
Da5PxtkfonQTNBBDcn8095qvDZtRpbtw/wtf53cA3Sha8HznYXlNvpSsJW40vtvmWBhspkLHi3TW
EPlh5l72ruwME2+vUXafUH7HjcjBpiQ73f8N1zcCtwHjQ4yEqkJmcTnn1KSR7IkafNag5ae2TnHr
CoMEcwaKJJmPsmFCuHtjO5ejRDuXtzT/iTbHkiiZ0uSiSND7Lip6zi6lZ3p0cis7II+wpm9xnbQw
1Pw8md8nwHsX8xMqdWe8YnzXDEJFPyA+6ed7Q4UPuu+S2nkr2JWZUbfkAU/FnSr4UutFK+ICDyNd
oeit1GeMLpVNlprxt4lgvBLyb51WKno0wKDA4FGwxEEVnsA8VGuxajOM6SBi3DszE4uyQkM2vOp7
uY0GFFF7vYtPMUwk7Hed4HB/+9xYXm4clEN4ILAPlsgTL1F8tegc59y0bX7oe+Mfe5wirKijNcb8
jcNJFCR5mTVCQPfOv+RV6hImjjEZCNmcO9bjiHU2ViWVwBNhm3VJtU38NHyjziRRBwEHLlWqvzzi
eWouhpwkmvy9gmTaoOmPIB4MSPlaeYJR1qyoc9z4mHMBj6xagNKEFLLIDXW/TzUf/4TzVNTUCcqy
Vn97Ral9NbsYS5QSfrYrx2bA4Hls1cdJKtEXHADlSki6XmUYPdzvFnIwdM6WhbUinxoBPbo8D4Vi
U6htUM6q4vjRzv8fZ+fVG7cRruFfRIC93HL7riTLclGcGyKOE/Y27Pz15xnlAMfLFZbQQQDdBPDs
FM585S1CnDQy/JVD/CbIdR3pMx4hC4kUAklchtdrXLaYG2JdUp08HGsQfrGzHBN7tMgd++uMDQUT
NoIcYXKpTnNoPbNWXkaMUOoHa1DT+t+gVibrbMeTYr8MOKPiWSOa3PjLSTo7xJFnMKJ4YwZdnJ9G
faq6vacNBcLMscC/yE90HRNPfehx9fVH2rlq7E9h6BmvkYfFQXXQRI2RumWmPXh9bhf9h4pT3N+o
bGGt6CIP7uyyIQnTZ7co886PA1EoK6/S7Q2NcjGngqcCwgURyPUKFUapsxD8/ripgoM3zi90TMcj
jZF830zgedUxGFdij9vPmlCd1FpS8+HrLLmaimLicm2nyLdi4LiNBd7NamHZ2FpRhLx/g9xOjziS
sAoiGVAWNIAX00umvIiUPDuN9aR/N3GtCLdt6jbjJnD0bjxU/QhGeRbcpysj3wbr9PQh7FBAlr39
ZVs/98JcCMwyTjbSKSPc+FAFfaKEGLdQDEn3rhnjF1n3GLfO3HErN+c78wYoh9oxzUuWeYmlgvVV
C56t8WT1uYEiN1xCKgnjrqey81hk7vy5kKzv+4v9zr6SlMCyRlmOO2ZZRuiAStNzx4Ta0ceoPvYF
tMGjqpcRotjNx99CitgOWl0SZkOcs9jZOMT1YdKa/qTWqrWzG8zCCXA8f06MtTrVzWLyCoLkQYPA
AbpEjnt9iBzEmqexjNpTBdYSB82s3uHvNzyNoaqdiyRLz4WXrmFKbxZTYk+koAi9QxD9y2TaIa80
hzJuTm0QIndPOcx6curJq1BQq8Jv93fuJlZEpwqMBmglAKVoyy5ugXhKsNrEkOXUNYO3G+lvPeVD
5flhmgW7CebidkqJHt2ukA7dtbkSid++TzLxAmVpyZI9EfnifUpjYFGRndSn0oAdjxK+dzCLIUNo
ehbRJwA62Wai72TyC3AT32JEXOvYiXwY3E5wzlZLEUwqYkSOi51OvRL7ZFcTp3w2ULtoOwvHA1zA
/Qwl26/31/zmMZRjSZUSg86wbI1cn6rO0tHXLFtxsiYDJGsxNsjdFS0CpntuFGtvRnWgrXyh740J
ppxIh6YaXYPFPocmSh7CDupT3VhVdKxyLRq/2ULBzbqkLPTiQJv/aONHrqlJq5KbiFYayKPreQZO
NippZ9UU9rryHxsO1caeQ/vb1KElcn9JbwvKjMUYHGQpjnUjL1ElcWBbeSdOCjucdHRnqyILN5lo
G0q2SjBpRwICL9+5VeV9I1CvrF2UxnrzomBcGiR+Y9Rlu3IXv7PoBJZMHNQ7rO/l4Ua9pG2xtM5P
CX5ur0AS+z/J7yPFB7bXH6hLhc3Ht5kiNokmfVuJJ1kseVXMlqOURn7qsrxu6E6PWryNMGWb/wzM
1PxutLhFrsSYb7HUVazFeOQnFFX5fiBULwZV08GILcpkpxlgR+74Mx9OXG0sjAonFFNkmUyPsmpC
GtbAouizbRfJsK8xZrOeplpHNKe1pqH8W8Ncx9hUltaGbwaLCaY+nU0VxItD1et2Q+R5KPdh/TVY
flThVPZVdcZRHOvZrtrD/RP1zt4hHEIGRF+G4tsS6hWVRuMUY52Byi3jY6FY+jFVxLjTK+tb5UbJ
SvdBlpgWa0i52IT5wb5RkZA/57c0pMrzUqvipDmp9PfO6dg2l8KZ1uqIb1uxGAZ6H+AJnjTapDd9
l8hDXGuuhxNuK71zIsMt0H1RcRXZ165DkztQwPLb21HBHOFrjWKqdg6J1VCRNrIi/ZHOOIw8Yw49
BN8pz3jRp8TE9m3aWl5h6Ds8BEMs/lIiZWnVOlZ4seGXaZ+sYeROhw/qIgY/1Zmxs+I0aA+g7GPl
CGWUilshihomIJAD/RhXZq/h/1w5lp/O2eR8RthWVfD0zrz5z7bEnBbzS9y8fhaKpka7PNDN6iny
tDjeZUjqDpu4wQxom7n1PH7PTBN9mVjX+3+xncinp7nQ2u6STZFiIFRrRLNGfB4VhXIWXo2ska/p
yGqkPrgOy3tCODJwqUdOuA/dP2Q3r6/UXJZBGlUEh/hJhpK/7brqBk3oNo5+HHpcLf9R8F9vnF3u
ukPSPlSjlYRScShTn+aEzvLGrkHa7JPUyIfX+z/kNuagA0PQyumTfMxlSgqohsUgGzm16PqOx6bS
R1zCwyjONnB3mn/uj3YTIUu0MjUaevTciuQf19OGyh5OHt3z02hnTh1t0TQ362dXgDY6FNMYp/+0
dZh02tbFNM3ZxSPmLi/3f8I7EyaeQ2oJyjS/YNmjUQaRgYueaoocY/FqwO14FZjeYLuKtcv/Yyhq
RJCEiC0Y8nq2XpE7kx0X4tSiUK29zjA3hh9KSqj874gwmfn5/nC3MauUDUeElH49lYZlfXfo6qQC
kWCfsKNrHnOBGx1U21Omie4R09fMB8ZorTwB74wpK9gU+wwodNhaXE/RTADL4oqFLa2Yim6rd60u
NrZi5t/6sFE2qOR0XyIP2537U73ZRMlho6pBvCYrnUsMDfGVTQfbsUHUFeajg+H2OaZtjqFmuxZg
3DwHb0OhZQjDF7XVZT1BJFHQoORhH5tIqf8yG28WO3w+02cdVZZTbsz9ytXw7oC8PlJtXgU6KZf8
t6vBKKOGjpRiH21z/hkgvP04YBe21dz5V66r8bf7K3kbhyPVxMsDNYU9xGBCvk+/DYczzoy/pWMe
S1VJP2udpf4wO6KaXZIWdoSSc1Fi1JwMbXDSFafVfDVAKmuL962+u/9TbjcVOjENJ5pNhE7Eyde/
xOsaGpgxNqvD3IR+aETqQbea4tCDpTl9eCjgktKsh1OEVuEiKMbyFvv6CgdQjG7dkrJNlBn2F12E
9vhKmOZ6K4H/zb0nC1HACSX/x4PyvljkhJ7xNKpKd7ATe9g1uR39nFpMpCj9iENkVtC13Ta8mGYV
b+/P9Aa5zkvOza7CYyN15sJbHCdeNbsYqgR0kmlG1R5h8ohesBF0GfqM81zr4ZcRtczuLJwgDT91
QMYznjxwKQ8uNhPqV2+MXOWAMSQ1I19BFchcS1Fu27h8XTrwdehIMjlaLk9WzK5Ahqc9RE6DpxzC
Jy8xTsQXxQiqHdtYbeHhokKkOS1gbM1BPrKcH5pGjU92V2JyZyJvCngi3yLYh7pZXpWnDP1pkkev
xom176zPVjWEJ3XAgDELhP5kaomzchfefLhyFrhu4c4BxOBG7y0GUhOaeDEe2Ev7EtV1fcpKNdkk
OFTscVtbUwZ+ez+uYjo0EvlqkVIgzaKAvdhaBaVlqx07cWgwaDhrzaT7QkTCb+q43ESDEv+0c93Y
qfNgPI5lQJKJzsO2rdFDzqskOWid6m41M8SEKoqSzzhvm/vGsuptM5fpCT3/9AHbQdw/UZz+5rWV
vvdEbG0y7qRTFTW2b+GnugcyohzxCZ5WTu5NiCRnhwIOJ1dCyd3FN4qqIAJCpSIOeegUW+hV2cOb
UXhZCX0bpF37OKIZtVXbrn0A4xJ99IqQw1Nugv8q74nl450KDVnnMWoOeTkBOa1j9xCJet70trGW
R93eDjR26ArQkgU+YiyjIg2O31jZRnKqc9UT/VZLEyfYD5YYk70xl0H55Op2YvwZhFEx/zULyn8f
9DUiTdWAAkmVQmliBizo+u6NrXRQM1HwE9JsvERh2WwwDG0erSGvz43NR6S083y8fzfdBA9yUHIf
KL7ywl/u8IBQrHDtMD15Qm/7eCNa9NrRZ7dL56hiMDL/nep6nqSbIjVFs6bXfvPcIATE6ZLtEVC/
/Hc95WkQlV5qanBUBrTAOssB39076Y46U7pylG+HopJID48ijk0zaUksiUhm7DifvGPZ2NmREqL+
GQUNZzPjwLvyiN5cQjwyFL5J9GR9Hyzj9azCCeNj1Qm845jG4V7NEYlze92+wAf4LlI9/Wh7hyEQ
aqCHRkyiEpNdD5eOJR5LWO8eM4qpOxVN+k2GmNpRiXDHUiqEkO8fmTe1i9/uPOk3QQ4h31FouxYJ
8/WA0NzUwDQG5QFqmZd+yzGbSfdR17s1hcPcQfKXQloofOGoVfEHBr+DekixhLQv7mCq6NfiTYKU
LVxFdU/g2s0/KtLRf0km8WVNZgu0cjHm9vTVAg4wN1s8ptKHcUhVe6+NVRr5HjLp9SZox3HC4GoO
RuXJg7H87FmN2R2TCY7iBt1tuhxmAJrh6CSVNW7nqg7CQ9wGTk7anWuzsYbuWFwi0giFW4QyGIBd
+kbL49xbOMxT7Qkf1MwIDkKI731r2V+NYHQ2jtnZ26R3wPBM/Vqta/EVMzD7QMwGFRVla0KM6x3R
SBjfasnIk4WIZ6jaX/BqlF2dtvpJi8zhKAU89vePwTtjIsLJvcxlSct6OVl8kePKmt36YQxd+xjG
aBQUXeVeRGJOaIqH6RbI3Rq1+GaFZe8W8TDZLEYYZknxncOSmlPdG5e6NKcfdBKrc98beEqrRgZc
CW7qpBd/KYmoVvJIGR1enXkEK9EaJdmBiSK5TNcrXKSNnQ+FOV/omfcXNa+Gw9QjeHV/Td/yw+Uw
0tpLGsvIXGfxaXWD9M3OGKZqakByNG6Nl753Zx3DoTYr6Q1qU/SrFMHwR50qBv7QZZOZGxeJ9ZcQ
t2aEKRL0AzZ1bTeNP6GD+mTWdSH2QR45zmNYhe53axZ6+FomuZK1vDCAFJFHzyIDx/U8murnsgWQ
VvleiFP0EyygNtn2U+u4X9Vac4ttrZZt9dlwq1n7Loayzx8cXNBSSkXBlJabIgMbnqMs7HV8bVID
P0T2UGBjgO3HAJr2hYolOiQbtbYroEdO5Y31VgubQmw7nJQuTQMnb6+qevraV8jv+eABhhPK+rO6
iwkHPo1QBH+lpFH/lLNlrzUQF5c3zyGNH8oxABlRzr+h+eQG6kL6WCVPEWnJpmsq1G96kTzMcwR/
QiDxtrLly4NFP5AvF1NBMlu4tPLg/Zb7zWlQFzB0g4eaXPOLKsbJx0Wo/ZGN4xpr4q0T+PvpAlNC
3QVJjzeVHZot12OluVtr5HfNhUioxCa30WbrEDjT/N1QElNKa4eA0YfE8F4AOQ3dRkERx8O51Rm+
uZkeplDosHQ5ti7lZGhIKG/UU6e9tlOrrYGjF6GntEQjrAaxJe0WJT76+reWXYWVYloNl3bOxTZ1
636Xm+W8dWblZ11l+VGrrPY57OJ4bw6js3K53ZwCOTqvKtxwVImAgl+Pnkw4wnqz3l/MYZ6Qv6g0
b9OnrnVA7TXcF6K018Rp35svzG2JGCPYJXq8HnGcirlUCgI/HNcxANfdAYiKgTB46aE2GdaZ2vhj
3k6f1BDXkX7y0pUpywX9/XCw4Bx4GX9yy3FCFgdR0VB2h2mlXRpr7rdKats+mcG/7eytiRu/M1UU
OEBVIarPmMvMv4U9mBZZ114iJayxY6DvoJrKsJ16SCUp8Mi9pvbiqRidH95or2W6b2Lui4lyuvja
yHXfsALXK92UWsCBTdpL7Yniex2OSr0DKx4FXwxj8DIfEIb509Fmkfh9a/al33qd6SE2qgeGL19D
7WtIg6c/1l3b11uzs1K0tnXllXvQK3d5a3Xn2Wsx5LK1OEQoTAjNfHBwAacVQ6E72Tl53/00C1tN
N0jLlJ8R9tTTvWpOU4XCbyfygz1Gmr3p2jH4YIObmUNWJ+JGShG4OpWQ69mrqjZaWi3Ui4U32SFH
JtPvnaB/ojI/rASKtx8RtwRlV9RpUCTg9bweSjS9Zk2UlC+l0/9b1KSywRCab9TxxLcqtfz7/lV6
E5GQqkLJgiMlVVUARFyPFwBaGzCgRTEx081/R+yJdp07eOHeio1HpwuLb3o1xyulQk3+q9fHiVHB
88KoQSEWG4HrUZ3JCGJReubFQtB4WxVmePLS/Ndk2mCMytDZWG2dP2qVpgwbR0rxzvPk+ACuqz8L
d3A/Cz2bD0YVrUl2LKuK8ozDpkHzBtEJLvxlxpPTlC0nbGovZuiO54RI2y/1SZwGO42/Duhwv5Lz
Pru2sD5FxGsPQWxZ3+7vyO2dQrAG+xHwJEp+JHjXa8M6JBkO5/YlqLt5F+ELcwq7wd2FYzyvXF/v
bL5kCkvkLXIeMKOvhwqt3jVDjRzDCFJtp6KheezMkQeqQgZCRfv+T1fBmfX+/G5PONgUwPPSYp1X
fJl6lV40eDO33CX3NIHOqvbXNAXxkwk7+Yj5k7FS3XpnjrxHshgCzeO2dSPgAQQjlA4Es63k0gS9
CTgtCFFzy+r93Fm/Co/v68NTBI7KCYfzh4nCMuL2wMM0I1ojl6oT04tVzeUfrd6Ji22AV/OkWPH9
8ZZuqNL6mznCRrC4oTjEiwuqpailoklVXVSzbj2AoEWQHYJo1F46s63UFzTlnD86Cwubk6unhr2t
EqVQt4iJ5+U2nswq9cVcusZTEg3OvlLh+/vUWR1939q5mx6NqazX3s7lOZC/GfIalqigLXjXFjed
nqNxYE9w1mJ2IPlcdKmrbRsIaj+rKKqq5yEcrA82RVgnsF6SQ0jaD8J9qUk5u6PV9/ZUX+K0z34S
0Ln5VhFt9eglSdfsvaCf/ry/NbezlM0QIB7UOSlWLV1SHFi22TQGzUX0dfmoN7N6pIMiXpNQ7ZCI
NNYEOpbJHjMEWIJMFmK8cAWWbUL2s9fLHE/PECR9SL6vxe02dI08OJUCmy3fRoP0mz1XymbQu/n1
/myXH9vb6KgloncAOor78/pCca2C+hfX5CVLlNECx4GCjjsniA94XeVFj/hedTunRxbgeH/gd5ZZ
EqlA19GcBje8GFhaaueBY2FWNmXl93jUa6S/W8T/La3JP8eu0rzcH3B5SxOyYGFKcks+T+S5dAtr
TJsoRVemi2TeHjOa/HvhgdjssmY+3B/qdm6kOghyoO2ELSVf+fWiVoGnN0iSjJeh0oxdbZrlppw8
9RAW4d8zxc+VC/O9mRFiMhq9WCBAi7tEwkgGAwr8pUBbM9oImPfddojM9k+rij+q60lNUUZ/Eu8t
MQU3hbjem2LTBd99yMZ52Dl6/jpAYNv2KPc9pH1nrkQeyzCa4fg+8Egi4gRytLyZiT2xTe1rcRg6
RTyFTRKBH1brPWC/goYHJjujTWlVK8zs4HjBtBLdvTnM/h74yPE9mloedxBo2+Xn6RI2DgBr60Op
DRFkadLG/KntXK/1wZhlkMX0uDqMFYaDeFMXBi0+BdGiYw7d6QtMNC9C1LIqUr+uchcuTqMPn10t
dV9rRTS6HyDw+kVtPKXYFLky0tKGweluclvJgEp2Q+nrWu+61NREEW2mEOnATeRU+bf7J/Z6lan0
oD+JwDNiy0AT+ToWcUWhZa3u0kPaT6OdHgM918+TMiQ7g9pHux0UpULrLS6ATljVjzBV19TIF+C6
/34ACoGQQrjwOcmL68Cxai9MwRXuDaoP+0KHFJ1os/oSgSzeYrg8P466a31q9bw/Ca0JdzVo0m1i
K9VKsHN9Hf/3Q5AuQohFUvU4eNffbl5HneLNroofeUCLnwISEpUhAr1d3XTnAEL2c9054R72iLly
bch/+v+OGneFLKgS1lERhq7MO3s99IzPNziKSD+kjh1+TYM5eGjIp1ZO9PXl9DYKXVqeOMowdAqW
Fc0sLme1M2fj4JpUGCn2uVvdDoKdNuli6yXBWj3m3fEIHcmRKKbzxFzPKgC1VTqRaRxip9M/xUrL
Oya08UeA6/t+noO1aPX6NmR+tAfI+6hpgTeScev1eK7St55ApekQFz1sGxVuDZaxyn6g9LkChVxc
Dm9j8fbT16dJQG/C1q/HskIedFwP9YOw2vZ57rpgqymu60Nn1Q5qm/xK86g6UcUYv2HmOPuhFbmP
qhunX+0CVycr0oO9cBN7XxdWdMDM1DpNNu7qupPET3GUKy+znYJOGpCMFlAZD33o5lCtOwSV0UzY
FXZXf75/Eyza+P87JynDwdlHImDpx6NZzURxu9MPNaKsX3ijE/QInPlopIag7A1SWzWL/qj3QtlE
2ewcs8IWNHwVsXONCeEEFwXX+7/p5gih3CqRkrTP3kuw1CrSjJ5e1sE1UusTKs+f26mZjqJAPrYs
53/vj7a8AThARAjECJJKKU0Zrje1tOcRnrRhHKD+eF9TL9a+cgaoHquNeqhmU/NrGGo/kor78cMj
0+QiFkT1joNrLC6ANIJtAnnFOFR8n+dIAw+TGFHgO041fVGNWLlEzayfAqVZ63bdzhliBeUq+JRc
ejiKXM/ZsAIBAnYKjxk52VZru35vJBUoYjMjEnRFucuyHIflzlgTgL7dW8JspktVEEAxJbnrkfvK
KgTgtfQ4e3CoqtIpd6VlRI+pS5SGANhaJXoxHm076dEgoxcyCgxL5fXxWyU6G02UbcIKFpJRwdHf
D6lCZJaTNbse4srjjKQqFeT+eH9rb4flLYElRwzDobop9AonRsHZFtoxDwwFR0tcwbJA+WXWw7iP
53AN2rV4z5mlLOuDsQKcR6XIWMwSQkUXmshXH7E8E9vGc7pdWvbGq1HE0Z+W4rXHdHTtLSut+jm7
fbo/28VxehseXTrJtEfk6maRbYyouglBiGPGo37uACL6bawMh7pKPsV5q+6yOP0BEdXY3x9XfiC/
vaByXCnxQXzKC0DsvZh2WKix14SmdszqIH518bvcmOkQPqOvph9mg/CKFnO+EqG+OyiUQwBedAjh
W1yfKD1Gdc/1cv04CsvYKzkNFQza56PZRDD9yem2dautuaa+s8HI24DvIlWFhbb04wnBFdtzburH
CAjbAb/FwE80rT4YCdoXNsnVxgu65hiUpbWFBaT/e3+hb4+z9GozyJLhnyG3vFjoAV1ZPZ4d64jQ
9LjLOivf6M6QHNzISvxZjT7mS0jYD3sHxVyc2AHoUr1d3MlTrBvpUKf2MXFHd2OXrvsUARiBUloj
brnyrL83OaApvOogRfQbKXQ0Ngpl7jv7mHKGj9hGiyd9kMDIwRy+53w4h/uLuWA3/Dc7aIQQOWhw
U7ReRN91OY/06GLnOFOg9+vEmB+qYci/6GUgfF1oxkFEdnHQMxMXOfCQh4k30E/IXA993s4PSaD3
L03i1T75UPlsVEX+3DrwUSpNizbgjnIgL+Q4qBmHQ74ST8qtvv7mKAhToyFB4ra5KUlS6+6NMkiw
o9aG/NnqcmtjaIj/1qJb09a5vVa4tqnSEXDJUvvyVpv7QCsap7ePdekmR0+HfaMBeXkeGhvIA/Tb
TZnF7j6uUYa8v0XvTRLCnISMSjDIkmdkN7yQkQtaCJcW64/Z4wf4tVEj8FNo2tf7Y71z/JCV+7+x
FgFzhTIsruatc3RCDUdyB0r85HT22YavsBFm76w8TW8fz9UOShq8DlgHrU2acktodTxXnR3QDj/y
NHUvStU/F1qXbvUmar8Owot+1V5y0bvKOvUolPjIwNG7kqWTNlXqlfTrZqHBlIPzhtLKawnuYvGh
Oz0u1yoE7uPoKPYmEb11pgXyGHmN8eX+Mt+ORJCL5iRSDrSIcES5vraBuZmOQnRLeI6WgpLMym6o
HP0Up7r9wQsFOy+GgMdhmLIft/RW6Nx2LuvC0066XeeXoo3+UtzqV5yN+YuWq9PuYxNjNOAqb4xH
CqcMeD0xzIRqJ8wME4KTbW5E4yUPXoEzZNbna65ly6ePoUgSAHBIxBmp5OLp68UkemfkYMRqM/nV
1NryTMybvA20XTQZP0VuOisJyvLzeBuTGjQiHNhrAie/np41JXSQzcY6RYj973UanVsMTItNbIt4
187U2u4v5/LSkeNJ2hSFEZBHNzFFk+EnUFCZOkGjqbedVtHHHQEqbqdhtP/uFaTv1TH3ZoiAPZ/q
/cEXJQGEFeTgjA1omSdgWZ5Vg8Lp+tGyAGzW6g+jqtRtFwgsuO4P894+St1Mqh6QnbXlkSnzyuo8
d7BOuMIpe3uavhkK7JzEQQMbAZfwsQ6d+nB/zPf2kQ4IFR9pZQbc7nofbWR2qzaN7VNiuOEFpfr+
c2J7KVf4VG70fFB/3h9v+b3Lpfx9vMXNYhaVbqeUk07lWH5TxdA/IIk4/dPHjruG6nhvKNIMJoeA
C1mV3NXfcgwKS7D6xABXpaZclbVl/uTwUG0l4WLlFntvFeHFA1ADGkkVbzFUog5F4ALZOLlBnyZ+
YIfupo6zlLgBJS2/t4tiJdx9b3K89SiKU626jY7ysDGNTI3sE11eceCiUR47ncJFCgj2w0MxIQ4k
epl86/TYr9dxmozOSkTknLQ4/5VlxvSkJvh0VUE1rizj7aSo3si4gmI90ay3OIxdP7hN6XTOiR5C
9AlOvoEvyiBVIBF9vn8Ob781hqL+BDSEcicMyetJpV1STkFoOCdD7852Jq2Z3aEFNeaCIHPQADAi
e/52f8zbU0KLBz4m9es3sYHlQnYzDojuHJzaUOi+DXf2rApNKg005gHU6Mc03cjjwULwdkvJRamH
+IYm+O0DyIN+HBsihDNvqb2dChE+O2ZqrJSF3mrvvwcub8NQpELmg8CMtO96KQ0tzKzJHENsCb38
4GRZs2nmrH+JlWnyhyTvn6qayr2TBNFLbcbJhhB1iDZIpce7hD9+0/T6EdZPRxtT752VnV5AiP93
GchdaF2CtIIZf/37zH5EBizTlFNi96HfgNf4hddU/yC64XtWorKkZLaxh8FtbI22AkORF97Bsopm
OwWRfu6HsT0WY2oe9aQxpIbNcz3OQFHrLETJ3zU2tCnFHxbWiBsc+7i4MxT7FMUOd7aV2L/SZLAf
UeZKd5VpDo+KOTgnIMfjsa8ab2sJENtD4oSb+2ftnU8JJASQI1lRIvpYhB+lnTcE6p1yAr45nrMI
ZcYpKaxzS5a4ssDvD0WzQCoOsP2L/S9T0ZhWOSkniwf6CbI72tYgrs5hX4iVoW6+WltiTPhcaQtQ
6V1WlTNU5VIEV+Kz0zfRNk4U/eRFjeo7UaOcDBeqnmkiVvXBpWRQ4nFabtRypFTH9fmB+8c1YozJ
GZmz5hADBzgYbtwfCjP58GvMULItSiJAiAMkcTFU1luTNboJumZu54tIK3ZTZERbFuVnGNJb/PjM
fh9u8WU4ClyeyA6Ss9KWmOyM9vg46GO7GZu8WKG9L/CgfIVyalDhkIWy5HW0mJo3QYl1asQH+660
NoVSltswjaqdPs74CTlF+DBYQGiswnH2k2J0MAyUGTAvWg16ohWfPIR9vk5hXyE6Q2JSVln40ZCW
X4gUNLklVGFp1XG9+IFTVFpiIPXC9Z9/SjrrddS18EfGmHvPzMqPiSX+tyLgr4F501vlu1m8drjJ
hAO6+yluLn2xT4pZPCVFhyBK4Sg+Ygm14g96VG9mQrfCH80mudjYzh3un4EFdOvtZ4AFRvMTXoxE
ZcrP+7dXQndrtSgaNT17xoxKpKIixjtW42w+zXoa4/CUCe8vu+njlopPPv/d6AENFg+if/3RO0uC
QalUAhqEUnfTEwMXhqhs5abnTgUVOodoaaEUkO8tvu6VoZaFO04jRW7CCPgjZJ/L2FC0ZZ+UeP6d
qzTTn8I8c3wLLPgu0pzhcQxqe+NivfAc2ZF6CUJMxe4v+k0kwPBkMzyapNcSl3q95iPqhWWLXtm5
0Ppx7zZqdC4TtdlVUzl9sehsroz37iZTIOLKNAAN8NwvBhzmYK7yPjv39mhwwNMBGMvc1v7g2VHG
38jazADzw82cdfqmHNHo4aNc81p8b9nBe8seh4QuLaHOQSW8HuHD7OyMzvhlBGG3D7FoO5tZ953/
M7waipdt7KmJNzZY7I/5cP131MFXg/MmYSZcWbxU7VyHU1DN2dnssoCiUeM+NXYVn4FQrLkA3u4w
R5g6HJVSOvlcKtcLXvWQ8/vRy89KHU1+OTgD5WFP+Qth0K96F6dr0tA35SPK+5BFwOtJOA/qq4sU
BGYbkGbNa85j6bgbNUHRsYH0AUsqKn2lKFBryaEcqp2X7XrD6A7o4LifCRqtV6c313qyNweO0IN6
JEeOj4yNthaPZl20djYp43hMnaz1/BqkxjGjs77hqFUIkcz5U8w6nKaqN3/Q668Pcaz8/bGvjLKL
rFOi+wBkREYn13vgisQqhxJ2Wmd445OGy4BvOWV0QfdjvIxOvVYeX0YnlMZ5PKgQ0IIgLVuWx3FN
JtgqLO3smYW1NWHxbA1ddD4mSDp6G3q2ScPCXrm/F4URWqNSXxJGB/OTD8ni1TLroC0nK1Ue3Kk0
4LI50bPSqj1+Ah1t2ba3joDJpnNeFGsF+ndHlloXxPwgkpcnbhxDykMT1DwttdRzGXruATvC5tSX
6FQLNBn9VtUiEhtsAu9v7KIe89YOBmJFEZhXC0LL4jtO0AyJero5jw3oqG3aa8E+GcQHe5RyFD4q
IIGko6BalkVQq3Ga1ivm/HEcte4Yqa3hh+0YPYpGnTepNiun+7NaxNFv4/EWGKSHEl28hMblgH6G
0Jryx8x1kq1tifAoxhbP8Vlfa/e+MxSGkpTSIBEC0FhKL6AREPd55uaPZLnsU1UGjuPnA+KoXp24
awmi/NZ/SxDlxK5GW2wXMPVZaXIMMmmEGM4mFhBuu8HOaOOXXwjkjWcqU/XXyhTeI+plho9ttLYS
6i7u4/9+A9exVAzjEVwCyAbcYdIscvLHUph5uM1Rx9pADTW+CMO8mEqO9ub93VxeyP+NKIEcPPOI
Tiw1waaWKTsTa2yF83RJrekRUyvv36JT6nOHWR/4M6LcKvFeW88J1E1oUelAdbfgx1VrpM0F0pnL
SO4BKTrJIFIFNG6u78IuapoGf+XiMZ0thc6vyOxNXzcmZO8U8F6bsBu5Hh70wck3SpC1oa/BbX0E
XdyAkDFRsjaoEoaVa3/vShQtHZQIjG2QT9puZeHeOy4ImskaKAnlrQPgoNE2V9Tise9xy0zh7mIz
ENobJzDVh1ghUmkByf1Zu435rSkTYxe6vduvbN/iLn9bL5liIgHPT6GQf71emYyWgQQVj6pqzSAi
BquneW5XB6vuUz9IWsV39HStn/zed8lrhdMQQEtJH78edQjqERGOpnis6KU9tQj2bUU62+dYr37c
X+VFJPbf/H4baTG/QMmd3s05D2FqOE8AZf8oRr0ETjPNux7k6qY0o3/KWnW/zaKfV26E9z5Gys2o
BGP3Qb9Cviy/pRxupQRRWU3F41QHxZ8wydOdk3YDNSAeaj8nE9rfn+3tU4XiAHA7elpodQAjvR5Q
2EnVUfgpHkVcV59EhKdaENvdYZjaZ0TRY5RT3fFrz06v3OnvHSMJf0P2i+SKP9cDq8YwNWriFY8K
PjaHWK3jrTXAXNVyJ7qoDrL8cwgq5P5s3x0UGLJDrUuyhRb3LXLL9ECmsHyM4m7+kthO9WCEmB46
Irf2gfk/3J3Jct1KlmV/JexNagQl+qYsIwbAbdh3ohpqAqMkEn3vDgfwXfUH9WO1cKWIJ169EFOz
zAoLC4v3SF5cAO7Hz9lnn72T/jZr3deEmI+5o4cVReZJEUl/lph3dKtNqcdJMbWs3bS0H2dE/084
uebt0OXD3WA4z1i4ulf+oH3omJ2/xCWkB0R2rdfGtv/q7hERYVaBxAio6GgPxZORo8fS1ZdVGRg7
fG/kVz0N6EyrMvs0BU58MUupXnnPR5NZh/i6QlLwOQGJGAs7WtKQEvxinoH5zR6teMzbtbeddBAU
8PPpnTXruoiSTl8eK7t0dhCP0r2XBTOvpGlO47hpdzR70wte3GvAy188DoSxgX/XKQqI4kePo3Vp
rEq3Si/p5SAsJ/154zm9tfV6RiFnw4/381yq/W+uwPWQIR1dnRAgNhzPi8Ram1QFdj+Xw5gmuGqN
XRvqssERgmSguhqVRKvG6d1X3sJP98plUWPmf0Ca+M9Rwt8mtubkmp9elsIwnkvsqk+hqxRnZa0+
ZmtEtab5tVz06Jp0KRhyXh1TVp8rxCqOQks7DYWlyq6+bvGRyfZ9zJxdGcKqbZwmop3niRs9FrLc
BaaY3dtfP+ejQMrF1/brKmdiwWqDSPcyvORLWgFYefK66ZbmnDruPQhXvummwQgRUpleORSPL8e4
8CozsqYP66DdcTST7eg6je0IJrbFvpdz+qCcAm153HRO4C5aN7++u+MiEhI2vH+YmOtMztq3P9pU
fePZdWAp+07HnC2aTEqYKmc030WGjUxxnrZK76tN4gbjLomtsyQoX7NU/PmW16/AuqKcJx05dg0A
WbdsYWX23WAt+TYYp/G0QTDiWuiQ8ycQ582v7/motPl+y39eb/0+PxyNA5r0U5609l1bt81mQL/q
Nuny1/TJjhfttwfLVAyFMXq9xxvFsfuqQs7AvuvKuixCzxnvNarM3ex7yUnTlcE5E5a/WU99uzUE
llinqCyBVLy8tT4YikRPFvtuEY3a4UvnblwBm7m0AiOUynkN4zs69A/XO+iHr7tS/0kJefHc3MiV
Y98l8eJsa8PtIlzW4AEaWnJWIh9y7wxJupuMcf69jul6ZY56Yh/ZI/jucUesGPzZKLLcuUvdpN46
ssvOzIHx+qVpXpOB+Yv1iVo5ORRzTuuE+9FDdZOyg/mlnDvTUFcpM/WhFWiwQMqxgBblTd1rg9Z/
sXTo8oCZrgOwQDzm0VvM9dZYkJG9k3OenNaVDJ77wqKgs/Qmiu05iFwGf18JPH/xKi2Ebhh7XN3j
oJS+vCh2eFZemNK9w5gP9miQi9NgkihqN8K+XGImKIqmubP1CfmCX+/H4+7m+i7hYkHIXpUnEZQ9
CrGxwlRM1oZz184ME5duR7/WRq09Rm59N8e62jRFkm0dDyMjvbeSqNAPY0r622rG0CoWubtN61Y/
GZL+Nab6y3exElFw6HRA+yBjopNyrONg5EWaAs64X9fJiOAcdLM0z+NM77tgE1sWDN+xFvn4vpJN
4vyeFcDh4lx2HUemOgImWb/cD5EqVRZwKt5oX6fWy3YFHg9nPMh0U7jea+Pl6yL+E0D4dimmnpHX
xrERGYGjc8DOSVF8a/K/zvDS9qVn9DtllvNJ4Eq0MTQvEedBoevvfPzFwhxX1N86ZsFAufjBX2Td
1mRSR2sAUZicnoWRP8V+mllnAdqN+s3QpaP7IY6hf994S9EET6+svPVTf7xrsNM1n9TBt7htOhYv
H7CZdfUs7M58WoZKYyQtSN1ii9aV252O9oILeMQY3uhfIZHjmKHFqKF/A/lTz6/moUqH0DZjiO7I
fMRbEVM3n/76+72MPMjxrdbJyNcBcpNt/RQIyLMg6rmZ/gQ3kqEauyiMXR7XYtw4Q9V99Ot21F4J
Ay/LY9BrndljiIngrDwZWrIvn4ivIRA4ek76DMgxYMY9qXcYHk6hUVXp11/f3fHWOlxqPfpXV51V
f+zlpVIh2XXdnD2zMDLrIg8kDDeGmvzy3jBz72YeU1wO2XCe80rEOX6uLHeagYxGwEBeBfqOYh2I
NnZWAUlAWIyePM/82trPGAdYYea52gl6MPVrYvI/PVdaUVwJtAN3SZba0SEyxhhOVUGKM63m0VzX
EuFEbVImzHg2yf7XD/ZlKOcdIqq1xnAQDnp9dNZfPlgNsrenia5Pwtxx45Omrujml40K59bIrtXi
2ddosxVh6i3Vya8v/dOThVi7gnEs2oMcyfHRtYygg4ZrYGZu+/NVQ6kY4R/WAi8hMmB29P9+fcGf
nuvKzMcxmgSE4MUQyMt7HTJNwmepY+5VxvmnxZ1iLapXCky1DMHwu7tjRcJpmdFvIm8mK3h5tcLI
wcuXQqX0imEYQjAqqnDIyyAIFUfWK1f76T1S+KBej7sVLQ/yjqP3qC92siRm6aYhjekq3ZhV7Zz2
ThrbdD5Kp1hpvMwjBM7cXFqz7X/89aM9qg1YRzzYb+oN4IQg2UcbVIHZltZoxWlI/8PUkU+38nnT
qsovz5opwD6sb5Icb3C997+mPl4CYSEC/aMQg/g9azG+y2onTJBg7VAb4QDx8smn2IgtXqC8NJSe
le2lWYpz0bTjJ7fzaoyPltf0GH56+KTskJlxYGBkizNp/fkPZ685ymQCkmRMoVZiuKOHKnfIZ2mh
XZbxaVo08jZxLbVxYOqd/PrB/xQY2UNwvdnB3DZP/mhN457i9X41cunJyquHuWrv8Hi23jW1Tt/Y
M+fTAjH5V4LGoR//w1nIKQhlBJ4jaqWMzRKRX97wGGccRI2ls9pI4Ye3eqeGadNP1VxH/LN9b7mI
JpxM5WQ+uKLKbq3KlPWjWxrjxYD4owqdppjfOXqdGeHkkZpdZHltf4Su51wa3jDd9DJlajxLHKXt
B0Ytp09ERHUhdCaOI0EW1994qJLJ6PA4/+PL9L+Tp+bm2z0M//hP/vkLkGafJak4+sd/XLdP9VvR
Pz2Jy8f2P9c//devvvzDf1xmX/pmaJ7F8W+9+CM+//v1N4/i8cU/bGuRiflWPqGf8jTIUhwuwDdd
f/O/+sO/PR0+5X5un/7+x5dG1mL9tCRr6j++/+j069//WJ3a/uPHj//+s6vHij8LUykef/r9p8dB
/P2PwHyz8m84AAGI6R2vTBz1tP7E99+AxB7E9dGWc/1119dNL9K//2H6bzhPmDpmrRAccKP8429D
Iw8/ct8cVLhXZSi6/kBEf/zze714QX++sL/VsrppsloM3McRlUk7FCBswGOmTBLXsT0J/EEcV1Nn
TO3Zm8wKCvQ/ta46Sf2sPzM73fuKRkDro5No+QVtWNedw8yqDPEO2K94r+nOh9TG8CHMgpbOeClA
kHbekPooRzteeouRzFhGAfi8KkNXM24hFpstQptl8DAZbfpJmT2FkAYfGWkndqke0UjC18JuWv/t
ogZHhcIgKb6oaICf0etO7pLWM0DgSrTzMGiWblTkuvBRSshsb+MgdHrmjGbyvvPNeD6xMGqToXTX
UJ6bOHUYdjvfub0zZzeaWWdmhPVY2Yda7wXtVlvgFUaDOwtnFfEo+ghhivq+qIwcDe5iubHrRp1h
WM0YnIXPIko7ZWgtdFZSYyo/jW4ynwEnBxemMrMTd5IqKqG/R2k99ODkmdt8ZoSu3s1tN0Zdv6h9
YaTN5ZBW0zm8nXQrmEhuOfdvEzLDy87D3z40UChIQstaJP2aCdcNlaETUbSbQHPe92iQQEiY4gjJ
P/9kdui5hqWbuQ9lpjUnRZLYF9BTuvMKh5Bb4Tlvu061J4gfyciGmrQP3LmPej+QYWI7l7VrTV/i
0Vw1KOb5yi6GkYRGzNuy0Oz71vfq68Xp1BKqlTRouRqGpf7YfRCl7px1Zd4XoaGEdzrjHNeHbevV
pzQrp/umGo1rv07Md2Bj3s5bJEd6Uyy3C9yiInSLctiCd2bTZtZB2NulNcPRGHM0LoagGTaIWaP1
pcE0mbTSZv3o3XmXi5NKS5JI61r9tAUo3zQoEyMArdsfANStzWjrHxBVGM9BMGycCMbkQzzKeqMv
gkSpGDsLZZNujpKVKTumfXqCthwd2yL1o7RyP+RN5oYBtciJ50qZsygDzw67yRuRlB4VFGun0rwi
1BxlJWHc+TEFdM3NhHJp7K8irc0sVMncnmpYo23xZTH2QW/j5d1CNriMcaY+t2RhlyFz/v0QFnNf
DZusU7p5kqBjWYdJXskb5WrxXbY4dbtDKQthO/ofho3Nc2ddy3lK+m2SlnFzKkp4w6Hj5Fa2acsZ
8Za0Mi4TTy3vPUfzKK7KCsqhTBLjouwd/T4LXG1B1MBXW1e0tQmjBOjwrg+czhvDGY0dsdO63BCR
BqtZ4y87rGOLwi3CKnWaM9VO065GPyDZoJ2i3ZqJ12/gu3r7lZnItlOdfjlrjviQBHl7mZmDr3GT
jewix1D+HmhW7K3YbauTdinqLY2H/BIPHwYMGUI4L0f6E5tGqxBgQ8HKC/0ak+BdtSR+qOo5FdtB
pNo7Ko/6shxlL0IldODcxiQodTIJU6wBVGjVgTp1ndE5RZHfePbmIL5NjBhxTKZFzHthDUKFCrUS
Y5MagIZYW2pTg2lP3F93FBlJ2MRG4oRu2prFnqJi+iI1rzx1/YU3NwitvElzMZ/JMl/GMM+UnoTT
MHgyNDnmrxfT0G4bgMsdmvddEToAW3tdSWTo3cp1QpkrrQrbvPR0FP/zSRGHE+OT8PNGRGjZ1mfz
rJYzpDf6kq7txE7NlW/fsLjmC7PDiJqkcWlzsIpe60K9z4NNx+lShyWW2SdwHdNzpHzMG1HmrDm3
g7pT4othhLEczYt5LHSDJnSRb+sWC599gEAIegAqtsNBFeWVExvehY6tQRWVleGeDsFsb6rEabaY
KzhJaHayusUwRYgw0IV2aqD6GoR57WfnPgaLF5Wv9R86MY0z+xHXd5TX5rtmMN8xn5O9dYNqeqAP
3332R5U0Ic8e+nw8qaffT02IMvz3ONt4kaHsn5r1SB+Of+m/YUqCcMOvcpLo//4f8fS3r/8LhlLW
87C+pTlrLnP4w2/JiWa+WTl2CPGR7FPW4az6z+xE89/ANEOzA4RoHePSV5bF9/TE0N8gqUNugrId
jW/guH+lJ/abtVMJlram1KA9tDl+Iz1BqoZc+M9cGUIplSZySQ4y+1SEP0m95KU1xSUhWlZxIu5h
GQcii4iurrwfhKfDqpxbV+sfXD2vs08Y2xbm3ZDIVa5RTzqjQmkoSETuf506rYhjHDhap/mqKiuQ
Em6sX39c4j5PoiDtWu0iq6f+bSd6rz2pUZm5Gc3R/5wMyMTpdZx+8FOPzjMEQz84lZmaoeDlakmj
uOwTZhWNZXoOhI+pJ18ZYaeBbna7sQt/yi4Ku1ITAcyQ96PEjiysOuxqNouqJpsjpiludSvtT5GZ
tp4gC4/zNu2BNzY8FKO4nvU2t+4bQzOKj6bRZ/IqaQLjBM5g9clJq84lBogANDkVan5OkbO+tcpF
NuHiy/QTLsE1EVRPxguffd2GLmOOcxgXhakAZlJi44VacrwzDNcv9M00ZM5yO1dN5oRiSMgJPeFL
4z0URwS5stbKGyOEBmilW6PxKn/nmpNFOlEm6oPMcrs4n3HjaLeQzOz3Zee55aYxoGZw2DZLEsEL
a9XpUlHcn4LKa+LS8rVOfK6MIfc+WlZmDGHbpVobUYKk7sZpJEOQnTvS7nQx55Nbi6xu2bkJlm0R
w5NwfjCpSapornR0tkfL6L7GHgrHO2mV7UXlxCqLlsFIrgJ3KOzQKq0yiDTDEveawtQ6IoPriqgV
erNcaQC09x66OdUmnibd/uKZU2JHVjoynx2URpKcYyDXuxz95kKnoM+zDvZMh9kG6oGIci12nc+h
J2TOM0cxFqlakcprXrqqtg3W46RqcHT7sNMlalC1TTNni3N5/dAjFV1H3kI4DL3BbP0QJnvwvq5j
kYWGEdMAToJFCxPyYZvDVfrolSPr6Yd9KexibxosimglmCeh62n+V1UGLLoyKHuIanUq501vSy8L
yxQtfwx7ijrZ2d4S3EDeXx7bSQ1DNGNKa4SKuUIRNlnmQrVt7QkNUHO6M3rdexzaSRMh1hdoq4yF
GSc7JXWnxpAOJZ1oTMb4MTcwmgpdmQbvs05YtKrMqXYiO+EzunYcPuZaVd+OXpnQT2+G4innUOo2
TaWyzyic2m/pTijO5BFTt3IccKNeR47ZPgwg7IfMS5YTnk77rPK+5s7QgHmnpXn1nt/0blo961P0
BaV4S/FuXVRBXjPEY2CkGZl5bYpw6MqqxibITiQamMH4kFNwz+Fi9O3EY6WbFirO+mejM5u7mjw/
YeTZNlWoF0vnhnOhSGhmN18iZ0BPdFca4NehnLvyCrm1puFIF8OXYvH063JIXEiPnW0W0Vgu7pUC
C1U7hNx0/XSohtqO0KATUYyB0WO1TLm2xVytn8MO9fhz06jKNtKmIS5DqnHFuwBbiCMTLOgME8T5
QVeD+GxN3pCFliGZcrDFiCehv3QUJ0VK9TTWevVuMXKYkYODk/JpkvTiotA0/XPJDDfZrvS8bqPr
TXXLRe2coWMGWoAYDA8n2yn7YMa+w6IzRHc+AJJ/xgkxr9Eu4+9CUaTz+0EG6dXQxe3bLijSLmxm
r36XjLq4g+VmnU/0YM1QM4HUGy8TEoujVH7MKuUvYZ3MdXfW1lk37KphcB7KXDA/j485Lt4JEvu3
skDDjjuu5iaE5E2203Z6dwkNlJYySpPaVWd5BfM3QSXfVlZG/mRyIr6Vddv7YeqICl1uzrUNTQMk
TLgUStV9YGhoUOVdD6PRq4oH2fsoWmtVb0QQqpW+CZSrq+1IR1JtHSPPLloo/EXkFsSiKHEbi7qv
0XGYRBUt+axhM7lih1gFbLxY678UfZXPF0x/aioM+rx8mkiYp9Bd4viq0jti6ZLNY5RJqW6spHWp
6Bq+dYh9DNXBlKbpF9Ob8jFUxSh6bEMxqIPv0lH4LolET8kMWs/bWkzq7s0hJvWdVd41YQUd9dls
Xflg5VpSkk4NSxFhhRV0UQPp/h7003NDkSYUYMgymJeYXlKLlj64Y5iTCrwTRWzdsVLwQNHj1Poa
xI3qt6Zepx8TRnPvq0lX2JHbzfC+zObitPCGmFS3mJhwyYsu/lypzmxDc7CqB8Uwpbc37GbOQ+m0
LKsJptr7ntdEpkxTuwrF7KU2r7rwv4ghrfcyKMpm6yORFZ/jQw/vhPOgSnDN6gN7/f8OJY7vtQkN
I8h8YT1UwBezFuDarWXmDVTrrNvE9uqRaXdOfF1bWdVENLhSbdNzt0Cnmq5ORF1YwSawCOahrPRE
hZpVtxJ5bc7ByenlEgni5xAp38d4KvYZWGtd0fRomaIgy3UXvg+zZekSiqnUPSqBxlWbZSzdj97Q
93TlY+fZQEIAYNMo4/yktWN+2bLjptv6BiMzu0qnKCVxF8u092uIPnvBVMRwKSEsxmEdtNY7I++0
p6Fe8nvlWgXe70HJnQlzQj+QoARUwgfWKjKEVVvnRonfVAjRw0z3DEJp91U1sg2we3F4VIhLWhvV
pjNhTtPjTxqijGOIBarzGBfL0qLbxAdsmrkwPydt76nIhGjGmCluoLex3RnPtZfnd4bIvCcUAyax
qYa4eE4bxXB4jlj5GLblMp23huyfvdaSX3wdC5pQtW5+wwCJaXAuGUscLkveLzx2MWK6MgzLRTKY
xRcfanUSjdbgbA1pstvwt+yDXcBkmYxopeWQSCW1Wo35LfY1sV9+QW8D+3RpukIxfGd7HExMxT8O
g5rSjbJE8EU5srgQeLe+59TzctABGStcbBZxmSataPdl4wTVeSB9W+77op5ulR8sXwOjH+7HNqiy
TVaX7rVlYsEWNnU/1FHSQwOMPGewn1rKeTfsrXS6BlgCxXWIez6LGs5Y6OZ1lYbUlGoGgcr1t2h8
UjXL1GiDfaMJcZ7peoKY0lz212Xfz22YsYYsokxiMD7H7mwzwCUelDeQMbrGYuIH5xucBqnquihd
PPFgxibeMU0+vstaT/mR5tX5vq4WXCgAM3BEGEavvekLUocNAa+GKu3hDjFIUz5oxMiOeJmoc5Oc
wiPLqgNObhX4K1zFcbmHj2R+qNTM1pCB1C7yyUSNA8X95rEPuKmzvjba06nQrUdP9P1dUk+xuUH/
P2Pd6IgTdM6cZGHamEOP9puWuuyrfka4cGrtnfI0xznnXat3Rm8HzwGD3TU2RQCfW/htBX50thyT
qI698ZOTyxaoRGgZh0AszDNMstRDMs+9RjLV1vcdceYtsolLhger7UcKGwigKxwET0p44p6G9EU4
u5p7qguzfMLWOb+XRazpJ4UltA8TPn8fsEAKzt1hbPtIMGdNP00Msgj1xFV6KMpF4SxsMwvcyKQ6
N6bcI5NMfO0pb11ygxYOUoDpRu8gsZeWabpL7AyXRHjpWjTVQ5rsAmWAeDlIA9xhVQt6VCO7deGr
PplQvI0HfZPmo1mEgVyYfCnR0ax29KD7nZV2wt05AybgwAVmcdOb0oTZrhClDB0zI90POkxEAbYS
V4uqzufM+P0q+pcA/3/HOnmdPfn32P1F9vmpzx5fFMjrX3wvkD3qWRqRkFJo8q7aaHSnvsH3mmFQ
PNP0pdRF4AQ2Nj2C7wWy/2YVyaH5C3F0tRJYDfi+4/cUyJAOKa3h2iMauAqj/EaBzDj1cYGs06LT
XWZvmbtlPO2omeTPpS0NsZChWl6zQ+GII6sofRZAfFgMwoSrGpqHRaJ5MQumW9cOHUmWkX1YUhxt
/a46LLT4sOhEjZ1NyJgli7FY2nTCPKbQL+rDcnXXlZuaFSDg/G1By2TRgNFZ52PcZOluaDE/DEvQ
2mDDMEPvhvG6Q6Y4ZrO0675p0p6DVK67CSRs0snsPFHwL9YN5x02H8aMwblad2S57s1KdKlxYq87
1o/L6smtG+/UP2zoiq1drXt8Omz3YN357iEIzG2cv+3XyKCydtA4G4gXgiHZs7FoCSLuIaAwLzR+
SjJb4rN0CDmw6Qk/8SEUtUMTPMeDNb5DPYpQ1XTK3slDAGsWYPYoOwQ2+gkEObHGO1xACX3pIQxq
4Pd3KCdaj/UQtEBna8B01thZHMJoVZTaRX0IrukaZ6dSooicDaRj0ZwZPsKRh7Asc2s8T7o1WIs1
bucmEbs4BHPNSPFiFWuMX1Rb1iFjzYT+xZP5Pj8cCO1gbKzcUXfxInwk4TkzOsNquyg/HCUDeo6I
RvvC78LucNxYUHAunfUM6oLMsyJnDjia7PWUQgYwdTbwN8S5VQBGeGbdlxunFF7DNO56xNkVRkwU
fZx88nAKGmlp+CFG55yOI43O65KPcKnlOD7dKXisMSg3wqTIBbWv63DK5uuBqw5nb7wew9N6II/6
PN3Gh1O6OpzY2eH0NhW5oesnXWS1Pe1QdOlK6y52svqpHubma6oJFZ+OiKPt23hMq41w5/xac5tE
bnvkiVPSSJumSlkgRx/XZZ6y/mL30kLBrGagU+vNrSzpP5NgO/OHIBudNvTbjFatblT1h9lPTLSF
OswSdmZqJu+ApPt+lzCrfV8JiNO71pkwFqRonh+MpSGt1JMCGdRCx2rNolRRvLGG963XRnPtVMw1
0cqiWcOg0uJ/mvVB54SpvUJtC8dxx8vZGK0yqjMP2RVZGKj2jZ3s/I3bMxNGZwXAuFYKtVUA5KrZ
epjPllFKBkYVBRGqwFEeug8CGgsIrw4cUG66AjZrqFdefD9ZevVs6Llp7RgGnsGTE6nBMwhQwlNT
gxF3B+5mhEI6ZoO2gQo+NowO2WFKheKGuqEM1mE33DX9bFz2deA9xKYYsbgLArAz1OQ1uYtR23nu
k04fNtWCDganV6XdDJ2eyTA2ShkJO3EGarW6G8JGaww0wBYD6MgQmvaYp5Yd1Z0pFB+nB360OKV7
6dMESzcui3nnxd6CGaw+60BCKaQmqml5sqRqYQLJdplP0NTS3GOvYjnb2R7a4czqjfzZHfr4OkeP
E4vZLqbPEgQk9neBmaSPPgLmTJg7C+dvmJLWehsXDQh8ycciG+5GUQA3icZv5Y1ITfuqmwnWtz6O
MX0U9LPPdATBxd+O9hDvVkmxPCy8HiWgIS1pOTL/1X+sqqQ/cweF0kzX1Op6lp1+hRRojwwyk2Io
UwZ+RgOxFQ8k06vSu2QN8OoaRQ0x4esgSVK++OOseVvFdEB3l5lm0W/yVF/el7RTPmIrs0o4xTJo
3nZG0WVoy9NKzK9pZlnzNZq15bwrGebPNonpVXIjchL23VAulR/hTx5c97Hm5egxNkk7bOn91Nmt
pTUg9wGD7ulmGbyc/sIwUv4uDsZ2tEL6lhGwGg3ThJ32aWh4VhtNMM985ml6+x6ByrpjoMRpUQjW
rIEn03TglpE1Cpov89Jjemc6WqVRbnjI8RvD5OmnXqKkvWv6ctgM3iyK0zYomge0BfXbuJwz/bzO
ppqWzpD17NjYN+/nfHSrk5zgdTnPQ7LcYN2s+n1A1xC/vaT2w7ytOfj0Cu+9Xd8U0507oToU1voI
CEhMV7F/joCFOV17QsT6qe5NWTBG4H7ttbMsvdqlZW0jqOYXw43Gi2T+fySuzTgWx5s0G6Tca0bz
XQn4O+/hRVv/X2SKY97Fv2VTvOhv/I9L3lZt93+fvF0+zo0QL7sb6198S95s5w38Vqi2LkU/6ZlO
B+Nb7sZP4BlBNiKfM1fyJQnf99RNM8w3SHXjCoHOMOI10N7/lbutPyOt4/QngbP5qe78TvL2ksK3
XnglfeGYSKfEWCnBpHY/EJ+0zhjRoJ38sLFW9AKm3wVEhWLnFNYXxDNfYwyuXMs/Wynr5VBXWxUc
kMeDXn0sU21PmXIIHgGYfmxGxey2wEOEpx9ewPel+COj5IjL9v0yDsg2ug3MnB8TS9JSWzoMMoPQ
6AIXHJaWcRHrU2RxW+fQ7It9PAw1npk9zfFe+eNVM9mvMd0PVzm+Waz4ILHB6vpZfbyfQNdhlQVh
1fbNZ8y0ktul2C95nD83CBh/HSQeUFpTDmeVS6t0MdJxhx0SoVatfJaockhkEyt3p7DtWyeLEGUt
nlGdhiE2Vs6dQBovWghlF9mgdRyeTWmcG5qO+Zw3FKEPodbfyam3T5NxnGh9aA2WWqkeF9tcB32u
YEx89fu4sDduRhYVKnfYNYkpP6V1rT4t/XxjB2185balEfll2uwCv1L3HpyVyNBw5qqYeF0iFF5I
YX6/yPv/M5rQmPxhMa8ssRc0rvvHTL2kcR3+4FswYXD6DbPm0PWM1WOc9uY/gwlb9w3jFPxL6ItY
b60l2PdgYrpvIAVDtEdXYlWj/6EONPU3iEdBtmTCdHXAC+zfCSVHA6vfaFwrf/WY7ZwYvqZPunHR
XhjX04V/U52YNwWCfOfinbb74Wn8xdZe49Gfe+rPa6wl6A9xihlbfUopBy7cW3mVvg/VTnv49Scf
BY0/P/ooBHpBkWnawkdbF95dfDF+aC6anf45ebZfsSE2DuODf/Xt1yj8w7dXyvHEYg76RZ+Oxaph
HW+9JO+3tFn6LYQo0WyqoEdWTmknszkMp3LO4hM16NOuNGUKKt7Z+0pO4OUqN6itMbbt0NPYdHGR
oWhs+ZuAAbSTuVubgmlnbPyxLXf0nH1iiTlsFjPHT1EZfQQLRt8Heqo2Hny3rdvGfgjvBwlYAP+9
gcXIB8A9Z2cKP/li6KJ5VkFBQGkd+6SGZrHRsgmAVK+qDckr9XdeY27vl22/d1GDqNMa+lxyJ4b6
RARju6UxhuBxKdOTGt4duJDWnUJIDbARrMobvdS/CABJHCFSmb9lRMPZ+Qx5vk16y94nymhoAybd
k97IYcvQSLWvciIjdO3mI8Ia1jkgd7s3G8FUWOEXV/FQahv6wbj9FiYFLtxTIfwMLHAwLkfUxu/n
fra3WpKp8zLoV2unBp91hCujZB4CLiGmUFSV/4X5+Wbj2KWOqX2HuBN2p6eFDvs4s5zu3ExjgOkY
UDWwYiJ1nhicoH27LWPDQvq1e6iMbLzMTc1nUK56TdbuJeDy51KFrfnjOpI2uIecWar2JdS+jQ6x
aI/r6mtanoeR7r9ap0ejEt7sJd28boVe0sgO3ctcbqebqmWOQZ4F4ya/S+tzfAvDuA67MUw2Bn2h
7KzWwmW8e2U7kuL85U4nlfrxHnNNjjFHp3HhGRca9+md98tJ2nUk8f5G885d91Zlp7AfaK6Hv77m
v3us/4+z7+hxXGm2/CuD2ROgN4vZ0JOivEplNkRVdRe99/z171Bv5n0qXlEcXDTQi25ASSYzIyMj
jpke5W57Si5sajIiRp+W6TrF81taqQecrWWDN+fBYzBc2FZrhE+tGSbeZFEfzfQM9Q0aWsFJcGRy
xCLQJK+6QCZEA4dB9Ytwy7KBlibSDggpUibDSI0E4R2JBuTU4I5olyOAd4kRcILcUa8+5cpgf8AM
PPRRcsneOyKf7ExX5mYK4o8edEZ3xx2Dj1k0mpy4wE25PXYcgLEq2qdyACvqPw1tPv8GM9eA/1nb
c9436ifogNMeZP9boywvbQcEi0yPjfwmoMvE6ww7ypGoQW5KsLsYEGGFzuTiRSAOdWOWyTmPVtjS
C6thzgWo6ioDBpcYHNbIRLXp1JRx+PxLooA2W5M5uAnTPZjWuaQELnCg+sfR4DByrUabfasTzqCE
KreLtq3F6ZUcKInVqJnSaaTmySiT6L2yK1TJkI6FfoZJuzVoZ3A3d3asoQqzWTtpZ0TN/3yI2WEl
kk3ahBUejRINktTAdqH4bdKkSlep2Q8DQA+vpJ0dyrGMYlfx9fz7L2URt8e524T9kKXtyIXowwFc
laDEI8O6VMsSBkKCu+wF4I5xw4vhmmjktLcffYBZqKsaIkFTJccGNDzTV0BikCNFQjQF611fm8ul
gHpzpbp7qdbjYl+UMApvuEZzTa3SqZRMAfj5LL2kZmuLeq64mr91Ncjprl2Dfl/u/vMF5/EMYH7c
HuGgQcJ4cuQ+g3APVZ9S1DvkBP6u66bO4cWXFNTL4ZgNBBEnQ/CHpa3n3/LG03k0ubPoxgugNrht
Njqp4CvQarjiKrgDzUoX4aMikgDmC1YroWP4UXlA1wLAnkasHnOCUfhQVg69WAvwXbjOIsP6My4Z
tDM5QUuiTZS+S0ypitKgkz38RIaPUQwUpL5AIwi6X6J809ZaUVliYxGhU2UnYOdpIImLeFOMjNJk
NpFfK/LUhNhCzDHgXsMBuPPxCuUDmRSPUMyU4YmoRQHK77R3ooY904UywUfqEHwLqKZUruWOb41o
xBGNZnd2CDPPhic5HNFdNBNrjSmMGvZzInrkjH/w2NrqYeoXpIJOBZZXbeuUN3uulfvuhHSng0Ys
3yg5SjlcFuBDsYPC8We+p6Bj1Xz0LY65qhs1puZ24KR++1SzLfJRff6plsIuqgm/zz4xiOtmRNgV
jWDD0TK5jTeUGW0aXDcPlFlr46f4TTr9C/9ab7sz7VQrAX8pzsx5mUEztE3iY2SPONAT0gE4NNzG
LTfW+GtGA1wBMZ/EnmZqKLYk89HTx+cvzS2E+FuefrctKaEG5TgpRwfNji3g/8pIspoUT/0CvzNK
sT0AimgBEimz7TXNO9AcRhlSvAonGmxz8arirZJOQBmgF//hT9i/YNR64cJxE/DK1Umq0EOUs0dy
kKvGKKAPBvoEzKydqnXVnm2NHJi8pkQ3FxplIkQTsi7cIubaIdDZJWCHVAwNpWg3eg7l2l5ZAin5
XvYOye/dRsuZsw8uS5KZA1tovN84DY2ElZZz0LWfT9HS17ndlu6miBSJXmzRwXKaKlNQJTL6CZoe
qV2KejEs0RM0sUzMlCzxtojqpgCcVwZUAJGsCB1PC/BBDJnwvfdJmdslQQmNh9GpeE5JejXtHIZa
I0DPrA7/J0TOzWUjnL95JRW0E6AA/tGH/miW6JlpNRyrwXiH/onQupwOFVB4DIU9+vw+Q9lA2Ul4
2w7UYTaYAiaAm2CIBjrl8oIJDBLAJ6xUguvbQaUyJxKlarNIH8Gr17qaqk5o5cJniW3j+jtqO39N
S2Ih4JOzK+yYEDwo9JgrJCxDa4o4NIHLkKP+e2U1LA0wywl6MW5StsSGGexuJ+mZwmlotyol4gOl
/RB/At231zR9ZxJQ//k2s+NrCHKK7eBW7fie0VDuBwwwNDI54u7lAhDRnVKJk9tabSWZLTdZuC+Z
lUW/9JazYyvwOwqcFWQ+BSxhc3SPG3R+9iWIGM+nkZne4NGaniXTUtdmMWr8g5NoxQepie/fldWp
FiBJVz2xhQ1wnHIu95popvKBlEuFVr9BjDAEtfmKvnBq/3n+ILfSzD8fBE6FvzcX34IpR7rC4ETU
lu2+h0ynMhMY4uADCNZjG+i8AXAusFLA9RqEnbR6cAEthjRK1CFIFf0b6id5bycbMdm3mxVtyRk7
9f99eU6a4vVd0Gm90iNagJ+dEE0XKfyIxGsdgmzTGuMPRNgA2+4VqfhmdkVncLkNg4PAN0ASk4F3
J1xrwj5V9uhrgwCij5xwa8ni9H0eTddsfxUeyYRNiO826ogHxGejt1qi0q88sraVLzLlnY+GmO0w
kPzHMWl5LHqn0mqnO1XbwkDikW5CNTWlLf9WHEIz1XIFQEcjuXIq1FN1auXOc1N8eDT8LA1AAZFM
4Q+PDR6/ohEAbJ8MHwKZA9wRkFG4DKYEziQV8qayIKp+/h2boXsde7WPZRYuLQA0H9ngHUrwKrAW
1ZdYKHiXZiVXmCivD2dn+ve7hcFBpz3pRW5wXJfUOGJb72uu3kEGtKyUtn2BMVrGaAwg5iih163t
GXypcQMwqwYZ7JgSaFZdjPQ+vaaZyTHQ6FSJlJHjlLTidltxNuRMlaA+VOnOLwGZz6KVVHxhx0Nl
4/eDp0IqEXBZGpxS71VRgx6/DD0PGRBdGYgJtVUrmVcI2VVrOVE8CwRVi1eNyAJZQMlt3A3kWlkl
fz8uokJ/5/fDtACuDjGVIu0BH6vke5Df3pPRIoRjAG3BjlQaZldmEjjwoZYnHPDeTgFUd1jTgOuP
YJTVugfVhQany5CawOfKPpgcHBDlHeTlmWNHCArZEmtiRbfL8KNFOYvHESFk6C1M2w65h4KUn8I1
2VPHr2IXqkAUkQxgbnK6I4UXL5Sh0UP1K8KaN0W0R0PPInWSx2jejATlZInamDTwiMpo0wmolbIE
+wgrQyFQlhT3Wr1GO9YMDZxGjZwmqNfsPY0ZzGTUwzdq49Vafx40/pwckx+0UohDHr4yFaWJKyts
IVEDQOz3R02YFpqDIp5UNBh1VD1T0ANcZRkbz7yP1NT2tTVFlYWqFXx+fo/FojILRwWMFexqi7U5
Nb7kjmhD4BZ/kgt4dQYrC7Z3iCzvAtbARlIF9XmAnF7nwQeZ+6O1BFC9aYuheZtzUAlQey00x62w
km0ulB/QrP39akHh+m1b4PclAEsu/Vkw21fiL5S2qW1EoMry/C0Wv9YszgboxwgBg2FQ5QCAOBHU
rryiEbmFcy8Msi2A9+sNclGelXnt+Zg3Za1HUzcLnjyAA0AdebQDVHkOXskbrGXKRB+MBjB9uFpq
uIpqgJMXZ7FVpPdP3DbEffmCTQ9dFXCgr/A+3QH1SiKxDeTeYQWlApAiujx/vqkR9fDTzmJkMjY+
1NEwJ31j+PoAoHWitZUegkk/pUQ5qxSEzJ9H8SUyMC9c/4pqTa50f8Efp83OyhiEKdBb9wT4Cbt0
rYqxkIcCX/57ScBSAiw0Gs/ltwYpqWx/pBH1zhx4Fw2HeuQ+gGfRRiC1KoBK2dfz2biVGR99rVnQ
SxqXJACnp5zOBslFzmi9GnnV8946kM4o/APz3bSHgEutjN/EzWTYeWisPJG7RM9WErFb+//RQ8zC
nw/MNtFDK8HJepMvDPBjMlehJB2to1zNwcrCbVcbiB/6QAIqoBCtGnhqA0CdwVJauQ1bXWp/SPrQ
RSosEwLpKPZykdh5roP7AOYeEHa1b3qAyify+L4ycwtZ2tzMqIbKdkdP0YnZuy+52nxS5vCe0Tgg
1nSIFoLQXGeZ7kjwXiSMIB4p9dLL7B4Y09VQvlAt/Icoi1ASINJPMS60wOrunWwTG73eWowKeV/I
Iei1jKId4qs1HCgt7pVkZdHdVLgefG9hFv1A/epoKcLI4JN6u+DK6MUpVys7NQYzV0tr1JPP+EBt
QNu5Elv+kBnBS6+0V8l2ZX+H1a92urdF+c7Kzqsn2xSfHj3ULFbWqTQAN4iHks5g7QgorewgtAEo
m8y/kWpm4ZjZr2WYC11gcD5/b3Ya5DMSDkGUU6GGUaq8Ip3yK5OolBZuA/X5Cl2KdMIs0kEsjOCT
HoOAcKMltqTTWmbEOsSKVXg9qNDvlP3TYNUbVi2cWvG3tUFuuMNgfMRa/vL8IRbfdBbWaAjetWWH
h4BHm0lqfwWj1SQDbmMrb7mUts19mDqgveNqiue1DutmvFdl8Kp4CRQopqiUAnSrSuh//JXjbSlg
zu3EIFIBhur05Xz3Kxf1sdqihBMolUpDG4OxoaAY2zVx9g0QJGOwQLbQm5DW3vVxyQDOG7+XjU9E
aZdPeaJ3zT6702h1P70jmPyZ/M4uED7Sx2tzjv8+/3QLVSvI+P4ezXOrQSxZjEYrosHbl9OowMhK
PrH4a1QpfQ924N5TAHVWE7XSrlBlV8SVeV64PPCzO3AIbb9RKjE2NHi0REEk0NayImZpFmfhpx6q
UOSnJVkD8iizxqiLKH2QcqGVVqIlp1itFE+vNIAbTEanZCAnsGUOYD190mqmu0i6uW2/QYsM11aV
XPm4N7m+BwHoH2g1Jhjr8L+3K6mleu8011ZubUpG48EKzEQONdZoYjnSqislI4v6yRx33+iJ02u1
YaICYdGqYNA65GO1zvQtTxeslaUw7dZHz8b+XgojvFAjdtpkAHqbrdNojTGauRYZJPqFsBPblrvg
wL6VSrz1Dd4QlUB/PjK39LFmQSyPA0grlUgnSWkHVlITKq6ogowGMERPyGmAq+M2z4DO1mFLwu+l
cktk0I+RC5RprnR39iQNsAHBk9Nrk+v0EaKBqODkBWDiekcQKtSbgkRnw3dwSb1KJUOZ4Q4jOlSS
2Vdm34EgBr8j9MX/NsAQwuoAtpMco0KkxqsBCtl7p4nbCLjbKD9/41sL+tFczyImkwAg0HKY60bh
9HhfGJSOBpHWvHjaK6p0Rm+wOqlTdrVZ2+lLdYO5KtwENRAiEkOC5WkB7W1cKXznRmtVWvFxCEKC
Rhvlv9DyOVZqrolybhRarb70Wm5QSmX58nnl5Reyc36WCuZFEGbDdGOh9qPTabzBKvm+UCi1l2mr
UqGlYAnH4pBvwxXR54eyYCAVcbOYGhE9kcCzHXgyb5RJYR8S9igfGNfwK0BwVK/6pLDyEqVVIk1k
gdJZ2e9LCf+tXXRXZSIZ0DP66TsDdaQlu8jOFIs7arQaa+e1jbtUyuJmcdRvwG+hcgxCGwQaSNux
krnvuNnUPqwrzIbCRjoQu9bqQxlsyZKTR7M9tQqbKAEp01fKiuJ3JlPRjyQPLnoxegrgprcTu0OD
vHzNqXvpVL3t/ru5EEA7D6hepJzxm3gbL2hsoQpU/sF17BOmr+w+T1QQiQeLOXcW+1W8/rvVxnG/
wxpQynldTt++VJPT8DOqOYKaP4V6SgFGDcdaiAKop5Zri2364Qd7m5vF0TABV4YVgDUacWr/dZlz
Uxwj9AFj+cjBP1fN0W6Q61JlfXVNNH6pCDChxe+rmXQbQ0UUEGlnOEp7XMqTSvf/tLAJlRsaRTaZ
+SgRESPhNPDbIFgpYi+96CyIdQRTun3FATvWf1DcVYJkCMSY1kLkdDt9NI2zW2tNhKCStJhGDkYJ
vExvvVOuR1v2TL6VCBbX58tjIRbNvTf6viszPuaxQaETjAs5AW02n3yDakqlSKJnZDmoGXkfrgy3
lG/NxeBdgUNFL8R4xVVo5GDX7NxrsQ33EfJatbmUZuWMdmCVcvBTmbSZ27BfNEBYefGRtz9/5aVo
eCNf3m1EJgjHkWiwWLofTnW3uBgyb+EB6hej0UPe7oex81O584/86V8OOAtQUg8qUwBDGAdaNd+S
e2k6GQOBfQYkO/eXfqXPUGb3Q4X/47m5Sr0/H3aptshO6cbde/qpEI+BiBW0b8/ZqZ7muHqJ952a
WOOPZHvn1GixsDaZBnFsHjfTYp+/ZObz0Rc2x5wwULsU27gxC9Ah6Stde/KLa1Ot+Tov3evZWYwp
OgnaYxmWEW/Qdm0FGrQg5KnwP6Lo739+fpLmqI3alCPmK2cZu1AMmXs1xil0INseb4S5dPzQYQGi
dGWYRF69DX1IPgpWRpFW6fbkq/sq2LWopPk1sLhTB9uoVAbiBkJyKPeBXbrtf6BcAEEkW/zKwbx8
5Wt8B/+YrCzxpcmfRSaojXj9AGsEBwAULboEK2fJlC48CEk36N3dgiKaBkY90L9yeO7NzfVY+Ojr
k/dOuioIiNRgPF85S63U2we4GwZaFwnR3SLfd3Cid5TF6DQnh1YIlKyWXhha5i/cVtyzsvfCqxDr
m+pn/g7wWVwStplOoL8arrQtlq7ec+HxUSKgOlhhpQ0aAMJYX75CKrHOGSAaq38Zpdr7WqAXK7tm
ATwE/dXfe5YYgkrscwwnyIEW4OIx6r7OA5zPq4dcZpRWQxKj8narYiq23sraXkqh5qSleKhYQhjw
ZRt7umjQMk2aQaBEO7+Vg410ajeNQW3od/pCbCGxqrLH8rva+B/5ERcyVACgYMDpUK62k2257zV3
w3or5+AUIx+sudsF924xsFXL12lQ4xis30CAB5Qc4oSA24Ukic6YvzLK7c79aJhpJ90NA6cvzgvB
53JiHhA5P2qVUSS2FRFokfDt8qMshOKW7C3IpCo1UWiwEZBBrtZHkBPbc00TGg2IpThlkY1JBlis
ABDX0ZeQ5LIPV1cxrsFz3QU1uJcvObpfgVgdCYCZmAhUV/+LJfWEgyIGrn9unzZqMXA6xXVmKMLY
+72FVnkqWjD0+IT2DpxTQAIwQ+8qQW8VIF5AD/vhowwvJWW7PHlNO8rwIx76o20uS7QdUa4Rxq9R
sY9gnwwXFN3lS5VgW5SZQYJ6vm1vCMxHUziLyTmMqKmmq3Ct+WZh2JmrxBfkUspzbdONkXyTrjJ2
WrYSihb35SzjS6AqQLLEiLSW+OpLNSZ6KLHm8oBeKVRn+/TA92a1jXmZQM26sBoC+lD4L+AsQlp/
/sbTOfrohWdRloSiIJe5eAQQdpU+wpmgC7Rg1kW6MsDSNZmZ5YB9B2p2NWBKS71VBy0yQ2SAtdl+
ERprfYen6VYaG/SGuADr9/ylllJpZnY7haKhX6Zeg6zWgDPert9Qm/Ds2b5K2bxeG+CKDJt0LdQv
JLlzolPsx92YC6AmdPRw4QbXYrz+MoyB3g2cKoVTASLcFT5rUGKujAOj9RCwopg/A1TGmJoxc4gi
BLi41eUHC3BoAOORDPSV51Ox0LNh5+0Pnq65OE8RFUPRGiWLo3/A0wtSjY20jFOgKwi8AzfRaeSo
AH2DtenRJEFZ9uGmDfU+m0A5LVGj0glQYQdREmvRzqCDy4yw5xSUiFYLAKKaArKQhAOsR1i/s8xn
cjMkBNjt7flr0AvZwK12fhfbEujrss3AoM6IHGnLvAsmc273IC4SKpN88JkjoDmouL6Dp3Y5rTkD
WUzpkAYYX1yg5gFI7ORkZd9OweDBnqGF33EWptth1LhYXeLwWYqXRloLPwu5ye3CcfeSgZhlYQ8l
YAeyoi5lQ5BAodIr5IEr6YULMi0ptefTOZ3Ej95gdlKAax+VMJZFWyMAVccn5Y4htFDY1ENsxP62
6n+ej7MUT2+Qrrs3giISH0JU7Nas2Wefhd29eEdBiz/Ft/HafkQrX2RiRz98oVkkBZC8KhIOM8ca
1a50YstXYlVUR0VCtsEDToObUStDBWKTv8QmiiSva2nHUqy5PdLdK7boiCZQ9kJ8O0D9oQVWGkVh
70M4pWZv09/Mp1jLLrsO41/6drN4Co3VPuSmV+0UYo+brjaqvenrMSpvg54bgfouKJ7Sa2vtqaXx
ZrFUaoKhcweMx6DmKMkXCJ46a9Sypa7T7dC4mzxWJBouJvHjNUAqw84DewRqOWCurLVipj35YKXP
aTt+1lKga2EBxvEH0/3hjoUFDUW/XSmfLOW6t6P97gUCNqs7bzppWj2ze7PcJ3Zhh2qoo1i3aTe1
lqndXjTB0bJZNOM30Nd9vrVuZ9mjN5tO9LuRubbq6hCW8Q6+ylustyS0SuTRNSJOpjhzzE2CgkeA
HJsEAenAUxprVS5775AThMDMsGHgGKsWNTq5Q6ySgiKowX7VWXIhq7jtlbtnE6D4mLsdZr0AZl3n
FaR9fwKo0Z/AXttIR6iwbVsDkif1Su6/lEndard3AxblJBcHIWknu45O9MGo0KWNdWE7Gu4ZGBXJ
QouP39VG8J6s5TULV+lbyLsbcsB9I6KmIQvNPUbm9LUD4KvA2/iXQe1mfX43QhHRfeTCqArhDIXH
7lhbic28AhKkRg4IwmZuQjZX4ez4M0WNgDSEy1o5enFfzoIMBNC7rpjSQo7RpOySGdCQQpqQb/rQ
9jf+ysV04SC9jX73gmQ0uIRUoLgDzSkokTBK3JnPd8dSoWPOEwhHyB6FAdKeLFbDd29UohNDKeXe
Zd6TwSihVJ+pTau5UMqtUcg9e+xJoo64qQgvbXehTXeTxrtmD5ZlwyjhkaqNkdW8n+qvHyCnUwNX
B9bIDlGyMaGeSpbn58+9NPFzBgLruVANnKJtoaHSJXtGqNMW8L6GePqXI8yylyRk8ryQ0qmo9Q0p
aZaBuGZXwONRbQcIcDQAk1xXqclLG3MSOrmPUhCpjSMx6/AdwGPV2jco99rRqbbgOG+NR//qnusd
wKT5Z7ayLxeOK3KW2gxcC/0QMpxqHYVNpTKncQDN/F2tgy5k+3N+Eku0IzXgVIHkAJbUq482c76F
Ku+Rlv+sfKGFM2vOQwrdgE2hEoszhVJzbPVQq9rJOsVIcW/OUSmEi8sZmmh0Z+N01tlDOcDZvTDL
lW25NP6UZN1vS1iVQAjYQy8KF4Of+Nzak7b8Wmtl4WwgZ6GF8sjBzwuCdMZ9v3c/W6vLlPjAv3Qn
z+46mTL6SAaHFxrW/NfzCV1Iq8lZBuPyXk+KkNZ12kaRUBlCKmhnFtT6s8MaR+Hx9QQKi7+nLIQ4
AmThMWW4tn/FG59dOeUfTxY8z3//rjhwZeKW+F0XzjbQpJVbYucXshStHZxLA8yiQU5KuZT3IjQo
ApSB04t49FC9caRjq7gOZRNGqiV74uKuIV0fh3xWmp7jbm1VjUdDmlkinZiD73J/LJhC7Xit5neB
D+kEdUQ7nwLnc5ddfO6SNsfnS+Dxkmbn1nEUPbYBN80j0E0v2DDbYvX+v4ARhmvF71ciRGjEwa+B
RGdkuIaH7MqgPckMyvgZ7deu8Qtx9B8+gDF0wUNA6wFnslgN/PaN8NZbkU3DMqFA+ZgNZX9T7HF+
ip6MgtnzWXscSyEp+vvNIEYyNtABRnZuoe+SvVBGbDZfwtrPL32UWSQY3DaEYjfyG0FCiY3kFPB1
2K9GWHn6Wyb2zwwZPme/H78i2qqHvO3UUB1gVtUobaeM0PXYSJB5Prl6EesNpTb1SsNiASjAzjH3
GTcWRQQlFkcgttQXt+1AwA9lz/KPcEWsdFRBHUATV0ZbiDhz0P1Qp0JLVjiHpusfIGUridPCN5kD
6kUSongU4SI68xXEoq9EHsrcleOgOLiCqb8V/h58ljmmHoZbpdRFAo4XOwdehQPHLbDrS3oQNsDQ
2NwxVfN9BSxZJucKCbYLrweqD4AZkP1XcVNp0Om31vBrt9rKo6eZ5QvoMomdFE5dA+DIUp20aSNC
YdK95JvGQUtGQWFLr21/x5ud2ZiEivxPZYGc4t6fb7KFCCzOwkfgcmJNdbhBQliLB9kmQKdx0Ajs
iee/v7CJxVlpJO/CKiigVOlIMuMQO4ikyMTBPT3/8dtd5NH0zUJEk7U1DhD8+hh/BI5fb3rXED7a
4gqpbThXxIDqNL681lZbKLaw4jxkEHDUkYgeVyLwfEZNPIZhLpeUBasb9CADpJeRCBM1FfSoq7/W
qV0KJHMDcKLmyaiauqZF9/XJTK7YesvrhRXmKg2+r9mUr+4HrvfP53SB7whzxt9xq4YYMpMJeMnQ
GYF97CU5Owk6ZIjUctPpkH27oCmKyhZ/6H+89/4z2FdQpblWh+fjL1TsAXP5PX7v9ULoQRbK6XXy
2lxh6WMzO7QqVU7LnNBGxfWbB6AsPZFq/O+yQjg9/B6Tr2AEBWMcNF4AaIOYsS3o0THfBGhRwuPt
ndzUx9pwtedvuIAqYIXZpqchPSvmLYInpV9bHbn8tr4URngKttxX77hW5vhmZgFuiN6P4Snh7v+D
mfW4bsDOIeVSBUd3NsBJDoaWSbWonVtjakGvdcwUf9DgWEcVw7/K5Nk5spyC47RExci2fEbpA609
u/F7L13p1+fzuHBYCLPNnxeNK8DQYMpOVbTJBgmqHidw7oa1xulSdJ6DxqExBYW0ksOHUtmX0YJJ
Iwz+DPcANXxkp6ggAaE+AD0Orh32hR1OH8v4SHF1aFZ240LCOseRExxftGGdsQ7NwvSETr1tVrUr
R+FClQKWZr9XfeJyIQstdnQSMh8Sr1Z6IWkddyLWggNILemt+OIWB764dqk6KZnnWnGCYG9avGbF
VRyhVZK8iaHVC3bjFmhNcgo6Helot6h34DbFOS0HTQKrNzoJ3kwmjR6ikGzyUocHmFS0K6ts4YSZ
488zPoV9ZIw8a9zX3gtTnwZokwQ6A32UcOUrLCXZc5w5nxMdQwUB5ZBX/8KYNYpgPa7FcrxFXqA8
X85LSTY/C0JZxTdC1dRIshvh2DDsN+W/0GjXc2YiKf3ww0qRAm8wDQ2N9ypITg2sSyLIQ9OgNcNP
MZfWjtUb7PPBsTrHmDepyPnQx8frRhtuAJWK1NvsUjSnYtjzLjyL/F4RXtk9DYZXEEJqzYBxhZ5B
lNNgAGDwIYM1VmoaT0I1NXYmIKSkGe4T+IKEsQ6pvjDEbwIw3UO9U0syUvYBWiNeGwku7UZAAepY
q3Dm4WNII2s8/ZcEh5UKYDQab0MBdbNucnex02BbFr3aeCrYDnDi2Xti7ZDsx/Pv8fjezvKzzCiG
jw2XQyPeIZXyzNt/Wzu1WyM0nv/6wsbmZ3nRwA4Q23JLxGHum6zfXW9lUy/kc/wsKEJJ0CsSD59u
TPYoxGe+KWUD7FJXOg4LFUJ2jgEf+ZDmYCRAOl1oca6avLQ2Y1MaMvYeid3zuVnKeObw7qaPQ0Jo
USRsdWieyJGcW5SZWKHu6qjWSYd4Zcst3GLmoG4+g0VEyUaYLAYklfhdKH25baznb7HQFYRNxu/w
KmVeRWIVYQHh+renGpiUgqWCOTPhwaiNG5TPNaz40kyvwC3b9bU0ossq6mohLM4h3bQIQ20281H6
lONEQRbHXtON6ATg8U+NCUkJjFHzNcCKpXdh5TKxgAuF7fXvV86i0EfswKqOrVZ3jcponfASbBJN
VDlD1CHFI37D/utfrpM5MHsYSFRVUmzRzu73oh1tASliD8QplimFfJUOw+n5p1zYrHM8Nkw52jAR
sehh5SgzgEyF3OX5Ly8F/Tnsuq+rmhE9BH0KvpsRU6GS6gP/4u5hMqCTXK8xlaBk7ktP8loxooXs
wvuSALMkqXBFrZ2cZTS2/Vl5min6PAj83Cx6uNBc5Ua4WKIh2mnVqdkm2781JpNWRbPd+ivp9tLS
nF2jYIWXw+cWn62kIoekW6XqM60txk3SRzAiSKy06lc24dINcY7O7mDXOrXnJyUC1gZJxQbuR3YI
IwNFi1sZZAEeAh/z38uezmhKgoPf1AyltcqYBvG0aEu/syoQhwbYQuUGNHrDO8dG+CIcCGsymsCV
Qlp5gqWwPAdkAwEEoMP0msBsgJdWKPCglMFGVdZi8vQqD1YGO7uVDWLYkvCCQLOs1IsER7dZRWql
U6D51HDuWjkVl4pYc8B1OUIxV+gxk4RZye7tk4FTY4POBu2RQY32a7ippfeZ3cFGYowlhkZwrisN
uA3YB6I2ERzK4xpMZ+F2MsdXc7Cn8iIBA/B2JSM7PvbbNWD40k/PcgdIrDdcmOGnGeEFTrKtqzMR
GOX73F+pVy9s0Mn26b5MDuPIRiB6DDBQRnOC+4ssAZFVgMGm8O7K2bt0z59DofsxhRMj7EscNtEg
rNdkn36siKiR2kwKM/QdhQtGBbkhD7Yv0J0ofmhJhRpyIEEWSn8e75ZqHbeb0V0/gOYYZuwoPEOE
Tiyr1MleiB3AHgXo3cHoibyKakZc4UWjhuDTVW/JYPJQFEi2ot6i3Y67T74lHIhP/Xn+QEvhao6V
HtzAS/IODzSeW5XYZDtaC44GZXCcDD7FSgFiaernEGmYBxMB2eHKVA+vXGaVw4bMIDENPcGR/yjE
QYYtTOBnuN+pIfqXPm1nojkQG6G/kJ8wjQ2iNazkAg2BncOmYeAjeLCcIB2uow+NV+rBe5DCYUbg
zZbTA6bbhsw2YI4wyuSRVIRXqPslFHzqcJXYJiQYmBs3/b9K/3D88P5mh/8OZ/8rbZJDFqR19X/+
98LGmiOlmzyDPUGBhyFgY9TUoDvRkDkXwOuEFKe/kkIvZOjMLPLgtpq0go8QlwvmOKLdxZ0KH7We
laNgIae94dPvlnQzRpD7zvEOaQM2ElXAvhNUTW6tg7aQIdz0XO5+Pi1aooZb9NRqhHOUM8rthtm1
CljOGmAuKH883wgL4flGQb0bhoCif52IGKbVm08oS8sTPYF01hpaS7n5HBYM7GjLUtPljoYg18E7
D0q8j2xeFd6Sz/aVfhMgNwN5J29LKbDEpko5Uj0orKw1h5bWwFSdu3u9gIIhWdNOrwdYSNRbkGWX
4MGVhyvtmYUA/g9QcMgQHVx1Jj4nbxc7pAOKiNbzWuhe2CdzOGw1egRfE0jz4WEKI4DumuriGdLv
mtjJjTratSJcBpQwuWNsPl8PC9RPdo56bUZ/zLLpvkx3qojAYFJmRsgx2Keh3KNHQ5vw/uA9FEyj
AzEFy2Fl5AWMHXsrDt59KzqtSXjZYeT+G3y7uFT/i7Dz2pFbW7LtFxGgN6+06TPLmxeiLL33/Poe
qXsf1OpTp4ANbECQKivJZSJmRMwBWlanWuxFgXrOfcFJH3HF4Jtax+weEC3/jd5vYcoPkzzqn5Dz
r0+3kshaMpwrKFdFrxVvc/VV54rguos2obu8ZMFyHI40l7oM75S3ws0KcRZdKt3rfrUZHDr+4q9f
3sE1Pv8PMeC/7bRRbKmxrHByTU7plv64X286H4RbACzm/ZfP+Gnl/hPbtJKambFG715xsp7Lkafp
jAe24mPoNg52yYfQ1zzVZ8gYAnL3y3b54cz8t4lWLtdOTOdVOZiJ/C30NO2BNmb2rPz479/qh+3+
Z2n99RIXFP+40nlw1hl4TtAdfmt1/CmA+XOt/vWTswkf2FQlYSsP8hsiODvjqf9QACjb9WG8NMfk
gSXqJQHX4kFuN3ni5DvtRT4svzy6nyKWPzHGX7+B0eAS/KchuMXj4A23YLAVTB9AlYQq48xfsMaj
3wT5n/SFf/tpl25t4lajcjLSRGuno1PTdf8pXozOXncrOtcHTtnd07SbdvqvuuwP2f+f1P2vbwjf
UgyX65Lsn4vHhjEOwtEP3VXccNt74j7zfx2r/aE48+dr//VJY61IazPT8TDcCpik2EYwc7OWx4Zj
7pfc+6cv80/0MZjLKK1JTy3WLIaNKU+r0wHM/OXa/ikP/bcT1mx03Pgk1mP0hkeU4I0OHm6R8wCf
/b9vpZ+O4z+a4V/PCNrLEg8AAA/GXXRL+RX+97f6SCsPmIIkYfSaWULpsuzK4+TmAKHd8vgrM+ea
//yHA/DPHvjrszM1/f/9UCtJwK71V+NcBJZXYkSQ+UbqtW7zy7b64cT4U4j465M6AMr5qg40KiGG
r2IHnflkDpItlL+ZKfwQYf15g399gpEabbTI19J56GPa3QruEuNvW9DKI5ROiy1k+ks2+dOi+Lcb
dgEmtPYGx58x3c0g49u3wVAdAwP8IXoRnoX5OfnN2/SH6+P/NLCGlparEQ2sZeIqTJrW2774HCx/
Nvy5y93/vgZ/eDn/OlurhWRqYtgoh1CKpTc9rQsnn1O8gNopHuy6sMZfFvtP592//atjLIeRVA/r
IXbSiX7cLIVw8pyH7kAvYeFi/e0qGHlWDQT2rbq64/hStrGr/Lbbfgq7/u1nNUyzy410XA9juJuq
/bCINjjIuvREBgUx/Q1bRiSDZpfM2yLcLh8c+0P0VeSHuhB/WT5/BIH/sOv+7XkNe6Ow8OXHrra9
Z07QlurUndYX0fBiBey6t4Y4sJnraahPWf+6NCFBg+pI1XOR+GFTOWPePExz6agik5tN6dSLcZvm
GwVnZmuOvHZovEJpnCK8cm4xb81JyQJYlrZU7OW69or0baISVcpYBIqenNx3xucy+P99Lf34iv8J
eBJRSZo54wkL+3Anf5f3dFfsDAfa6KndSDfVfZnZd+nDL5/2w64XryfbX7s+saZSKkfYH4MTbUTM
UCePuq8fXc2zcK+L39B6sfjG1dr+ZbP84Bqk/ttxW0mhKQGgwiaZ6W/5vutQksryLEfYFOYPnc6M
RnRRNYy11vsy1WDCM51eZl6elAfdWM9Nc48tCaACtgCGxLruRQrdCrFdQO7FYHNY3Fqt7FEqISLM
0OU9dTgtvf7LHvxTDPpPy++fXM00sn41lAkGUNhjN0E5BYjuqm2y1ECJuDcZfek69iUSzSAvgRx/
ZsKprtpPzMHtKP9Ys7ehkoIl+jLzp1JC0NpOqmC36qZPn4T0POAOjme0dRdmQYaqn+BkoaXTvmCX
63h7d3ROhbCIpSedQo6olWe1CmpIyYJ4o8RfuJw4dYyxXCzYRfk8t/lxFILc8jpAGQs/DkccSymP
UCkdo/V0Rnin6pcS6Q+FOuXfxmMhMZqs1zBDFtECJFe4lTali2D72GxjGtaEX4qa//lUV/7tQ071
RR8aTV0OJp3oKkbUdgQGI6oYzV7urfHlv2+OH4ZVFeua7v69OVhQ+aThiz260xFuiuVn321A86a2
kQPu3s6mPrhKpjME6cF4HiUPopVm2LJTTbUtHzLES/9WuKKPus0Yg79FzMRHYzz1OIaYvyzIH04M
UHX/+9ccJEmFDcGG4kDOynes2PfqefXEqxUR5HGn7xmEZ8jEkVL3t0Tjh3kv5d8WZi3UezGaUxFJ
uKZRvrtRwU5jrR3p5+SpNt2oPq/S/VR/DJ0v3jShs5j2bD6r0mx3ffUkM5vI6NfHEK6uQtVKTPxx
gjbsxLlbIPppxzTWf8nYf0hJlH9bolOZeWhBIUSUul0Trb6V8kxwJ8RmQfK66AUysUCndPsiNr9J
Ij+t0H9O8bXu6zkT+Uj8+G5zP9rqm+7yW3r6Q5YHGvd/v/F0KbusvPb3j0wmBGTf8kmrecLb8V29
RybHBB8Hyf2y1+6tm/J7vG1zZ71IWI8H1f63KtcPqrFiXWWBv7YHVHALLux1s9/ou/QF1lCQHqWt
5Ga7cZ+fiyPKh4D3W/Gp8qv89z2pyX9KP//3/MXz/39/bGeqtHX0MhCCIr1XRetGXJ5rIXsvx+Gm
UvTeoCsklmwpo6toxaNAGp4V6TbRol2bdG7blceqiVyZU7C8WcKLmcDGvhmru1SDo1dmwGdzB3Si
rUB9iub5EuLtnBTLZxwOuz5aTq1WbMyK6nxaQ/9JMV6WMeDOOgKglmTTCoGig6FM2v0a9qgwkxfl
kTfh8JnHnhIyIyv2t4JkLXZr6diPQKyVJbeZVRd+gG3K27I45ENznKy7hilJRdzS0+b1pRkz83aW
Qq+fTUeQ37jy3D6c/MGs3oZkK2ojwNvc1syXNAXZe2VOiJDP34tqzZw8f1ms2imN76izNubcOdkq
Ny7XTdb79fwkFr7Qo6lXZps6eYQtQjYmtrxcYjUvbEWqT1ERY6a5TPQ5JVPtr33m9cO8I1gy2y24
rB3V/9cwyvdwO5/GNHetrHzQ4jmoVfUltnJn7or3eJ7O/RxvJSsYanxP+1Lc9CCQmRSQu/RQJy1G
Siq7cJHTEgclNSkHu6s0Di5F98oVngMWV/JLlgWFvEujz6obXBUHINFU7Tg1OX1L2xiZcVVHRjmG
Wuxvmkl/7UzlZLVWGrTGoBeeUejpx1jIzftQNQW2LA2EiNKaeYK4aQF1EubSjaArboUIokfRdIbN
U1zssTX4m6Ose4s62prC4cWEvFdaWFwL7XOst9GzVpVPafHa5/140DItkGbNhZxubnJ1eZW6Jd9U
itY9xzGe1JZafq9VE6xTh7+kl/Z3YXyehodWP8dx5wigNGp/wYmiGTewBIjojTK+xK2ThZanREEm
OWm4W8oCREQBYtG0Bio02zYG2HqTNQszWp+hasvJRWEON96n0bZIN329m9tzRygcZ6GjDLUbYvc0
23jmxZMt9i7etCzdmHNYdwshmPGp7pODOhzExRnUG4zFc3VDIooBnCncjvMh7mhp0QOtdRCwDQ+S
r+KE2aO4HmFsFBNdkq3otpIdCss+F5tjiGlIQR0FK7SLuca3FsDGhUmOqj5N2V3NujWeFxHEWAPF
804zh0PVfhXN18yeU1ugIvJbPbNIlPG26+PAzNQnynWMVhmkJMLsJmpKu58YY/M5OGTpTswel+r7
Ur2s4X01ydXWKMUzZiPnvJWOrdx6DZSv7dJHT4Nk+pGOnrjeZtKpYCJshjOdVXu+xjJRmxQw7uke
w2Z1RqvfL2KE14S1m5TQ2valfKcs6i1MW+XeDKduU4DCFWJXUOZ8r6WIEmzeuigBNpUYWbE0VApY
LV5PqV1XoqPmT0oTu/OS3mNSOi288xg0bWP4VXMa17VxTEPcGopXjIU3Z4BWWr+Y16exYbIb1Nto
CcSi9hydhpd80XmoxXmcYOgK+EnFI1J5gpUGaBghopDVewJLRcsTn/SMaUtAOtP9LKV+a6xupSlO
ZXS8JLHZSo1byp54HZLC9aU6lEIZ4V96FAx3RFURsYz2oEa515+jQoWcD6UGJUC2gjTRLL8Ru2qj
xLh3WHr90tTqpZaX8FBEd9N0HpqvPm1tyMP9EmTNvclb1xPUot6lYZ/dUeiVYwyi0yl7XdgkZhm6
5XBasXA1k+YgxPm2QOyPxKxw2sS6D4ELuyO3oSLod3LfwQsQsh0PeAqa/IjyZEUeNpTtweBkO4tI
18Zl7PEwZeQnzm/E0RbyV8aLTesO4oo4vutWqNkC7RqvuRWIywbyCGO6qe70uSO98y+bdZv2Tg2Q
xLSlyZFoZaQgoNgjjvx6cprgF1UHcbWj4raSLgmeV6XXk8BEjW9K+z68EdbvuGC2rfyQCnwvYIYY
mNVmQ/QwtvFGSPOtHucPfQpAvcwqOeiKXUyho+mKwBxjw1cYX9MsCMCzHnTcV4MiY3afOd3Qzk6G
Ay8WpRpXmsYpeLVy3EfKPSd5soBTWrAsetUoJUTa3iK/UssJ7wajdjRtE4tr75RVzSdEfX9sSiN5
l+7axJ81L8wZktMd+Vqepd+yCBTDCJiiwkB7NhxJT2wWjxd1qiNUdKAkDPBEl0mT3dXobcEEpWgc
OwBFZsQhum6L73zFFIV5idsalkUGPWHb65nTVzDq0nJ6UbvhPPegISBSIH0sXpkfQMllMnZlkOxG
b5B2teIJsdco1Ixxten5XNNy4inpsZPhqb0l2anDjjYjLZoYXjyW61bJyCXVL0VkRF91l+qUig/F
KtgVSkC/M3RP6iixtA9YRwVad4hUN4oZqGuGG6061aPXYdmlIgQARi3AYvV3681Ig0/a3zLDWIYt
5LzSA8piGt6QQBdQH5aF86icfZ2Z7U4enH6ZAVa7g/hqpp8GZI+eNMZPvgaTQ4IR1IpzioYXmmah
YUjbylIcWfYlybPa+zZ60Kqdcj0qbH08VuWealRUnPTFazHbRqFW7cpw6ppz7kWY74r1viJpUQd3
DLcyw2BDUPYbC/InGt/zGu2pP6psjjV+g77lm7J1sPTmSJQHt3dCyTek3huagnMoXW7rRdtGvNE6
Es8qWWheJ/0hBXdUti3lKMpzjtqsnrXOuxTXDi8SO66YJTvrJrqRFHuprr+Zr3HrJeXKok0dRZc3
UZfvsaLajdeHj6JrTpk/QAhtVlAalT9y0Ne8C5Sbfp53GF44UjO45XLKqdKPjXFpe8fqd3ncu/Lc
BMswlk7TNgcNHUCHpK0qzbnpD7JwFyr5vpPfAEiXS8hYez9elES4MHLiNBiE4jJ5PxhoSsJOF8Cf
NlhMzpNkq7OTmulxmhuF46nUYXRW7X6Qjcqx1oXIStrI0fNgIBkNqkFQJXYEewRlsWz4SzEX7+vI
hZ8aipsWPs3LmCFbVaBGur+oAy5MnTusij2g/iNaikejZv9mWy4BQ2X6ulp36mL6cklaKetB3Ezn
eXqmXmw3aueIeAe2xeTKMBiXSnVi7WDlGn3Z5bK31gY8MV4cXGyJfldPnc9EIvxIaLJoAZZQgE8W
4+cyNAIhfBORDFDb7NXaWcYNlNPAimTAp9fFzCBQWKq2edO2gVaEu9oyvxclUtwxFS5FuQ1r8U1K
4VclvGptbAK5nnhiKPMPPWWnNTDvaCTXNNO2jD0N3w1RyNq+LsscWC3+SONjYb3K4mO/PqoLYZ1X
5zcrvBWp9xfAHfi7h9sYz0pCAUfW09tJVr5GBqMcERAKvm8DXWnFuUnqYzVasq2UwlavWbFCuzFG
X64CsUg/VKPxYqvHQvdaVqxW4PHAWdtS96ZcT23Gzmc4U9G+KYvpMOkdMMGyj7fxMu9GDLdtpmBv
x0o66v0SbxRxfKm4wzcMLVpB1b5Ja+qVqfU1zzBWq9QZ9cdUJ3ynZR+dPbmAdgfKKRXvWUpiMhZA
AyesUsbG7XLat5ZhRzS7bUJhX0rpJq7DAMzoI/Z9e1UVgmUixBnL5FuxsFSOYPRpQO0N81VcDII0
lp0OhZ3Tki6JqjxxOe8Vuou79rCmr4n1ImocFScjs2I7Y8OXI1BPEAWZVyMydVrnCQ1HyTjjT0O5
e9+tM3hnRrHsxBriw9ybmzZUzrXRHjSKblFd7NfZwq6LZKAN/TxK3UoqeXy1uFH7ikL5uhzmqPCT
NXG05UlU9dd6Jk2Tyn0hsaFQXFPtK+1eYiKkvqjBqTMJ4DWa5q1Dd5aT3hEVP5bfO2q9plLeCdJt
jetIOz3ARD0Uan6Z+4hJA5OfBCjpNPAJcrfg9p4vBG3KU9dWL4tibaoueyzj6VFGn5nlSzMc5jL+
gnsBMxRiHGyxcQm5F6nfFAK+NHZY30cQRSVW4F0PS4S9kHlZfeKErSpP7vYZRWjJX6ygyO8s0gFi
jeveVetdb8kbqYT5xu3fTKwSCOL3xtBsm4Rjt9HcRaAzVHqbxHt9cYeUySFV+pLz4VmbPlmELvkY
54cTFoXXxqkbZrMbNh+6AW5c+apGbzWaw0Ig103JQVJEW+i/dFOwJajU5YNi3hSJWxg4kiN1V/g3
zGipSvmiaOnFCiWYTkK2XRgnafSFM44S6lS5sv68xvluMauHJqF7oCs2sugUIobWDNHkmmtYO4M4
UflII5eztc9eVYOH5CSMYaQ8uWFTJ56a3IeMpZbPseKaOF+IwsEUN8U7BcZWcyIsw8uXSXnWzC1R
wjoHWYeSIe2SCXhSF+8My9cabmrSlL02D5d1Mo8RThPMG4ld6QqUe/uekBbD1FF3Rmyg+gzPVGKi
/nNeYWJBN1OewyVIgTW0zFknReTJ6Ult3nTGl8wxBShJajf6on7MUG4xwYTT1md+Y+z06sTp2XLD
jOlBwZdOvJExlpzZP3XvmiKkJxiPqula5muEF00LGVveatQgw7flIaYxobn6Dxeyb6yPMyN9Xe70
iE5QRqRtzYZqTqHia+HRtAAUOWQ6NRFfL7iDceqVgrNon/e43a7WySQKVrPGkzBSQhAe2syVsgFy
EUc2UXZXRNuIjEuxMi8iW5AztrVITe12KRF9e7deoiMOcUHXk1HM/U7oY9+S8MxMrkJCAiSq8aL+
K4TGmuSL34wVZ1xlJ20wRkGr5ThBPrQq5jRBIXlGHvIl2n2aR26VKsTGiauL83mqjK0WUW9XlU8x
wsWpaDdc7RdhUn0h90McFufnkPmNtsy3i+gp+q4qvg2Onrkk7fAk5NIw3cp0Vtom885UcrZD82qo
25Hm+mp56+qLytRHaVNf6iH9cALkNtF3Nnr5YpdfkB7sptIfi24rx6deeIbuHQgTvDeT6Xpc2Hj6
Zu/CvzWto5QTGYV7i6t2rBhSS+sKnazSks+rNSTZsmEMN3E1TS9aI84vath0SJXmoO4EofKVaQ7S
svfQJxonjjNfhw4d9mS+MrPSafVtsteissWQfVJ3eTvvpigJZAt0hL5eVklmYirz+2XcllL7uep6
ciQEvrfEqNzQauJgdXTfK/VtU0zfUUTipuJDEIaxEfRxeVubzE+FpnUrLpZuz3pM9rKE0H+Fm0pe
nA4cNd/LFZfh3czHOIhC6VswJa8aws9lus2a09o59avSfFAjHBj9IOcZXCV38g8dZ650bL1luAZw
Rr+vngQZDg42bni7mcG12GKSkanHOmHAzzMEaFmuNNlL6Umz31dvVcJvb6vSvdrZee3E6nU8YcuO
VSsvyXem5Gtd5IStD1QOiWEpnvGnJBAsafl1e3EvodjVDTD4LbwBy7oUFdaQ3/q7dFYflRdh8YF7
S4E0uJLu1p2fJ3dDehy0zqFyrF16LmstchErmGTtNIwEg6w6tfxpztebUdvsLj8O6bbEenN0yjRo
cLy0zkoa6MCzaSouDa+B40YWHO0EAp3qQceNKbwdG9kbCnvMPhLdD+k6l7bqUaETsVqxKXw30szO
Q0qejw1Ta90mVfZFUW9TPQACz6jr1L/Hgysn2zD9EuK3cL2P+o8xW7e15LfYONUuqV+JTBi1mATb
kHy7xrPqc2WsHKe0s0VoYNmOQG6tKz8136wxPeUansI6f43toQE6qOEMq6UzpyyNbJvdKXVEBnrb
pB53yZK6col3VBof6SYOmi4+qOZBP2v1AcdMEwca2mZq1/oQxoYs24uMxwJlojx341ZaIcJnlOrx
22p08vB9m+4IEwTm3UU4BwxVWg+Fta2151hiADGfbnX1w8CgN0VgAlI/cZiVz2oLE1PQPbU5FKUb
i5+djN1v+W7RP1d81+NFo/qvMFteeThkShoCx1EuXtCZ+vgc1ttGuyuzY6sdKpxCaQEvcAqluUkU
PC69pd1K8paAYK0+y9DL4ZbnhWsg2vUedqi2jFaVzv11DBFH+HjU3fibKykE0TirD2Wncsz6g4DQ
Art5OBKO1EyZfRDjuU29kfAyeyoq23znUukeqy+t8aPmPte3Kv6jcO7B6vRMdmBp3CvWeA6L6gby
q63UPExA9eKtFQaAP2Pzge9iVDflnRo/RvMZr2FhfWgVIps4cdKkPNU9eTxJtR4XtDINgS7y5dZj
+FQKKyPTEJO0rYrJWlaj3OxzKw+MMmXH461nuVJ8EXYqHtIlzuGHoqkedW7JnCBMjklm80etukSL
XRU3Yc+SP+qkM6XKG6AlUFSxf4ZXujiReVmyO2tdCfuOVNbH9ky7mm0Yh6W6lMpDE540AtqKKlju
K6E7ypsi3yfMWQ8K4mHmo1ul5ba7rTgHMWfuZJYsec1dXfqG/jqsu0JA4w2a1y7bTAz+Gm8KiByR
S5OxwfmV72XEwSTCdJQ+SnWDuGnn1U5LfNxLQJBYhj98scsEy+vVDRXQiQhkvSTGQ11+Dfmb3nQ3
6O10ISjdoe4dNePdPfO7lunLrLR201IyNG5pFrV4fZ0lbmK0iLq6mYuXJTmtWGtEz10Z2YVyk4ZB
ST4e2Yb1oM4uspt1Slt0MCVQyi3dWY7BSTWSiCEC5fBPjCep2eu0HWXxfiSU5RzRnbZjvR9S7v1B
J52XOFNWwUUaIqRoyy0REMlywn4EPsRaCGcmqm2c2VG9LAbZLD/krove1Opjyp+71lGZKcK9xTqX
Velg0aujlUj7rkJH0c80MYwlUKPASC/kTqXMtanntqE8moQVoVOtjkhHbHfTYMJYcHl8Z9pFqS5F
7uhRECmfmpW7mn6fRU6ebuM2GNQNRQ6u4dFwJnAO9QO+wWmO35dwXMq7DgZ5fRrSS9w9aSUC7r4T
Jm9kZiDNX2drq4jfRHSNEDk6UYpMHBPvs5URtswVZnpwnKaBimGXrHmiF5F4xI5bczuF6l1fRdRP
+H44nICz1ezuc6o27JQ6dtM2MNNN2xK83HeQN7voK9T3erhbaYKNXSMPxs8mJVTD+ogxfc2LH2f4
xbMrd2fmhokFOxI8+d5CcT8o4KNNUhTEJZG9nHAFBjoqiZBumyh38/Yx06HIFxQ89ulA0Ghshe5t
NQ1HT3YFRoFd5YjGpqTFGdKGzHUaGKds9lT5cf1SkicZFL1A8vsUMibPuayXjljw9uFHuVHpGpxY
xZFWEkH77JBb7xfVRNu2C0zjW87RHKBw7wsMTEJxoiIwf86q1+9xI18kWoCQF++5gYwQ6zd5I+sf
2fzcXioulniTYHhCmBZ+6fnTRCcwUlbOUas6Sh+69OiMOuE5siP6hz1124VuSc14iZRjp2I1k/lT
zEOaH+Rpz0rIGzRCR2Ecr3Gt7iT2tHYi9rqy+pQgPhiXcXaxTVLII6VHgXq3ipIsNLo7zkhiNGMY
ttF8VeFpwlba2qovOnpOTNi8WcxzBVdrsHUT34HHSahc+h7tdfm86oEvtP0a4kGcb2Zaikj96ypY
Oq9OfXFyKsENO6/rt9hWi8mrOW6ztHTniUqYONwoY2ivhhlEET7z3U05s8NIPzXIBnTpndP6Nhq9
tt400659aICA4jD/Te4Z0gqpPkV0K5peeDfQUP5ifA+ZG0tOJeJQv5Etmykfc9qMu576weDJ3NFf
SrqTvgoV535c+KJQ9Ybo1eyfZ+lGvVewIZDHm+5ZWYKK30jx1mVFqrwtI2lDDAKxzCGLD5PXVREd
hZYtzBO00thyJaPLkC3wHILsKtlx9J4j7U1KOCm9vtgj1lvyVxy5efee5AFKK2Rxc36QhH3Xutm8
CcWAhE//VjPDaV9S9bMe3hB5QW3b6atMSH2XlSaLrL72NChVUKC856dwbratfqSObefLQeXWFQZU
WL9W0AdnELNvAw4A5o34XVW3pBK5vlGjym7mvVZxTc/krVsj+2ikT0W7ver/OChxssnF5Y+wdF1y
qp0ekniDdYzlaNWG+gBdXCLCULy+6+lWhGAtPuS88ol/vDIgnd2hN9vUWo3wTryjbtLBtNbnoJkf
tPwuZU3FNS7ceLxOt+q2r0+1EhiLG84+agkNYcAAcK8u6G4kl2F3YQwUtOK2kXzWmzG/DlwL0aHX
PCN0higI69IFCVtNd2uM5cHeau6QiqePIWqc6llV73jtYufmWHzrwdj6SNUTIw/vq75PQ7AGoJlx
+WsIaoSGt7Y8apRnksdO+FpbR2bhGAt1j/0VRKBe+9gcKyocpfYsqXKH4hO3ByPy0svaPikq+orE
TYj1/jMma0K2IYquF2+kX0rg+g9alRYAmNftO/haS9vnWpBmm1xyLGJXEDkmtlx9YJqc0X5O6ssp
BG5eKDbZELA19cJH4Rbg8yEn5b5oPcZvS0+mXlCbkp0x3mjGSaLNTz72zcaSPyb+cN2OxrbO7FJ4
CuuH+q2Uw12YPlA5uSY91kCTfos/VvfcHVUk/XZWHCW/afW9NHKZS4wtP1jh0xzTFFI5vARiNYlA
e9XclJIYJ3FH5KxTIR9tcbyavSduVtHbzf+tlYiqvlfnYj/rJG2qP7G2MsZQbeFeZ9ih+FIV6aWS
mL3N0fJmChlMV7Wyws2xX0q31+uj8f+ud4gNFQSoZZqcGEpTVb2p8A+YXNFvjEZ+FhAgbEEbrjXs
qnC6lqo915CJ8qwVGSoRtJqou2+VZtct8VYuK0cf6k1bh99iWr9ao/kuyEnQUFq2Mz1x1G6jZ5lf
TKpnmJ6sj1wsdhn5KtnshUYmGkhtU3Kr+FOO32W6EeR9aAak4MAGW2Ur1furDBe7ov5Nyb74tARl
kyi4VTOzV52bu6GJvGH5HkbFpQOl4+JCc96o/GRR8aRVGYK5b2IH3zN/1LxW8lfTLym1aEPyPes7
mdLJbA4vpeqRjDedo5rTMWswL+7H/dKziQs0MZnxGkRqOTlVt1b3Emmin074oTWZHxnZDRKAnw1X
fJd8O47XxB6hdgaRW7fXOFnEF58raG5nL2o4Xuv1iKYWruOLZN4lSnpThduUv61pwq0q3GHK2WZc
EzjEX+L4yL05Lf5qEWMdtO9o+protI5QAGwCfCwoDFdS9xOtiwpkgAh6gMNRew16qQz3V/VhQfju
L1O0KcfdghJLsYpSghLdWCX1C+o8W03arzqSu+zVGafguqsWZKLtulKNO3ILJ4Nj6r4635UYVbd2
qHsVA5ohFJNgFLtttZyqT4Oeq8wYL4jLqBTjeBGGnXC79gdwFsxQjsaLZkY8XTeXg8LYWHVEb8OX
jlVKdZbvZmVbZJjebYHc2RnYRk69cfBJuNX2XrVu6XbBh5l2AkG+k1n6xMm8o0l152ifEmWIBAj4
tZh4kFEwijCSgsE38hcRr7v33HgZpo0h/w9h57HcOpK12ydCBDwSUwIEnWgkSqKkCUIWCe/t09/F
/466os2oO7pP1ZFIIHPvz+5mkoqo65p+BjSBOQTeeeAsN3umtXydQhOHE0Hdhty2wzlPXl37OI+n
FJYVoNfamx16O8Dd+l4CONVB1seg/W9E48CeXBnyGFE0gg1fhvlca9fuz/3JYnvVx2s7/K4mAKw4
vk52/65xM8z8w728ldVnhhLMHQ/D/xWrj3EAKWp0voK9qxs88VAPGqPEe8r0yBiZBeB3xrRyty5N
VeE5SzdZcXWHh2ZYK9lZhVvu0wPN9cIQt/mtBvX8Vdm1wT031U8Z/lrCS12WfrTKqerxuavWaZl8
i8978oictb3ZZHD1itd4pC1Jy9cyfq/qo/ol+DN9up7yn7B87YlCNdMLKyAkJOyRaR6XMvE7k/sT
x2Cr7aOyPZgNHCCJRFCMubpbBjYJkGOgvoB3uWN2OtrZa7pApyNn6REHZG1g8vFmN6JvJnM+1Mxx
uu273cOinbPam0bSkjcEbQTmIXTuFafmeq7fJxWe3zON3/kup0BR467ZPgxkKzXDxn2/SXUGC1Qk
mVeC+DEyoPRxMfom7+2zxmpSeZ2xnZa18eRehua1viWux/MACApYoUWQW8pfVnyQSlblgfteMGhq
bw0wS5Rs1cL152IVoZDNfcNZVVL19UtcQIf799ntfZ6DMNziBFLFV03f6hn0HIs1TNHZ5TooNT70
cWN2+6pno3EpzdAPdf+FJffBISzbXAIFGnP5CgfUEsXz+K7ck2C6BwWVRlPRYtsFMYeGuptYlcqF
hLxjZKCKvd8zsAp6tQ774xKd0vm9jt8iuXbVDxWKLjZvdupurIdJXU823OMhA4F3oX9ovFBj+8XV
1K8+Vw5RzU0TkpD4KsD2lerNTjhmfUmjO+nhwydZ8zL12TUKVIbiYbaIuLL5chDqm79TuM8TZaPC
X8twp458QMm1H+rAzdNN7cDhQNwt5wotXQQBihB7eKhCzonIt3m1q/I7kacYZDqKvAYRSdRsRZN7
M+1sLAyy+bKUZyMfEQeNaPKxe/KGRA7DO9LHQgbJUjBDgGvb3FK1vXbScT1b6HGyCODBSM9dNq4q
zTn2MPoEIyueoT/20ZWKSbjuyEUgtWLeHpyG9T59khWJAENmNWigQEz0apvalNsItvA8CyS7Iswz
iEl3E9Wn0DY8lyzjQIrKeGzKz8zlmYgBXJhOhSxPmtC9QjwqrX//qIdHszvn/IVR9sm/zUmQMYrH
zPwJK2Kmb4mKPF9jAdefFWp2pRVMS0fMEcsuc3KIKpyjIt9qfzqgvSsDkJF6XpBDhrrpF/ZNqfhQ
DhVH4fJZul9tFN3/kQPPf4Iqxo5YE46mw9wde7r5NE4S5Vf+zpUtNOBEx14NSLRzJ/1obSDUbCLT
5gYOgk0HARnEwJvaPhTyr4WHn9l2h7/FbP3/E6qcF+vUQ61H7Gg1Z6IqxFvJSBQ3b0OW7g2BJksm
e50fPBLOgVrMQz5p155MgnFfmM9hejHRMkbhq9qOrb+42rnvhnDd6Pdps3yXWbLJD8r07mrg1wjd
vJ5fpX+N3SddH4Ip27cLPFX4WEQgSsZjF+1LHebwSVO2llgvbujbw29TriXsiu3sKHdl2rWKXay8
xPrApP1tl18mEFPc7SwTumWVNDROFiDvKVGq+VM3dqck158ygpdX1JfJfG8Ro5h/mw1yiW5WYZ1z
mM7lc2y5SKV7Jf+Zd25qvuwpflFcuPZqsYJCG+CfUD4aTbmre97wrrc415zvvgMp4QbWRkVs+1R8
hnLe09P3HPX7SX9xkBWXWAji+mYp0WMLqN2wYMSOMhxj2H3gNKF6RQyxmzK0BJahyqDSrSfHjuKr
YSIQqiNm+mIpd6YbXUuH1hsT4Wj5rUfpWreMnVKjZsyX26LeISCOnEh10f2fMgmTixDKDO/KQPZG
021uuUuVniKGvTkOeAHIVVuZhb7tXRl6deKkXq/Ww0Z25lfUOFEAE4pqYZZHESIgMY2B7lCN6b44
h0rQZVtTc/G3+fgORmN8VbjfQ+syD8+sn01ycAXeiTr2CxRJxZdlm75Dg8CyshrWqZQUeoETxmui
v1h5Mmj3YQnFKuMa4yPdRpBwGsKGVMNjNnUGNYF1+ZQJ5VBryugJxVhb5HLovKiuL7prb8W+Vmxn
49MS8F/6Jut4GvTPZmLFz1FTVAVcCZyluBN0xPeWhucQZLRU9amR1c22NSq3B5gofY2Y3dwnmnUe
CN4EJpiZYgUQFqXHjMHb2IYrMN5NSUallMOuafOHYexNWK0QtotkXik2da3yZWKY8xyRh16otOaq
qU1tLSM+b8eFJun1ZPYheI5t0Vxy3fUEp4gyVSej/XATsc8JGqmHvqT6yPInFx2qZVQ/lvLglPku
jnq8cX0Mvp9v1PBsDUFCfYiLLcugB35WzoYgCZakgOKUGAzOHlOko21pbzC4LaboiE8pZuqc85fZ
3itNoLv70tpE03UQB5M2U+wBvG1d1T3yWEdBR9MFdJa5gNUnCnikgQZMQ5qlrZPJAPfXnBeiU7nm
C0Ka4uWjnZo9+ArbaNl5efNcUTcRsd2cobcV52DKJ9tat0RNtL4bgzNB9MbcLD2bRbZs2QBcDFJY
WoVY9zgajDXyh6CkrKufHd+I+HWrXVSLXT/LoEeB0OsslvWrHNd132/rzNjVZmfCvTEyJWgOET1z
/r7WTyVwai++Hc5tht9u+Mw6l8Aa471qfgDOwqY4dVF80sptpo8Pi/trCsDunA2l0fez1QazzedQ
KTshvwyTthPFx35GWtQ+09rKcwv1U3U3VD76TYX8xW3Cz6aoaZ5JQkQkqPEmzfSV0v6MHW1h8qEY
sO1vnaZu9URe5zD1wlrQdmd6VhijhCgVdLhDO2/axiHucyp792doKnXdq7PwFS2K15oV/molelRe
aqNvKZSsOmTDiUpRQW4ZJf8H9IGsuMmXXEXS2VKl5UTuAQm24cMA8na0fR6kSbLta/cgpwkmj9YY
VEwjhHw5RWBjlTV5si0DoLayNJGcDcA3YiiSQzLV4FLyUmNqq4FH+rQ4KpBxxqBtF5SIU1++j5ob
xCI9I889pXHyGN4Niga4U894v+BbyVHd2LatrtW+6AO7uivETpN1UM1EPC1IO8vRdoPiLtpF5+6N
knz5UO7sYbWIfOsi9bcYqEy2kwRvUolKwbh2vPI19FKYN4xsnbq2h89h+TDrrc7eaSAna1DaSMYT
PHqKH9lPrX6aHJdZp/Jptg51a6V3/Ih/bUX0X2g/pCgQGgblwmFKtz9TpWaDUWx/ym9Flb5oYrbP
MzQ3WELGan5Xb2up4WfD2akutnxVGlDqvVqU9xeuiMmdzO2vyuZBM97QtAR9ih1NRUEsjfqvQsqf
eoN4i6NoY8SQFTUoXKqarjd3YkffDpVFf62ODmtixnGvSDia4TwUP2n4JQfgTl5hMf8iMhiZsPME
P34HSjGr2rqxg6UPWtwR6mUwN074GGonI+zkJcW5aaBCvFrT8hNXw7hP2leRbbrM/rXymH6SYWMh
F6PLL0ApXxpneyRwf8ggVvyu8tLuObZ1zyYf1hm9DDVuanTb7q68IygabcjkovkV67jLgBguZX2c
JYIn1KtCz2H5c9+WzdaWKLHXxNs5MxUIPF2rkXCp+1BbwE+oMHvK1s0UzJNvXL7ITpBwNahAVLbu
6iMm2S/XOF7NdVOMp2XcxeFBF+fWSryIIyYdXofmCdIJannMIVIDtwB5Q3TqYsv1FM0KBpVrDYZG
DunHoMhzyjRuNodJ+ehHN+DQfozNOlDGF9MwiV4d8SYYfpEq1qPFrJdnyBmGlpM2e4xsYW27ZiED
hPF/XYY9vKn2yL9/0KWHiIkBmZe2TLuHmE0sz5djpNFKCE5hAAJ1QwKtOp9FZt9VTNomV7dZ+bnM
JH5Mptcsuqdp711Y7t0p4/fABZt+Og7aKf7B9g4HwkNqf3mPAFZvVw6YfIdXozSy2AcMX2YbyylI
R7bsXfqr9cXPKwlBQmlhLqIRXQFrb6L85sJGQYq6EaF9nGxkFFTkw5QA2Gm8HapZsN/tajFcJnXG
3TK0cUWoKoR2kUFcmx3rZ00git3OYA5GMAx/snbEE8qAejXIor/0EkSfY3+C14qkNvuqis/DBahK
HtQ+qb2hMl8dZCgYPErbulSFsYnxuewbXMkYV5RiK3J6EBUG734WvLALIspJD6V/T3R6qypyf+fl
li6Dgnhjq3VqwQUIOtLE3UaPjhMVSJVjilWtJ+dCWWcIRPqSgDnDYF10FJgFVeB6zJqtPihIWicw
QAaxx16JrtGQ+fNkiIdumj8nBdzQsNTGFzrq4dJxn2qNzjF3egJxTZtbc9+UWz36K13i2WPtYjCI
mtWYeqXrXPQWVjk76+EzKvVsnSYfNU0d061vuDSr+hqKR4MAa/SEvUoEv3id0u+Q5aupb3J81zjc
pHju7NtkgepqLyqgYXJXBN0SE7LY4O/xeWxO7oh3IJR1/eDMkEyhlWlbJ5b6Z4hbNYc4jRY4uTIM
fZfhSh0C477c9RDn4VK7IKnObmxS87Nb6vWo1xiaw+cpHrZG6Ph5OmnPqvgJe8XjWrDqOH5FIkWh
gY0gozEqB0XwqHw1aoQDJfls2/w3WiQo2a1a2l2dhK8K8ILaP8cTkKy0Edy0VpZupTPpvD6oekvV
z3n8VpxDwnI0jADRg2lvM/V7lrTzCQNdsfGdx+IIeNEvQoVOZjbBloP0jXPcKjkwnU1R/BmFDcHY
EUk0af1BnaRGWPB3Od7sHp8QmDwRi9x36aad860Nihf1nyUp6b18xomF3B0V4sDHzfEwvvQj0lBT
LdhWEt8CUdEX2CHHjLcdYzQIOtjUeP9tkiYo6kdo2YxN3hXvraM+RYX7kVc5AzT4pT3nCtqCe7gD
osdNnjevnc14B+CW2MORQOJECdCNR920cTBEoWA2IUSE3zRsO01yl6nTLbGSCvQGhHZuoHqxbOTf
VWKFbwC/HGD1r61XXwPfLDoOTSIdJWwvvRBkDEyiPCn9SdDn4rXsF/5c38h1RM1iRF4+gnKSltxj
69J6zkmWuby0HnP+U0uXdTd0u15FBLKIA/WgK2zFk4aopRFe1sWbOJzpMQaeUW5zxDdWa8fKeQCC
PDYDwLewL1pUbpFP59HYvE30yBZ9iX8ItRoJz07Hfy9gP1iW52VDacCubXixLKINq78xBMgrJ/et
TxuoZ8nWreBwzm0TXMasAswJExmnJ2Tt9a7NXLFd3Br4VZoPRQLaxyyk+lHp1kejR2kmtAaxsboP
dYbhpPWTxGKri3gKW3VgLsWJ0lpo06ULW2iGj/ZoAyA51klxxNVJa08LT+XcPNhM9IaQQSsAi4XH
MXZIXeYVCLCovdUp4pRx2pamcaZND+ruBR5yxmOxGcdfvXYOeeKuTcE3DP/F3/cMutvk4zYa6l3M
j6W1aPiHl1IbAyv54ODfzmV+iF1nG7YblmPZH62XEM1OVdHtjWqlLTUvBNtdnMFDhr2X4XvYcDry
oCCukfHyUEVW0MFum9MEFCteKiLiypE6F/tiI/XGbg31rHr18mui1OrCflcXHy4lRsQ/3CenEW1c
8eP2N8W89s4POjAZf0YqRAo6tt6Plc+RnG7TdvlVQTQaanLT2R+rARNZgnoczg2IPzUvRvIejhfG
07IDw6p4ixFdKE6gdspVL5utK42gIT7em+9cjDFFO7b0jSFQwM/ldlBuY51ubJJs3figT68VZiR9
oBDNVD0Rt3eaw9ayxssGBTDy/tKPHOwJgS39t2uNcmvq4S61nA9JMexQZ5vJMakVx/BWYLzJEeTp
qY3KDGGCrR1i5iAT82bYRsd2uI5jvKlmrH92tTewEGAKXBOoePfB9yaflDJAdiK7cswVO/KAfb4E
LWNNiqxpn6L2sEDpcnlt7C8lvqq2j78I+dr7rH/p1bcDL6/VpLr272Wx4AFNxu95KvHWV8W7ViaX
KibEtjW6izY5L3JRyS/IF69y54OSHSqXiLmWWjix00DFErbK++cQSX5MBwtiw/eEoUWN5A+iJO7j
A9gx7xanZ+mkm6hEfp5CZR776iLDK8uMLCGFD3l0t00GdZ+sOyv5tgBOx+usvDDvx3V4GSyoq4kA
ADUaEVuHHfsGkDz7/75L0YFb4/ioIkldUNq687DtWE6EiLOVLoqTXs/+YuX7WVr6E0VTaGKNDs9k
3E1r0aPA1bSIszvTNpU1f+vC+Sr0Tye7LKL3skZB4KK3SLJyNzoJa/pEwV6m7noIEZGHkwqqXN6n
ozLMX7QGNJ8V2I+Srue5KO5M+D3dgclmqmZ2XWI3jAIqa2YnriJnq4pAa2gnjFGXFieKZoJObzyH
t5lsfFMYhzSHXO5EuJ9S42omMkgtw4/cCSPGpko2moKyFGl7b/p6symSkyLCJ8wQXfw9js5jNL9Z
0Q9WX6h8tlDbUnxdPmnWY6IYlxacvXGqkzKpnm2KoLRV+8mZUpRQ0jECljgCnPIxwIr4EY+4rkYS
2nKRmJ9OmJI2O9S0aGbj/x/XlQxRqZbyLDpthhwgcqGYe74nawoWieYIw+RU3IT4RPm3GN8VZIGB
5GHwJ4UZhgOlehX28szOtLO5dQoNbsSN1NOACUrpvqYlPTnZYa5hOqLSj4sMa4WDaGjeptO8kSI6
KWgN6ik5Wkm11yMLj8xkBX2l6z7+n3Vm1aBO6r4OQQ3iSr42qbo2UbThsKU2HsVw2QZdPp6iNvQi
6JVymdHlL4lvCMfPyhENXVtrn9Xi2hJohYhX5dY6jde7nKhbGhwArnc64raRNgAbt5qfRYC0Z2N8
5+DttZuYd2bIl+Zhs2TYf1ok8S2o1p8YsKvoyvNhuo/ouUW7c1mZQ/FcFTZszHWxg6l86JgktBrQ
wOw2owivvF+FSpye8lsikjem1GvMnrckqxAmuhVSqaRSfM0QnRdHLR+wVuT7rB3JogPkTRK/YXOP
Yr+Gr6nHce9U9hOtVZXfWuVj215nuTEM34yNQwVCrBkvXV0yQkcsAusyC41VXWNJKwMV1tUQk5fd
05fYVozinEw9xvEblradqxabSEv1zaIt35P9NDKbVcvFVX7y6QYdzop+d4RSikMwryUWLyyTALo2
my10m2Jfo3wQ7VaV2tfQVoiM8/0EEKMXezH8RMaC/Dz+dvQMLFzh7nPJBXvtyvg4EQJOk5v4kgvL
WmgsBxMGf2GW6KczfhdQlHk9c5HPZ4UXe1AtrAjaKu6nNyxDnfsTG3+avV3a9pJbZ5hMaOIZv7FS
n2RT+AaO/MRqjtlyacxsQ1nquoE7MvLHpnh3kte54R7Eay4O2YiWvUEubpwasqnSRgBS3vmKoHSw
TsV+dlchws9aDK2o0NrFOTbKn0FkboZv2G6wwdxFSn1c4c0XaxxEkly6ttvSM+TlsVxD8c5UDeo4
bgPEz7otvGgY/HI5mXbBH4aRCyFEYu5WpQZaRIiKJbHItnP1kOsPOvONuumWPZmxAPurhRwkZ8LQ
urzeia9oXVY7HLoxqKS1AzAyzU03nOvey4G5oqsZreuCIRt1tvlb30ulAEZE+qKg7kAngVJJPiAm
X6XGl2B/hk1AX6UMEK8NDl3l1EukKPTGpojxXJZy3eA7gh2IzzCaisX1irKiDnMvbotgnMeHqoXc
OMb9oZ3fZ9NPbMvT00OXPLbT0UYwqsfnSlV4NGX6XuXmzhGCT+/brS6NUuxtB5a3cVFlYo1Uvhg7
dqzlwH0YtcGR1m0m/aUT+9J16dPDuMWKW3bw2pP1qpp/Vl6g67L3cbS8JPWnq/U5vhWsDvWo+bhT
/VnvkD+kGyVBICsO0f036r9Y0/nm0UuBTmP9681wXXTVizr0DzF0TO8QHN0clCHCJqasZRM9R8n9
qYgfLTfe13zSeqgFsC6e0fS7zjgKdbZIRGWETaKWmrx0q3btCbMxw92ziMo3jBoIACAEAvrL1om+
C1OCkgcLUcm8FP48fFmWAVzUAw9E1YZcLPDUhs1/7EkqdzzdnXeaOs9+PZpEchYPZZKRzCKZwoqh
A12xh2gKQtFRUlaz9tZTv1lKAIi0wd0J8tRP7UvclLztbaRSDWeRsWJ2un6JFM1+uef2qb7Nfu9H
g9XvXA3gIHLBEkwX3aaYkIligcKSosy3ejkj7Uy1t7QpvaUlqQA9fA33/O5wtU/RtYYEsjBOuE0Q
Js2n2V0aG7PEjB9snPLfosXsPLchM2qPsl+rXx26epu8Z/wau29p6A9Nre3FPQuiyi8V2UV2KeJt
OTw2AMdwaouWriJAMAFx7Ghci1hmJssKavuHciNyjpJpF46/ERZlV7LAyfDRHRiTCjFX56JBpIa/
fmDzpLjVwts3aufwvj1WUCGG+p5p1hvRR0rZ7/IseTci/LhFPj85dAlcQU23jJ6dCeY1XMYM4ZOG
q2Hd8q41/ZMgrgfZfiy/526nx8pa1dfC6XewK5uKoKcqy6+SvCzmpgWpGtmCjOg0M6Dum82PKD3n
uR8hz0YVGs+oG+ZLTKr5ijmb/ACkv1JxLvmyeMYYekm7lm37rXfVhnfJH1p56NmcjFTxLNhHJ4O6
rsONDjIkp6s5M5jZVwHq6rfhvHhOnjFik46l5MNffn/g4oDaso1hPyDYqcPraNJmKOpNdR8vQN3q
6gPLbz8GIsbNRj+VDUbO74r1oNYDRESihKUmz6h0zioavoT9QksJc7bxH4fNNDFKYHnDvyjjzF+K
gnt8aU/OqNw9kY+gO2XyXNcBxlu8+JcYMnRme3tBL0p+gMpvPUU6vjFAhiDKn0W/DucnjUwWZcdr
iaW1coNG+Rg7hDVJ0Fve1Hyg+44oxlWf2nAvx+dZ2w3hNo0Uf4ovYfKQoT11/Um/ZnUwjz9FvnaL
zxhW3v6ILcip1w4WNX6XnBXjq5qtHUqoxqMOwKkUxNMU7LNLy36fX6YcxFxod5Fn/BA5DDbnlEPD
HR5tyy+mkz68FuZVDPZZiayPirszEydmYF8dTlCTrdq/1HLfuzeDYbkCB8+GsFy3rh2eRT96esuX
FuPx6HVMYCwrNdUkY++c3ZqwwxaVfZk55sG4m2rrWhD5CS3uNWSc51rLJNqeXAtpz5JwRC05GGNu
nLsGNZZRztteETBRZbsPnZJjoZ/1zYAAy6uxXWn5rVa/s2Te1HhJ5op622ZZCMAZYv6QdZiNcKcl
za6p6m2m4JbKlI2GCUCQCJM/yHsfzLSWy48UngiTs1p2LhCzva80lc1DQz0NqrlzIf1bYL1qfJcp
DfCFzgBjw21oG3K1rkPJFI8c+NBYDEQzdrw6/yB37kGqLNElnuBEPg5OwfE7bwQZOVO+6eyzoZ91
YyeAhGAgVechY1Vv56OwtJVV183edGToJ9J6g5sgcASau5FESEEsSr7xQTO/I11sEzxe6QKjnaLA
h+WQg8ErbqxsHU8WAVlq8pULVK8SambWzQ3wbWUy1Ipl3xjpMTfaa2wi+VWyFyWKDyHaDEuJTlYb
GytRYULrkq0r5FZfMESQsDaVs0/UxgABWDyS/bMymtcqwc8wrkvlIeyJjJ5zy6vu9qMUlvix51Ed
OFyNu1PZTjno6tpG3W0bBr9n9wS6DTVfrkK2RalPmAXiNl/1tfqm1OG7kkALw0zZNmkH0vqxuayb
bK0hzHfb3RQHdsy4Iue/KEkOhYuCHaMCE5RVAtLNd2Vnsendfu0gY5NasQ7tRxnFxw5tjqWCUtzn
8wwHbmG7e60h1OlZd4iRc9ACpQC7MGtd7Sd44in/tnAXtsprpDe+CzPQZRLBxmPET4SsO7Fqf1ng
dov5p3aRgShQMoS+DDOGKJE/OKCGDQLTPkZShCpwZcAH5lmxbs36KSyLs53JC73JuykXl6o/JiOh
Sn3/i5AmUbZCOUep5RO58aaF8hDmtuqlEnMCUz40pLsCwzqmIRqnZEJQ/N/jqLR7nte/CaP6Z8lu
GhVL7rgjdpuV6n0tNwzPq3tk4uO4wjP4PyIT/30ctfHPct0qTQZL1S0UfGYgleeqe+rC1//xC/z7
DG92r39N06pNqc6ZoWsHVR2ru0BUb46zLhOkiBbskDZX9XufjlhjrcZiopdwrr99JKCVzEWiPvgf
P8e/z1Dl2vrXnyPt9KIZXNQ5y3S6x+dm+NmhAIPFR9+FT0lf15lH0TicZ6gcE/AG9X/81c5/+gj+
EYHcdIa92A43w2QSrEt2lx2FKoa8aQ2Wh1r6mlLPCXeDvTbvs8Ng7EZtZ/efU0fQQcsDptSbzsWr
iBsk7t7qTF8nivvDLdbKLe8vwFzBp2mvarAHs33UrdnTZyY1l1+qfpLzreAYbj+NWtvG6D9UF5N5
EtmfcnzhDsX8hCXTEzjMwmqieqLfJpayz8wWeT3J70vPRItxngfbwIufr+zomUYSpyHhrObN/lQH
bJXFtu6brZZ2+0IqaJFMSlqZCn8y9gO93uv8b1OG886Axf3vX+l/aMs0/lmiOsq8HSJZGwc5tgpK
8KwLDRItC+U9LlUc5THIw8+ooxYxB4c109ZVsFaLGB6zyzAYOub03aTZHbzPqp1N6iMZPUVbHLoR
WW6d6s3j5DCx6GXYPo+uncDAjxoYnoswCytSDCGYLfhLe9GG/+OFN/591YEhzH99Tocqzcq8UBfa
JeXD2c/34aXcxKsv/7Xdpt1K3aCXUVc3xcMviAB4tR9X194XKxB3L9r8Rd43xqqjisB7/b8+5v/0
6vwja1AKRW8VJzIeIn3YErylIlxR6jdy898aR19VrgHmGq3BI+/MHlJdpLBxMmK7Mlg2yKSEksk6
Rs59Dwc3ME9va1L8v5L2FrNw5MS0WpdaXlwt2zrI1/uIKPkZ6mwklVW19BPa3cv4rVYvmXWY/qz5
/hc4pJAt27x4SoxXhejHao1EJzqrkiiuu+bhpI8C19ZtQHRY2HtMvGa/RsP5SP/02rkCtS/yZbYC
lcyPlAzUo8KU1vsOcy20Ou/JPnrvNGTuaJxwXK4XEyN5UIzg+BtSF5/uHlHA57/RQcCDn9KjrkY9
Gt/k6lWXsf80uGy4kHni8/SQwWIt1RkieaoIL1D2qEwbMa1GktmGVUjAVQGoA1Q2vjo3OGnLeDC4
mxmC+2ELH4OLrx13NmFIfXq6R4/lxvNEQjDaOP2nrXizWexDNBKUqS2IQMYvy0RkLfsgzpcTvkuu
TSn1laravL3RJWsijE7ma6ablzg5RiVCH/eco6kkZSEB92rX3bxrdRNx6lXopz78paGnm87GVK+t
+mspDvikoN9fG4xlNm0lFacO6VBYfTTgOf2ack5o9bUx4544cXHVq+HS9MWXnjq+yyKnMcfkBYsr
4XsEXsyH1HI91qO4WU/EH7BBM5auRPKlh/SjT1UgIY5pvq6ibR5+tuqpYDsAi6hMQSAveV46ES1o
tbZpxlFqnLiYFygHAz1xwU+Vjhsks2gNl4RwlorJ16D5zbjNOBywoSXtSzPv++KgI5toEHAjDKwT
vOxxwqVg9X+CJLpQxcNpjp6l/9kLEAftfxgznOnSm8c8fyTaRot2rk3uT7xm/h3pd28x16XY/aL3
Vo/fhJSvabEtVM+tXtLusSp0XxuiJ4VhNh8GfNz0mxXCkz12mdaQm6lMVyi6K3SdfV5e//v7bPz7
0H/jn23QvaYniUq+2tHubTKHHObKMiiJjkIM7lFxDMgIFKVWHwoKHkuUxzkmqWA+R0Z8x5zgptr4
l7Kja5XNGxPZVQ7BL2nUEvQiRWhnmqbfjg2QFG6b8f9RdybNcSPJtv4r13qPuoFAYHp2uxc5MDkl
KYqUKGkDo1gU5nnGr38f1MMlIWbmU+2eWS1KopiRMbiHh/vxc6qCBAQEVXaI1rN1QoL3fVZpY0nw
3mhV5tthiJ/7obbajUWTRrEHEH5CVWD2te8EXb+QuoN883VS1sxcgsj4ntSnoqED4ZxYREOeW+dW
UufJ3pSr/IZHB28/WAhaQvkf44PisWFuvEf/hPLToWVaxDxaDrNgODKPmGfN5+pB+0h1aOZMzf/i
AIvIZnCqPlNwbuxBH01g9W6sr/IBTPz0ZJ7gSD4UAIvFfRiXmu4YEUP4T8Nz9hz/UD/qO+0jL5pG
3znPzV4/NdJMbvveri+uuVSPbGmANN/3P1Bn456jlAh++aNUUIOvq8vgpT1BGHwo3l7Q67awuiYo
QslrLybJHWpcovhtkEE5ZIHHrfxnvPDObJwFeW4m5iAl0YZrykR0K0EEWEEQBzQWulrTj1YOiNXU
T85Au+wzMBxFfK2Fzx7s6Jo3AScbNml3M4FU1l7ikjx4GF/4NcWnSjtzsssgxsvqZKcLMPA1Wce0
25ipuzEA74Zzt0GZ7TxKkLwD4fmLa+djkDzr+n0QdRvydmvu1Erf19CVGTXJ2jj82mY3ORBy+Dzc
hCtD/1ah09kOZ672uQie9VjcVROlxyjddAEYQR02aDeiZKC1aOl9LtVdh+J3k94A+BgKhBiGb0UI
dTqaDC3lm9G91FywRkTc1332PEyfZEXZKEhvqoEmGl6iVGojimZhUtjr41vw06G+twULImHu4s5x
x4KGALi8aHKE91frnsKaLAlY9442CAu8SMBzf0r0O03dcgR3JbzDoKj6oFoBkRwM+tZjMuaJt+9L
+4em6I5Jm7mV76ng7AiSkmSBOsQ6gjvaVqDXuQpoh6EzL26Bv1vVmi6A0uYtTBwSX+h1TbF/32uX
TbLXnMsuvXQtHXDeQwJeIwFamdR3xXg+RvWHjnJC4lLoLdpml1D2W5lBcGeG7nPumevc+bP2rjzA
ooLmsLS5p6K4LZrhLh7674bXnathXBuwrwwJZPPSv1HTtyG7MJq9PU0ngmX9wMvKnh3fK4Zo0ZBy
Ma2aIlKzCzQoDOm6/qIp/5PyaVW69FIYhaE76E68OA74U3sm4341HCFHPwKeEVeNX1j3dhXXt1Qi
aRhJ89yFZz/LIIlJ7A3wuhiCPMc2Pxw/Soco2O3FvSG0SeCaRuNKqyuquJOXncWjda+1BIYZqMDM
HnxaJW9N0ZADfUlLse20GjxvT9qkJcudkzx1Reicci+HgoiFWx6U6wkZuzkMUz21MIA7a/HkPUFr
HVFrgGvFMWgxdM5Ng+zUBuxlASD8xbwv7sLuqf+k8RagaPi9v2H3YAXaTVcamCgsHgA7EQXaJrDx
fLcquD3O7eiJpCgstnLlPjY/4uQaFDvTfUlQgCd7w432WKEVQijwTOyoAesYV9YLuCWt3saXNUwF
tFAjercDqt5kMLGtym90TldilX6ADNNR27i+gw1lCnyAiFfk7LMTggXWoSOzuFTkqJf5BHvUNazw
Z8Z5fEkd5Bro5ipArlpbPThojam1dYlo6zo4c0FdrjTEzoozC90ni3ddvPFWRJbnJPLm39qka7os
N/CxrBWpoCdjSxfdLlnTznhL38RNsiPYvYZeGTTujurjRbJrz9urYOuc0bt1wu4OhpCLC8xyfK+y
cmaFbPOaHv+d3Ik7el8hmEZevN/A07S1Lljm1bBSG8hR1y9fP/mb+Iw45Iq28vLERaofeC3/TLm8
sshwauMB9y1RiKPMuaFdZT0vkbUCnruGSWAVngWfTtjgPLl33Lm9cOcVGYA4nsfy9tp9doEOwofx
GUbvdbb9i4m4n6fo1XTcBuRJJUf72nNBpZfxjSOB/2VDLE/s3IGnvLXwYI3oSmeIe/ta1+ZeyxZp
nTLKIWTXztykPKkxc8A7WAt3lRluBb/7RBKD8mrRtxs1fuL6Aedgn/UWMgn1lUNY7Z6Kdg5YmbUI
dNu870ovAWXftXDWQ4WplZcpmV5Y7GBr6TeFROIkO3EQDkRv1vz3rzbJoJSrkoQSHbmh3SSeDBrL
rVNLN/vPdw6ZtfCrvrKKMVYG6jy+fdeV9ADCxnj8ABuHNn/hi2w7dXIraEmBVjkUSXFFCT8OXKtZ
07ABr/ZgTeZW2PTnFsB5bvWB0nJowmqFWkCwTc2A4BEBWVi1DUgKWhKPXpK7/mqYRAsgWcJCMoK+
RBwHLnahhVdWLcVF4gTiqoWiYmNF0Kx6ZdeBJoQPElVfD0BbOLn2tZPqcIl6HnRbiXD/bCG0XSfF
QJtAonI4EqC9O74Ih0IGYxkXW71ntkpP9+NdBBASDYCXtDiTFBBmRP8a1BVF6+NjHTgoP73nq4Ni
e0HRZhpD5VGgXzhZdQZs19gMM4r1+AiHdnThh6kbVxPITBQyasiDYCXHGa7hX1hJ88QFduj9ZS3W
K6xMi5YkhgiMONxVYAvhMQ/MbWcD1TN1W2z7wa73siu82zCo2sskpScPStqIZrBi2kR46BOv/gPr
aS0ccDCmFOpta+AAlkSo4aUDBGwMyxPbdWAxzUUwqVmGFYnBH6+1co/+gxzOHBeum1PCIu8btrnw
vHXnqXwwkDIIk4ocO+y19b6TYvuXDoK5cLiiCdOkBMV7bTlw3ijhfqshdJV1/z3polOmc8Crm/PC
vTrPNMcGk5wEg4yE/G0Exj3Nu8soVeSGgivHnW4nY7RXcLRvpAI+c3xuB1yiufC3JVw4ZenJgV69
T236NY9OJC/mlX/H1ZoLV+vY1Iqrks/19cs4m0n/wJDr9IQGW2va/LXvvnC5Vti0ZZbP312jku6c
hXF2wvQPrcrC9CuYM+wq5ZNnVrcmvu/FCe2rQ2awMPgWtdPU03Q+ONlAiDzqG3DQcPwdX5ADNmwu
bLiqe9/XJJ9u2sEKcQ5PQmO/O/7ZBzZULQwYCNHgR/M3d+lIFfQ1zT302UdHrYF4Hh/iwOKohRUH
qedPXQLwRkna0g2K3BbEEM+8sY9//oFARi3sOMz6yYegN99bANl9MXkr3bblheog/0O5z+Gg4nvd
hNp/LmEpPT7q/OnvWIJaGHaQAAubVJbv27D9nseGSYreSHdxAvlDHrd0ZMD4e3yoA9qchlpYs9W2
OX1BU7SnSyi+EZ+mlMbptXY3fDJWp/K3h3ZptplXjqoIQ6dAIzXaN0bOayMrQxhuS+d7ZINULejt
P6UPfOjELcw7GUJXN7waklgg93QBJeFne7jSRlrm6i9dUJzIOxywdbWw9TLVEqVAo+474YSfSjb+
ynNz7/z4lhwwSbUw+MCPfNcvqmiv/LMufIi6W3FK9v7QRy+snTp3o3kqifYaDKKpPcDmuy2rEzfq
AVsxFube24SmeseqpJ/hcM/o94KHTYfwcD1BI3vKzx4aZWHxphF1gEfntafe1u2qPynGRGhJeKsB
CpCX41twyCp+VoNfndjR0ZtuTBglgoGr2kQdgg1wO6zo02u1S4/GhvKEBzs0n4Wtx2ETI5rMSMCO
we2TQqW316m3MNJXCEicmNCBjTfmv381HxdNXC/OYZ0c3ccu+ZokNeQcz8cX69BnL6y7SU3XG8I0
hVjhQ0cvLqzdQROeWJ4DFm0sLJr2sNqQgN73ag+FfEv7G7nvD6LcqvyEBzxgzD9lS18tjWrarusy
Rmibz7Ck0T144qsfWBe5sIcxK5wi6DUaKqYB3t/nmn7S5oQHOnBq5MIKMq3qI9A48T6SG/gxBIwV
UM3NbQybEv69U/K/B9ZGLq4/lRRj5thTvM/hc9PkrZFcHD8zB26EnxCSV4sO7ExVVtjG9CCmHBdy
jraiHgC41Mzk5+NjHHoqycWhN3SSN04Uxvvej6AZt7JuvNW1rAUXjDvSAxKTkz9TPLt5tAWl12/d
KTPOiVi+x42jnet+15/wjYcWcv77V/N1TS9oM6tI9vVwq6lr9I9OHLJD72e5MJA6GBOnTNJkX0Ax
4VIyoGuAxvpV++x9qemvRbTsFPLk0CTk20kUk94GTlom+whAeml/buoTHuTQaVjceK2eTVNgufHe
mbSdgj6mIk0eIgBgn7pTD0RUcnHxtYmqtCJjhFZDTaCBl+WDp/1oKphYjWhz/LwdmMVP2cxXezz6
IWgkkyJ4RGt2q+5jD+wCsIt8OiXZfmADfop0vxohtvLR0oeASpFMPyd1A7pY+3r8yx9YoJ8J3Vcf
HUSG5lZTnOyn5+5B/1788L7QKnv8sw997XnBXn12YzRdQv93sm9Gy4QfTj5WSjuRgzj0vRc23kAf
80/kQQvyALnIz9ZZcHf8ax/66Hk6r772IIAolpGPZSF3QcUSMKRUsNhMkYUcHMzIXuL+xRVaGLFd
pFbrN6wQnTmIebWQSRyfw4HrU1+YbFai0wZDHiemAdlzlZ2JD252VTyduocOff7Cct22NjPH58yj
96k/UJ6fBbgrupFXVDqPT0E/dHwWttsVeRiIGVzSmqv0pn4qPmgfuTCMb8ba/+qcr70t8OHjYx0Y
SiyWK9KEJRxPxHstA59mb11DO/HJh2YhFisV9J4ck/kqDTTIb3Ifkbba5FUHqRwAyFrQth0iS5Gl
5Hx72uY2WmMXW8eq25umztUuT5r8EkfpbY9P9cDOicWqKqvOG6PQ432JhCzQtC/+J3PGja1oMTg+
woEgGsqPtwZUi56mdXQM99kzbd4ADRNnlTzKZ/vO+8KT4Pgo72+ZXEqDu2VuC9QUkr0dkGYli51X
1YkJHPro2TG8cgBBIXrg7nx/QX49tVEzjbwT3/r92FAuJbxFaowVrT/YzcQxyzSa+o2uGCCJ7MvN
8YU5NMTCM+bChhli6uJ9B5EXLfKweVhk9E+9ww59/LxorxYnbbMRKV3ijjSlMnY1hrs+OJF0ed/x
SnfhDVNhNKhJ8tH9HWzdaOlUm+EpvT++LAcCJukubHwoQ1NzelA2yDUOD90H4C6zEPRt862+7b7V
308MM9vRrzkc6S7sPSlDmC9iJoG0G7Ix4ywbsYLBTN+F1MHQazZOnNL3DVm6C0MeQs/1QiCre2AH
0G+ZDTyDu95bhc/FqQv8kCUvux5m3WoF0R3RQYCyLVorNPvg6rd2dQbSGnp/51Tl8IDNLVsfyjat
UVxm2Up0CD3tvMXpH9+RAwd22fgQCX2YKHYN150GixuKytrXHI6s4x9+6GsvQhyj19rJpfn5uinQ
lOAG9PSPPz/5v5+H/+O/5B/+eWTqf/wPf37OYVQL/aBZ/PEfD3nKf/8z/85//s3b3/jHPnyu8jr/
0Sz/1Ztf4oP/NfDmqXl68wcaZ8NmvGtfqvHjS90mzc8B+Irzv/x//eF/vfz8lIexePn7357zNqMz
7eOLH+bZ3/71o4s///43fc4I//frz//XD2+eUn5v//Tnk/9UPz9Vv/zSy1Pd/P1vpvhD2bqkVUMI
3TWNObrpX+afKOMP3bHh61S61IX7E1Ob5VUT/P1vmq7/wb9Vrmu7Cny1MeeM67z9+TNp/mEJU6cr
xnYsxzJ5Tf37673Zof/dsf8CWPshD7OmZtQ3pu/ohu26cv4KliOlJZZXk1N4raOjGEbHFWiXyYFe
RfnNKUt56yVRKdQlk1F8aUu685zfOmJHWZzsOkK6ziyvAlF+6trusTVpZnGBXleKyu2rXfjXNI9N
i6EslxFZb92korg464ORop3qD+W6cS1xG4zoVLq0hP6WJTEtqUubOdHnxO6KJV4yiv20HyOok0oR
1JtR1HSN1Ib6cHwub53mz1GgzhQG3c2WbYqfqYNXt1ikxQ5U3QR7cQq120To0IB1ilV4HTr1wxBF
z+1AffD4oG8fiPOghA2Sk2sracJWt7g6x8n3GzpkiDAtaBD01mrO7GLUtqYmx2vu7WJzfLy3Hm8e
zzBcxUgGXTaOXALM7XEUnmNBHagZ9hfby+0Nw+Vr5cfNiZGWJ56RlKDx3VGAgC1hL2bmjVUOmH1W
XjADqDkmBe1P0SZ/YRRp6oxludLQl8/gLu4jK3TaBtQqKbDLaEQylcNYIoV0fOF+MS1pmIStUlhs
limXJz2ilx6KNKpXSQIzCAxH8c7tcogDvNA4K7Rc/qgbaEWOD/rObpmuQ0homrw2zGWqVtieNUH0
j0y0VNnWUghHV0ppUJcVp56bi/lxLPAdnEKBbxLC/hkivTr9lRkHudNN8ToevY+m2aid58M73ofQ
oYoLN3ZP4agWJ38eUOm2ayub4r1DI/BbX2VOIiuGgRZa0Y5XRuCarKdrXyaFhOc5DpITS/necNKC
6dhiQW1raWjIOCqnbHUENSwLgVvhZHCzd0FJTx/MUzpJmrlv7Pj2LUyAKUpLZ+N06Uhl2MvaHcx2
Ue2AzkYZ0dIuCuXex6VZ//bEJAto64pFNN1fNi7QIaM365xBBlScfAFNBzd5tA28Ut8OPQjP35/U
7DgsGx8iuDrf7ptyZnecwpSFOaLLZhfJjETW/sKswOBatiCedPQl4CODIHMsdIc+RUoVKy/T4CsF
fbeGP6ReC7gMt789K24YjiL7Zc4BwdtZ2YqgDWODr8NLUSJ3FPynejH83nXJgWCLuP75b76nl3Gn
O+ZJZ46orZRFCB1RV6PQ1MLVdXwuC68xj2IrQgGX8EV37SUgubHcmv71ceZBAbIq+d8tRPMITBiw
lPz+UKaNYySI0jnri2VrpO7bEy2a62FCKQNKkOG+1kkWunKMnn5/KFbOhorbkYZYGnA7dS3APnJL
Hj2uResNV10IxW4x9u1vnwX6VXVDOHh7zt4yioLGtglb+g+4uSCGX3XWTKMZ5vZfmJArHBP/bhrz
tN4eucDIbbrKeD9ZkVbvJ01M+o1sS8+/QUCjOJET/dUVEYHO1zAXsVIY1tvB+igraTJBe0AkyMxh
Xd1e5L5zooTzziiOpVuGa+BodcLct6OkmujNERNd01pWbaN6+qpIdJ043u8OgiER33LSlbl4TYcd
3RqeziAg7JNtmFVAnJqyP1FNe8eIHDgW/jPKYndk4cdhlqKrEXpwEEL1YMCUXbZbiMntE+mHX4dS
XO9SwtkEZpio6e2qmb02jCUtJ2sTAmAYQ10z3sTSjB4Tp9VO7NA7Y1k6Dk4K3eI5tCzMu3Ecy16J
eO2YkbqKbTu7bpDreiLKVyd8w6/7pCw1301SuCZjLVaQJCcUmjlD5fjVrVmhxh5LvT4xyq/3urJM
A79tSJM31i+Y0cjuEydDPiHwCx/Z2DbPvyR+7DRXHXLrMGJD3eGcOIG/jsnzwOItZxKY8bZbbFjP
s0f2Oa1ShW4YKHNDNazFpkl/DmqPyqj0E3HEz3LR/yaOcHfQFeOJdMt2HZ2XwmLAnN3RgxwSBL91
4Uq0jcL1d5YLHdSqcUfnswY9Oxyb+EOUjbqmho4tKsRXWRf1l0aHt2btQS8p13S10vSMFEp7S7MS
eUDdiodkpwpUMM5apVlXkzL8E/DUX4+cyTuAhnIepQKFnMWXryJ0VXSD66ifUvAAyQT5HOH65H3X
Ei8xT5yH90azeP3q9vzqYMneGlNdzdDkgjivj2y4mdLYlGiYl021rhzXPIV7fOck6EIJh4o0aiFE
s29HQy0tCtuU+08ZMYTjKkAIKEPBxed9ZeYejBnDKU8+f+TiLOiCwUychc2ZN94OKXxromxgJaBQ
xFnYWi/jJNJ1LIJNWBZwnqn+/vjF+94csV5bSgIWwSvr7YCtUHWN0gmesB9QyfKNR3cIKRXAYhcn
lAuOj/bO/rGY5HBsB8ZIvOHb0YykM2wNri6o4hX9FVpTFw/aWMYXEfSJJ9Cl7401X4cm5mNYvL7f
juUUZgULXgJDtlPDc2Tl2lXa+REw6XraHp/WO7tmO3J+o8qZD3uJf8yCDCZ6rwb/5BaQD5ax/Uk6
tdjmCmJeHndIdY+jf+IO+3XnHPJdFikNDHC2vbfzyx3ZTmEosAWrrvc1bIRbU8Bf4oZAi1xdqbPf
naTjzrEFM3VhOV36RU1qfhk4hGgtzc07p8tRwEInpb1Ogl5cRl48fNBkaW6Oj/rrLjocFKlMaVr8
zxJfXdPYAP0jowJdTHaQoyPjHpekpRv4lY8P5bBgb20P/2W4QhHiSKkvF9SIXDvpsgJGd5m10EbQ
K/qhdCuo7I1syj4nFM3v47qc0LgdAVOecG2/niESAZxXwWTn/M3C2SQh0VBYxNnarqpmD4LLXEPh
A0eeO/Ww1ZpJ9OCZqXkqxv/lHlekipBJwP4FT0xn4b/jrhzHDMpCeIuReoe8O7l2jcA5sbTvjYIP
VQbvPSnspVubukmOkDLyPk+hCbPjqoKy1jnVuvPLWSElhSHMK+iaOnfpW4tomqHqdJPYUa9G+u4I
yFb62LBdQT+dMIZ3hyKnwlvRcgW4z7dDJVNbAYdrEc5KewtpZvSnlRjTrYi0YXf8WL6zdgRYJreQ
UriXJVo+1UPHDuWQQowMO0Uq8DYbr0ry38z2/kzoSUmSiONPNmoZhvSybiOIQXgY1T16lcILkm+W
o7XjCYv+5aDPu0TqhMAHr0yU9XbpfG2oatM3IS0uJRWy2vE6be0ULoWaQdcuhhzSG8idx+KEgb27
jvg9y3QsmzzQ4vmCvowZWdmYrivTLS8rT4uezNiQ4V8axuGVzuPS5SAupldNUWVbfbrmAdKaJGDD
LketIzuF7F2UNVk91tEQoNAZiTLGL/Ox4zxvJ/ZLwXLvjFsr8B+SoILKykwucmGcFyHJm6yXK6d0
2p3tZvKEEby3oq++wbIv002G2m4tnQdhq1mod7ZW9tgqqAt+3wBeD7O46Kw6HMYa46Jxfxj2qet8
AqffnUhJvT+X2X3YFodziVOUXTdpvTfHWiPSQmeO8GliTjVXnLDm904/yQdLEduRp1xeMlkVdnFb
yhRSptJa9WrQP9ZK9mSliPgU3O+ld60HiBf/hTXUKQroNtEexZa3p3JszdwVOcOqKcxaFCij6THx
W+Pu+DDvuUXDIL1COp04aAmxtboR2ayS+M4TJuzx+ajORrshzaJ6A5qD44P9umUYs44hO8wHa1iE
rjJsVdebzEkrenTL86CAXAgm3d+3aMYhiOQRb5BF/+UFD3gGNlwcljE5kODXnfJ35lCFJ+K5X9eO
l7uluwKfKGHRXmyRnQ+qkApleqMeW6hAIfeAcMNFLxqRmeMrN7vYN5GOIqSSnD5qe2QR1WLlknHo
NIunJCwFqXcW5dDcFdWY3gYW4mxxltYn8lMLOAG+yub1ruAEJYKbU3wL3xuZCAZIrR3WEXoO0W2R
JCbqoLyMK95WbtXcBWYhHjMbsr1tXNiJ/AxffWtfEDNoxf3xyf+yzrYD16FDqZFUCcWQxTpXGWpw
RY7+b2yjIhDaAp0/khl3sHeciig5JouVdjA3xcuRwjT3qloGzV6ZZahhQ6mZ5HNDKsIGWufe2qNS
9ZfMKESUbGKnL1sLIktNISzPy3eabqsucJqd4uqI1glp2IcyHuLwKRprKNXDFLVh6M9z8ybhpfXR
pOZnXsYoLNQI5Pb6sB0r2/iiIshcr4YSaUoEvAxrWMtqKH0YIABFz9WRsEdCp5sI94ytbFSHfJ8a
cmjF0XPJBFvjDrLtb8KcdN9Hzx1UE62bdvC8z6lI3PM6DdQA23MUh953BXeMlW65pZweXMRkhw4A
+3w0oEwLdbswvoOKS22UHSyCjLsxiDW7XOdQXNOgoKNwSwbOrew6vcpjn0PQAgyKqlWf+Iaxr8PI
QzEczv2g3ZbGqNnXaRd7PqpPbpVCtxaZZgYtjRNNbfQnapLecGmbTgIPc2aMw7Ph+CmMrsDoeygT
sqFDJ8iv+wEFTUGDyaMBXSIsNEM4etZHu4PR/KICbmp+yNuevvlytIz6omGD5boZc1ffWoUa4WX1
VWYEmz53o3KnxtZyb+IpQWesr7uhgGKoLMfbfqoSDXbZVNZXXtdU3YMz5vR56aEuLiFRRM1FG6Yp
eymlN75EeavJa0vvo3pdaaWhLnFwidhbKobIV6K41l74fu5V27p3M+tL4Fe6ol1Fzz1kBz3/T0VQ
5SA848cKabFSZf6V0Q9+6G9IBgYhcjGBJ1c+TjlfdbQ2jc9wm1BtXxlQq0bfsLbYQ+DPzLx7z0sc
61KHjtw+q2M5yK+I1IbR1siyynoaqkAkSFYWYRpAq9NIlOnjrHZSGturAbmloKFTR2lVbd1msSz7
bTqVAvLlPnN/VIC10J9FYwEIjZX650Yr4Ohxy8IOtn1sw4aqF4V26xrk/uBF78PhwWgr6P6SWpnp
Ro6dWb2UoSe+GgakwKvE4rutJllAKjIhlFieVXHWX4vRAvRFOk9Mj5XW0TdvVyF9JcLrEdTUU4IX
emaH8Ivma2G66sMJ9cVBszuYFEky0k0d+Lm/TVQmONtTbBubQAzGM81PNDOY7qRla5fyGKox7oBO
R0Tr223dRPqzkHWMCFw3Tsauj7XhwfUyp7owBZxI20DaAoYYBdpzDSewaW3SpChRwy2EfPEjo4mg
apI23Cw8xE3kxaehP/P6uEEwITXojxkdBh4nC/JDIBqWM7Ndj/m2inP9oegR7t3kKndnpQpQ6usK
zqj40vFGMZ6pPvOf+5xnylamEnnRTLeab/YUmc2nkGAYzmY4fXnxxhZREAng8r7OcjHu7diHUQKN
giEg9zo17kwaU9rxTZELD3pGMzahMUqhHJhFC1JvHxQe6vT0oTn1ZUQrsVr7YWQ8TLE2BY9TaEFn
Z0cRpNcoDlH5jhpdfcLxB4+FO3gf8d0y3ma1ZUWftAxA/3ntoJlw3uMzf1RCNV/NLq2GK5IG0VcY
5MP0ahQw8sOJVaIiRgyOeqho4/RFIAjwKegoVMPKqBpwc5Bp0nzgcmLhTfRy61uXdyEsKjnEh49p
MYqPAjGbW33SSR71mqsgeE/87LabzDa50NLCzc9Nr4KqjFxQeV80XYz4Qqo5P7qR7sCLsRnachZx
lOF1EejiqxYI09+hVAQBN5gd/8XodR02ZKd2+4vULdHDbGYNEtRQFPIyelhG0bWf9a5+qXphPlqB
qK2V1ir5JYJHZHSI9wOtxNgHB3Z1XzioWo8pqlJtADkjsiSxtnV6H31Sywv6bu16CEHCW5zXxgda
jBFhi8s67VYinpSDFmHft989yvloVqe5Tb90OzNp40vsfuXZ6YiIkBZNd8lESu1bJWrxzbE8P/4E
GCnWr5Jas9T5qAJcfumbRr12W71BO7GNNTTPzayTkNXXBXp9ozdZNApq4QgS2hhS/0uiD/H3oisl
6n+5450pXUuNNRBEHd8QcgdAS9lCMkI+xvAhi9aSOn1IYqNyHyHjD/2dnXgQGg05TxGa4g350aBT
Xq1l5KnoSvdcA7ajAM23tRC9F23s0qyCTeXErbfJqjzKbn3YypNHK4MreRe7iQO9iA+g61PQFOR4
+wLFV3xal6SbmDKhw0FEEHjtBhVoSBQkNbGrRk75Vy1pA2sdNV17qTR/6C/UxOZtXSj5a+jwK8Dg
rpuP8XmWQhbxo6LaP/Jm6tKnPrDtl9K1nOoZihgdaFIHlGAbank8y2RrJUECjQPmZ9xGYiDB6EHV
cafXeV2f56nhD5cFNjrLEjQRTPDt0CC2JP2k8h6h+yjDe81phc5hd5AxDQXkgbu5zt99jHVVBPdp
4TUKlSodNYF16rQq3TowtkPjL6YcxYo6cGjHA2Mc5vsq6HuInYrKTc59X7lA3iZH0cIY8p6pHjOt
iVDLc5spdbtVPBl69w2t27R+Mhu/9j+GXZHWz8bgDJhQ6AUwpKW+86JyD72UHnpk8zIEtgHzTqSP
08VodVB6enluAlixmhjVpMFyWGFYU4ew/ExkBP/dqtCyzj4fLBR/HlQ8Cv22SsklPlptXPv3Ayvd
QkJa9sltpSb0YykvBt0OQnojWDsI0T32llTjx7EzMg3JkTQqv1NtRfnKjUfVXpihLMWF0GB3nVWF
kXzRR9uA2DYc6y9FMJGTk3qUViuTavxVJKbeOc/saNZx0l2UraKaxv4VTkJ059XYSWOjO6Fe3NZj
hVhXjzRlr69r1WCYK1jzM+1bmsZav9OD0u/PNMEIdL1D7nfGuzLR9zEMmcN6aAY0OMtORPIMGEqU
wd01yeGDX2ux/NxZhnZTVm1uX3eUc5vnwhVdf6P8MSfbYsdKr+8DCX4ENcpeNmdIvhX6BzuLImcn
GuU+Ifsq6s+21/eoRVuFK5HpbrXW3HI9kRHVtChXaKt71gi3ftMHjngq/LHXvpS5z1Wqj+n46Wfc
/lu42IOg1zdA2dviJbtvqpeXZv9U/H8AjwUw8uoJM8Nv38BjieWeGuRWX4Njf/7KP8GxhvxDB6Ax
48hm9BOYw3+DYw3xh+2CnnOottikRed68L/BsQBg0V+xTdAJlg3Cc+Y7+g841v7D0MF9CDBcVNlM
S/4OOJZiy5tHEGVUkESAb/gO+oxbWQLXDb8zZDF4Gsow/q4sigc1aN1IU3emjbvKhJUQHAU9OD4K
GW2LSy7qLLzqozL+kojY/TZIZ3zWggoxz9KV+HAnRhw6L8LbjsQTOoQhsM4MuqQ+Ch4dK9wUXfid
eqWBXKO6zBoqTYaHB+vo727MB8Yyd3kWXUjEp1rLQ2ZoFk+Q7Ze2Kj9QArPWI4zBGzXIYSu7lNDT
o2tjqNTnVLPKbSCiMdn4AAIFGuVj1+4MeByChyiV3p9VCEaXlsYmye+HIEvkOtCtDgXaOHHu8zRB
oDkBrSM00x9R+hTljZ/Z5HbDqvmgmTxrVnIcUolURj+LHAP19T9LpMLaB12r+2QdltUYEru1Tvhn
boA0vpwB5tmarj5NW3UDmvZEzDpyo5ux6fV9HujldWN5GrNMrBjAsDJGd2tFNlrDsUSctCh8VLV4
G0r0TovWvwuU2e+DGpTeynJoiKsKJG020hidFN1Sz3+YdLdsb4wha3fSsysY0YXj7xWkt5+l10H1
6VqQUyMTyNh3ZJ6mlZ0jU+SP6FP2QqvP5/r6NYeGWN9j/4oIjW20pi400SKXJmvvvHTCdU9vQxaF
SMIiExmSSgrsIt70JWIq1Hq38LWvShFdNVX8UNqlj3JYde9qTXH2f7k7jy25jS5bPxG0EPCYIpGm
DKtoM0VNsEhRhPc28PT9oXT/20xkdWGxZ/dONJAoRgIIc2KfbWIM0D7YIk13eGFdZtONyIWJyImM
XVfZJbmlFX4nMVre1TJqyJtrFDf/Eqm55iy04KjkthS6nfSVwtDr9F/w5bf2sf/XdqjFcPN/5u8f
6IP/ujktf/rfvUkBrvhj4XNZrKn/bEvCNv5YKB0A5LDytBdu1H+2JaH9Aabn0mmkA0Y/etFL/d9t
SfwBZoouj4YnHR719zj7K7G4yZ5I6xRIZuHtw9NeK+trJ4s7U2uNs9Rree+GLsypQkf+rhMjcle0
jfkc0fh7Ti2SKQPb6Z+UmISIlKw2Dl9k/plM8s+/vLdXGPcrUP/lR5n0JgCNFj4XP+4ap8X4OwrV
UbHPhpbod51RdsgGk/LBmEECB9fpOHnL4jAnmoM3chbSQ6+0XdCl+Ub3/BpcffkhjgMBgS+ks3u/
qBt/YQwHs0ZgEXX8OSiInIlC9pNUzlv01peu5n8jkcsw0B3gkhp8T06ItSuRzCwl6LSBSOoAzxvD
xBzeyVUsXSLuayll9XGyugdDc2dylubxn6mieg8C076zEqpBQtSyQy7q/shdovAJsQrvnDEITgWB
O8euxcc/yIfpwcKP+ZBWNbgCIoMveVdxf29fYn+Lpt6HuhZu4PwvngPrJ4PaqkEH5VC+Ye6aQCI5
CIt9Vgp0uL3im3HzVIr4sQbyAYE7CQPtrDT9qix3dQR0LYcl4MmLp/oUhf2ezO+Dxu1FK+z7PC8P
SUKNWw6fOtOk4sXDFMKspWyA0LeffVFg0JoCMrToU6x6LcS9l/rYdc454up/UhziPcmJaTdezquj
gALTi0N/A9h9PctJvS4tJy6cszTJArMTnDhka08b7SlxjfS+TC4Nyt3SkABzBiq5HibU6zLSFkhh
yGT8AXo4metNNWH4n4a4LTekD6kHHeMIUiirvvRdbWzeUck2NtbPRlHvu4b0PeJp6hAq6mzl5T53
5Zxs/M5X3gZNBVqFKDdgwK57M2nWZK1u58E5AfPac4J11ADtlhrutaXGPDR44apBTbZe0WNFIHyE
K9CZhD1xgr5RPdQaZ6BakHWYCFPsqpbcuiQhN3IuJmcnu1r75NZp8dXU4uUwNFWon1F8kGXxI45a
9zROxfw+6SwiqiK6CUCgOkHjC9uMjr+fENB0kH1e+GXaqR+IE5/utUQrN+zSVkLrfz+z4UBhEIij
Fvb19Wcu8liDCsP7U4NsvG8kT2I18jvHUHp0rKLYYXw1HPqpwu+4Tpt3hV3WXllmxkclEdZ9r4ak
8sVkxr29l1/TSfhZNquf2pmePRoZqu/rn2VOoeH0SRdeQro6D1Msol2mqPqDE9Tlg2wAZ9jWGhCX
tvffHnlVb/87Mh0rW1sUXMiBrkfuyMK2YoKeLjnZWxiK4pitJP80RaDcdQlZYm+Pdt3R/Pc5LWch
iEOa4YBerTJzxLdMH1hlbpbSMyjt2e9HYuyDkmCOqibYSItrfaNde91XeRkUBgFtFfiSFBAvV45f
jqewpOJwS9c5B8Iyn6IY7/hCN4odZKvyTzty7b00CgL75vloDuOwsWJvNhZbIBoE/WS9whVak5IS
MadtF1fsX+FA4qyV/UXCXLHLZDpuvNwXOvrVMcJQsJHQrEG7og+5KghqOsgmPDz3rAxNj7t+3VrH
sBDj96GmLK718dEeHfskxvo7NpDyQ9CL09xMGMmF9s9BzWsfDm/5Xo+1v2jdzCelNr5SXNmHWYFf
L7V08GVWKIfMSH+mhhs/cdWsd4KkVhLXTc0v46B5wL7gMqtS3VcuPtOSKL29ICrlIW5LMlacpnqY
hRrstdnaG3b/vs7c5g5AVII4xvk3WZIw06lmd1cCeBymlrRlbIrbnTBmnaBBueUR+MqMtKFGQDei
kqQPvZr/rW3i91lN9rkwG/fAHafe5znRgxIP1fuZO40Hfr8VFPfKjOSO7SCvgjrD4NzCf5XJJ2ao
VnpluWcd67vHCQDGF3ahnHL20rtSAniGc10B/Zj2c1CPW4kWr6x5tKcOJRRkkIUufT18Z6pSJ1uL
eRLpqtfnWvd+0IeTrmLSHtt9f/f2ol91dF8WIG1dqgTdAXVih7ser4nTxHJl5J6JPy7egy/2vh7r
qt9iN0GsqzkeUrsZd6Mj9V060K+0ulFutZWXamS1OCDaGA71MkRIey0WmMCuRsUslTPJXYbfdHb5
mFeiPqZ0BQGu9eae5Eb9UZOxJAS6I0E7KqNTq9ZbBgavvX1Iu4hLWY+2WFsNxOlgTGZZ2eepFTCu
qU89NynLp0SaH7uZPNy33/4rE9xhduuceYA6Yk3aS+RoDEWhO+cmniyv0gua+E6pPiq6tI4EgmpP
WKb/eHvMmyqFx4IwQFm4qCTNdTE1ZiOOx2J0zq0aWeTAF9+aKd1KNbi9lNlwVMCsODgXrdZ66Xb2
4OZpN8aXUiGdvZzrYd+lurwbR8v6CNbQEoNGFnyY10sMRBsDMWiEesVu95QTbkz2wlht3IRu72TL
OWpyTBrLjZXr4vVUz9Si6LSypb7oC3SaQg6PyTDOviBz8tSZUj1Gui73QVyTER874307ivFYd5Hc
+Oyv/RJk2Kxww6WogP91/UvKUmT0/sv4Yi+NZ5lF3cktq+GZC2zwF4DesI8nuzgCl7snM8rT+2IY
yAIoou749mS4rW2QfrAJwK3mt3Bdv/4hyQSBdQrq+GIqSV2CNKXicy3CKOa2Gk2ErVL1EUiQh9Gl
c/pS3zgVXxz1rhc+VAqXZphjwphd1PtXmy00hToc3GG40GSfd2Wl6fuxLGEAGG1NvzMeT6MSDBcY
p84uSOeChFy3/uSQ8XWhLzQ99tPQ/gWcWj2nhhZ+6qVKbkaXNfftzIE4FC0Zx63T+oVFuAkQIbku
Ek90AiBnBOSmOCZuT2h1qrp+kjWDP4nU2igfb7cU6J7sKBTs6rIkVo8oyiySpVDJ+C2Dya+aDEww
0Sy/rN3h2AJNbrzT2/XN7XqhOKFW5yb+Mvd+qajMJptb2u980nyIybed26OuRMZG3XZ7J4NfCq7g
sr6X6+U6N8KqsyKDclISALf0MWvzXstdjUJhnvZ6Qq5jPU/9XtUK5Tk3R+DiuP0xxpr6d5Jm8Z3T
5USuOG181ghl3/hty+pZTSpb2BgLod3kIF2XWoCzSpdrRXrRYszii7BMUaWW+ge1Ura4qLfrx7CB
2JdbAaPZ6/Oi0ftq0kqtuMyS6JqxKavvvQQFdfJqPEatE38QWkeGoDvbG3eDV/YQSPzgLrgRqMux
uSooR6D2dtba7BLDkv0UYjrt6fZEGnpnSc2bxvJ7EhDBRflY/uiCwAJtV5pd2IotSuLtBF9ubBgk
QMaFcbzOF4OLExmDYRYXRSjpTgwB+aZW6dvII71WrYqN+X0LyLABIlykPIO1Df9rdU2EKJglhZYX
l1ifp0tHSNSxzdXuodPJhaInMHyoBQFa0ApUGBoJAMuEabGa1NojRjXzSQ1MrjcRV+QiypX7uJqo
bJKRzMgsDt+1yDHIibXMo5k70k9yAphc2U8PulU1H6p63GIl3tYA7OK8upfmigPX+HoLDMtMDUTe
Rpd2GrPPbYJDj2qEjj/UjXscNMTHs5k4WxXX8pKu18iiirPYIKApLp/tetS8dJw4CrLkwmGZvg8y
Yd/Tu1WPiQkl4DtaiWaPelw+kGQ+PCWFvWWee7tLwakAKXQ4ABcUeDV7205TRzfJswvnI7njsiIx
MqqGjblyuxMwCoJDJuci/FpfoGWu2rMFueViqG0GODcND2lS2UfNsJqNM/3Voahc8a5BhIUE+vqF
NpGFsr/PsktWlljE2UHt64n+JUGHszHSK7UVolBUBBhqINhD7XE9lBsrlmLKNL/gBG8fBADBQenr
9mSP+ug5qWId+7b/k0awc5Cd7N6THyE90Y/RvrGMeO8W7nh4u4y4/Zo04RapDTJLiqt1KE6cTojB
kpxfFLTuMQfIQ0GlbN3Wb1cK7XvbcrhILwKbpT/6682MJHuyrsWYXwanih8HG8Fk5UzFoS2j/OQa
kPQV0kV/9/h2dJsOBmYzSERAOVeDNkyqbI4ceVFs/Z8ezsmhd2ZjXyWzvk+bfssA4/Y+xngowaic
UfFAVV5OnF+Ob1UNnU5Ny/nS5xmuHpY77MFVAcLDurgP51BgTEyHFMli/1j0pKT2o5FvXApvPicq
ULZzViakbO3mN2hLceoEhnYhxTnxC3uYvLRItvz/bs5OGjdYBgEfq3RuaJRcPymAUF2oil5dBq2J
75RWmI/qJEe/DJacYbsn+tekg6jF06e3Z+v1gUWpSe+Jd4t8aUGTYdFfDwxZZmx6x22/BIT4KnZz
bsdk9PJInNGS/3x7rNVp9e9gcJTFon4D31oLjKQhu1xUYf8Fm8gm8+zOrDxCBdEBIwrcdaUrjzSd
Lb9G7LJ3YYE+h3lb7FNbMe/KToNINTfFUU3or2LaJXciGloiulHK5k6c0lwoxCPlXUDZKwufm1Ry
dArpQNdqEZ617VZ0zAtL/r9PDh4IFxiDb0b7nw/Idnf99mIWoDIHc3+WlZLf5woUtZDJ8i7IaiKz
61jbuxKqmq7UOYkgACe6prenIaZLYpgZHsS2Fu8xjqj2hZMM+GVyohI5np5VOyuOfT02dKR75z6b
TGfftWP6SVnYpE5d2/5sBI2X2LHyQFvj55S407EuAv2iJZCQgcuTvx03wo29m+oS7MtO7w3oOA9O
2ISwhk2xjzO1Okz1aPuW2IypvF42/74ZLICW+bXUxOuQgYw2vaxJFDqPbRLtE6vTvWpkqLdn1Kry
Xoah5lu49ywaejtrKrpGYiQxZ4F6loOj8fzS9eypMAi6Loc/Z5kOZDLF5qFuFPMUxETMMDNiiiB0
lhq3kccWv4RDg4eVL/VN56rbd7BIwagqmL0o4NdugE6goD+wRn6cW6AWEZNA8t+7W0fgzRLmHdCK
hoZOR4gqeLUrF0nUirg31TPsyN6XbGa+MSCr7zMje6aFzbPCg3b2ut5VO95L/RfSAIdAa0kQgAnT
CQoocvvKEZnXm+kTnYdx4zst29f1OgFMWwAHUyxSCWu1TowoHkiLVMQ5hdXuc09zdkqMiIv/Y9iZ
fTGdoGdHx14Jfzgty+TtWXJdjiyTBKCDmYhqmr4F8Pb1Kq2CMlJKK9TOmTORFGlPnReHwJZ5NHcb
H+P2WyxdfHA7dlWYRusI0aCr5qbKCv3M1SI/GL0IfIpamCwQRd/B199KAnqxXFm9WS7UlHQ6/wTO
WR0cOo1giIcMKMPA+CpzQ79TG716dkWbE0M7lX4CiXZp9et3ijLDIW1QxxB0mL5PU1K1337Trz0+
CANeNAYlJifm9ZuO1FSJF3X3OR4r6YOJm7B9YHvraWf4sAy37Kpe+bLMeBBxmzYjV4dlBf5SIGg4
N4ZpbetnNvjggSqROVRO4gmpUL4xhV/A3/WbprMPOEkDitputcxM7BBzqFnijP2R/TwDE/vDqHyw
xtDaz8ZoP0Uqch/VTkghzjJxQmWt7bizSmCb5rNW8hWS7/qxxbNsr5jIZqJJbB1I12XEy0xfOnPI
nxCrYVe2WmdWlkfVHBjiPA6a8dHQi+ndSD74XkKBglBpFIc8wUCvHObk/dtf/navgwiK0st2XKxT
aCJdfwmF+xPKEVew12naYcSy5dA4c/NbxdjL88E6UKkKUUIDMyzz4Zfvbdp48s2xYpyhpgkvcYBT
2yhLNz71K8/C9F34G7SWLXpu16PYpM25UZiZ5xYfP6I6is+NMWyhwq9MXYwSLAdUBiwMTOx6EKE0
pXBGaZ6FFVmYoCnhyejL4sFKCnVDwPjq8xjwbhAWAnOvTSNkClVInxmqK6JgX2Fi5xV63u/engGv
zD0QXL7LIr5bZuH1A3ERi6y+mYxzTKFznEPbPuZlYn7AryJ9kGVFdrhK8xqSu7rxvZBH8nev1qaF
fQPlOfAiZI/VvE9Kq0sGpKln0U9utFdhMAb7hGTrb1nGrCeio8D4VxFV8hDHQ/Kl6RTnIzhWfW/l
sfM3dXH9rsos9yIQH+F4MYjgGybqyodQN6vnrsqc1lMK+9AZKm32pLZxEimyZP6eyygxdwgf028z
NScqKhnnzk5LLVACGrjVoztr4UGvByxO9VGklZdUTvNNmDqApBKbzkMxOObeQcnsMf+5nMo+qIgd
nTGFQT3WmX/jj2x/d+uh0dHH6QiTQrOT+mMUxdpOLwA2/czsq3Iv7NaqHxDRYyUTO436zdAH+4di
dJW5n1DbnOIkx0g/Fdjy+GGUtp+k0cWfdKOvDNp6ZfA+0Nt3UYl93a7TJR6KTWfYf0Phpx0TI1gi
TBN3xWMyhwDIiWjTyk+DMoG4mI5EYrlQFHdWIbrHtA6wzamBzpvdpBb2VzkyLb2+0ZxDVMQCPpDU
qZWDbMC2pM0mvfXrUs+e0Ax2qDZHSpi6NUie6G2zuZAxBCJV0xSPDiOMd9xPpqD4NucQhjqaZeEd
gnDeX6BL/ccwdUBflHVsvm1hPdU09OJDRnZms+vzEXEf0rYEXYFVNpyQM+b8Jw2K5qeB1w85NC2G
c4iS9KfbZ8op1pPyebmn3LGrivxuCIvmhx7kTujpeYWFIaRfTfVaCLdftCyZCp/LSfelqucxPXai
6/90Jsc8JdpkCs/UG/sHDNSZBJWWTO2qskkaEmVC9PrcFSlleyyjp1pAzvF6xcQ9qTKC+c4Y5ooO
tVHI903eHW05GdqSqU5ijgG3NPfyqZF/DrWi2Ts1J38QgWE5IR8xO3gKmN3iXa8F9VeN+chlWXSu
N+fCrHfY1mAjnkOO+TmWE+iaiDOt81R11i9O1aQfg2ieSbZOYuOxC1U19QeZ2KlvWJPzrHVVsEPK
H/0p8pyU7ckZrAMGwQlCBqdtubHNKELe3mOuUY+X/Z+THnYAvTREt2ukTJmRYQFqwqzjbPkylRLG
m1tPCvFZTH7MuoJw3xdGfHh72JeL6Wp/ofkOsk+/zKFztjoRMrutpigwgzOBmOY7NHr1xS0UDaWp
2fysG8QSQdkn+5C2nl+Nfe0PmRGc0EcaHxwzhojsVPASau5+LEli90o93jgZ12+GzuLic0Ef00Dq
D9Z/vfuiI9T0ski7c2oO8VMathl6l8RGGt8ukg9DfKQc2YKfXxvU5EAGQwBVBOu7HvTFEknt84Fq
105wmLFV1K/avFejvXQP9lD8ePs7rLf55SHBCOlYLh/BXLOPBoKX5aTUwzmY62PjcLOfEom1bSma
E+ygjQPtxRzk16/OcMvFbelMAoICM14/HkJTS+qDOZzHeRgPhjV3fgbB9Tkq4+GUcDKQgUFSru7G
jd/lSXCKuOPtgkbXdgn0b7+jkb2zo8zd88PrfUHjcaeUOUancdK+cwNb+nMvf9OKZOENQGFYqpeX
FtuaxGBkbetGZjyeU01ahyE3nPci0gSLvRAnre6DfTTqW3S/V76MvlQyYLDcteBGX78q4Jcx6+pi
PLt1Q5quoyinAdKfBxF1RJ8wbEWcvDLeQiuk4uTyiwB/Nd3RHXUtItnpHIbWx3iJLArS0NyllXsf
GnLL8npdQPFKcVpzQKGWWzwEhdXTdXM0AlNN57ZRyKaOonBnIdLeKGNeeSaeBzCJ6h0UcG3JMOiI
VNOpns4F3pA7XFfz+260PnIcdA9c0bcW76vDLfbhGOPgC7XumVGuqXaIB88ZXSkBIe047U140XdS
qX4APG1ZQb3yDgHJYNdQpYH+rQmN5TQgfZgLeR4dIzrAWi4PpR2KL7+9Q3A64E3Ai8QCYm3nWViK
ExS5Kc9qZ34zs/69qw3/hHL6x56GYv/2WCuOJgYdNDgwQGA7oseMP+XqNhJGjj1VMEjOeAD0Ph4Q
COJsZd4PSWscpV1Fp5GKy1OcIb4bhjjAFJiEOxtjtV2LNdauUs3IL6gR3v5d65sFgJvLbgWUaFOG
Qxa+nq1unClNIUV/VsJhOFROovudojonteTIf3uoG/hhGQvLu4WdSRoBblvXY9GgM+M4cPpzTwlO
xp5UPtdRkDyOlVXt9baEuKBPkEKxIt/h9ibvJ6OtjgS1Z3cdlfjxf/Nz2BeA7GkK0RG9/jmZKOEs
IhUHD1Dqu1nj6IWuMT4trg6enMGe2qHUYeND3tOCyfDzfkYWL4r2FPfFuJEAo93Oed4OhvLLjF+K
h9XbqYYyD+1OAR6Gcv2gDmguzIlS1oWU4FvaHHtGlANoE4LnVXk8PC1xKMfaQfcYyFHdLZa09tzl
R5d+7s5BA/nczpmzx3lEeerbIrufMy0/YKbh7OACTn6/eKuh0ho36ELLD70+CfVlYwdSWJ7nxuoM
481hUOCFnjV0XruydPWnFIEsW2Gnek7kBruMPsKDkRjnt7+o/tpkRqmx7FOcLeCB119UHfSGE7oc
zmwdlc+9bkZt31IeT7b6SR8S128bwzyMZi2PrTalR5m7X7HW0D70c1VdSjOx97juGuQFqPERLFjx
3FSY+2ak8e3oioI8wWXmmkbr901kHKx6CPB/NXNvdqPyi5P1WIew2Gg/xQ2xi03/ICqd8t+O5n1l
GeOua2SGS6DWHutWyo267nYKGdCz8LUB0IH1v6aWpFEHg3aM5dl0ZHKY9XLk4hmbG9/39i0TWMH9
mD44zByu0NdvmeADdcxjaz6HZtnvlGawPahIxV3djcrGlvHKA2lLjxt7OXZMuibXQ6lYueLLoKrn
HmrnsZ2H+pA5eeC/PW9eeyDzX9MrqNSIga9HCWnRchNPxRn6i0OUr157c+W+d3KxZb19e4xCmYaQ
i0E/dQi16fVIqW439D9q0PdBnNRU1DvMwz5U0rzHdHLLoPh2HdLoxuGHDj6G1VQj14O5ILuiCVr9
jJOF7SmID/HKsJp3qgDfC7pEPWFfXF4ydd7CWF55TMh50KohS9JmX7/QWWl67vCRfnbH0P7chsY3
EanqDyV2ex9D93FjJ3/l+1GUwD2m5Qpwv7adb43C6ZBe62c1V4WvNrF9JNIEZ0LF6r+8PVVoPPLW
rnc3PI4ogwCPsGWmqX79VoU1hY1MAvscOeFDW1eFs0e5Gj52JWDVope0yVLp2nRnpIrzSRiRCpPK
6mpnN49Wce9qATTzUlKEKnHbXLKo0D7nDpi8njuZiuNQWaDJj9XkK4ht+KWxkW2cWkM0wtcNrrC7
ZHFYJaonT7y6cYbK64opwmckLkcLoKIYk72hUFlwjiJ09ZymN+5tLGU+wofk+NKI1mhpNp67Loa3
KMMSwJdqFaK6cqpau/xoB3nXAwIMyWc8NsQjdj2964Uj797jXxatj0Wv9qdVCn26sycp/oyM+uNo
TuliAEC0IwwiJfua4NjTHx0ECMR0cZqScNBKmPVVzG8Lp1a5QymtN16UdTEmgTY34l7tPpgJBH1g
F2wCTgan2OeeWv0HbWnl/Tjlc79z7Cr4ImXqulzh1SHa1TC47tW6pKKKogEHKUj/tmc2DUz9Bsq/
i9FMV+GcY2Sd4dWlW9FoiM0eNCUFdd2l1jh9kAhpzZ05x9UC44TpAyETAn5jmX4VvVS+s0GAwSEO
q9hSM+sk0pmtX6ussfVwG4kmD112/heEIeCYBfo0d6Wcla8FnNDPTW2kSN0wsMYfmsMTilAzt19A
cEf48HCpPqnqFD50SphhpRF2n1rVmf8StjI2xxYrvIqXZDTgbsY4W0esI2pMsSCoTHurHSLjSzHH
dfAcuOGw2HXE0TPEi/j31DxLAcvEx+Ya5uJCXVy3NATwc4WuZj4XiM0726pORZo6hy7SlQPWZpZH
70r4tppsrO7bM4C4KxoFDpkPXHfWq5sMuzKbIsU91xMEVFynLMrETcXE7Za1KGHBXpemKFy31bKu
jDlQhrJTzlRo3T02de0RjTa2nGYd7XPT2CqGb/csxqMERvy53OHW2SljGUQ4hA3KuXIgMgdlPHlD
qz+1SA8PW1vWzY7FUHS8kEG5y2mwPPovfRARIBmdGls5x60dPUSumPcCUNNX8SWETKsrfpi44ceE
sLTnzuiKnzjN575rjrqfWJWyJVZbyoPrDXT5ObjhwZ+jxbpu/tDs66kUNOXczJixdHidvG+bQN4j
ErC9Wg/qA0s/wg0uNO8bqwLnZHbvuhlPjbdfzGsTCyYoBzEXTVo3qzpGFEoah1oYXkZFSXE9mcEq
Ayy73h7llQ/NMcy9BzbQEiKy/Pdf3j5AdYNxSWedEeCj+tHxP2ilph2tqptObw/1ygNZWFmo6MKQ
YtzIAAPTkkoZ9O45yXrjTguL1K8iWOhvj7IiWi0bATyNhUYAhY4G5yJr//WJcndMnSFF52NoUeCp
fdw+THneHtiC5V5z6V1YRaTt53AUXlvOpm9FUtnoIK5IvC8/AjoNJvGwwynaMOi4+hFY7aSpHjbR
JYgGyP2tXQSPXHRkfshjA8cyLicck1qQKzRG+urLjLy2umcVOF80V0Ez8vZLWdC91aSG+IUOBe0+
+S3ryhtDbjUMsE24hHYzaztUV2F90ObKLP1IIUJrX2V9p963dehu5TDeDk2fjrN8yQPg8rMWzIea
MxFhJUhJEFbvx7StdnDX3V2b5l/TVv9nwqZm//bTLgj29dPiQUAmDuJDGMzIi1cvX+lVa1406/Uk
9X8yuMGL1KGtz5GRKZAYyJ7UKSDcDvstvIOIyChEn/z23QBRM2RGqLAwGuFsXP8Ii6IkjuF5nRPV
wKqkS9p7Q0GO8PajvoLbXA+zQvNnC+7J4mtyrt2KZpVlV57N1vFg15p4byt59pxiJ/UlzyDGakM3
+1xasONL4+ipaizkgL2sn2WdOBu3sBWZdVkBLESORvrOGufV+iP0bSDmPlaVs6JZ5YE/lr0zVBow
eRRVj5k1u/sUjZIfxzh/FWGfgenO018Y1E8olJPEF+EYbtw/X3tZIN/LPgftU6Utfv1NmtoN5nCY
Fs2LPh5TNCr4fi2lLk4Ru1YOdF0KMRw7Z/wHSrH7XBmj5VMnsudPhr4znDbzOgw0f3tj5Ar30gji
zHXZvK5/VhmEmkWTiU7QoI8eiGnuV2jzNlbFC8S/WhZcHpdihbsBPJPVgRLlaB6nGCu1WMmTzwqB
5D+1WKvkPq5FpkKaF8kuopuMn4s+F14SYB+jqySXeFWE976nGa373qXj+0GBMGL7bRWbnkgmNd53
wWRvAE6v/VzsB3gxCF4ArM3VPi6iwLaK1MH9U6bO0zzToVNkGj6xu+OvgKnXg24r7cc2CuJ7U1Iw
RHLI7w0VQ8rUMtpDWavVUbVQNpt9k+zcOR56DwPz30xDf5npwM54gdBQw6lfXb1XaYN2RdrknCs5
N56S5RaQqFY/GQjtv4dTMPyIsCb6SmJN57eio3Y3ybsg/IfbBQ4aSHjNEigHyGiLu35bNbLhwqXC
UQDEy75RYc1JrxiYpSC/TBXaJ/NXuDQ6tqhKsKtwjtuYxzecWCgzgkLuBbDFCXFdTMSKXkcuSW7n
SnXyu1RrQpq+7bhDXGHt6x7j/6TMA6+J5HxscZg/9lkQPkMfGNEyW85Rt4txN4lG8VQcI49tEUX3
OaDEx7rXMK+kivky1Pjumu6oQoxQ+ZtDJ9m7NhFhYZhn57c319uChY7ZEktHGilcjDUAXw1RqWKs
kl5SOBSn0Y6ce1GW394eZJnG16ty4XtRb5IUh+hq/c4MIxCTMqrpJZo014vC3PSBP3u/EY7cKrVv
D0Y4QHRHmApsBHBxrzcaLYkLqYRBeqlEhDVdr2q+khTNY5OX3V5lfZwU6qrHsmqIVNIn9d4OJmzj
9V7gfImEL5xz6xn9pdg7udXiwZSE+1Z3g6NJl+xTiLHe1iH6ygwG9oel5sK/ham/WlsguFlYFXNy
oXS04D0HcfZnPk215rnjMKYL66R+hmJRXcye49hT3TS7G5p2gieD4y+KH6M6VFMZPY6BDD6box3g
BWsm+Uf2kgkg1JzT8xAF7oewnsN3Q9mAJcwS4GJfaFX0EbGFiqg/rRVItr0ePCZuQLiJKDvccMK2
jb8Bc+YkWIQx06QDe8f7T1q+m8fTzuavuHew6+64cg/5p4YMzMwTnSTz2sKDNAM81xBTsYCFAvFh
6J4LkfVf1TosYNxk3bAla3vtdVKGcQbAHV2K8esJ0JqmknE0JhezENHBNfPGrwCnvo9pGe0ZO9k4
c14bD4I8ZlGgLwu7/Ho8JdBoixlKghrIsnyd3EXfwTNpZxiNu8dHbSuK45Xin87m0gdEacEOtCax
l3gDz5VIOjw9Wg3wRjruJept+XkYsa3c2/T93yH1Rw2cZxl+bIka4+ozFBnmd2+v63VqGAWQC8aN
3QndfRoN65wJ/kbT7WpluACuNHeFoRqfS2d0D9VY3Vsoiu6pQcz3SAhUr3TCv+sICnfsQmNX+6a5
m4UZ7lXJUnMnMVI3l+0RdDTZJ+P8FzeffMNX6GYbgufIEQEpgfsZgZ/Ll/zlHkhKJVFkSYc7Qk4F
GQNxpbM3Esb58lb+v/ZW4z75y6e/cX989y37Nsa/2qu9/A//x/vR/AP5PzyPJToISH0pOf8NRscV
Ev3mYrsGrINmfIF0/mOy5v4BCZ64Y66P9BdQuXGp+o/JmrD/WOohl/m1tOMW36rfCEanU3H95ZcT
B7AftSDiA0gWL7/j1y+fB5g8z9oMQjg5MF8wSK7nx1ZT1UMAI+4cFeo4ejzDuI8cozlMmWPeRUQQ
vAcut/zC0fIHllr22epi5zClSnNfC3VGnluJx9YVtWda4Yi3Rov7vTHU3X04ZeUdrr3Sxxt6V4zw
/KzxwbRy7R/NlV9xgdwRT4ctAw3PIKlo0UFYtUYMTtWpOhudKvklE75btXFPyxDvLrGDOvesN7iq
yKqo7xS3yDzKrd5TYFEcRjk8qE2KfFUoPxXNvfRlegjnft/itHwnBVU94b0e1EFlPylWdV/ht+xF
2OnuZxeFydA6vkyb4HNdf5NS91Lg2VOvJdMhNCzGr8WnME8PiKafOkMxDiTCfcbs9sjJ5UfTfKqC
+oTtLp4q8lSS+bfrMc3cD2PbenUUPRfK6NEImf1IM3Z9bL0zlP/i7jx6Y2fSLP1XBr1ngd4sekMy
mVZeujKbgMwVPYPexK/vJ6unMTMFDAa9nWUVLj5JmWTEa855TvkitN2A6t2uq+DOqPJX5OhRZ63R
gnlMlnacuu0HbNcxrEc3CwvL/KsPQ/ZOPl0ToxfYDlCWtBjYhoqmrrKOeer54XXYvAb+zlvS+rDV
pRXmTVY+Nn12tmX+3etWfS4DX2PLOGRR09mk1k/6tzXSwY7OT9a6p0zXHtr62Smy2KkTolJuaKPB
oy/LZ+8s057hWvroG/1tVw6ndnxtypPYgjJG4cfW3HKKkLnlcRmNN54oGOn+fKYRf2zMhrRrEkis
meETUQX37Ej/9l5QxNbQHIN5nQ+OXL/SZTuUY9nFnihPy5SpqFf1T55P36nt3OEJPfegowlh6vKo
yClz6235pWKl8rSbI+lciUWYPfZlZSXSnorDWlWx5jnFri/Qq5Yz2VVh2/TFXaGnDXF7c3WqBnWB
8Wbvm2XJE3JSHnu3SgYiYKqCXZwQeXnQ24HhaD6FdtV9g/j5biTGHTaoVjmdQHmyBA/wrvQG8GiM
FXXUpgX+zfLvkDsPRq9+zUVMoZcyMwdB99furSQwV3IaSCtw2mALmyF/8e3xpSyG27TVn2yNfwE+
CuPZZsSmiQzWX60d5Q1axe6Uuc3XMOWKlXvqfs52/2XP89scWDA31wL+8kK2QtA/BygILPIIDK2i
l8sQe4nxJx3HyPQ0Xnr3Ke/X5r6DDB9aFjFkzNOMQ5Ga32VmmadM6/24WYOCJJnWjQutOnWl8wm2
eNfXimcH5P92DFQXzvm9Ss9OmiNkhdqQ++FmHATwuj4wfoDsnVA77tvpNM2JMpg1rw4GSM30efnR
sbKsduv62PR0CFpUqx7fv6An7z+Ma2rN4rOprHkXlgrSg6VfmurVGp7k6sV9jbTeriFc8bvzykdl
97nY+6Fi3tDiN3V/sqoit1HOns4/IuWj7a7rdXQNoJnbjwXvF4HKfSM1g2aNAANUtX2RwiyXzoRA
AUT19ujrm7ad5l5VLR/TljvfTjHDakpsTp2iDBst9+1jIFY9+9CLxr2GT21e2TzoLtvBO89o6+4d
XG5tHLLcpp8N+s6oZTh4desdGFFsWzSNlijPxFcAsoAInZoxjn2TZc7MQAV4T2p99W3t3+kBSuXY
0LT5YYSnr0WmY7fHtZBNEFqYvp1oLEhNwDxW+Nk+62zrtSqrFcLDprfsczrL/QYDrOeM6a5e2KGY
Z07nQnXY3tw+7dD99YXtklxVdUPkplYxo0TZtHo3TlrFXp/7Bm2KOa0hcLFUBEw0LL0P8dvKe8V+
YyeG3t+zMkrfa+BHYqt44X2U5wjW09CFnHMj+uFY8ZYDaQQxrJzqcyCeuSmqOwLQtRs5NNazFDDM
IMAXKIfd7ckyWhuTkDe+y95v4msKihVQv+TL9AOopD2M7VrfGePMqwMwvkfx6AfroTH7k1ZnwalT
ybawOVrL8whel2iXMMjTqHbbyJ04RGe8jgVLQPAjui7vF2sI5yDYlxbfOwH2WivqHSctHCN1MpZm
jESaNAzgbmaSJ8DDj895fmXYzeJ9sDBri9a7LDP/xzT8VXZ18MBqhoubHercO+BjDTvT8eO1yHGE
emUyFTnbB0rnSlvGHUsKcdIy4Jn9srem2fnwiNsNzdWCae64Y6J4i45uOv1xMxn1ZGdFdg47pY0X
9Oz4mHglzS57dHNx47dpoubqiUQoPWyZ5D2nW1Zf1g18gqlroZuuD5XU6qNdVee6LzGc2atgcirm
cF7Enm8To9LUkgU+/BVV9UsGE8iK3sgP2YzOxaAlO1jpRmSq5+36ykHNzdCpXXn31IK0F9/j/VJv
CaEdv/2kXex0BCYPzrTXb/3snbXykKQyP9dDez824NygwpcWGmQssVN611TuvJv94E+mrZe2VY/k
FAigyeMc9wBuIp3ks7Et98SXHzy9/9VxznsWg9GGHxyvNqMIo/d3dOGX2ZluvZ4Unb4MNgeujMyf
A3v9FMudKMssZPkb7JfaSLKcdDx16d0aNDX9A+USV6k//yBT/2MXRR61Hof/uBrZTgP1lWSrlSCW
a3bt1r2M3npS2axuhVYfXL1PL661JUyi70cnvUaVgMyHbXFfO2W5n+3iWWWfzTzu6nxKZrUcgb4b
8aZPoWjbk1iL91rp0WbhQ5QN10s3BUdjLM6+tLedxyfQevnj4DScx3vX41xe9fow+NB48tYNzlqZ
/XqWIkRF+6p6efAlD1Jr7Ja1An26RWNAw9t3PADTNpX7Ev1OazIRBcKc6sYh9er3VPQ3LeCuTvCC
6F64ac3fApXcUtc7EjsryhgV5rJ8tZzx4Dq8i6K5Kytw4SAv/QSrSHO0nHUPD/SwDWuyZMHXWGL9
ZPcmLsADOUkgUG8lRz2HcfA8rO1FrTr1zctsi53QXcwTr1dNOoky1Z+p1bkF7wKlAy0Y5bET2sE0
NZJjgsiqB2JB3Fe9+0QH8B2U0BOKy5WR8Tev5dkszcgeROisCKQRsE259lIbRLemhWfumUfWf9oF
b82iV0+8kxByPG45mc430tH3aeX+uoW100dKmi5AcGTmZAZYwICarH+EydlhJXQyGTrtq9b5feQI
hinb0uwdaQtq6CZOe45CfyNpgECKQbutC4s/+cNNd2Z5HvKHOofxPztpOOQqi2Su0vulla+On99O
BbYGZ7T3PGqonjJTJz99Os8jV4YuP1e7Pbejf4toTDt2eduHa9EfSrgPKB6wdWX4dToiCfsBa92g
3pZ8Bg3af7RVIOMUfNSOoctu8vYkReTIGG7tkZgbxo7+QZideCkWcQjyQ9usbwyKHipjWGNN2u9B
9wXiD21HBtV0G3eb8B6IXVxifKecDAM5JzZjmbGchqSA5RSTYRHlzhaBniCY1wxd6d4ikd2ngRri
3NE7aqK6f5FNU3kh2yf13foS0wwv3YwfZS7iqVtV4o+Yf8GPlTdDs1Rx19rPfc8VY7QkRxGa8g5m
R/3mOf/NiTATw8puCp6hXY/UdlzYyXVU1sHJU92xcgReKZMYa6OMNjhiaPUvVuUlc+smpD7FTjfu
HBQcZBJ62oPaUJAGhFj8qTL1DLYcf9R2Zq8Mm0b0UyQJUxK58aoJ99x74oD1FYNSH1e+VoW1F1z8
NbsUOfPAgGhZoFhTvX5Df73Nmodgcr5Enl8vl7duNeKs9ndimnaFz/W0iN59dlgAHRSrrXCwycNJ
+4M7yrNRqBsMNAan/8LfIcwImehudvQn1pd39dIlGJFw4uv0CTSuoal3/QEjNWUI/V2UFjJcHO++
9bV9ZttxsI3fcy3dA91DFg3YsTs3PQxDwcgXYd/c8uENjisR35XbwfDXF0ufaOZqnyndWD6zwL+B
gLbvTXG0lumFQvA0STDKYsDoTzLXCRk+NcEr2ZhBpGeOedcM9reTa6eF8wtl9FfQwA9ghLxXEPdH
54FrhQkfeUo2jAmSQ9n69baNHnIOl1lMp3adXktLi9x8ur1OidiDGr9Ln/9NVz2Z0uLPFEyXKSM9
ozHyN3tYb+wNxl0aHDa+Flccxmqj4vgQXpL39AQ25a0En9HP+m5EuAqk1y13VdWABLuuubdpvABH
PNi1t0ZdNSUoSO5Uzo2ce90WsuUa49RaXt3W+mgqG3UKeM9q1D47le/6BuI9C0xw+EFEGNnPNAZR
ZXXeaZjvOtDSwPYOGBR0GPpdvLT2ve9l/RNGj6ToqyVUJtVp67UPVecni/K60MqX31SRBz0JU3JE
KOS1JueqHnBiBdO861bzU2f2HNZ4z0Tm9qF0Mifq1/qglfBYeqeMLTEmbiPnEHF8jXB0rs/kKVAl
2p+213COgEA/pc725CvrK+3lM+29YddEmhDoJ4JknKakrroyHkovYRP+uExt4gjzcWGWPJvezkEg
JifrB777wV/WJ1e0by2Fe3V19A/0SA3AH/8cVHbSj9WLkBdgcA+M1skecrw4n+dDb+PgmhVrq6+J
TOp8eZ0m4d30XeeEo3KLD4RB/c5GeSJDLeseU3dm3l7fT16QfWP002eO7Sr7m4KnvSnsQqQh9Fjj
yBOlyd1YTHzBFCRhJhfriKQrgLbom8+DYbb3uqH0S1ny7HWis6NKz6fXuqmmyMGme6w8NCXo85DU
KHXT1ZS4duuxL3KkTKjnMzrqa4aEmRqx6y1wntWEgKvVkyXQv4SdbRmOttQ4lrURoCzr1gP+TVRZ
s2B1mjUvrLc0GrrU/GLt3b0OrAL2hCvNCbiwfN8ARgiB9g1Hu5zkPS2s8SAsbTmAEYMp0c0Zn33d
WUmW+daLRfbdEpGN1TFnTzfz0VGicPj5kjaHbb7zLLjKiDaCfE/Qmk0SdmpyzFezoKonboxLwy3l
haul7PZeoaoYjJDimx8n0scy465xxXKqGz+vE30ptx9GyF7Ub9165ASSx3TItuNMBuEJRyG9x2hH
cuhTBga5mWx6AIYu89bXMlD10SnN9W1ovRUgCKGM8cSv+eiu6/IrqKfiHPLQvrFmcdDzZb1bRb39
lE5A06vX2w5edoUBqkn9ANg5XZDkL5OXEtj/zpCt2o9Zyji/T/29xvPwmU5AfgNQTV8c5CcMPNmu
U7N+YA1HzjQ31foX1Wv7Ns7zVZxfutbz4sJ4WRFvXywWK20IDEccZl/mB72zzbimVR/wrnBkzlYZ
qaal/+1IeOI+RDeICDyZ+PBv6oYQe3jYbTQZE/kcszc7ZnidL7YcJa71xBBGlFGpnFvXHL2v1WTV
q9clnxfB38We+bKWtKYuGIhn8iyL1rqwvizj2tDPAA9KtMUuaSMWWZdltOhyfPDsVv9InWx6z2CD
cqaOo3rwiEDLQ3+pq6+UeDgvXAepxSbV7cHrRnjjkAIPnb3SxNZO7vw0ejXjlAWHnEWCNIRjB23/
3JdDeXI0WVwKyqO3sVy2YzFZzlnL87QPPRG4ZJeYpjhZ/NRQ+SMBAZXsAchg/LVe6Z9k2GpcMkL3
jjkOiRGLKcPtB4OgP+LDgsd1kp+m6PddL05L2adXHukcwqIiRW0siUM8joKgGPD2ExMA6cFPi4h2
385tXnKMiJnbPyR+slBR1gR7vGFzTCM/P7vaYsa9b5Fd49HXk20weg69B6jXAItKZNNO70FdEElY
uJ54lEuT4Y6wGMyxcWh5B/Ysf9OKIMOJZieFh7nX+DlJ77dGDDeO3E3fWz79Ub7Oc2Dca/pqUwc0
58pabkgab0IT51iM0LR4MJTybjTbe5Q2CiOf/M51QMdgqXE6yK6bweovk3ezeldtATT76Slt2g/E
Dtc3dcnGY42Lz44sc2uRYrd9fu5QIlagXTlSSVzr9+1qfzli3BamRP56kzoEKoYbu+4LFbKxY6/I
tLW2oDOG+Tx2J6PFXD7JUezdPlhLoCFN+wOdk5mn8tyUb3QlYhEj88OiU2qbJr0Uxcg0v2dtvTWh
mirF6QeoAifO2gk2IITGqa7pXzRkzVvo8d89iZSNSK551UV5Nj5GMz2OLFqxa+vTzWK2gGKM2Xy2
bHUtPZQ/HxebLVdseSj6RgYVXK9lO9ysAsHAxG77YraCvZGajSCxFjpE3i1lMFQZxyNDmV1e0wY2
k76bUQPve2+evgi3yONhoRtmh43cuZO7wJ0TMM9X6NFFTubyaI413f1k6eu3V0kdIiF1CA1z6Sj6
az+LCi7xI+1V99fJhyxR/oBOWc1pH2GQyG7WOlvPxKsyLjHNbEalPMn05G7yHuFES/FTp/1DheXv
I6UHC8JuIteWHtLmbStIGDU4sYuyn+/Yx/2xp+6llAODxTF9MGZjjLD/AqpSMsKSwRc2KZuPF3QW
XlSebutpNPeqF8t7QMrrpbKYtFVedTI5a2lt8g/L0LCHVf27Wxf3xjo+z8L45RiJFj5KylL6cO12
7pEm1ZtkWmMvcacPb4zA+CebeBuFUe3cyl8IBSx4lqQf69KNNGAHDiUbK2DFUyrqS+e9m9J+YpJk
7AWq5TCoLGTX3hbqi9zXjoeqTGJ0X8BddFUWp8oeH5gz3ZPHluTMVgv92VKGd5FO+bVy/hlVz7wX
w0x3Idate9BwEnIEk2mnCFcgN43iZOZNwgMaAgt/0LNtSTJTmB9ik1nIZeBGGGq9l7x3d/5A3tqk
P2/M58PV9+/WgcrBCervyjZvdRttNhU2MU8+C1Cn2JIWYNG3w7PScirH5Nzd6eVM+mgn2K9b8eIt
T5Vrj3tFOP3jPOn+zgSN25Xma6Os72F0P8fiZRAY5YXc5Wq29pX3Kis2EMjKmTnBYo3IYNxiw/kk
qZQPMfdeCPG7IcBqIdAp5a6dI6aIKux0g2FKMYTtCKiN2ZiTyvuZKd88tIe1bXf8qQkieVptVqej
ntA3/1k3j3u9tudIdMUpWJo6zIu1ZuBqP3rwuxib9s/LNCH9nkiXKhh4kbaa6/QLePP1Xb5Vf7OB
YEF/9B5nvSsOhD56F+YNBzaiOTl6FHk4dRNLa8Q9UrMiNIL+L0nJ9UFJ2WBU8h9Xqv7QJW2YR8R5
ch3ntAF2gPPsBbtRR+IJa5idjv02yZmuoP1TuVlCX4Sl2a//Lnmx7KusHWNupkK/I6ZPe7FMvzku
gXDrveVq70wOzlPDrBrGyR8fiqjy1vWAQuWh2+RPO015pMRCiSbr3yEtGG/pv2tjvPrdVMTSGkht
tosZiYCTY/TOyoSJysuSMzXX0+4BKn15YvysbjSs+Em9pENiV3Ubea43QY6wLnJbP9yqOgapwSfH
NIy9rHxmGq+RkKOfhJuPe1glNgq2geURy4wjfttI2kPnhaZw5I2cgN0HpRurgfRAS+ixbnR8cpjD
rlpmPmeHWc76tjllGpPMcyknZd5og16EuESWh3UytGjU6WKzYEs2Je0dncEWrtMIgpfUde5cwk27
6kG0ub9bU/PZMzsfcVhhfkxOthz0RXdvrSYlDykItuLOLbQihHKC447NGnFNP34PZkFpV5KHmst3
LvL1LGX2pdCnvtsq9W8F0MBm4nFJNZf2pLuuRwpUGG13oisSXSl22DfzyJgqLG2lxTvhD9vFDdA+
4ReI7UpexASKTrU7RHKfa8fAjrGHxkiKxVhgbTejY4TLuvw1OZe7qnzL2MNI1kPRvJYHxRSHEw1/
oCkh0GaTc2O6vKftauwGu/whtjyB0BcalHmht4ikssqXrh/dY2W0kW0wqDZKONiaxpcEb0GjjxPW
S65pazhlI6bIYPwthu5NlUF2Cbwi3lLPAP/BpUKFEVopRFwzN8LRLk4NiZeQFZlqc0RndLi5oeYP
p9P63SwGUmEb/0Ut1vfs5WetKE5G4R2KqtwHuGC8Etq/HA6Ey4dOKbpLrqXd7aIbIiqDlGWOyVEd
6ELFrDS2EI+vjPQ84FAr+COZXcn20k3qaA5+RdU6OQcjuDTkPh/stipPpdA0NIO2E7lt+byJ+hUt
0S9bLP5cdUe2m+Rov1YI2VvAgGmaqjW26p5Sf9GfSDJ7WXsAN22THe2OiNFVnEVj3Di9uy9YYoVs
/c65vZy4GAdmwEahX/eayehYbVzYtCIe242itJg46sG5Mki1NZXzOqiRJ2dZ/NBfHePEOuSZULlo
ntoh6rTuHaqcHc8kW9+U/CWJxFoQkelahD4gLihgsngflt9uYNmh8ehnhsLZigfz75i6Hz1wEoii
17BXgwVWw8AXueCLdKz65LS8sGZ6a83qWeb5p9T7d31lrVCLdjcNW7Skt91c8bV27haqCt9mkfp+
HNBhBuiCTGvSQkF5RtmQGjsScUNnMB7mDkNRzedQ5GRPpziiIHd0un4eU7s+tCOng/IZNZRSp4HQ
7JCM7J1jJIvbRUOhDmD8i3BopR5luhhj2v7beq0N+DsGm658Pa2WZe8zkAsvXsl8eVFGFmulN9zh
rPue2HbMg7a/rjhnLSsjF3xh3GUG6cat+nAK+UBEMgiAHUQWPVYgRJKpks8dn8JFlQYHuOE+GyW/
H/CXXab0Pi4NwDB80Dx3zqz/uiDF5375GtkfJg6kFq28113NQ7QvglvMiw+9k0ZEft9B/s1YidR/
YKZYSK2Ak7nzE4Hb5kGBBAyC6ZN84a1AQbj8sRjIFtAciUR3H3QzPajRC/lne2aqLDUymw05V/vK
Oa4bjzokDgQaZaj64gWFmAzzxfp1VULytUl8egeDvMnSN7MvkqXy2Sya6YOCFRWuq3HqUvUoKEFs
PWPvzIokrX9Tt4qYaOehi1xu70yUrVw1dx2HvNc2ezhhMWpHHGZrGjWFOKdLfba6mvZToZ/3yvpQ
NNYRifQQlsCPv7lQ0mgOkLk12rCXOdP1Qco+DkywnXQnFAc10dgoDONJqkd6och1WcoJqex47G0Z
y6qaQ9NbnpkAM+6a2gO5v6Fh/FD4H+pMu2laevvCq37SYblxq/7VDgSvnhVEc3bPRiiaeZJxi64h
+dVxunWXhqKwfq2W6WgIFilElNC/T/mf2qgSS21pnI+GePTL9nuxqkcwraGvu/rRdjG4rvk5IEay
MNI3YKkIVY32t5bIEZAu7keukMjQ8+uqjCgN9iUbpr/8Bsjr11S68saEHhMag33W02kCcYKWYc5A
Iy/bh6vX/Wuuxnm/aAz/PIZCMTXjYdy099UmzDzrGNE5S4wOZIn6QrF/BTRa/1SFuB0bUro3EAfz
+pzZaezry5M0iHQ3x19mnewzdcGLJbaXhbyyj2lu7jea1aVnQN3Ou3LWaIf87uyP49lsp/tGvaOX
jFq/RjtghEblPTC221uZvZ9EvrsqY0yeRWH1+9VgeCe9jdN58OHxLcdq5EyytiEGmHU7zpi655n/
4Y+3Q8vVLGWIXOGO9cCxLYxklda3Rq5WmPbjTTPrl54zPujITRgeZnOgzkTSgQT/zmqA/Vh/ahTf
MNzCwH4iies0bvopI1I1LO1FRNzZdIB67DfciL72Bg2WvbIxnwdvQf2z7XFdUikNl0KKhFs29udp
OEILjrT5oPs1RSTPXu7vxy373oYtHGXLdE2ybOkoRfWwulpymeWXUlT7CTu83XKlB+WjOXSv2YbV
qkx3WeGDK8q6mAsy+7VSTtlrmPrqlkd6fMweYAwVkqZ0TI+9u90AFeXNMpewK9NXXZtPxGH4Rf1A
ubkkBVvileh34FGfTt9c5dHPYz3s9DndtYLVrqJvgOk79AZrA/M89faxvQJ0lIaBtUXdOfBr1iYQ
FUn2SgS06NAolACrHYLy3xtiONUFyirlhqKqQXnYr7O33TFzq+KV2b7bnOe+OzRYRpXTZQ/aQBIY
+59t3Xn6xpy+aLe/pqB1Epv9S2htVCk+KKd9RO76pJxT0MB8rcynvJlvF5YmHOxkQrrtsFuDfNwV
ZYksQu5ZNaJUnTX6aJ8ne+N+3DVdeWtVnXpBj51zQGYMXBmn2KmNqL7Z+ZDPQ2Wo74HCKe/Lp6BS
T/4Af23y2ZPXwU2h/O7S6VNxiyRJ3UnCHFdTUeqIn/9NVXf/n5Lo/4Ex+F7mzTj8+7/9i7bzn0I1
3DzXOSmRXhh8/sUm0QazEmVzZaNJz7nbSKbt9nYzlT+N11ev3bowSEV865Ht1M5UgNk2mrulYtX7
/1C1/ou7CzXfVXmH4xP3OKAPxP//p1gyJ1fcrUcD8LHpDJ9BBX0DDvvgVmEF8PixqzXth7G9/1xN
cnjyR2tJWFwOY6wpt/z7z4/lv6Wo/P81dRt58v891PYjr78+vxY+rr8N3s/t+PPv/2Ze7Zr/U3lp
/QMzxjXTGjUwsJ7/pbwkWdu0PEjGwNeQQPvXr++/lJeG8w/00UiITRu3vvdPNeR/KS9N8x82Ox00
ktdgg/9uvC1AKZ6S/3zMr7/q9Sm6+i6Bu0BKAlb+r3Crzm/8LeBihprnOhO0g0mMzROiwXkQN6tS
BYu2Pi+Mm0IMbtIZljy7gdE/r43EI0/LzfqFAEcmsZJaMkdWF6x6f87byYHEw7IryqlgNs9/RZx8
9gZz3WPZIfjId8LAExNUbx+nNhZEdaaGoQ5pVZhOgfNtN5QFXjs8e3Lxk2la/+j6wmRe6Jn24Bcp
aWGT14Hia+2t+WavVx03Gy1A7zJmszPVHAt+/UPLP3lqbZ+s1MWS/tmURBiYwAfDhsMM15cjmX7p
S1gh/Yml3b7ZxvhFv3i23PqBr1QP58nvw8qnu6cuqQ++LeYzP/R+4l4LtubB6/3bzuJwpaybzt7G
kAFoQNl0exgAIv9lysgwEW5OWl7rRmNvyxVtgK6G8dTj1b7kE8ORDi1mWKzMZVadS69jPb4QFXgt
L8woXXyOSXY4SVbph9wrjDqcnMlLemNjJ7Z43KAWfYlmspRd1fzNPbw8tIxSKeqoy3VSbG9hq7ix
X6I51f2GjnsQL9OV+u62bUF7J2EXaDKjtcyGexWM7XGkZzpes3DvDBJ2GK/P8qxpjhtNK2xFw+Ji
Kxi5xl2TGs8zoCgG4XMzfveLoZIlHwxW8LN93tzM+qj6QNvXbBeAuomZjJ6p5gvMR32H5Z/c73Zs
2hjyuBsGhAPEuudcpnHB1V/W3KGslJPSyHIWhQvqy5YVArv6orV7ukV9ZBVPY7NcbXyMqocTUEXn
ofYz7eDRmnLvTM6uzdry7G+DzubXYY1fTXyGrkkOuzNU3rcEGfDGdVwfSp/BBbRQ82ivVvFczGTO
1opJcunClURkK09ZavZnZjOs4wK2Cx1/9a2f+z6jJzu98gXGoN4R90TGaWbYl0XqGhxaENJxTfnq
hhXCWIaHlfzclmXeb46m72lme0Lx1OIerM5n/WcVNAVL0LPACwSL/n6k2826hefaL8+AIihispyB
Guq70MK2953N2pexBXuv2YQIi2HR/gQV3ZAcYdmLSQafshm6F83O7CceHMWTQkszOOX6YBvSSdif
6GHmjcM3Q0vtpBfp/NiXiuDTPn9tatvbO40zhQS5DyzD1ypk7IippQPSN4jaSlpNYRUIrD4h5xAZ
syPppnR9yOqwtDLvt1u6bh8EjX32iu0hrZFBmE2TPzTIbuZVu+unLNjjAzoMmlPfrr2LeLfuLzg7
DuPSNU8e0sc9j8Gt57hPRdB8SrMfWOj0BzZbTHgbFgdLMH9s2JdvFHtde7a/lJOioirsHp3hVklG
LOWToQWeZBdt3Pq98eattvsnCIwisRp9Opi9fZi9+rMUpp4wKDBu0edaUUGYt9Vr89cy42cVwTMl
7r7djDrGvx/7eMhge77UwYAYrXyop+2ThvttYy4rcLjAy63RgpDq7Ml+N7jDzvX0veP2v9AI0rPU
nTejmr89JKhh0y1it1bpF4KWO19X2UeOWIicO4QmzH+yv8JtH4PMux3Yk56rVXuVOR0/6hq4G1k8
uMjU1vzoZlTG8+Ldm7aGvzLvXufUR3dgh62Fslq22X3mdSer9bSkafQTVKc2sU3j4vrOnoHzEI5W
m2h5Wuy6q+Ac5RyZD6395I6gmQgQ5Gj0DJU/r53j/LZ2VyWalz5ZNrUbjdHZZ7yaZItAEtMEtymq
9HBrVrQ6isHW5i0O229M5g1RfTs1+Yybf/6DvTPpjhpp0/Z/6b3qhGZp2Url6PQIBsNGB2OseZ71
6/sS9X4ftsjOPLDuRdWGoiJDCkU8cT/3oKlxsVFLXG7ZM66tsaUKlOzkMBq5ckgBsG0/MGm2WZ7T
Ffa0g8h3NKVhoqOefCew4Uc4SVsd1zTH0IJrOyoPYQRUMWgSehKdvnoTHabS/2h12cx5U9FnDQB0
3rWalxWMH86UpjJ/0Immu5AZ93CAPkJ+vxr4MhyzU5SnVuJ7asPoNu3MejfQyMOQUrnvEaYJu79L
iJd5jf0Ab9q4MTZBY0PrpfEQhZyekcEt2eR/sJnmu7RBNWwitoES3MjrRqNa13QYn2WXCVeZzKto
IIS6CqZHvFogwUdFy2mb4cNL6fohKKHwjOr0ta3lbu1FVvLDSurkwZZ4aSpEcvgDeTY4ddQ0W1lJ
y+8WPTAHKrXGBSCuXqaa9OWcmW5tRSq3ObJ/0/XpyEZXPe1T+741DRb4NDWgM1pDrI9i2t4Nji1D
QEsyJEC5TPrkuW268ENR8m+XZCdIBlbQdv2uHfNoU5rGfRvQGJBaJGZ+A5GjtSFAALVkByWpvZVd
E96YdlBkNSU+pk1oOrPNCB1FLQQJKbMNL1u/iaxyq0h8cFJGlJ+slPHGGCtzLTfD8K0UqQEZCoLv
WlQzxOLTnJtj0wtlONT04iS3C2vuzCm9IfsQ5ljcr5XUaLzIMYZWKu5guCpOF0/rFLbwqu+JGgDg
aIFywx3UISekgau3NNgr31XgoXGyQN2OEcnRDAs64a/GWPs8RG2z58HcCdJRzBIfp1y0q0Av1z1h
Kl7r33ha7NpJhCYs5ARYkTJOjzaUr0QyPhcdMDFqLReG9n0RjfkKqcOdLIf9KhecrI2HggV3L+ZY
hrTu4/TVEiM2pHlIsracDS6vUMBOnGx868Z+cMsk+RYZo+a0nmGtNEjsFEPraACsbXFUgjHGt2mo
oFlTnmz0Xnoe8wFYHH7DNrXVJ7Km2Dlr24e+jcWipALVjrnxGJbjdZB4xEqWag4oABqCQyI3apEW
WFCzSrXYtx3IFOQk0Gjex1aoQikWHV0i3RvdWPP761jygyu6GfGOIGAopuPIn9bZF6wIvWll9oYk
uGSF4broG++Ya5Z3o1UIJSxdij71hPRe0ZFuPnQmvOOgLDdlZknHsWteYbRsypKfIliSUtp3e8ow
42uEp+7ajrSG5m8FqyUP7I1c5dvaxOulsWYP5s/xSPcj6bncwzGnQTQ2V7ZkPOnafBP3x+hjmvLB
Y+7msQRyfNAMjUNQL8PnFlXoYUzLERTSrOGh0ej8Vkb42M40tqJpYtQIeZGNayNQMuwJO1TvtqOb
vFSpmeCgdTkdkl3s8z7WkSRBZVcw1445DvyRrqBcztxxR6XbrblQyafqKm8GFUHjKA8V0PsI73sV
k8ZSTjQe8gHC1RDAaFb89skn25bYo0BSKzcNLAjhlpSR5dIJVfb3ZjiKexHJEAZSzairTSqmEAc+
7MLkrzX9YogStlon0JNAPB8HIcW06Ru60DdyIQSChUEbzR/ANz2JLGqgesXBTsy+2aK/6V/yxjc7
ZEATuoGbtLfq/Mng5b4Msq9OPlBbhUMEX1FUOja7TXCQIJ3brspTaT5KmMZcZUIE5TOs0bZ3B0lX
Ca8GV4pWZS5N4eNskHAojHZYxRI7GUSJMgh3XoTD4yRq5FkNt5Say4Z8VcNR0uEJ0Cn/atTwHkOB
nbjvJH3XVaAWaVzDBwmCjzX27K7GlY+mSp+1V+PYgUa3IQj5WKlWtVMCIoX3fmqnzLXVYMTiVCVh
ycMQ3yxzjMsONUhboiUojbg/ytMMlhZd6ik3eNB03EkUbAH3KsjoRzvW9WcC63wY1IZsFW4BQaxd
q2NJoz/BliVrHbx3mlmYME3KHf7mfrDvkAJUbj8UeOk3QVZ/BZw0dDc3rFBaRUMha7uxDQvliW6e
ZB6yyjDYiTIlJISZFF/6L0QJVQWZx9UgPcRBhXI6pR9VP2ShUUIvNmu2atUEotmIBPPhLV+XwGDd
aFGOrsoQ/bETcag1NGv8UAKWhKG9zWiKZhz+tCSuTZmIlsMgK0Gy9uWwSVyIsAb1L3sGtu9d03Pu
BBKBih6JTMdY9SZOPEy6UNhl8rfGYuN1ctiqj1aYjBguaWEKUazyHkQjC1qJoxmSyKFP2I0O+SS/
WGpn1VsxjOBmq0aWuaw45diOV1MX5TdSw/G35eMy+gOsEFDRwZKirRYgtf4k1Y2geRPhFHMnyr7g
mEW3JRwV9YOTNEWN97dEU2uk47VuO+8JFilWySJO9yFkHej9nDZEZKXcYzuEK90Qu0YW2esoGodd
rc4XO0Vp99akijuzFPGdIqpulfQ277VCuWE6jVDKL3bvyXc2rVS6QcEjNybWJzQrqOcBVJCVwmcH
78pOn/rOiG5lBPPBSjRwQ8esQm6AD5DXoDkeBJiQoY3ubEFCj8Vs7F1JFf6Zux72GlWJwfuBHAZT
uME0tlflkGFPBr65gVnUKCujlD0aI17V2IfOtjJ4+DS4P2Lt962JFeM6zO1qU3owAFtLu8Hppl0n
vAAgXAi+Zu9EQXSPq+EqsKIiOqRmO8AD6OXkFuD3Fa+XWbmfx/ZmLDB/7lVDXpdQtZyum5t7+NG2
3yRN+0+kxv/hVP8lm4h6/3ec6ib0f1RvQaqf//2/IBVwE4ndhPEReKXMvsMI5P+VB4t/ZMJaAKLw
6FYUQrcE1gf/QakU9R8YffjIIqgHEMWk4v/Lg2X5H5y9gbAUsB8sbgBJ/0AdTGr4O4yKaBp0xnN8
PBCapqsAXwuksyrH0IfR5PkYLl6l0URUdCWmOFn1ZaW/KCqk81XdQr/bScUIMSmvy0Yc1DT3pC0O
kchPg7gbSSKVbKSUngG++0LqYlje9TjW3ogIGvIWlW82uVpfep+TwkLiMRhD9h0JRvBcD5GFxDST
LUCXpAhWBgq1Qyuq3H/uFdTzR0mRp4OlNPlWEQZN9wzO3tUoYBxuPDkVQ48ZQ8XFZ22LOLL3Y6UV
1fXYVAi64Fo1j5BUDEIlKg/2pRJR466nGuQDBkwWTK/jVIAoG90oQ7cjY3QHIxMvyALXAx8b3Ugi
ZzyiZyswybZgTHMfQ0mSlYlN/dzaSadZ8MVyizvv1Ge2tktHs1EhEXuD9xWBwpgD5I+qeoNhlCqv
vK6NDGIsjACZ39RVquqYku69tCisPpfx2I/sqR7uEKOVwVnv6PusesPqgPn8Pl6JcqQ3Jdo+uItb
JD+QiqTimOcaksBBKcvKKdrQ89xGzFx8L69ll7uN8lAQ7rZpfF+78gzhhatmTJ5GWVJNJ5dQINAh
s8RKHY30e95pMTbBQxZ8wPlZxbUCEMjpK6VzU0hNX1PVLyKEmDakODkPcXtBVVjtPVrsKXiREgyr
YBToYWUYsDcwZ+sCci52Ra4WtV/kvocH0VnTba0EsHXwkNyGuaJuKsrIh7DQiu+aYs+6ISxlaFPL
2dPYyMEOSqGduelgTp8mDoSXTI9tGclNb8wkECHRddR8uV3JkRevLXSuH1JUcyCP3GsmrF0U+IxI
zCGmungX+/nHpOMC7uqmYrZQ6qqB+5EPFgrLobGGgqVImgK6A9+o1W99lKW2TLfYrqebYgriEWY6
jq+rKjR4sZIyEWLDdxFD8a61/CPpRdGVVmLHqgNAdvlwDeL32lKhOja8PodCmJqMMG3ExyPcPDia
FX6grijtZj1Y7TGpORurIMmeI736OFZVtbZ8X7jInrBvG0zre18VxNQOUB9s0GFHhoe8i/vJgsI/
bH0F5U8QJPAl/YEWZCB9ahLxKdY8dZtTo2+mPo7ByYpkK8r2OBS2i2sztCXmvBuTYqvU5idPqOs8
C3e1hVCYhBPcTkc5ciRRYW00iRccWMgsNJ5LI7kKc9pxg+FvtF6zfsAFeJGSCWKgd4cFtvIhqwTn
ez8BJ+Ux3z7UAq9QFKprmqBw5RM36c0XFKmwVkYPKxql910D9VesFyUOrvLtVA5YV3lSvSL5BQJ4
04fPHe/7CmLI1kj9I1ddFk2vw5zDBK+BO2nb/letND/0ERzJPky+2nrjuaWWEtAstTf4vfpfiiC9
VxRrP0WduovkCDJmWx0mE654U0i3fuDtIi/5HPhwmVJ/ypA6YkmEFtB7hOFgPNRF8agX/RcpbW77
CVZ23VwB7CUo2Vsop3n6SOsBA8m2yVGNydIm7+HkKSBOOW9xGA84zz/g9wG3o+vyNRx0w+FyBF6e
tNRqsArXypQOEdJDqDAdNweHQmFaQU/mplQk4cYyQBUzhZZ+lDRf1bDqNpFuvFhRFV+Xk0hu0IDf
+VmHTKqDkCp7hn2kiuaJmNgtjHpt3YjMqKCb6g9VLdPRF5soV0nODrT4vrGbHQyvxlFzfV/TTIwG
70tgaM+ZPcf9RIRjJRpJ3gNVEbE+Hp4LQl8bIGDXWYidQdx4a90QEfd8fIK5XLhtVVYzYYZov1C9
VkO7uvJLZc45lGIHsKdYG3F3ZUESM9v6roCUeBNjKOu25vSdzJuHOQnoYHRJtYU8+ZQkPqY7Oa4J
ST+gkRGQ/rDkU3YyF2hF7gYgyATCghlCVxLCDdXy2AzaulHSfF3HUvQFsse20vzntG81GPPabZLW
QLotHXa8G9dRKdswJELLDfDq2el99VgP7UsKDyGOw6usABChBP6U5uqX2pJQs4Ov3AzNCFYaIkFv
JOQ5IYLYUBkeGzEMJITjFdxP1/m80ffJ1kSrs5IhCU2xYYLdjHMB721DTdvGrZzvjKDeNDlYlQai
leu2mxB5sWpK6a5rUaOK9DBC7VLlcl9PQtp3mXbP/pbemBNzbixuFMAvhqPrxQsA4aMuslelHg9A
eOsR8bY75PmxC8G1wayTzZRJ9wnlvWPaFd/6IO1TPDiKrm6eA8iVFNLDKs17GBqKHq3QC5urYCq/
5/l4lyYU4X7RfA9w3GHHt5MrrQolJAQzzbZWNrHwH6bWVl3Cj+A12C9gi7dNk2j3BK9hmGNeT7IV
YbBmeVaa7TjaY1oSnpKw3WVCb8pXQb7yxyZnMcL/hmWtOVEneAN2r2obNZ9gVOemkPLvAxxl1EOB
yTXVDppJ/kR0wQiJymwAzcEVWVOETzclbG21msCZkkaRq2w9ySktMtU31bZw7cnCztqRe4tK/qOF
mUN/bNIywjdaTiUdpLDVQ+NesdLcLjdC4sTJXxW5NfN0X7JlkC3U0m+HJu2hsZdXYeD3kRvxY2sq
JwWN/1Uo9/70VRNlM6Car7LBkrcD3iGJslVxDdGjrafmypBt66YZ6Bb6dbajadEpj7w8Je9uRl8S
B4Fb392AquYe/rh4LgXfkVtwVigr6gc9GD5Uph7n+s6UcPly0rRTNwjLJl//HPeoq1eqHyNkdjKN
NXSfKHyH0joHkhLNXotyED++blOX1sYE9aBwJaHh0PuEbYEKTyTPH4Wc9ol0G4qKvtS+tWLxZci4
9zduEDUYj3Pw6Uo24SMytpqGAWQU9Va6Ur2wDLQHLG1g/4d6Slg1wFUZbSEZzjpp1QdKwtB14laG
vWIC3Qe6zHidKqItlRpOjY6jOFRaEzv7FZaGuup4QWEiuM3BcoGJU1VfwWE02RfiiYPmJvCqqkZz
LCo22Yrq+n5MZ3BMrct0OzR+xEXKtuoQ3+zqa8NBED7KPhGaHwY8p/y9pWhF/hxixBqtKaHuSNiJ
OE8mBa3ehuucfx3Ukopdil3RHODYmXokkNzX8MHttjW6CUiLSuI3QPMEcbU/6A6P4R2GtkPz1OTw
8/bolAfPDUrKstUw8NA1DVsBV8KEevpo+bpGTFIt9dHtZKnJOJu/VxZZf7RmnCzsvGAb9ymwfGR2
0UBfSakfvFT3EQvXhlytjbJIFCgidqndBB0MeVzIRlrG2ZCgWWpsnOMPaiIZO9xMSpRlnogEnzfS
xYCSOUXrbnOATlyRM4wObBREARWNy5ee4mmpAmRAeyV/xsf5JqubEqYKjapgvMVWnEhCUEzs2+Qi
U7RPQd9gdpwR3oNNcDrV9nowgzznoXUYvABflU6fhwn764RdSUX09pNsYX9AkwbIyYqTQ0qvZNNi
IQE7upg+ww0svrRJ1FKrqTk9UVLYa13Z9jFOl/Q6/BombwpAEwxoPSJwZG4H0nGgXbU3jFg7xl3b
7yZt6Mk0N8uHPGG300ep1RHI9m7D4z4Y6HAQplvKzkyQxgmLbYtZSms7wEPIrAzIh2jL4p1R0si2
JozcCeVIV6aX1BuVGL+PNSEPq1pYycrKC+1a6ooElr+JiUwA9hoNpjhKrV+9ZmNJlWhS4/9IkL+/
VsU0xI4wFenZaomYx9GlMz8XQWyuc5qdbu5bpbyRc6ul5EE+F5gpPQJ8N7+TNg4aagx0vyKvujdU
SqxETp85UZ4Ly7CcGokt1gKldUdsYfzMbTVYFxWBWJAfMdDBXA/qOafkvgrFsIEX/izler/H+mTc
6ZWNGQKW+mDY7YBWx2dLlPyYlFDiNDZj2VmrVsmeOHASqO0DFIAR2hWUbQCxwgs+FSIdXBCtK7uF
P6Mm8NCauOBiYrZwH+yWncbJOrX7bNdehbQyRD3O5Ql/FUPbDWXzo7ZKfzNL7u/7vrxLsy49+pgh
cRuD0hVbnOLxlEQrOTXRkiWprbhKX2qPQ9g+er0W7LHvlWa7w43mm7Rz/c5Y478jH2QfV56oDMPv
mOVzhTXTHHWeHAMYyWgvojr5UPoVt8YeaKXXuuIzM6E4HVHabvO0wwGDqyReDvJ002NtsW89mip2
3GGDgDOey0yaePN/XKF/iT8yEMj/DsH8N2uj+paEWHP+4grNf+X/oTD2P0AvGBYDmthg2PzJvygM
IeT/2FgG22BxhmDzBJ/5Dwgj8XfoyBJXjdGfCUBivjFp09R/IBgRng1aLssygpE/gWFmYtsvohBD
CwJZ0LkITcVGG07TexDGT3MQxKBXjuYtqi7oI3hL9k85MRvx+s1jOcGxm/0Yz420gHsmcrdjU++U
Y2zJ0OfXfniA1DataMRX5ZVE+vX58Rb+kL/NbOE6OMiTLxIsv46NeeuU1r7D0Yb7zJ8Poms4O8Lq
4o3Yi6CZAvWNLpWjfBSyBlbzVUm/V6idAnxOzg80P53l08OYT9F1nZeO4+X795SaVTiweyko0q3Z
X2NloewjWPaPRzGJN9JMAD44ZGKmlb1xakxoHOn4JGhHHyOHj83oFbPK3HTxU1EvGPq+R/9+LjyG
MgEZQQBZyouhzKGKMj+ptGPZY8VlmsmEX07gXbCePLEI8IylsQQcKHAlXSzvLlcKmbgu7YgVYOiq
nf6x9ftgPRVWcT12tXbhLS1diudFh+kinqoKrr6atkz67Cwf5xXSEI6GJlp4yamZPnLzBr0YwgFj
k0SoVuKEekWiitV34kAnsPrWVkBdbp3btb72e90DO9KmKll1ZmF+a6MeFyVZb+Y2VBBFH/OhmVYh
7tmvkAWQo4WZ0n3xQ1Np77qxt3dREcf6moRECs3zy2NBTv33peFYDI8aQHmOdHi/PlrAIc2fWoTm
KO3WjVzeaARJuIFkaTsxmWgQpdtUa78WXjPhbSdRiiFjvhSjMX9Ui2+BPEv2U4ERK6EDi53EwPPQ
gJmuHRVVwp9uEI5mN9cRyK9TE/4liXKtEwSc2WJP9+vSJ3/qIRBiwyeCi6ZBRTJvdG8+Eo2Lnof8
WT9qcYGs1S/G+0x+qCsimjUulUfIYnN3pnRtI9rHUqXe6uZgHP74VUAQtiArQyYlj0BZ/IrGUsjt
DltUxXJcPhlthv2AaX2hexjvQkXp12Mi4ut2nNqtRI95jRxb3tVDIu3P/5DfvmPONLxwTYFdqMLi
V94/DQrvWu2tHCJcjGhitM0B1nh/KadsQdBm5TGMLky2JnoGsjozbt8+dFycaxXfN+kKqobpTYfB
LF6o5Lgxc8kNuOU4PTcjllt47X/48xnqUHPJ/7E4jtXFkx5yOe4rf5KuLPlQ4RTSG1/PD/DbJjXP
7dcAy6i3cfKhiyq9dKUo9+ns9QebZi/0C1vhe0rwzydILiFe93N+CWXHwu46T0y5tWvbvmo6mgFy
qH/QpGoTVgrAAND1zrewmvjjib0bcrE2aqsiGiM27SvzNim/yMqjFT/W6uP5QX47GekdvZ3XYmX0
MfTiLsdszBdf++ybLu/75P78ECde0NxEgxSsyzw8c3HKk+YDYqeFwVEivwsB3cpGqTv499wNNudH
OvE1vRtp8ZLo3GeyMgXBsZW9Ta5beIQNn88PcWIdzJWowTlP+08oiz0cYaoyACVB8CzaYItb394i
Bnud+cZV7BXoWTCpuXBunJoVhz0XOpmGIkHY7z9eWg1tUxYNQ/q4ZYz9l8owL6TiXBpisdS6CmlY
XjJENSJEUfFTcQr9Ukk5f+nvDh4sNUx+PnsQni66tRhExjKCjn4bHPlQPb87YFc1cpw3LIPMvrLK
D2R/uOff1qmlh1QAt2YyoIiMWmw+rRhLJVEZ0leuBYxxVp3U34dc9s6Pc/L5/RpnucTlwga20fvg
iAXpVuvlDq4BqNj5QX67bMzPj7oSXQsWTvi2v18HIvFoNkFFPMq3RrbOYbCNyW0XjVvsnubou/Oj
nXxbb0ZbLPQ0jkGi8zGgvZZulTY9yJV4SdHXEsvqevhIVhC6cO2/sOn9PHl/WyVvxl1UtvJodFLs
MW4VPACvbmuiH/3yQOsygGna4dJHrJ8j49YbEiKQxldB8sPHmxPaZCh97avrNPzed5oz+c213yNK
ztewcTapHW9rVd8OeYMzNuQRaedX41/sdG/f0EIH1QiztNJEBBgmBxuZmoJHCDdLdfT02/m3c2ob
ejvSYmH3emOAn7EWgva+EsVNOQUvfvXZDwNMM9p6dX40Zf40f3spZJVAepgFMfOF+m390NktdKRJ
DfDhDBEvo2N9teuvMpg/LJkvamd9xD/gMJRPUoRwE97SPbwBJ6hGN59MjDgPUXdvROMKdxcH0NPX
kwur9cQxRkrHrx+4ePJehDkcqDA7f57YG0GBedOizF9p03jpWD71raNMIupvJl9YyxMAJM2Qi1YO
jglQpdsCTUBD09L9+Ud+aud6O8riiZN4FHiNjtdgFX6r2+q6l742o3ZIlT8Ms5tLQxMeC4tJV7gQ
LOvxKEHpwOU4OMbiY1DkbofnyPmpnHo3v0bgkvd+8ZBIOvUQv4LjzMeKbfpE1f3f1DFMg7BfVUP5
oKiL7Qo/IyJ+4D8ePfkeiuYuF4RHqcWFa/fJqehzqc6lmLppMZU8LDK1aDy2YJa+1H1CUE9mxF88
LuI+wUSI/iNe5f3jIpMLaXtk4DKJ2/Kk0pveRnp54WD8/Ro2v/Y3oyyel6ri92xBCT0OSiawqkdd
VBvwJyfPL9ZhpFwbKu5+0KxRn37R6yZd+2o1XPgVp3axtz9iscixEleRNTHVaaglbD002x2HEO/7
cdAdSyJmIyfn9PzjPTkm/CviGYAaxM8H8+b+6UHrLTGzCY77FAtJOB6ONZHbrdyOD+cHOvkFvxlo
3lPfDKQPRkvC9bwlkW4lqd90cCEOqWnsL8zo0kCLEj6aby3dYAXH3P5AsxuDIzwN1YOFN9D5GZ1c
/aamip93Va6G72fE2WarPUDKESce5HzranyUwksFwMnZWDJXLNRsNAcXa6JVcKKrpCg8Rsqrib1U
HN3YVkJMX3DhUJM1fu7yULMsQGISwriezNjy2xeEF4xkQk0Nj7Nyvhwb10q3ZX+dPROH7mTZbljR
0phsV2Sb2sYm9sJrO/E0CXHV4AsieTXBQt4Pj5tkFJpoLAguemzUx4D716Wt5NS9/90Yi6WhVKLJ
Bp0xDI0m9NE3cSZDO7ChBboby3orJS+SpVxYJieeKynF7MUyEAuow2JraU0F51YCBY6W199Hpe5C
Sg6cP16KoAmsbAXnSZgoi6XomW2DFj8NsQ3SN1yNJRUpAT4F50c5OZM3oyxuXq0hRagJsvAYeFic
4vVgg9L9+RCgUDJRnPzD2fV+FeQ4ew542IXHybrGc29DF+vCCCc+KC6qoOtEqtsQVxdrwO4C2taE
VBwr8SlUrvshfwiUa1UkF4DFU+uZrUFBfq/KMl/w+5mEqoczIuaRx8j4oZHi1T82OBScf1onLiU0
W36Nsfhm8pruR5Ro4REpc3vwY7VctaiTt0D6B9gEnyMYiPfCKu/7KL50/bo0v8VzbCZRSm3H2LV1
Z3efIv1LY7+en94ymnMuxt7Nb7Ea4K3IqOqM8Chd1bKx1Xez71BHejgatx/pWCIt3GptD3N9ZdJJ
Pj/6qYXy9uHOD+DNgdUoKgZOvRriMTbz5tel/jnEG9GOv//FOJTPsKRVgLVlYrZWzDyTQKeIejKG
b/iWa+VHIR7+YhAaPbqsUmFY5uJJ5qhXI20+FFVzp8VbjEpMRKF/88TeDLJ4YkaGvaKKq9UxG+1+
rdfhg1Ehs6yrWF2Fg2b9xZesGlgmgAYJep+L4cxYk9ISUcnRDBKn9guMTQ9JSVIrjMDzT+9EkUSH
wCYnGfcDQKfF9orOomwrk3Ojgl1ERa1EPRrZ1tWGyknbq/ODnTqI34222DlkdNkY8jEa8THmZ1wP
nCrBOBXzFieor1pc9ovhsUdrbpukfNCoH7ULT/bkvkIXTahcIKDGK++XfjYUsYeyh2rYBy+YGfwr
xIKWU4lOcyvZ9pykVCdIDFgP5F5RX1isJ7eWN8Mvtha7VORGnh+3BHOhDRH+SI8XYdif9cyi3gEH
M+Z2tangf7J4qdOscSPBbt6gG0eSbksEOQiFovQp5Hizq8/mo5zvqYqga8cXLjUnsCtLkxHOoVag
87OMjG2FASgWtOHx04icOAghdMBlzeMrk/gN1fyLe9q74RYlSB5FfppUDCfQ4+vmfVL9mKJP55ft
qZf2dkqLQtXXJKywB8YougPZo2F7T1jS+SFOfYZvh1igGpYUoOHs5iFcTbnOlHUp7azxRy1fWP4n
60QN4YoNwoOFj7Z4Xp4HyRgXCM62oF1REmOt/wCXxiWl9qUNiqPIJm+Vdfsmji+FCc+r7rdVqbAu
FWLQqYAWQxfYAMn5fKSnha/ujSnFW69vB1yFC2trYk7tkAqO9JbUatwe6n5L3pR/4TmfPHe519AJ
tGgKmtbiQROPFeKzKpi/cp9j3ruJ29KdOvUlDatrlRegStN+hg3VQqwTadv1+zATF1pMJxfUmx+x
wPREU1U+AT7hsZSv7apyRH1/sVl28jvUNMO0CNumj7XYAyy9jrukySmgKuIyMmy894QAZvBdJ30f
F63mVON4JfRC+/4XS1mjKsTlFHumJZXAQEaadwkDN0UiDnKnbSMZCZKVGR2aN/KUQhIVLmBop1+r
TsNdmOzq4ies+aaiadE9RUlbsq3r0vXsrdztsCTIm2ZDAp8NHtlan7xYW4e4HIMqrbsv5yd96v6g
6RqgKSQlsjoWy6pvLK81uvmWEnnXZqO5tKcufLonF82bIRaLBkc7w6h6rigi/zQVJeLea9UoL5QD
J1fNr0GWsBcxIgJuMYNIafFEdRrFHwYTU3Eyb7rwe5JcWCvzJ//bloCkV0feRrDwsvqYPE+rRrtg
TulhGomXTg6gzUF64dQ9ubsS80lYHvwienrvD/1Oxh/NI0jqOFiY3dnBCtF8gtpIDi9/dyenZEKI
Nuh8gRsuCgyczasxGRgLL6NVGCorhCWFMpKpcWkrO7kgsHrBBR6KCTyT97Oy+6RAlstWnmNTP3gv
AWL3liAnAuq81d62ihXNtpDUBgyyCXRxjKwjhvPl/MK/9CPmP3/z4WWNyWGCPRJ88W84Za2a8DCF
z+fHOLkoQYlmEAACnrwYI7WKAN01e7NNeaZbO8ITV0F55wcbs9h404XRTs/o12iLxUI0NwaAFfd0
sphKQrjTWibF5P78lE7uF2+mtCwpMi2Jw4R31yjlyvC+YqDsnB/h0kNb7EimCr0pJ37ymLWrxnjw
ic8KgmmTEAFjf6rgAp8f7udL+O1TfjOjxfbUDmZUDfiiHLvIWynDbRwT1lTf5uF+bgW14YEE8NjR
xUOkp1tdbd0gb8gl2vTxJcrPhWe73FRiQ4ZdnTLzAE5xZN57Xnzh2Z5cIggJoNlAsAKXer/op0nC
fghS/lEK21dCK6Y9SU9PGf6OF2qmk5vJm4EWKx/DKH0gWo+NK/6G2GaVZJTUaYr/TH1hSpdGWqx6
2as0OHKMlE36rlTyA60baA5uln87v1BOvp03U1qsfCvL2kJFHHiMJr93QuNHHFaX1v6l97NY+6OW
9oTIM8ZkPqaBus7qZzlO1+cncmmQxYIH3jHVQLDMLF5K7L3COLhYxJ1+K3gkCo26gsD49wtNRFqd
agMLDdPebZ9NjpS+jmI4NuGFhXZ6Mr8GWrx+FZ21jSsNgENpXKXqDwvZCsGyFxbZyXPYovaGOqvp
GIm+nw65BmY+KhTfg6+bsLiQEMD8zp0IS4kqwQjI8jEF/pvX9GvMxbeaJyX0UZ0x2+6bkDECM34U
Q3FhkJObLSxHKM4GJcZyQyiEH3Czn7hV5K9xQkZrt9PCH7gbVcZmyMT+z6ekKxz4UN/xLViuioz0
K8y+bLD+IMM4L5c0t/DIUCB4I7kw1M8mzHJbp4Go6TB2AZeXbLi6jatWgxMJJWnaESWOmy6wIZbz
AVrHYms3m/kS2cc19sqja073utl+aFrtUGNLGM+GTFMzbs/P/9RXoWuwyWFlQSXXF5+3YnWTncf8
pjAcXEo5OXvNGpIl2wtf+KmtirRaaEW0aOEzLj6KPhqLZrCS6Jj4D6P/ShPs/DxOrZq3///FVhgF
HsiTlJJ8mcHsMbBwjh28kYuxXVUckFnsnh/v5OUfbjf0TFkWdAoWAwYxIStTM0/IJmqwKmNy0gnG
wnYzN3d+gcV6nWB3hWOP7RT+kD6h/tYu/IhTO83Mb4MaBuyIv8b7PUA149lpk0nL/icFxx9aYZLx
6fxET704XPpkvDt0lW1m/vM3RWmcTW0zKURaZQn6bm77DvSw4i82M7ZkQ8V73hRwi98PUoblOOZj
Fh3LOiMzXgTEuMAGcrui+F4XHYe1bQx/sc/QkjUsSg+MwJYNN3DhahT5GB1Hce3Xj52ekC3wRfbS
VZpej/b/kHamvVEkSxf+RSXVvnztzXbTBgyYAb6UgDG173v9+vdJz3uH7nSpS3g0o9HVtdRRuUVG
Rpw4p1gZolgL+fA7Armt85ox4R+5HGKUetQowi4+ubHzGaIJvfsa67djDtuQ/14r3/P+XNkdixZt
U9dNAwgpT7VLi7S1R6mS2vEJDR5insLNebdMLUIqkIx4tEhW45fKcg/X98szze/lQE0VfgsAT/hU
cpdSXrqxyqwMx4BCxU8UEZEpRVEx3XY//CcyNJB6eUj+TDcmkpoqUnNHVKC2IfCWYDUd/3Ln8iG8
6WAjBuIElvpy/ANgwrSEe+3kTadO3Wn5ygZaSA1jgPYY22WwAuJ8aWAK1cpwdHCSycCTo412861S
++/tqQJJ/TiMT1MOA2BdbQ3Ffzt19sqOeunyME9lUtNgx0ELS1rfqkR8MYTb5cRdswngwx+oyPda
vW1hgPxKXXHF3suIgxYw4gj8t0Y62pKGmyLnUMN3HiJb1Wyj/ltTjtt++JnCTZnFK9fSki2LliMo
hOC6BmtwObVpiYY5QqUUovoSfsWPM+xtM1BoFEL+OH9I+7IGMhRYGgAoGQKFkpMTJgUBgGL+SmKC
qPSoJdHKVnl5FE3q7sCSdPg1hK++HE6mtUo0Z6SCWhSW6+xR8Ht43yf7O8LS+l/esPIiXtgZmLNI
nXGri7rypbk600ermahZFENKVQQtLv8vBEv05M6Fatvu/1458jq/Jx35C3vi72d3BEwXXkT7c3TS
7PQgJAb60rpLQ+fG1frPQjAqGH/N7TflLoX/bC2jsZCvFJP7e7TS5Nbo9w0uGsYnSAlvHRfVjtk/
+E55bKJjnPj3HozNTYmm89AedLXYlQij8AZYOR0LAQGfIQpE9CqpMFlJAQENOm5hicyK7Y13OrRn
pvptij9PaXTTpM3WML5OCFH0xtrd+TII4FB6cGeRnxZxpWTXz1Rad4sUN4dMpUtfPCUc6txrW3gh
KQGMHrCjaEggvyjvYdK1kTWloN3n6W8VeZBdGUISCdtMCAH6lG0erTv7Zu5vcwXZlJVi54I7wM2S
fHfAcLOhJVcuHATc4xFZK+cn8rybNP5U109e/D6Of67s5ZeVFdbwzJQUU7lOZ7rKgKlq+B5PT4X1
Fhl1aN0/OPONaR9991AUf63YXDg/5zblLIs5O1pJMYXzCpNi8za0bqPiTezfjD/a+kNomRv+RQmK
gs6K4aXBUkIi60LSk0e2NK+BXzPdI0cnTE9m/4SGfPLUqAYqe3Dvtp+guj9ksIdet/ryyQE6kdZf
lpIOSR4Dl97CR4Wxm0bex2MNw4679VGpLahq6PmKG1wokV9akmJXeHVmPRB5tAzBZboYleavvNb3
PLkMj57ZbaGk20l9A13Fe13PbkLvgz+Nfwzw4RsETolOFM7ps9s4841oJs4xpG3k8hRFg9cBHnp6
61XIcpE5uD6xi0eUN4lo7MYd0m5zObMTasRhpk0RrbRIMhrtbVq+g08ATaDKRPLIdD9rJt21jr9z
zGwvqoR6mpzQgkX2x3+8/jELVx7j/v0t0tzbeh9DEENdLidlCGv3xve+J069seH9mdFqiENkBtfu
giVfeG5U/P1ssj3assRzHh+sJY9e6e4GWDhcobnxb7P9+38utnPllsWhIZdCXxYwOl4tl1aaEnmL
KfU4rjMaEe6N0Xm7tkUPwayf4EeZTRjeO/X2utGFaJanEeUdOr8INeWKb5H3na2GGrmXlDaJHk2n
bWYY3cottnQ2z61Il4leKPBqDCRfdCVFJVq/7aoHYyDxsIYDWDSk4bjpTKZ6roq/n61UNlp953cK
24NE2h44Xwndk/PL5AAetCZwV6K8xdkjWDbFW8Am33Nprp0tQcxk0kU1gZCZHxAn2V1fn8UBiaZA
wmOLjg9p6yVdA5ISnedTVnlbw7rXVKjKg+NqdnEpztBFNex/hqSZ6yYln0dhSAthrM9gEg91OHqh
xkZ9XWt6exPNEG958U/SDl//2yCl7THCtQXrD7bt+TaeD1X6vkQaTgumlW24uFy8q0hJUQc2LcmO
W9Ir6Ft0zhBPbWnWMbJ5f30kCyEy3Rt0IorHk82j5nJDGGk9QDsOnM7X8x1FUp9I2da+pG10KAUR
/7hy1Yrll0Jk0S2isW78x5Ef40hSJfzfdA7E7R7SMwQHoA66PqQ1E9LGmBSjj2njjE5T+yHux10T
pBsdvrDrVhb3+dlApKUxrFyFPZ9OgOFXwRAc54F2jrn8ft2K+JVr0yUFJiXBLowDjGVEcjlJq301
vknGt9Diw8O3shXWRiRthczLKQgDKz91KGe78XQswqex+kuP6w/XB7VoCB4VsqxghlQZOt8lCuLU
KqenUqedWX3WJuO+UXcjqtjXDS3uhDND0gUFjAspSfHcbDS0+CA+5QXoWd/gWbVWbqXFdaI/FRiU
JzpFxUE+c+N1VmpenrBO8AJsJ+OYUCX81CJ9szGL8Nf1US0e2TNbYtRntjSAoyOMbNRVIG57h5i5
epNN7rvW0Z7qxolu4Nj+gQhlsXJyF1cN1hsXf0SuVc5ca42emWEHCMFR22LvBPSKQCP+EX1YWv9D
ZDWvj3LR9XmkIxy4g3F90iihpJvMysJc6pBrtYqEy54WvpU9v7RDyFy7vFWhB+J/XM4l6uelU8Ko
+Qz14wy3xsO6F18zIh2sKHGz3hUom0Q7tlZND+y9XazxgyzNl2icINNHCofA6HIkflmBzffIdTSO
UX3U+qraoOpQrDxAF2o3JqDe32akZYmDzmxhlOTW9bziNo8rA6xdihRVnB3S1ItBFWvTLqhRxBq9
zt77eqLuel9BYRO+7H0/JxkswrZxi/KUR/A7B0eoY1ZbV0QcI/vN888Um/nsjKBUbf8DAqr1bWFD
nd5AsRtAVGFYiI0dO/+NAYsdr712Nce1vNqAttCoc2kRk2ZIq/zU8yIqWugRIbQ4HfLH6ydjydeQ
qfvXgDQ2w4LIJprJMhHwvAFi6O5rM99D75SR3gnfmXO0cvIXQy0Rn7oaTltkei9nc5go2QUT0bBV
lt6+7BSoDgcUeJV8SPaJXiebqgvybe7yqEOhuPxaW8ValnlxWvEERHxC2k8uU6TxYCN7o3M7ad/o
nfRiuI6TH9dndsmzkq2nPROQseM+s6af7Zo8gAlE9xOKgM5O1Y+V0ewUXv75NxALQbNSHn/OPr7Y
o2fWpFnVvMJWcwPfEyHq5PhbdZqIlKcHikD7vkUmqoZ1eyIo6/au3txdH+qiu7DgciEbC7eBK7kL
T4vgpjTxSRBU1i6Uk69w36zVv78vDc7vJ86Gwu9D+7zTdFjSo7XgWLjNF/N3ZkI6B/DIKkhecUOY
1XBI9Oigo0Yydbex+qkwPsO+uxq8Lp68M4vi72f7o7WGWIFvlODV/IlGmAtdMiSWqLA2U/iEcuH1
JVrc8WfWpLspUxXdhV4aa4CX56pGRWjYwBH5isQMdzoceBpZGY7W5aB8ze3V+Ll7IUFd5wea8q/p
COHWIClsI68JaZ7MssPFkHT1hMuawx0luE+5u6uaT8hmXZ+xxSPFSwlAuEgDEzhcjqUDRpGGaBSd
oAN908IqGmefZhvALsyrqYNsrzFApxCSooi6mylz15LDS0tGIo/qrYHjN1VpyTS7MqNi4DVv6b9S
kE4UUTpMXx/lgpfi11kqohbqarI3Ngxkn/ICIzW6DIaBBE6HdJyxI2mxK6B2HfIVX7Fw0DDIWw00
CjeAHCQBG5mgs6QqDQRuG/vxOxOG/ViHRnDyPltWdOzUY+uslW3F8ZWON0hXuvIB1EOtLAc0gvm1
6uwqPtUeuTvkjVAQSu5bpfJ3ueqkf/5UwFkBaQcQCn+IJSVGCjMZ4TRPnnEZKSXKUrsf3IfrC7fg
Pi5s6Je704pzmgD8OD61FCgn0z8mzrQJEdvpPtdwjV83trhLRJ0CtjSKIXKV0ocU3zCCPj6Z83Md
HznryjLDg+4joFGow3elCgre9/bTdbsLRwA87W+70sXSmm46u0oZn+C7NYN71f3erBGKLJlgWDau
hMTFi5dIwRtL9dIhPnmDex/4CK/nD/24AoVeuCB5EcB5RgcAqUZVGkdj9x2qCxhxdFA6T2gqrey4
pf1NcwENr57Aj8t+d9QaiwZJJz6JKBGKhuhgg8DM/Q/X12Np052bkW7Jxsh9Hm6gH6IU+pr0gO6B
fhuhaW7GX65bWtpx55ak25G0WwVNNwNypoPSI7iequqX0UKvq0cZ2N2nxp+3NJqwt/2eQvFFZ/dx
blJFUFUzPhned8u5t6N9X4UbGm3+28CEfzwz4zlT2xAtxqdAu0PqYkP8exLJnuRzgvJKWtYr/nZx
f/8ellwqiXvDah3fYH/PVGkdv4HMHI7HLvt1fVxL1yXzRyGRxiXScTIQb04sL0GHBGQMWoSVk33V
Df1OHeq3cdH+rPoDijf1kxWSEpyRVn7NrIJsAIMKHRqgg8tZrf2+9htDAanmAvJrSoRatJw2fOj8
S4dmtRkOp5/XB7y4Q89MSvkgiLb8ecgwOWjau7QjFskhZ4xh8miaOzMtkeIoXuHzBX7jf6OU3Ah8
nXnZozB0SuwYSRbEUupMKDwOmiKkXm7RUkxWTC5uH6I58VCHy0auK5YzhLG1ABHr6b6jzB6Tnmzs
lULCohF6sEVzFD2+MjfaqDQljSqUYczuO5jNsHtcLVsurhbPTtH/BGGSLZ1uRKFiSHF58UWDvk3Q
3KzVH37JqxNYo36r+yv+ePk0nNmTjnmCUHeeV9gro/ghqIbNXB7d+V6LDr2OVqWPhIJxl6Rfy7X3
9eJc/jYst9V5SqVC5GCQsNbucpMeRRvlXkN7f33zL1sBWiiuTM6bNJ1um/lNNNpgb8iHO8WxTmuo
p26uG1m6NaFqVEWnElen3DgPfZ8TtUjHnmJLOyV1+qY3/e/XTSyNQwDqSLZCewKD9qXfsBGQIuuC
iQSM/JR/N71HWPleYQMCJXoK+OIXxercygpEPiIi3vao0OmXTfUmJvt+3cpSBADe+F8r2uVIXJSB
iXID/Hz9kBvzHiGKjZYdLcVauVCeWwXlWPrckuRr7TH1YRtvuSjDoL5TENDYjADJbtsuHPd1VNa7
wGidB1WBURGtJPt9rKcPzTB8dQYn3CjBPN4UWoAMkekWuxCVt406d/NmRPRli57GX64d0GZf0Fnf
GIF3V8UR/X1RGt44Y9udWqD7UHfyEOoRFVk5tovbgfhWwOSp98uYEb9E0rMh/3yaUaxz0nZP5B45
a5fVM3roxQzSXsv7lRZnsH+Xa4WKJu+xAJizhVxOS0uhMW1dMxN9IPZ+0uNHPf2oo0wzFqC86ofQ
jj9rcbXt7fdG/qOLw908FHfN8BZe5Mx9AFR/UPXHQNG3Vr5v07cKPGcbNvXh+g5bStcaIoiFpJhS
OTHF5WdnMQwTakg0bpdv4iF7iHrQvXNxZ4XxTp3mEzJc920GRjyvQm/Th9AoF91N1TRI6kQ73TGO
U6Tv/WpSX7NsZx8mneLEsOOysYBsC5HZMS430bEx/dvrw1/cG2dGxN/PA7cx9ozUALPdpNFW+VyN
T7m7kj1ZdHh0JoPWFnRFcsNkVU0V+6UmNhw/xGi3qOqKu1t0EmcGpDGEKJxNSoSBAaVX+ssDVNk+
JsHn6zO19ErQz6yIrzibqSLui7yJeWyP7l3eH4fxCKdD+jZuVzbk0p1+bkd6I9QaStSQZcUn3XqL
hvgI+hpC0FrxqBv8zQ68PqqlxDV4YIgBgB1xAOTV6WYX2QPUaEQoZOjzdnDonx0zAE8fmmYX19ob
Hvm9svZgEM7ghbM4MyutGRqZWoEqJKmLcO9CY2kS0G4QctlqobNpDG9rj9qm01DIuj7exVU8syut
YjREbpqIJIbhv1NBPjEwjYY4y9vXRNSvsEWHtWjiEfSP0uU1NXSaTBYr2TvIQSc+oo105SM+2PgR
Cd81+l8xZS+m9MycdIPFjhX1Zs0G9YLv1JUgGngsspVbfzECpBECakOwnWg9SE7eq5G6LEZ6E3R/
tLdaGR5nd6vN39FqI3rawIR1U2bKZ0hz8zp+fM18/mtbvsfyucr6ccD2kL73p+a2NVE9tJxN6T55
0WuyXWcD1aXFC3ulLkqHng+FVxDPkrS46YDNPuTJnL0Cl4tGB1xKouOJSqt0BZlaWNTFQCLqTWlV
W72EcVgdV2opixv/zIZ0m8wd7ILZoOHo1W7Toj02Zd/tOt4N0NJT7ru+Uotb8cyY+PuZr+Q4TAVE
2vEpc8q/NCXa+5bzt+rZu+tmlp0X3c9wqsAyoLrSabZROm/Dmpa00qjRbEzflb71psyOqNrfKQmS
pPmx9LbZjxWzYu1fnDRXEL4JClHgDJfDGzs1d7IZs5WPJmLsoNf0CMdW238ay3Rj9MXGoAR4M1dr
mLvFq5QqAQlm3pW0k10aVghg4hmVDVQVMmeLCvl4N/hqc3N9fGtWpOH5Gn3OtS6swFe7VZxy2vkJ
7uu6lcU9AhJE0KSiXSBXEkF9dulYc/E4cNZ2e0+QTc8rtXix/i8W6syGtA/Niu6GbOSRYsShLnLz
1nZOVS65KdyO9CT9xyFJ27Elz2bbDUMy/KM7fNd2SbLW8ro8Ioi0qDST3bWl6CDpRis0JkwgHDsa
vyyIytpPqPC+YguIRDx4OmrajittNBTEnAjRMHL97QxU4W4Kzf2fL/+5BWmT6UFsJLre8FpwfhYN
iAf/XVWtRjdLWxnEKCgqMDJwL0vXlRKNSqogc3eqmyOdyGOwc+NkR2l3Z/Iam7Zjeq9lt0j3HvLg
Q5a/zf16ZU8s+V1a3CgOQUMKUY74wjNXOCVzj8oLC2aywWGwh3+sM/edbe3yyN7NVvL4ink9sydv
+dRDmzbDnpK5d/Sub42uvFeKaeXdsNRKQ+uegTQ6RL+EjVLbFTKjESqAPBy6vtzVzr03TJuyOpJU
gwmwh0gxdDcZ7zcj3ykj9OSfujXtATES+XCff4G0R6NYLft84gvc/HNXW4c587ZuvMbJu7iDzsYp
7dMiiZLRabFiW4fI2bjqyr28Ngrp7jfKuQZmIOaxfkv3P3fkoOQre3B5DGDSoM2wSHJIe7DXe8VK
Wp64rm/8CAPb3YalNu9es/F+G5E2XgwrQ+6LxlwSQlGlH13rZ+vnK9tuebZ+G5E8bGI1uTHMIsaN
yls/cHflqN2uIs4XrTyjxKBnhA9BPNHOzqzboxzuop97KuwK1o8OCr2mh9xyVpTscH3WFt0DTfVC
uAP4uisdo1IryimIMRVq9t75okzJZiyQUw725qvmDsAVm1nI88mUvmlYWKS1ZlGjVrd58E3Azpts
Jem9dD8JVNf/jEiH0jBbi8uLyM/TI3ujzQNqc8PkIEKPcjHl1jVE7uL8WVQhgU4AfZIZwCLHrZED
U9natqKRgGzRhh2i8KBoSb3LPZOSSTRkK5mZpcZlg07pf61K1wqayeXc1pSf5qY+6s28tTX1ZtKg
tiqQSu69O2fqd/p3s/cOY+T9TXfIW8cKTnb8fk7io6E8CLSSYJS5vpkW9y09sNQbwJ9qcv4aKECl
z55L2E32LXGEfvfWpWL636xIg7fSppmsyuNGU3nrUSn1Hu1pLUu+uI/AGTxrU9IGKxkZglzNiHST
U6G7O9gffRXqNQ8x8H5lwy7P2f8MIVp2edb9giahSVHi51x50ptH1Wk3iAy+xjv+Ox5gKZdmeESq
cdMzntIbd3rg3dpmgkDzWmvpUvJIwDP+mTaazS/NmE2sCOAL7Ai+fqAg+562eSFD27X3omGQno9X
XF/QSsL3AFsBrazS9ZX5SawqCec9VN+OH7SMMb1iu51bkC6vchjCalZxW+HwMZyfpv6+i9Zy10ub
gO4RIZhHOw7l3stp04sycSG7JhjN49uwMG/ps46tcGUPLC0O2Ez6jwncBbnDpRVFcZqgS+LkFDXT
Bh7qfQICgGqGpuRbBf3rOF5ZnCXnaAkVS9GL61imGPbZPWbQ7WvMfpvQ/9NFm7yb/L+DOXK2rtAe
Lj2kBXRfe41HBteF4olox4Gr/NKoP6ae2w9ZcjLNL2V+4DK9UT5b4Taqy5vrjmhxPs8sSTvDGvJ6
zIM6Ofn9cBA9qKF/qN0e+gp8nlcNwa1qrO3GZZs8v+hEo0FfJsHpq0EvjHlITl0FZprCbHFTon99
NyNfDNp2VPc83vdREtsrWfTFXAe0Nf9aljziVPhjmUMveprqiRZfLQBRPN13nYa04BZ0WLjRUXKq
4x8gu1fuu6XjQXAicpgQQ9H0fLmkeUprrF5YCSoHyV9jPk135pR8iSY7WHHGi4Ok786DaAVJYrCQ
l5amKnSLNCJSNYZyX/iE3OG2T4qD9aMx7Dd9+TkbvF3j/n19Iy2dkzOrMoWEPvlun5mEroV2H7Zv
8lIBafxxDI4ANVemculeOzcl3QPZoEOGKaoIGZCRBkhbVd83UUBR8PH6mJ7FTuXn0bkl6SpQGJOa
CHRWXWzyKN1XEQCjMXsC4Jb4ZKic/pCo6cacqEP6w5cuu4nHYzF8n4v+7bB2VMVRfPEx4GigPYBf
BdjD5bp2TpAhYU/q1q7LHfpWY1Yero93aY+iNPKvBWliI0pjkMlgAc7RXYf2OxO7+jBY3p/0AVIm
JNZ80cSk+g4xZTQSQ4fWTUpHeqHSTETM6fu7Ye43hTHqm7br3ijpWsv24iY9My0dQrfWosKfeSnU
6UHDfwfjxstqyOPb7WCvUvOIBXm5YL8HKt1VrpNZhPLE1aH3CH51awfRoW0StAt19aYxb4YRQktP
fdfGysp9v7hVaLakcmog1/ACIOzHjh5YAtoVfHf9X0GwcjAWT+DZ70supoxQpUlqEHHo35R1/c7J
b6yw2MMOvTKQZUNCyhK0J5V36SKMp8Qb04mMu6kX+zGdEazTbub8oIDHv773F7cGERiMUYItTsZ7
WGZMZCnQd22mbkUhF/XtfdS4+8qwdvVaC8jiSTuzJm3E0GgSCpRMoOLd+y7ID7j07W/XRyQW4Xz7
kVJiGODtBHRKABcu/QWoZqeEzTo9DVmzsZO70d1Y/dOgWUdHsQ68OrZplu2u25TX69km7MEqsF/o
7WTdOa22nXHuy/TkxOom9e9KKC2iPt79MTBMNiSW8zwsswd6aLImPbkNUAP1WER/q/afZseejcCd
4TiiD4o0xqURz5qJCIURPQyZrKdWv/HWaN3lnYAN4krKxy7/5bBKPrcx3C5WGzWjzTI+5NVx8pJN
Nq/VNRfWhb5Dk35ogZoisXA5EvhR04nm7wyRdOXBHoud26DIbn2N1xqvZc8jhiNUP2DHAzmFavSl
Ib93hWKVl53abhTDqZy1a1A+qM8WhGwT6QoQ+/Kr1vXbOh5KLTtpzQNMYFuXft40uq+84NBYK0do
aXEQ3frHlpi6y9GMk530scri5Km3H+J9a8JXOawEbMtGmCzAqfSGyt0kQRpqPfii7NTYTnvKDUA7
St2rJ7Ppg8P147loCjAlvQeIzkBkejmeOFdzRe/T/BSpN22b7RChjiDx/3Mj3DlCvQOeKDqvL41E
BPxGm8f5KYgeWpDLWtsiCWSsBIFLQyGUF3x7wPNcQ9poZpDZodtW+WmnNLdw5N69YhAWmuv0WqP3
IPMH9t5Qd2VR5AJboVn3XHBm8YcFXrGRccv/mpBOfuvEvABiRjAAh5q/5OnR7X69YhS2BqM7eT0k
1SUvmZDJUEsDE1E5bwWjKRD97ars+JJzEZ1doIAhGCKxfLng6FlnftpjBTmo3RAZG0V/sKyvaMW8
Zs15iAO8BF4Kl8SlITutS57/Wn6aCqQQxKL0+ffrM7bkXURF+v9NyPgIp28q+M31nMjpg2UiZW7d
zCRhVXVCjWatLrI0cWLW6D9nm0H0ezmelMSr5tRefhqj/C42YyEKT/ZzF85/Kjou9tq5Jengd5pS
zkFn5ydt83WtJXxtFOLvZ1dxZGezGZZOfrKivWIiLi4y4pBN/fHC6JpQBXJs1p7kz6WVWMtRzoW2
6zSn36axu9Py21mNbrPUgoP5D0vezNaFLenYqJONqo2CreFoTtGuJSA8pdrabl6YN3G3AFnhXqYT
WBpRrTdKofR5dkL/kESEAvC1rX7OaEDuHBXO++vz97xzpXDwwpw0KF49YeLYBea+NSG8Z82HJqsP
ZuBvWuTAq0/W+DekAca0yeKDG5zMG1vZNcPJM4ItbgQY562yNgMLPvzikyTHkQVFnMUeMxD2b7r8
NA/vQvv2+rAX4hFMQDmLHBn3uAwzmdPa8Ga3zGAiymAo/qDVj9cNLI/htwHpHirSnoK0MOA4zSY2
7vL6/eAd/psNyU9UTm1MjVJnp8792AePg+tvVotOL9jbxKY/nykx0LNjrHVmHwczYQhMZ91W16L2
o9t47s62xmA7FlX7zigDRIdsLdzPaVJsdEXVDpHZJnft6KWQLOjWtsv75MP1wa+toHRMgixwnURM
sOt+zKe/lf7Hf/t96VxEakuPZMDk2um89yy03KgwXDexuEfojgS7i8wfNCOXUzsrTWJTu8DPtzf9
R0U7Plz//cUpcsncAAJyRBfL5e/3Y+IESsLva6G60cPj2Kyd1DUL0iL0RpQ7/hTlp6KrtzQG09F5
c30Mi3NENA/O8zlnIY3B4HoKbGXOTkr8PRqPav6tWSveio984QHPTEiDmIzRzidwJDAPxZus3Hb6
Qf04uWu1vaW5ApVjUDRQ6Y8ypCjFVJs+rjoeKFH3XW2/NcYa6cHSVJ0ZkGEjk98NEIPzmPNQFVWG
7j6z1fs4SH79+Yqcm5Hi08ZOAtgwMGP2zqZ17rVQ2Tq76zZW5sqUXtjTYBoQLOgMJeg2mvtJX0tL
L605ABdaP6DnJSUhnW5o/Cwa9Z8fvvotmcEnW3lbCsnmdl4T7V4ci84LHgwqSWNZeVrLTSdEg4p3
XPl5hBeOZP/Ky0ounAgXTW7wXwvSiiil5Y1OyGD8ufqVO0myGYa7AooDx/wyJveIfK5ZXBuTtD51
1s9IJYsxpclGTR/TbuXx+wIM/c+YhIin0O4CXXPpu7os1ipjcLJTH6Q9MpbhE30OuzlpjI1hb5Nh
Q3ZzF8/Wl0Kd7iD9PVzfgGL9ZZ8Abhhy1GeyIRm6n0/lPCGCmhFWlsPGD8NjRf3ayT/Pg3lTq+Ma
v8zyhP62J7m5YC55P9ncsr31GJdPfb9yFSzu97PxSNPZ6N1c2Aq/f9B/mV++rvz6oudhwun1Af0C
P/DlYlldaxpkrLLTqBwsN9rA5poWa3tucUlEdkI14DNlY1waMSiv2oUT5Kdsin9U6byZg3FvN7ep
bu6cv68v/wsUyvP2s0wXaCMWEQy4NKYlXTC0ERmRAa3PG9+caCOf0AuZ3anfapYCX05i2R/dFvqx
kB6fQ9xUD2Ucf+1dmAfqcja3fRAEO82LvdvEb1N3W5VRtPW6ce0Ntzj5yCGS9bLFu0Ga/Mwu665q
E95ZvbVpnmIw6HPw52kP+BktDXoiUjfwal5Ox5gWplNnOZFE4NOSAFMwtsY/ZSN9nvQzK9Kke21n
ZLqJlTLYtcNNZL6d60f35/WlXZ6uf4aC9rqchorpQ59SXtMnpz223iEaPrZr7NWLh+3/xyFMSP5Y
teMhgfgvB/eyH8tjbt6X5XY1JbE2EPk8kAdVAnqGT1X3Yyof+/ptt8ZMvWZCesRY8A05wyAGQuvX
vPG047zGALpoAt1SOC5gcqFF43JnmXlRxG5Y5yff9d8akxVtHEUNN+S/dtfXfXFRYJCBY4i8LTH3
paHAN6pZyXlODmZ90EYwG6EGr4u/L9a4psU2le8O8XQX3TSkveTYQo1bMCMtvsNpAZ8EMB/vXP9v
ZfpJP8htmH2HzmZlbEu3x7lF6Xim7jTMZZPlJ1dVQPx/9ld7u9bGJB1Nty+HGg7y/KQM423dv69K
ddPax8rVN019Mtt9En+9vl5L7v7Z29C5o/GEkdxaGsRqnnic01Hl/bKZim3q7vJvpv/pup2lfUGS
nQy7TYveiw1oDMXslBUbkNJ5Gb9L33TzIUlWjCwtEFlpHf0T+KH453LzTYDGs2428WzOkxHXm34N
GbR0jEiAwVXEJQ8AStoBTafZsVNyOY5hnn110qre2rASn+KeRunrE/aiUC/ctA0rjUPJCO5tmbTX
MVq/VWa8gjV74aZ4aHL1EMTRXtVPpao9zGm7qa2nP6e3EnYZnA40QCja2GIOzjIRAIedsgkHzhUU
dWUcbr3oKZ7/PPsu6MSpvEEk4EIZf2nECeNh1MMxOTlWan+sIW8+GKMxHsu299di3IW4nQAXch+R
tzYp8VzaKqO6GwJ3AogZ+YcqjN4Z4QjbQ7ubq5vROfoFLZsWZFet8ajTEeh4/QO8QJv83vUQukm0
DFhSFGwKv3t3fYkXzsTFh4ntfDbT9tC3auL1gNs072uImEWEso4dxbexs5ICedHrwKJemJIWFTZP
J7S6DoaSDq5KFS7XYzQ/dq63MYx3mnHrlyf4A0AaI54Uc/1Eu9cMFVAUuE4OkKzbUVi9mvpkSv7h
cwh+QRjKC+1OT79ct7NwQBnnbzvSAaVeOHmNDc4rGyb/XTtk2Z0VTZ+aPm9XzueiJcCWaA9zQh0Z
5OFas2IN5ZyckEDcWda3MITzdbQP18fzAgP1vHBnZiSX1le2n5a6DnCNPhjHi7ZkGzZz7h9mrf8B
2BcfUO2Ttr7vA/OtWgwHx2tvTH0sN5k6792g26qDc3f9oxaHztHFjXtcGTLErbbtuXIGDlTUtxv9
Tsikxiul34VrCZcHwYhoUaS3Xjqzc0q/D5VuzqzqRrd1Xu9Sa3yELO4hU7vPozuqKxt00SBNfARH
olInczuP/lCFvNySU6D8RZvBDiak4muXDLtk/HV99hbd0Zkl6SgaFrGxXWFpmj7p2iclTjaaEm9s
l2Q/nFrDp+vmljLLKOYgnoVoDdk9eWRx4sVhFSvJaYjpG1RplN9bQm4uNdRg20IashmrpN1poT9u
ki7toQYIqluzzLUN6HXIeNpxF9al+5rz4yF2Sj1agGwl5+cCI+wtgNenJj9SZ95Uc41M3Mfrg1/c
qWdG5Lmeui7UZh8jG6JBE0qo7XUDCy4ctlyOv+DfA1Mn3WO5m/ZlrDnJKZ5qb2dOD53IpAXlQ0jN
cn/dlpgRKeDFFo1q9PWIAFsK1XIf82OJb7Ny41tdt7dh17y/buIFlQjuBhtCuJIoiktTeifERd+r
DiImp3au7nJXCAbz6IbCv0m2uQ7Wp/pcJJ9nRIIqO/2qDzEgPqQ0KUAMWrHNJ8pW7do3LSzixTdJ
L7BKtyjUuW5y8hLjyxzNtymgCRPNp8rYDOPHDBqCXOt3ffu2rtEzr9TvsV58M/GViRmtBBMLbuLi
WyS/1PqxPqlBkJ6CMDXv7D51NmoylUenK6EOmGmuGrN5uLm+KosLj2g02RgcLnJUl3FCHoXl0A4s
SmXFDY38Da8PTZ3/3KuDRP9tRZpmNRhLtws8QrLwxovf2c1d7n++PpClmPbChjR9Q9R4qVsyfdnw
GBFT6cReav3LDX75qrutJ9QRHeMW9s/XHFOY0jyLkFNFWuZyBpNOR8wPFJZo+LGzY9h/bx/VNcbK
JU/L6H5bkdapLGjzmM05Rd3b0oFhjO0+TaPkti5bLd1FvTa/cWyv/ise4vqu7EblLdmtZK9A0rnV
YOij97PpNkXs+yvh3/IG+v1h0tKmDaRnQxGnsJX375WV+2zxeJ6NWlpTu2smHyeYnlQ13zRwXE7j
U+Q8XN85i372zIh0WwxmYjQ11EynLgj2QeBsuulXE1obzw1X7qU1S9KVoeatF+YKpPHoygT6/Xzb
z7e18efPn4udIj7iLPIHhgwJSMB+HLtjFZQ727+D1GVl0y/6Kh5wBiTFlCZlwdwEvgwiAuasjf2t
1R1wl3HzA7biP5Zmf741fluS4Vp61s4sPne55gzHufsQR/ZrnNOZBelo2XT8upOOc4IW+K3Wvy/s
x+sbTMTRLy7XMwPSEQmyPo7bmMnSBgvveszgGM2c99CMi8AkMCHnWHtBLK+PBf2GBeIZuYXLTWAX
mh+HE/jWuc+am7nxg4cm828Cz99kOCui+G6Nf2bxrNI/LaQFPQIWaRoL3CAbgtdEZX5NvDeNHaMf
sYZAfA7OX8zlmRVpYP9H2nUtSW4r2S9iBL15BcmyrJ521WNeGOOa3gD0/Po9bO3qVqG4hZi5kiIU
odZ0EkAiM5HmnNm0p7EYTXiSIQ700a2A0VLmZNRlUqtjSWa9IdLcvHQIQAebxQsLOMlKvFl65HGd
ovEBtkEGI3J1NnoaWrJaYA10IXIt3YullCJEpZWIHKWOpXy/UKJiTOj6IPqxX7qB8L2AyydmM3lD
/FPTDrn8pT2ZQEi7r2mrZwDCOgxgIBeBxvpraUmbYindEo/b7CTDLW3bTnWpPjiCPiqRoOXnF0am
t0a5LSrETWgdcA3ryQJEqJj3ZNW3XCyHM2UxAMn73MRyMnmXuWYniH3WKpRopF8CH8yqKRB0vQqp
QedZyrAKWh4UWrpKuc/KDlBNKMG8LgAUUeu/WKXoPbi+LIxkgyfCQbPzcnkvNq/KCyDXVVgW4Nh0
KzpZvSNwyqtahyTb/0ngUhW5ZY2D3sMHdKDfHjWLqIn8LYmOUk1zYsfBqIsC6UWPb+7lhcTFBl6s
aSrDpJ4U2Lgc3LG1GRek732rA6eHGpEmxkTvsE8V2Zvj/HNDRRng+zt6M7yf6mouZxbWy8wSlLHF
rqICr7rquv9dH3D6rtfH0gah34j10UEj3Rw92on+qdVNogM4//4lFi2GM3Fd3I1OtmwlBnmdk+jZ
KvrtXEjVSa085yO2ih7G7e7+l69fKIxTACQWxRPUSK53qU+kCoQT+PSKdi5L+21fmYD7nPflrHxJ
Km1wUUh9YU73ErM4iDtRV//q4sDCipwqsF0BvHot3x4kS1KWwZhmyhuiYlzluaRs/HF/mWsNl8to
B3KNYPDGKjm74ahxoeVpmQfIfLozquVjoQCsBq9GDJdW9REtdC344vSDPrwm7exnvbwJ8xhMdRpB
Q9dmUuiege5jIYwdYvP7/c9b24TLr+OsZt1i5C4Z8XVyk5OosUmdvd2XsBbQIC6TF7ZbAH/zhR2t
s7SsppgFKvJ9xBo/TeimB8KNvEN0gPc8uIv11Lsvcy2iuZTJmbTMtDG5by17Hn1Pe/2DWbeoX0Ns
Z9a835e1qscgCFjm6zA0dpPW73XQUVkKwidLeyvQQAgqyn0FEsgMjNdzaZ703ldY5I+x8S3JKlHw
9tHtzhvTS/HLCV8YU7tK48KOphyk7QRoItkWpXtSTXTbU/nUts8R2LBGE4277EhRISqHuCcMyQMP
iORxxzZo4tw4iL3mcHb1UhI4lzXfj/lDRP2gc0LHNqf9StwOcWFgc5RpUyUPxWsmYqlefcuD0lgF
7MtCKM8H/Vlmaqxy8NqtaO7mIaacm2fFqNwikp8bG+y/YejbjRtKPRGc/GL+brb+QjJnwZS8CdVe
lWF8h5ksSATx8FC2v8f6N8BfNW0mcokOM3qUEFYqoe43IuPy/6wd032yhTkI1LqvD19WI7vqLQbf
LdeuRZ8qu1wact1+mt1ZRc+6Uxyi9siSXmC9V28YMkCgP9fQ58bnxdvCGPo+GrDpoRoUBuZiGs3t
KkYsu9nSxBFc6FU1uhDHKTkaOHKWxCMihug5GwCDED8tWBz3z1O0Jk5X54SZSqV3SJtojABB7cSU
78CUKJx6r2QiPu5VYZjBwkgh8s46T2dsVwPFlBx0R2WOmww+M0DiKH+rkcgTEjSLZHG7V/XULtmS
D0pKP23wnmt+TBLg2DEPqlMRAuda8AOwu38Xxu1inY3wKYuwuOg3knWwFXWDdl83x124f17rlvdC
FOe8tKSXI/BWIbFg/ihYdczUY2hIfgSO78n6gdAVOKCdTYO67gUR3qo+gvUJCQ0DgTk/4DqDLsh0
ShhdxY7ddnhnCXUHEa/gqufE60xFWRpUVnxPpJ07ldJ22Ekltrd2dGjSwst6GPNwA3xMpBJJq4iQ
sldP70LmokoX3sRCd5mZDZDpsH2hfiv1nORasbUN6/n+4a0KwtYts8mohX9YtgtBGHqzy76lcNH5
OG2rqe8RBtWz18iRg7H/SvDmWD0w4Az8b/mZh1KJ24jRdoAfykHvpKjnPgEpuig5+BHL3TiEBRoO
vSWIaW8m02QgW7c1rOLg5F5rN90+tFCONWrFLTobvBj5maWgMpx/pk2+rdFO0SubuMh2c+RVky0q
ba3usQMHpWL0G3vMHSZr5bzrHGgp6x5oU8zErjqi67MPDE+RM1zbYBUMYTDSJggR+BsRGWHVhaqO
KAgdpxDV9+deeOMXQ8Xv76UQbkEggmrBKmHkgRkDKbE8FOjpuq+Wa6byUgIXOSpDOqhtbOIEq9xV
u19KvzVjjbSo86oY/rsvbO18gE8uOwsy6NJKe33ZJgC7yRHCNzSfVC4t00M9TvsmftA63Ib7olaP
BzDTCxM2WFpU9VpUjRYSBAF2/sEMw1SvbNBdJRoBFAnhnouF1U5FbGLzDOdcAjgoSXwxLpdICOfM
9FAZrESz8gBG3ZYU1yxPEhPdnFVFu9gu7mRKEMCENcN2yYNr74BceP80Fi260WM0ups4dsRtPGDv
3KWp4cyYLOxN+or0qsvm7Aww08O4QIJU9c9IiE6/qtjo1QYNNjqd0GF3rQALcGWm4S0aJAkNDBOt
Ndo+qVE5RKczkpz317e6fUDBXwiqMenE43XUmh7Sps0wnA/2ZneSrWFrp5oIwHdVE0x0SiyQ8KBE
4HS6L7QylsYCc4OZU7qpSnVXNzsF/ngot/cXtHpTgdUOA/cxrc3lCkYpdQwmY0TRGfRNrb+xONqM
HYjYRThj62v6VxBfx2/RsWqFFcbc6s4hrB99ZzhnQKD/r5bDo03QtsGbCRjwQAwOyVDYP5j9GINx
pjAj/76kNU1YiEwQKS2w7DePs6nKG92MiiBqZzDomHqX/cRkgkjh1rQb0J+AgtCRagEl9bV2570G
TGAT3meY+uMkwcXWUf077pRnnaEyXoQv95e1pg+w2JqzjLqjy5izdPZQRBGVMUVLGQMT8W8w2JBI
ajaliBtotZZ7KYkzd4WFMYRBboogtSvbVacYHdNOYzw1um1uItnO3Hpi7V6PAJo2yc7vzgwjt9Nk
yR0iJ0glarpNoUV/cR8uv4qzJlKSJv044j7U2ptl/1Lk7yjnxUUneJGt3QZAMCJtABopxFTc4tWh
LGI0J8KOZLVvtofFmwzgLbp/mGvWGBAVC+wi4K3Rw32tPGYOzrpRxUCgWjURsTsv6qpvVksPjSr5
aYecdKIIrsWa/uBOYFrAsNEKpXGZA2ZEbYk6YoFBylkjcf8I5FxX6XKZjJ3ITIpkcWYSDWWtbSzj
Yui2+VImfpenXoSEQBiKcIvXbiHSfJjKR8OOqvBNO4icKlmajCLQ1PGDkytMJV9p2m2em5s6zwQ9
MGvvI/SS2ejdXSiH+GhbV5heFy2aoKfCAWdrZz404xetc46xcdTQAoQ/dXBGU4AEqSz7xTtv9LGB
0QIJSsCOcHdfj3NzlGKM2Roxskpx+xQmzacSSYLC1raagYztXLpFlZ5kOhzNOSTJ0PyF+QFqogXq
U4wAgc7zWmPVKU0m1cIcrjPRw0Ctz0WquXXW7ywqqg6tag8y12haxtGi5etaFHQyqxQD0w3lPAWj
MzxYaA7sJ+NkC2PvFVELv4sOZiDFxLOec7JlWwJ2fkKjOVDIbTa7rBs9WlroFzjfv/CrgvASRCBk
AqfoxqwotVFSCydIlRM44B/L4r2cDpJp/fmj05AxabCAhirIc3DHZDR2hrQYpih0Sd5HaGssQDDx
NyPTV1I4W0L1MW5sMCp9MHek1lNiRCSt/iJkvZLCWRFtbuM6XqYA+l761KMn05ReVKldCoRlm3ih
1Qps/9o9g8QF1gdAsvABnPGvp2EwknqZ4LHMjuRm7jrZk2m8TSY8OiAtAcZYRT2h8udoAPUQyETv
a8mK81lwqZHSR94a953T/MoppX6oZNxzfSR18Y6Hxt+A/1zJ4J6bjYnKiAoOlKDQa4LSuGbrxCgE
NZ7VhaDGD/paCz6H7+9I8hy1yBpgNoDps0qkIthT6oiaLdbulAqOZBhkcGBhGOraTnQzlXta5VUw
Jzr4fSazJmGh/a5l+gmIWsy7fzar0hQwQWD+EXkWfv6lS/URbLI2ZkOiec/UlkSUvnRa7JWliChm
xakZAMSAqUV3DCZEOcWXjXzElH1ULfCNLCRzsU/NozXstJTcX9PaMYE2DIVC9MQgCuGsBZXVujZD
qQxMWvll2B6QHz5lvfb834nhzMWYmoDj1bIqANY6pi6tgjiDYJ5kuZmch8QY9X9Wwm2ZajdjCdjJ
Khj6nCj9e0fpX+0V0MvA5rv0yi/6cZE97JpYrqwOizDpGwSYzlnu3+/v00p0scyC/yuCU2hwSdpz
gknYQMEAMkmmnhGnndGe4GfJeLRG3ZNofQQ97Nt9uWsRP3K+mBEC+DzaRPl2OSATR21rGQDZqJi2
deqi3taJ1pEkbEt4EBumF4HWdhxV423QLIwg15ablanm26ml71H6BDFgPXWiMHntzmEUe+FeWTjL
+Enamg3gQkXWNlDptAU1AR4j82bSTtUsyoutdX8DbBsYeEtYBxe9XJWL4x2VvsGDAFdBSY39ZNPN
nO01avvWAF6S1pVRSh0SZwekHzd6dFpjE1qDN1XJ42CPrspeTF3ULLWm0gAmAP43lo9MKndr2AT0
iCipqqCkBiX2QgcQ62Ev8HlrJuBSCndx2ABI7F6Dzo1jAzzaghmuGgMJ0g4nEcjvqnuFf8UQoQaw
eWRqrvdYqyo1UeayQjLo3aKKO6DNrE6WIuUgA8HoWCu7UT1OJRq9HWtv0vEvTDh68+wF8gyDJh8j
+RdnXEdFahYlq1C6PEzqofjW1DUR3OG1/cS7zsJTRHMQUnKnNg0lLdqO4tQayQMl/cxCLx4FzxCR
EO7QjLEAdISFhVRob0P8ZU+UqMbfCEGyAa4IsJ1I5l+fliODvTy3RgiJn5ATcCk7lf3wF0eCfhg0
gaLahP3iAnBnKIBYPVQ1BvKbilj5qe7T36qBiUSwN9+3cmvGBB1SJmjD0RuAgsH1epoUMHRtS+sg
Zc02LaUfk/pTKZIjLu99QSvuGx5C13CtUEUDc9S1oCmVE+AutRVQctqQOLW0kdroYFt4WqSDZxSf
74tbUYYrcYsdudBqqw0L5MGaKrC7iYTVd3CnELP6UxpixHKYyP0oNIGaG57iWko4FlSOQxl6jZ7g
sm220S4xMoEXX5vVBMkR3nw4H/Da8r0boRxDo8e6DhrJ3g6O/hhH57pLTibGV+emXrhE0Errlikj
TVhs0TziZnkrUPwVw4tyGlBkP1BE0eBxvVQMUpR50jV1YFf1vmLsUIqgd1c0BAN+yImjtXOxRtxm
omrR5V2a1yA2MwgNH2J9G0Ul0YqYhKPIta0sB8lqhBWok4Gujx8AscyotK18qoMwVbQZpLAN/WbE
MZ5s9/VwbVGoqgNbHfNZaDrjjNKgd+E8TyrshdPmm4Kq5d4ER+ymL3WFhDXm/Ow51gXua2VxiMVR
YcLqTB3j1NdnVaDuN/QAaQNtde1ncweC7lT9i9H3hRIJR7WMRwK051pIq9iG5IxOjQkMx962tZQd
ktiRDno1NoIbsLKJyymB5htvjFvSj5LJHZK6qJck+B82o9FrB52C/sOcTW1TlokDZvtWEyQN1jYR
ApFFs1AcAp7q9frG1umkIixpkIfsuxQvLepOuL2vHStWCk33GHhHpg6TjzwcYhIaMhtjnQZxc7IB
vcGcGsgVIiSsNSnIkdkfDZboz+KubmaEaVlZKQs0oOda8xklYSb5f76SSxnc5U2jUW20NGNBXmnu
lmL+T8kEvR5rB4LOAbxqES05Jp8Ba/tJbewhYfCK6c6e2e8i/ZshbkBPYSYMbXI4E/6RqbWKwTqt
ZphkNrcRuKoVGvldJ6Iov/W6WIS8ZLl1PC0AaHytW2XFmhlInnikm1HA9G+mwggrWtInIsBNkST+
lqZ1Du8eVxi9eLHSr0WIGTvzUyZ9vX/8t2eDBcEO4GjwWLs5mya1zHYCS2zg/FAm0oqe5KJfz6Vn
auA6RR0iokDKLM+wvDIT8e6KJHAhl07NJIo7LGDwG7fb39+d2wuIpwrw7hFewekALff6uNGwMLW1
ic9n4dZyStK2b3YssJGrMpCrRdZAg2LxXdwyLZEYjiycAHuykzdAF8vq+f4y1vYINuRfEZwvM1TW
RHQ0obX2RMr+DQB09wXcKivQm2Bwl2sBh8lfC72U4ynXlSrImpGR2JS7gCk1qvJ1DT4SaZgFfnKl
ce1aIHc76nHAWBKgaALWu/a0rWuvOffUZ9FGOiTlSekFiiBaIKfHUVnqo4x6ZWBWoebaOg33YyF9
LWU0pmqsYAKLuSjtdf5nWR5QIDDDbSHEXw70IgguQikuO23G8iRt8MoWo1Y64gBlYL7a/6Ja641K
JZFwGnb3D/LWYS+C0eAiI7wyMD5+LbgPQcmlhXgloW0HtDhFGXngBAgbUGZlT/dFra1xqR8smOoY
oOLRzjE6lnaligDLsVhQAP3Oqg4huBvsYqOGKalsi5iioO72ImC6EJBC8BJw2qbF7WuVVRqCHLkJ
NO13u0BsCwa1Vrbv6vdz21eqqTVkGn7/MCZIPDyEJI0+VQnJbMHmregjHB22DREIesV4KIgFohN0
amqDoP7XkD9AF0CDBr4LUbS9uqBFDMC1Eefw3CdF0RjWPIZNEJvGrraAi/LaSZU70/6QG4K64LI5
nNLDhUMQAgW8lfhOh2rC61mVkxa+NSEVYG30GK+Jr/e1blUIeEiWvOeC9cKFVKyS5sjWISTCflXp
W99t8ubtvowVzbbtCxlcSCUpwJTqorwFoIzs2nl6oGhuHUETMSWyH9e/tQHEqq2aCF4sq8ptg6wM
CK1LbMopH+v10JymogX6yHNZPoEyWyBgVenwmgXdFKoUwK28Ng65XWGYrmraQKaP+RgiRzN6sEij
qvr3N3BlJagPWyjLLplC7WYlJZW1aRi7IAGEg68NtN83beKInMjivTmFQ18N3qyofKMDivdardTG
odPpXTCBmjp38rcqtk+9omyGrCVmMTxPXfGsz+XBSLZmdlDsN7P/dn+lt6qCtiu09yxotHj38YYe
/hGVTVPrgZ0Sln6MzoJNKqnICqtDSJia5X4coTQPapO9MU7F/r702wOFdCQOwTKpIJfE3+62RljY
UrsPMHDn9s5McnkL905qU/AkuzUj14I4uwuKsDKMQqsPsnRX5puh3gwY7YlOkik60+X+Xp8pKu1w
XKg2AqsYQfq1jjZJyOzG7IegHVKaAcQ7Bw+4Bra5EsC5bjIDwdJxitBF9zkj9RgpG0luqu39fb01
MviIhURZX9hCkGu6/ohEKcy0hQYHxRx6oEAkUjoSiel/fB+XvCwqu7goKBryCWjwvJWTMQCO0R78
9LGJllHJIK5FjN23Orq83QEACtYIPH6MRYsugpEGtZMcLGVAFTSofKy1bj7FEmadtD7/3lpA5TYn
udnp+fSCRnRNEJB8ZOKuDxQwrZjOAcQcmsItfpH13M/2WFlKYAC4aNJBhjW/1vkp/zWkXnZ05udJ
TYncu2G3MbJD+4xftJ3C1/691F+ycC+biSvCYLu9NvYyxgyURcwlIvO/bNjFhhQqqC+NKlaDZGxq
f2Iys56cMu2pa8RGhcG8GhUdgUlcGVQCuB6AfJaBCRw1Xx7uOzXv23wGnZHVEw2jZ4XTYbzRJgA1
JTp1vCq3/GlOfWb+uTlG0RacIRg9RCIMU3rX642UNK+aXFECrZAcYmemETRJS1/vX5qVXUUzEDq5
8HwAtinPqURz1qP/PcKulomyl3uTSaTCOB7pNDy0QSs4CYzS7S2FD0M8iCayBXuUz4PRdB5tq57U
ANOVKiD7TGBp/ciZwYpTOlaJLdDklTcLql/goF2qrRjb4Mt/FUNdI60aJZBNr6CuboHNjdSaB/h8
ELw5DwXGcMY/tvDXMrlQRE5Dgw12pXyAYdTDY+dVBnWBQX7/7FZMBFBioZXoxQNKia1ea0hG8ahA
pk8JrELvmTsbrVK4ecVKvFvyjFYu+nXBG2LX7exF8YwRtEICdOP9j7h1Moi9lY+cPjAgbnCdQVxm
S6PU4yMkRd0ix2R7IzDPNkrKrL0xJ5uh0xPBtVyTucTgAGVD/gTVuOuFAyh/HgGvpwTjZAeTGZ8m
VADBvOkwUH3IQeSkgkWu7TS6NVDws9A+B4i7a4G5pDV6CyzDoCyHn3GMYUWgTaoFWiwBO7kr08yV
qobQjAm0d+WywAvg+sO7og2G79dVWKyyZITNQ5eg5Nvj0H6v1MJxWzCJTwInvmIJAOABJ475H/TI
8ujoTlEg0ASbATCeoue2xxh7Rv3OBBYRYpP7OnMbacKroX6KtAvmCG5Ac7NBqlkPQDgwAejxd2qy
fqNKTBZs3roUJIrR1Il7z/flRUZSzQosUIC+6oQUU93tsnoQdYqvHRFe7/hFUAsUBpdtvXBLw9BW
Q26lWmDnxRzIWveux1HrUnRSCqzKuqRlVBittyiNLLfiQlKNmwbq8FwLwtz4MQ7Gy2S0D1If/r5/
OKti4PURfCBEB2batRiUo1E+zQsNjTYqAHzGyNku2ZJdTeVZkIRbXBgXZWAtJtwrwnA49uWpcLGi
OZYNqYlMFZjw+QGNUa5GP1Mmu0X/qEnSFv/88dJQkYPVUDC1ZOn80qhlqXGHRvygG7+Wc04cDLep
ItiYW7VDFRoahw5M5C4tm9s/Wc8TAwDhJkCUdYyo19PX1BwzgUFaFYKOKxRaFioDmzNIVcKgz2ME
IXrTyR6lFcp+g13byd8IAjg4LrmBahI/EuN0WV2VBjUXcE3qqmWBuCeay/bXn54Mjh/1UlCdwKxj
7u9aE+QZdLwg+TRBiNoUst84Vk93/YQQiHQlVdLnPxcHvQMpL9Kzy8P6WlzXhgyYbrEV5BbrSG/1
L3ps78w/h+pA380/wccyLapxYuaODgChTqwglmiwSAEI2x+nbxz0eiKzBrYeNCXw8D5OXphVLkVW
0LfJGY+WEFU+6xfNbdEk3q17WAQBtfYjSQmjfb1leoryb2hnFoqK35pMeq1AcVTom0QRJQjWBBmo
Z8Mz6GCb4hlS2dDJYR0DwtmsHDcagNAbYaxdBrKz6HjuS7qh+hzQoil3Mo4HsFm+2n7T7NobOqBh
gtL4vr7dBiwIVP5dE9gZrzcvbqmDBykkaeFJqdgDsJhqqXlQIopHqiAbur4qGAVQ7QGum3+LDxTX
eKbYPzVNYreM1HjD6uSxKqryWNqN4OKuGCI0l6HPAl2maPPhV9YBuL0r5AFRQ4zKPJGU6M1Cp/PP
+/u3KmWplCHORATGT10nmWqEpUpVIBOlNSWlprKtguDvj10fYOI/2raxfYgtOR2ntdJGdQGA+NbK
cy91MLaTS7LmUlMZ/b9YEUZAAL2CORD02l9rRJWoSjk0LSI7PeldYAT3wP+wbEFFY3XfPsifYR5g
wJefXzhYwO7OIALvAXWRFs4zJizTjVnGtnd/LTfaDeReGG0MsFkyEoj8E0saAMQXAfQo6IqIsFB/
BmGc12hw55b+olWNYOtugnGIQ0cUogb8eVgjzqrqMQggWcXaIM83Bt19m7JtuAOMx6D7SS64uDeX
CbLwOAaNAIYhEBFxztyo5nacwrYDOptEctg6p3TcAryTIgtxc1Jo1l9wkB30jn4M8F6fVDiiczRV
1A7M0/0b0PYLJMwkEevwByXrRcCFrImNVnC8KDB4BFpdXsFjpbViiu7Jc7o3n7LvX/T3T8mzdTT3
mK912TFKt63/7jaeeyheko2xf1Dc6JOrufjvG9VLBOEf/zb/+By4fGSd0cCEZxx3CWSAlLcTIuWz
Hk8Z3adWJ/VuG2rFl75X5LcW2DS9pyUTaCJCNSlfurmQ36bWLr7grZdHf3bW/3wNEhOAFIQxuwkK
phg/a+y5OndtPG+QnywBgFz8bFrZeOmZPJI/ujWLOKQjMAOGJr9Fj7nFgwst7YzGqs5ou0L7cwK8
EUwdKJ4lOQYCYWBH5yzXBREwzxj1j1QV2GUmGpTRxMh5InVSMpSI2+qsgq3AICz1bdNj1U57Zi0J
t8r0rHv0xMyjpuysmmTgWN3Zgo3m+6T/+QjQUgP4AJqISZVrZdemeFKNuqvO0s5UTgAEgZenAc02
xkSw650n7xvdR/pY7TZzTeqfIgT+Nc2DNcRLHlUvJBX5xhU80VQQOtDq/ONH5lO3+Fa94s22SX7c
P2OefuBjpUivIUzHwB1sMOdR6lLVZjnGSkOWEyy0mV9pDFYMaBPNVFenpDABh2K4WQRkGxa5YC4y
3jKncymg1gQfsxgr7vYjW4JUH+JedIPfLNq0+jwCldFZZZu2OpwPL5J30IOYeJH3600QhvBtmP8s
HRUBG40uJnKMnO9hfZyMkTFV5wzIQCQ7sSPDtGPpGg80JB2xyk0tEYEn4vO1/wiFOUFjNh5GICi/
1iy7zySlk+XqPMj1gEmHCbCQnYLHqxGCArsqJ2L1WuTnsf06OFG4nXs5FWzzxzuc22ZcLhw2cigA
yeAbr3qFIv/38Q1hKH8ek0j6VY4YpvVKNcT0jcIqoCTo+TC8OsOQ1MSp7MZ6CDPDibcAV8oyL8PE
WkekMY9mlwKDP8XrK2kygKFl6ucSMAWfrbHMAP0dN0MD9LREqd3CQr4RyFayQxx1iN/CGnMWrGz6
ZlNYkn7W+rK2BZ74453ELRW9X5iuWOYdNDTkX283JrR0Fjp1fa5iNzV9pcb2zh66CtoanFL0h/oV
nyMdVI1UjwPYnoByYP4YvtCNGbqAOBtSg5iyEFqO86WLEqAOj+9ZIBYWKqPrr1LHuWDgLYjOC8Oo
5SskUzfKg2ltR4AeHaL94A3AD8hHf9YEr7EPVMDrDUEABHCg5fGPFx9fN6FdpNvZWCZn78u3yS/3
p9lr9xL5VpFv2AjyqXEp/q7c2LP3PflJiPvivT89uQfgGXhBADPo9W5Ovrru7gl/7Sby8lK6L7Ub
k9Kt3cPh4L7sBJeGi3GwXbgweKYC8gK5BHik6+3q2rqgmhOGrwr9WmIksWn3WfwYiyhyuSjxRox2
LSYOKwPN5VL42smGH+UPDUsJJoncYj5qhahP/+Pdyx/E5aI46xNVFI4ng7QIEzZuvbdI7zXvdXA6
nTavlbv//XNyyHgYXRLM79mjIQi8V27G9aZyhkjpWzbIi3zP3LYJOW1+NC4yJ2SvPz5+ljc1MRFQ
qTjUjvwh+sDNRnM+x1YzUE4voq1wo9fvSvYJHJACI3d7xa6Xtxz2xcMiijAHA7MSvsb5mXaUJK3g
Jq14TkhAhA9KaGeZKOMOEARu4TBrlfRa7MLH39vx0B8eBuL8OmnkaHiijhsuE/nPnhmIjBcG6gWV
8Ho9MjWjXmOd9OqoKrpE9lRPySQ9WPRHa34eDEHge+uIsTbYpsVNIQ3J9zGHKlDtpKmHNKMhebMt
rDdtEqFyr8Q4SETi0YfhEUTYCGuv1zTNAwAuSwmpGj/zgYUW2OTwHnm2K6pDrRkQ7AtqxXgDLvR0
14JMOthWM4bS6xiBv6M+pGC/bZoTbf88ZMaKLgRxlgpFmAqj1RDkAAOqmjTSo51IGy2SyD9zUK0K
4qU1i3UpjrNYTQOowZA50usRkPbPg68+SbjBzUB+Kq5f+u7BPD7dF7l2rRCS2uhMQQ8iXmrXO8k0
quWzjgXmTu+bUkwM+Q+72xdNRwCI1Brqveha4jOtdd60nZoU0Tk32WeG9nAq6R2JExFQ5MpLA+Uy
jC9h6EFHYVDmrpTDCsq0TErOVRf5hv4TpBOa6tdjQxxn05mPcuUmjS9V7y39TZGg8GIpdU0dY97b
3BFpzoqKYjgB3Xh4/iLBz4Mm4w1HaRKp6RnsXmaOCcynIdymhsAqrlgRDHcDPApHiMfdx+zihVW0
LTCT9HMTncumOqiR8ik0si9OmfzQ6EQocCVRNhCYko+Rcc7RXcnklHQEjEKs2VV0Pm0+AUDBiwj+
NZLfv/dkuycIMNzDLnzI8Y5/EUT4H0zt90RzJlphhtm0A0R/+SK7b6b/NriARNwZxNts9o6PT/jx
uvi8LZgWI1Iedc8knee226eBNLtj7Xnvu/v3Z+XGXm0G53UtSXNSo6URyHGAxj6HPiiyAjoqXsFa
t2lUweaviltSX3hJoqzEA8ekSm2HKiCVzpiWs1Q/6QzXtHdZe6yFOBZrAQWgEAGGgMwk2CX5RL/a
Z00Lqu/oDMYT220ibKiGTDUZ9+mn9hEUeqHbhJh4RFARgV0qJKAgrYj+faCAVf4aNiLjuNha/vAv
v4e73i2bFUolNTp7na98OaW6m2600/ieNiRyQ0E0wKX8PozWpTAu3BgjZmR940TnZt7S5z6QleN3
Y/J1A5V/QeTGg2H+Iwvw7ihxOEDG5uvg0tjKBc3y+HwsyGkmiuJPv34d3/Jt5/4CfIIk2Mi1SBWj
kP+Rx72h0jAGuWMCeUO679ujYp2zY9xvrISkMobnd8iJACS/63IvjzVP04998kmRvxQOSACOgy+j
cVAC5btvGZI3ggM5tARW7ePRfHPUF1/IvaemOJ9DuU/js6e7lDibDRBMiEEQUv+KDu6D8k1NvZa0
/u/XT582z4G0zR/clyfvy+m4e9F/JJ8Sr3R3of/L8gYykB39fP/Sr1+N/3wfDytUahYGXuIsPqvG
MVVJ+7lJPQcwjibGmg+YxK8OU5wi+7JXvfxpMk/0tVHI+L19lkoA7j7VsaDFadX1XRwpP7+NfFAC
8CQcqWGf2vCrIim+4ey0EOWl1jkb1QbNIoOGfBsARlh2wEyqBg6438w+2cA1zDF0dH+HeGyGf3R6
6XZFXgLQNHynkDyZIy3lIj6jM/qAWfnt/Fl9TFz5y+AVXhi6uSsLbuyaK0TB81+JnFuaStUp2riK
zxbbmdSdmk3uldO3OXFjUd52fbtBWLwQNS2oO9wN6pDV7o0J2031jVa4auHpL+whBten4w8POSk9
K/7UyJ6VbmcfSPb57Dqvgh1eNYcLreCCSoDUGmcOARzDCqfqcOTtdjaZj7LRIY2+D5GLLje3LVPA
bGVbNbTQ7du4hmhCbi3YBzgmqgcYTkdNhKcrMHqzL/MS8oFxQeh7RUBNVFVEcd1sI/D7qxYSm438
Ftj0lvLIdZTaz3EEdZriM6i2N1Hzls1+EcZeLz+pyTE1l4qtm2jEUL8CpTuSPNkCfc6bYMNX3lCY
2f3PRywHchFrzbUjx+AKjM+d9dLZrmPvlDSwR2AFe9NTFj9NU+MpVeKhB2Paq0hrmEwVXCu+S/bj
WqH2bpgY9V7QlrhvyOpZyecW31AnZFPkntKSr5pbPpQP5/O52GRetYnJO0ze/3D2XsutI8GW6Bch
At68VsHQUyQFidILQmYL3nt8/SzoTNwmIVwizkT73t1KVFVWVpqVKxfChPkTGLPnaDkBCvnXM7tZ
fFdKauWyMiwejQ3FDHSGOiurMYwPiX6nn9L68WbPvlFwcv4/eZMT90tFzDsJ8uqN3u2K5+QpNKqd
skr3GH3yUayEw7BhrEOZkIyCUJHUn+hgoktHPnfH0Fw8DuMYEbHy5J4DB1DzcVT6NtNcIlb3T0ph
cCnh3Y0CHCdGz34zG2GJF37Wy72VOnn9fE8KuqKBVE+g5vV9733VVklLYo7v4BXZiGTdU4X0BoY/
P8lEJr1PJHqwD+oKXarEvvSv2yVypznrqgKADlDgCG6bFs60LMSEBMXxbD+zvOq5qLcJ/6YIW69L
ydKuj5Z6+vqPRgX5TAVNC1PQVJi42YBZt0hptoZP3E2/9wnIbOiBJ4pEuYW3c8alBpAAmZgRZTmW
Xe+vdScEghD1QmA31Qb1z0rQQ6P3ntTh+7FKjz9nsip0yIO0Dw1JQO9N4Sy8WKtqJTERWGozvet8
zDgiYr3294Ww8nmXCIvDXcYXYCoRRcWRNgZAdoQp9yvzuUb2wk6LcGeP1aY3+/PjFc0UXJDBvREw
sUZFGfROUkNAehi2ic7/y7bgP4HvQzRde24/GfOxwPkFIdMNr4JFsn1yVHmC57ASIU/sSVO+Ssoh
GTZB8vFYykw5Bcsa58ohH4IIftp0x8UxpsvlQWy/lCDPI5WukOC52jW7nHA7xJcDOTckM54Skq6T
xKheOKTJL6vHXzGTmLn7iElg6WVi4jY1PkKsBUMcOlD4fT6WMLObqBEC6QtAA3ZTmYQ4LV8rXFvm
oc11eMSGte+DMzY/ufpjMTMLgQEdYUHoPUcjxfgZNy9HkWAcep9iIUUTvyhspZpcUWTGYyFz3sid
lMliGgAwPbHyYzvSjk2zAWQVyIwgvkbcvk+vwmCVnUf+txN1xuf4TurkfagLsfCGzIvh5YbKRRp+
yuEU5IfEfeZKxAbroF0/XueMERk5qGBEAFmU+ekzXKS+1iRhGNuYeVljOmAQnvvurajMjq9J5p2W
YtM/OgKDCEHoAkTSGF785PAahY/yVE4T2+8DynVRhrKxhQ5SH70F/IKi/DHEE1mTIxTVIu64IExs
rlT0oNGIx5px2Vi+0+k1+/V4I/9oJYTBlxvTkkDYY3H3WpkmSl8qfp3YDYyV23w2xRJO7W8INIoY
gQ+AvyH7Pi1VZlwUoMmwSeyXsbEPNaHmeuUcGkim+8Rvt8z/2kkGTwWuFyAW6I8As/fkrIQsD/ww
EjOUv2Gw1o3OEGRGyD+ZKNZAWx2O4eM9/BsGTyROTgx1eOCMGSGzt1m3/QT7s9VQn/4DeQ5BYxQ9
1eR7RcMvPV267TOnNybA8KhhDj36iCYPT+o7fohpvLkNT19/17YOeuRN4vL6R4VJ2Pr3Ur3hz7XD
QgGmADgUDylIOyfywGcnq07X5rZopSh2G54pYURdSLJ/3UKC74+fNZE0iWIBmkPKTYGk2v+OZP1S
s+TS9ws3bWk54/bemGQJradJMwqJidjTRFzJGrFVR18IGpbETJ8wzBjlC4fL7dzALBk3QFJWM0KP
cG/Ss78EG//rjIw7NxIiy2glwKjciTIi1S5hxrqcQ/3ld/XdjN+18lCvPxrr0pKoWVLBP04qxIEY
GaALBMAjhO5+D+XKK6tMLAq7iuCLb/2PPDVLUX+VE3JxdTkmSyiPv0mHUSLmkoy8p+gsm9Jps46Y
lb7bFjaqaz0ZEPlEJisT76ggg0MCU3yWaJLqikOb6FIx5+jfsDQucMqFqKKB5u4bJprT+PGAcKgq
7D3eH3df13oWk8qjNANQoJMW9HTcwzsHdiJtsseZojQOcMyFXZjuKtpGS2c4fu2jnz+xmGzpqUIq
l4Wd+2vca6LvTTUnbPnWhfpKeFKeC/OxxfzrpkxWNFFSqQxDPnXrwk60vSRbzZXhoT1BfMqdjVZ+
wRFbSostqs3ERwmUTAorAWojpHuO0YeYeOWraGSxGXxlPBGbYxrXJOZzmgAYSDgGKNo3QGWkxSsz
ln+n2z0SPmjw4JEVlCZvbtWGQCAycWlz7jnu9Agj+BRuMzi0aldBexqMpRr7L6Z5IlFm4bbw6P/H
3f/NatwYOvjwfe2HTml3xTUEHM6OXiWk5+J1y5PgoBJln2zblgwb1RSQNHl82ONZ/hGOzm2sGK0F
cDLw6zfCWbYRgkjTSlABXoOaNrrcXOKMqOKCnJknQwaKF1ACBR4NmjMncrw6Vrk0ruwgOA/CSrHd
Yg9FaonXLVQqhPFCTJc0kpACYIhKBXrR70UhP5DXDPLINmvUyEd8AmekmO7Gt5/3QUFU8rHhkYmg
aNQmieUeE0qN86X4t73mRA/JEonNnP8ho6cPATXwlLD4k/s75L0mOa1c2VFNvdhkQN9nJDsfnMM/
ONlVRGpr0LZhha7QFY9uJeSeGV08qD/RtQgXjMnf1Bw8rtuPmVxtd/CDpi3UCo9q8x1uP1ujAcyV
DKYGNwzZf0JC4NLA70baratvl9IYM7bst2F8TByBSoOdHA1XZnLDgMzYLmSmIw5YY2iciYurnHn2
ZCAdERWPSEM4ePcaULSxgFHoo5ihINyK4V+iYu1baE4tYyPgqLLCwDRFQceWIbZWDjB1SaQ0IM2H
2r566jYQt3VNU+/t8V37zQDfayYHQLOKAcm46Pjr5KlAMB/USsx3dgHW57PDGL3VFIbwFerKKmLI
4FqeSPqMtvlu4PU2NTjhGAVgiV4pid6GW4DBa6vn9Kz8dnSOMUQNowEMZ/gO+SVSq9+Rn4++dbKH
MQZFYBI129kl2UMrkWB4RwZ9rKIPBBAF4znZZgeJXiIKT+L78Ub95kgeCZ+oKTJuvprmQ4eQ9T2i
+95A/g40NfrnmEh83mvk/dUnbx+SxVGbHl4/FuT/RWJLYMqAJ43qNe4tmBXuFYjRxC5Rc6mDm9ZG
JDSGFTrIgfrWE+Kari6Rljr4bUHsX8N1L3VyO2JBqzCjUuvsqjv0EvyzqNRTbRVzS5GC8Pce3kua
OPC8NIiiX2J9ZkzMo/7e086sjUHHfFtAEQy6Q8b2k0c2N7Y0WhBeLwhltxTWmizlbH+j8+lZ3+71
+K03L5CWgDwt55zOjl+SnfAqEkcfVucIojzYo5xWUDj3WwuIfkIKXTfyhZfpLzh6ctiTWzmA+4zn
anyAm39z1TbxSCXuwlokfPIWBtkI/IzcpVd/9n6htxOGENhzDWm8+2UzvpuCNZ7Bsgn3ZXqXp/c1
81Wt0YlEso8PQQEa1jk6B4FEFusSBvi0hTv290WGDqA5H+lIPPuwSPcfILm+xg8YNW1DfB+R/dEn
z+HGJed/4rd1XkcXC0REYCz/FA/fqx9a0KUC9S/i+8/Jj7CrcfSNBOjV/RcwTBSIThz39sv2etz7
20/BzA9HlG18cs62lmUdjEtPNpuPcn2wN2AfIgD9nlYvjzdiPN5HXzE5fi6qeEw9jrAPPG2KV6UM
SQpW2MdC5i4cjhNcBYiJQCoyudoow2dKUWa97Q+GUyoGeqaMxxLmjvNWwuRKF6WTyl6R93YZtxRD
NYkg4OKGlsuB6zJEuNm3C2uS/vqOYyn7v0VNzo/rgw59fGlvZ/rLfo9iQUq2/el63b979Pic75/x
xOuYUHLuyHoga2ftkmdhu46pRYhh2ClHbG+D145oT6tLQDZGctgExP5J6Lf+eHPmLCtIHAS4uKAM
+pMhFJmxWBnjsrUxIAbSKRjeM7TFxerClszKAW4csQPgsmAyvdfoACzNwTi+3c6QCx9TnyqcK1YG
mKD6ebyiOa0di8xooQHoSf0zVsIRsqbXwt7Gf9QSSSpoLfMtQW/4gp1YEDQlwitb7F00XlItfnP4
bcXaAnd9vJbZXftvLVMaEeR4yqwWg95WMPXOc3cxAgMufHWzJbjj0lomt7CpJfCXcdi0WuwQYCW4
h0k6oOXIWz9e0dx1vzkdbXIZpSrtmV6BIKdFTKWh5p0uDVSaWwuGAsLFhekEmnnyftSgb0vZqOjt
Jqx1LgKQ0j1IS03Tv2DoqXG8lTJ5JFqla/k8gRSkinbxGJxc90fWOJpP2aoh5257Pjf0rTHePkSe
fLBER3/G462c9QVvP2FyaMARNI4IXgdYmesWcww0mJm9aR7PeKqs4fAknBKy+zBS/bICpiCiC6Zj
7ih/G2cwvERFrX9ypXswYv+P/tcdQOJpAsqp98crnD9J9Jn8XwmjZb9xgMoskN0AYyfsMkT93tNl
9yXjltBq/z8n+Z+USV4jkzDJoIwgxQ9WMXnZp2Ol/rg+g6vet8/t05dIWvgejdHqB3h7416iB2PB
Pi4s9dcVu1mq0gagG1DxEdVoH7V/kh255v9+N1HEQ+yHBkpQmkzuBdd0ea24Pe5F5VtlgmEyubrO
tSW8+EwkjWIh8C0iGtrABjetyEdhIAo13wzAflT6iPzr1p9Npq/DPTF2vO7SYqN8ZHS11Fw2k928
EzytrnmakMhSBcECKTxL/vDDbfnOPuUNcdAoJ660p/Tz8ZbOuRZwEsGkgecTNb2JgrJcAQLBtBzs
GICePjFEgAKC+ow4+T0MFrI3oxpODQ7kgPkGLaggJ5rISvo8ycuWH2y1T0gdXWou0zOBsFcmOGlC
tokxAfXx6maDvVuRk5sRVEmaxqUwINjb9rRGrMlTd/Uu6M+maxNMQU2Ae1jCz8xGHci6cTIyFOhp
mOYCWj4JA7VRB3sAG05k5h2GhYapHguvPkNadlfXBrpVF96lmfoDCOlvpI5P8c0FdGutS7TcAXt/
TXsZ9NsGALWKSJv6h6Na/OQ/cSkV46vDrx7v8uy53giemNEianKWzyCY1578DceTKHxj0zdPsIpN
vEQSOeeY3q5yokSp4kggSB+FuacWzDzSvyy1ou60hC0Rxnf8j7YC5cbCCoDSaFrtCNFY68aCNNj7
fUm3JrJIq+Y5txnDQhcj9U1Wtzn61ZvGxymGiahXmfUTGPX2tPBIzS4YRBNgoBVxUae9tVzuCH6r
aYONTL2gmtVKAMUJXayszB7ijZjpvpZpLWo9xCTZvjliMFILQ5AQTPHSXip+6YrMhsjj5Dwgg+BQ
gw3gXlnLmvOBsvJYmyPrNWOcXeP5+PkuoWn0+Llen9ekKk2XWcTo/n3xQXWOjDwyQBrKqOrEecvr
OqnrimlsduBtRsooht8tWLlftpl7xRlloK0UrApwFKdc/mnhenlRB60NjwYvsUwx8WCLl5gkx/W/
ZPX1mpABWLJNWZHLynaIt/rYrFpyUnT39fHFnMm/3H/KZJeBMMiUyA1b+0UgwlHC53AmAjhAiGIL
qOE1u7Ze39AjdyiPl1O+hNn8i2PCVbzdidFluLFIKqPESR9CvGpf+x/0/tMjR8xROPw7eff1Kh5l
8nY4VLQn3vsPqvWP1z9/2v+dxMQiDpjpKocVTiLrX+PqmCsLtfIZLb5f4MTyYXx9pLgiFpjphd6Y
V1Okw9iJVLnkycAIwPVuQ1erb9XQFkzujLG/lzy5rmrNthhkFrVwLEtSxSwiUl1zwdUa0igqiVKu
tMjyuGMhPUXJNs4Wu43/msf7D5i8rEOlskMbYm8Fcg0P7yjGePqzsFqviahbBmtuss0FFnHJy5zx
ze7kTn1AxRu6kBvlbhu4ZmaiR+bzv3PwajhkQz1jxTyt0Cz7WI9mkvv3QiehUswoQcynENpSqSZ6
p7/vP5vLc3h6TjfrtSUZrxGS1wlhzTc4h6TmxhJ8S/Qlz3TmUbr/kEnABBbmJPV/bUtujNe5Nd7f
q2cNY2HwD3uZPgf62Uq2JN7t3lLJOMCGE6APEDtZ3wsquHS7f1X05nbzGsb1pQmUn1m9XMF3gVl6
VKbm2tGrraef/ynGzlDQ5c8Tzt6cNP20cLsXP2C8/jcfUHdNH8ceToXfV3pMRu8O7wc2wSfrjljZ
6olR6KthbLAD0f7kWQuAp78v8/1hTMxb36tS3DCQ76HVzmm3amZzoDZxEhrkC3Hk7wDqB4/Kb+/4
zVoDVas7bTSluRGjpLcXjePa4NdPBrc5UB4Pib6k9IvbOzFuQplldZ1BJFAJksnpa+/ikmb0CxBX
ngF32u0waYB4G3T0v36fhG/5vNTXP5NGvt/iiZlTQofxfX687SA12I5ABaAV2E2xw0GHW9jabUgV
+vT6WusqKCQMoSdGhPYX4hwzArg2jn61Wjj2XwqxR2cxMX1hEudu0YwftW+NI3KNeNuR/jxbXwSG
z3+CzXeh7cL6sRX6DRseyP3VkRsdGDSPicNRbkjEfUz0arc3FfSdOvr53J13hDlBFYCyQ1y6cNUW
NP3XKN9IdsCs44QsJAt5vka+yuyzdOtXLg3CwUybJR7wGdjE3bFP4W7FSFUZZ5BX6Nf8Yy/s4A8S
qzVRonvCEi+uqS8c6kzMdi9y4hmmmsczYQSRme7sHUsy/Y2zEo/Otl+ym38TJfeSJmYLnLn/9wUb
+5b2+2Y3pOR4TPSYusTZWU9IuSUyOQjGBWq0FRbSNEtHOTFaldaVqTbeKDm2MI4SA4BIXNBoWDPh
0mv1t1H73v+bgndD1cmyQoOs3tIDn1zxROXERPkJC12fnxT6pV7eUtgx3f45gd5gu6C2wmge/twY
MMyBHpvDrLbp3Am1j8ogSOAlifvttUZqM6fmOdyf1We/pZaHjM5p7ZnVVjijapHi6vgmTU7jY4Xx
cSNmbxHIOQMZwenffNLk9HPXV4sqwCf1JxGU83QPU07WygD8qGN+kQNSdBeKWGBhK2aP/Ubs5NjR
JhfnsYCjAD2VLtNMfYv9jDq5FXP0sZn6RVE92vSJ150qkhY1Gt4NifSn5msMjlk4/zz9TNARiaPH
H9z2uYAWrHGrDwdeR/E3RQUQHatm8bJ7FQDjZUEW1JB/RUXO/Pq1Nt+Cg7QxQBKkn9AmwO+Zndwv
bdK494++fPLi8ZHHd6IYtzbmAxzqkLUZTliqz8/HZFDFEdAO/tBpRSTHwEhfU0e3CRkpDDoiYzbK
we1XjOEARBq6Ogz0sKwSFM+27ucqX2yl+qsLKsuDBVgRkEMdmzfv/aYh58tGqVCwrFlQflbVunaY
grJOfMD0ApKwSqQ/Vglu9I/vN/ZO4rTQlCcN1wZe0ts6w5PwXxDQwBC3JwaTwJdE/bWu96ImrnoP
nqpw8LC4lrKWdNxuVbrdgwsLPoun5wu3alTlP+tCkRQWZsx/TRF2XJNWRdNhXQ7mluUEvZ/6wm2a
QU9iPTBeI/BWwxCdSc7bL9H51g8oxIJqYmxAf393V2jRH8hrf1RrcqCnITEfH9eMjQJyHiRimFqF
Xju0Ht4riIaaXRdU7oA9rI0WgLHP43lYgeDUBM43XRNqB0ZLfgK65O/NvMJA02Pw0zhmHG0L055e
J0REwdRSbwf1pm+NTJFBTXQoK0C6QLSqVF8gLyDJ4uSZv+/EvdiJm9nwvMf7OcQic2rgpzNwMneB
S5kFF+4vr4B0L2hy9YK8UBoPndv2C5JsiX5EPiTcPoMnDz1/2rakn6V19DFfkkO2MdLL/XG9M/jt
xtdtzMy07NSUV4212TTWITcvFcXvm9S8sIQlPfpQl4Asc+oNiiOky8aOWxBx3OuBXAVDlEneYHP9
Jdnmua35Zth6Cyo+E2hgU27EjGb5xrvkxDLXihbqxm/qUy6ii+MrIpZhHMZC1c8lMuiqMleX1Ueo
R9ZjVZ8zhcgHwhRj+C1S9RNN5/MszmIhGWzXcWmlHR0BeLRgywgx2iHVBWEzgcNIKQ/uaMDYQZIo
TaJ3zQlQhUxRF0h2zDYDSR5UgEHwcFboJ2p0r5g7RBzC7JE9KawlLNSoWlNbdSt8cpi8UxZFHSHB
60Yr+SWT4ewoyPLyPyXMVpHDAakWSRjm7P6tzMnJNhpmhbgxFoy5JWBBylaKQn2G1ttCID2qoa+5
cnp8oHMWBA1IGFU1kpohFJk4OlybRI0QcY2tvMLkl6RMzVzURW3f2E68xpv+WN7Mrt6Jmzg7dREz
uduxjS1uAh09ceDcxEQapnxyPcupFhgmZrT1Ttj46zcXRYww7yYqsTaRKozZJ3peXPNjtTRmfXYP
4RmMSF6UbNGYfC9Hayo5UNOqtTs2ip5kKdyrbZoTz+klo84LZt0GMUfEBFSutadZktgzS8/4qBkT
bcVFEcF9poz9vdPWYSBUx7EJWmP7nc4GlpSNTJbMJn7lz+ln/im0JP58fJLyjOdwJ3Ky6tiXuaxx
IFJkrax4qz8Z7lP0aeZv2YRwue6HBPOivO6NxTF3upTt8+SUgcc2sTptHzkvcX+sAKeUwHn7L9Qq
8L1u1I52/T51ziL+by0yZHglODzp1L+jjV/uTG/Q45SWOfVVK0qsOiPtZdgIqEpW3wFYczcJS/Pq
1Yu+ZOkrac9yTYV2LZUljZ2dnBmdsvY3edCA76OiIHaV+93jbfnLSghafZwCRmGgXsODn/BeGZqu
Ro2kQMlEzLbDpeQoY9biMezHlioMz6w7EDkbmCMAvtMELdiv3RIWbeZxvvuAiRFB4qGPhMRH2qPV
xZ7EP733gxJ13Fi1vFS7mXnxMOMUnfhoDoHT9asjNzdMYLOKr/AY2XxuSiTbNXq2E3QzODZmYSZW
tN6qHvXMYRvbjolxKtFeoI4ZI4S9KO8dLSICToilGS5zPuDdV02MTJSN06Z6fBXoLa+SQ/aAzY7w
Wca4MiDqK/1t7Vk0sxds6Yy5GXng/2ccHMb+TZyVWM5k0AlHnZ0MMlSUpUkN5wgp5Rxte8H1sZ7N
XHiBwzRDzG9H2zmGAN6rGQqwapS2eWcrFeO/NIhOiSh3zoI2z5QPMMcWA6bAWQvwN8Ad92IkDeP0
HBUwfQVzVgpONCNH1zpPB21R1pBCsQeUV1Gld+DhxrovABTR0qhVqNhf5GJTluBxK5hV5gG/bz7e
gbmbhr46DVAh3DV0uEwMUKC6XB8OSmcH6ILqzCLeiVJGTrn3jwedIIqVYBRGLF3qDkPz3HKXZlTN
hKbq3QdMr3oc+DDIgI7HL2C7Mt9b46q7nyE5/axQWVmB1zV3Kf/WYABwv8W/WcrBzdx0sACMgGlg
scBqNHnf+LzhOaFAOFUAu45skdPq+3BlHgfCHuVju/OfynWwWT3e9hkQGlZ9I3WiElU7gNuIB3Bp
W5kREBMkPOREMI/m8zm2/lVk15q7L4UC1tquN93epgsfMBcd333A5J5hL+CeimN0jHeAM0Fv0+jd
B+8ConVZeFfndhiFbxGkAWinBynmvfr3KcvIbs/CA0X/mYRCRfeSDM9DvOq1taIuXbaZF1VArx2A
xKqI/qhpeCzDVUjKjhtsL6bCtf4IAaNA8u2JyPrX6+uhMdAeCxrBf5cixEqXtnVJ+vjrN7ZcwQQi
tVUgvcr34KOE3RTQ+EM0ZyA9BpzAlQE3ZrhSPMo/e/nBMx7r1UyJFixFwFDL46UaBx7cy4/CUA6z
qge0SjHzvccR1f0BEGDrIZKNnJ0rHYdm5VakZxckzxzyneDpwotWAXdRh3gqWPHcxpUJr+4UsSEp
T710IXqbeTHRSYPhGgClSpi+OHmbtDyrGbVAWFEJu+ZT1H6K7llTFlY0A0dHZDSmBTBJE5Qh0zgt
R4TIVRpeB4G89LQ1pGvwLf90O84E2z2VzJy8D2ajs3TYqVb7wZn7ZwvQhoFmH3ilMYnK2L2hzWFj
WLud8dGvOUP09HL9OtDd22bzc1qwZHMngHktHJwmxCFoi7w/eiVp2DZI+d6OshOoG7Vc1zAiWK86
jBNbGpY9UxbCKJEbYRM9K9DUyio+hG33R/kj0kG3bhPlXK2+LMtAVzTIFBlwrvOv7aLBnol+7kRP
NK3RhBoQTK63eSuHW+STT3P7/bIv0UUWvWjW5oNZSwsWbM5a3smcKFxbZolTSZAZk/xFIddgvecO
2UuwYD7mgnURCGzMXgJlEoBKEzmRWJXM0GBbUyTAEj2lMmIOUEqzawSwJfwvx6wM9Rrr+ZFZK0/f
0jNoL57TBU2aKYXhdG8+Y/ImNk7g9F6LzwBhPAdO20OFzeU3w9UQj4zdfKLXskPzHvhP1xcO/YQS
eWzGRu2ZBGKAoOM3GS0WoBuYHLHolCl2ATevT/+VwaFUz49//i+Y9q8ABBcYVTuyyox36cZMD8GA
YmpXdjbgHO/NWtCHnfiiboDdlwEniHSUC6zCCNd5oSuWfUFpRNN/xiEBIBpjnho0MFYYT9QjdbJ0
i+eX/t+XTd5lhMA5G3dVZ/sKW25DV1IPkhpdHq9/3L8Hy//Fdt8sv2q1SuCyAkIc/o3n3folT+Bd
omsp2T+WNLsctLsB6g4a9j+5VbdH40KdY6O9wLvkKnrthaUHf0nE5CwFqZSawKk7+6XuaYwBEDjS
Y2b+YoJ28Rrth7JA3zYX1Kgfr232tko3i5ueFd8xA/cr+cpv9qaAPrPUOvsWHHc91403Hvqx+tHW
EaoqS5m12SP8T/Y0XS4ngtrkddPZjSytWvaF1T5ZeTAer3Dunb1ZoDLx3NiK6cBPBGV003+Voyvd
K+ebgRfr/w9i0HIyUougg3BKBdyVIPBphK6zs8ylavXpCmaTXUqE3o/lzAU78Bf+EzRRlXgIwaPC
952tcqURJ+jWlpyCQINSkqBx2wNwOPSRTAv4HyFQaAby8qZBecqRRDNXurXLiy9aFy9o8Cj1z228
+aqJGgkSwPAai6McUMR85ks1NL2oAFCyAv7E8/Lw1DfiZ8GowgKUcCbWxnag6oEeQvRtSuPNujED
MUaDOBKDrugyq04t7xt5fuqHFynht6y2lHGfgcWjuoNWAwy7VdAeOk1EdwmDqD9HXtYpAZbxdbkg
iQbEOCnDdTF8ixVa+zbRawUmF9B1dD9yTAcB5PEL+czZt3wkxhjrZ3hjpzdHkhoNg2uAAs5/Yvfq
cKIeCUba7APhQxHNoMMQHUzVGbTrgvKNaf3pMY8kZmNRTcWU6Una3/P4hnUalwXYg6Up0sR75pCR
+Ml59RZyKHO5VEwCQN4MgxxRJJxSRCR917gJHw+2zr1yIDX5tGoUuxNSvtYLNnDGGcMLikE8KBJK
48T5exUSQnkonAS1jGBd1bTTSyDgup5E58XIZuaWYJQYGPvAOIHs7BSeow15mLRcy+IlIfxpUM8Y
5Uc++k9lU4SWxpm+SLufzmozimRKdfCfPX9Bc2ZMLm4pHOsxQ43GlclaRT4vwhDPsh1JUasPTdwT
PkdjVeY0S/1+3MyjBsJ75KRwhhjIyU6uJivltQfQDPvroCDQAJDkvbxmZJNZj9VyBi8zjuL7T9K4
6hsjUNbgcRPYmIVr24CIAM3KZPy72uh0dyVbGKFFkQ0mSEj6DdkAKiBZ6Gaun3v95/GXzGUc775k
sr9+pCRyJeFLkIUZP2IPmL71BNx6qe82AfoP/h/c3DuBEzc3q9y8SoT/ETjyXepNQxDJjOtrDJdS
iglWC57tX0phnOjtdo9qfrPdQenyglvjYAEQ+PzUDtbG1SnozhbDpDHcm5ibO0GTV8Vvlbru8lFQ
Y+rDNjPFNY31Zq8vGBueHc9lKmnkiAYtHao3qIDdL6kOS7EKM0TjGkYJ7bVucGSjrFClMcHBzakk
yiveo/ngiJ0Z8QrzmXeic+3TrmEsVk06mbhjxoaEHt4qmgqeBK7jRmbSf53gVeFznWDEJpqXVNEl
rIuuFJqKfJicFdktgQYsciQI/SjNop1aKb5syJmopUYao6zyHUahw5oY88ioqHyoqU9VUWJ7vRAb
Njl2XiyNswBBJWCMvd6JmdSAmBNeqMCGomFaC+i1G5SkddgeVliHosxEOhOzw5VvslDepUraRVux
T3l3X3h+weiyxzgCiTk+Y60hRZlzC94TPjjGSSUVVyVVmvSpCfxCW3cVwMxWUUZCBs9b9gHhHtpI
NLUuErhtmvV9seFj2RlLfLwj73mOzdE71joCZyZR6T7DRfG6S9z7Ubn3JMlTaIHp3xg2KeXgRk4L
P0ASRhPBz6/Jol89dVWAnpqqY1Lh0EdO1VBxyHp0TvUxhlP6DhOCKIuP2NqQHF7wVlyhdj5Y13I2
tFMxapIvSYrRaEK6XvT9T4SvPXjfQidlvAPKd2J2kuNWE1dKhxkSJwUWDC2ffSEwhK/4PDWiErOt
cQBF5w9UbeM0fk9AKCcbPvJ55Vel8m7xJZaYbgtyuaFkklWdilq7cRlGCl5AOOUFhocm9eg5DQM+
zElRotEVwzfiQD40jSL5NpepLrpMUaIFx4UWdhnKsUWjoWbmurXi06aUE+7spm096BH+Pq9ILtX4
c6YliR1qXJgZbeY27rYskLf8iVzOj9pN2USSd2DqWpbe8GMyoJdipW3eK6GqKkyXTLTnaIj6nnSY
NcobeR1Hqe7k4A43+DjV8EVaoHSHqmA8z6j7gJctN438YFfzmocxfrzohNIO+VPG3zqFwyZ7JkK+
2sL7ruKHggBiKwxizZC4adLO6P00cQ02dco8ppjRK4VUzdGuD3a6MumLZxfDR4UAg420NrlkWaYM
u0TJMRsn4ruIoSKD7sWVkIS8YMgKNokjGXKJrY5vqdx1lYpNAmL5JOGMmimEeAsrkmDzvLaS+E2I
oIP7bLIqVDuCXmaNIU3Zxvk6jlsufwJBSKQAfd/nfb9yfKZkL5LaAdE2aHKhvrutogSfQ1pkkuX2
jFyiLin7jdE4/4ezK+2RFFe2v8gS+/IVyJXMWruqq+sL6hVjdjBm+fXvUCO9znShRH1ndK/manQ7
0iYcDkecOCdzR1/TEkG3qhWnOj6VPhh3kwUSM5yNrj6qdLTAKVNpnbLL2iYrQKhUq+5PUuTmiMDQ
xWYwQY7xt4sKLN1CZDam97SpKLlTm0JNN1mOeL8hTjKUWzXRlKrxhEKyKYgxK+b86YuCbMCmNH0d
wLwVQ5SsH37fvuIWhqYdsHeidokpew1RRarRZXWSlwPHICHqsJ0XRRvnCCBu9pydxH56I/WufXUO
VqCGueNb5xZyL7thCGz0fuOd0x45CCCqzSvdouLCHtdyuaUMC8IVmD0GC7mjmtLVFJcDUHiJUF6i
2mr8XtRo/qgp6GOwhZ42RJCpncDMmQyk/rd3JgAT4AcHo5mK8ThAsGRe2klzIaAJmryTwZ65Euj6
O0uO7OX25kupqmQEZGHX15SD5hytiAORz/g7ac46jqtmbdjwW437PYFiaDasTRzKadx/NsGVOWdw
GB//KDFf3vZRQZtej3DQhy+9+UD0JnAbdB8cUO9NyGNNCNTSxq42ZgmGHnTT86LeVE7RHqt8rZ4t
XdP//RZUZUHf7M6cuVKiFxGmprzFb0nyxONTci5z5g8R91NA+m5vtZS9fjIlZXLV2Hdpl7rsxBS6
axVgE1R1JW+V3q7/mQDxKUj5VRANy33L0a1obw00PentWYPUupWjNGtNPqKqR6zX2+tZNAY+Q9BK
zaQKH5/54jO6TicIr2CsaenrYB250WxJ3O1IenCqbi1HnD/ERT7139KADYOADDTUTJlvEE8gwVMX
1kj+GNmp3xTHbFrTKF/8RKCMA4Ggg2XJiOCmr9rUtJP0lHPybjJ7fFDsnK4UGJZcDstBxEMnzga7
wfWRoxT4xlSv0pMC4laWn/G2456IKcot3YqppU0DaAhg1Zl0Ekjna1Oti9DPWJOejCPopov38uu/
u8Dlny8Fx97MK0xd1enJVgMFdYkC5NZONh4rpdz0Gdvetra8GvRL5548ViUV3tw6EyZSUXYaFMvL
UZbWmeuLIl85p3Kh4MPVoDbx/3a0610rlDEmqWqwU5adUqglUYX7dvsVAwOeGuVb1Wm8ofrdpmuB
cdExALBB4cDAA1eRHiciy/KKU8SiQhyhrezT+ivNf2WrA+ZLXm7/tSM/TRpBSg6OHtjJ75vkvl2r
Six+J7Sb0dy2EN4/Co4XgcFJYztqE5aeavVcpc3GhSqLu4ZLW4o+0Bb9fyOSawtkiIlW46imRRCl
v6ibPeNabr2OHHuurBTs5c7efy5xYU1y9Cgv+r4b51g3bgtSeNRsvTT21W9Vu7NK7TROzn2mPFtQ
d4r7R8oNCP7Vh8rdTFQLkvg9bx7zDn1931X9NntSwFKg2NwbavPp9hlZus9tVKfR60dqC8jgte8m
hRpZrYG9LzLfJe+aRTYm/0V62yPk0Oovcbry0l382BcGpZ1x+hZvqS5FNGswbgoGGIZ8rBhX4GCL
X/vCinQ0bOrYQ6LACu9+F3GxIelecb+YLMigtH57BxdPB4jKXJTVwNivS9moTseEDCPCs7Cjn0Al
iHb4edvC8pb9tTD/govzwaJB5U7dpqe+KjdVA/VRqLP5jJvJ5rahxYACyDgqATMA4oMf4cIQzVsn
aTWenlz2HrHET/tjH3U+WzkdchH7v9NxYUe60ZQy6WOT4JrJs+Mger8Q4ZCETl8DvSk2Y+ZH2Q+q
vYDywR+H0O2rs83iR161exRlvaFsVzZ40Vsufo90CJoa5XZuYYPxSqBs35v2c0lar667XcyTNWz1
4ufEaAbEyz8oiqTrIhVNZBFR4si5mVfVx0ZMXr+mvjEfIzn9gSgR3gQKxA4+MdEVeuX20zClJ9OG
hD01HvWk3ZbsZJVBV1tbZidr1GcyBdLHV8U4gO3ibzCeyC+fKQWtpiVgMnZ0vyd7kR+j+o3YnW/W
oVWWgWF0vtMia/Et+9u/ey7SMPRGZgb/T2+fsnfHnGQFbJMH9P4Pbsk3A6idC6VbqXcunZG/lj49
gCyDtKRR8PXUqT7Sgmyd5rF3zQe8XFbyijVLUvrijIzblgVLboY5R3e8z2J+JmA+UpJ08G/v35JP
Xq5K8knMp+cJJVl6SgC66cl74zwMa+JIi+uBBIGDVooCnmnZhmrTMs9xyni/Mwwaxu05LWsMsLYr
EVkeS/nPEy8sSSHZbAiJFYjQnobR8Y1kADmdvXGjgDR5oLbWr7gfz9nQ7Nw8f0Adyc/t4hGo0gfK
po06Kfv2e9tBbIuJbQxgp6fau7T/RvtpPyqt62XGcKCEY5TLgX7npKyldcsHCQN+JuTdMbwjt4P6
Is7yLsHPL3q0hEzd65JdM/5UAWB2TL8ladiZxp2ZOyEFCA1UoCvxefFD2RBdmuEzmPmUwmFXdlWP
aS0cpjxKdypzrIMoc/1Vh4ruXUOqNQWmRecDfBZSGNDgBMf/9f2G6byBQUwLzpe1bWAonbXlRc4R
FOs1wqvFXN0BThn0vmActW3JCYU16jojsFVGDyA93022U/plVj1Df+2oOOOLEzcbKxLQ5mwfbp+x
pUTh0rTklZzyoRprNT2BZrZExU7Y/iC0tVbU4mZCfMzCfCgwt3JCp02UIdczEfgrzAiR946fFcxE
3V7KkoegYgBYEQpcqMLN//4iUYDCLvKRMkJ6W/DDZBcHmjb7tAO4CgDulcb+0raBawpsU5BhsFBC
vbZVpnpb2wXBQ15Ln+3B8bWyZSvrWdq0SxuSB2qcFBbt5/XErZ8MZz4VEIBdyUkXN21OrQBLQ+3S
kYw4da7lZuYiKnG0cOL3qiI+TbotY2s3x+KWXViSPg8YaLvOjBxY0v84BchtxJ/b339xvy4MSBGi
qlFqpzH2K1F2KMcB76H4qynM2n5JL4WO2ixCnRX3BTnrGYpEzXkUW01ZG5pdXMysfwG5jzl/keyY
fcm5UmExbvNY5pnXjC8Te729YYtf5MKG9B6JYieF5i+cuADyr018BIMVF17crVkiBWdEhYyDZEG0
PGucPM1OdVpumpbvuP5Yp3wTQ+nz9lrk7ut8veKto2MOEhyJMz/D9YmEplaMZk2HENMmvadRJHSE
AGekAhSiom8Up6GII8UH/gaaGRF/08fo3GWsCU2RJgGQ7ADKm73XOMT6c/u3LXzLq58mOaZNhoGN
LV75ikDxfTjyzPJ6Z+UJu7wBEOKEYMqMgLGlkERikXdDRxik3eMgLo09i1964tUY/iqj12ZEk/RI
bOEZceUnFuoLIesVj2rTyjdfWu08bY2ZGwyaI1W4/hCJrQrFLlFlsBuy5ei1piAaLF/+fUsvjWjX
RsYidgwmYGREaSvBlG3ipB63lf1tMwv+C1E2oEIwsYxrWYavZXRIHNuCMC5hdtAVBBI0AYEr6/na
ri1ZcjGrBJbYWVxHRoVEudlC6ASW8Ds2NaEB7aqtaodmv5bJzd4mPcIMKE7jPaQ74B6XI0ts2jon
HO9pVMSTQOPGEfhy6LqQ9hvqVKUvkipeOZxLLnFpUgoDbmXlgFijGgHdTK+KxqcM2rAxU4N//1qY
KbQ1tMKh4C2nUWmjxsWEmacT6Wd+c0G7fS32tLs3zcz497cJnnVot6BNAf0yOR2Oxt6pY4b4bICh
eJ+ZX9Z6WgvBGcTwSEDBq2HgnSbFM7UQWWfyODtlFK34Aohqf3BBDHZ7yxa+zJUVKTQpWVUrapFk
yJm2Qzd4KcImH9ZQ54tW8FVmeTkw6svNArNualWdWHaKVJQVp6e6OTu8XslkF4oLaJz/NSItBWwr
IOmPc9w1pd1vQCb4rPSNGVDGHS8xymzDSecEbGLf/4ctBOgRy0LAA+b8OhQx2nWTcFFlV9QhCZQa
Grsgcgzs7t8fQFjfXztSfM+IGyeWwCYWFdu7xSu1oYZQDr4tVoLeQoCAIQDhEPpMF/jR6wX1TW1M
SdNkJ9Ce7qOcI0gYd1qm7QVRVW9cZcBf9A5gcIA1xJg9qiXX9nS3a6jdFNmJ59oWD+OAdH/azF5x
j6X6HjhUISZlzQA//MO1mayiQMAAXHDqwc6O1kjs8Szb2KmCWarUG7vornd+9Mx+i4FT5dORWmKb
Mkj5fHHVDWmrF6dYwwIuBP2rnyStHLAXM0L9JDsNzUbgSZQW+/keE12y8lxZ/KR/125KDXK1FM44
ihZYhOhliIy92vYod5V+MWzzrlzxn6VSgakAc4yBe2POx6XQRbWWY2sB2sKEAH8FYoYd6l6lvlAN
zSd5Xjw6ldM9FXosNhNLWeCo2nejN9hjLYo1cO6id1nQ/DWga4l+kXRsrFzNSjbBuzCU8oUoNS4g
WwmKdE0WWkagzwkoHoNgVEa5ABjWj7nQi+enM2l8cgn2OJqy3kMxrEPgMYvGA3qq0aKtwkCPZnQ7
YWDGW9kZ6Z8cTeD0Oc0eB7ri7EuLvvgt8hSIPok0GzQ4FmvxqgMsAbL2gM2tpJxLXnVpRcr0MK2m
lWOB76ykXwnAWoYnjJ1uflvrmi9hLS63VpeyvXLIKWrzNRqZXtf4vNn9rlof8DY988Znu/K6KPgT
rYT1pbN5uTgprBt6C6J3B+FCqfRNji5Azlq/zl/Q4FxJmBfPC+AOMygAYdeQM2bOLDcmCr6WqB/t
NkDPFAFpMo8qO2htQMkzsTep6jPxfPvmWqo74cHw17C0r5Xe4z5NeuzrEG2JOPYAYQEjP2wt/tEQ
VFDmE/Uafdeic15YlXa26pospk6H8AAUIxEtwFLQTlt7Dy1aASJ3FqxUMXskOWfc5mMrJvhMNpVB
3DqeC4q0/n85AWh0A+M0U/PbUgAXmN1vrBRnvlPfqd7sIDWK98hUEQ9ovDU3mX+xlLjjPgaDwoyo
UtHVu77ANMvIiTCK/OQY3YZr6gEomX08bbn17CqHqAewGSy+9TvjK3n10lZawJHPM7OwLbNoJcjf
Yztp81NU3fUxWm89kL9rRpaCyWwBoMB52kAuEZqNmlut7eanxrZ+db3ypa3Edsi1LxXwW0OylpJ+
ModAPSsdY6J2Vl+SxzGhqEAti8Vo5FX3RFG3fdsBVXqOdWPHx25lAz/FEhjDunDDzEwEhvy4cwgQ
lUnU92Gk2eJXrTSJr1IaB21FE+qlYMNZ85X5Qr/yldkiWNcUHdPiJljTr30liZuiLx1YHC23xo1U
EqjyJH174MR5tcbhV9UT9zgpjbjrRFR8K3T76+3gsrTBCGa6ie+JNMCUTnlftCOY8ekQ5p2OAux7
UZhe5tY7twoVdPZvG1vYYLBtuSbezjO7jCtd8o0w0ypO7QFKqXe6YJvUMM9AwOyTwlrptH2+5nHR
qwAnAJeGV+anwlxWxDQdbZjib8axPxPwBScv8Ut6Nh7YHTlCzfpH+2NNPWJhfTCKEi2KKigJf7rP
McmVN7YzhCMAfmNf+mB83IBg1svpGiRlyRQcxoAO/Xza5YftOLVOB/HdMRxS4bn1MePUq9Rzkb7e
/mTzJ5E81ARlim65ro2ilczhaOelBVW4bgw19jWu39haYfvz5YYPBUwkahwoooJzTgqXLnppuZ46
Ywi4PGhZKAimEt8drHsnKwIKBLQ1fSWusumtNWK2T/FSsiy5PqWlaY8WLEeP2nNy0n/9+865+AvZ
LMpFqBBcn20bbLt6p8IZojZSPTepp6AnxlpWsuAHILJDNRGVUxQ45LyZD2rSpBxIBwLJGdWuvtER
JHK0TLwGdbDbK/r0dAcnIGbMdAQKjBGiWHy9Ik2biqlu4zHsG6IEdm0ZQWKSZNtRLl6J3rEQ/zM6
aQ0YN25bXvhUc4UdrxRg8TAyLj0K6WQn45ibQ1hl0JNTMS2gnmtr5eW+aAQz0ojJKOUgZlwvT9FJ
qWYaHUMljby2Nn0Y0bSVfHXRCAY+8XTHzabIz9tiKs120JMxrABqUPHMcXu/4tXKfi1EdRTY0MGD
zBrirFyVwjCMAcC+MoaZ9ROccSY6bFl2NFzMfog1SMrsx1KEwKmdn2wGWBOAW7veNlrhPuUsmUJd
I1s6ml8xPHoc9T9MAfuv5qvNS+euYY+XvF43AWlFmxL4Gpk2qkF/fmo0dwhpezSjc+M8iQhllnTl
CC+ZQSi3Qdrr4KEsH2EXACacJBsfC2gb1cqBUB+ru66ywz4rNrddfCHQzh1KSBSDxxABUXr7l4rR
NGkzTaFlZMUBDXb+XNbMfrptZWlFILcwZgiFjm8mpdvtkFklM8wxTGhrBJXlKo8NVDbvRYprpFS5
tqJgsOSIDu56/Ae9BjQbrp0DKngYX6HGFKKBEQzknlXil2jAuJVuu6R+vb24pbsEJfm5uDcTGOof
c3IXb/uWda6dGlQJ+5QHrNlQddoUUEqp9Ver3WV0Dy1N9LlWDtvCnsIqAFOGa1qIT/O/v7DKO9aS
nMGq1uWbFnR/IOco6t/6mhrEwl7a4ErDrJECJXTw1F3bGScb5TCrU3ChqBUoJ5nxXpaYswGpp7Mj
mZHdKxOovW/v6ULMnxsqAEAbuoMit+SWIFZO2sLWpjAZHp2220ZZmKom6JSgQzKARL5YqUotbeal
PclhKrzmDbPQp9BMvHwzRRu+Y2v32NJGXtqQUo5xzJwmKuGUwjzY2WPP+42r7azsXPE1ptmFcA88
xdwpAsbbRpHt+psVpmkX5QjeNCCydqQFPjkXm6aPVgajF3YNj7F5rh/NjhkIfW2GDxijHY1qDMcB
bDBJ1DwOyoZ1IuTVWpd0ydRMmovK4Syn/tHfvPD2PE2bpIDAU9hVfsrTF2JAhshstcAx45XnwtLm
XZqSDlZpjxoyKJjKzCcM1Hm4V6JpJSAu+MKs2I2nOr4SoI6SDXBVKApnwxhaHWSyjHvjZyeArLC9
aq3yuBDgZ4ZasIajforLUvI6qNSq1EwReiOoHxJgVbXp9+2zuhT/8O5ADRVPkA8k5bUbEE41dTBU
LCauHsvkIYr3Dv9SKYemTzainrl/j6ny5bbVpa+E8SrEPvgdYq6U58InJ+jxaLhSTDJ6JJn2up5C
GiXuHv8HQx/ctJjDBGOGdJaYznQML2J1cIc4qhHgM9902ea2leVNhHb5x6sYdiQzjtU3o0XwnaqS
BSP5k0bf+21yD7mbgyB34xreZv7jpPQJzRskt/CM+VaWzPEYpT0bM5AhsBJBrAD2mnsktXdMOzbj
eKQ6WVngwgGGQTwZHAXTW0AUXTtJpJQTzdpqCo3BBKy3LF8SCuhFBLTGtpq0nyvbqS+tD1AbS0Ua
iq8nmXO1mNrd0E5hXRv9Ubf71BvQf/TttO/3yB0tbzRAeZs01AnTZND3upIU95adWY2XjC4P03wq
Vm7shaOIJj6SIMwFGig8SkdRUycyapxPIQQyFGSoLvMxa7kmlrZwMGAFHuTiTYEWtHR1ohBdxHHd
TWF/VB7HX5F3e2cX8m4XKRzG/U0A7nW53McVJzaUsp9CNbJ3DegN9Scn+5nZ6aGPMgUTIzw96EO5
ctoX4qULlAVa3qgBQj9WOu2kQyix7BFbZ4ELrS0CMT7lBa6Cdgq66cftJcpMMXMafGlNboj1TacZ
eSHgq0f7rX4doKa4dYLxzQGl40FbsfaR/MpHEcku6GFwveEukG7RaMAws91iRxubh5Wm7DGLuK8j
68vY/cyyezN6wXzUWW8DewpAK1Bjtrxnpzrfcjf2c/NJJN20rat9pLBNsiohsnRuUQu1Ac7E9QFw
7/W5pZM1YUQX7qTrT4Z2ZlDkMqY7tkaIvbDn4N3GBAeuKahlgi3o2k7sNDoQtQhIFgR03GcbIIA6
O5fNHzxJXhlIXhwQ5ltHEv37QxKG0f8DB5Vm6Zi8lAznU5faZo2P3f6oXeHFyHId4Vvm7+admh5t
15Con08QUCHIY3BZquCzkUdWRsUasrRukGsqxR1CJTq6HT5kBVIAzG/0B1apfZCZ40r0+RwXZrMz
JGXOB9Dmvl5n7059YXNERCv7SvQdd5+nZCXqfr5UZrwLQq5i4936aRYTjP8YWKMwURabcUyCsdc9
w311R3DqinIb/TNw2IY95B0zvxyGmeT8s7OzloAPHpdYpml7UFWwAx4y9F2tkpUizWd8wIcpqJ6j
WA3lhk+vrXEyBtwo4FP5WdTFLidd0BntqeGDx2sa9CLdtnGBiS0aDu1dz+vHfDrhTe2XXSyAH+h9
I1sTP1pyJDisg/MCVB/+uv6iKQpKKpTLEIrzbxhi8UZwpXtC27fxifus/Oe0GC9cHFHA2mccjVyS
neLasZilTGFU3vXkDyYeu7Wu3OcL8tqEtCD0c5ooNVRsco9yzg/9359FmC7CmA96mhgd1D4UvC4e
ETy3wPwxP5kBad+CrQtHj3avxE5WYNNL5wCtUwRNlC0xcy/FMt5hxjuNEyWkgEtbuw7AlUPV3A27
2FpJTj/fi1jRhaU5DbpY0eTYiKU1LEFTxmNqt3XdJMAwUzjGNIjclRCyti7pLjDSLlFHAWuMHH9r
3I9134SEzRoF/VKkAmIN488ob4D6S3ocNaOZm9yZ3aBgQZRBtx39xGGMVlbzubOOMw0YAnpQuHvn
Du315oEkpkEqgyIDQciwEg+Fc49RyMUPtA56+qtwm2d1qO77NN6BzKZNXG8l0Zg/z/XVf/0LJIfH
2S0iZDW4CjjbEtqe5qjpxu5xTLd4zGQKf82SaptEgZZtUu4PyhqGdXGvQXWMfZ65AOWHaNS1Ri84
9kCp7hyAF0rzRPi/jujP+wzNHaQRKMahr3q9zyYRWcUFCh9W/72YnjBEtVpEX4oc+I6AR8Bf0NWR
zkGvFJzjnkCWEoh983L7M31OgfD7L/5wye1zQ2vjycEfzskxLZ8qeoZEARTvb1tZPMrAuKHShhwI
dYHrXdJitEOrJEKK2+yj0jdJiMYva/yu3942tHRt4BmLbz4PAAPje21IGe1I5RUMobdzJnS6z6L0
N8gCXnVtH0XiC8QCbM8uV0qyS46GageONeLV3DO6tspIJtJeSZWwSltwd52Jdl8AcP8/LO3CiLSH
psIAzDGZEg7Cfa1iiPQOYguuA0gQar6TapvGtrd5me5um12Ki3jOAX+BJBJkEVK8T8YWBfu+Rrxv
vlj2g1V3EHS6x84yhmdD8/W2taWdxBwYeixo76GtLQUNLatGOCusuXx4a0kckqE95YQdbptZ8vpL
M9KiCpfyuqaVEibFxhR+zkJWoKz9etvKkjN+KCIg68ddKcfg2E11dLQbJYz3mXqn1Z41bsUmIkGx
A+HYbVuLGze/WtEdBZBe7vmOtWHVYDtVQlNDCZnGG5V9dXG93LayuG8AmiuANqADK0NV3K6oW8xa
KKGT7EeMfQn93kbDTaQrxdel1YD/Bqw+qBqBs1u6vZpIj1nTCiQzCBIGhWoQNkxlP/59NZdWJGdr
QJM487mht/HYtb9V+42MO+2fB4FwQSCzxvMeBVEHz8zr2JAADyqyUlHCUTuO444rftTtkm5lw5YC
LBwMHRoMAaIROm/oRa5E8PXBracrGEW9K7AGo2v9IfZdMW7W25PzT5ZudlD4AK+E/1bRp5lDxoWx
YtBQ54KSTjhNSJn5kELJpmiG59tf5zNpB1ozUA+ar41ZtkOGtuC3Kw0bIxHWYGuz3/piG5VhUZ0c
7RtRX5s6iNhx/G089GyXF2EC7pBsPDnPCTnSfYlJp9SLfOOH3gVttnLLLBQ0r3+atN3K2LbAU+Cn
ld/FIQuept24/aaczG+3t0BWvkCx5trOfB4vdpqlbhE5FHY4qA+mcx8zTy8D290U+oG2nvutTx8N
fU9fVuOJzCb/ybR0k6b49HovYLopD4ly0KHkDNHo2IMOhtnuc/YVil7qG6G2N0JwN/eTLyV5qLbg
vmlI5rlPk4Wia3xK95Ox0dzfXNs11qmZzjH+zyXkaekLe6pir+D1viXHwsE0OJTzipWA9VFw+Oyr
f51I8lXH7kWjC1eE4Gfuk2PDXhxAR7T+hauWl6LhYkMLHWUnEHtOvU/H3+W5zcttTJ4StksBSWfl
wRnezIoejNCM38AGCHEu0yg8XhkYsQuyKfXNziucF0b+tH3sJaCpYCt3vyyp9ulrzFfNhSNYdLAh
2hH3oVE8oEc4VMGkW54V72c2m8kTfvlCf+Zec7CjYEK87MBheW9CagFfoQ4zcLDRfWLfET+Nv45O
INwDFzRI2WsJHlwr5PfJI5jAj9rGQEPe7TbYNA+fpTmq+XO5LR8IBDfGe+PRcR9z9pKSuwHSbl7/
PLzWqpek9+LOAsmuBgUFTCCelOjezQPQ56wTbs8x+dP3BHJKn3mr5vHt642oRoe0A0oOISi44oCO
ebuxoLl4yOsSNOsDWL5ZmeVerFv3oADtv+RtB0K4YVybXP/gkbn+IdDxgpID8kyk5uCjvv4haibq
TvRJH05wF4A6fdUUXwTK3iiw+lPDQ+d3bRteYzGvrNVN5lobXTm443tquh5wTJsBqs6osXCPZAmE
sdINSMv2c803o6lXK17dEZ/vOqvZO3OBH4O3Th7y1tor1kr6uroWaVO1roR+p0v7+REwUt9+M/cQ
bmXlvR7G6WaIHYB6N8Owd7sgycHdRVE0RoeyPKTqPbvXbc8g+2STiF2Z+pEWiPJXuaVHFBht/bHs
wAQ6eOY/Z3DYfqDbkOyg54LL6Hr7aVWKXgc1a/huHB70h3+Ou9d/urQhiU7xqMzwp0d8wreAipa2
4w6A8KU/NzWICm7YacPH/Funn9oqxqOJrtVuPybpP3nYrHeEcUW4mnz/OaxhSt6xHsCSEUhd8gCC
Ma/s6UOZmscimbxKa4CGRhgr0TcYtUCp/SjKdqXmPnXO9Axa2Z+o351pAzHsTLRnUUd7NG+eojjH
R/UTVQ9iDEMSsPOq+2LqN1zf6k5od099AXy1bfkxWQtkn44vNhZoMMxhai6gOdKFVim6yDOn6MOG
5cBYsqDMBXoemwitj9vfUNZeRsi8NiV5SNWoRt3ETY/cwXpq4gJTwICulNYjaEZedDMJsgL6m5Yd
KPp4Fn32JtIqKJ44/Z213AN9zV44itfp3/vmqOeGDzm3nZbvV37l51wKv3IGGiDJQX9UliuIYuGU
LZ36MM4SezsSsQVFbRvksWUFBeHsVJLoDiB0xPzUAHWtWQfcECwg7eh6dVaoPkiFDRy8rtvWwJVs
DfBanGhcgM1iKIpNUjseomSOOstk4cnIrW2rGfzp9jJkmvP/Nhu5NOD54LoACcX1ccQkBSg+3LYP
S7BI2hpYJDsQj5LSPBiT2LXmwXF2w/jdIL5Lz7XLtg5UEtR+66jjoUIm06ffNaA5b/+q2ah0gACy
QS8PTRAMKdqSBwDEp85b24e9Ez0V7o6Xj2psbLs23wP5WouQTnwlM1z4nDCJwdK5Q4mUVbveh6HG
ALObKjCZNv7EjuCj/F8WBUkR1wKsDW8L/dpCxe2e8GzowwIJAKU7rt3ZWua3AvzB27I7luMK7nve
pU+7eGFwXvJF6oGZy8IsSxjshw1UHB3MJJg76NeKtRO70CbTgOB0P3gf0JWTsd6NS4Y+G7B5qr1n
Jdsjxzqbd7Fy1/5sXkUWbWN1JUjMcfzz2v5alF6AUeZE+RTDYsL2rV/+BJ79AKL82264aAQpC0C2
6L1iNOx6A7vYSB2rVPvQqSLoPb67Edkm+ZNOBRi338VaI2DR6y/MSQ5SGPlUlRRryg79WbF85749
EOYVx3bFMeZY/WnzLgxJjjFqxlinIwwJ9qKVObLRXzY5gfVr5UwtvLbgFxeGpNdW12ZWbjuIkfpb
vut+R98ggvjHwMCo1640N5Zd8MKUdD9l2sQxlA5T7KF50BWPbLptHljb5ogLxF45ymsbKMWnCXXX
yh5gDBJPT+AF6O9BS3Hb9xZekNd7J2UyTEdvwW7mvbunD4J7/If42gX0qGy7A3Bt3dcVe5/z82t7
0kUAuYOmLZFLQAIUwwf1S77Td8qJetCvYx4QFbfNfa4TXVmT+3ZFPbilYY89egx70d21A3wxXbGx
dLddup+MYUhEx91EwfntIICY+Pm+oF4xBVOoFT78gno0JDtnq3iBLTb0feWULS4RPodeDtDgmCq+
jh5kSEDhHiH8YiLhmLWI9FCVKNYmE5f95MKM5Isuy/OEEBzmOJz0AMpYZTCg0iC2ot+6NPbHGpGf
bkCYtabaurZAyUNtoqmMzVemkW4ctqPmzpnGtW+4eNRQUUY3DMxVmKq+3sUq72LGhYbnQnEwduyk
h2UGWTx233DP6rzykG0U4ZFHo1lJeJcjyjyPpsxT4WA4ubbMQdeSgpAELopqiNCmfffmmlBCLEIn
hZSEgqmm6htI2PzeiFbiywL6RgMEDuhIS58nTOQ3ajZxiGBFJq63mj4a2a61vtqZ2BnFaVLuTR0s
tvGPxoAENei1tLOaJIERh12765sv4/zj3G+Ku42N/b+zzs5a9ArAjbPoEGBBUpSIklKAczbD8Eny
VPV/yPQ+9q+3Q8NnVqArG5+wYkxLKAfuZgjZybT2IOvbZiG9s7xhD/6qR+vZ6w/67rbNJVcGVh7T
cZghQ3lUuhEVUthxpWJZ4/C91e6GcmfYj7dNLCUTlybmn3CRjdk6JCQ7THiF0YvhT3vuuXfDka6l
Yks5xKUVyWlNsFTh8ZEOCHnPNhRXLUZ2UwbAi7VrlEPL96vsYrI85/yCwPHQ8XRAzd8Cncn1wrSq
h3adhoWBfWNT7uMN2gv2XX02j67f7MVxONoPyY9pC5WRe/1we1OXosOlbSk62HnhmNNUDKG1E+ie
YPrvaL3cNvF5kn9eH7r+M4JIA1OPZCNHAUg1WthoAsCu984h2fF9ClnFamc8kW2+dVZaArOzyenZ
pUEpD8yV1Bh4BYO9P3hrVEqLO3axGsnTWz3vbcZz7FjeY2a+vleHH5SIO3zBlTP1gT66tQ7J44cm
GqNBYB3keVs/VV/aTfwdpE0H4TmHaZ8c6yA9Wof6MOyyvfbG7uxv0d0Ytg8rqeHi2QasBjwt4EvF
xJ7knywyuJZixSbowu8yYnpqVaxdU/M3+bRWHaIdEDEA+kluXzvAI1b6/M3cbfLCn42jswGD9T45
NXftoRPbFZ+cL/Vb5qSrV/8/0r6sx21d6fYXCRA165WS57bdU9LdeRGSdKJ5psZffxf7u985Ni2Y
d+8L7DxsNOASp2KxatVaiZWWZVGNh/Zvu3VfGE6evo5X5FBth8fhPTplP1+Q/93eN7u4dy4GKTj/
tJiz2HL5xgT//7ACXNLL69e0kyTxJGa+XhUXnjJXx6IrLZjpna3SvPTzeTZO6Fa6P5ilNBNgGf9Z
MhGoBuZ4tPlAMevQ19s8951NtbNqCp1jyHf4ZN++GHQGI+Ojuao9/anfk73z/zefYmwzQeMmdroa
82m9q+MmiqA61ozgxZWEE4sn4IsTFi0xAJzwCb+YUHSMqm7ZsvFQzxuASFHHlgquL/qsCxNCFJrb
YPQNkOA/jG4CdOqJYCrvr9cCMAp++MKEsOfLuOqTycEo8qehpsWHCa2w4lj0z0DN/bFUNI8COC8x
qvF69e1B43S6/zN1wpa37NAiGcO4kD0Pqf5rfph+OptmC1q9tX1UfyPgtX4n273+geeEUlEZ54Nk
1ACbX6+dwboxddsGHzCdW2rtW8/6NCraDkjmUHTW/+xkjOf3dwsyYtcWp7bpVYiKwV/GK0fZxDHk
8yQ33LL7wlYkto1D5gpLmYfQ/GpMuC8HjR3W9zx8qR9BXgxlNsn6LQbxOMX/sSSsnxrUQwthsvGQ
fh/2oNddaztg0reVB+KTf+WUEXxBlBPQPWT5ricuaOdItSBzeOg1/6z3FFpa+vtwmt/ckFoP9n74
tDov+F36eOkWocSdLb4DwcPzH+vCIQ+DqDAUGzs1yT2owpR/XaT8duGfVKPIMjov9WdbSIs5iw+V
S6vCuY+bSqt7QH6AU0dl0w0fVN3X211yHnXVc7KGOtNT4e7C7C2yfrlRhL7kdTDsYvY7DYu3sPiW
jP2JTfp2kvUS8ZW9ObkX8yHssRpsXqVR8dVo3gxNAfHSarap9ruIn6Dol/67l+rlVAhbrYxB8j2T
HlstWOm1T3Ar194OZXhcl6j00GL7UOV+/Oru/o1j/O9IxVwKCYxkniH8fUjqXfbYTCE66t6sZh32
rw35rLMfPUHI5TwxKdZgOTa+MC34ik5x0S+VYPnVp+BoPUE/b+V6EC30HVr7476hmsRzLN4zFwa1
6zPGXFMFK406HkKnJH6tjGhODBRdkrpZjEAurAgReKyRbAJlBYaVbBvIB+Jt4aZ7Q/rS5dNzZ4+K
hUJzKtM07Lirrf1+p/UfuXruiEGTgOqVxcvypXLWp17iFfnWv2dWcFSIeQx1yjA8EDGlnnsK1s52
gvbk2/2NuXSRoDUbeisoqlhoLLleqzxooiRj83goobNpjZu+QtQoo5lZNIJ2FfTwgTILlq6NjAop
iwTijByl5VbEq9mTZsqaY2RGBC8XlaBrgQopnrj697BzqGrtWPF8f7aWdja0lf8zEMFfJZXRh60G
G07wEiS/FCjH3Tew5BAvDQjLMTQD+iQIDABf5UxeBzGfamXVOzSKjCV61iQX0uJ4kLtCnyOK4Ohd
vF6YpGpJR0qYq3aKJyOIWFyQix8XFmSMzCQtO/x4ukVJ8F2RvEAWU1C8Weh/P15YDJ6NHMcav68d
c/o0nkfoHdH6KflJnsJX5v3F/6zvr86iK700KS6P4zgDswlekPE38AwBmBfsmV17XW76TgsGqvYP
+NOK6aWqG0AEVdC1Nh2dwg/Jd/CpE5wD2lD4wJHkc9Hyfb1uTRAaLLENHKgszm2vN/Xqp+PE0T7R
pixcGZlpTTQeVIDKSKbmL0FUGSCxSAgZd2lju9se7cqQJTYg1Auet9zZm2YxPjDT7ULAxCoZjn/p
e3lrKVYLvuamB8pJnExhA9/W0J+FJk6u/C7rOttoISRci8CMDvasy5pBFo1ybwOZKjQ5iQXPURvV
GBTyeFH137Thp9vu6srAu+ezMl7ur8fCTuft5Hj3gIYNsAv+94u3Ww+xl2zIYCkddcM36sjaJlpT
engYuJJdvzAocIOBhh0Munj7iisf6pXSGSpQtRCTUesUbZ3zA1S+AuU4Wfnr/WEtXEEAuwJMglQJ
b2MQdvvkNkbQGgGA9736hswroFbuibfk6eVJTWYffBpP9y0u3OlosYK2ICefgOKtEDn0qBShy52o
6GRww3U+p67vQC1v183utoVgyuZfmOMTiYQyumfFt31UOEU5FEAPu+Dg1FEkUZixSVXnT2g3sutp
YeHQl8R7WSB7DqSyMJmxk0OkbcjIwSgDsBE3XjTOXoqGdsuYXxsmKzktrR0BSR8AI4C5ol3/ekvW
VWRbDIB2ECrN63jasrZx/ThRVk5o71u7eK8t8uefzybnecFMAlcOxtFrk70dqmqQO+oh/avn+t+c
1dCv+E008++/sIMlA+iEoCVezPWyuLEhkdtB8Rh6B+n0E/3qjNC2rSWX48KphuvAyxdMw4SjIa/H
Q7TaLFLWk0NYRu+2W62H2fTBpyrZhEsFeHQPo70W1A06XqXCUpVtClFykI0eNKWanyCYzvwcr7A1
Gcm4ctzeXk0ja/84bqKAd7cPdz3ksf37c7qwO7nmMGfEgmDVDcdCp6VjGKNWeHAAT2Vpv86cau2E
4ZG52iqS0VQtvfivzAmHgRhRaUAPgxzsRPUqFCUru/aN8RdcqJulGwsXkGWE3lhY6wjKpv88yIJ1
CAcA4ghsoyE8iMaJBHUBgtdDSUpqB7jy5mAzuA7g0seq2mSq8ZkplaQJduFA4r4G5Q3vu4HCj2AU
wt5ti9nHri2iV0j0Fm9Fr+8U9bU0s7VuVRLU6dKCmsA1gscCBk3x/DukiAK3B2CXAStcJACXB9VD
XKfrvA2h0GoGkgT+0vAQuKLLl6sWqSItrpbOmlpauXYII29WUQkFHDCsj30IKurmIQGA5Z9vWPTZ
4vSjLQflR2EHsWnqrBI150M5d5QzKbsPZhZvc6Cycy2WeIKFawkdOf8xJia7rXkYndputUPXo/en
JzUamvCozeM4emS9TKDxhgoULLXcG6CTTwN4Cjf9tePpDGiuhHXrnAL33bQphMn8HmJuTtEczSn3
UPKmbnLImRc96m7hVcF2mv2GQZMm/ocv+a8v0dAshoohdq4luMA+JHlcDcQ5DfNM7WKfyTSSbzzB
/1jAL4MLipOuCc4vCvWyslrTOQEA3Nm+u1XYEzGPuI/T+qmyDFq3h7iRpA5Ezy4a5YfnIl4burit
g8JwTm7xarq/BiugAOfe36A3ub4vIxBSA+0fKEEgMH1tpNHMvnJKxQHELqkhNu7O1MiNem015beC
BYjaozFZj4DyUtsek63TNs1RTdAab9mKhfqXK7vQRJ/w9UUOmFCwoPB6InNPq9VFThhWExpTpN4E
j4p5yFxPz5/vD130BdwOgBG8lIeufNSer0fesjox6hTTm+YtVaPK1yDiBzlTl4ZzSKNBEqYureal
Of45F6s5kXIK2kZ3Tk58ZNpPMDiYsQymJBuScCRdJa26ecKQEuiYoMMGtyNBE4dWr+yHpJdcxqK7
+Zo/RG68O5/z5Qo7xwHBftoZpXvKe4Wm5FXvLFop750m2xA3hQvREp/ai6kzhsos06JwT61WvYGl
Kp4yWjTGpg3W9tAeSpfaNeQh6Wz7TJF48EU3R0BmArkPzj0sXsOk1FsXnIruSdsY8yZNHzP7uYAC
r66dU+LSqt6Z3TNz95X+qoR+knzTU/D0b+/v1aW55g4OOXl0vLhih7kxGdCKNVv31A+px8CmMuPN
7DSh1zqSG3Lp9CGe5A8paCcbIiqnKLWYJbOCTJ6GFqfwYco7ypIdiZ8cWc5y6UT819RNPapIQBDn
QpXslKv7NoipYUCi3ZGt3+2ZgF8DzBsxhgONU5HPqQziZFISbJ44e6lNH5raZvdO2oaW8TEcdplD
Sbwb8h82Sm5BDUnSLXoz0cOCRhyZbOLtKqIvF6lFUDHgnoKc1PU+zgY7Y72FE5NV6kdJIMSb6B1V
7GGd6a0U9ckfMpfZF9zIcKEQ3IZSGPKmYneMWpOYGQPBShLTYxqtGihrbkGcSJ248qYMYEXjn8qG
ftlEho5LhnKz2vUIhxRMbCNLghNjNQ3ZutMib5CwLdy8REQjwnXfMm1SY3REntrsb5I8u+iWoNNm
tnbN/FvRoW4y/9MsN7cItD3vOAMTD5rGr4cFfr5JDfA6OkX6c6IFH2VsnZrQAFDoMyseWlmDzO3B
gLkvfTcwhMLlCPukN6rIcEjintRsz6Z5X+8g3CIJLhZn8dKI4FRb3Z5BSRW5J8PsVkR/KLMtBAhQ
N9U2RfI0um9W8Dkp1ff7jmwhksLYcF9YYO920CYhLF6B+7hNZ5yBoTiVWrIP3NrXe9Bq7zowRTb2
eoj6TRPG/uC8SkwvTuuFaWFa3bxkrqM07qlBCW1Mvz2NqMdsR2jN0SDZAKzx6bIM1Fhru1wppsy6
WKD52kPQd4JqCPJhRPRDtgF8Rhbx+SYFWkWHP0m3bo+gpAAUBlBij6ieHobf2lmm1fbV9i86AhCK
OuAOAawOqKLr3WuZFQO3KC4PFtPn18gjtPR+254FdIoCWBg6R7fKKqQ/Zor/9WJv0zz708H1Bwqt
962XOuv7C7HgkRHX/fd7hC2Q1Lneh/x7rG/mgH6m0NOsVT/klGgfhgxodIPN4fOOjCeyS4B8wPkK
+zyMWyCAHIbD5AyrAB3iJDY3tfo+BO66aSDf3KwDA86KOF4TUFCW0lE/4l0IdQETMjvQNOs+0fxn
Q9GkD3+X7caOJclSvu9u1gdHEQ8pVLfwlrpeH4foaWhFs3sqLOsxUtBE2DTh8/05v73WMQs6vC8y
25yQVdj7YGBn7TDhMnDBYdjWCgb63JY9rXd9rHn3bd2A5b+mnDOx44WtO0hRXA8IbPclkjImDlqr
eykqDQ1uWoa6cUlbraBJV1FdOavpJgals6KNnmNtSiSVojFdtQ46SZ3XcJLBvxcuXyDnwcAByiXw
qooYbCNrIsOOA1yH+toyD0EfeETbxa1MU1BmR7grOq1p51pFAIUM+LGNi60baXsDT7dE8uqVGeLH
7CIqBrOnSZIGhqZxhXZilgP15eWSa2Jxb17MmvCiiEmZV26Lu9bq059OBM4mJPm+SfbLUqRysTQi
HaWBJ0sK1SD3NAdeMHiusQHxVvrttw2ZzO5xstf37X1R8dwcODCHQXsDKGNIAF/PnIl0XkamPDil
VHlRPZdGr6OveS193YHtjhrU3lg0o8DZnPrTy+d960snEUgonEYgieCYBG8MpXojrE0Yt020kCD2
Q6+ZXryprUajXsLqt3TjXdoSPC1rJ6L0eYFwbNjYxo86f6pNiYklZ45wD4Kq3IEB2Xw9l3EbZIHL
MJxofLE1302gNgxgur4j+t6SrRzfbeLCgZ0QlnjuCeyv18asuiBRNbfA9ubqA4ITz85sX4mUP4Cq
rxpHe9CG380geRFJjIoFAxazuLKmKjh1YE4jdbS13EOj4uXnojdxRjv2ZLtepEWyoHPRLggOQCgF
+pOb1m8ggKoybZrgVPnGnlU44HSevID40GaQvS8XN8qFLeGS7IyiyhPALk9h8bdKXx3js1YknmQx
4OScd/87Hu7PLvxVHrShYiQYj2m1NN9ru2Zl6HScfiTpMZlXZWjS+ydtIW+AZ9+FRcEV6zqz3RKU
iycrGM9QmDSg6g56Xwo1+RA0Z9NziSqQRR7GIV83WrSVmOen62a3IpEOJAaBuKeY/C1zq5qnHOad
JEmgc7Ga8l8V+amHT271QvKty3Sq6jRL9+mko+v8vvlFP/Nf61/LcTHdMwRnpwGdP+CyJKAvKFfm
aG/twc+PeCdLbvylWwL9LvgPPL+Is4ToImmMAoqiePZlkQ+p6GhzfyiLJwFqSSZKBRbwEkLJboIj
MDsTbixGNOeB49UfY9P2yj7Y9P1qfGeoYZsyLZSFxA92D/9pcMpiSsSAoR1q16lygt0TM6/MN8jy
psp2BDdHBXv1O3PWVeTF4Y8Y7WNrzgpRv3VE2ju2OLcXnyFsYlUt7dQa8BlpB3HCnHbWy1ytwtW0
NjejX5deAIJ9gBJrzIoi2UNLzh2yJmDXR6mUR3LXR7Z14nDkYERA5rcs/UAdh+otrYDFbIlXSrFR
C8lo8Hyh5cEEFwLe2+LjMInsAqrsWGhUirzRgtyksatdzwgsryweGIs9Fd3njZquKtukqrErZDLD
iyP+EveBLA1OrrDVimpKVGWGswdLrkeStVttKusAVnxNe3D+KTyaby8kFLhi25cx4e50tL4bTMKN
zd+GgYbN8f8BV8njCdELXRrhf7/wA042T2GuwLUj3Aiaxk+1H5nenRryFoOxiQzhNgcJHu2GeV2h
BXCU9e4sLio2D4YIQDEA1MKlHXR6m0W5HZwS5C6hRA6iXd/E86ockHADm02/7rJfTnUsYnerxWtb
+f7PvceFffH+TpCHIKC9D05Ks8paPDbH7Ln2JrDym/2Lisd/LG3hWTqzUL/A0XE5BYQYYE5qkii9
5uLcDNYmT0+m9ntu3prgoJYZVHAHuC7bTzOPsF+QUUclOz1arjRzzbePuPKIcRE6OOCPwcPveuU1
prJKHXMFbnNcudNL1O2ceqaTAw5wSGOBOpLaYMSq9eRUluTl/qzf9PJhc3MQDE4xapIOKO0F685Q
t/Dpyil5iH/O63FdUgXpFixADZxoukHz20rJV9qwLjx0zfyLaANMKtAOcg0T5LdiK2HUDW2TaobC
t72VpX4Ur3PjuV+lZ7QygoBRkzzil8IbTt2CGxBpFtSXBV85BnaepZmmnFqoMLBaWQEp3YFUBsUl
J9jY1V8VkmRSxuelfNqVWe7QLo43yYkByTNMc5m9jORR60Csazue0gBSZ61B2YW4tfUbsDVJ1nfh
0QY4Eud35+Q1N8lsAu1Ofa6gG55pMXIqNB9oDjokh04pZYfO0KiVS8IMvmGFDQ2TULUFTw5XlhFc
WYyjNjoNTE5KTV3dS6KM6qF56EqZNPnCNQDCGOh5QaDcAmuMYImV3YB2V1y6fensHGQpnPiQ587W
sUB4p7/ZkICVTOdCjAOLLuBdKsh4dbHqWSVjW0+GBjetoAyCwtI0rKKAjtYOmCxvhpYi6b1JyVak
DGlnNx5X/DCQwUFU7SfaexG+aOE3XRYBLMXQwC+h1xEuBO88R7ijotCMNb1IlFOfRR/Y1WaBfw+J
DseFNx8pKIRON2ELVqRhVZeyTi1+aMQVv7QurINJIHcD7lnlZAdzDvBUQQfzZAEy25slHUr//iIs
rjpgL5wp2sKjS3CYcdZog1NXsDaukyjBts677aTHCDPSnGZVBCVXaR5+4a4AdxkQd1yeDgkz4elV
sE7psJ7KSYunmGpa5xdnl63LAPTBaALrXOq0yJtFftGWB60+F/mhHCVX5OLA0XqMsArd+EBWXTsR
PR2yTkG392m0Nk7N1nYd+zZKxjjNjf6poWR0f6IXnptcAYjDYgDkAq3ntb3WmpVsRMbnVKWW6rsV
CjixQiB6YpeGxNSiX4Z4LHjGcCEjQcFfaRcOko1qEKZhC1vIVXjYy1slUsddH6XAqmTlMXSVkKZZ
ae6HMpogPm7JLuLF2UWtA08XFHBRlLv+AmWKsgmCOMopwM51M2QNIpSsDp070YR9RNnb/cldHDGs
cfymjVZDUYlododpDHKsZpsfgiT127+G5ZnMPBc1tU008gPuIKs2Lh3US5vCiqageOh0Apt5Q625
otWq60EY+EvGab80lxyhje2DgjGQ5ddzOTR9zxTTVU6NFXwUdbmuMpDmNDPNfrQJkMwyrbQleyiG
o/KOtyfv3b+2V6YE6oMp1q6zvYTFG+XcbgjIHdX6dZTxwC15gktbwj5J41gNQNqknIZxpnFXI9kk
OQxLF+ilBeGc1wWzC1ZNyul7xLSV5bWxslKkZDlLVxnAErgtkOBEpk44cVZjMZK7CL0s0OCPzjYc
X51gV9UpJQQS7cXqn+KxeagJX4Kquo7KBmoO14tkGmXSctDCqZhdP1FcjwX9KdPVjRqt75+tJceF
groOOkaOXBBFzOqOVFqRI8irzO+D9VDY71Hw976JxRv30oZwlOoMu7FB4vYEGschWLXfZ2cLJCam
kLNPxfof948jK8lJxiVybY8Oy4K5h01X+5t1fyFFVPUfknEtBYwX4xLdoKUrSKRY2N46fJCageAN
EP2TGmyRL27+hG8zelDum1w6UODfg+Q8V7QxdSEkd+uBxZ2jhmc7G1SQ5ZoTnYtCJqJ80+HDtx+S
mtB6R8IAJPnCDZ7HgRY2VQVwjl/TyEOFkcbUXlWrj28Q8FqrW5nFpWN8aZD//eJKq9ugCogOSEsN
QsOcrHr3V98QjxH36f4ELg4NvP+gNkDWHZggYQadKmJo2LFQqgXta2ql63j+We9L+1QMUO+o9mlz
jNz1jEtmIsjABw9W8pHLtCRvtIn4BF9+heD0zTJyZ5BMA4KV/+nCI5qZ3hv3G54fEAEaaZ+v1LVi
ofPsNMagnn3Alyjdw5zaq/uzsTTtYPpFXxBiQwAUhYOZgRDfQndQcFJ1h1YpYKDJsZ5dMN9Le825
xxLj3gtT4rVjQY4DFKkzIC5TuHIMGgOXsC+sZJvU5nlwe6SjnlPQ744OOZrGc9NJMDZLJ8fi1TGs
PTD94mO2RcudCQ5S2FePkwJ2s1HiDRbiBRxMjjLjGDNcsNdbuLfsEmx+RXhuwZasxSEcAu689EcE
GL3eSoPAhaUDV6YNMS1w8COwF8xlFWnDTs+ic/7X2M++cs52zj5fpcfxGZLuwUu4c/wEXLrr+zuG
74irZQQ5MaYRyCFgvhDeCzsmnLJEr3s7Omeom+o+Rx0YLTUYNeOHyl7XgwS9L7H3FRleOoZpLgYG
7eIziYtj4/6ItIwq09ltv0Mm028KUJ9L0h4364gRgpoY5CfIM1nIeV2vY0dYWA6BEZ77NlvVhbFt
hk2WPtWu8Q3cIPdn82YRuS3ghkw0IHCZbb5pL0aX19X/tQUUFqAymxq00sxWNlLMiMyQ4NCdkTPF
pU547oLHGhJvAR5gLId4Xfr6L0aE5xY2JMchizQPDjJUDV4M4XnsdVA5BADNPyazuytlGoy3SVg+
dzgCUDdDPQPvzeu5yxI1jIohis5WfmqGBMogk48kh2/k5X7U40OWAdsGuTBL8bBH1PKHdKxLe/Py
C4RJBTmeVoKAJDoDfzEG6U7p960V7xwj99M29fos90n455/PL2j3QAwC2BOKCkL0butVm+luHp1V
PC5Z8W4MtWcFO2ltc2nD4N0Mzl8A9nAW+N8vdmbfBmVnjlV0NrKtGv5hyPmV6WvkPt8fztJhuzQj
eLGkDvvIYjDTh1AlizsK3WOwJrdeC/ECGLxv7fYdiT2DZytPYFtIZYvnraorM8crDObY5BH4sI8k
HmgQnUKnX5nfJuU9TYgvMcofOaLLhGIZRPiQf7tFkBbTVLNsgqcuV8ZG2Q5PyUMEmYuTvrFkpbWb
tx0fH/qOkKdGQxAy5NerVkOza4zIEJ0VA00qDyEOwjGIvynaJpJtRPfmQue2+N5AuyiH5ApLFyqm
00+QWzgf3n/YtF2dz4SeXfq5Xp9363VOz+szfV4970JKn58Tf/3nNQRKD+Gk//pn9fj64/H09ofR
nj6cJro/eR+n1ePsnaLV59+n7+7uCeyxW5t2dP9AvI/ty9Pn1t49eS9P3movWaDFPXgxEMHhZ2WF
xxEfSHgyHhlttqC2kiVM+MTf7IELG8K1mepzrPdo2z2HYYLYx+pA0lmGsqDgK4i6NYOrGXE7AOK2
8GxsQU7fgDMDtyVoaS2ouBgxjVKg76bfirqfoW2i5ZxqYoW8XD1s2dx4Vjh5avraWM8FZEMGpaT9
oPvAfG3uHwPuDO99mrA10QIDvJXSwHHtiV/8lBRHFucXmux4LhvwjGK6z1LGLE7IHJ3T4mClGY0q
iaNaMuAC5QvhTgR4uLGvT1Y3pEY/lC5OVmbCtddwVdEEsZ77k7TgddG4wwsQXCIdV+i1FatMAW+H
NM45f6aPpqdJXo9L++Pq98V8TBAjn8f479uJN0c5dQqystHzaTnU3v6p7FeH+Fb8XcmzE4M6h+FX
E02rnUr+RlAaDP4NVBQVs8sha9dD7lln1s6Eie373Dg7lUkgyjNImjKXHD9qEKhEYHxQYXMFK1Ff
9DGKXLiq0wjNQzmFulDiJfoTxJdTileXTLr3FqLMx3VhUTiKg63bGQlgcf4NODJ9dfzXX+fH1Eu9
1ntXQJeGZx5l+7eHj9XorT4db09/bvVRcupuaCYRV159hnDsBmdmaaQH0VmHJIYDuZtYozMSmbze
VKON2+mPxpT4md1Ru3MORI82IwPC9aA4n4xA03D6VWkfUfg6jGcN4JTE78wMkpuxBy8BDyQJvhcu
sKvPFY5Zkg9DH1oKNmgNXnnVTwAl7NQGOea3Mqtp4Jar+yduwflfGRTinDQPWzU3MD8o8T1GbuC3
ICUIIl+RiSkuBIswZJhAywN6A/jb9T7XhxbMvV0anyf1owZjuVH4OplwpPxctzzb/DDn9/tDuyFN
+Vp77Hd0+kPHUxflow2rKZKmzOKz3rwTB56dsB4VRm2jKaWnBO5OAX4c6gQ7K/5mKIrXsccZErHl
MGzvf8mC80SbF2dE4EUhAI+ux97GjdqWIcY+2iTyAVQNqJlXrcS7LS7lhRVh77BCnQrWhvG5T36A
DNvcdNF3Vqza5uX+aJZW0kD5H50euGtu+PniDm8S1k3Jmc3o8jqV4T7oi5S2/a8iBxUW+k09vHvu
21w6F5c2hd0TWEGs5Apsuogf0fS6MlZhdywj08ssCQh7yRQQtujNgxAiWqH5NF9E/lY9xXghlsmZ
MK+f1hlbAalZG48BOyrStNCim4SgL+qEKOsAYyAMrO974gYdg7VcXSlGRPuE1waHV6XaBCE5xn3t
1T30pp6UaF0DY9GgM8qNX8cEUz4Mp7r/Myj67/yX8dC2XjP+1ECuFr91KDSOCH6SdgdOGJs8xGyX
aD8SY/gXmw4gQcwXom48HQT/EVtzNytJnZzjmW1QCAOQzcofclJ7TFbBXzpF4AvjlJDQ5wLy6Hph
AhanmeJmyVmLPzmfnSxNv7SvQSWP1CQeDkiTCb/f1vFkuimWwkVgqvTzLpmPdfZQRw4FJnFgkEBj
MgpRfiaFqBANIjaa7VGfRsAj3MuJ3XZBOffJubDQMgRayCTZIzEqOT2LM3dhRbiLDbyIUBMaMHNW
4tKcOZ/I1KeSm2Rx+i6MCE4Ok1aAJLtLzmr5d8yPpuuT4rvqbCNIyDnlRyLrvl6KFW0ACzmcA7D/
r/fZxTklgz4hnMPUEQjGpQ+ZCmJxA2T/hUyNYsmvXhoSBsZGswWbBwxp9otqtisCDbXoHNvtupBx
8S6aQhkKcRNPoYpYRXQJj7EytzhNrPG1/tntUOiFuFLzPVH+3PeotzAjZNxQWMPEQVYWGVTuBy/m
T4V8QWmleCtpofmYT8XWaVSIsU7gzZhWaTD7uknN2XOUb3Esw3EvrB1sgy0d7fo4bmKWzMiMIVM0
2O7156raFiYo6Fdgob8/xIXZvLIi+CYrHBUXmfzo3DngW6mAPLUgETFmdJyt59TY3bd2W1nhZBUY
DshWUKYHrvl6QictNjJk1uNzl2jqIUiz2lcze/LKquhWoZplK3MY5s1I6oo2lR0c7DZOjpFlQwEp
NAuUOcvy+zTg5cnsLvbvf93C6dTA88PRGSp/XwmOBkQ/JEAojPDLDTctiC6QVv9kRk7HHK3geuCT
lv0wWvLzvtkF/wYSNN7qgKQd8k3CnFhKYlfGiMt0GKvXNM1fClului6LYpfeN5CxBmMwrwloupgm
NyF3Dl66NDuDI23aTLlb025OGmqGJwUgAo2FCPjAspojwYzOCEXi+xaGqYM/CXxNmDbzpt+v1zVo
Dud9dm5AeJOOnvUxDzLyoNsqsgWBvQsjfLtfHNh0tm2FuV12HiZaTzSHPCMtTnlNk5+l375Be1Uy
qoXzA4No7kWvpWGgKHBtMFGLOIBSIkbVOOkKm0U9tmBzBGSuAC8VaevH0MhlzLyiUaQngT5ER60O
8AkqO4JbiixQecWgvTgPWg8c78YOTyZAaLVlbxIZk+tNDp0bQ/sK5O3QTM+hpdcj1JXImpkOY6H6
ATbgNcCtVKsyRFgFBLZc2+/JR9f4Q67SwCZeakmKcuK+4fZBb4cXAceYInlzbR9aw+5YNEF21oOM
Ips9AiaSmv/GCGdfwTKCBU4Eb+QofrgpEOPnxgRHuPk2NhAnlRKILg7lwopwS4ZzjtggjfPzhPrN
gPkrOXfHJCMOvXnU8SnDP0DP+eMDyydMmTG0CWjXsnOaknXrjOBaL76hwckItmRvkw2oJ3ckd9aG
wmjkticHT02ZhudNO+zXR4C9FrhCzs8mosEJaZS+czClQDA6Pgt8aOh5zAP6nSr7l8/Pv/l5kOqK
LZ0MkEpy4XROOSFWkFFWDXMnw2YpWfSsznskOrE/gzXJVqUq451ZPBouDxA4VzkafoWjYadapOoN
H+J8brvK7xFeIenHi+QZkhJtOu5id6Q13iRznW2r6G8+y4rmiyOGqApOKDiwkJ+6XmszK4K6CaL8
rOIO8ZwB12qI8Gg12QOjQdUGNINIwvb+lXXTJYTF1W3UK3hWH53FYpEETBBzMDiwaoKNRQl+lPNW
G8uPTPPcAdwe1j4b/IY86+4v1cx9OrEETYu41ExJ0u5m9LyMDvAT6lwIKVBluB692pVBFgGr+mSq
obpuQtf2NMOfpzlEfsqEUkOZy3gp+SG9fI6A0QwRGcCruKyRqflqs724YhQzUsZUd+Onkk2R30Ya
AaxemyX3yu3e4ma4gieWFdQiIorHaDgflwEz4G1hwx9WQUNjIuuCxWurAkvB8FazQxT3Jzc5xfWJ
ZTJa2JtE8NdAL75AdLwAtJkDc+InKwNRDQhpp0OfPphG9YFiWNcTiupiNuZeq/0e0dOAtt59V4Hr
zKJMOyrBlivIStz0TQ+z85V1wEWL8AySbWJXTTUrvZ13WO8hJxBnL5Nhk2aE7PUA/dl12Oh0TloC
TCthNB1M65hWJfNZG2trFbq7j0bk8FZdxob9zMgMUvIg85SqRfEXd7df5ex7ZBq/lK6CeLgbJ6so
Qi7s/uERA3vOT4PvR3kRPgO0fMKejYqiziYrY8eOBN2qgFiY3+MC2iRjEvo5GJV39+3dHNYvg8CD
wQujEwn75vqQmHMUKQqr2TFC9arInx32rCE46pvnHmIpdv+jGchOKYZN8NbuhujQmb/gvebIljyx
v9JCl0eHfwhoQMDFAbJV9EwKHxKC89AZoKNy1Cx1F5I9+z+knddy3MjSrZ8IEfDmFmhDNpqUKEqk
RjcIjQy893j684HHbDYapxHcvy4mFEMFE+WysjJXrtW/KggJ7toycHw/3KtlbWueC6umXQqNM3Wf
/WDvfU7af32tO6A1nan6XV79Q+thwP/waePp6k/jiy5Ix37ceA1c7bW3r9XINxBiQdzyFmu+O+hD
SMoOuVmEWEX9NOS21ar3iWzYY9I6ZvPVj1tHqv/o9JyQHT4p2YTMh7ZT5V2q3yMSllaVo6WPQa05
2fRId8ezNg404W5hdd8evMtZpVXhDZ9FXL8UaRSrqhFlI2kfEiMtJrvqteIJIeVadOQpQLjR9MVQ
3SWVnlio3hmBCw116NnlYLa2GFLoNumYhbVQreTwa1mAokYXUDVPUekN2b5NK+kxiltaPEsvQv8x
EMz01xT5oNcLv41+laXW+7ZkVsXDwHviRxBXIrlbuYqGnZo15nTIlFgBIDClW1xsy3gKDwk1Ojtb
FWn5vRL562Mv7jyURB/jGK0ONUFiRn/x4Nc+3D5By1vmzY48t7bR4jQzBF8eoIi8yVAqefk41uE+
rWiI4H7R+vCgJl8V7YPljXnbwdMJ9gAk+0wnfWlMVUOotDQyqbWqIs0Q7rTubyb9aIIRgpSzudX9
cTW22Rz8MCp9p/Qav91D73a5NMHV6RuYA4LmlRy/3cFmA9+ewHmCLraoNQdJMycwSGW83yLw1aVh
asQgFx780HtIE48jVZ0MbXJj4UGNG96DnvR62+SVl8UkVdJZch2qCx7Yl9MYTL5SUaUWHvToRP36
vm8eBp69ofrttp1lOED8obAgb6TYoDeWBMFS63ddzHF4jB3b3HCY12Mgx0WfGzEmNwVZicsxtINV
GvrI606YKjsxq7uqPGmpue+KcSOgWzlJF5YWRd+06LMKrWH/cTInRxYm5H/75rfQmBub+2q3EdO8
H9HiBkjqsvOpfmFHbc8Ez7si813NR4apin4l1VZJZA5+L/fdzINAd48C5zUkgvPnvNvcY6HGyFIy
gcWZCO1h8HbwxWjfeO900oaPuN7il6YWPqJTcqUNWkwFiXfqvyjl3msf4vQHUSsh0cbm3jK2CPqR
7OBM87h6nLLwZE68PODuLFKNRnHwbfVkQ8x6e5uvLNz7mVxmXXW/nSCYw6KaPocxVR/T201QOtBQ
HPh/b9ta2fYXthabsdNbQY0Ly38UAZuEvaN254zX06hv3PArm/7CzmIzDmFtdGqCnSn/B8SDE+fy
QSo29sVVSorL48LKwhHxQBjgicBKL7yGuvnaeelL5smu/DV5KtWd4IdfZGTmySO3u17fYHG59k6X
xheOd8oLS6kkj11pfLP6P2P6wffX2+BmMDPtioTjy5tRzz2vTyfBf0ws6CgGSQufW13uHV+qikNX
Fvlj2SKzdnt/rK0bRAkgNYCQSleJzC4VprEPm+CxT8TejkDrn1JjzIgzxC1Taw6ElNAcsZIVooJ3
6UB0vQp56dTBY6OW8PPDt0GIntcpWGZeiJ+TOvUrODPLfDiWU9nuPdHvtngRV47D/AREFI1mPui0
F04sTXAt/hjGj37fh9+VkFAnab1+Lw2N4IxFVW8Ud68SxSyqAlwW7B6dTNRTFoPOjcSaBquJH9Ee
dWTZg8+SdG01OH7V7+MpPkae57R6+ChDJHd7addtAxSkc4VIASTV5YSX9ahqkybFj3A2Jy+RlYvH
USkzl++MnQFEO/wXkrAvLeF7I/X9rixzf+MuXHGuvE3IsM71TeD6i+E3RhHJwqDEj7nVlelhmCbt
ue4qsE2mFeTlIdBVMXGUrMzCnRfGwVZX0pp9rkldnGll6PBarHdjeJmgZ1P0KI6KeuwjpFi0tu6+
ibJPYw1JB1cMhOZoQOi+1Tq0stVo6KFOPT8jIAlbBBzlJI5S3LbpY1NL/qccVrqj1VTeLsvNQ1eV
6vH2aq+MdM6gcLjga4BUfTHTsSUUqlKVGU3A9f0Q7iIR3RvlZPY0feX9XovEDXd1lRlla88ylJRD
sUub6PxF7wKCrBPNqg+m/FFuzJ3ht3af6PdeGN7F6BT5kwNdUi+YdivpTioJn1Rq6HWquK2xdS2s
DN2k5sMf6mE8/hYzHddBE6h6WTyWZM4KA7KEID9asXkqqqF1oqj9Igvh/vZ0X5UzGf0bOwesNjN1
/TI7Gs0pj1puy8cqN+86/6dQPpXpq+F9siSnBgmhRc1dOD77crxxrFc8Njh/gzy+zGrD7no57eaY
004vZeWjpGZ/G8PfR1pPx2yUbFy2y+uOEI+cHEAmSt6ssLrYUIGeyLGhlrKbFQYtaJqXH/ygmTbi
hnUrABLQjIBachnyi3HttUZcyW7dN8NRDvW/ehamG2fjqlT6Nha6SWcLFJaWbmCIo6lt1BYRhcrs
qIbS6vk5E6vxs1oX9R5FNXQgU23vF2bFM7GOz0KecBsOkIrBXV87gV8qp0KcdJtq0bCxoFc5pf/9
daBM6K3gVbzsSDbDYapKuZfdICDlYMi2HFjHWLfue7KCaeJ6WvqzDVu3rp5E85iVKCVML1V6NFHk
y40NNr7ZI74P8+ePoVWZGjndOPRvLcNhQYxSgWeAm/tOW/+00siu8qMHmaYeb5haW3ta1GAnpfGR
3N1iJwf+pNW5LEhuLUBHF7PXnCQeio08p7JmhgMDW+ysI0YS9vLAJFlVpF3rs8XSRL7LJ1m9672g
u9MGpjc0M/HLhMjYDsLR19xjnbWgF4+90t6rXvyVhvz2vjX74VCNhrSXmrI8DDIpi6rvFEflN9sQ
0tW2lVXCjh5Y+TD2HuVRjyoJbKXCzlIm/a7TCs0mVyntml540ZQ4vQ8opTCt4ve6HdRD3KZb1dSl
V5wXkoQ3lO882gm5Fue3NPK46ydVdkk1BXc0sXquWhTxLzWo/+lT1Kx1qTJ3Q1Ipf2+7xlXD4Iu4
iCjlsI8u5zuILSVvfEt2J0E/VF7xmAXZoairT4Y43hF9nfJEer5tcm2JSVrRQUZa1qC6eWlSCNtq
CNREcQMgILYfnoZ63Ayn5qfS8mQQMdKp9iZttawElmTrZ4wi4ijZcawP5TF4qf9B7IL8H2K6/25q
Fl6VLeYVfG9wMaqmEeEJ8DAYKQPiKHvpXyG2k5/6Mxyqyk//s0/fgGfnG35/3SyZQPIvtAoRUFxO
pkrJTao6Q3Z773MHfPQT1FLnTj2IrS09akfrpf1cNbvbC3gVTLyNlTAVrwNTAr7w0midqcMAmpVD
2raOPz1E4W6OWsRXM9oPp8hGoUHJX2BWs5Por57aG+aXwdqbeW4fyH1RS0Zk49L8kHsI+/S8JAXB
nI5ppFavXlIak6NSdb1P86I/dKI+7ZFpr39VvlAeSt/IT7SUmDvNKp8zQUJWWWrifR9m1bmuho0d
vrz13z6Q9nDSizQHXLFWgFCAHxKyf1cqzOkLlbh2LyuNdsyVfotube38Ek39H1OoGF7ORTyOmaUk
vuJOyl4PA4ciiiV7dpvkYDuTs7yVNb161V+Ojdvn0mAfj3olx4ytVYvTWHYPcLMeeoEIR9YOIKqd
QgYon9ChDbkK/XdV9vP28q+OGDQNnFBzn5+42Hy8PjsYwEIF1UYIppuy/l6I4k42ph+FDgQ3mvxj
tqm0snbtz+3LM3wHcgFS7pfDBngyCH6EjFyonOLBPHqa76ij/GhNv5tX/6lsEK+GZtQoXNkwdxMf
Uhr9cexoL9o8fivbi/POJUwMwlPJXLyTPN/ysmBCtM9I00OoffVqwS1D3Qn3Sfc4tiIoFfEkFp98
/a5Kv+iZ99k3f0CLs3F1rAQf+DyS6KyBOStuXE5JYFCGUmjJcb38kZXG/Xj7cQLkgHK4tQVRW12A
+Y6EV3WOdpYAumzoy77wZi04lMI0aTik2Xg0i/i11zVb7umLKXZhk+wT3oaD5hqGv8tS/2mo6s9h
1uyFTSnkq0cFJ8GAWpw62fxmv3qudqMepLmAYFslli+T/C2A9dtL0mcLhgINyZpqgHvW8of7RnmV
M2nDC67N/izihBskR85OuJz9Ntb11kLD2O0E4ZCOJ6mO9xm4srF/kbYaUZfJoHmk/7FFT/GlLaXK
A7OpsCXVp5G2AbtXbQQjznpzCrdQBms3GiKb84NtfrMay7dxxNKbSRHzlPF/qjm0eqNjyQg0Gb9y
IbV73X/Q6U8dm8Cpun3pPY1q4tz2MCsBCngvwoO3RBs59MvhWnobxWprcb58s9kJme45lpH4G1f3
VZl1nlUNchnJoihOlLJw3bI6hLAThwwUYlvJ/xdxl68KAr1Ice0NJTjlQ+V2iKw1MXogme0hGdtC
2lkUf4NROlo4oKQPIaT9nWedM0zpvVQEx64U7yN/C3p87XMp/rHbZ21C2hCWokiJWlBdj5Gaa6q2
59G1L/1vYbOvlXvR24W+8ef2AqyYIxQFWQROgNyjtoiGlZmLrxp4YxV+Nwt/A9istLsKFb2wMxG3
qRCq13tlY9lXdh7OFBg6/fLohYJTuFx3yQoyPJ0ku4lv7TP939QrnNTaWVr00Lawm79E06+k/K36
eylVUjtutvQu/z9fANqPjTFD/xaXKyI3ltALo+wiyho59ZTfR4V3bkXv72j+m9JnKETPfq/dG0L9
x6NZrU0ypxu64+3pvz7u8zzQiqQAxaEha+FahiDJfCSTZVf/lmrGPlAdeUwPAJed1tLuyvhp3Hr+
rPjSS5MLD5NVuZ/S4ii7Gux4uzBWyoMxTcoXuYn6vTka6U6N1Ox3rbZQdydKgtxZaNqgVcS722Of
DV2+Gy4/ZI493+XJ8gjKR3y67FpCJByGJCg/j9aUHNSqE59um1pxANiace5z9IZo1WLQ4J/rLtcZ
NFIVh0gFb62rIanfXdZpjlB/Cq0nDQ7oYdgXXu7o+SOaJNNLo8Np8CkdDubwy0DGW6JZuuW9b+fg
cG9/4cqle/mFi9nw/SBuqkZGPzP3fquQiqLxpFgd0q+25w2nInmWJfUQiq+eeZ+mZ6I/X3oMeWa1
0tanzN7wamHeTdYi6JkqRLMnfk5K0jGe6b1CQAep0r67S0onLXbVJlPj6jGw9DktTIRzxdQYFJR2
5gKJKyp1TzvVJ723p/5cFaYd0Ygrm7/LqLiT8uNAEStrDpX0le6wYxMYRKWH0XdbWLz8jXLkW8Zw
OQ98jgwObFanuqoTyEWZCwWv57rtkq/yGNb7zO+GnThOD5WHzsqkwWTZoODwJepqCweWiXu/kZ4k
DyAiIPx/jBZRTsvTTafMg2QXWmZ3Bxj2J//ItXg1f1Zl+bvUGDEi8kn2lMdy+tg2Sbsb4Lxx1Ckd
77u23uJfX5tt9LbojiBNPbd+XB68+cbXu054y4D0nU16cHzKJatyTDUXnNzUURX1YabMwSwB3dLM
jUft2p2DXBK2edeSQV3sL9VMG1mZsK936q5ECFuh/7eAISCDUke3Kyv9MFCYVM9MbEOFnuUkF7G4
bxDUNLwyyBQ31Vskojqxeh46cC5tmAS/tMwYz4rajZEd1nF2pwHjdYpJOfuxVN3JSTjukA2yfsL5
Lzl+WCZ/rDwD85+UwVkoPWXj/M0nfbHtuPpJ2sxMjABZFjcTQsxJVEqd4gJnOpYq8PugbOUdDC8t
bdNe/+FsIyBBdvcMtyXBsKRmzYZOitqmU9E+/y6ToM/Lj99xOAxKZjP9PGryi+XuQr9S/aRXXS+r
7Sgvd6Vp2or+pIee4yftXULP6uttbzr/yuUUGrCcGJCrWdAwLJxpnsICXjSR6k7If9ylihg9JC3A
TSUwJUdso2hftPpWueWqrjhvMpCPUBvTQjpjLy/PlRBk9DEkoeaqo/bds2jxa3uOsvds1PGrUsc7
S/T3raqDH93qX1w5Um8cOfCtg+WUl2miwcqsUutM1bUq2bpv1CnYR7kGN3k36IcwFvTS7oTwT5X5
H+XTYNDzVTFTHxGY8lS+HLRn6K3p8WJ1k86yY1QUgvKlGjfu7+tnAkZ4pcz9BhyMJRTcLCQSUdQx
3LgSoj2FasO2hFLZeOetTSL4NEouaODQ3boIEuBzz6No1DRXbDq3VxXHCH4O3n0AQLQYPVK10/Pt
bbqS4ZlxXWiYzMj6ubnncvI6QdLbpjA1d/B3/pe5yILjEW2ANg29RalT/fibbnVurJwNQiBUs01K
v/Mj49Im1wJtBCiouFb4LUsPs1bY1B3pS3GyeNioMazZInVJ1wISFwgZzzP+LsSTh9JvKSLprtHK
x1CHub2UHJQCj0qW2lbwfWM6VwKXtwCPuj3JaESgLs21tEIJDdhAF31jdTppzT4Lj3muQLURP9Eo
crZUkBVbhcfrbQMLJjMKdynML9S0L61WpRkG2ugZbgpgws8gE+9g9rahwLHFod/pShrROTpsVVqv
zwRmKd7TaoftK6qZ2qLEzIPVdOUqHg+FFN1VceTfb0zpvOcvPemllcXFOQp03uRqZrrgp78rPhwl
UviFQ7jzzPyg1N6uFMrP/avi7xMrcGsPKb/gdxeF+2KLQuR6L/ElOHUyUjMSd7mXDAFwjNj6pltA
yZWGD6S8i7G1IVOhDOncHvb1FXxpa46g3u1bzwJDqHNZuFkQfZ7MgXe4vleST0UybTmdlVtjtkV6
lYhIm2tTl7aSoVdLrargPJmnVOjCn2FcD3AhFfGu9avYyfJKPvmpPuzws8aDXsb96+3hrm0lcD9k
XXHlNCIvAsIhRkC762vTFYLOtEU6F2ylULeQGKsjnVGs6GVwJZPnuhxp3QPLnDLYXfzoeSgKO0g1
O1GgWMmcQUxB/JR4Ptgiw1+3h7e2mvhZkmkkHOgunHfWu9WUjW5oC58Zzsu0vJ/6YXjSfPHBCAbx
QdF7cePMrJmbyZm5DeFO4kK5NBcLtZUB1zXfbkRB+NRXP8KA14u0lUVZW7b3hhZXrzUo+ViWo+l2
aeHwZo7MLVbrLQuLFdPCcGz7FAui6srWy7glP7V2pikr0WNDTRQQwmz/3coMbV/RHyia7iBMtvfb
Iy6cjk1x0LayatdPHhC/hLl0bxGYQfFwaShLYy0dWsF0rfwfDyh467T+Lhn3Tjage/BBQCSnmTgF
bIjOX6gzL7xHCPwnHRPddNPYaxw19yqnkEptw0eteGZQPaihQMHPZbfk6OoavR2qqjbcTPiWD6Iz
mrmTjBtD2TKymLcitrxEDBvDjeQAZhnRLqSH/7GR5T5W2sz0ipaRJGgIFQhEQca9hd9YGQmRFi9A
Nhsv+iXawZJ4ustjILpj6N/1ieeGZeyUarW77WtWgoGZx4FEBrlm9SpSReai16DIEV09DHeWn38q
/HOs7qpEfZ0SxdbrYYOYdsXbwMJCtz0k+jN7/zzud0dozCb6PZtedAukNbWvaLcp0FRtZWjWZo/G
TzQeCBrpq5q/4p2VTPSHdkwn0SV07u7MMNnFQmYcAoSObs/fmiFQL/TgqaZFxm5xGxq+IIqNzPxF
Wv6j0ksnC6zPHdS3/4WZGc8DAHR+tywcz0xsI+ceZhQEqwPjIYieW+3bbRtrW2EO7+d81luX9OWc
BUUsFqoFj1daNvZYHTLYa7riT5e90huwVZxe8aQ4NpO9N6fVeQpdGst4E5mUQWnMfWy8h6bMd6UO
vrA4tRtZsZUrgZ4XioOz2yGfstgJkexPYmQ0oivo/6re3z7/cDpCvfj9i8u6luRYDXp+/zQ+mvnP
/+73E2bNCSGi9rcg5d1OVgYpSvSyE93WLBGhNtFoiK3q7vbSr+1i8lszthgyDJCQl6uBCG1QFZGE
Bmb+J1FKZwC8IWUbYc3qkr8zsvDNniYJoHnoxW67cG953Sf2sa8FPxXxR0633O0RrbmZ9yNa+Gh4
Pfy4a0QRUbn6qMg/s6G1Ya3facLGyVw7NbhoGOo0kI+wyF5OnTLqatSxdK5Kmh1aupdh+qJiUj+k
W6mL1a2Ml+FWILkrKot72mt83q21ha+uqQhOtg4J48dnTYPhn8Y0Hmrk1y4Ho2q9NPHCF90sTX/K
jfpFHMuTEtmJHx/+C0t4aO4esEn4gEtLgaBNRkDh09UV1NhsreQ1aufdFrfd2urM3plqPNRcFKYu
zZhx1wcpkY+roZ7UPjbSXiBHLHWGI4oBteqNUHrtHFF4B/rJ0xoun4VXK0C+0/KUUx72hE8RhWr+
DXTM/9yeu5U0zBuel9uG0BB4weI2SCNQRJoRzgX+8iHzBzeMEbSIMvPQaCf0GewmpPu0ar80uX8e
xGTnbXFbrc2rzrafW2yphi+DOWQurLCSoLscG3gy2pfc/GzFmBqPlb7Lk6fbA96yttgsk17ohRen
AEzpqK/UYl/7NLmQVDP9wySM+7JR8o1odc1ZkZGhTXJOzIBku9w4YhYnldRohCneUYX0xOy7o2z9
iarE6dTh34+PD/lP3tPsByBEi4MtllHcqTEIoh7a2Giw3JYUjOmPu6i0gWCiEbBFCrQ6PPoLZjoF
gLtLi3rkK9KAWKArgwuWU3QQUYRS0juyzgSZW6iJtWMBYhcP+cYhu0Qimno0USqsJbcIvxT6SabX
Ndpq0Jn3wCLxQ1z0HxuLk55OYW5pMXWqgcgfuBfHT3Ua82svSbtRlWFvuqMe1oW/mq0GkbW5nGM/
4hmNBpXlDc2N2sp1X0lzFm8Kyl3u/+ohXxvGI+Hmhttcm0l652iBJmSfH4aX21IKOqUdfWzppbf3
Yu0lKwunqbfkFdfNIK5IPQ+WyWXQxBWkjbHUUvTLn5TWrtkgfVJsHLH5W5crxtOGSiWgZvKB87y+
i2xIQ5bod4mS2/ul08dHX6Cb2/w8DRtvwpVrk7admdudXDxNHovTlelFLajzW2BI4skeKNfdyXkt
72+f4ZXRzG5izhWRMFKXSZtJlcYhzwbRNdt02PuKWu+VSbI7f9j5ZiFseMSVBeJtQ26RrjDu6iWG
Oe9zTQlmXhs1eo6Mh6n+UkzH2wNaN0HbPTsbJcrlDe3xYGpR7BXdBDSZLfr6QzbWnROU9cb6bBla
nNzBrOOiZLCuXvxtQ7cInkZtI0hfNUEhZs4Zzo0+iwuzoeYth/NYkEWxzfHE/WVnWxO2us9MixiQ
4Am288U+S4VQCIM+kFxFgjogHS31nqrp6+1VWd1mPNMpGOAGRHExWT3tLVosFZILFWKzKzxI1QVV
86CkD+rfoQWy9ra9FfiNOkeb5gxknB9RC4NTbfVa3maSK9LLed8LwrRTtTJyZgYickVCsDfCVDtK
cclG7yK6KiSZ3muh30JArY18TjejjEmISuL30l00VkjMI0SEHHlk+/JDbXkvXbbThfbLxpCvyzIc
XwyBa6RAekUxIPeiPmZjKbnToTpP9amB9Dyxj/FXQsZmY2euXB7oTcyIsjnbh0+/HNVA5aAzemyB
/LK14s4bCTBiyTaK4qBu8TKsxFEzogD0ogKPBmxNl8YKHzlIsWYt89RNM6jKQeTqPyZYukzlpTU3
fNS6NWpbeHcZbOD883f+XaJkXQYVQ6u4gdP9QEHSUX+X1U7S7dsrtrY1uKT+n6XFyWuaCOefYgkC
JsH4t0h/9Frv6NnGWq15kXdmlkFv0kN+JECj5NZ0rKNBIgY/0y2dtflTF5finKT4v0NZSuP5Q4+K
SzfvB9s85sWxNfaPzeS0v/tkYzRrO4+QUwRlSmczZDmXyzNZZtnF+UAooRTybqJ/a6/pKbCpOdrM
0sL/NDXB1i15NTwwkkSbNKmDpaEcuNjuEJeKRgQGwpWnyZY9/773u+9Nexgs675TCzucfvdx8HJ7
e1ytG2mm2S0TYwCZA6N/OVKxgu636mTBFdL8k1DeR2L6xdI+3CKO30fiHG4BMijzg3P5ZEiKVLBU
T3CTtNxJ1lf9twr/JG1SdN75hzYs74dsI5m6MjKuAuq49CvRVbN8r2eQrEy+KgZn+Pjh7D42HfRd
/cY53jKycLwjzr8rofU7h+J9EO79eKeY3z+8QhfjWEyd53UQoWqYCFCk1cnScYKLjTDj6nqeH8rv
5mqx9YTS4lHXj8FZP2WH6sN3Br8dTAmniZTz3Kx3uce6MOHXG6xEnz2S07e1V8v4JxkO/nBq8r9+
Ojpm9/FtPeftAeLSGTjrRl+aLHXk3pt0Cs5jD/rZqmwafJ2h23ATV751Hhh5pbmthA9fCtf1fkAp
qNGDMzG2I8AXWcTIWqansft7ew9c+aNLQ8tnlJiZulDLSnDuItTP/Nc0PHv6kb5DFHaPt01d72gy
QfQXzkBmxnR16XqCkuuVlp5Djk1JBS/xoYzdmLgtI4vl6WqVBMmEESHwTii7oWtdH9L0w4eTodAM
O4e1cNAvCwPeqEVdF6npeTJ/qkPtZMkpCzZW5i1tdXEpMUfvjSyGgsZTTLpQSc+GD14KefcuNXZV
EX8fkUGxolSye6+y5Vbdwzt5hmSKDsOiPINTdIaqoBdpK32xNrdvhP4wuZJyXWZCg6DJ4eEIw7MV
nAvNoEwF1cju45vknQ11cWuo06hGgRSE58H6UYmWM5/hst3KU2+MRJUuD7EaB1ZeV4yk0r9pdWGn
0jMaUhvx0ZaRhQfvs3oswtmI5X8JIRCSxmanhf6Gg70ixyTkpwturu2B66DjdRFRINQS5lUqpue6
S+zYDO5GDz111QYvYbbxg9gW+7zNbYgBzlIO788fJakOXZ2C10bfJ/nD5rkTa/VeDgt7qvqN9bx2
ZLzPKTvzheTPleV6WmLQF8C48nOh1kCHDSE+QGmROiEafftRacMNJ3N931zaW6ysERe+FBtBfi5B
H6lTvfPa/6GFxbLGSRtMTR/n5yH2HV3/s8njdh2tXQ5hcS13ojcGmsYQqGd2bQUfGXaEP5L+VOX6
jrToXh82LtKtWZt//u7RUMcxT8oiyc9Kru2gm+8McWPWVg7DxT6Yf/7OgtXnVd56UX5upeMwWe6k
nTT47T/sPMhq8XyEEJjc0/LVPGph4CdDkZ+h7ukdCrffuwIf4mXVn9uG1uZrvv95onPgqKpfjiYO
xZz+1jI/p8GkZbTMh+oj3WFbWKiVw0M5iOCGTBA8QEtqC6kGxy3QOXxOvyie4Zjf+5pWy37Dg6xZ
IciA5QCqHwDeiw1dN4nVhkQ151jYp4X4VObiX7W+B7O+BUZZmTZWhrY5lHipYSz7ZLOePuROz/Kz
NWW56+mBfLDC+uX22qzstLncCfU2FQTANYu1QYXVLNRUzc9IrsLlI1X+v8LQR3ZD+m7Lxa9N3Xtb
i6nrzVgmNYytcPomltW9pv0zcCermbSVELrKjvBoZG/PaRiiwis68aYbyZx0OifUEA4JEYEzxe2x
gNlVUZJdJ6ZOXvqfkkC/r5vPtyd0xR9dmF5MKEmldCaG4FRRFbfZ+zKiWOkpyPdN8tsCpG4IybkN
x61q1+rkzvRPsxbpLBZxecik2KuluMrzc20P5lMi2kFwZ3T3twe3ulv+Y2T5SoUfAiqRjpMs9ubO
K761EQJCmdFtVbbWtj75BdL6dAaT319MIjBRUaWIwK6Ebemk5PmwG5NysG+PxmBKFiEjKTS4Q+bW
ENiN55+/87KyWWmx6vkF0RN1QSF1B6N9JBP2K6StFV5deaP+szp7NIOwHyWqQMu8qJK3aoZmTX42
wzzbx+OU74WkMg+5GMgbQ1ubQIO6NUUYfaYCX4Y5cavplRIXZ6v0jrVc0/bqaS0YmdszuDYiYEU4
j1nfi07Ayxmk+pLyBXlxrs3Po17uAl5Cddrtb1tZGQzJgxn6BU4K/75YpyZEW14pm+KsikdYubDw
X8RdJEYICWFsh9FleRUGTSQkQdWV5zgsPpt54ubB9EeVgz9apnz4aoftYiYJnitxON3FYNokjTPJ
CtNzFP0U8ldeBarxdHu+rlfl0sRi8ZuUFpkuj9Izxb6hQ89gepayb7dtXLs5bMzyECwMAGBxdkfv
zs4UwLJd6dhIuvLe090y+Fb2D6b/RUmOIvQ04sZOm6fl8qxe2ltMm+55syQ39izyFeLD6MTZt968
F63d7XGtzR3REKIEs5gQa3Q5LjnmDxn89FzUlp35upuEDyrcDB+1QjgEqRr5MIhgMHRpxUQfWBey
IT0Pg7ofxi8dipGbyaTrJcKIqSCIis4FdYLF47AscZ6lzuO+LycnHwxb7Wk16P6GweDQbJkf6zzZ
GNf1JXRpcuG3m1FujLbjpR9pgiP1LwYoPTZEv5W2v14l7CAiRqqUdA9whMv5A1gU6oMoY6dX9ykN
UhZMA5sY2pXRgDyY7byxVGiLczQWXEKxbqRnZHMcw5N4laUkDcTnzaWa1/tyd+Ol31la+NFxSsWi
0bBkta/h8GD1W6RD1wZAZCGIRnBAPQ4o5uWEyaYgkVAaPbdM77K4PozhFjzv+oDO3Ugz+JPYC/Cn
fGkhroq2qOLccq1ngfaRKTwYw2gbCVRS6b8fPT1zOR6tGLoQVQjdFr6gz3q1VsTSc2HSOEx9N9qK
HP4atezLx+3waCElD5sb4lqLISU5bPyTMXjuWAjNSWgyY4fml3LK5HaLDuX6rEIaN3NgUf0FR2kt
HEJQRQBb44YhKc2xMEkzxKGjB9lPOaOfIh2PtDE/VfLr7QGu7Aqmca46WMBO9SXAFSXQpubdIriF
0u2mZMDhbeWOVrYFqRZQeho1Dd4Zi4035Jai9A0Z01L1DpY+2Hg7f7QOY/CjVX7eHs61V6A/ZC5s
zHgAnSfg5RY0tapUis4Pz1Aw/psYPzLpKc60l9tGVgZkESuCagMUCPPBwoictOU0kgYG1/YA/8mj
Uj9G6pOUdid13Njns3+59Aq8L6klowACizEF+8vxyGkATYwnkBIzu10a1PekgT2lPsDp7CTF31L/
cDYYe7Svz/PHbl9yJLYBwekUWOFZ9cY7NZjOWiG4FpQVH5vBOQ9MIoD+6JkFi79eDitUh8kI45Z0
Yph2blkLJcWaNDuIuUCUCkGnwyHbUqBZ7g163EhxgOUHYcN/l7ICaeQnKu+96FxnJ0H6Nhdvmr+3
x7U8TZig6ZRmKGmmQrwq4dVeaGRyHMbnwKARJh/8Zx8l5A9PHlIPPIhm3SRYtJcFlbA3IwTPmvjs
ARYzQTF4hrwfu/5XDjVg1G/hn1amDQdL/YZcJCDD5b0RdkomahCmnY2aZGhkkyYMjX9uz9vS983z
Bkc3La2YAJ+82A9Ga4ZRZQ3xOcsKeLEBv+Q/9eEzrAH20H5NK7urfnzcIi20+HUCPJ5Ji5zhlMph
Wphxci4q6VfVhtPnKFf7T2j/ibuyrqL7wNPH41D29TEu6y1fvzzW83hx8XAnkSiAm2MxXnGADbYS
o+SsWjBFRI15V7Ta98bsd20/HJXptBlerM0waDwc/MyhjALw5YlDFE8NZTi9zuYk1ztaaxXH65uD
KpaGnQhx5GhwlSOQgv5LCuvGxpa9omFhwLx4QQHjxsiaLXGqwv8i7bt2JMeVbX/oCpA3r5RJp+zK
sl1VL0KbKnnv9fVnsQ5mOpOpk8T03bNnMIMGMkQyGCQjVqzVC705QfDMX3oT18K4bjaalA22GiF/
arRjtREhk+WmctVvpcpKQEA5JdaumKZeIYVezK6sacND2QXZIc6b8iHLxfh02yVWNi8a4cEsjcsk
RV8xsXYItSDJFSnzp8xI3UxQm/dMExpOBuCKIelrKqhMDKhCgFpke37AjF+YUm1mfvBcVp/QEwbO
ZaM/gfEwOKayXU129aEI29tjY4+s/zVKMbu4W2CLMWewpQSmvEhY/kr6bIaP6Jss7PPH5Pm2lRW3
pjD5f60wtyW1N8oclZXMT4tD2JIhrYhkPIF5qtYyIvIIdXTmbGTHxGxhTQEbdZUomd/l2mRDWDYE
S4wmukGmLG7YdqFze3QrgRCoDBBtYOuCXoWlKh7CNAUySs78uQQtIs77fa5yjt+1ZcKwwKlEGUrw
a5e7VMvSHhKkRuaXfRXZmphYRzw/on0hZcaplLOFVE3CqQGsLRrgIAiGuOIiz8zYRK4m7lIoL/p9
cJpdiyxEWn5F9WfycXv6ViIQxEiRYcHbAFg9NqE3m1EtGg0evO0AgTA1DNUHSCm1xyooanceBW2H
xGb0bS6Fn8Cn8opQq9ZBeok2ADgoNKgvZ1ZI0QYOAprcr6fUizJozFb1m1EDCd24g9A8Lm30XqQc
j1nzUFx7kemzKFU8e5sa1bEGYhSC8VOQElplnKL7oHk03dszu+aYOKFR9cA1G3yW9M/PEjFFrHXG
2MBM1u1b0L4o4RF6lbdtrHkmmhS/Sqbo7WML+KOi9eMsUhsxMbaACUySbTRkLDmB6qsp5PzGS3c1
FcfFZQ1TB5zy5WBiiAyNVl4V/lyd4jjGe0S0wXWdtPeKSMQCzHall/eo3r83AYReq7vScgLBchs9
JGOSkChQAGfuDLQgx3ft+CpF22CI9tVSkdszsjbr5x9KZ+xs1vsKnz8kbeErYKtFaZgsirekOWdt
r10I3adgWDJoDxJQBMzuFPt6HucUiCx5eE4fFHkGU0S2BQc471i6Hg7S4JQuEmhS0IqwYaCre+AG
K7Hwp7wkEtiRBOln3SdEXEqbkm9oYP0vuuhZSh9NUbCrLgUOdCFDr3mR8Pv21K5cF0wLOB407SjI
xV4944oRbVezHgD50nh94QbQqNl0y+843+OC4EXduM0XGeTUysGcfldafF8rjT3rn9B1u/0lV2AB
bNuLL2Hmf4HOgyAL+BLdcNTZBbborncHb/CyXXQy98NOeSgHkg6kzTxI5iwpQafD7W+4Inhgv4E5
VisFyAuQQCOZ67yObmSnLoGw6Dfe1vuCo1xuvcuxMjEybjpByDsLMdLtXckb/G6nutKT5ZV7nHX7
9D7eL4fh0G0N9wSaVk/YgJ53g721Ce8+t/ljQ9CAtB02pVO4oPX1DE44vT6p8H1472Av0PebzsS5
emqSGpSjhV+naeOlyoL9bxqNLWV9vxG1RHHbSA/couh4S7CyC2GZZi9kvBkM9smlLFmiy0lS+Oki
kK7a1L3dZKTtdrdXes0MaJIAX6cdVkgtXoaUXMC1QJzqwhc1SNZAkhFdZOWxySI75iVK1uYSQoVI
kWh4sKqs/jHEv1AWqxC9pgZcWhpgmf3gK8EBnGVAvtRvWsoLMPTjWe+ityfKSouuALbvYDGzGWCl
qPCzeqeJtSeMHwYGlrwHaBcPJLRuZ+BjDX1N2o6c5uqr7gC6g85ssxkbtB0GHfCnhd8sv6xo00pI
FYdvWd1BBYjU5X0//SohStpzXhRcu0z0CJYqSZMSdqGR7hmj5eTtqYx20t6CH5WKvfRgWpzfS4NX
/FuL5tCLQfGP1syQkL30pEQul2KYG2wVoUnsKC0SlLyRM5LaklfNWvMkFEIp3wiuVpZJb15n52Ck
ziNaE9XCjzUQ6loQrN1AcK4nRjAuXml1iZvoRg/iv6LmbJevKyPrUmemWSWeMa+XDIjxwg91zVZS
9dnS37vRk6zEG9RuJ3U6AdhvAaPlozU7eF+O0z6WoRCfHQO92czdCSnxrXzSa7wyb2/lq+ZX6nLn
38YsvaHGigGGDyy9tZcNp5W2YYSGEEqa5YXzyXInvFlwfFmc0+KrPHU9KbSHDIQPUE5hDI96V1t1
gUnJH5BI2d2BbDx40Uv7oyGSjcwK6ezMlUlFvr9BVsROHTR02JUde6FH/x10eg569jjXmOvrN2YD
uSOktin8WGMiW9d0uiWkIwJosenj0i7nuyX3yqzYRKQGo1+z8PjYrncAlaXCIgATipQfW5eGaMok
96BJ85Ns0YjRhIcAPIFEiOrt7ZW+DtrnhpBKv/T/pFFaGUKoANAN5iFIje8heLMa1bQbkTOJ6lUE
pZYoIBjsgLQedWkJWkAjsiiARFh99BPZpd4esjziHLIrjntphfGfttf7qNMHYKgMC5fAzparD6uu
bbzo7LlcIN/cuFIPFQFo6rVmSypN5eTmVpcOWW9Koo4eqq8vPIsomjou0GnHjBrWMxK1jXQU5efb
i3YdtDBI1DsQr5B3BCvh5VTGtdkWgTiW/nhvdPvarjSIZtvBaxpx4sD1u+nSEF3Ts7GYcl0kBpDv
fmehAd0Rqs2ge9qT2HC2/aqdr/1OM9wY0aWdOVWgctiLmLNOw276LiWPVtvbcbM3QTl7e/JWPf7M
Fl2/szFFQVebVQhbHXh4FHeWIAFeu9xkyHXMwNSdmaGfcWYm6RtBDcwJMCrDDnWCJmUgjUJ3dMLO
nWTv9ph488e85szQbPJ8lkpfjz/NKEFi8iFD/k/QuZQyvGExR/Pcp3lRZTIAVH2JvqnimBhTQ2R5
IjJwxUPhBbN0Nys8rXHeAOlnnc1mO0KYKtMxwGZRj1mgbo1kcLRxixwFQUHz9myujxFB1zBojp0l
im2lKQRSWYOx6TOIf2syRDdzAmeU8tg2TpM0clxyfXR/DDLLVywAWMw1JlXSfiYBac3abneBeqc/
3B7YenQEj+k/I2NWTx9wtYrAEOcnsd+/aIL5NHfumLzPzbBZxq2Fe7uV9ju809GMxPHRr4aPy6Od
7og/xpk1hAp8JuENXvkAiRckrtqUCFqKTH4DgCMJ9fnVkGYUK4B2NNwEGo1kUOoYLT5N4kBpqNib
nQAuTQGc2ZxpoUfP1ZfpoDjEKwlZBJXZq3loDUIwAteWf4sPtS0YRHhOT/2jnJOFd6letUW7o6l2
E5DfTKjTlLy14hnHQ2RCE/xVKYkSQOT0sR3tTnyTTdxxqs3fjA8Tj25U0LPgzXS5e6wMp0irIRZ1
3ixqbmC9DvWjbG505UEYn8PlY6o5JxQdBTuj4FMDjBmpQzRqMcdwJUltMOQIsktVnCLLOnbS7N4e
1douRf0LKAqac75iaRjFDEyBhQlfNrYdwsCYH6J+tEfxlAcZibr3WuXkmle3z7lJZp8qC4i3kzzA
PPavYjfZUhPgpSBBc8iCXEgugom7dVQLbPTxg9k+RHPwX5nkQB5FGRH/HTSzga2wjrtYFYCrVz0c
/WmqRWBcaklq5AfkHp2Fx7xET8OrhUQ9Cdk7cIBq7EVUFVGTAHat9NVs2w+BHeVbFGM4xz/dX6wR
KgyKxLoCrjiWA3RaisKcBnQLTNpvZYKeUWhDPTLUePuAet2VHToQpGHAHsHem8QhjBbUnnEFDTPH
lF8tO5NKW9II+IfljfxzKB87iCzc9tOVdCBesUh94DJAm93ZZIU4q1UjLGrphy+CsEcBPyfJkwjq
qqJwlM0sTaT+HcReXW/q2Z5Up+15kZf6JTtuAPUglo3nC2KcjD8/Oz3FRa2gTGDgvri/q4lF6N+K
Z5HXkngyoPL76kf8Wn+/Pe61Syp08YDIR+ss1fO5NKr0kzJKBsJ9hldjl93FvUqyqrTzeCMrxyqc
OfO8Zg+07kg9IcMGZ2IuxfnYaoMQKpVvTt1z2TyrZXwssteiioBYt7ZT293fHuDa1sCrEGfaV02S
BYxJlVaVVhnVvgyd1G+jPPe7bDT2WTNL29uWvqhg2AXEXZ8+QVHdBf76ci6lFA1hjRHXPl23cNvt
wm24bXaQ4vZQqQw2xa7amfvw0O3SrWoH2yY6hpkvOpM7+pHKmeiVjC5q/mdfw8y01CxpYUKOAO1D
b6WQ2IH5mgTHJDA2rS54Va3tk6LDDYJzpqxupHO7zNHZquZCWzFrgE4nT82dITdtwYIw0zPWWILY
Rw0F0fA1zDzpAapVennXhJ3d87bTym4CTAaUxSCiAWksywg/6ElQVFDH9lNrdMALkzQTkcB8p1BJ
upJzF/3CSDFLj7wtYE1gvEFNicXzQnOjUwUdjZ4H0NuT+qXzcfEljVduNfz3+08JJc/ICd3I+9+/
UvtjsBd7diQ3IKGt2aIj2ZM7IzkiEoV3m6GOx3wdmCyhQAeY/hf7z6VjpvOQz+2EuVCR7sWTDQXY
+G3RAH4xlp2YgI17OQomKE3S2Z21bNvVBmeCVlaDygAAS4n7FPA3zK0yVbMiN8e89fvxgW51CP7N
u0i6S0Amf3sXrgQYYA8QX4APpYyazCaM1UhcoAXb+qP5rRMmR8mOrdjZxbJvpm0X7W5bWzkTYQ3l
UJxTGpgcmE2WGKNcDcPS+i1UYzaLs+Qk5xUBr3cy5TlFoxkuvoDXILt9uXxQFI7SNq8iPwvf5Wxw
0q1p2hakZjLZIHHtDFX1LZA4+/jq4kaNSjJuosDoIb3FrFgspIWldWPki6mYussgF74wo73IGJr0
WORyaaNDPbV7pb1r0yXmZNOv/AX3e5raBD0uZf5mMYlRFuhLOdGG/ixP/BEd+Xaq5oFr1UazD0c8
1dO5zzkvjKvrMG7CNGNDgWioWLAVmGSqVDMrACItZdGuA+ltagdec9qVe1IbKL4A20GdlD1vA7Xt
J9Crg94hcgvNRUnXsLzAU7P3sOKcRytzeGGK/vnZfUJJTXMxK9AVwFUeY6Um+nwCvkmo1ZPEwzDz
bNFhn9kq5T7vFU2N/GIgYfUov4a/gwFPQc7mXtsKQPgi6SzhQYGHP7Pfhl6cTa2Q4BfJ96bXkUL5
ZtSb7AAmjuyQd8t2qj5u7/BrLBVdsTOTzHkWyoMAQg7qFdX0AO4RoAM6O540R587kDMg/xV3Xh9M
9+IEvT3DXtSPPE03t79idX7PPoLecs7md2i7xtAEjLs0nLL10m1+NISTwInS9Fcuzgk6VFyDaesd
VINZAMbQJks1y/CYNppJli92bNwvIIq7PZbrBxpjhhnMnHZFgbIhHLPdyGUDEZOSWIqwkeL72DlK
vVOUD81CQHB52/BVsGbsMnG0lPNRgKIX9p78EZlQPp5Ue4xJ3nSc6PV/jBDEN0AfQ8dIY0ZoLWLY
FQtYBlITOohxBW0mvCBi21rKRymRYhvdWW9SNf8quzi3ldICIjUqnsCXqnPO/rUxI8FpgNgep9NV
q3/aRBP4uzBmwB73Wuya5uBa40IEjp212AnibYB3FINeu5i57S1I67alGflaWrWbvpS/G6NacwL0
WvA8N8JEtCQvpUSZNQymST/00S5/VWoKMT1QsMWVo1d9Yv93j8ERhMfDF0M3e6Pv21SJJxmjssRT
Or9ZRmUbut3Jj7fNXNdw4Zlf9I9ov8YticXqmlqoA3A9xn45OJGxQVHRTpL9IEK48HGpySzbwklG
i91ts2vTifQPbTNAqyAIKy6DSqjGRaFB3cZPxW00eSiZGT+bwBZLQK7+qxwFEnaAGP2xxfjH2EdB
GuewJZWVPUL0gos+XvPAcwuMc4TBJM/TDAsWGqIFdEBnPQc5uW4BRLjAxAPexzaxm7jsyVm7xH5M
Akfg3CTXYi/FYP3z4/LlYmSQsDNn6gJoWbcn/V3TKrto32+v+Or5eW6FOT/RLhwV+kCH0JDle+wO
21+ml7k64dw9eKOhU3l2XolyowmigMWIwme1R85ErAlaY93bw+EtCOPAWWBlxazOsb+kGon7e255
iGeA8dpA1Us0UWK6wJIJOYP7VuLR9/AsMF6rNF2HMWAIvYF9biHNE3NAMWsngIyrPI4AnOm4Vl8u
hSBJUSqbWIpaMuxant0iMV2rfa8rzmqshhOaPRMppA5l+EtDgwaepzqnjDamuoO85oul3LXKA84m
vO6l45DOHCdbPWaByf/XIv2iMy9bZLXWqhAWo5OArIqakeoxO8wOaJAkcB4SLmHAqlufGWTmchRn
I9GRsvIl4zkEDrNujiNgD7e9+hpyglj5RbZNG3CokuTlsNKmaJu6FWNfvtd1ArrRjKjPoatvejc9
5O/aveplZHxKfhj7JCS7OvF0js9c0VzRcI1nEPjvaT4D6iGXnwAxtnySWz32s9kb75dfuaPXByvY
L9W9lqn+rLwAmJbeCb/CqEJpz7k9A9RT2HvouXVmAtooAz0noC2+2P5QBhO8RKIt1kdz/MjnvzmY
kDbHWxPgadAxMrasqIy0IlDpFtctUqZj7oAfQOeMaG2b4/ZF6Ql1uL/O1HY0AIYlrVJiH9rFW8tK
9vPMy6yu7XM0qYIhAaB+mqW/XLKia3sNCoEI7aJI1NILX/X5BXpZt5eGeji7NBrYtgH7Aksr+hMv
rYymEstdGMCK6YBAGNdLr1N7G4AAyISSZR5sJeJxpq+eWudGmaFB51qrVB1G8/kddZsxEAl6e77r
0ocezh6wJLuAxyi4Nk5wI4Ebz5JQh2DTxl2QSnqQoEkRty4BydzQXXzzVOfeXw2O5id1AKJBLsAi
61MN2nFlGyW+MU14Cm0gVm7MMQE5CYBE96gDkyQG7JyXH5XWwjW4NMCThBwpMj1MuC7bttbLDptM
wakTq6jz9rlsG1BpRoa0Dr/N3wXprg5qcNTfzxA3/5nvhtprPhL9CcghzlX0GgMN/6d0kaAzBicC
iGUu/UowraydBMz37E6P6ktxb/5cvP4hvB8f9B2qaFtMjJP6w30T2+FPFChuu/UXnxLr1+f2maMk
No3FEhTYz6BcctQc7dd0mpyYjPcdquDv0mY5WC6omEYyBN9Cez4Uu2yrP9/+ilWnO5sE5niR27aN
0XCOwD8+11RyUzGBs7EbsLRDsAk1BIiPcCZ+1QvAdYLQhOacK9RxFSZpDNRx4kMeca9Du97oj6CS
riPLC0+8jvq1uE6JVf4xxlynrHi0ojCFsXkfbyHbJGNr8cLg6lsKffSUZoVOJXsNiaW+F8o+S/xB
gVxErtua3n2GwUBmVdlXaX2i11LFSo9h8Ba3vEb09W2FAiIwKagB4x+XjlxCrTBoIefpzzbiY3pf
Jk7xmLwCRz5uxhPYb+M70bbeykfhTXgDWve2B62PnrJW4M2PMi2bwzTAGbCgHzjx9ftpF6dO8JKi
XeA1OAXgHnz9zbFGHyVXuwZZTFpcQMeVxgAIorZKhSlsE7/ppq043oOa5VcMYc/SJIAsdI2tOc88
FavVTQJHVeCuQHh/RZKzS5+BtHNVWEPi9z+Mbf+c2uVdFtvt4T93AtCIdGaHGRsYVYpqSMbE17QX
a0G1znQKy1fVH8JuaCZO/Fk94s6tMc8/XYbTxgWsdc4n0lJPgdP7yzcULLkpVHqhuV4z7A7ULFDs
ZqsJkJyzIGiA+SvzzJ4irwZDr11H29h09d3wMikbtHeVL61xlFEmBXHabZ9Zu6bQBth/zDOBvhCW
MahSDNSbfiqbDsH89u+vu8ef32cCeWpYwaLF+H35qM5Q8gVpS3E0jCe8eCpdIzXH3P+xcH/sMTE7
mcxRSgGL8ItW+UgSY1NU+a4zT0Gp24G2C6ZvoULkjPfY4qwiS00zSOCl0XOYVbzU3+vu7UlcPw7/
rJLJOH9ZxEnQ1pjFwZvd4AeauIHs3rUvwqvlmJtwDxEAcL/Nv4I3412VCJiSvEwj8n9lJ6bPkDNn
YSER8jBUy9DiM8I0JqLwPgx3Tc3LidDb49WGwLUZJSdK7sxOpQBq2yWkW29xwv2bsZ1t7dB9j+3g
0NzHj7WbbG5P7uqRe2aPmVtRLUHoEc+Jn5abZNiDARE12QdlPGrzHfpveZGF/tyt4TGRBd3lA+pr
MAdie5IMJL9XN0vl1L6R2lp1akZOlmy1YEKJ2v6ZT+aJUPVWIqoh5nO0c3e+x0Vi3/q/Fxv9nC4A
k5zxre73M2vM26BU9AFnxJe1ypdt1Z7I8KnZn7fXbDVqnVmh2/Hs0FF6I5zNZkr8fAsKOkc98Brj
rmET1NXPLDB3I8hCFkWkwEL/YzrgLn6cDrlbuQnAR6nXbdBAtZkfwFVxe1xfzBq3vIMJx0te4Fkc
wTvUDRow03eVFE7rAKoGXEK6t9y2IvXT7ETOd2EjbpW3yK435RbChW661ZyIBPbs8YRAeBuSCeHL
WOtFZmJJAzWHHc1o8DTpeUCBNSu0S5wS1dOTkAncbRUB+RQJiR+j940yCnK51VcnF6gqcDHqqCCi
o/DSawC5Qn0itvC08wYB9z91P+7rzfAbbWj+9Bge0LiDTE5rN9vWrzbdZ/nabvInxe3cftc71bfw
V7XhpnbofmdX/PyjmHErgRyDjxcfJdw1nuxWTmt3JHajH7RDR/Vu+9dqMDizxvaTzCCwbjO8pHGQ
qHZsoxOO/CpIjiahbDMTwblt7otS5cbgWCKZRUb5Us8xuN4F1d12ev0teREcOrobfyh3otv9XL43
br6HSs82uKtwbCVHXHdkMm7DTfdskmkrbNA0tOV817qz/esJbCEpziC5FIj4Lkc8CnfCTrWVndLb
YINvSrI8xdt0P78o2+IHHn17/QB8jHEPOSHQdOgVafEMfQp/KbZ4Ev2EBN94Wt7XoG8En/NVYkJ2
u+SaUKZYJQVopZea/t+w38DSYO8/eIQFq1nbc2N0rs5iqRlWWa0mMCbuLRITZeO9SkQlifuD9xZc
uySdW2KitgapeFWl+y9TP/rspFSfOS9VuRq3z20wcbsXxAR6hdTBETWjO8Dh0aEcebMXOhMa35C9
2bx83vam1TfmuU0maEMmGmpxLWyG5uyBEM+OC0DNgmzThfO2Cpa90LfbeOzup7S/M63o2zAGXpVN
jrDMG0Wq3VAyn5f+TuBVM7izwUS8ae4Tq53xZdYjBGbJ7Crb3s03GSltwR5cwZlfiz2P5nL1Dn4+
H0xI68exjsYF6yxu4odlC0jGverkXu10nLvi2mXjzBBLnA8ylUAXwZjuj67mLweVWJvEHUl0f3uB
V/3WkhTU06FNdSU00qatOAt5mIIntnEaaZMbpZ1MnGvo1+lzFSv/WPma1bN9qA5Bq4FhPvWlZhcn
n9IEJmdza+HVNM3DaYLyQKRbtjxUdlKgDVAZt5Fk58Fsd4C4ZUv+NKIFo+i7jRKU3lJ1KPKp27QW
3DBp3M5Q7iyxOQZ19milARna2r09SXRjMZ8P5B045JBPR8WJzQNU0ghUb95BjaVaQBUBgm8lsuXw
uRg5q7HmXmCCRE4H2Ulg69kSQd5N6jRBv8AXu3pbmtld23hx6lqgCU6fe8Vph9CWM17+YcUJqHrE
l64teNGu7idz1uCF18Z+CPBbM0SeouP2XPJaXThm2HzVHKpp2+cdEp/dPhoSh3baddDJvb1Ya1YA
YURREMzsJiCTlzEfC9lLCXgV/Bb+4/biB7dUu+IOQEj+sUC/4Myba8EqO7VFITVbigM0Ife5OXlN
M78svejdHgwNYoznmdiX4C9BqRPoRPopZ6aCZgE3o4yqsJy56RA75iwpbjYtTp+4k95mmyEyOYgi
GtGvTaIkR5nrkNNksorxCGEbycL8jZNboI2vSUc36dE4aBVb4B04b6rV1UK3/T/WmBeqZLSTIZXA
Iqij0+k/0uBnwLsR8QbEvEqB5TTbXpBjvzOWaROEhuUIuQUKmHz66LXIIImq8pL8qzYVoKBx8dag
S8k4oRQ1rSBkKPWh4ViMjl5vQCrHg9rvbfdYOSQob+e/ZhhPbCu1ksMStdO6kR+KMfKkMLCFTthO
i+SC6iWm2B5h4lFXr24AMCjikkk58Fh0SibnTaC1GsAQyfhr0paNJUfOmGalnaKN5fYQV3cAMtxA
KyH6quzRoUMzdqw7DDGWdrWtAC2rgHyB1F7A64rjWWJcUVD1WWkL1GXQQiWFz02IDlY/cefuUHDO
w1XvOBsT45FoS+jKXkL9lDZrFW4b783CDtLnMfibWHhmiLlsi8BcqWZKDSXiJin33ZK6ec2Bcq7d
ssHq9GeJGGcf6wFkCAuWKFL7DWgZvfJHNGx005eU9yzfFAbKaXpEwna224YzlfS3r6IVGI1BUor2
emBiLwOkriaCrtUoQijLxxLe//e+RRQszbPfZ5zCUIK2G0b8fhh/auI79yxZ+37K0IjiKHRrQKB5
+f2D2RrW3EF1ra3qH3kErsxJtnj61Wv79dwIc1XutDwrtSr52kPAe6XoAErUk9l/3t6qa7EcLYFU
WxoJiKtymDp3Y6xLKWhwrWOafjSywAl3a/sGCUQoDaBeDlJfZhyzBpqDrMdkIXelN/NGDAWC6ECF
8YSE+8BYXZoza8xVP0qNPjBTIHCSCPKgRArKzpmjEG00GdgP0l4e3FxMu6cSZG6L0Qy03Wj81veF
5oxS3jpg9X420yXjBETOZ7G9u+bSlAb6pXG0xKFgj6B29NJGbDhWVtcSCSsokQPQhaTSpV82bT13
g14DsKlMNkIhfzHXzi605/1rgdlZQ19MXdfDAjDLj2WWesIUkFgeid5DlFQllazuO5482IoHQSoe
LGx48UCBiE3aSF0k0dI8Ti5oxXdDemjb6tT3YBLqaK9QFG7/85a4sMdEesPMp7quYQ9+RCK0eBjh
ca7/4jy+sMKE+QgEkGUkwUplHdXpmPWf0Hjodc6LdMUlQKmHWqiF7jNIGTO7TwXtSCrWuNMUZrDN
tGSHBjKT43Yrzg1aTNAvGbIIoRyGtu/23K8lBC9+jJn8HsA3PVVxLrVJn3hFGO9aIQpPbVe6cxJL
JE6L0iuN8jMd0tRP9Bq4MyX8PjfKsmunnteq/QUsYc4qfA/49yHMAtYbljJUD7VYzTOcxqGVHQq9
3ovhjyoNvsdx6lmRTvQKCXgFrZsLAcsWQcaFmJkHnvyNkaZUevxNTPSftydpdUMAESbjhUH5KZlF
VUKryzMFcyQITry42qEenpC5inipOJ4dJpgmQV114ozLVVSV+yGTt+IykDrSdhKUnZuk3Nweln59
LcBl4N9hsS92MdNzbeyBODIn8AA40NIIgn3NI2XiWWFCWGsYVT5HWNCciMHpNTVeAoUTQNZNUEkV
NMZR9OllHJYSrQumBvMmJ0jNTvvRyZRXZbj/m+n6Y4Wu3tkzs46MKB0yWIkNAjlTANtTlxulVvc2
ugtBO4ibGihHGCOtqib9AvRZbZo9SSbNsEEFyoN3UYe92mRnVhiHBk7GLFQZEgONtTfM0VZbZRMs
p1ZMiAZBuy7m3H7XHfvPqBjHVow2QT4gRlFe6w6JXj2n2XuVnUQdqrARjxbp5uBAKsucyrnUqMjF
AtWUKDK4qFMSg6BFfO3LOyhF29x01GrEB3UzKlfgGsb763LFQDdlIDWEsYGFH+dk+zbyKLZVukWu
lgs9drgB6+ggNxinGFQwIjU1RmR1YewmuVE7oRmV9lynApmHInnqwdcPrqk0c+sEHDShWb9OSjsS
S4hVaNe0AUQ4sbhqV3/OE0BWYQQy+CUecht7x7KXafyhZW1POql4iaBC4hh5EhwAbjVJGykhtFLn
AOiNJZ5frL4K7EEKo7tlDCWnLNF1WtUZBOHqASxh1lTa6qRPvgQlXEh3FYYrhaNACrXRQdWgKN7t
Xbk+/X/mhpn+yKxTMC6GiV9Fo1NFgyOEHOddjS5oHAO4CZ14YAO/XGBEHbNHWhbZbO1eCn1l3mbi
QDTerWstrYnz5Y8dOtKz+KL3mZGUIuzo+9xyswA8P3ag4q68j38JO6XkTNxqpDkzxwTNcklQiTDg
VNGJ9Bzxd96UMQ4ramonBxJ+uwRiVL1r9svb7VXnGWBWXR+6Ri9nzFWYBG6jPDcj+MLk05S8/P/Z
YQJXkSlK1dWwE2T7rtmYQAS3fGY6zmhYTsu+7EUpVzBdwXP/zTzFTxMHA7IaEv+sNXNj/H+GMJRZ
DaQnyrAShOFE9Mluo58jqDt5E7Ya6c8sMddJYBcUeclhSco8tJH2pot3EdotRV439fq+/3e3WMx1
Xg6VGaVzGDJQl51iMkRHbB5ye/lXR4NShoabH2gS2Muo2o49Vp8uf/NgAWAl6D12pUmMD51HWbE6
Hvpcx/+Q52DvMK0QFmUxFQB+iBtcf4ky5aTm4chWx2OANZ7m/KH3w4SyDGwGQqzViQ/VEQWNf0Vr
kNyICJr/ap1zXVr1OSQ/kbUGmzleK5fhDAqUQV6WSAq1uZvELqj8gMArczTWuhUP47Qay85s0Q12
FjqRjh8ToYcts4H2Kok4JwDv55lwJi9DHqgjIMx9j6xQm6qG04fB821fW3WAszEwIU2olbwxRIyh
mL512odW7qs44hQSVtffotzAEGECUTCz/iFKDHi1IjGEjHu0oOUwkwiopkkp+mPGWf/V8wzqD/Ay
AIOhNcEsSlhBAGbBtQU09okKsaLlmzHW4iZsC8kJ5z620Zx2VM1ZdeZ+qiBfK1Wc6L02pbRki4Zh
wH2QhL90i0RrKWlBiSldfifh0/QXPaJQDv3z+8zpoJtRVaQN4NZ12DlFqhOj+FkrHL9Y6/0CnyJW
S0FiH127zKIpNbhaIgUVwWo8ZCJYWZGt9rvuNPUZyeUaQrzgVyyBYMGCpvl90pveqHVk0k5GnHAC
4tqM4qaI1itQkdAwcjmjfZnowRThWyQoNDrICdV2mWV3Q8t7Cq8aoiQrgOxr0C5iwntbWoEM9nD0
+yzyxxIUlqvEQu/E2Hfu7X1HF4m9XOsmVXWwIO52TaxSdlNUGdAlC8r0eah6v5rvCnEXLbLdtq8l
WhmXnLMN10IjZhAKITRtjmbQy1nUpj6dmnbCSzINvXzbWAUB/egcynYwhyTg0R+sXS/OzTFuGuVd
KTeShPxabOwkK3/KqhwgA6kmjRjv/mI2/wyNRWQMcglGgAFDM8sXtOuTaISEhLWQCToW90q0OCKv
/2CtxQLkI3gcofoFahrWJ4uujpMlRntmMXmalB5KsCVlD6Y0uaaVkyxxooMe39Uxj3907VQAtbUG
RS9oOqFZ7HIVC0nWB11FYiOq4/AT+fjOFsZS+osYdm6Fvg3PjjbIAUHqcsToIDyyrRQ8cf6HtOva
kRxXll8kQN68ypVXV/vueRGmzchQhvLm62+ogXO2xNItYfbsyz4M0FkUk8lkZmRE7I71mr7ckotc
WmHStjSBOECTwIomDr/EykQStwctmRXJazCXpYONaRwQXyH/QJmPuUsrOEco83gu+ygXbKs0/cCg
Mm9BnfZf9ADAb4VnG+Y7kdiw4gN9oaetP70R1FGvnXQkoZ1UxRrp+6IX/GOFRQKIQ6BxkoyCDSd9
Q9nMAi3MSsxdLIkCeQLiEuBd9CsB8TrD8KNUozOlFI4BtH/t5s885xUB5AQORv3d9LvhC9PwyvAW
B5mVjFaa78TqfPtkL+UOIM5GkARmBN4+udCFI0oj19RaQTEETHZRF7hhvisir1UHVwrXxnOX3BFj
h4iQIO8DeQkTsTitLGtaAtHR+ummraz3NAmsqFVXvuxSHL4ww+5dKOgp1fgJV/HcEFPtTP2Lf/fj
O7I25LN0x1waYg5x30pK0Ta4zcif8h2mSG8+jJyjQpJi5WpZOl5oMyMqQc16uqTnu6RH1ZQKIdbf
lY8gkPt72Muk3Pnfv87cyiUwBomv4K+nwLiM/FFT3kiJfo3yXvrb2+62tBCQ92HwHrqa0/NrvpCU
S8GyNk1oZ335oBbKQ5jXW4X7/hdW0GnAyBy0h8C3ObcyhPirNQiAjmkNoQaU0LpHbWhX3Gyxx4Ke
L9BWPyLMBnPfNx3hqz4BuKYvnQJNC6lobMV4IqpupZlhJsPWSDdquAHLiZlJe47X3NvLXDpPkBuB
vivGPXUIKM+XSfgyFtsBHxOs0A2GxA2XAptlg5W8NAMuCP+6/DNpeSF3m2b4geVnvurYQDyJGnjK
1H1htTWIHotuOxVOFLqSblwvDJZwccEpdVEDAdl8YWNjaEFRYuwKD8AIDDOgmeGj0ukxEOjLm9sf
8doj57YYjxwroaloDFvpi5pAOgCX5IqF5dUgvZ7Gz8GRyhzeVOdoVil4npEOaM9YkOJtlqcQVVQj
w9Q1ov+P9pjjPILaW6naBrgQDhMuxh8p+4MTtsp4svzhUBwHGRWeg6wkXl0WQd7KA17nHP0N7Oo5
qxKPC6Aqd3uDFjA2EBtE1xqpBYLU1dC6n+mpngVYj5BkphiElpbypoq3SRHESOOhcmTE26TCaEn1
u6G7mmrO7V+wtIGXP4A56Fwqduo44kEYG8+CciLcSXJW5fIWEl4sc1Jx0tAnla7Ud/iskrkKj2ro
8jl1SU20QMMutoMiRWTBCJAcWq2SmXLhKGvY26WtvDDN5rx5IOl+Nc2SZZjFSzYAbwhrxZaF9y7a
2iKytom0VwOJ5/xMKxp2jfY1PmLDOUq51d8p5uDR6QAxiB0On/1gF0prgbdbwo42BGRj/j5Oxdfb
e7mA6p//DuZ0qAntirLC7yAv35Wl7ktbOX7476FLX4w9tKz26jl91J4Ce8XuFB3nD9K5Xea9XxSD
AFF7OFHwEmROJlsTzoOa/I6Ke752MHOWrdU5F2o1sIl6EEgvJlJYnrHJG2ne+RlOTpDVmMKXrQqS
7T1xJiyc6u+btjCl5hiOK9nKwnzC3O7kbxdJpVrW7ZgK+Ma5yeXmXatuQls+F89AYyLbqx8K3VQD
MyRm97oms74YLdAsBsM/hLtBdsGsmUYENBwcoq3MKSZffkJhxwnDfiMavduE+Smus3MSuaLQYuHJ
LyUb1tJCbWmnITGH5H7C9rJUIyVt/SIOedSPhs6DOrQrGtUHcqxXqKOfqlZ+/zeehWIsYIgQZpZE
Jg1oRohnGWQEPQCf20C67yOuC8yB6g/Ksx5bFf9a9jsFnK4m4T9u216KjPAtdeJBwD3AsuGUWoGm
diOihXkHX87upMxJVpoci1/zwgTjSxryGN/XBET/0NZTYkL7xKSqyUWNVayBBSffuDqjF7aYXCBV
RykYNBnF7Ub/rA3ZjATu4fYXmzbjygTEJyZFVOwXW6sfsrJFsQvOMSIrlGrOQfMpb8GrJnxH3Enn
GjNfA4EvRXcJO6RCixDkSGzFVlLHgQ9HFdmUguOv/gLHkyA29u11LW7ThZHp3y+OfFzmFMz6Gh7M
qZE7saEGTmvw5liR2KRaHZplsSpwteh9mBT54cVA0Y25l8tYx/2RKvGxF18yPjR18qL1v3KAEP9+
bSBoxhNLgqYjnknztUUgjqNiiQPWYyU2UJrtcfCV1pbHNrLEjnyB7UFYsbkYu6fGNHjQptzjKgf2
w3ZIDdzJnXooXvvhrIYYSIgCS8oMq0/2enGfaitnbemDysAAglQfbgLvnC8U2oJtK+k4ziHomDjL
j1GC5s5yLqxcEEvOcmmHcZaRqFCQhwznse3LDz5/rEi4MV5BXukOnG+s5I9Lhxoku0BbTuVgJCDz
RRUjzQlXR+SovQqgV1jjDZ+cjD3Ql3+ecQ6JQu8p61JyLMZfXeCbFAz4lHtsuL1Yh9bQf9/2xaXD
fGmO2SKK7Ang1wzjZJ1i5t29Dqq2VZLPpSB1aYTZn8qowyIpJ2Bga4Cn6ux3iS3090pvG7pDAkC+
VoH0U1n11mdkznLG1X1fZjAZ5Jus3MbBC0h1zRY1Zq58rauNoLzFo3x/+2Mu+vuFazA3JwW1ZZ/W
CUHhA3xcwgMmckxBuBtRy7ltaDEjQuFG0yYZT7yemapyU4nEr8ecgDZuU6rgHasTM+gMiI804d3A
RZtIUZ2+y62S7Fred4V0dPJHBVRhI58feL9ZOYFLbgRKSB2PUgxYoZc7PxS9kNQKp5TkOPAnTX7G
E3F1fGDp4/6UFNFKE1GdYpYsc4Yc9YlCjqhJmEL7Z2K6DirVFIW1r7vkrmiloQAGNRu8LZgTzouZ
wRWjSo45KBzDXdAKhzoLDsk0953tpZE8teUKIHgpqKA/gNoECrhg82ZeEa0mDXwlyeRYSr0Z4026
CkBbmBaf6G+nVAHFFoRjJrCUpeF3UYGmoB7cYdreirnTNCXa2V36azwIFNNVEloTeJHyTtW5jfrX
7XHYR97wow4wDf3NXaQIuZ6m06OQNHrmhpR7zgz/7wubcyPMCZTDaAjAj4dXoZ+5UknMUuutdf7X
JXe/WMvPZXuRnQRVYdS6hIdQUom7oL9HbXK77oeLVgCynAjJMdHC5naUGp0+IX6O8YhBjUwAALfI
hN+c0azROy1dOiglYVgWJMnToN18b6jRoPGpI/OhXGJ1kFQPDfTaZdAOm4hCm6YKeAgEhCuaX4sn
GkzroPGEO0LPc241iBS0qPgpPSh3A6cdCgx/NNiu4l8tbxJvAB0lD4YbcW5IwnaV2bQ8gO63saRt
waGlxHjcRJKb5gP0CNbSrcWtu7DInGceY7NhriBHLsiwk4pNM0CyRVlJrxZ3TcN7CcPmEN1gB7aU
spD8uoV/EPUNszOVq/g7oXspKC6fcqWvsxigps4StIMR4lndxjpMyhRtH5R0tK4+B6nI3eVp0Ti3
77XFFemAzuPZCWdkS8KKmmtAaSG3alBlnPofQ2d6TQUOndt2Frfnwg7jEHylkWjQMUQvOu+8uXIX
Lro1hkgmGlJcUyyMrlWgLVyEOuraIqYsxdGqexkyWec8XUk3pKWLCly/Etr20/iPynoZTu0o4tFy
1KtOf685otiDD91oYGfCvT8Nq8ZjgLJBMB7jIhYtEGuEpiw36oG2nIPau2rzSSpvi154DjkBIkiZ
mLjUiJOdMEiYlffpaFdlXL1Gda+44KngTT1ChTQfk4c2LTtTIw1KMaFI79oYvyPoGwGCJTTa9kkX
WbkKyB2fq4MD9A/ZtHkaHgL8ZVOKAY4ywLq78umniMFmfZN2FMpFoMhDXjQ/6CB5LvRcGcmx58jj
UMuPKGWo9wmRErugQfgecqWyYnLxXgXCGTANPK4gXcRcOWWgUjWSeuQlg1naAkhRLONVeNJeyTf/
mX4Jmh2XFhB0tz14eaX/tco2JaNUILwUwyq1c6Pa99p7UH5zUrDrlOfblpZOPkjeDYxUookCQoX5
NyUK5r2rHN9ULgA4LHnyVPrF2kdcStfRNv6hAgAxBJs/osZVCg03EAxEidu+fiVGeeYBTzL6TWFs
06wz+aQwm+jp9toWem641y7sMpsX4a9yrYG8K8w5anY8eR6FqLijis8f0j7I7oMsiDH20g12pyvc
zheFtywQJLsfUroDZGBN7WTxnX7xi1heOx0ouILDeBg0lEx61D4CwRU/29+82eQ2NLVvr38pVKH/
BtVL9IDxRmeWz1WVUDchjAUxRvbKXZJi+Dd1Gnzrf2MIiB8UAdCKYHtWUSgPxEDUPUJqh0f3Qahr
U/sdft+2sngogFkE3QfkryAHOXfVaqjA/lkiDmnmBwjlrH2yuW1g+bBfWGAujqEpmzYDMAvdPQka
NPf1FiwmW8n5Cs3B5mwd/EH/o0UmxieKRuK2a0GirH2WDop8idy8c1m9FcItoNMoXQ76SWkhdQt9
AC0x22xN+WfhlgFODxDNaa56upfnXxVjjP44Srgs89Q3DvFg6JaUQkmpIJBszpuu3JRGpe9ysbA5
oVyrfi+lBBMO9T97yoT0JGiUoZ/2FNQZNshcd2QTPYVr/vlT1L66OS7MTBnDRUY/cEXqxxXM9Ijh
pgLdRyhvbSIz+IUGg+lWR4yLRfYrqpAOmhB2sQvuWuf5e3TWgIZL60XJD+1wpFMYGmHW20ot6FJE
H3d6MVoxOHtKcJnT4mWQnbRS8S7MV47mUi6EBBwlOvDQ4807xYiLlaNIGclCGicYgoYeh8FHXxjv
9FKyVqRbtKMgSwGyHMP57N08lAAxAN4CO9V9T/eyvgO56+3DsmBiIjXGV1OnYgRb49SqMUmKvIM6
p6O8Jodwje93Ib4IeD8o0NPFSD7uwvmnQsOtoVHeJ1PVRQZmYVu0UKi0RP/vt2Rmh9mSSm61TDXa
5JjSP0B4g4xhFQu/EPkBZsH8PxaCOWRWrjeICNE5dUiONNHcoT1NQ7MV/72K717cEhXi5OBWAZSP
HbEPA4Pjk0ZNjp2wUapTFzuAAf2LXb8wwUT9QE/0voxhAriZKtvDBBj4b5tY6gJOCDMBj/GJvIod
8UCFueaSBgggf6McfDd2kSyYtTVsv57Xqk9LOcnMFnPHoIjfSmEFW3H8rHV7qQMnOSCqBuTM+dDO
VBvE2WXudMmDlHyuFVCkRce4WClz30RBk3HFtFIuNI1PPTGHQ+C1R/55dFEgtpLDh7Ct7f5QO5Hb
2M1jbCXbws6fmw0Ulw+DK29LB22MaKKNfQTP3WqkXkgVZ5+HCZCZWlLovOMHvgg27/TmuBNhTbNU
s7R8+zU/8yCZeTHM0LntA4uefPFhmMMPyZ8xpsgOj0nnb0rF6Xhxo4/ubSOLEebCCHPy+wbq2SqF
EYU+IblPuQe+fxWswVhx6B8sF3Pfzb4ic6n3kZ7LyrQawW7Mwmv2gqvvVEvC6yW3QiveCVviUXe0
tYNqF5bg/ar25S4EH+BGskHcbvO27IJAzmoeoTwmusm9AGXccDuYKr68ZBI7ctcZOae9ZX/11Oic
Ct+4H9kaJjX8oRAnGC1UzMvtMNq3v/4SZgZAQly6KHIqICBmjl7o842WcJByoKATkMwxdX2Cuef6
pUqcoDBpYmpqepdqK/fW0pm7NMucOVHlqkSJsCwt1ty6x6gN6cWjoDa/1TZc00tdSDCwRmh5T72D
ic99fompcONAUrBGIqq7uNqgxidkgZtsDcWttM3tL7rkz3gZo6SIDANSFUxsliPfV+g0FVuVpRXz
2QGVdafK7yO+36wSAC2u7MIYs3tpAt0IvwVoXAoHT9GqU9C8q1prR2Vh8gJxO3lNymxx46BTDcKO
CZmhMzFBD1BxpBlGvuIKwMKBFqB8VjEtlZWyYMaYTNne/pzL9lAOViCVgXEC5tQaMYjQjBbDUoGw
+7WLY+RrPV17i0/exh4yFFDQykGXGGUsJgbxUR+I1TQPRYUXnlK3RdFIjB7F4i2Ud12zC8TQTDB4
rJHvQt6m5evtNS7F2UvzzBqHLBrGxKdQcPBVgIZz1M788TEoyofbdhafNQBM/BS9UWtiDh0F81IA
XC8Gz6R3mVcOUlxvy/RR1H8XwjmJU6et10gulpf2j0nm6AXAKgN+AswWpjUqGwRv33INhGGqFitr
Wzp2aIT8d22MXwZSyo1Cii0c4nJTq4ZNh/a+1mloSWphclA4uP0tl+LypT3GZcaI8zGSNvkleJQi
+aHRv24bWPtyjFPwXWMI/mSAPilNaNH8UVZWgvCaP0zR5eIdVMQYEGkL+F3WQBwtARltg1uOP4P2
TyIJVJ3+4A1s3l7W4j4JGHDBUeZlkBvObQ6orXKiBAg0PffIYgKLdFsimTX9fdvO4udDeRLFaLyM
rjgU/YIn/jgB6OJK+xj8lli+4J/6fo0wdNEPJLwnJgq5aSJ6vh6lSBQ9qyewXP+sNltOefwX6wC5
xVSL0CfR7/nfj8ImR0EOaKcORFepAtwMUK18u0Z6sNRex1zWP3YmX7nwBZ8fCKd26KxwAkz5bkrA
cwnqgD8oAm46TQRop5CtpNTfMdtVm1l1Vggw5WJ/TLGZAWZzb697Ke6LCMaoaYsT5ptZt8T1xUC6
qT+HSqWyQzNhJKa+JkO0bAXZJ+TTQALIqhBxUDTmlBGrBi65oh81noRyd5bJSu656IwgtvuPGSZY
pIHa1SB1QtsKfI2QVyY9ppGStbrRmhUmYmi9PGRhjsVIEGm1I069byLInK8y9bFhA5hM1E/BQ4XJ
ELRh2BJqFRel3MREOhmFjdcSL9sZ0Hdfw1P83K/N1V7lpz/GECvALwXaMMwxzv0yjyo9aTIqnZo/
wUO6bbecJ3n9C3kirrzWYVhc2H9tSSxBTtc2o9IZmXQCMAhwFuFJlczgKfhCGfrjtnezUXC+Kojp
zVfFBXhxax0s6bqltG712f/BszER3dtmriDjrB1xboeAW0Ykkx0O0jfRLz02VYAJUxSKyXnYls/V
h7brNPNv9eFYs0yiUZW8r49SKp0mHp0ocwrpOx3tWt8V4ZGLD0X+enudaxvHZBkhBEKpn2CZeWlC
CIqnroaR73P8UO7X9MPXTDHxno+MpOhj+CP3SB7IPnD8zMyf0CXMnf9tTUzM8LmWF4I6/1mT/iK8
+pwZAVMIph1LWJvVnILpZf4LqAVmn3AnKzzqfHgJzt0EnPQkwSCRcepr3YoJj2SXOuhwJhFSp+Ir
Coo1x2QzblgE24IM9gv0chWMmc0tkiKmutDmUDAMwRxS1k7h67sM/dhuaFDwkcAYsCdlC31scGeW
5yYAIz8HupTb35iNmOyvYI4H5eImyMfUP2ni90A2eXZXrD0H10wwR4ETNdJyQ+KfGll00WU2un0H
HdJ/sQ4M9CLd4ZHcs+8X0KUNeNu0/qkKMBRFz3VxbIyVEcdrxwdZBf4DixxyHTRG5zsmKwMnJOMY
ejrZK2/CHZUcPv6qjLskQx21XJmUY9MqTZpbY/xjyMtRUAwhhChZYFhNmgkmV8lrjGhXoyyAkoC3
aiL0/On1smM7YRemMQUbhFeP2S7NH0EKlvhgbjCHYrBj+pKCpEcNAQsYoW+566TCDDUK6sfkLm6h
eaS2jj/oK5s5Hez5YZz/JmbphUi5mnRB7MUyxmmyR6kzdkFy32Zr3n9Vdp1WD2aHiacdkx6YgZxv
adKAdUfuSOzpUW0X2ivNUAgz/bsgtI173gw9ETXNb0M53/bWH5QOs0LQwgGyAFJCpM4s5kUao6rm
IX3pNc6wGSC+ZWoPmR27wSZwBJtzKnS9wBsL7dzUFO3QjDaqS+zafRa+9JU086r4i28w+y1MCIAY
Rx3rbZt4iQiqpDP6ixGAparUQjHi0AofAsms7EtSNrGuWXrVbjDswiXbqrJE7q2OTPIrSm29OXCc
Ay5hJX5NskfA9MHxZQbQgLPj4m6A5vAvqdwRYun8q5GsdSuvzwpAEeBxR5MGmCiQusy3MR7JIBal
mnhFkn/pQo7EqH+8vWXXUWxugvHJkALQVida4gU8rrt216v2UK6gJZfccbYOZitkrQ3UpIIRfqN8
NhuAbnjoFGRb6TQ6hmI1tSlSZ1hL+taWxgRoqY2UQRxgVeFQnzhUkSOKK6i/hSQWQWbSotbRQwPY
g9khvgsCxa+q3OPKAhXHs1A+yqSxugjDOIOdKDsD87ldRTZhs2L6OtGcW2Y2zu/6RhrzOvdS/fGX
lJeOnliT+3biylV6heLAQZqtkdm9CuJiGQUOzKPE1UBkpINx0YygJqZv6tNgQl7gtksurgww8Enh
Au9ulkYLHZE0NuocK5PfOaiqtBrovOl7gbnxSFxLkBZiMkYu/zHGREq+l9NISCkW17RQRbiToOma
b8qus28v6qrr9vMVMa4tQiWDB50QY0iLi7EkDfYr7AqgeHdquEfSrtUBMqGT4D/26hkQXxSw83Yl
Ei5vIIoMYHODyhaGgeZhxBizRsi5Ivf8cVeGnJ0+g9itzDd19azx59IHb/rKRXBF4IHVYjZHhWYN
evHgyWdXWxHa6aFKveg39C3OH2AkP8uSqTg64r54sJpt8qzZa5n10q0/Mzu51kWtg68ivRlijXpD
81v+TlsRsnood1VOxR3HfKt2jv8pxhtZP3V3APE8t7rV9+9a66iYybq94T/IeuYunP0W5qvXfVDL
VJWox215S0KblTyLu2jTQ8WbJFYdQ4tutHw0mErIdXUmaJB4sBQ6+au8howSrjO8+W5M/37xWcaB
Au1IsRvxbnQLL4es2iSAt20t/s04Fcd4+2ebWdxZd4Td7a9w/f6AZXBnASaB3BI4hrnlWCyAw80y
6uUQTB8ww0wGFAZ7NwbGPKAmKA1XotWiQRX0a7qBfBnkMXOD3VAHIV7l1KuUN4CqLL47xX5gx6pX
5Z2J4fjb61sIH2hf4K0jqxj0vOqlF9rI+UMjUg+Ezx7xsw3nFyYo/+LGWEkel04xBvwnQS6o0wNV
w26ixKdCVEYFupemb5MNijPmc3AnrgCxl3K4Szts5hyoEtRoY9hp3eSpfhrfIKRgxnecU9jtQUYS
h2TuFLq67bu9BcG84DF09G3qZpvmI3g0dmuSAwtJEH4PyIzQddPBj86eaTWLEbzSwitpbOV5bHVr
rYwlC3j4TFgbRCv0v+Y+I9IGrNNSVngVoKiHXtNDJ9aatWtNnO5JNiAoyIPA7QaiJxA2zM0YOW2F
sqgLj6LLj+lyl2x5Rwa3em8eA0vdjk7yQK3nztY2z4m1JlG3vMh/rDMRGeXQnGZiA+t6Bf3JjApn
ERMmK1FvoS6lg7b5HzPMbslKl5ZNiUWK++yJe4u2eN4Bum1vBEs+6i7o+fL3lffr4spE9IBx3HEs
2Kn2MmvTpCJD4YEW2S7TgwGs/e1TfgWVnK4z5cIEs3VKoBR6TfrCM7biPv7EXKH/rtqA6Bwh+3FQ
PwI7/VgxuZAFzUwy+wXuFTnKK6wq3Cmf0hs+6Etslx/ZIdoNkWns4wfdDR3DNp5WDE8p65WbYgIV
ARSHDjDpuZtGQRxVoYHzr2QAYlYWikW+zdcbY5MFJwGvBD3+a8j0z/edsEiYlZ8ggez3zapQJyg/
e7UtW6LjnhOvNPfN2jYuflMVWTpmZwxAIpgQmvSNz0lDV3gS8JBkm7icg0wo9K3qKFmx2RykL0gp
mn/iVUKz6a1x9VH/sfwT3C9uYOAFh1SArLCn3PV2uetN5SE5yHej9duwm4O2sofT55pZwwwNQGqg
d5oyMNT/5luo0LyhVYaQCRoojE1qYbNVlSFxSrzE7NvuIl6tjLHFXLihLxhxFpDCS/unNP76Hn6F
rVXbXH0YjMDU5bsqDSx672d2WptKfRf/wv+Hj7Lft8/BroJqO0ggb/+m6yDE/CZmn7uyCQRMBxae
Kr31gS1ou1B45MJ3MDJAds3EGCnZxJodpBY3bMbO0gR35RdMr6//fwdQvJvvgGRIPaCj+AV198ff
+v6fdLCy4m6UOrsC+Ex7yccXoTBWou+Vf09VF8zgg0cGqQhoTRirlK9BGdeAUbuDcrd63wp7UUND
qs/NOvi6vcQrH1PAnoJreaIZVEDJM/nFhUdHmtQUhaqWXpEmbxSsnhk4a6qmebltZgpzsw8JM9CE
gIgMhmBAAsREhqxXOiUZYaYaAieXHiOFbrr81A1r0nxL67k0xMRbUuHTpg0MdYr4FIMpWk+N0yjn
K59tYT24H6fiGKQ7UClnnu2aXFElLSOsh3q0By9D+KxRNwcf6u3vtuAKcATkGUhyUT5mo7gQySSW
u6H0hhcZk79WeS5kpzHc21YWPtrMCnP4qdq1wN6NpafxmVXF58gZUTO+beO6xgK01YQSQjkRqlDg
Cpt7Wh0nFNN1ceUJKjec8rbAON0olK2Nd42dx4pqkcqHIkNLCssQAW3rK44A8ULSldUufVPIQKFf
gnE+UOgwYYVP27KjilR4vNaaiSJv+OiTyJDo0yJbNtaKuNeRFevGlQEKvUkCA7PG83XHWdyJiR6U
3kjfx+AzL9CqD21JRKPNGo8SWLY4ek7y8LmnrvGrqyEfntqD4IX8VhFbC70IVQNlCpRy2zuj1/4a
vIpsC78P5UlorqHJxLoyKUmb8Z0OwGVpbOsss9TPUEpMSfol7OPKIk9UM0Npy/H7hESuLu1of6pC
baP7ziCfSqBak5fbriJfBwsM36JUOhGvAabNeErTjKTudQ057lC8FkZk1UReSTYXPB5D9KAknVaO
YWbGByRJCEFpUdQeFUZbjPZ9oJpEXQkSC442MfxhFnYinL46vFFTgTyIVLWXk70w/ikMw45jCCGH
o6lJyUp1diEizYwxZzjJA0EFELn2lFK3xOYupJ8t/Y7WZMKmP8ME8oneAUA8AFIN3FBzb0aHpW/L
MG88tf7gpAnxAcKRQDQV8STyzwpaMbd94fq5hccACEFRRgSxDyZ92J3qAorxiq7xQn0DLln0H4LU
Vqq3uhZNyfCqXZaYkeYMn/kTfyC7/Mlonw2yh6d66qGSt7d/zrXfYFYbUwogNIdGGqCU8+WDb2GY
hF8bL83Otfqtp8dY+9vpFwBg8YqFFQAANfTyGPcP5TzhUilrPAhnmVFwl+WoM7V/W3eejKDegU1E
mw6l0/lCaAYJo7ihjTe6Nd4HmRnITuSb4tpz+dpf5namD3qRX2BIVankGnb0AdUz3tHjTQxm3NHU
y5UjfR01Jks403i2Aoby40gXlkKpkzEmXDdeI6lQnhb6OzGDLN/t/V9YDkrZAo9S88TKxA5SV0UQ
jKKgtF5mu8RCqdmUV8q8kz/PDxjIRy8sMLvfqIURhwosAOLigqTeina6e79WLxevwwXgwRjqxD1s
QDGRDYCRZuRlI8Wtl8jpqXtSO2Tw9c4oCyuMntMQrAf0je/T3VD5+2R0Bv/k97JbqbLVSE7wFFKn
w7RhcsozSyoe8ygHWXXiGhhE8x9uf/KFfcUvBUM69FNxJ7ARRx8aAY+TovUg9Mzt6qSNnLYavm8b
uYLX4dDNrDC3NC3LvqRD1XrpeGoCC+SFCZjtR/l3eJbT3lLugg76zkZ+7vnshf5RQzcenUBMVuLL
wmIVKKihuT4RcQnsuGibqz7Vs2rwYlE1jbYxlZWF/qQbjH/BAmIqMkrQT7B4rTaTOp6m7YCCRIYI
+kYe4qfmpT/W58oCl68N0p5zdNZDOxydaieaX2tSLgshFJMMSGYB5xaBaGEcHIJUHQEL6OBVGXr3
aWgJ+SGpavv2hi74Ny53vDpARICr9ycru4gGapKn+dj7gydk/VaN0bOA0FKWvYprBbnrZgVKgJiz
x2wvRB9Rd5y29MJSV2cqX1fl6GEmyu530oE+Bo6460FjkznDYTCjc2D9iTfj4+0VLn3HS7vTv1/Y
jdII2mkgBfLe7PPay/vq3cusafq6F39bFuNajEv8bcOUNx/toTYTU7HuibuGNl7Ijudfj3nrDqXG
gdgTlgbrI93Edn7Sd/Iu246b6q2yf1fbYcO5qoeqtNlZpe07a9SBCwcCaTnUUNBtgKgkAsx8raM+
alnR5aLXDx2xoEli+txrzEem/A3aobSB4nppaX5nJg+5+FJWbl6GLsm6u8ivMHAAKjR13Lb5cRwc
Uf/r6wYYLJD/ITqBOBez6vPfVoZppIqBIHsjB3L8fBRkexTVcJv0tDVLOVVdTuUbtOEldXPbu64v
uskycmTM305S8My+aHqOCi2Kl14JjEkH7AUoik1MyAS7vHqL9LVJ3Ou4B4ALePcwySgj92ejEmSl
Ym6MY9mLSvWkcNStuWgl41nIJDE/ARYOGQk56sAso5AwQBpQo4bs1RByOseYFql3o27qm/Q78dIj
9aBoTUSzO5apLcluTYBsOwtuZAtWu1pJvI5P8x/DeF3sG1lKfF32hnu+sAr1IMiWhiwMY4r9rmq2
upsWT+NLD6RTvRVdo9nd3t/r1i4mkqeBNdDtg+4IyfXctXK96AZQbMheIXMAfFqScB8dfC17prEI
cuJ9Ep7EZk/0vSKY2qhb0KqNlY+4eeg+bv+S607Vzy/BBY95fpSr2aoxpxRaoY6x4mmY7bQlkDzV
DyS4w9TGWYnuUsVpuE1anIqDuA/3shffq9DlSx7Gb8F3RFN8FbQtoFfGVtItijOycpFc52OY6VN0
NMGh1SJBtnj+naCSJOYUY03eUH82NDNr4z6V/vyRW7ssODzLX29/jesexTQpfmGPee9wMoKRmsJe
3260fXf0jL1vPv/2Hr9WFiZNF+08E4AljD/jm0Pu+QrlFaRJJ4KOUPGkuy4xQeQBZabRDR4ihygu
5pySTaebXf8AfF+Zm8GheDFA/HFq38dfWnvi3FF2xNodtXtF3WZcb9FgdMAuvYnkNbKs66tu/kuZ
lKEmYFvGlKMCkExrqkVnjuNekdfADteXHqygGoIGBsIEmDTnOy2GQh9oVad4/mCRcjQNGa+Ih0hU
zD4swboHmiKwvxDirmVE16CSH3YAQDtEhCZ02BnLhlLlQ8q1ihcVn8qB820IjWWV3YIWfdjW0d0A
UHjDP4zRypIXvyty6//YZWKAMvhCo1S1gsj3UkZPGXac/qu9Az2iADNT0skUDMq6A4dOPipeE9Xe
qJFtq9cbSelXXn/TfXTlzBdmmJsSzcJQNfpe8ZRE2ShdolraQD9LFGUTo02dKGnWhhIXbsjpokLN
HF4jorA9dxchLfwEGCHFS+g7KQ9R7Vbk/0i7st3IjSD5RQR4F/laJPtWq3VL80JIMxre982v3yhh
1+4uFZqwFmMbtgUoWVdWVmZkhHFf414ZpGgTjpJ33TOIRgiqGnRlfQmk8BzHhZkQbQ5M4ziMoMAL
Xgx1WMf+Q14kdKyXhL7YyvPTiTw9+plQ9GD9PZeDy6J6jCAuaRzBoQAm6tkmXpHnZMEFCaI/gFqR
dMRTGh4WL7BLM2EnGV1uqvrRhKZCDj1nI7nP0mfdAEeX7pnYKKNny+jbH3ovJzMKTkm+quxt2zlW
tLK1txhgqxYKwl3mLSYUhAGDCR4thl5j3TTcJBhdNHdqYurHPIaIKhjd/SxzJawvGjRCU6UEbB6G
DxJh3y+c+R3snxTEcJniaNpjYG9K48XWqf9gx7TvIHmwlBoTnF7EhQRaCsgvAiXMecW4Rj8TgJ/m
0QIGub6P1W0aLSQjhCYMVB6Q7WMoZG6PD/mYmRLSR0d9vh2ChxmIwcF6vL6vBVuNoJbyjw1ulu2g
qaWo1c1jOQ+/R6X9LRXNwtH5XkmEg4WKIriCmBqVzGM26mlutcFCsKNMNTU0R23oUDcb30Vf5bvv
AkTeGffRaZAsd5KfIDN9fYjCo3tmnhviqCO1CceAMH7MKtqG0+BFcVW5TRBlFPsOKBJ70hYGLZhX
Exh9tFZCvQS4Vi5wkcuWDGTC9e6rTbNGKjB29cle0ioj7Nt5T0HwoEcij9EL8uUNUqJ1JRk0RNWP
eAt5nk7vbedwH9DVL5uufoOv6EZ2tvhPcpRcx/MOuxfvk74f3p8eur0zUdBU7TYP3vrwttncbTav
j3/vHp4L6u7d4Pi63/nO/m4JXCZajvNP5g5OaQ3oo55wrtu5dUYwmkz7gVSrXrlVFnUnhfHcuTHu
bvezYG4gFaofNTQjlPUO0FCVPOn5SvmQqpUOCqUnbWcd4nLvW0tICcHxBSP+v2vDtsjZMx41MK2J
c6yNlr7pSPMOtdstxceq6B48N8L5CDD9l2U7Ev24fy3ouEK7AJWRCQEDxzrdElpR1UvAiWK5xDkF
VG13zQGJBOIa7lIyQRSqgxAMm57VDEDvcDncRO80LU1wIwfTr2Lc9CyiCWg730bNXjZWdZ4tnGvR
EUP1CKwHuCcROnJBR9ValVRHACVWvkwNNJuFCw3gX68w/nQhnQ3fBUk5QTe2HeQAvKXmcbXdSs72
caafpqvT38Qjzqfvfp4gRuua1IuBd3nYkG36+pyBKmy6/7PUMig65+dfwvkwaxp1de7ZWI39dPS1
AW/VX4CMuNdd5dciXRsxFxI0ZhBOOcGIMzrtMvr6atOP24+G2rQ+vH6sHreW+4m+Z2Anbef0e3jN
KQjpKVLxo6Ou3kMwICWru33hdfvnzlmSSRAdKCZBQlAzAdsFj4eewaGaR2VnHntfo92067VNkS2p
rgln+swINwOS0dZ2qDbmcYSvsIBFVSzQTIJ24n1hqgWe+3ww3AXREOTV2xaD6QK0O3ekQUsNuIEX
coniKQOVALuI0FvB+SC5tqCi2o/mUTNUPKkO/bRRtKV0isgH2VgSINQhBYSuxcuTP2RFH4R5bh4n
qMEUz+jeKJ/IiJ5apHGKj+vTJlyeM1ucQ1dl39DrODOPgb2ff8uxW1a1o0Cb67oZkTOzGVgWiUnc
3rwih9KDxdAMK4RF4PWKtW3TyFAgr9xxvEPYOaLsatv3100K7kWsExIBuMahlqjzR7zM46BMNfNo
G9O0t5Sw8tpIWc+ledMgn+ZUc7RgUeBACV4ZAAWDX5Uhry/XzZ50kgUSnIpWKy9KjFxY3zxeH5Rg
uS5McPkUEhVqDoVY86gkOkh+byUdCaZ5lWXFgucSbHSCzgw8l2T2Nw8/TucoaBMFhqrqDzA0YQX2
nXGh63LJBvv52YU+tzIJSA0bbfILY+nIRhkXgOPC+ULaVzeQEjIQvF2asM2pT9sJ23tMzZz28/Ro
mkiGQLgtpQkaXq6vjmjLoS2OKViCdR2PrEtrapBnRTMP5lFSi9DrwY5AldlKqN+EaDLLonDdFeHC
Af6SZeCumIuHE5eS6Eo/7JQMD6dxldEbQgl9jtfPtTuAR7OiEa2c24B+Em99fzq9nSz3nk6rnB4U
R3Wdgap083egS7GLcCLOHnPcRGQS4JdpCjcJGv/HNhotJ7G63K1QstLtifZGqdPrU2+qmNtv03D2
8OJWutXkukMmHy0Vu2n33Hh4UzstZgSvafyBTsHr3nK63atG6xVCu8fPwpHYdCWYMDQvFM795/Ye
m2JroiEociAl5RDHD+mIf629ZBs/m7iZX3qnWVGZbgz37ieTZmpIiIB+AmAUfq/2jT6NU0HwAjYC
faWCp24dZMVrOZlbtVOzWxM9UwunXHQ8kDMFDziAf5At4iZtriE8FuopObby3yndIq4v4tjx+7/X
F0d00JFWguQka+sH98nlucimbhpqJSK4m9HBIOda4abgdUHThDUs7APRzvvXFGqll6bSHKT9hiHh
jd/UD7HeP+uj+kIiBRKFwWQ4YTcuaZB9pXX4nYfqtsIAXl8pz0uTQWrBZpSR4ytoG4GjxgFENgeS
wjEeD2j2ctLbhkq0X7Wu5Q3Oq+opFBnpDWoBP5hmgmoQWiPRZsz3NeWGUY2pXpOjLe1AxyLLnzYu
9Os2hPMLVArjyEF48tXVdeazJZIYUx8U5FiFc+ygBHZqChwwA5q9oXaa4/V1c8KdA4E3lLyhnoGE
6+XcAlswq5HfkqOexdRAO1phvbfz03UjqvAYoGCjgYsXKEqTc1dkCnUpmjpyrH2m4bkfWvR3bpTp
79ieZDA+Wysb3I2hfKpMJOj0ddU5qb/P54bmm0i6H/uEosxBRwkqfv5wE4Ql9VO36U7yEvL4e8MV
KGWB0EXEBsZmgA64Tx3Gtm7qdiJHP8yAFNdWYbsf8HoJtmrrGopjojvDaVT7B+sA1WRUExgEENJ0
l+tQD5oF0g6NHJUBbMmEtHeSlGdrH3m8hcLmV2GCP07nptgOPNth9YA2AQkaIsfO6Vcj/hiolU9O
QfEGR4cSQGT3+XZ0wdeK6+0Wd9tIEyc49N6M1sWUnoL1Z+DRAyg0VRraTri7u+sc+wehCwHqA4BO
QG2g2nH5kcif50YKApFjNJuPuNkfzZpUjj+q8sJ5+4oZvk0HIlgTKCoUtvi8KCQvyxS6cgQIKkLT
bUJ7V1lNXkNvUcXaKO5tRD97+julh2ILDVoKjggUfRUPvo5i4NdPylfQfO1r+PNY5WVYBvia1Jyo
3rn261T8kYa10a79fG9mxzhsQIGHRJSN9pwPSQH6vqB1s50KTx9Up5/HFTiWoEQNVLa0t7UtYMtu
ae6nZqPFeyvGGzFx2jahGlg/wl0GfYsuuW26VSM55YAnnWNaVD5GJgpYWeMOpk+hyWCUk2P2S4PF
Gl4bq365xlI8tuM8EniFHr2GEWiFlnACIr+DSjHT2sJDBUnHSwtNkpQ444F1JOOpnVWaRo+WloPy
fbWwbCI3yqjlkS0GCzmUPy8NoWYRRGGOZatxbgr6CkomlyA0QkmO4lYCK4aN1j/TwWa69w+B9/nb
or9/69SkFQ5W6znybxb9TNTy7hIXz2vqxs5S/UTw7CUAreDqAoMeE0i//Mi+UluihbF11IJ3eXrP
x4ZmwXuVv9tG5elW5l2flO9cHHCl5/a4qCSuxkprS9gj1occ3Pjaqko3ZjMcSYhbu6wgmudkA9VT
195H8eBAj9bPtyFiQnO6a9UENDSjkyqeNmnYgHurBOgeqcDsoancVHmbwNfrB04m0bK6T/tnq39I
fArtlE0iLTVWiG4wVnUCrAYN7ij2cv7I6tJeKvrWAocKYHC1uuqy+UHHI6RNH2LtVvVv1MAL4t9t
9tfQHuNhO/2eQd5j4JaK3+RocqBGpWgNrVUDV1lDFfVP+5Y9jEvK3ML7iy0wazYBdoWHnI7dUASV
kVnHdGuNbz60P0IUxbb6pk/2s34cF2rCooQ1ObfHng1nt0lIEtMOK9jr29aZi+zFsF9kEFyat0bh
BPZdaeFKAYnDHHlmcqcp1DeWCFO+d7pjo51/A+80QxAqsK6J4+jfyqHj5w9EBZAO3KuKa9trdKmo
+h1CLUcjqzlzwmH0iPwuR/V9HW7K0KfKYncx29u8b0N9GRROKNYwfszLaWnlUK6jBHt/wEY9ahXy
L8XvsnRMc5cGmypecKWCdhlWl0epF68MCCrxksdVU+ZSEZTWMTPQvukZJwMYuWMwvlVOmzV0Bk9J
sfAYFxU8z23ytXrkuEvfDApMO5DaoBpahc64kTyQDNGTRV9yODTQtrkT9Y9oGHezhRr+d4IZtuz/
jpnPBkxm1YQNs2+Mq7Yx9305AiHaO2i3M8EKPTVO29xqMdqe97rqNsVSAytz6t/X+J85/0LMnG39
bgzi1hhgv7LLnSa9WppD5K0M/UMjXFLVEe4nhOg6SBWgz8mjTSDGZkyWX+NYTwoFy5VjN26K0Dkm
e8k8qVrlJEulGrErObPJ3c+pVmq1BoDxUdM8HaShmUMwuShYA6EBvc6X8knx/16/M0T3KDACeMeC
+Qj9G9xJhsJdpUnWYB0jQ3bb/FUGaqhIHq8bEa4bMqUqgny8mVVuXFPdKXpRW+QYx5kTqRsm5kp8
r9UbRwoW+my+XvjfNgn2CGDayI/heX7pCEypB66+gSNAl7obb+Ot7KBjks40oDpqNAF9tBEwhGCr
Qg1sdiX6gRrUxjycisPgvjEsl0+z7eFpoH9SJ0fMCRIX1DDU1dOf67Mi3GF4dCJBgon59rAPJVNt
INuL0xTmR8vHDp6SfdK5eC6tkmn8ldQVDfLX60ZFIYmFJQDQhwG8+bhJVooO1WgYtRqN5gnCpkO2
7mxQxBUInpSn69aEu+vMGrcWVVsncWVgQ5twiaX6oat/JjwrrxsRhQoASYGEBGRsQCt/ua0ztzDZ
WZKrUgjXLz1nXUNT86Nvtt3wGASvabsBT2wHAKIc4Ta6ifNjpmxGg4CkpABm5SO2byZGaNCBLmsq
vVorX9qgXdfRurTW5bC5/q3CI87gfKAZA0/6N7rjQJnbqpR666gEXmh4RbHO7rvaMZAMCIFmVu6b
pZtKtOLnFrmLkWR6EMchO+ER3tfBLL1Bu9kr/BZtWb/rZHgdcDtfH+WSSS447/yii9MJJqck8WYd
sXj7OKa3BRqLg3TwdMlYOPRLBtnPz3ZAhuHNTT8ygzt/lzVQKvD/VME9iUw3j/rN9eGJDi5KP3ji
oIjNWDgvrRmdqjU1si7HDJq4Ur1XrM0gURPAQ3DeWq+dtBBrCPNxaJpmxGesz+4rJDwb3lAPOcr4
gJapwGpYuxEvnWBTnrQVyP7oL92D7tSOJccV+piA76inj40zEzxXvTxdWFq2WzjvCl0v0DogJEdj
EuGWVgn6CXrBSOliI3sk+FDLZtMSCzrgS3RKgkvjwhK3pqlUpqDHgKXU/9XKNWXvF8Xq3DRBRkta
WFLhsHSIN6PhDvcgP8NBHwZV3IfkiCoIgol4pasBbczCUeSlfO4X4ubbFH51VQAIgdoac5pnq5mU
/RxUVUQYDCKKt8Duz2RrFr9nt5fektFLwtJNnjqJth+TcoiaCSziDnAZ3VYbHydzrSZLpTGRV7LQ
bmuayP8wMW7u2V5BOzGXMiR8syFD9e2pVu51ywvNX6WUbUlx0oLiWdNerh8j4QKfGeUeMgnKAeaY
w2ifgKd2/ATY0G2Lzw6tHSikLVwS7Ex+m3TcDaj84fJDtvdy0mVJM/OogzE5gqJ5mgL0J6XVEk2H
cBudWeFORzdHqdzPJZJoyg5qjzpwAVaPxvUhodG0VLkXPUFA5YLyA6ixwFzJp5JBNm+3uMWQunpt
ZfdjDqjmgycnPlj3wXO6AHURDg1ThzOCxy4Iqi8ncFaqOM2hBXC04zerhRPXP5rmRZWW0BWihTIR
nADBwdqXv8WKJEq1PpvIcbQeo/lotQtRl2jXMVDsV2hoQbv6chw16f0WDQ3kCPpkalRvI3gb7Py5
0gM6GO/XdzhzUfymQ2sMmy50z3zrYq+0IY5jdKahidOb1ZoW6kM6o25y1yDlvOSZRcgcYBj/scbT
mKKGkaqAPJNjDmlFrbiRC5BBxW+1tFXy9xA8WL5TG/BsYbqP09AtawW0PPNuTGsPCjl0Tl7GZnDk
ZmuFz2TMqG/f+sNdWHi970ggqB+RmI72SbVT5C3r3J2bHagitqAnt3oc3Ht09YLQg+YSmj3yA3in
u4lK2T0JIqpO7vWZFVzBF2PlHBbYmv0IfBXk2Kjh/dCuLVNygGJH89MeXTrDtlWWykSifQl1YLRm
It0IP8KV4QY7rbUEhc5jRmInzuUbSyq31wclOmIW7lW8xPDQlvlKlO133QRmSXJMCl2nfaraDtHQ
uy9nSK6UQUAWLj2NPe6+7U+mmQxxAHBz8rAcIodJ1rU+Od68GtQF6AKYwGeWlX/9dfMRux8QBaev
+GdAUUV2WC5ex5+1mTr90/WhC7o00eKCNie8S1ArBhX35bEMwSStDSo+RR89raMZcTNzn4Qbs9vK
87YfE2c4tg3IuXcyUFdziBB+VQMwMtF2iXFD5CHg4/CUQGoZOrfcSie6NofDhCdS0ECabHzT/Xuw
kNBkONXxEnnu17j4JbDhHtDog/gO4lqX405sMhXYWkgzoGqA3GG1CcP1TDYTBhePIfodcRkmboKC
f0/HGf9TpUH8aAyPCwvADF37EG4BbCvSAsWqrKNUbcw22kB0y8TAp/sCLLT2GvmOPP7ra06N99Un
SE+mZCHKFWWXcJf9OxXc5VkpEJfRJkxFmP4qyKppum0fgdfOWBGD9sMd61GZP8s0oVmxHZeg9Pz5
BqgKkrVI4AJaA1pLXnYsmdDuF1QkPvQH+wPEGdenl78J2G/Hc9tE/yQS2uQrs3cW88WhmvhaNseH
NJ28Go2NkdECLNCvsvJRbdbFEg0Iv5q8PS6tY4+BVRF0bB7gQIANShwQg1KzfLk+Kv6k8FbYnJ6N
qigbJZcUBXpY5ogaD4icQGdvtu2ut8tNnCxkvkUrhI5HvLdYeyiaWy6tIYdiTzH+OtT6LDtFFoyO
NoIe5vqYvsXCX4PCwQerCTArMi+wVBZF1qYyBIMqA0zg8kYq3Fp1amtYz2buTmnqAg2MIoO0um6Y
9/68Xe4AlmWoIUjFkqHmaPcgGWpWdnnqyqUBCqfxbHzcMTPSRFGLigkijXR6WEpwCDfe2W9nB+Fs
S0j2kLc9mz0VeLRYepcDcIokysJxElphzaiIFEHFwpeQQQ+FWpch4bDa4ClTG2ShdbT9LGQVhNv7
zAp/iGwjJPIcJAdDeQbvg8MqZEOKzPv02WhP11dfaMtGTIPcEF7VPOmVJDejPtUyNJyRtEOpGIU1
LYlkV62DeA1dNmDGy6RZXzcqmkadhdloUkKR8hsHbQ6AMZIlyUHRPyHq7qR94fxIuwmXKIAtBmAe
oNi/3BE+hpuBMwMy2bpy7A35GKChcZz+KziWHR8dbBKsVwntDvxjqM/AmaEmFYTcp1VSvxP9AOw7
8t1ussRjK5y1M0vcgIYe2FJJhawW9t0WWdsqXvAEQgMMeYVKFnTv+asoGLSxK1sYqGS0zY1reSKu
vZQnF7mbL3jX/xrh3kFmKsmd3BXJoWw8H/nAYEfy9dwvoFWFQ8GVysRI0J8tc0dI6xFMJfLANNI9
uTrGGRLqkIC/vo1FQwFnCiOuQ/YC7TSXOyyZCx/k+UZyqENPH29s37H1u0T1rltRWdx3HiGxHXZu
hr1JzlybPDV6Q7QIUuE1+szTHoyW9ay8KVMho7zgmz4E37LUrcwm9Ea/AzazJWh41yUQQLTIShZT
iQz0lK/BGCh5bW3aaNEAb2avzb1jjL3uTZM2P17/atECnH00/yislbKEFinmZugPSrXWZk8xF+5l
UWyDpJkKoXakIWSeAazt4zjoaygFBua+654qPbpV0atg9wQSIJ+DVi8shHBI6Lqz0ZeKbmweFFjJ
QVF0yhAfMruN3b415L1W5wm169hYcJCiuxJvo39McUte13o8xnEHLVoPFGY/uMRAhoW40DZRuuAR
aHM6dErN5i2VkWvMCBAas2MPd9c3gPBwnFlhF8/Zrq21KZhTHVYaNXetpNyBodaxu/fZ7B6uWxKu
C7YBmBhwqeAeu7TUAHxfTlIfH9ro3SB3kKBflIYXDgbVSoYGBZT/CzJ9Nhgz7aoJ6HcIvcZP0wCZ
1zmnpn23GD7z6YWvo35mh3Nbut0kkjojFsvApmWUAE9LIAGRJqcB8DucZAfKSs4YLkygMPREW4eJ
XnyG5PmW+4oCo5kGBE+TUTphejvUyjoonbEfNsheQmThtxowER0kVq4vnXCf412CXnkIOYLU7nLp
ykKNRw1qKocUYOnK/2sXS+V04eY4s8B+frZy4DPS67AJcRH4T8O485WRDktQUqEjAtqc5cAMyMVw
qxZGpjmYMZ5waMpCtQ+Cb5ri2c0qBhhoCcYriteMM1vcjDVDn0yRBFtJaa1maB6M+q0frIler1Qj
/cnyIC3PGGGQpOchsqE5R1MwIYSyAllGOig/FUW6gP/8hulhex6/Gm8egPfg87iUGhnNemjrODkE
xp0NthHoADbRbjVa75LqtcWzDvC5I6cvfu3FEzVQPtawNUe3RHI7UfPV9R0pml+QcuIwqMCcQDDz
cr90UjtPY5olh17OvTy7U/vCnWzwWWZ3w7gk+iDanExDBQRH4MCVCTf0wtdMPZIRO6bbQs5oZd9k
ypIQp8ilsINNAK4FNRP/ep0Uu/THYkoOXSvtgIOgWpai31hGXkepMSww64CxuzCkJVZ90dkG/QBS
luAqV6GsfjmTrZm0SiVD1VQe8occazaMyfYHi3Vmgjt4SaebneRDnlW2QIarPyjGTazVqxyo8pFo
zv/PGHfyMsAjFMmAsK2WrpKhPNQoe9TRKtDHQ68vacmJXMr55HFuS+pGpYl9GEvK6RYM2a4ZQeEO
tN/EPzZp7qXqYpgp3IzArSAjy1A5OhdzZIVdh6iqJoesQZ4D+lZZ0TmNlCGWlENVesnNvI5pamV5
TuUOzIs0VkDPV0wF8BVZS9AhBXhgSRGGdr+zmjSnbEqi2DOGKVqVM+Mp8+vhM7DrDLj3xpcfw5GA
WtTsEv/UpYoFSGfT19GNlKRL4EXx2JjWGshJWKbvci8q1pgkXcl8TIr8kEKDdjOgkeX6BhEaAayf
8aMA5MJTpvvBHMgT0nkHyU+oOq9BZY1G0/frRoSnCsJDKOuw1w1fMM4kqDYaSYJH4OBH+4iAXa4Y
DXPBC4riHfh7zBaa/VB05/ZCbM1dDUE6vARr2g2un3mzsWuXmvyEYwH/Bmv/Ra8f3xkZjk3eEAL3
N6Ny43SP12dKuBwEdLwQCjQxDC6dHlt2Anw8frthP0EqkYCrqQ2fr9sQjuDMBufAZV0qdDR+J4dm
yIytX+QSrSKrca9b+Qa9/boisdrolAYNHsjSL7fv3Er+bMzszTyvppS+WtBl6wNHnTc16nnJvbGR
ARSUu7XxdN2y6DZE0QkiT3jw6MhQXxoepymcwDKACyrK0CkRdI2TknzeSv1c7KVBPqhGvqRyIFq3
c5vcYJVORrm31bH38mE1y+UNuJU9AMQXJlU8NPDHgvAPGXi+8KNETVMPA4FIua65vhW7Vay7qpyf
7E6m2RIJ8beaOVtCyHWwGj2rtPH4FTCp93oZ9NjrNlX6Y6i51a7OPVPadea6fd0s6byIZhGZZIZI
Rs0ZTOaXK0fGPAjSFkmDqjil4CSKJcOT4iVFNtEkgggJzFOMThXXxqWVMtJyI+slrJUxuQl6tpqM
5va+l0GbWCxB84VDAtMvQ6+gIvotWoL6qJrPWnLwY3TuVOsWAtjdEueacERnRrioRTJNH9kWFeFS
MTpxD7a7aDVrI7icLFfr7q4fL/GILFZaQDf/t16wYsrjvgKwHsEmivTD3Qgkez8uZJOXjLARn72A
4sJOBjmHkaRDZnz211FvuIYcLZynJTPcK9zW0qKtJBzbtgMv3jqRbvKFAGzJAncp9dk8NUHNUkpG
DDkIA8Frs47IQuaQuTQ+2wZ4xv+tCZ+4mgJjDLQK02UZjdMD1VnPC4gW4TgQYCFphSoCvM/lghiD
bxQ+YYcmNimxP+IYjUDJUtwvtGKCxwMg3y9ttUsrSl61toYm04Mh/83rmyDqHDzgfhDygJ/hHyPc
kpSgz/Ot1EoYWgyEVTcZpLMWyyGiYOTMyLe6eBkNVcg8taXsqne0iyqpt0QvI7QBDAAI0wAxQph4
OVvg4MK1nfkIfsMXrfuba+shPFT6wsovWeHCBWWyIgY4gFNWbnK3jhWE06e+X/AqYivgzkNbClJ8
PPtQDW6GUY3j9NAY+UYNd0lrr7R0bS/xxLDF/XZS0IL+f3a4fRxY6NSuyiSF9CYFG5IjlyjRD+hs
I6jcax9pLzuLAdfS2LgXX9Gh0g3lF+TCf8X2U3ckAU2AoLrulr/xbrLLGgl9BAWMdvOb7G+b6bgu
MReHfD7NlroZNRUqo9u0dTR0vyM+aPTPcn6E5CutNN27bl10cKE4jHsb3GtQ1+QcqT7neKXbY3Io
yjWKMFV9Q6Ln6yaECT/k3HS0IaN0gbzV5XY3E1lp7BhVv1L3Q0eV07UeTUfSN16W3mvTbWcENE/R
J94s8SQIHrboZMYFi7SSiiI3dxsNhaylXQDnNxdvEpjHIL0NDkUZyEj37/VBCrYKYO7okUJogniL
r9XOoRJO41ilh3gwNkj96V21SpNNvpSRE9vBSFhzPSTZuLmsZqmMK6VOD5YuPY16894PZJtPwa7A
c3RhZwr2Bsb0ry32LWd3eSAXFXoO2vRA2p0ReRhV2C/4KEEAdGGCWyC1Ai1BAS6ZQ1/hAsyitqeq
Fp/qNLlLxnRjV/+VUhSHTWUdCSDfRkkQWJXLMWWaVjWFjr0ohy8z6aA/uLq+EQR+6sIAN6LUShtt
bBE3zhICRq9SJ7CBbK1TUIQgj2jWerm+blAQQsAgUstoI0W9gKcfKevWUFKVBSqB+Smpxglw/sfr
JoSbDngPtNSgfo4L+HLSRnsm0jhhTGA8zf+U7R68osGShIFwHEDcM10bJmfGOduxkf1KkuHgQfcJ
el5jFS6RCi1ZYD8/28+zHNh+FaU4OyHIYshd65c/OTFnY+BOJ3LzWjbNsGCqdxXgO2n9B8XUHxhB
VQgCl2jYQ7aTG4YRQ4cxSHFfZGRffnT21veuL7dons4NcKMwh3LSE+j9HLSC+hqFHsH13y86Iqhr
KcCfoSSofDV4n62DXMu9jjIxBiD3oMEyAmee7E0KdC6BGqk+3CmT/GCo4ea6WdEuPjfLncxxatMh
L/P0EPo3cvMp6ch/13QOlspMovuOUXD9Mz7uTh2RgopNFeOLUys6+OjaAjMCmgF7Izqlxi1aLW+n
yP6VD7qJYrq/1MAquvTOzXNhcgDSNl0tYb72b+f0sQfNCCiB0fU1oXW68RfaZcWzioICMjaMpJg7
tlHfhIAow5oOwXkwq6hQdU53ubGEVxXaQZMqLDDZPL5qiJeyEuo2Vg8Yi7nbGcUuT3f2f2UzZtcD
7m/G7fCVqOGWTiJ6XAczrnGYACwcI1ksVYtu1XMT3PKkIWlIwCIFXe9w/yTkhSDrbuVL94J4wv4Z
Ct9GnRBbCmQLV2uSM+hLNjjo1rZ/5IzAy4yIB+9YpKMvfapcAkRY1X16aK0nK7BcuKOhXOqIFjok
lhFEqxQIJviuDGWSal9qMWUa2GvcrEIxRIqNcsHtsfPPvTAQKLLXK+uzRKrucihTm6uFUsJKo5gu
Ft+XT5Wyq7PeVZUFU6IB4bWEGg7o5tAjye2BTBpykrVKerDLonZtksrQH/rPpJdsMwOQq8AO2um+
wZKkWTX6yJ/gh6J0RNfMGziZ3NSGaO1/d6x4veBYotaBQgHnAkrwVxRGqmFHA++zTgaKjvWILLwz
RccGyGWQBaMawcLsy9VJlaJuA1XFyUQY0j83sms1C65MtAHOTBAuzJm01AxbFauSKbuyjjdTf2MG
azR7O3aylMsU7QCNITwg3we1JpkfjhYl1Wz02QFibis8vFja+fqqCC0gT4q1ZwpXFjeaVJXwZg4R
i2hSQqVyovkPwHWqdmaBSzBkZQ+l+6/ncfPeJNku7/7K6VNAluTIhBfquSH1cu3DgESqDmJCBnb0
g90Uu9qd8YQ889Sv9Mmtl5oXRXvt3B63oeNOs4eahXFs6hiOo77LyMLLR+SedRkABBxRBkbhlsdK
uqlLTDyuVF9bSzWEP5twNbe//GJJ+0JoCVqOQPvjfOr8E7/Kipp0Cly0Jj8X1clGViGCap6dLbV5
iKYNnaUgZFNQL0Smhlsmu/V1RR+/3otNBIqo9ClZvNZE2/rcCHdw4AWSMm7h1ALTQNZg17RLnfbC
YUB7ldVV8eLhm1VivfP7roeFAe38LWqSjfEpGwuJ3yUj3L2JLhQQI2SYKz3KXLv7yw6oPQzudR+w
ZIULeQe9D5ImgpUyDxh3o0Wc0aoax2cKsNdNsXnnb08oQHw1HKJkwsdn1aTnYWfBP/ev5t/0IZ8T
upFicC29LBWbRG5aR+sSmsTAKwHdk8ttlsq+LeVznB3sejbdOa+HPw0oamgYytLdlOfvvdmpP7ji
8NrC5YbogECv6tKmEgxoW08TCK1GPkqfo1MnDfRKe9ccPq/Po+i0Qg0L3dlAmSKe4pYskkKpKvI0
OyjGAew7bhnegYKMSvUCX59oawDaBY56RlFn8ID1cajLHrzu2aHz/Mr5qK0fbL3z38/NWJn3klVn
GIdM9l1xAOw66E/Xp0q05c5NcGco7acxhwA6TIQv47BP3othD4wutEE/URpwFksDItcDBiwAM20g
V6BcyW0ClIRyzaoynNmJzib6nn+A7UM0yFKlQMYg2OEuBbWpmzGoMaKk8sGfV3m5+Rq91fXKIoWT
JUs8dsKLFcAfBsFhwmJ8ISKbEXmWWQF7fnNqILhaoEQQyO0+jk2JjulHkP8dopXizwtLJ9rl54a5
qax7X1WyBoabsF5L80SnqF/52V26BAwWbXNwX7LkNtjVwLB6uWZtZBj5BJW7g9StSbHzu/VPSp5A
4fxrgtvpmVzOY4N+qsPXZEXO1O364O/1rb40DG6rm5UWB6OMjaE0d0PspdENGdf/PxOc4zHT0Ldr
CyYwU+iTwEzpxe4nJhg6BplySCBycZVmxKGl1G12ULVgXuEZpji1Rv4aE2hirlsSuQa8E5EuwE2B
0icXJcRBXip5D0vWiC5+uVJ6POQMIIrtepQdIgXtTeeb1WauWuXX3KtLhX3hev1rn4cDlWlkxgaB
qzDlX1gvP3n62XpBTAjJbNRvvp3dNpBSVsfEEbJKxyqgjjc7+lJrgPCcnhnhzik4s3AFEwiMR8Gw
DoLRHfq7yFJP5fCDeAjYrH9Gw4X4qW/L5v+Qdl07kuNK9osEyJtXyqRTlvcvQld3lbz3/Po9qoud
yWRqk7i9M8AMZhrIEMlgBBmMc86ca4hEhbsg0FB5MVrOkXvt4KBbgG6gVQU9xmxffZZqqlRrQe4r
EdiummNrNgTitcTlpL61AhxyxPIcCmLHy5JYAaGyVlB+xiLIRK1J9Gg+DdGRm5HWRnRqiYluWqe3
hTmoyIBy6ETFc1B/qxkIq1uokfD4gNaaisApAnHURWQGgmzM7h3R8Q26fhhLv8uMUEAtDopzZwIk
HZDsQ+fJ2lzIZS3li1N7zOCGPAYwOoFLKLT3jUGfSN2UtlnoRId26gz4ADqKp81ofaVt6kWjvO96
7c2SJ7tOdU7kWp3oH+5sFfzcKEKcpxExGMZeTqLC78U9MPxe3wYQSj102mMwqrvrsWvFFm4fC14J
JbXLpstYm2YTyNXYFypLv61nUQdVbp4TYQQgy2ghGaHSksercaHEitlWlpb45RgA9gWN2YBabnTA
xjexD3CLHbyUmpeDGRtczfLtXNWupcR3UnLMwIQiZh/TiIqy9AqaNbeLvpWCR3y7EnbwMUuhFzwJ
4Hxhwo4+WkKvDVXsy1bnFZ7WgrsVkp51+d8f62FnqSYhRSCFM+ctMK9HYiH3MfAaSe0BddMSVY0n
F3iscQuYW82JDIvLMpck1K7F5W8c8IGJOncjQWhHxIYOk9wDqU7ToHD6SZM5VlaSz5kVZvag1Bcb
SgIrCpDPReNFsVfoGcdLV42AgHTpXgLqkX3EGSujjdRmjP2uKTaGfJdXwi6I/2Z9TowsW+XkpajK
C1zvzQGPKMCGJk+B8hWRUuGkhVVnwz5DgwBASUB1nxtJhZxWkoGRDLKyT0X3i8622aSc4uLP7eBi
7U/MMCEknrVZpsEU+2Ea2am0T/XbWBU2lTbbY6c+mnj+ksN7qXiexZ3V6mDinJygbh1VhkIcdDBc
a/KN5Nc8E8PcNsoWe9kX0nZXjgl642+1Hbpn3b4S3KA9mryT21pMQiMpIHwg+EHvJXOeGuSxLiNJ
if0MrOBQat6l78NX9RddZNj1/1hhS5Z5KYdDp8IKjqA429kpxHL6TrX/+/i6KBqBCQZQGOhOn6/3
lEt4ZV6sFIod4IGHUju8C7pX1Xj6C0MGuECB3ce1UWQO7dJkCH3X4wlQQzv1XWaGf5oulh0a5MJG
C2dUsCukkes217YlAto/NpkdQyNhzNoeg0PKsPX81yTt4969bmNtwwBNDwgV6pYaoD7nE6h104hC
fJz4ePwhXX5sjc/S2ITedSs/BIPshgFeCRkAdTgUSpmhSElWyWEOM2AR3wy+sAXXQuEEu+qutMdN
kYCwxwAZYGlnJPciL3Xfn18bW9k/D662De+aRUhg3BmbwsbusdNd6rwUpLATCAIOX5xvxYivfSpT
+RzmPgpiI0r8uMBZqP2MlM11A2tNYsrpZDAbUJiGFrxXmAxFTzd4j/P0CWIX4lMm1+6UK+hj2Tfa
PfTADaMkBQ/gfkHgs5wOTsz/oMZPAnEwpmGh9higfG+8GeD2p6T9QPtl+mzeDr+Ct+7XBGUREt2j
5Hd95GspEyWRH9Q7voGtXodqM4hJVoLjpQ6BR8+KyokMSeNsmwtmpp8BojvfRCr7oWU792k9KGok
7CbxwXiiJR/BGLuGnmyrRYJIbWMiGQbBg2AxO92UPajjFm+Qejp4QHiGUeTM3EePtYiLqsI/H8Rs
MiufgjYMgWg2wATVAPcwSfYkG7YKqRM6cZL5+vAX6grsNLBk6UyoArF0LkZ9AfcCEWMVpA6VI5IG
b5FJ0v6oHIvPSS6JMnjykHjTUXoQZy+U7kpUbAZei9bqyE++hdn3dTILYaljxXXdMehv6FiTudyW
EDJIea/Xa1gXoB4hoI0XX2U5Bp4vO5RRAFkfgbIPxPsiMYHZ6UgqHYV6H8yGF4DULegcw3qqYneq
tjPk1+Vx4FRiV4/epx/BnNf0KsZrgARIOW7w42FA1LJpewxJDE6yp+7bmhzpIyEQ0Zmf2ice9m8t
YZwaZ/wsQv+LmisA/89h7kz6B56s7LbhhK8lOl3Ex4VeHKAeTDJ7WLTiZq4n6Hb6zS7DwVeW922x
H/NPUfGH4RdaO/4iQwGHgl5TqO6BYmQJKifhSqNVYRUalhWdi5B4WlpFurhE3YfXmbBWQVVwL5Sg
fKHKuBYwp7owqQIBLXiJX6SDXUQPtWSALFcnQVzZ1gAQB6I0LokP14Pi2l0cQhsgm8F2lVDYZPw2
V9LEyCPAXafK8mqa2TTzgubP2BDJT0H2bNFnqaD7hHNUvmAv+wmTOMmg8RnntAspbkmMKiUb5cS3
5N+JPOEhsXQ16KSP5aGIQqeJVPRyga0u1ElGKdHjdos71vb66NfOH/Cifz6CCVZTUMRJq4FAQDRe
0XFnj6ApAORzl/BUL9bcFi6ENjV0ikpY43M3UqZcM3s5TDFax+w8+qvLSDjY8W8Te5FzP1jLc3hS
ABQEfWMW9OjPbUmTnguU6rjqxNpXWTWjHQmJwUlzK5UpxUAORcM5ihjoOz830qYjzZFT4DaaK0PC
s3aVX2Xk95B25T0Gr0XxU1NMXEEDHN5pK5gaIYUq+dljha5Rct0RVrfBqRFm90EohaYp6Ed9Q3Y+
+pFUYHq3E0pkiOGhHe3+urnV2QOD/aK8C0keloHdSEozMUEzjtuouJvV5fmZTPfhJIGhY4BYJMfN
1yIzRNOhgamDIhZa0ueLZZhxsvQIIWiOSmwXdXC0suw7aAJe8l9bKvBSWotyAXI/q+0y62FopSL4
Rjql2WrS4OT5gXabvral6JDNflgXJNZvZOsl0UgzeiHgxpa0i+hTKPHofte2gWmBowB/4STGPu5O
5Sg2YL8C55lSpTvT6BI3DluJs9nWNjY22Q8bNGiw2a61oqTKXE1q4tMh2ESZ4BYx2vWj1rGgW9UV
+7Ye7hOj4iT6tQUF2AfSImADw52G8VZQ4QD8gUcQPxpMG2wPRpU63FS7NoGnRpjUJ0mlKo3oofdp
c1/RFzWinE0nr7nLqYVlmCfJNaAo2GglJi+ybku9dwIA9bW83IsglSgMCvGn5Vqd98I+ym+T9Cjg
xJpqJKnTTZV3IyBuKsT4FHfMYrRxQi5jdMOMeqqyaSVSSM22kz0j5uHleV/NJI10bgSAp5clT32I
moWTCa2/jzizu5QX+tbX2ZAAvEXqwK46nyCQRGhpaSFJggkA/UoxEVBSzCTvejRaXWg0y+PVBKcA
ABrOrVDwJwxpACtRY6LRPLaF9O66hdVxnFhgFlpoJTpNHaaslNCoOuq2GfllwWtPWrdioAcOdVhc
9Jhx9KGaQc4Cu8KYDGfA089Sw5rmzfWxrMVuS/rXCjOWPA7qCOQD4DqiRznQHGv8wqPf0GQ4jDqF
GN5cN7d2RIFMhwIBDFzhgNM5X5xyhFB9boErJC5uUM/Lp/TYg2UTnXohZzuuTh/aqlC+loEoZBW6
4yZIizaY/kNFOePEYI3PssRjdl0dz4kVZjwYKi2Nhdk16is36+d7EL7jFXVPW959fy00LyVGUUTD
L5rKl318El0MPW06I8BCZXqMcFLatWZr2RugGpWautLgokJ6fa1WI8OJxcV1TizGhREKUYyN1JaD
E8iyN1t1SMwh3JZd9NoEvKeWVVfUFnkaBZVzyPcw9so0r1OKEaZFYwG93GjbSW93RZFWpM7C2Bnh
T5tsSniXlVVXOTHMLGIUFig/F8jz+gIx74+y+gWg1d/4o77AAUAassAamdGhaS6gAdhyA0vZoCM0
RRWl1TknsdUlA3MY3nAR/SBfdW4kDKIWWDHEDDyAkl5JdtOrNVBklXJjpTzxzLWHSKig4LlmIcRY
8M3n1tQiGNpOQBw0q5hEEt2Cr9LCTWvAi3hGIkiUHcV9Ttw+yzaG7hr1w3UHXdl86BRFCzdGihs0
W3yLQkWQtCxLUZtC+V0Jq7c6qu2qHCF0HZacQ8qqMRRbgcBC0Vo0meRl9M2UpQIoX0ZxLpypyQa7
7HLFMUGc5uJAyiNuWrUH6WOg0pb1ZA98cWpqozZ2oECYFABcB2mfQ2FNpIUrx9Hv6xO5sgHQab1I
Pis4VENq+Xwh89qUKxGbD8/lQA+E2YSyEsDxjloFPD0inikmqLRzmUQCqHN8CRJEQ9wTaUpII/Hw
KmuFWXjmIj6FKx2YZ5k9PYZxNeN5Adha/SGG9nnppE/pTiTBbelXEOLV9oJd7oTd9Ylc2X9nVpmJ
xLEgEXJxOUlBJtuASv0mda5bWPYUUzGC5iAeTRaaO7wwMhaEbB7y3gBOsxkH0M+IpgdU/vt1Gyup
BikN6GAw0oOtib0NR2NYGJUG5KRaRxMBC8hBDKHkVLpKK7llnL+DOqoTvq8bXXMMdIYsikpAzOPd
+dwH5zFLoBBl4hwKXFbafGSo4wu89VlJMXjcAgINVRoAJthm3FxvjKTDBcrvwtZOLdkTwwdtHxm2
KDxz2W/XnAEdvwgWYD6CbgRTVIBKvC6IFMbK4iW3NC/+UBJoGUMEDw19fzF5QAGhY37hYb1geauq
RgS9CMaVlAoJA0HcoAkrt6tm5mlvrI7qxBRzWRNohjtOhQ0coylA7D7G8WE2bxvUSeqKl5jXnH2R
BccdHLyOePI694l+qPosHzEsK3wYIMeUlyonK6/VKZG6wK6FIcHvWMRRko6RMSrIIUARk9Cqcead
0U8z22kmkLilmzj/o6H4bYl/gYlduBYXiDIE4XCsOx+cIujpGCYAD1cKad8HCIcm7nWvWEshCkiB
TAQMhHa2YR9v91GCihp4sebsKesnUpblPk4sN+Y9g69t3lNLTLQdIqjNJzpoZ8KuqWwp1iuSQDzc
NrWMJyDOM8UEQIWayVSW4CGpo+8q/x6aD1PlNDWtzxsCObYuivM6s3EbPbey0sBoRDWxSwE6nABV
lqEX95x0sT4WNI0tN2Igfln/rquMNhXGAg2+odxmOLxwCtPrQ/nXAjMUU6nCVoWn+eZsf6JnKDj8
DboFHUn/mmAOtgHt6z5c6JMC+T2CBO3wi/KSHm+emJgDKpUiApchuAOqnepplmttr++UtaAGgrqF
pNxAemUDjV7NkTXHYPuAqkTTVySoj2mwG837P9ftrAW0UzvMckBDqE/SAnYGCAmAX1VI8s1/bwGk
2CiwWKiOIqydRxUz0KzSmMCc1UgO+mFm5eX67//gltkDyKkB5gBnVaMgB+lCq5CRFtLHMlQsbTzQ
hVuDPo7xNy12CZ7fc+qOQ2VDThMczdSus485t0iyT8Jd5YBfWOARgKz5CIinARvFeQ9tXszA51no
mtbEdxkmGGmFrym85zbjri0fXrPwgAaSEeRaJsyNtTIZg2Eh9xWQZALsQNU4+3XtwRknr39NMMMI
Qjm3SiEEbjhPtqF8nCHUrk8OOvVvgwTd50ogEglNj1P91DUmqR8hB6jNxqaUUkeJHrT40FS8vpa1
U9PS0wK3QhcALlvnPjUrFTT6enxTaJRHWX+M5j9SUh/kQrlpFHUHwRZem/oyygsnQ3vLcu9ZsGbM
REOYTB5A6Ai+iPJOkmqvMv70S0U6P+j583WHXus/U5dmeOwWRYf3LKfhkzJHFdCyrGSwZ5lHfV/4
4tY8Kk7naYdhKzvafWrnrv4YH7tb+gmaQkcllT07Atp6Olt1cs/YiETnYdTX3t9PP4p9f5+EXNLD
FB8VyNhEarLFsdseLHUbi+YmnVunAwml2h+nWbXNOL4v2unO7MxXdPp61+eH+ylMzMLLSBe0KlKI
cJtvhW16k+8DT3oNtuCd9JNNv4sfr1tcFpddfKw6AJlAtYMtmTGoBmklT0vO6oFmjUYiT69DBdpw
TvVgzatPzTB5K4enL7LB4CQfHuXajksXSTjdIj51HEtrz3EqHjdALY26Hc5JS+w6cTGpUQclMfCG
2dfqo6U1f6ywO6iZ1hEaP5mqA53cAm0NQWM4UqNzcttaYMTVHhcR3OgkZIVz420v5HINjl8/VTYB
Ney6i7yp5HWlr+1YtGajlQGNkChRMrMZKrOi1Ql6+hY5Tz2pBXRjQnbZAkSiGtTfUStwnqpWDeK9
FsTd8BQgz86HhZaDrpt0zGm0M3da7OV2cw9l4+uuuDp3J0aYuZPkMQRRs4quQbzVDKAhrK0P2eTs
sLWsAqjhPyNhvINGAxqwdS32PcJZ+h9qBnYrnf40E0f7qjXSavnp2c2cnKQHZZNU6FBTnc4Xv9r7
4o4epDfFS3aqjdviHdgQNtL03MV7k9d6ciE3iBYJ0DL/O0wms1lig8uOhW+xIic8RH8iW3vTPHRN
4SU8c4O94kseElvhjX7UHaYNeorSO/WQv09ueRv8zm+7m9RLyfRsodnAub7Oq6ea049bgsXJDh0i
KgZRCG9CeHPBCot44IZgtXPn2M5R9N5X71ZHTDi0Pe/i3STcjH86N+5scWtwLgU8x2bykSHPckwX
x85RospeYqjYRxxQ0VqE/Xe0yLPnoxXEqougQgW3dvqj7jVHznRe92i8wZ3/fqxlpagJWGrRdUP7
+lJdnx7gBc5/u1CDsdSWlcKp8nfpUFt0eMpf13e9xvYuWUIa4ICHz9f1g5jvR30rmZwnRN4MLX9+
4m+CTvsxW9qRhWGPPUpaiacawZuni6gSRHjBWeYpIwOEMvH0Zf5Jwd6D+sb1FVl7+D7Z2YhV54OR
kPbCwYQpJyhvZPsbjbbviZPeyO5TeBif45p8gaNR9tI7+TDjNr1J34bnbMtD7fLmlAkwiRioaoqW
EJ+ax3LCKS3iHc4Xv/2/wykOD+cDpZIYNnWPdKCi31ohqSO9dBu8YN4KIzFui831eeW5IRMIRqip
KU2GxF343vTac94zVl9vToIAW3xQ9KhtwmUw3Z/5RrCnx3SToRI1E9muHnG5i7dNdTOWx5l3VFit
zZ9aZsKDHDXlLNUYWEkqx8I//GSApL383u7q3bixbgBlGyEYx/HTZb6urN5PK/nJnlOh8i5kAdyU
ghsZmvWx10JZ1Cnmb8V8jHqOs/CsMeeT2pgEAYTPsd84QG2+Ddt0F9qSHbn/Lydhux2mSFCnWF4C
ieDUUeWlSubWOidfrI4F6iHAAOGhDzCKc7/PjN6qUHjDWJC6oz26yRQ3muz8dT7waNPW3fLEFuMc
TVREephg3kQBnSiTTCwqk2kyNoOFdplmhkjKm1SSKMvv495AI3S20U0NEtD5QLqU1wC+GlNOvobJ
NuYkR91sIhUY8ZDYdDIe1Erhdlsvv3LhmSdWGF8x1HkMxMUzg2MGIWZjK3qKb/o4bsTe4PEA7auZ
4cQak3vMWZl0VIuR/WOSA/OxM0anMv7mUHtihEk/5ZhK1iQue7yQ3Ll+nnOB4/m8pWGyTq9qXZ1b
sGAVH/l4KEVex8X6te1kDExCAQop0sYeFgTlJelVN0h2c9J7eeqilyQe91I0OCUkH0xUDK/vat6G
YxJNmemJ2C4OkX/H+3xTudJBeFZR+dldt/N/7LafHselvZaNiU08NZMV9uhGlVPw/xa9pst23Kd9
bFdTXkiOKZazhgtdOo8kFvTxPpFMCAqnVa0B3CRKd70sFfEmKHIdYNguRja0CoXHpLaM93KD/PuZ
zAaJBjzyol6CABR46oTjeFMRN5TvppEzIasnY1wmF8ESoIUuCsESlXVlgRM1aWADYEOC2QvG2hmE
L87Mr+75E0tMnBOHWDHDOUSzdpvZiQ7UjHVMhKfpoQOQ8VmFPoWOgAatLUV6vG56dYwGSqQqburg
SmXcWmutTCiUHIqNck7iRJHIYFqQ+1b2WGbecX115U6MMZ6sULEc+gmglSimH/MYKjujmJbXtUi0
6wFIqRnyZp45N7x68OoWglwupG3xig0A/nnOgvhpo0U5uoS74NNCcTQeb2fZD0evCW8TNBOhJ+X6
tK6O9MTg8kEnx4tMk4QgGmBwbscNyI7RrnQzgQwnkvCIpGlORPfXDS4h9GJTmEBZoNcHMCt2HWkN
4Q909mDvfidKsZ+l9kWXAAe6bmU1W0BWVVFBcbxw8p0Pq4yhq2dObeJ7BiT1pg0krxKVhDwaw9WH
WPRqLAsGoD00vs/tjGgXnI0SoylAaEABXJR/l/FmFjIiNXfApZKyRictryX1BybHTiKUZ+AfwL3i
BY4ZXtxH5QC9lAXAN/nzVt9Hm/EYfowPxkj6+/xe3yEJf8oCoYdqW9zPXonqb/9Y96R5RuV9w7tM
rUbk0w9i5qEbEzMNlw+abcOz3NQ17HLTHBIvfVa99FZ5T+4pN9Mt8fPaLDC5NMpmZQwCGBUx/uTu
M3AaV9hQW/J/53e8e82aR52OkIk/BohujEb4mfLC+wK2jBTudZ/90Qe8Nh5m89NW1eJ4hAm8Nd1Y
EGm+sVrbR6H1IN81D/W2svstgpAn7YP3cNfs+534ev0T1v35xLHYcJBDOFbv8QnZTnPUTbrvSEMC
XHp5N4C1cH4ynew9LmjkIE8tGAKLT9PdV9UeNNjQC3u5PqC1aHNqhslX6CukEDtDeEOdXCSKzes2
VThuwR5FhpA2pl5gHMptve3dCW8wgV29q3ti3JQ36i506X7aKI+aPXqzE2+ygqhu8Zl49GZ2ppvI
H1/x771M0s9oW9ga52SwBvFCj+E/kYJFuSQ0iVDCxPfNxUuDvr+jalcRiTMoLtnxTeGIxmdgHXTc
Uq5P/Oox9NQwE6KmNtRz0GghRNmjLZLENg4qMZ18JxOTs3HWctipKSb40GKo87xafMnVds0dqgLu
UvDkDIjnSky0CdVOgdQSrBynP3fpbiItGdwBPvUFlY2ddZtzSh28UTEBZ5C6uY4j2Osc3bW83lnG
xROF4G1DJuSoYmXG1gAjVCLCDd2nsHF93n76Wa9ENbZXSQPtD4YBMDLQmyhKV2BLt8u97OqO9lLd
irt+sIdjcTO9lAjf/Z9fUIC5/gWrYwSmc3mVRdeSwriHRWMxMShytNXcAxJrTR+t8mz0nGrDaiAA
ewrQhUDFgkjl/CQwA+cUBnmHvnON1EVvQ50tsRwa2lxB6fVkC3wAlF9x4kBH5bmpEkSSRa4AJKA8
GiC/N70RwBczfpkkyRtM2cYLLOkBvTB6FTRDwM4dtfxXDgKS6/O6+sYKvB7Am8DPQal1uSycnB0T
MdenJMCQpc4eqz+h7tWVO0BU4i0WPxowKel0IlaSu7nmU2XPa4tcY1GAjiVauHHGkxYqq3P7CO6Z
qU1Lc3ql2n36W50nooIqshi343eeeCOUSMedNO0n6w9n6KurDeqxBTeIVlOW8Fk0I02tIjSRy+ZA
EFen8j0GYwKgSIK6LXvR6/IN3qAXbD+OjXan3otdTehckUUchSeltWTliy2GhgPIgoEgGgwb5xNR
QEBNq7IFipYWJska4bEvrce4g5yeBUSlm2RJREY0f4NhK33nTMWSQq8ZZ1Js2lVNI1QAXECHzIka
6UlV3ofQB8RlRxP1pu1BmJaHbvkd/YWIgIpWXzzgot1cA8fm+bBR5AjLrgcsB8ovnXmMTX+sbice
WePa5C74FVOz0GqJZ9tzK0UZN3qnW8guzXAI42IvVz1GVj/VkYzbUveLNtIb+OF+X5/XNQ87NcsU
D4KWAl5EYVbedMAlhFXuCkFBAqM+dnPP2cpruQ09+/BkC2y1aKY/H+OsK0LVUcxkWn1DS7AE3JYr
HLWWz0B7BKbVZc/K7NW2VbMoElDvgmeEdqm849SnloWTJu7cgxyolDhhf7VgDz52PLWj/AugABMm
Rbku/4PMqTQ8jLa/whrc/3VLiube2vaZ4FURHpkAmhYtPCDE21pG3bajrlmZv6pI5LydrU4xgDTg
XYHoARpFzqe4F8RMFSKsp6I2RJCeUwWAXIMHv1s9doHMR0MhCLyIuF+fmxnnpJJTU8CeAK2Lsuu7
lIipAVjk4AyJC84VtbLjwsbTz3V3XR0e6FYWMl20qf88VZ/kgoBSLY+6BCJ4g7nILWiT7owBx01X
RwfCCQ2KQvAjNNyfj06WOjlTqh7N6XFcHsxCVOxUaSPXCsRk11G581D+VA5zhf9Vmu/KWOuHHsV2
Ti1qjeMDzVdotF0699Amz5wFu2ZILAEFR3+Y78LUaeKRQDSRKNrWMNySupqgHKETVdPWCYvoXVa3
gXoUUIQoFynrLtz+95N/+jmMp0MaW2uAt0GnqZFse3C+0Om5EHi+tRYIQYMJBDvIGgCZZwI9lISL
cayRZfLWcA3rY56aQ2kAG6yDw7ENbwy5JnX5FyTKC/nmP1aZ8JtlejanUO30K+M7lwfbBISJvhiT
QvKcQsaYx3y+dloEABIdH2DsRlphcuncTiaUKQycFtNnMBB7SbI368juzfu/WDNoRQAY/4OTZdYs
jNsgNGfEA0H9jgRIreDc28m854a1bWmhfQvoeEhL4fh7vmFCPC13QwcsQtlmR63/whuVF9Kv60Nh
HQOZF+c/oF8AZsNo2MOQUpqZqPbj5Ovp5I5pYi+9yKGbagpZZKASUnHlxdhxMSbZ8sE01jTtBZiU
asW2tGOUAILPKyJeXJ5ZK4zHzyGIbCt1mPAaKnkKOo66T1/bz2+dG5DALl+vT+NF39N/zAH/COIQ
tNazyuldo0I9cuyX1qLobtwMO82TiEq0TetpG9VBb8+h3TRu6d/Qya584aDtcqf0/lz/jIsa0Pln
gBvg3GcSEaml6qcJ1DO7ATxFVNHtumlxsoesReKIYQ+GDBtsDy/XDbMHBNYuO9uZ2KQhyu6oPVVP
oxu89371IHJC5cWlhbXCxBOUShKag43RN1s/ax2pJ/IYo5dx+Kj7NwX9lOKkkdL6VEFyMA8mMUHg
lPLEidbd939XGhntfIoD3B9rrcdQn+7snpOJOW50gUmDknwjmzp+PJSX+x9KPqns6NGxw1ATAXRQ
JqGGE+QPdeQq0xMtvBZw7JpkkGHNnBqc6rVXDsFOTSub0o1Jvc66aUGNdn25lwB3em/4z0JYOKLg
RIQTGpNDQUs8zJ2FLdyLG9xNQVLeWmDrcLn0UTxDTKRt9MRsKkD4/cYbBbLb91tulW0Jo9fGsrj2
yelHmORhTCNsmc6R7QS7VvJAZuhEvwYgiu8d0GXY1ydvfZOCkwLCGYD74GpybtGU0AQTJOLkx1IB
an8gWDrojQ9ffa7ZxkSG4CbpvD7mcfSw2fFn0U7MMgcwqoczznmYy0l8tMKSZK+hGhCBd6C5KHGc
24FG9PnwIuQzscF93lesX2a2ye6EYTM/Q6Vj8eAI98uP1qkGhdBOxr9jm3ecXU1pMlhdFsIoSWRB
2nKlhUmmY3rNWETHgeCO1TfeJj0qtLYMcQNheha4zD3Lrr/wohOjTADM+rGLxgxGCzm/N4XS1tCu
kpR7JSOaBi0M25RfVCPbidivUeFGtOR0J1/U6n6mHeEdB1tDAXcQc1yQqFmPMpUQ+rW82CjdU6+k
LhrpP4BmUMXB7Y15V0N3N1ScKO3soqkOqfQ4RIItR+UuDQ8QPDesY58FKPVx0sPF4Z/9uCWonmyy
sUlCAfpoiGu65oH43emsO+gaKGBlaUDGTqIHad5VwcCJU6tpyQA3AYIyzjlsG1EBQY2AjovZANKW
4aZT7CwPj41g/aIg3jJNgcM2sj7QE4uMHyhzJDe0h0XtUdg+BXfSHg8Ed7Vj7WLOkWM9G56YYrMh
SmhRPcFUm7uS9xQ4qMpublyd0E124/OkSNej1ok5Ju8VdVwkeEedfEFyZjzUUUf3hW8hd6r7wo42
nBi5GqxOrDHeHJlWGoOkbYJekrajtN+GtQ34BNF8PdlE0bFVJfzRiyKWdoFG01AgTbobKNIRKnrX
v2U14aMwBy+CG4N+4tx3dUjullUo41PAhTwcNfmpUjhuc+mnyz0C9TDwYImXVA+oCk9KWEqz/5Z5
nYuIyDtYXMZEGFhYtnTQ2QN2xPgKnVslnisYMMLiSQAh7+SFOSWx6tagci/Ud7ka/lyfttUxgbxi
uY2hpsHKqgWzOHQUKA1feRsnMiX2TIS7HjRUnD1+0UmvLZewE0PM+ship4rzDEPY3bLdfYbAFGzn
F8WRSLw3gLGJd6331YBFFsV9ApHHu/HzUf+bFYR4D8AZmF4Q+p07iQUV30lrMMGybod2Y6sHweEx
Sl/uCQwUtEygLYMmFXgfGRvgIAd7vD77uWlDGM0xa1dKnHbizejqyp3YYfZeqoyUNqo2+8kTFA8K
yALlpHltxPteLjlnoQss3M/indhiEoMgZXHVicbsT0BamG7ndcvTNRn3pj3fEGprLrC3eBJsXCgu
2OAtQ3zbF2Tf2AnBQZh7Ar/c7OdzvKzBSaKqU6tMpdzE9+CqlCVeAFobUB9d3xrrRgDpxIEBUq1s
CaqehkyBjtns66rXgWpopljFjhO2VgL2MpR/rTBnZ4uWdaULsKImr4XxAKLu3FNxBsqUjzF0LSO3
lYnH3rz85vkxCBKqSzsNaj6LzBOzF9XInAcZtRHfSL3E+j0mG6O7qSzbAjH29TlccVIUErHZcB9a
ROSZ0+ws5apStfXko97dPAUJyQ7BbbO3/svSL/xTB6EB+K9E3OsNlvqxk1DngagJ9atExJz1t5Xl
07h2rw9m5dhgSCirLy9yIFlBJebc7fqqA5U7TahvlLflQ+OD+Jnk1VbpSSzeonW8gxRIhv/imL1c
LphFYzzYaqBzYhqMixg4MBppgdGZR4HcFrvOE93SpbgECe5X7ymRPfuSm3Hc/3Lpzq0uf36yx9Bb
QMdKg1U0zdgy+GoTok62pjyB0dPu4i1nkEtYPPfJc3PM3IJKACJvHczR1AuiowqmubGBGPc+eEiz
TW8ILigQBXXezuCeKYbP/5951oPCVIfGcJdTv/ttPoO6Lym3guFtO7tZEL0g7sUBnHIWlrOuJrMN
u5pGVVkU1C9AfqyKb7X+Or+BDNoex+/rw1u3tBB/4e1JBffy+VqqbZ8hWwhwk/4xEZ7F4CNqvpXg
q+R1O6wU9LCM0IIGMBFEOjB4bsm0hh4MSxH1EzTh10nspjXI4GdfQCGxHby6BFs6lN0Ff5aE++pj
6Fr/+lCly/y7fIFmwV3wcG6xYHyaUbmCdD0FALSE2g5IBbYVdNPc4DF6sPaB/dg/FvfRV/p63e7l
2W0xC/pZ9AuAFJ7NFnIudqIVwn9n1Op1dAdsJCCxwdzZZXZt7OWH6+ZW8sa5PSYoyHnf5Y2JWDSL
R4E+tr9KG/VT0dFjk1R0h3oJJx6sTywmdKElh4gZqyxQGUpeGlVJ/QHgA909NrepHS9/71QSkD8J
epB4+MvVGHRikgkKZq+gy2msqA+974PqGHttZxBeJeKiKxDalKD4+GdgrMpQY4QpgJ6w0rvFrWw/
URLZdHv78DmQ99D5H8qurDlOZGv+IiKKHV4LaLqlbrV2yXohbMsullrYCgp+/ZftebhWS+GOL2Li
xsydcQNFceqcPCcz7QR1esJzlVapm1xIv7/crH9d+iwEhAvhY0MQAsYVHVSvo8PaU8c9lv/v4arz
h3Q+fpgwkRltX+FKHsk9uJ8FYk39ddOQR8VfZfHYln7WT7lDWNK29g6VQrIMu1FfCLSn7/9TmP/r
gU/HwF+nSg//tcHE2ERx8a2KfzSX2PtfRrq/fv88/kAncizL7vQuRXsfFc/cPTpd2niXat8vkBwo
1qJ/deIEhJBiPVtQ2fvFwHvsGrMpE+953RrabsctT8PNUVL3yk4QCDbyyoep78vFq391XP599bN1
nJkeJqvG1YMrf4PuAWja5aY69NswqxKT4AaSIulT71AfrJ13DYidXoCy/oyVnb9KF1IMyCNRtMIP
9eOrFLLAQOmApR43Q2YdzSbK2MZPh6zdOeCVwuo3GUMKyNnhm5lKlVwEO74KD5BIgjDcSaAQB87H
O0D7axmmclr36nnUSXPfP8pb53sI7t7N/OJcj4mbTKhI5PV8HJN/x98/4iafn/5/1z7baKHPI+kR
vcJtB2SF3Ml7DEaaXfF72g93gF28tAVpniXfv7XJs48qSCfvC62zp/zm6SmC8mCc3HP6nSXf8seB
Ypp8oBYdkuz7nmFCcH/T3zgbPxnzh6f5Ori/lFN+FXf+Xrmzgk6vPHSUwMoJYDXjtdhjkP7fC/Rp
duwUcGCWfLKnCmD/ez7x0g6Swx9uRexmaIyqUiSjO0RbixCetc5qHcQM4QRXDhDMDCCSG6puJ3pd
oz3E3M2/b+arqOPCtxnCMZAbQAL/caOMZLIx6ums+6r7GZZHecnc7XPUwUPGNpgCMQTjMAnz8fc5
iezCK/1oD/OtWwiU7OUVvzD9+Gki4mS6QqBogYlEB+jTeYJROZjvCee62EdP3TPJSjAOUCVuTEI2
zm5JA5qVlGfzy79X7oswh8ti9OvEv4Aa3bnYPQz/Jjk4fbHHME+2voiO7qYf3iNSKj4keUuXnfey
jJQUKegH1q25UNl9cTjj+gEyK3zgCDPe2dJagrmzFmOxv455Elw5z9ZN8ybfDXV28Vt8mFP12N2O
OURzt37i3pIbeeFL/xxkYuhlYfbxNO2DZT8Lc1FpF0XrBMWeiSaNLOAAt751C4AMgObsXCgx/8CU
H8PKx6ud7uav89EeWztWflicbCCoday+g1uziY9OPmdQirwfKN80eZCCCkMr+ngfpIze3rwE9OXG
TsTtvMMAc+psJogP1XTNHMSdf++Hz19SjOQWGC400TCHcI7VxzCQCFXDin2JaRxv3Onl/t8X+KIx
9fEKZylRRVpejMaK914Oa6nXIVdPbTY8TS/xU3+jHmRu35aXsLQvsumPFz07zAshClUZPNZwP16v
OXZ6drJBk0l7Yf2+iBSAQyBaCU3qk8/y+W6a21KYCPWPcTA+1p1URZo7z24Q6f+9jl99uJidguNN
AE8mDO+ffTiFGucxLG1rLxZaHMrbaede8wd1aAn1dmRXbMubZe8/edfsWNxY++5CenD+oOgouiH4
YQEm1qACcT7LZItgMl3rWnsLEB2r3mU7Ua5ARXGHRHUXHvariyEJAEqHZwWUfbZnoF3hBGqt2WGE
LvgtTpetYCuNZHeZXXceDk7P9felznbKuPS90/KGHdyi2FUm0tTqrE03AKhjTNAaKAFhl0qU8+Ly
/KJniY5ZWNuDAoOe2OMxqtPqEOwaRFts0R//3jWfkrr/roR5sNPQ3Uln7WP8ARTpyra0sB8wuQlm
SbvhaZ3214B0If2AlNZkPVUbcYxvL/m3fPoIz699est/xb5g0F6tNa4du4Zq9his+Txv2QG6Ou1v
Bv5EW73/+3G/XFek7ydOAb7K84nZRTkFnKexrvaYO37agcFEXmvQpMLiftmF1YVv4uvVRdBExxsx
FMfKxydUzexwOPCww1rxB8hpp90kqT0wwGo796kUD071xAqoUFx36ljzOx62yTDlk4RVIISm2l/O
WtF/L8GnvOLPqv/vnryzQQBumx5Gb1gD8OEAMB6LK31onkDr9nYYatvXN/xG79pDReglqa5Pooan
S2M0B+06JEgnTPXjcpTjLHXZtOzgg8x5qH+2L8W39qjzMGF7c7W6G/gYW3v3adlYu0s84D9q1X+f
tOcXPz9p504vUYuLdxlqxcxcj0fxPUhU0hzgQFrCJfP7cj1l5OHGup0sOl+SOzl9SWfXh+Y0ZohP
1n3Ij89ScOUhPOrZYwcmc6GPQ3lnilvHvkQTu3SZsw/alTM0VTQuM/yertbkAtf4PB3AIqLRBf4b
qNwnhfOzwER8u5JIkBB4o+lbUfU7hpHdf2/QP/DL+UJBtxMK4DhGIJN3FtxLyNehzoYdfL2L8nYT
Xa2puBoO/vZgZcH7cFAVhSttuh7aO/DyjwVQmu0W7QY0qfghRk//3/fz1QeDnsn/7ufsBOAy6nRg
a3S3++cpekMfkCqdjsvP/lsEQYshxebp58zq34d9ozH/Tivx5APb+fd9fHEQfbiNs6WP4iq0KgfL
wouCxsVKY/fOs1JIOblNDuOpf1/tU/8Wbxq+WhiDgig1ZpPPxZx6UcJQVJnqUCr4LTaJfVJwhXXd
Cq4jWDgCdN02844mA+Dwe7kmKcgo6roYku2/b+RTE+a/GwG8i5lbwC9/8p6/Tok5BCm5DObqEJsH
B55i7s3M+iSsDC23zRHg58G/VAJ8Fah8pFBwXUDnPwbm8zFQ2QYcGQMl4IMY9uGmM4qGmz68qr1N
dWfk1o03XpcGxSOv3tlG0DLaox5S0YV38AlcPz3637dx+hr/enSLC0iDQxfh4LLvsz0kLeZFi+Eo
bguB7v21bh+dNm1lFng6sfyXfy/8F2cl/FVPE8gnaz/oUn+8uOlLhlAd1ocmeIlKuLvCZ8YuaPOm
MFdd2UUm20ua8n8OgA+fPuYSEFpC+McBof1s8uc7HdReO3MQVAEgGRJ4bdIgcbLpNkjWV/zfbz9u
vy0phEeSlb70kN4q6Qj8BCpfaEsH9JeVTPRlTdYEA8VbTeN0RmGUpATJ/TVLWwBlNaCxS/XEKXZ/
um+gAfAgQcvF/8Np/utFrS1cVTRGYA9T+1hZoGT2mDS78CF8Cr2ntUGGDxFIsKaiP3v2r2uA6zOx
Qk3moMOWzoPE5PAllOg/44PzBwG2Bw4G/ArwHGcvXY+wx47Lcjksydvhekq3yWufrj91xrZAPZ3k
h6EvFX2DhCR99TJ63Mg0D3aY602Oj0dolVC6e3vc/Zxomb6Axpc93N25NL3aT8m334JezRuPBvQW
0BAKWJ5sT0M1N3aOv+3T31Py/bfOGupTDoLz7+DoQSvOxT++w6YDfzbpNw8RNQksd3ec3gBk84+A
6PO9m7/M6TdJn/YcJjPJ//MzwLL/vSJnKVzUE0yiLgwrkq/Do2+l5KeR2JqEcnCULykWuKcF/scL
OO9LWpOatRficteHtwNJoBn2rOju8P62y+8P6eG46zP8tc+urr7n+199/rpN//283qU7ODt+RWVq
Mdu4g+BtTPt9kOzejptfm81tlmaI+fQBFO08oDnNttnNPnne7jNKb+kVzb+nUXJpS36q9D4u/zkj
Nlg8j4Xw4D00tMtew2S48LifU/SzC5yF+qkM4IQw4wJjvysxr4BD7rf+Zf0MdAZxXIlNv1uz4do7
8urOailJ5avHLgX6S095FuiHKKps0eEmVHtLMJyLWWenoTXsJkoaLI/lu1VcK9jIQj2XYfYHreNG
wgfuUnJ36TbOUlQ5FQVszHEbm2eJj/rwelSUJNcNPcT4wh8pPr4Ee+B1s7kfcf7v8+z2Kt8/vLhJ
cv10hy/w/dLr/3wSQ6qYeKd2w39+us7HU6iYIPfWVhM/CAfzMbtheBpAcezeKvli45AY6lSQPWR8
5HKYi4QMmLYf6AjYDF6V9SUtzU/atYBEoY2FeT2CycMQjZCPdxNaYT37sD45vFpQDEzHHbuWqXXD
jyYFTdjfQu0y6VI777fRDgs05jDCLRAs0x6t0m7zuz6MT/LS2P8Xa+SgqkCeBo8UDBn/gVT/OhmA
R8jBluVwqKTCELPqGMS3hiYt2oLksVOMmeOzLrcXM2Zjv44/PenEOxkrcdOEnKcctgobGTlVJuNF
5POgrAMJAwhtVOQSW+TzSYl7PZlLneDVE7Px4woaGOWFyqmHQ6u+aXdIJ/FQm+FCzP4cwk4XwZsi
yFsClCofL9KFcdlNMS4SnFDbx3ilq0rQJw/UhejhQvAAv/UxYJ9klwCfuBh8Pe2Pj9cyylGd21vm
EVlN6YEq7vkr1UXl3Hma2d+ZN9U/19JwkgTEmw6FZY2/liUKeA5qUgES+SIkTJwgGp5WvbDfetnZ
N3AxqH4r3gQ+hY1ZjNLYNXrDW6Tjc6yK4wqo77mXcwtp4tlvHJD0efvE56KbrgpeqRzmDMzktl7l
Ywn/Nx/KYiUIfl3BMWfjk0bny4qtBGFFZdk77k/8pZvmSKbc7U1Ja7Cw3ztTR8+96kp310rL1Yk9
TlWdOiFfn0k3DEOThJ1QS7v328HAElBWNql/l25YQDI5ioo4nDBhOszrRnm+VLtKx2LZwNEMBtm0
1Lr+sWh4gIFw6vZjWvvTikSigoFDErBxXXq6NG7VAwZpvAEyaGXQpXyoav/GU5ESuyGW4MPZLQwC
qAQoidYAhvpsFO866JIQC8mp2zWRyJ010NUWN4G5GwsM9/eRYdtgPNlTPEFb18Z8PcEsHGjAElKg
dTC+qAiekWnjj1Vw7c3WepBisMtdaUtz3/GmF1Qrv92XPBjBA27t4c4Iwl5WOMD96D3hkETNvX9w
6gZ60XJao4cOHO4urwlRFuWLN86pvUx+6qtmahLWDvWQmxaaT0mt5/6Xsf3YTv1Q9TyFZUyHk8ld
6nqzVG5ToOgjPvTphfOr8+PCyqUnLTSepdXA0ycy60aGpxdtXB36NOJiLBPov48sB89ZPMKeGUQk
Pfqw6w4aEuSh7O04BQ9lWOmA5osGQSus5aZzmX3gQ4woNvdNe5Sy5A/4Uwrsea9yIbbet7BvWxfe
g+Fe2fX1Wno9Hqwtx7ya28KGbQ5xlm3YxeP1bMhiJwZEm19NoCpr56pCAFPtR2fYKPBOaqg9EP+9
Vn2o6DgrHmeO5UKMtjfEveshTVUnEEkvzFbDZwrKW91A7DT2mvKnEpH+GbsT6Ei1NYwd1b4BmUbJ
aHyGT+tUUxOseGmMjZokLHD6CqjbOomMt6XG0Lw3QRlKeU3/1DTQ5oDAexwuqSWGyk37OGAT1VMF
tQAz6+5uNq7z6g+dl0MLqPztgyjJEtIvft7WpW0nvhrki7/0Az6DCq9l03qjKlPInFgOdVdbL1dz
1WvrEPaoQQ+DBeYafDsrBQzDXz0nQS9m+m7mPn40BQnuZizlnSZjDLEjTDMnsp7M+8QWmIs6FUDy
xCYrunGVGt3n1avqJwHDzifmB2UB14QYaJaeGNYAKgQTdAiMDl6ImEO8VTvsfoEdIVEl9e56xeoK
X/+I86+h7gjWEub3R+gSroVSI7xGWmiuhwNXYA2ZuXm2dTNC32Zh/Q8jjdnZllgqyoRfXsuwjLus
hUtonJzYatu5ljUuCEIOS+KqQEEW+uVA2WIVzo0zzi2nQsrIytZClBnp+tPxrnwLzic2kIcGpqBP
besLvYcgC8dCNZWFgBY74p2Pc1clWmvcIyTTeZSMvrBh+NtWDks8RaDFNFpR8Yixjg7dkALMAaq1
j0It9IT/7vfFPKRyLmM8bxAITCIWvf0Ugru4pMAfgh99OCLpWwfVrElJquZRVsJ8b+euKSETA8uD
rbfUUXfgcYWGZFi3AxVzX7qnPYagEDtjf2UVoKDQRgYIVyDd+zJbw5W42xokzR/atHEI1ldB/My1
OwbZ28AbrkizFGjcoBic6Uzck9OMt+AdTHM8B5lt14ufYo50RpHsrWObkEK4r4E9Ki/pXa0mGvcL
iTNpmNPTqhqiO11LJJjQd9Q7GZT1cym60MpDLcUL9DqtfhfFg8pXYnSbC7+DhkRdrFaz4UrE0aEs
46q+AyuaOak1CEdTdGHma6NZfQKHwOOiPejlh2HtVJCvxhof4raxboAHN/xhdizoB1pEKxtjgvCz
Bm2KgWOHmP+KbvR80rhcxx+DDuMxAz5QfTeYSX2AVeTgUmeK/Dutw7FLIhn2j+vI0RJxW+P7CSjF
LshLoSBTHiFjXDMea8DJFTNa7DyvGHy8CdbK3Ko45DRr1qnHvkHXfWsH2grywV+Ko7FxziRBM+Gh
LU+EP8wgu+a4+t00JoKDYPBA/B6tCs8tuvZghjY6tEFbYwy/C/F5kx4Tc0k/FFCZdGafLdfWOJdl
WhJ7CqCH4UoJe48xRie9wN0nNvZnmwQYX8Iy1jUvbrUpwkekGbNNeRX567Uou5MCT+9FC4jfI4On
mgMIOSndfviGKejwXlVz+Q0F21zjeLah5OvH0HLdD0gF9LYRlrlrMKFZb7qKIAHicIVCS2ddrIwQ
KFls2tPF0r6MHHzesBrdOWxs58R1ahI/gyeyWjRizsRSX/YaYjfWuL4xKOUbWmChQ0qs2fvuTq0F
IbgodA/l1ApnA+1mz6GFTQqz87s+hh6V6aoK6ble2AMw+LhJ4WldzslUugTDMkYF/IotDeQkpyrG
LmoFCcdkasmEEHEazU4Rzn1MOJGwlKDqYXMnRTy0zxELSJs0g7EwH83ZWOfe2Hoyg0I7+238xrSZ
qP3wiGmiE2zihnOT8tniIx0C+DhRU2FULC2AhPapNStHc9qGFhkT5uIquWYdhh0cCwmN6ftyvMK7
IEcrqJfierC1KLe+xr/NTRFPQT7ZanwMq0jWyVS0A9l0gWg6SNxU1rVVsPZd1j6/X/xpgapdyTFT
sJagAGXDqlwXkKLyhl28ep7YK2uJ+MaDAWeMHWmAeyrXmewNM/Z0x71xYg/Kbbr+eBInZo/+ODpP
YlQRdFfQOBuug9FZYPjbL5DcAMWuI9WzHA0BlOsV6DEh+0C4GU23zKlnIUVNlnEdMdUxtvpFzTb5
vU68lckC2su8bVnQ4CTry9bZFCMsmKlEAooxHuFOJUpkFUwb3djV1egTGWcq7KIWvONx9uFc5XTs
fpWxU6ZR20kUao22+UNhCpulZCnqJ/BM1JwyUnBvD1ettU7XQbcsXyEPj/FPDz+5QzWDCtg2zSS/
F+4sygerE0bAGBQzYemso5kgy2qQQyFZiMJ5eVCNmpwbibtS6QRti5cRu+PNKQK73RQr/mcuRybu
VHWSE48xy/vq2pYpExdsmvvBYutPf4QmVWYXkbgTaBteqQnyp8lU8eaBFX7d7XotyL1rInSAT+ct
UkvuRO9AE8o3dLmW5V4UTcQ2UkAmh84aMrQbUsq1TUptl1Xit4rVUI6ZoHKlrIEcYkbMT49PUUTn
aujitBmrApN2MCt1sfHjxaWzhVCAKRQm3svCBqtcKN3/FlwVT1042UPWITTyxHjcwq6NijVAKj9G
RaZb3EU2rQI93kVOYoNARoakqkN2U2PUyIb6QOfc4gyBTUQTLfKbWpZlwjTfBJ/vpZrxHZlmXRcq
GFYZbvdVGaP44NPyyx7D+s5uihVMv1H8jBHViqwbJgTGqu5wxiPLiF8c6Qc4/61AavAK3OUQV0Pp
wLnWXUXm1DgNYEYS32kTiufW2EXeSAftHCv282Yl0QuzGrGfLDndkZ4URcK9wvYyd+rtt7gkgG1K
3dV4HSN8lEjte802cssQL1TpoMxDRroxKzttoDalSTtllQ+tdWrIqpHwLL3npYM39vMNlugk5Bj1
wNR53FtoNXWtdcV8VMWZb5ruuXBOyiJlhFSfrhz6T9QqDch0w+hEJhtNE4dZ06sStV0nJnDf/MKr
Ul8rolKUMisUmvSKLhHQdFC4eFi2ZWLVYdz9WuYQa+4OrNRJX1eizqGKM4wIWzh+Dii+VJ/3tS92
PuurZutak+ekDunb4S7EYCa0ACXOLJ57zJrqFGTvaTOE3OWJJLo+qskDjkLYKdNwXI70jBiYhaJS
QhVNlR2ZiuLsDF61lP6LO9YoOlpvhgaNFdUdaqxxmm8s3cd4rz0WIfPLDuUSqhjTJ4tiEaeKtZDq
QaS2E6dHt50GpS+R6s0dUuHAcfU180G3Fqg0gG15s9o7uoIf4DrY0VVXaYMxyQBTtnSNrHalDYkN
Oo1V+MqcykVHQC5wL23NIpBjezI+GhcetJR3LEBXSvtNQL1BNE0S8coxyIn08rNgIYdO6RRzaKmN
waRA9WjlnWoa651EOgTABrnGJZ3GnstEB5GMsSk5xlfjqiofQB/07gaOjyjzhj6E85PFDKO9cMID
xKf8Klk8dEkoGNtojnRjhUx0xgz77x59G4hAeJN33eHfwZ9m8vkRBDPU7MJtxK/JmZsbu4HrfBa1
PT7JOpBRlXBkTSzhVeOGKVRzfBAoaol78r1puSWkrPsNcRBoEFG68BE7r3yY5jICUEfga5HasCzF
XKB0+qMxivUZX0FHhpoeFgC/oeZbwTwC3aqugel2P0X1lbs6DU9I0EpYDM5a3kAADiM8du3P+FEk
sChlzeTTcppJSZGBjy+jy+t7OGgGAJkqpMNENUTlAp1Eh5Yt6WAegq+hooVnY7GE0za/atHbZOP5
DGGwhND4ksXBWv5c9LDej9XsLalbAN/AH6nra6xsz5ANBupG+Chcseqh9bA43PtuK1eRDAqsAUiW
duMGqYOBAwa3ebY+I1obASHWuhm3RVguQRqhsPsW8cIj2VwH4gj5WgPxT4uX3xYUq8CEtD9CX7JF
OkR5yaMjWLkScgR8QdR1equK72dfuyr3qqbkKXgwRGez9qvMcxCCtwJtVIzV94rbFN6C7Bu83yZ5
hWJC2SmCD0DLKrJQrWKqEg4WquCdysLFZnbG3KDZtnO9hNk88/JnxydxqwBGl1ung5rZthND1z60
MeOYq16aqkniqY2RMUOdlT0qW/aQTC/X0Usj1YhpN9qifzWNinAyDn78zCDiuianIzSk3kpaVMGk
RcnChNfa25WbrslV4Y/uxi6R70aVsXmioBizUqTmtp8Mlm0fYcOByG0kGY69Y0OLizeWA0EOgTOW
Fspyyr3q7V5f+71GrQh+IJojmI79o8TksW0wj8WSzE1vTpHSAUUWOo8SSewo3JYG2ILA2SF7ieVy
vHZKh9J4UdJXqANSAMPP+DmTg2kDvKlkvn7xBrszie4gRZdAV2cqj8IiA1CYEWAUjQ2oHVeub5sK
GRW8MVPoTYYgdGEnOAks+JhNhwakBBqG9aAoQ+XcIUINjrwOaqcgqSIzv3FjEbcUxRGi3Uqk5yaz
y2AD7IYMw+7NwFSYFWptILAiZIfhzGLRNkJf5WazXTfrg5wVckl5YrTQxS2sLhl4gAYC4HV07SOU
J7/Iqqxva+eP9iZAdj3i0Gw8lxbY62B/B3qMj23J4gJIfxMe257NMTBCY0tklw0eQ7kl5EhUz5xo
y11fvMV2tz47lrOA7jFZ5rcjVoNaxtWoSDzPRElULMV93FnY8TB6wPkXugzHuMY4wYtVRzBqtf0G
MT0GbAWRyVYumzZCiKYx1G8Q9VaQLDeop1tMhnFvCA7a9uHHqRcecmo5FWKsbvBGM15bNRr0S6iH
ZK4NiZK6gPhHUppg/OYO0qisrFnvUZTXAHvKWa/fo1m773JxA6A30ncepg4K+hSOgQNJQunhY1Zh
CVvzJVANztAYApFTE8QyCU4ZPqDBXiCAD8w9zWIoLZNxtEEF4DFHHJsrFE+FWCwLddcUgt7jNLCT
m5cI8oTEtCzltXDdo20KM8LWguhfvG1iQiePqIPqpQt4sFLDi2P73M0lWcdDFHWqShcFiIZW5UDk
AdqgQbkNwmmwN84yu86mtiY0g8tGSHxkduFOGzR6ZgiR+O5o4HFvpjmfK8BU6YTYfhv7NbdSpwqq
kbpWGFZJt/qqOrI5FMvVYCbvV8WnPkrYqtcmAyVBuMnS6fGnW452m/otEVEWOxgGTVpbVFE2dZ7z
A6L3IV7N2nRTUiHZgXZ/V9VBFqm4+oUx8w45YygGnTis698sbcXIWwft69SZuEQDo8cuSwa7DV4h
0A8A0mAAcqdiS827VpEShtWL7UKqFcYh2zgs6iUVYAPYVDJhb0ON0iOLYy6qXC5CRBQdnxhRlFnR
TTdasaZdiXxK0ckgKKQhiAaghS44qq0FyIxmPb/vRMMBFc8qCPN6dMs4qZFSRXRaItMD5Veu2SyE
VIouKz6GxBaMAFQWaKhu4q4HHb9DRVamnMX9cYVJ+ZjYCElQb2oZuR28Luy3jBWroF1j8HEVOBww
4w4kE2Nyoejxn8M9s0u1dMxbjf2lkonzBukuBJ+BeMZlm86TU18BfRawjPcsF/ALFrG5GhqcfUiw
vPZaTQ1AHAOU9AZ+knOfxKjXtn3gOkPaKENmYN5C7cdSE9yCrzFHAO0IqPKsqvoZlZF+QS+UPAPO
aZbUVouLVEmC64kkplM1jcGyHBOnQL4GjGiMfttVHEAcU00DyZ02xKFaL5jwT6HdQeQWKYhQiY3d
+XPC60I+sHhlmIeLW5ev2u2L78jFljIpawPBadp2rTNslbGrCoguEdBjhkbjvFmnk1QjGkhovUWu
7hyI+gCVOsncnLR8F72EKYb6o37jyyF4aDq7uZoZD8Aubr3O54CiEbfYZJr2zuITswmdV1JB1ryO
G0xHNpib7oxZFnSqdHFdr8BTEiArrk8JV9OawqTFtGkIbPgV7t3IjeAfMd9DLr149cvV/9kV9Spf
G4kE83ZQyviPDo7rZbcWjV3e4i5Nma5k8HGoQZ7OuSZ+4RRvs+pXvDDZtXu7ncWUyJgzeFyP8wRN
MzfsmpRBIORbD74UNoMno8dujsASKMgkkJYQU8iHpW1mBDQBsegSSdHCIrhcjkpAMyEaAgDwBYRN
1XH2zKB2zBkVDABRUHfygS+WjXfRTkF1bOq6tlIfCS7edK+qe85VheEr1EnTO5f1GAEZR6sABT5m
O0Sw713pg6BVTr3YTK5oA0pCK3JST6+VzKxqXKNcTz7TV2NthQ6itiyt1ELKOl9BIMR+AkI+HroQ
VVzeIJUoMwaFTv+wrHP/g/GoX0AJl95443ICnQS3XAQQbJSMqL+hE4o+PX5J7EQzTd12DIzhqR5C
M11N6FchVp8UJpC+2foghn5pn4cl4BXgBxWAwAsUHtzPofW23GgituOkMKFMLS2hD9zDi3VCBm1Z
+C9bHaGahGgCzMiaFe9PTxb5hrQ3qCn8MwgUPyLhzyl8rtbTnXl4f6wpURGhzRGE14DthiErdL0u
KWyWLfAxgawO2zhapZ004xS09z0qJZ5VEcJp6rKm6DZ+bbMiB0XE/T+Kzmu5UhwIw09EFTnccrJz
9tg3lCcsCJAAESR4+v3O3U5tzRiDQvef+j1MqFV4b6lw9mJq1+/KjzIqybkviuWwISObTp5hGsxl
ysZQ3VovneN9VSd1vY+bSYpPs3E8XuqCIqcA6Vu9ygMID6boX8BUZIR1mxdfpjKc4jzrgvQLo6/3
Szpjv/4VU5kUf8DrbPLMJctFEK7qKk7UklKp8oabLey6BBZLtNSyCryGAr9yzmMYdsBduuruvLoA
4IIWQK+4WiAyHWbbmVNLu7stU936n166Td46DNExx6pP1OMovEHcF/FqXOqYBtomLGcPkqPSfrsT
Q6+2l4aa5MOpKfZ2axy3b7DpsDq7xulW5yYjID/97FufSKRho67YSMhqL+vG99n1qSv7fTm6XXKK
pemix8x4glCRvhl/eyKIkeaupm3ynhDr+JzO7fSYmLGO83WcvENch9t94QvlH/qC8u8QdHK7tZ2r
47wssjrKQ6Xrv37VuMn90g2zu98YbI7npiucZ06gsboJQBX0S9T5Frajky5Gy7qh7i0bGYJO21QC
dk4p40QcH3fFouR28Ye0fqsEq/bQMrN6ZiW208swd+vLQqEtLkjeQBoUl2Wc931Hc1QVrv/BG02f
aDbsfTOZ+JvR3h20VVgtp0RsRZonsRy/tiibSGeNWqqvaoiDkqWQDIj1ezGBlRodP3tAmozjG+ME
98cwpDYHD1i73DOx80Z8fevkqDkLzn9VcDkYCACS5Ps1keDTItQ8DaPjdwmXNrto8NdDwvH9ZtZe
/WiQvKd6mSjJHFd3u5Bo4otogaEO/UrTx0U68UwibPWwl+Hi/qekF0x52A/er5aI6p/Sb5w57xcr
X0JqrXA/03/bw+hr/WxIISnyIF62z7lVVG19qqLDVq0U+d211oTKiJuPKt7oz2VcwfrEflV8NO0Y
oXi4YvYTPfjBIn4QlLVDbfaVXYTZL00bM7YiDPVrBhkNXDWJFUUhmIrajVWf/VorFJaXlj7gYcNM
+FqKBSav8AaifguzrI+to0GjvbVafsqCkbx5JVoEHB4g2s2o6iY+Gk/Vl2I0K8Qa9BBZFaCafEd6
epaoE2Zn2KCICqeW8dMKHPDBbRH8Qe8DSZRCi8O0FVv45tRc9zRPc/8R8CLb3JVc8rmjpbOCvgv/
J57H9GFshx4yw6P72TnptHDSBr7+mDK3ePZCchjSacve1rRoXFieZXVyT2gw/3ZuAe+s8PQz9rao
PnA6UqbIsow+Z99U4sSkyupUEd8rcg0ldWeN2vj5zSpuAptNEDVdWC96Fy/YKW0Wyi7fIGr+lgl0
SA4OKt/j0lNgYuCHL0RCKHPAAjBmJJGvLvF2Hlj3Lmqpp2knloIvXa3BTUL0W50PVix/Klfhp+SW
BrP1IjOYM0XlEoLXw2zvcM1L+LM+tPWxHwv3aSgGN8mNBfLapZ3l+86ha6aT7jvQikngDbLGl7DK
S2vfm6Wo/zN9NqhdqaYEQqme4jflqC4gqi3oPiD/N5VnhnZ4p8Y27U781v5DWYUCVtyI7MTcalYY
Zy4GaCnEix42n1GlzcSiCsVKNywH0t/Y5Gt37oe6heVYi+a1GsZN7r0qs+oQzYRF7dxgTf9sdYAB
bZaFeUEv0DxJHvNxLiPDihivBAf98fSrc6buDoyg/Lsu1UgXSRn3Mw3Bdi8bHzQnXeMb6V09LMuU
Ra9BVUU4N1Qb/6fs5meHpZ5j9WoDWDfW4NoTYM6y0sj8P2kzruj5kqA1W0rV3Q5z1Y5gb/5IgeT6
F+ZBFclhDKIVRVrcVD9Za6fnpgdiyCca5/UIVGmLnTWB/XFCpdRxnXX/C9EEZVBaRiLeU2c6EUKB
ebwx/kq0puH+ZqKEK4bh0sjV9MeaGvg1qYJt+EJ6OjuYxmDQ5Slw0NLuZOIMR8cycfd2HjP45jhY
r6usHpYNbMGvwjPUhV9BmrtSXuZ+WdXRxjYITtXkbP65bjP5WbPVmMGW6ij4DSw7ee+YawP9RbFZ
IrYwpPkAM/M3t7qp7Y6D2/sCi1fxabKjcA9tZyZeoLaxQ0vFjwbXTxCZzbNHggNS6Cl6cpdEUB+K
oh9uoo3Sdu/Pff0VKwjyfcEZ5R5U24SIJyD5kZTTjogzPVphdqk1RXbctomEJhKm6/iU1V474DNb
B/CKxHT/0gwuChCunj4SurSU1R7zIhcEjM2ODTH9adNUMr193rA1ZbNxvJuBYl8fAzmDh+eyHtS7
Ij29+5Pyv5PbXriO2Ok+yLg30RHMMBOlDPabFr0j8hUWJNnrjX/wjjMtzG77Yqzf2xkonfOkSJ6i
NQ7/m4fVLQ5T6vUebL5IvlPlEQLQubMLMQwpf4yj2jHnusIvgiya5hRRk0sU8jqGSwN7OpF5nqdV
44yHyFgOWeuAVB6xKcfjgWUHQABtHaKn21aFsX5x2KhqdeRT0DVCPI5RB0waA6SghwgR29xQvYYE
hYmuILhVhEiJCq5cuWujkKj+QPsr9euQRq+ul20L/PFKb4mgo3HuW5kMhu4vq0DVArdpj0FjcMuv
IdojCNBENWCGKeMGfO9KebRk7Vwsg1uTvEuX2OPczqJp11YZ3dBMiZ/mTgJaajLo3h3IfPqbfWyn
vO7nCXLSTmO5v05kWd/9RnPjp9JMzgENVV/faAbtpHm1VTBkC2KK+LDEtLE7DtRkxi1VrgElfUXT
O6+17PaN9AMLWDB6kL0aqm47OP5Yb1f+Z62erC5j0o1GyKinKEAAWHGeLsn8ZADWzF5F3VbddP0i
m0cdu5V7WsLWN5dMG5B7Odau87TV1lZnEbdZQv9p1X06duVEqLaTLfU7WF7DSAi3191LoFfBjHFD
2yvevCJqskvaJfAvDIqIIt4wiPNnWfXecFKeBK7PNte8BfRrMbMS9XoN4a3Gdm/XzKynrOgSoLza
wYXeOb39i2gMZMwN6mQ5Ausn+qtxgVPulsCZ5yMzGFW3V1262p2z6aLambBDmLfyHNyyQzucIV2p
kvDe0xksxLdyKylT2Ftkd5PcodADMKqiBVTCBYMCupRGZbs5SOJ0R9VhcCFJH5ecnDZMfemk+/6l
lBVQPder2Q5eE+GaGER2FRa5Jl5PzZBOX3Q45XNiSwgRPxGjvxsRMhDzXxG+dZgatdxriP7tKJ2h
LIlQoJz4pZqiA8OKK+kc+bTo4FQL/ZtLDBrTvjd9lyGrILn/iD6tGO6yuhJNzuAmUx8EQzdTHjKw
sAoLtSItsUx4E8jj5g/2dj88L1c29hjOYTC8z5lYxSlMIrGd5oomam/rzN/2HC3BcEltK5dHjXXg
fnCkmD49f1sYroc2j522cPHuikEQIFt6I3G2fUk+acbw1L4Wr1JC1OyKEIsBkdlwvGBb1Vbcr6oL
YY2SpMH1aKtYXdBL2vBGjUhtD+DWwh77OcMPCvhtvSPVaRofQHQUNoOm2YrLKkr96MBldecVS0v9
Omfpkny4aV/5N4prp/o7qySdbr0V63JeJ25kz6tp4juvS6bqVBaWyQeqWj2SSpmOQHdjW3zaKCvJ
q5q3zS33TBTYaL7hFsS74ybBeOcjU8sepsxJ5y+mQXNrOGFp/JuNGofQ1yLUeqf5ZeV+Y5ojrCS6
kZlsqNbjxmqKJL1DL5Jkp9lCM57bdsoaIFNmQxW7iekpSHdLBBN5IJmtcCTKsl4PQxAVGWttStBl
RGNY3ajUsDYNMit7Gjo3Vv+8wd0Eiq0AudvUZ5mEGhs767ynYSOjQz07RX1CrGGbvRMtXv/Iidw+
9dLjCuy8pDdPLb9edlbatsWHmh27vLhkvPPoXFXFfWMKSlsrl/KP5+DNvvOahFM5Bqp2biERGVXA
oPARNWbPyNO/xsb+cMsTBPpQ2i6ERAWOLy61ABpAuLFZiCkObdseNmta7+hyLk9vDszOdGVvoP2o
NVOUiWDVRXWZS7/8AxZhlJOjvQnWvdJrEecLVF57mSuSw2ExpfaPjsocc4zciBj21a/T8iZ2usk/
RZu3vSWqEET4NDz2KbKVj2eHpfNJIN1oDzPO8xayhCu7ywFmwHdRvtBo0CDPWK0Sp5/3EOQo8p1l
irk6Mi5qNGravypKxmQ6O93sMMwjrtAzpJsMm9+qpRfLV3/wooPJFj/eh8scgRl5fh8TnWZVfRt3
yXKbDTXt3zo5RDNN4Rbay2Jrj/0vQ0ccnbVBNxJEXRju/DEiO5UbkivV7VdaAl1QRw8NZOypQ39s
c0nBo3N3SSdnj76O4Ou58JHgCWAf2Ax0WrhsMhjQQ62GuP5qusn9VuGwDIAOutj2yC9gnLRJki+I
4jA5RWnnvdIbkXO0DjXDqGU9DuIB7kSak1X4NS61Cq57eXIte7+WNs6nObZc0TpEmTs0Wke3zua6
E00bLvAbp3R8FsEW1eLWj5p6y/vw2lvp2Q8YvVIqL70oTADr2WHqHMysLCnGHKbUXquHkT4UC3aU
7VWBeoIWsE37iz9vZZiLfhz/k52//VfGNYC3hGJ53roYuCablYsVuEi2D04O3EYDPehzkMGJnoZi
tO/GqTD5Z50aX8D1+8csHURB+zOur4JQD3MSg9LbsaWx3xAVDsE/VftVlIPzUNUIL1hDmNMthmOM
jYfIKEun/yJnXMNzGc8evzy5Hw3w0CrI7kgi5wcuZRKI7/r4ZVwh3HZzVmu5K9Tk82lLd7knJ2Mh
gYXqxDt7a5aRVzitTE9u7FR9uiLzv+jM+odFIvTOZ5O5zW5BeOydtTdHfx0/rHvE47HUO3eNmnIP
/TriK0zq4Z6g49Lu0qoWJau0m94T9IDdOVmRCv3WYN8zCsGEZYuIXIobIIpwIP1SLm7OYOcUcVnJ
mj8gHTMT1Z/Pgmv04IIsjLH9lyztNuCLG3vnOJUL4gpbjd52QlDmMr8NdnOvsshQvvItIKCigMJV
j8I/EQKaoRBQqfQPKgBc288Id7lnwoARU4Xb6Q7ooZnUicFi5P+xXXFXJ/FU71C0Ve5lC1KGM4VJ
wJybskyjW9fNkCvqnmEk3AVcWggNbFUe47lm1t/iU3CwwUbVHybXR5VoY3hc2qurjDD2Z4s9rePC
hGIw3sr0joIFXiwrzQ51kWvPTO1dHipE4wosjjqCQKyaNAwNzmwOlMX12ckyr7+HSc/eMmQA7SEJ
Zwex/CjjaDc77RZcalSp9gYagd3gbIirD1IYKgITDAo5aw0ktItFOaA47BP7nsb0RjsQTq88mbiF
ym/GTIuDjmXo7dxtcSH75Dy86Nql3IiSVH2ZOOpR1q5LEZ/9OeWZtR0fgqlJ/0Vd7byizEmelkIj
OehHRH83PAzYl639tt31sVkQng8peU60AOufKRki9cvq3u3zRK3+mDdxXUZPMBdBRZiedKTf7Mcy
9PxLC1XHsoNj9hDkozY+aHeMtvcqBbrNQZ8EsdRTQNJpE/ZzexzjLXrw+DoZI7S1GO6ukpof8HHZ
7uQ2iHEXqK58KWpNNS9ZWTewJqz9IKKfPCoxjq9VF2HPiNbrVO5pKoF619EtfsWl2tIj5edW7CW5
P4AfIzt8l2yqce9VEqznYBsZF8doDUWZLSagZX7zxvmVJJum62wExpnFBGHxPUELna+DJCL0Gizh
9RS5ckTurxv76jjhtO6WFLjjW02BplfpB0L4yLJ1PBL4OYmBMZr1WRarQuoVa2ZQJD3ekmPg+dre
SI64N0iZ9I+OEDle2nScvwekFNV+iEJ2l4/M2JyFTiQ26WRcl+duxMd851frWH0moanMkXerOAan
wPlYxiGJD3XJObwb2imyN6YrC50g8QiDO4OlY0GTpQNsjiJKshwEYVuOSVNk8XERTXeFZJrsO+m9
9LeafdsjBlbBmyP1+CscHBebFixVfVBxMa+7WWzp89g3dYVMkob42Ma152BiL8mZQsfRw9KqtAmK
B3SZYtxPS0pcGWVHNLxCrcTk7HXYanaJiYmVd/seSHtapfs9h0v1VI8V8+uHYAVmbFtatQc/23q9
70thEcUYZyBhXE0wIFfTxwB6YfWHb5SPUaRaizdjCthTXQlRciVwkB3oiuWtTKaUSy0sAaCpq/Bi
gCS3n8rtp7/YfRp73zUavCYxy5weHO131UXwFf5NUd8036GLMwQ8ipNnv8wGpCLQmis0653N7seo
rKZDXI1l88MHrFBo053Oe4sNngRcbmO5j4Ow+em5Hh9d49pvpLhNtEu3CBnT4C3RuNtGN/6ZbTBE
x4mTU9AUxoPz7jVXpxwMNLe06ops/R3gZHhseiRnv7WurXMZEUe7e2R7YrityRbcXrcSXnMn4hpE
IQ8geuuD5iOIC0hyMf6lDAoZw5nG1r9prFX9o+NpzblmN3NtoQwESaR14CF48IomuJ3WaCz26ARn
6KdyWsKXqLch0R41h8AZ6WvMAI4S9vvG7/2lOultNM2xCsehPUdjKZObhSvauYAPw4Z63QAdz+jK
ydtzO1busfQjaPKSlgy8Iy2nFzFmdOpuFA4fpurjNe/jFPrXQzr1GmeT8PZchi3BqT7WdhQWFdzo
JNOBw32L+4d+dZCUx7BPyxEltsdTFyvqeCZxWHR2W8ChATO+qNOgnS68Yzkm5cFO9PC70gMEzwe8
FuGJc3CbdxIPrXPOXA8x34Q4jNfb9POudI3zTZDD8EqHNzNvQ4NPoRfU82fBTyDRTRXV39KGRZCX
UyDEvU1WBxwGS1Z155OI/BtAI/u9dAmdb2PdKH1pafJdxCZo2ppTA1eGyBjGcH4tFmyDh7aSI5Vn
FFm24ZYU7nEU01pdTIQAmCPKrQzi9WBYj60Z0+LOdQvqYd+kfv/EdJRK7Gc9XhV8dZyM6Xfo0Caw
Ptv1swnlbE/9RvW6T4s+8+6WeIPzsQpS5b4IkcAcvcTfqDFKYH8658bRAMg7yGmBtjyDIu0oTIWy
1zpcrFHvHHTn9aABYZSQ8Qgzxw90UBsrmYXOfUr3O7wYcC1X0c+aKxgSoDC/dE7ojMfR9aP+mFj6
3KOe0qC9jfC/uYd0CMT7MNFZ5zHSfMAtTwO3CzZueNdmRTXs1zXrN0hkppAgj0rxzFhXl+fGVnV8
WdyFqtsJDYvCsFfn56AUFDFNPbkZJbjjO93t5DYNB1Rb9p8a3xu00eJ2X1tvlzftrnPwktmSYVCw
luqXr+UccsusCLxhm8fsg9kCPfJRgaQ39ysr+UmbGQARa0opRn7baE2PQUoUBl4dpi8f7TraWz/U
ND9o1bbq0YBReYc0s0QbzdIx4k/Yb0DGU9pNLdOo4P/kYTTp9rFWWfokMStpqmW/Tu6B6Up54zqd
Le8KZ3WnI1d9uN2Erlblsw3UFmiKp0xIRA0UVysqys6mzys65+Udjtz7Gl24oYMfJqzhakLwwiFd
JVyzW0w+VqlmkkOUF1Vv5M01y3nxkFpD8FgrH4PCv5puMN8Z2j+mZRyK1uHOKNqq/gPH7gLsoR9g
t8SauLjXNiUycsdi5HZBY51+TWMt35oEdgc7jZQAsnSv3nFsspiVVFSTv0MNO911JqF3HbtQPiCC
vpqr7eib3PfW6Esn7iafoD+pnSxRy+U+8Ub5DWLFOaggIREAzVGHfcIDcl/iOqvzaBMxxgl1VTm7
wjPpHdIESLZ2TkYBsqOuUMek5XhxsAb8ZvpQBIgI8FuWFwylcXcUMXolag7U9pxhk8c6dOCG7guv
rbyDoN5FD8OERpSRrRtI81hSL4qLSeptPrEH9Hfd08Xv4y1YGeOIIpF/v66GfzZiMnflDj0nhfLq
Xb2kzVNXmPSXhx/kO3FqjRqxxO+895J0jPZq7nCIaq9rmDQ9O96tiDzMEujZxXLwy2y8MPkwSnMG
k9bRXTAZMf+q2URFzvZNmOqBtUDvk1ggc55DBwlwnwVk8teqDaDCB5t+UlR3Oo9xJpDzVJT40pD9
I4rMitXyhZK5sFfjxlrlvHqqraWZGDSLAXxyKdEjve77UXrmax4DgMFWslrPadiH2Eazq/MOGoly
fudAHlUYIVfp449L9XOkl+AerGKaQVfb6Y+yaYLpJgIDBWzCS7P9o1qyHxaabT6WfU8xeiwTRLQq
p5Myez+uWnLe6O64GMPGzri+CgZQjEOn/H1RabwWKqzka5fFVY+KRMZ6Ny31QHC/tzgd0o1CPWPg
ZLFl/uLeUKYX6d51huqVGQehc7v50tP72s7F+jAC9FH56j4L9xnwfkkBFo8yZ1Og89Damz4ZpjXG
OwaxZm8FYTUL3FxqPwsxV+ZzsxswtPZjMe8WfV2mpmzCf4A1fIcaD2Zxdud5oPJmW/OVLHORd9CG
EV8yXJgrEiLS2idD6JC2Ya7wRrFdC6WhDDDrjhl8Jqp64d6uIsPc7ksRvg3lMDDBMfXR5MRlOYKm
lY4zM5Jont+gfBXynFZz7vbQI8U+8bW5ZUBMzenNm3ykN28e46nAVwQO1cldhHB2PqRb7WK8HK8+
6chxIXMFls8wh9D0b0FG5u+l8RaT26Ve7yUtn+AOLAp7UstVtwn/7D5bl5fysExwFRcItaUnJnBU
f1DQ9zTpUaQeeIFcX9uEwBUCRAT66GVNB8OwhB4uI7SNGCW6TT+Nzty3+7Lt6PedjIc4RKFOf4Jg
xnMAEIoUXYb+TCFeEj/L7M4N1zfbQQ7IEq76TuNImkeXKbv4eFEK7gA1s8+YWaO/lVt3/Bk8+3Nq
XfeOJlYw2Ba+6aMsKJh3odk6/ANz0TyPONm8PEW6CNILNJejKQddSdsI4W8P1PyH03coj8jp8Q3y
SWxwtKKwXh4F7cp+LzPCwKmV5uRebO70VApnfap8T7l7yGk5nGKZ2f/kgC0lr6MJ5jClQX2Hwejf
8SFxTXGzNtHZG5Hi32o4yz+yKbAubE2wRIcqrpoXglXxOPRDMD9EPQT9VQgwQ3eMg3wNrW79Azlp
yCfLzdZ41meDLU+5JLvEfZRweXtBoRRHsOize85gBx1YEfnIfSDVRf8dokciAwerz1j/iFqVaBdZ
EfLGC53B7HUUZbhHSiYuPOO4ntOncFCpvuHsWv4jdyAc7miz5uo0yEh9WuagRUi96m58q/uwc45C
temDAJ3kbhUuH5ZfBH3d4gKMECYQIELo6xAqjyZ1Cm89jJEDnqfWhuYgFTjmxyaj8slYKL07gE73
pXHTVt/WWQymPQV9IB5MMkb6tlDBVZ09Z151aC21O26kZvuDjRjmiC6nQMDdB1DOUMTlVzoacraA
iKP/ggRUN2cINo6DlL/TAoWhPzzrzaTZTrV+8Ui8lJgPi83GZ+NYL7hE8MTer0IXwVs41ePPFnpm
QKY091Uetj0NK1KFbEqQTsjGqfK5yZhEmCSIfS7abd3tFktMlz7jsV5fA9UghbD1MJs9THk53Yx9
Ulk+Y4vXD8sHPJpt69TZ170e0FIKExQH35VcFuioijNEwfI++Sr4BHipmRw0TzXR6iOTd3dlVerv
jRG8lnPUXd0c54f40Vs2fWWqcdiANsSTYtGh/vWpkCAQR1CcHRppu3wap5kh8WZOxSMcUBDejZ6l
K8ZYNN21OGDxyWUlxxEtfLPP1s6GeZlKdNMLMETHnbBBDs7M/8U6QT5mfAxdqvznzJgse0qwDiH4
S0z54oAZLo82NhnxDAGNjQJzd5Dd4uosCKZyFHIaiVN12rlDp4NzGFRo0Bo6imS/QulluyEsxzfV
RAsmuhmvEJxvUhyWkCGVl2HsegIBKtitXjvjeFpki6G1mud272kRx5zehRqQ6DNRkHLL/eqZtgYT
rfoOuLUO5NkD7b162bQ8gEtEI/vHbnK31D5d3Bz61dm0HBY3eOILRO6iccwvqh1J8BKEl3hokM5M
/2jiFDEabUE8UA5C2ibc69X60GMl+DD+JDGlT9QSOSPGzfC6hlmInm9DXsrjplH7IbJkFhfSvZa/
TYVLKUeqNHA+9EnwFSlnfWhcZoznnej65rgMc/9uaytfE9FuABJmWL9nLuu/CwKV+OqWmp9UJZx+
T0r36iPxdxH4JqmNXqNiRUMY6TT4bKv+ehSsSSF3OO8UImd0qVgRemSWuRgmsnSmED3YPuM5k3zl
LPqIiJtAa6VF+TEVVSNeA5RcMP+cq+3r4NvqvZGpXdEqTvMT2LDuWYobjpq5dNPlDB0EDB+Vk4yO
rodnN++BH/8lK3Xmfgy2+mFaC2y621yNaF3wx721pNAVyHV9wlsYNrritFlF+z1tfVrmnXFQrnI1
/rhsb71HT6q+E9B38qcwJC57HB1kGSjjJjvIafNJRtwaYkis60cS+zPG76Wu454mSsx7VBHVJzok
ZPVRv9UErJLe8YnPa9FHQorL4VSgdyqRi4/N8LNxj1ODuU3wSquZVjvZ9Vn9D5lSyX/HxqpLTKZM
d7e1cj4Pm9YsDVgkwYINY4TQcAGfBPbz3pNxWh6arQu/tY/SNE8YeUx2rjag206GlQf9UIxICjR4
fAvpy/+kXSenkyy09x+pHYN/sIx8Ws8rlDzDMpfy+glmX6CtJ8tsmyH13C3CJtL38LtD73fBLmn6
ldR0GSjnIdFb9wEm5l/JPqM+OWnVg6UQcHdAsykl0ihmnSdhJf6w7Wcvxw5ms7uVuAq8eH6d3QAR
4/NH/yqbl5A8gIVfswMA1POUUhtmjblPQsRYnHM94aFioI7KRdNyyixtNMbvC3Fs1Y8DCV+dVLzU
d6ilggxIkUAjVipSjB6M0p7BUwbo6WomSyGqkUzuYr9mlNYauom/2/rE4AqIVPb3Kqi6XyAO3NM2
piaiSh9WfXuFj3+Ez6xGFAlJ8N5EfgZcbnGJPXaeGYcXCCrcZTK9hho4ovH0QxuoqTnMiYp+TXW5
kjVMSfZIJ9hQwKNz+tV7K3aWxVdbeV4csSomG6/E62RLswD6d2WrDrW9SjUA3lkIrP8Bc6O7aIr8
ZFi9BzVu5SOBPfXd7MU4sHNONd28Sgx72UOcGOVRmk01nu+dG7qO5z4QwULvcOzqISrSHfqUaPy9
Scbw6T2ALRLZXKZhYuyRMa+Evjwjx/cG7yldZ5xVJ6/yhcTNgxNQli/ZSrbCcJsGCIFpD2mygvIQ
46WPEqwp+MLFhSF+qcO45shrHYpTXQ0/cR9vLm0fIqd9I5YeS7qKk+IoCqbmqH2nfZ800jql5Cb4
aXHVf/1YDggxIaqNuXe6LMxe0ahv6cHvjKHccgUBCkE3Jbh6Am/9F5Dc0t1sBVUGrELYqzcjCtnf
VBx/dPEMnfjOyGzCoQCRf/Vpc7Knf51FmvLJT9YMsib1m4xgSiva+dI4cPsnFRjGPl9DRPqDMqUs
f7Y11vKy9qYKzhMwZ3mfGd+Nbwj746D0x62Se+PWiX2d2NPMH1ZJHOPNIAvhY5j9ersd0yYq7vEW
4bTy6Urxb0GDGoY9sfsnP0d/pzu6IHZXRLGKheQA3KGdF1VeTTu2gbO9cUjWtLlL+Au7ZyOdgPii
Fi1OOWUr/yzs+ZLTbpsrtjcwBtNIhQIu87wnsnsblPWz9TZMxBnMAIKL+j1adPzje6hAONFM9uL1
m2KOsQ/KucIpYhNqZU05w2Wj/iftvHobx4Jt/YsIMIdXkVSylWx3fCHaHZjFHMRffz/6XJyRaV3x
Tg8GmGmgMSruVHtX1aq16KewPG0RG97lqHr0Ux6oSXFxcSLVT5Viorzpc8b3rdC2UB2w3NZW0Err
Zx8U/mvMBAxuABhcJLtAOsdtSr36mQYdb8ZODcl9GimFI4/29IsdekNHz5wqD9/ywRe8tRznQrmm
btd/bs9Gtzzrulyt6srr2/25L+FbMQESPLcWCT7wEvQAr3svp98U7p+OvWLEkJ627MD9kHGtPgQG
eB+wkngH6IIiz6XCXa6HdKgLN6uL7OlyebvkFKn/VChU3wDOB5QvaaA563aAXcMOOkvqSY5rMb0m
RaP2ay+Lgy/QjYSECk1qPdLICtdJpyaZm6iSZiyAWABNDTUA6Atytk22xr3n+Cy1hfZnCIITGS6p
XBCra1AsiIRdY7ZKUtyKHsxnavfUpJUiEQ6XICBXW/opTeteazV/uk6viUk5QLkbAaQgPidFnJEV
pCNt79Mc6kH5kEnNpidx8mAONUjpHml2dFMh75EfGiU3wVb7FaAJkZpswYFK+8gNlLxiaL5XD4+y
QRKUtvTSa+2uIh29AE4/EIVUsA4fk1Lpw5VZmcHYoFUU4qPc0kxAzUAgWZeXfds7YkqYZRP0ioAm
LhEALCOraCjxWygWKMVFC7+SlcyRY7/7DdSGgM8DZQo3ZmA06iqrDJ9GEi7pVYb4x+BCCqY90UgN
H9RI33USO5PaduN5REuA8thnCSC3T7VXqFSJrapyDJUkM3g5sTxB/RKSxIKloXw04Bf7fMm63ttn
iM1+McVL6cSy3LTfLgq1bhLoFyvisUuhfpFZYLU3ARD+wSGq09ZnJa0LugFIPLqgTEC0KrAKALEg
EJNo0iy1L/kY5DieBi8wn6rn6cZSB+9TKRo0OlOq1Z6NXLw4dJO3h6Itk+UArNUHNa/Xv+jbB61D
NwgZd3j5CC0G0ryiS8wuHmCYscYWZSqjC/KNMU3qdG1LrkB7E2wdoI5BDIKSgDsmHyity2mZfInT
LvEezCQRehDdieikkQ5DgCWZ/NnKNWjNOq0bdgUh+s+MngK604UuegqGUpPdsvPIKYA3bhQqkyCJ
l5FETZ8NZlUPmSh5MkonVnl+ylWfrMlZPFd/zlKbv2ZyQiaGxJBJSE5+4PLaamlpkHUt+kNKIqtb
hGdPsX7rokDRSKEav/Kl2EKu6SLVz/BG6PmiDcyUGKjOaa3T9ULZ9mpJ1aQ6a4G/yfTKHByLolPu
mo2Mjo4Jxv5BGrmF3EsWtAc8ahu7lJZAn0n4AWE1KrUp+zxtLt0DuH+6IzpIR6RNEdIaZhFCg/oT
q+q1wek3jw21UO+YVUKoEZUMsiNSA0gW4DihiltAcyZEaz1t6AELVSP4QX9ABP63srr6EPi9XrE8
PeCuqGr0ZZ0XZXaA2F3udmLr9ZRI6F4J4yXIBZMd28V0BEq0/f4Myfj+gDineYUCsIpdXhKtATOQ
RZMjf5aznUEjg7AhRmllGoLrLHEL6k4ZJBB0zZCCCFuwRR6PKMG20BSLl2VCmMSRCqkD2mGpCLKj
J57pbXFvMHdqijDChiDTg4CmHbrmCPwe4nJgvLkJi4k/gPSrbY1EvnLwK+EMaIUW4rDjNgvoxCht
CS+dPpHxGWjKRGpMW3a15WdrS4vpS6S81ijLAS5O9eHSUWYb874ys8O96xCIDoEdJlL9q2sK5Ziq
8FgnttWQ09mR9Vdgnzrrooev9C918QCsJlW/SrVsUvbVBKE7kZAKSrI/URgBEsnN3nQiAC7gX2QK
gmQCoVI5fw6NVv+Z4GHAeyiX8sUYWpUyT6dD9giIzUicrgR0DvabUusyzePa2yQdgMkV9DxltbI6
XirchKA2LFuMyjgH2axbMGj2ZdRss3NKGzJ9ZMqu733Rt8hJB5LyOpzV8lE+k8v/agDhko41kEPR
LodLbT5FeV14jxY9kuQqckGAFx1oZrcq6LQVvkpq1Wbo9/Jrz4lBdn9tFSXle3pdZAB39IVTVnJk
zy9OtVCf5U1DJsGEdUmWnyM59KF+F2Ve1UXcgeURxk7IQvJrcSuAqok3PW3a/hJPDBSgLiWCSqus
oRdIDTP4TjzZVyt4MptjKxtF5Yad3rSgkmvB39BN7It23mYXOrjoOZCEB5NcPURdnhV4Jy/O5Z9R
LvjFJjeL3ASIbhF/0NSrf8en1HAK1RTpYHDyzTYmt2AoJkWzChRM8TUbuPpymubSIN4GQSTW302R
lzapAHrf3Sy8FMpeg5AuWGcR4AMUKWCMWmjk7VAETiI//gI5S+evgORq4lNWVHl2QPQXTYlSUavq
WFkFCLeBNRM3tAX5vNZlQVOKF7XJdarSTUWOo+2isHfSKlDTI1nyvt8qOkgfoVV0gP+Gmnm0rjWt
yhux17odLNPDL9VstRAUbh293mcalkauzyl1JiBuBBFEmYtXnrCpxm0qmYCd6h0w4SZ8lpPUTYHd
YRA8k7gYBP/FH5Jlk0kbc13bNivlznzCLTpSUwZRJKIGgizI5BMK/WzkvcUnIGN3gd/adyEPcYCC
7NINChW2v5yVExgZaz+MWpFRVEIUhN7ECQOqwLDaxPCbXZcUF7ctkTwpQV25xAfoCdI2AI4CSc5V
3BfNUtCNb2cz7zZiG8gHn44Eb4Z7+INehCRbAEgRuDdEOFOn1OVaA4NOkGXNjmqH217WUfrb8r9C
zTUz0x+5hUc7sLsz2fD9mJOZHjqpkWlFanbmqa9fMvvSb4ydJri1bUgv4XlXOoq/SqFgsDPkGw/p
nBTLjZV+Z39CJEy+I5DhVaDh9AexdF4jYaq5dO9dfmm7bgmSfE2hJJCWgTUzwdLNkZOztJDDlhn7
dORGiPaeWDcIruT20OwHmDIIc3xxBeuAxU2p5TQQ/CHgJMvs5iPKuN5clD9yJyzzLJ7Z8h/ngXyb
KI7LPUpLv0m/X5EFlzVNnS1sZTuKOQe/WFIx20XF0/3VvmlEQq2B/W3o0nRTUZJV+oR+hZ2kpifg
ew9K8xSpz39hhCCVrD9PM3mqNR6ffaXWVa/dQV/72dKl33Stn8xAmWHFno6FY8EbhO4/wyKNqJmT
86oLViWaWg5/UvillJ5k45NZzJiY7hBMSCJ4El2SNB6N0kSSR8pbCylxOToAPc1rt6R7VF+Xybpu
ZviKp4d9amiyFXlDa7XJs+wQ5ac6foq9P7L1WjaHf7cwUyuToxYiUjAkpRQdqvJVDn+Z1mEY/uOM
TRietSBOKE0yY4lqV81B4fK6uGC+9XLGb9xY/XdLM1n9XOi9oA+V6GCEnzxt76m/1Gx9f7rmFmX8
hKsTCf1ar1ot09V5R83fsyhi9HSp/uVpmS7KRBcoaBV6qkSswB5oJ1IGw89XVT/dH8rcbI0b/Woo
Ia0BPL606KDQcxILv00Q8izSfSPjlF9foP8zEl6WiiTKnJzJSIAD5EIu6tHhDD3kgjrZVqzpu71v
5OaimNTeNS5FHWDb+5EQyQFhRgHlEOQHExbZCJpRKfxVdvmMoQ/XwzgcWcPBKAYpFEWZnBajPUti
cImTQ1g/ktcIq0ea6l1YXpwh/3bRyNdR1oIZcznIB8/4GkPpraSm3VOICYBbwnc0s1Om7OnTD5qc
rb4eVEh5+aBgkN0E4rNQk6ns+k4p5HTQoZ7y5d/P9fUMTM4YmheeXpEOOrTWSv5xhlMyNSljzs70
lKp9OrDJQRuMgnRp4SeHGObSFJgyjXWAgSB6s1YQ6Vl0Wsb90qDd4f743nbkdMeaisGtp0ggu6c7
tjFjSaQVJDlYZ+FAnyRIuiO0eoD/oewTnuMn45VQsX1Mt/pjClETCfA5YZFb+9lUzVG+gMeeqk/m
OFICrbmA2TvkTtC4gYB4Co382nluqOMN8mGomqTLNBVosqFM5vgimR5gwzo5FPUTyd4FPGkJUZr0
zVsYJ3UJlRbY28SemeCpVpEhI9XEc0YH3odtfeISYhBdJRmmy1FGnUkkkK3ggECROWqf9O5Fyh5I
CUZkbBpjZcqvfZEcx7UA73KBGCxfk2Jcam0681UfbvXJR02cYR2Glx6yt8uxoc/y0r+E8B5YkIo1
pC+kbHl/Cj44xdEYb2sFYh1LRizjvb/K4f3UUo8ZMPwnUj+Lsvz97w3o/P6oBQUB0zRSIlkJokjL
L8eO+p2ikEIUvt238PbMebd3GMO1ickYhLbXTELzy5H30EI3HwP1F2Peq7HbQdhNFXwD4UdbWDPr
9P+wSyRmGBoPMGtyNsj2wnp4hl4xPu/b/BtEiI4wdupZB8GEBum1byCanJNz+3AgGSzTaCAJiLIJ
T9j3C1bRvVJQwh+OAjTSdUo3BGcSoMpODWbO5C1LaGFLRJtoYqAU8t6SWXhe2fmFeFR9mei+tL1o
A2M4uKgZyeo5Q9N5tM59rPqJeGwgE9jTUyqQr4Qzl4ObbOqLZTr3N8xNe4ZMZv4tmDEnd/QFXQQi
4l48ylW8SGpIPo4alPhFurlv58OFKOtjjkCVZZ2tL8uTpdJ8oEjAXET63Y1DrcWrunjxi9I2K5XC
jHxsM/H5vkX5o+/ApMHbhqwEQcfUoaW0sldqdxGPRgajaqIKr5Wnm5/SgSJPCt/Xg6Yq2baiYLdV
q0H6RbqvgIOeeicssdU+jShmDSQNIWj0o/ShrwG2w96mbSEOWTR1/r2myYVObK1et/BQLGqKHrbQ
CfvU1KINbJ7BNzrKg5mTdmsiFRpfIMRix8vaZCeCncnoOZHFo9Q9n79F0FlK9tA6dbnPZ7bijTNN
bAs7JHkW3KE0VV4l/SdkVW5xvOALj3Npmeu6Gw5bxeztHDKdnracboDLabi499fu49KNbgQRcxMn
afCwe3/csiqWkevoh6OhC0vIDiD7EJZtug2Aq1XK9/vG3tQP3/vM99YmU0pXv8TN1w7H8ic49Prb
8Et6FrfWMlp6jrqRN60P9+ECSPuj/9K85Ntyef8D3vRtPnyATPhN3Kppujw59KoAUw/Y0+HYbf0n
1QY2rC6EvfakO8Mq/7wPjylirtamWkc7AFgzxj+8NmRGryqmZlka/5JHD3EVb8SwIAEINoajX8HV
RDvVQ6CjxRClX6WUqi8Mz3DD1a8ZzdG0iTm1Mnz9my+wSLSyr2WFJMH7L+hlDfA7NCPHqhI4XOVn
8rYbr3e6SNvQm/6dzmig97oZLxretfeN39ppvHjQ2takkY914pea0B+iinr/UTlXL+a2MmzrfH5O
hz9mvvpPlt524dU8B9Tb67LR3/Z0tlBpk6cSv02HZCN0NDWZ58/37X307GPaiJiARKfG9ThZ17MC
ysmK4WVkhNtG95bQP0MBkT+Z7Yylm46C9C8tvlzGXP4TUySdg0EVU3zSodAzWjV/RtULQnAR/W2C
ly+KRHSLzJjzTzdHeGV2sm/gFlTSuMSsYFTLsl2FdWkLer5LIu/F82Qg5G7gVzt0wF0T7DQJcqHb
hlbs5mTnyzm98fFVPj3E3DZkKA0NKjZ9spN6OWszmFnFIw0L4cpq+z/IDHW0x8MJcH9lb+1ZIiBN
tCQEjLTpTkrlswZ4lXGrFODiAWrmNTjJvPuk0bB839RbKnM6qmtbk2zXUPZ5oSaxeOy0hhYv1GRs
6s9rVTh/Ak6x72RFsCMVFtaiPFHVekgH9TlNhscI8irITuPIrVKwzxrE+gvDgjbkLCn0b4kHH4Lo
YKhPfihBWiiUg5ORQYTOgsKMJ/0KTG0lg2a0C9lz9bYDgy1XM47/Q/EECWaDS1QH2iuT/bQmgzMK
yoL+ueRRImtwGSv1vombL6I2RHaanJF3Us6vkCBvskL9TnFwF5rBNikzmaZhZQ0Me5i520c//2Gy
FW4AkqWoBluTxxhPTzLgXiMea94Si06TIxsorTpj5cZxNXkgaCYIBsI9cpXv/W3eWOhsxYJ0zBYw
um67Vda50QH4b1Qs4bi7v4M+HtL3xibBbEnbvqAovnw0S9olcvkxNfYDomoAtcX1fVO3B4ZYgE5d
SBFla+IQFIgflZz+nSNtIJ2+jBzje7CHd4vu+E/9Xw1MUyxZFnk8W+JkYOCfh7AhI83JIB6FOzGA
ORWkAZ0394f10bEwgzxh8eQWFa/piw8OoWTQLxgamgqKFrkYVjViVis/U/yZV/pNU7pI5dyCI0WX
x8fn1R0lSJc0bwiAjiUF8D90iIW2H3bnn3qo/7w/qI8+jEGN4QAgP9kSzelSQUWtWT6WziAywGzQ
h7jVj5B5ol+WzCS6pfEB9/5cYcwyNdPSEXjkuL8fVpyocYVUiXzMqR7R4Avi4xOCUmvVeKmN7yko
gjD8DOcr/KrrmM5OJZjRY/94sAGJ6kQhuGuTEuFkr5wDGgaLDnEQ8wJynSdO6pzFVP+LjUIUZ6g8
ZSRQmxMrcJlJlKY7+cijXgQao4IklM+2/HR/6W6d6Gszk9teLem+R6tZPmYJTnArhCc4XEGB3bci
fXyXMmfjE4YRse+nNd68GnLBg3vuGCm/L6Aihfilhj71nK7j5DeIpYWaIqcOpPt03/CtM3BtdzKL
l5z8u2Jc5KNPAVdN1QejW0t5vbxvRZJv7MlrM5NZVPRc6YZUko/nDBoD01NQXgTKVpVk/0c8KCoe
dbshCir30HiHW5gm011sxOHjBT6Cma8ZjU0OCBr1lqpy93At6JPTqNZnevw73zhegO6QayDyhVJn
4ZeG4sI43Lj3Bz+et4k5yyA2t7h+WNmpOY8yih6rsP210XcFPnFyZbbfn+ScHVvTyOM3D0FRzZzB
j0Ytke56TTV10nuEGe+dAJ0zLV1rsXEMC2ktnBfDc6Icu4v0GEdPpr619Bl7N1YYegrV4imoEMii
0/reoOJFPWjKzjrKUuMW0H1U4amIN1C4wz1XLooW2EnzSVUk26DFF+cxM8s34lrgySYdmKPn4106
bsErb27RMWNG6iU4pc0PzTrQobpQgUGBiYvRfmjXQQ/dIlOOsoGQnugFHy47gyYp2J8KmMIaPUWL
8pelFc795b81M4ZJVGIpiqkT8072fgajI1AeyTvGdNiApRIr3o9bIOl0tYsBWqokhugt/qovwzl9
Zmmc9fd7b0wrYJRIm/fUVJ29HZQazK3vn7pG/pyXmzy262ZJghH++53R9K4FE2spwDhlDass3Wnh
URLWfljNHLkblxIADh7xBGc8WXiJvl8dmm3oiZJi/0SLpKNon8WBrEr5nP2UwW7sgO6KmW9DrON0
+TfDn7l+P2aR3hufXPT5WatbiDL8U3w2l8UlXXowLFjqd+je7RzYn+TNyfzemnfK84rC/SRaqj45
DeFFBBarKf4Jvib6DENgbfBGWmsYUubqNDdO+vi44NgBLVSNaZ1GAWR+MS6Gf9J3sEiq4ebc743O
WiR67GbFN8GcOWhz9iZDU6O+hKnX8k95MxajoJI5PzaI89G878AZev/wfExrKgBPwBqRrCHe5pX7
ft8A5pN1SE+i03DZ++tE3Vz8nRr9aVnAOHppVKrsMOLny4vu75OOFLIt9T8jByImwZaFlSU8VLAf
exCmFrlgF92KxsAA/vIkCucCjQ9r/v5TlUk8g4wizPxxE52yz8E3Ftw8Fr+LT3DDbZItaLRPHiD1
men58NKamJx4+Q6tWBQLu+hUdd8UNLyb3/en/8NNOfn9iU+FSc6odI/fV1vP6czCpi+4CH+0zbd/
b8eUdbK8OvejMn2ymm1Zny/DJTrV3Re1rPZmjktK9csp9DthZp0+vMUZk6lyXng4ci+Lk2U6F1pX
C7HHmIz0vBL7LIFrtCAGHvJsXV2adkOb58wr62OspgAH4rWBO8Abk6J/v43FC4EpbHHDrrFRMXG7
FbtzQ9dDOAtb+3A8sURyVRkDahI002dxqtGXGLa+uCNj7fQbYU+v71JchzO32sed8d7M5FK7WEaQ
RgIq1822d+I14FV5Lr79uLlHExZFDVAV4/vp/ZxZoZGKghqKu3pDdtqhbWlROT/9o72FX+rx17/d
ge+MTStD5CvRyhuYtngdOJYtP0qb+wY+brv3BiZHNRnfRxfxbV06N7DNR+ADM2sif/RA721Mjmsh
WvAhdYG4M57pCElpZ6Hz5ql/ZPq+eIfQ9hhZ54RHkt777qd18hbdhu6TpfHYzByyDzfu2y7837Uz
lfdrVyP3W6RdJO4q16KuYNnWNnSMmfF+DJomVsYddPXk6+irqWAVZYc4nQtF3dJ01J8LeUEua2Y8
t0/VP+OZXHqwnKVNGzEeOs8eIkewjZO8Fpw5Mzf9xNWeNyfHCq5imovPrGDlguZxSAjiJ84/2tXc
dpTmVmjikaDBgD64xZJ3staNOx5iGkxO8af8wdrLG8UulvIX9L4sR5m5tOZOwuQ1hnA9pGkylmU7
sPMHxfXn53FudBPfMRRtjNwr6zUsrWXar5VXnt/2+UFdSDbcpLa+t46ws1qN48+O7/a2JKPJgwww
K6+W99uyOEdqqAXJuC0b19smjrwpHHAkS1SfZrzKx+BiPAJXtiZuRZY9xAdRZtiNi3hx47Wx9pzz
OlgrbuYk7n0fdtO/XBmb+JezZirD2Dm12zyt527I8f99F6lMBjLxGCVJq0IBCrBr2Ymhm7LvO6d3
beJyJ/xyfxy3j5muG6BHSAJQCXu/QtDfpIJwLkQw5PEaghY3f4iP+c6zoxm/MWtp4qJUAer5QMHS
eMCqhedA97U9bz177lTNWpq4KAlmY7EYx9S57aZahC7vQUd9LFfZDMD1pi+8mryJj8oRoUn8Sz76
qN5R7fG6NLY0d/3XqZt6qHNzyUyNAUGFuOk3kVMvpD82/F1P/3E3TBwS9B+WFCkMqFxC27CoFtY+
tiUbMamZIc3N3MQrNQjdn72YETXciglNI7wB7fokzgzopvP7Z4GmhRUvFxpFtxhP74yXr7yhiG/P
eZ4bXhxUIA92CSdHLXuyOkD1KY/S2oyRwI4wcnlM/+KYvrMxWZghQvy1Md+2NLRCzqJeLLKNsJm7
dW/M1zszk2XJLeSuaDQZlwW1Xlvk8kN8YmbtP5bfANpdTZg+uRV82A/CIUS1u1jQuG/Xj2iLOhG+
OoRrnGaSxDbnTCoffeo7k5PLAUkuVZUbBqYc9NPoVwX7DG38onFEZ/tnzi/cuvcoB1tEN+Q8QI1N
5lHyaj/KWmO89/pN/i1/6DlFxo/QQa9vZmgfs33jbP5ja4q27tAbNfL6zVa6b6FpfurwRhXpCDTD
HuVn7yDZ2S95kWzFB+9p1tmObntyW70zP5lZxPlKmiPfzI9uPXGAj76d5mKJHIMdEOfNOKnxFz9Y
BOwIUpP5BRrM31+9dWVJlxIY+ZjccEFn+UPuqoveRubdhtB4xsPf3KtEq+BCqSRpqja56OuK9Htd
xdIuTemyDkbW+5NGCPZ16E6av63SkwxCSXlBFnfR0fNtCPrceG8EmGPA/L+fMO7tq/FKQRHGEMtK
XGeynTjW/vxKh3X3zVtTV7XNvfDo2dmrKM7YfWshnM7ztd3JhT30mgAZBnYrVzhAI146oWPaw2O3
5159lD+HdgpfNiJ1jneof0BB5VRzBbwb1wSFM0sn7qUU+iEbAusLcw/Wk9haQ8/XCV7Cp/Bp9LJI
Ky3TR0TakBgLns77chE7c47q5tG6Mj+9PoQqIeGG6OgueNQOtbMrH9Vt/Riul0tpv0KQ9wfybX8Q
UrbPq5k9futUaZau0uJJcwP/nay51mWyeKlY8xNa8etqF3Dne+vRjcgL+WE+TnjLyX1Y7SuLE5cl
6u3FV8Ja2kGlhzax29nGc7canzTndWVfXAJLEjaQVD30m241BrLeerAt2Nt/oqNIB/xyPj6SbzyF
gbr87zRok5siEkKaiwemwVprB/NEdf/UbIclwi88tpCmP79WP5GfX+U2IhYE9AWBxcxK3Hjpv/uE
iX/rvDCCCo1P6J3EQYjAyXbeUd4MdrQ+7xCjtoWXuQfFrVDmnc2J0yFcq3QBTWyWIc8X8Vp5C7Rp
mneAq3TP1npmjOM03ln7KdLAKBWtU8xS2n1XHgLe5T2bLLctZ9bQ3HpOXEqNPnyaiAxM4Thl+8oW
bChgbWhROgf97M3MuGZOkTYJBEpoWLxhHFfnjnG9xyMj3bYMLz16+Av/r4LQdys3iQiIs4wyjcaV
47CMYWj/WNnG03l9ccCmz72iZzfK5Ok5isGogsfmDB5bJ92jYfS2ep0DC9E2n7sQ5qZz4pT6eqSI
N3ARDRdRu6FNDdk1p3ZgqXLljbf2cALCSeOJndsGmwddcHJds6t681K4cgoTT2X68BiUOquKAO9b
Xgh+Kbs9jM5KdYSdZFfH0Q9YjjCbzFPGu/bOSZk+XXUkCq10PJnmydsWe1yhi6Tm3v9SO8CkmfUD
ab4DkLe1hYrsot0mn/XSGWz06duFsW2cZJ/sEWr9yxzg9d7TJ54KaXTT0lo2Q+Z+rtyKHOdxpZ3E
xdy1ePN1C2rYknT6PXhWTzY5XfZx1MSdtNN3w0/jzWMgTuwiCLKeTeTeeuxd25rs8FJoOr2C/uQt
DSg998tu1W5aZ/T/57V/rBfGKtmP12LEgYYzZnHfhYxb+uN6/zPUyZaHKrxB1gDzzRbaS5vEMZde
NAdonRvkZEdHuuKF5zMTCns2QzsfwtPoFtEsOPxVJHQ1odMrFV8vwTCPLaru5FXbF89px9uT5ZMX
6t8Fe8AsaVkAIgu4bLIrEyUhwXSR/ue0Ro/mbnDIrros3qblPJjLwL2/ZDdfbTwZdfgYVCgs9cma
pZ3hp2cUHHeoJP7pHfmzUm9eCkdaFY/CxYVvaZ3vsmWwywg0hZU292a9tZh4J6ghDBlKvukENxd4
kFLE03YWJ8Nkh4J7tWHJcnilz0Unty7ua1uTyS0aU0xq3Zd3lxUR+86y+6d6cd7+f8RB4zmbHoRr
S5MnCXSAfaVGjMo4wA3/o30x1hEXqvlY/yl/nPfFUqUI4NmXp/uL+RG2MTblXc3mJPjBz8CR2zJC
VEBP2b7lTao9eE75x9j6tvJbXNQwjczYvLmC4OhGVBT6nVMn73meFJdaI3PPCYv2kG19l1Vc0Sct
PvyNg7GubE1WUIJCJiyGmt2yHouh4e9qA6B95hF768a8NjJZvFbTSimGivDtzI+uk2f9SuOBd3/i
5sxM1korq26UfxnnLSb33m4hf1+A4p454Dfvn+vhjO+Uq4AYzXuZgnUrU9htD9VJefDdjExVu1K/
hDP98nNDmrwga7mTjQG17rcaMhralYMwMrt9boVmxzS5U0PuOJNyvMydOr73fXd0y73tLaRd8eX+
Mt3Kj9Nj9c/+ntypMeIpmeQzqNKh2WYfugHlhWDN4+0/boiJJ87OA0xL4+aGnf9xzEmNfp9BzbnB
cRU+OKerAU3uzyyTKn2Uj+SWHu+0eK3+uOzHIBUaRQcifWfIVtav/zaLxiQ2VVpPqqsAo2PJVSQx
k9rDFgo/25vxR29tYJPhQdUiKqSqTVQApphpI4XwOFEvMmXCbh+vATM8Ks7PGhRA59Ab/uMTB80t
np9953Sam9obD6B3tidLWEGpmdIYIe8evuZH2Y0fhgUU3HZrY1iz4a1102Wympvb0VPcG/FkQWuj
UHK5Z8TDI2VfmHJJ3jdO9Zge+73OI1N5mVnMGzm262FOMz0VzHayljBMY7GTHP8hXx42RzffV8dP
618zc3rDp7yzNXH50QD+WY0YXOOqZLJCsrTRollrM4fv1jvonZ2J17f6PoSJlzF9hSv8m2gLwAKG
zeY3QN/Ft2/yEp5NlPzYrnNQNfXG6klvIB/dAOk/hXlWYVzLVl8wmWqzT4vyU5zEq5kFu3FHyxLo
JZVuBbrd1PEbru6AENyPpFyq8cj/T9kl3uUP9X6s0s+CK26P5x9bk0sAQm8FguXRlv2Wgg0WkF6P
L7sx9URN1rGE2SDr1oYEqzoCpS3wfuJkfE14KZtGKuVdpFe0QLqC+M1I/+jGLOnELUOyCDQW1KQy
0qq9n8gmbeJUilR5p65aInmqmCTXNk+gY115Sa7REbnCZxbvllO5tjkZnBarCL4k2JQO3il9aj6f
N6KrOC/oI9mle/6c7NOXeq+43fq+4VsLeW13spCEIpmgZ9iFZhR9hmWl/b5v4NZzlb6gf2Zzco0j
EOMbaowFATLGkQnZcLz8QfRQYsncc7uv2lWZvzZnYZNrX8zCKdH7ncOf3/Iv198wud5h0JTONR0G
O9H2tvHDa+z6rrgb7yfYO3GjnUMZA41N0CZzJ/8Wlubd+CfXRSs3KMi1irxDHdaN9+1GeZRoaW4X
7SJZwB58cfSl4pY27u5lZurnNtXkzlClXKaJYLypXnevMNMuXp5WqyOFgX713C3mqlC3qiPXI33z
vlcOKM3YSEjJEHrZ+mpwXovF4XvibOBE4XJE6IylJZ5+6Ba//uskv33alemghpNaujDJaDdRpxUW
w+bwsjqOWZAfyCWRvD3NpQ1m9tRbov7KpFrKRk/5dHS3HSajJcyiZNvnIoiPhE4QkcK2MXIA0Gqk
TJkOjVIIkYXSxv2DcET02C4Py0O4+P27dEsXZaYfvv1nZt+M1+D0rXFtcnJNKjUM6KHPbFKrBV6R
bQvSPPW2fNLXuT1b0brpgq4GOHG36J/VTVAwwCAgI73cvfhvR0P+Kv7UtoKTO/dHN2du/PurdZNV
wQjTEHNanC0Gca9m0YyFt9v83vxNnKrVRuhNeP93N6q26oZuZrNe4wlI1qX9B9mhGZs3jzpdrBbq
airNBRMPJ5BigTdAl3fnr36KooWTfwF2WyguesH35+/mvr+yNPFncZN1llJgSUGKZrB1jZxHyJ34
s/kVzl3FN2/iK1sTBybqZVnCCsztBO/741MHX/NMNDszb9OQpar8QaWlU96hpUmzzyVewBJkLXw4
Peec1MzETYk7tdBPNCMwxng2TBfVDimI/LJQfPuyRh/z/iLdCmhxG6ZuWRBzSh8am5UEYuJMi5Rd
GnnLNniko8hqz0tvyNCA+2WFe1OsHSVPlzN2b4Up13YnW1+vurOVmtitCuriOvTdvl3Q1b40+YeU
9QFJmZmtf6vkI4OLFWkvo4MOJr/3J1pDSieX4kDZdRc3XXfcNCqvpuonYtYq1Ac769usyUmWEX0y
0E0jIQtzC5+fMhlmFnetUSklfGA6vPrdrjwPK9VDOsT7lRg5IrL0QQfhS6PPtVpPNtFoWJZkRR0Z
OmBDfUuaXHkvIzVLqBTM7ilByakPX2nDDwNC7fRsf2s9bdVI7v0VnRzB0aCq0iuAa9E12NAmk5tA
9D1kdCY/ldJjfm5tDwk0uY+WWdIe/8aS8taSaDHCSRBoBiECLlkkPsnhl5y+u8sqgmEKguyZs3Fj
ClUau+mMh76KToiJHV8K+z4YLDTUSmOfy2gmp4jnpIvCQL43ih7zPnql2+3fD+7a6ORKlfwA7TTY
tJ78Uckz2Ij+L6V6uiivf2GGwsLIZgCZpTlxztG5DlBPZ2zBL1FE+DX6rCO1eFE2981MvCabgg4Z
2q5AG5nQTU7D2bz2qw5NaOkJEYdvMgJRdeYgDL9Xg/Yxlu0m+LcJztEimAfDEmkCHWmQJgOj3uSL
Sq+qT5zG5YDyuZJpKzMBiiFD1iDIDz1MTGKTPxdi/NCHP++Pd3qjY96Q8Kc0IIGnBoAy7qmrY9eW
npBp+mA+1VWzqoP9OYtX59JaDKkLW5cV/sn7b9FwQspZWUdh7Or6d+FoZjNncfQqV++K8StGig4o
VcaePoCV77/CQsj97CW6h0Iz7M5n/Sw8dHCAMheSMnMvju+FiSky/cy3POb7lSkVUmheEinR5eA5
FdXF/yHtunYlt5XtD10ByuFVqeOO2mH2vAg7DSVKVM5ff5fG93i62Tot2Bc2PAYMd4lksapYYS3l
aAl3JXi4ATkfJs8rezt/NSdKB2vkrLCY8II2na+qJ0LEjBGI7WBh1faElD/6PpZukzGTfXC5sVcr
lSV3FEF3UIMzcFdK+l0NwoR9kjUHBVzJK1goF7s8Y9YAgQlgQWhuw8D9+fdoIFMECT2+pzPv6u6p
z3ovMZQ1R3lxhSAFqQW06+H6zP84l5JIuC/R71UTl/0y7jr3Y9jSX2A6fMupN6CLzU49tAxQe7gP
pxUTyIcH5ozLYwJOADkpS5mHss+lFzIoSZShi4NhhpKangwWRO1DY8ZeIv/KgRIkgzppVLzrRz2H
1mcnPUuVRZTHgaoJ38npL2gWDBCeYGeTknjaqDqNlq0FA/O+XZMxf8PJTcWqAL0I3tWg+wGSYxnZ
RHBMgHfuF0g3n1cTCxdxALciTleEOM3kTmziAN1hQI4RHB3ZBOJIrWtgbPr/uX2zqz5ZmqoJSS60
ECYMFMRQX/E6uPz8vZe7BxZ34LjoCm7kuQgltFhLeugF+Jh2yYE8WB5K0mAq9QB9dtNvhafGBcbL
dbW4sDXzJmIYGvDIpjLPXp4LjUFfpoOpIw4oPLEjFa0bGSn8Mag/kDj9yWSykg+6iGk4gdyppehY
0WUCHSEZsZlF9lT+qPQfetGtCFrcToQyiE1x0S2DU/g6rtIEeEpxEEsqdcHlLWDyWkfOFGxKzvVN
XBPFbaIRpWApyyFqTIMRVMuiBYhctvaG4YtyfxkOgKrgYTG7ID5I0xlJhkkOcb3Eb5JLGz1qHmqm
3MTDPk2LnfLey+VOSIXbxKhX1ISHCbiQLZ/rSRoqldwYVhyohjOlTmy6hT/TKYYfpXBTyraR7Ehn
D5pdrtUiFxRGAmANgEFE4BMAd/lcMqm0WJc6XAvRyHdJOT5aKsCI00x6UEAyu7LOhZOU0CqhI/08
TwTzwtIcE8g9+PeCSkmJ02fCo6Cl2aYzlRVbuXDvJAlODoALAP2CPzhfVdabKT4EZyndaW1QIk2h
2HHlgcz5H6sm5AA9E7g/QCDloZTmV68CajlQssjWVrBQ+7ilprQSsFxE9XicoC8BMbZmIFWmcfrf
kraK2iqlAWAGJnoEAJ4rSI9U2uTwcEOBx66wEgTzjfCzPp6J5MxIokQyGbOIBvmvvnCi3P6Ruebb
t/wlGUh3ygAd3oLc6/pe8o/d/xOKSNCaJ9Qvuu+lbEKIiPHqYFIc9iu/ZT/Ba7iZduDuTXasc8x/
Vpq7kMepfk0xZKUbkNeh3+u1SB8iEZRkjlp6srYRvq6vbvkQ/yyOO8SsGoUGw1Y0oJHlFcAtLIjp
GINrCAGzdv1g4mlBVgznkknDMf4Ryh1jp4HkKKVYIahc7VZ9KkXQS7rAJHJSZfCS8Jv0flU/Wlq/
4h1Wz5Jz6Jj4AtHwCJ2VPvOW7jrJ3ArPJRkDCpbvAezROlh4O/C409u27lbUd95LztWfLZvLGIL7
pxQZSC/BrixkXgqmZ8RJ5RoAyVKkiQfbjPYFNiANkF/nRqZixQii0YwG2RE2wpbRnJjvYtmuIw9c
roAeXgOfXNShE4GcVWPAiqwtEcepO9OWggMadzHJ7PF1RVd/R+gXG3giiHNHZQg2VlmCoPhl/FUE
xsH8Zu8tsXsvvZOY/Znayv7tKCPJPDjZI+Yinq9flmX1OfkA/mqK6kDHBuqTjzZ5BPY8MmC+6KPn
/6nZGDt3RdyiXzoRx1/OXpumDgzsAarLqvNT/r5X7woP1KnD5mjdu/R7rVy/dpLcxSyiRgNtPFSn
Cm86FQR8QY9UgzQMTh895k+Uxv71JS65eQnzUxhOBNAIgLLPdVWQujwVVJxoX9wOvS9lv9Kf1Rq0
/vI2/hHCXXrMMVMg39U0CEuZ+e2kf0RyJTlA91/DhF8KmH7j6yNxgOZLiDxfT5bQrC5h3oJGA5Ca
sR/9ENXHtn7W9D2hn2W1HZ8qQHnT4Z9OSv3lNgBv/h/R3CqNWtYAu9vQwBzuwvS71g9K4yAnzEpi
j+Khlt2q/NSf2nfaOmr9QjAKEH6myIfX5YNmvaqmT4t/WE24+CbO4jHWl40VYzsIFUJXK5PWZyB6
cgVLDYSp964r03+xD3+2gEtZIUfM4tzI4czqyK/UHnFJipqv9UG0DrCmmPUe9nrqFMV++BVR8Iua
20HyabKdWhB1xY48wdE+KMquTaOVu7x8s/582vzfT16SNUhMK20+HZEd5L3uDGyHRoNnci+KK/HK
bBQujeTfkvhRTK0xBk3P501Aw6U9jlXsAsVijRvjv5jCP2I4o5+rIJ4ueizIsp5lw0uOHabfFJu5
5ivdR9/XT5Yv6f+lSIDPnPPw6EPhwWeEqBUa0nRwMcwTrdtwTDd595QrlT3Kfmk9pztaPfe1cyi+
zPowtoCS3dWSLb1d/45lDfvzHbxv1a1kaEUVpiTTt/nkaH6bbdTpJtVH3PY7pt/qmIsvalvW3KFB
+3xeAx+feKpxTOoHsEi3wrvObPVx5bMWUlto0/l7e/h3Be2mQknBSB90XQSIMT+rt2O0Tcs7PNbq
NH9QW9SGdMydF9vE+pTpG+vsWHpEwn9UqJe1qh2F22L0s9JNtXiXyjeE5e5UGQelt1MTRZ54rayy
bCpPvplz5n0KZOcMdY1Afc5/pkHyUN6wzeD1T+pr9JAEwlqT86IXOJHH+e5UGQE+Yco0KEMy+WNt
AsSzDCunMfo1JFseU/+3usL6A/EJsJYgneNsccqqBtk4XI5MAVVQzpyYETBAPiqWW4jbBujUYvuk
TL7eOBPIMkP2NBJbGoEq6tQI9o0GRbwV1V0MC0+/ibPFRSxrAmhdsd+msKmnN1XAZ9HYzYXJV5rP
JDXtovuJGoZ/XTkXD/pUMGeVe0We1LLBnYnIIc8CJae2Et8BdTKbQMnnp6hw7fvCLYwj6M2vy156
b5+K5qxu0ZeKQYGREhSi8IqjECg5skKyox+mnKxY+CW7eyLr9/6fWHi9qCza4K8AvNi2Ksb2PwV9
5rWKzwSpKpVqFJtowORxm47yjpX1dgIiuGhE/3CA5C9ZIDMD5xUYfcBreO6vSKyjwV3Eamqw5wK9
RHg3nAIjrsNNdzOueKxl1TwRxpmCaTKaqgS1bVCjAy91+tbtjHmkPpThU9qtMP0Y9XglWFjMJWCc
++8VcvZA0JWpqhXYTLlj9gho5mZbyU71ZN2Z4z4HPTEyGSZIhPIHQ3ip18r2S9boVPqsTSfakg11
asg1rF9YmvmGICc0M4bDb/UI769fgkVXfSpr/pYTWVEBDKs8mqOw/KBPDhNvJLGyI3YDUm5hOHY9
gLaru9wHbvN1yfP14kORU8GcGZQGYwB8MARHxnZQfpVIYWA6yAaD9SY2voyn69KWnOCpNM7AJYKl
VQVevkGMSXyQPtO2d4jyM+yQKSITouGVC7+8OkAWI2MIM69zWtsNgiyQZoSR32nlbur9DkAQ/YY1
rhko1Woudr5xl5v5Rxynr0RJatabWJ6VHosCcELSo+Foo414wlJdZKHX3maLBg0ZRJQIZ6IrHtC+
qrKWVaEJgZFg2Uofg5FIQxLh+qnx3ap/WZoTMZx7kOMMRHQx/DIFYSGAcCffKO/aFmTgiq1i0lz7
VkNfETw9s3PA2yuyY6yiJc+KeLG3J9/A+YmhsNJJo/iGXvTYRjlIki1+55lT1K/Vl3JfuHpym0pP
ZrEHyTxK72s5Rn66gtsE0PviA0+uKIm6WEhbCc5ZRJF1T567zNbM5zZxTbYpC19NtjPda380H/LX
pACQ6j5O0f89Uge0sxtgTNq1DHDptx7k7Wzc/L/OCPRP55+XpW2L5As+j4mblPpdexs1m7b5mBI/
o3Zl+lP4ICTHRgRouDC5dELTcSmt2LHF+/33IYFy/PwjpnBQu17WkT7bWJHLUqd7CNKVppHF1CTw
64HdC8UHij1nRFJZbksRw92BdUgoKh7y6KnxFzOOWfOTzry+heRWpqd1bytbPH89r4KngrlrMPWJ
Yij9GAdh8tJGv9jTraDbIEa1yfglYDTj4+G6wCWVR58rkIFQjgDCNLfQogFdRJnVsBsa3YzNncie
a6I5BV2Lu5fMyKkgbmFxOjXosS1Raxx6u4h7RzNfri9lSTFOJXC3N+xKzWhqLCXRCgzqtM7UH8F+
2tOPMvM1NMD/C3Eq+KrAiw0kd5nbOSbFqqDNJ9VIJWCMMxdUqzargUBjaCA/b2dEbbpK07V0XipA
+SBYRBGE74ehkmAUgoRSXOM2n0KQD66G2XpQVnRbQHZ/KYDm65ztdH99rYuh2YlYHkU5GYpJnEC7
GrTIzdvVHfmpPIr+9FN8FdZehCsrVDgjI8UYmNYBdQJHEDp6d1AMtwGMtrUSJvyXJYHATpqbTfDo
O7cj6HxRu1GZ09VJK+IFIgzopo3z5yqujrKeVQ/VmIyAay2toyKlzb2agFHv+rbOKsJfdrCe/f0J
81acmHurNhWBtZQGhuSqVWNH7Q7kp3ZmHoR/iEn927Ogg/F324uO+T1uta3YDJlYIh1EzNLcs6LS
bKS+1oYsFxM0YMwwoZqYFgLm//mKjLrL4cjxNjHGoCP7vnzBvVOmX+V3hpZN9UFqEzv+mjSffoDT
rbe2YeH1d+bH9X1dsjWnX8FZgnyUWqGu8d4jRNQ3el6AskMET9V1KYsBNfpQ0aoFLgdVNrk9nVq9
C2uK4D2NPMUQnKGTPU04CPl9iKyCZjqleQPan+ZrWM3u/b7nvOqcyuZUB0TZvVGh3z3Qh7ssjvdh
I+zbnO3Y8CyL+06cq5LUGeo3ufiMu9QZJT/pjqOAOvOuqz9Gze3oVpN2de5D/10SvgsF3SUS3aox
cwgTdnQAe3W3+Vd7hvcWundntl9uz3RgLVbNiGi5Zx4Box+wYCdti1kvI7SnlyjZAUPLqgrfeLku
eP7dy/0yDTSDoMEVnXXnitlMllWLiJGCOlLRYpNaysFUonIzCoruXxe1qH3gQv2PqNnFn9xqHbSe
addPKNdYDSiam2LaFpK0Yr5mFb62Hu4Z0JkhejYbEc/WQtom+6jC6A9J7IiEQUjew970DLLWBrUY
FaHP+++VzSs/WVlXhmhcYjg8UyI7EmpgUqOOoeC52gJUQsndCN2R+nQcwEpLR/f6ti6dIOYe5z4l
9ENj1PJceKpLGSjY8A5RhwGgP7mW+UISCW5C9exf2GVEfSaAzhXwg/ADj4IoKbnVWHOqitkN6u9x
52L+0xM73SPZSgS2uC6QzaAV0TREFGrP14UMa6mDojUJlDDCeGWEFtu4r2O3xcT6isVaE8XZRTUb
0dDCWBKUTapvEjyHvSQhsS8ycy2Zs2ig0Azyn2XxwBVRpaaKEqppECWFRvzGrADMRqzaaP0q7qby
JgSvLRv3goZcliP2igocwbgP7+p+kjQvQakw9gpdBsudQsNE2rHC6LO90Ked5MrgzGsPRMmU0ml7
A8wxBsnj6pckRiXyiLo8bMZQo+D8yyp9PJi9XGO0RB/qcluJRV05XSfWjT2NUW46IUE/+iql6YIV
UNAGPrcuISsAhKLzY7VGlsalrCSImErvA1xG7jcwe+xP4lQY0F3LOi45XkSFeJKh+Rzt2vyMSzkl
KS58kwaV+SXp1d6ATwrVMEJHhRgI+XddUDsSkHoGL2I7Zjd97KnJU9aHfq98D0IQaphNqb+uX9mF
iFxBKgYjZuh01WB4z/cgs/q0GQrCAjWqbFkARp6Y+Xo6elbhA2LALvq36wKXLBQk/p6XmOuuPAso
AseiHoWYBY3fSHbmdoJjfyvv03MbsDVOvEVhGjARVQ0NmwCf4mwwbZmBkSwIg0sN2KYt7e4l3Tvs
ju7LlWaghZuLHo4/ojjLm0eQJXfzulK458g0vqMietcktmb6FhXpVNL8JSc2XuuBOCObkDTu+2Tb
5htUIsLxWclzNxS2uXCTeUAuUjUvZHb8YoqvGlB5O5cWzytHuaQ8sIaYq1MkUQTs1fmHMDMrjIKV
LBiqmwFoD4OTimBG6mP/Wf5RPZallz2QzKWYdBJHO40fM9mOho2WP17/kIUgfW6f+fs7OL9TGeVE
SyFnAWONbY2uVB5QIEZrCcm31yUtmYxTSZw+ga9e73sLkjI/fsjXivBL1aizhXA6ZJB4HLMQGxqP
jpG7tNrQ5Imm9njIvsuPHAhx3xNaEhzxddxmz+Ztj4Nfi5mXKqfzxAHIRSXQnqKT7vxUm1SNlE5v
oF7hfbXTzdt5/M8Vge7d2tVb1TlS/9m8kGGfVWDZ9vL2vuxsaWNUeGxmqz3ri9cKDX2KgmkN5Da5
s2XZ1KVyia8BckNaOFP41gkHZqIQNRbbRjigJyDS3lT9bmgbn3WAFBbivRbdXj/3pdKYAg0DBw2a
KEEHxql6MyWDIAH9PniR1Pcpy23TrGyj81LNZgDx7rahFKjCW6K+94qxEhMsnsg8voceUYy4wFOd
n8hQhmVlmgP0+7F9VL2dups+yk28YTvjofOerU3jiB+WK96Ch+fQrti1JZX/I/wi4SlGXZUV6sSC
wkzQqVAfmGitLHDpmYaI0QSjLdpGkT3jnkpaOtZGnIhQuWmvF06q+jWKHcdId7SX6tmK7MbwKm0l
S8lj2M4P7jOpXHpIw5BiVYnzyoBt13uZGyd26jd3qhOO9gCw7+Re2Cve2665047D0yZ77G6BhLDV
fuUuKsCP8cd1Jfudz+BeDGcfxMWZka7qtZnjgzRb3tfvhf8xo2vQLyCfF0AxBLQvwFx7J/wutw/5
wcI3Vgfh8bMGvDHZWM+mi16BXbMlN6n9pnjNRsL/NwHysH2iq2Civ8cdrn0sp5RNXoIqtcPHphgl
QVrtIdadNGgcwZVfPelR89pteCu+trvGWTHCl24HncwI/ufObBQ9+Ry3XJcGVdWxClIBQGsi8H4i
HyVjEE9XyLKFSPpeP5d5JecrnfHSgSmt4m8MLHB6UihJ1pVV0QTmMxba7T7Rolm9sFX0yIV8lwHe
ExNt7TrS2iggnd9zrVdNhgk5CIp3oAiu20dLPvaY2DWGwhWSXdnao7bSGz5fLX5xYAxG/IvI1JBE
zqPVVkfKPM+bQKXaQaKY2MUMdNUpficXv67v46UlAZWnCNgYgICCzvd3XHMSt4QDU2MTrVUBqcWj
Jqt4ScUryYvLSOBcBKeUJu2zQh/LJjD6wU/rAjW+bVm6sSmhR2bFJ6wsh58HysZEb7UYsoZGfSRp
4ivhWhf0mghOIcRCp7nUzssBE6hGNJuS1+tncnmXZrro+VAU/NPiU7lRHeZlp6U4k2IEpCeGs+rI
dKcYwCBp7tGy/2WJ1UrpZk0m59LRb6OKYciagIXUUfRyN5rEztg97Inddui1UVcMxtI2Ao1fxNgI
oJ+AEH5+r6hCjUzNsI3aNOreaFDNrnTxx/WdXHBi81b+kcKZiZ7gPV2CAjgAE8rzBEKF5Pgatva0
d7TYHVbS/ct7+EfY/N9P7lLcZPmkWVkTjM442vG79bMZgbD2cn1Nl8HX+ZK468SsSrOMEFIGP3qK
XtY88NJt/bNjOl9LlXqcAmlge7Ra9YQp0KwOAV6ASY12jc1+ycydiuJuUp8UaDibZhtefxYyICZS
/1lo1jCvl6XM+FvgEYeZ44yppJZRHceQMg2Cy4pNLCl+pdCPpjVXQqY1SbPKn5y/ZUV0yOWmCfLM
yuxQJo+xBJYuKr0ArXElAlzUAgyZzwSMBh7s3Kq0phkSqo3QtZK4WYRuPOljQlB2XdeW7w8iaxA+
oiMbVd3zJfXooS+kCWKi6obUaMqWK0+wsl1hxrYRebJBbqNQcXKi/NCKyRvI8Hb9CxbXOYfXGLYG
CSQPnBgTBib6TGyCNHnLLSwzPZJorb14TQh3cfU21ysWSVilJfhRHx1Sob9nQrxiYxeekmDoRDwN
HALoIWo957sZEgvg62oIBWHfITJL4Mxw0LElYqgTROJNwux0+pb7HLUfhrkBj3bMa3PUI3J6B/Qf
UO+OACd5KqZoe32XFwLH8y/jdgDdKmXcVgZcDh6RrgCk3scKje6/wsljt8a2l9AV7BrPxq3W+fqX
GZhhbWtqsPauuTQ++IwZN8rCaJ2KUu35BrWNmpkhSMuDMgH4unw/yNIhZfuR2Zq+WnSbXdp5lDVn
qvGaRlP0XE3k1iwIgjbWatHO3chTbI9sVyXvueVpP0n5jjeujU5PgX0LTFi5u5euD11PMgAi8K6a
oZE5C24WA0BCDIwwRsZPTT9Uycf101zIsEHAjE+gopyHMeV55SeGqGrVKU9V2gVN3Xe6XVXEfB3N
yqi2XYJy/5G1phVv8O/WhySYreKqzJwMW09KYysLaNZyr3/Q5f3CFD0KfvPDACOifBlcTCaSmGE0
BMhUS7ELKA5xS0cdHMuyqa6BTlxaYQiTZcSqeBnM0DPni28FJhG5zIZASNOdysbaKSQYjoECu27I
1uLnxaUpAC0C6oyCgiZ/pQfAy5t1MQTodRH3ox7qt4MqKjsQwdKV8GJRFNh8QL+OJK3Fd/GHsS4m
mdphYaPVOxhQTbeylisHJcTE4fUDW9xDwGloePHMLxDuHlZm3JVRKA8BzWNA/srbuRqBaQjwP2vj
5F0XttBLasG7IFWJfpB5JILbQ5Tfe4TUxRiIg2DdW0SvOzvXSBo5QBWyJocYY5Hc4zKnTkJI5Rus
Map9XBrpR9F2ePgZeZgOdt4UzXMSMzF8vv6Bl7uB70NtHg9OoLEafD+6IpF0GgZ8nz5qjd0JsoU+
/770IsWYnEIQ1lpOF+QhMa6KUGNwO2N8+1yDjYkYQqkIY1BivuuAofxxr0PKrsnr+ElU+3JlrvPS
HgE+AHkMQBmh9gJffybv+l5dKun5b3ExHfJFcqgTFXv1oHwkO/31+s8vmLbz3+dMGxBeSCjE+H05
cpKfySEKdlZtYyaseGbp/OeKvEuPdC6POwuNUaVNFMizomPaHNJ6I71S/edQbQa0jprq4yB4UmOL
u4JGjlhUdj88VNFXqa6N9C9kO8+/hLNrU6FrpADtckCJp7QH/V0vbmRk58p36peZI2aanW6s9u59
ZQfm0z93k+dyOVtgAYBwQilnDFrrRwG4U1DETT4LgZ9OXslnurkubkn3Mcg4d81Kcz6C841KJ1ky
q7MpiBMZxfgcQHoRC++suAztTs4r57q4RX1ScLMRjIkASuIRL+K6SUd4yyloFdnV4+8ZhPAp3L1N
0rbtTCf1YtO/LnLptoENDTVydPvAZXBhx2hJdaz04oRXgl77VKSFPxrNWt/g/Cv8qZ1K4faxTK0o
HPpuCswqdyop3OTFpr0BBIAdHkxrjf5k6ZbogPwEMizgpnBEZxbkf9ImzahUWFNgmYTding22CkQ
wHeSUCubWs0D0E3nu3+xjycyuZvZSVXfw1xDpthR9AwVw4aVubn9N1JQkf+Le/JiZA2hd2M0MYrB
strcpOb0o0fr0oqQJaXHM0azkApBOMgb/CGxTKMVUXGWm4HcEMnw5VB5TA0zc8dYU1c2bslEw9qj
/QoPOg0zr+eHhWymkIcFE4NJ1DW7N9vmE9uc3WpZW3rXd28hewp8MyQWEerCv0Prz2WRTp3UOjSn
AF2Qym4YMkAIJ3XuqJY5OlkikpeuQRnS6Iv8tqzScW/0lr4SNy3uLkrpCuIY/MHHTfOcimT0SGVM
SKPuaWI2dqy0owuCEDwyJvPr+poX7zcIQ/Fc1TVI4/RySmQ2GCFQ1oxuqP2JSaJtVoWwYriWpGCs
AHgrBjoXgJ93vrEaE+RS6yMxyI3+IUuS0m6t9vGfr+RUBm9DrBbQsyl0H3QTElgaG+J01lppc6Fy
jpY2RDkaLCIS3jzXj5EYmamwAVKQ0N9j+LY+GOZo7cJhbB6BRR27iVlbXkUMINioFdpNyajbUkhG
r0Tft6fFguX3dV/ZUjlObivo8RMp1NSJwFG7Mti1dHUACYMSB6YTTRSrzncdlfUScKGyiHbQEJRl
cE9B1wD/qaVpElzf/GVRICBCf5OEzgxOlEDljNSJJQa10I6OnEbdc16bqq2NaAy5LmpRlwC9KuIh
jJSDzsVsg6bFcVor0CWxJbcTpZOnyo34b7TpRApnCpqKKUYMix3IZqv6UVvkOz1t1ZX4YXHbLBFo
j3gjzXXZ8xMy5XToEp1IAYAuAMjZoZWwmGR6iwzVKqvriiyeJqpQ0ZNDBVMMGBIMKAiZVdYdpWHM
+y1RJrE9dmOsjLZQT13lKlbJxq0SW2JtS8ZUo4KfaqA0JKmq22Ks1cRuKg2T0LlKMbdw/YSXv9QA
EqtoIInHv1JbMW+FRgpFzMslxV5qDO3HKPb1Q9jm1koFZt5gPvAwRSCjze8XNExzeosOOaNorERC
s6P8PEzaR1XKj5EWEAnzIIie51aTZiWkWloesKdmH2MBSZRn+K0idSoHMPwGfVVEtqCVLZ5lUeSj
l4KsiFqKdExga2moWADVknfVI8KBTsoLKYhoZseHRneH0Otqv/qHRAdYBRC1TgTNl/YkhwMGq0QG
LPesyNk9i2InJWvMyAuOEe4JfRxIfwFdVuaOqlfnR/esFaQm+6ypNxRgH7bWM/S5PF9XwKU4GwVb
mEwA6wAW3uSWM3ZVBGp6LEdsI3CTAvBbbyLVj4dquDXVCiSicd4fG3B8O6Fm3uitOb4yQSlWIq1L
YFQURywMJiFWha6AnON8W4sUo9RkoBK6JnSb5OnNoGJUX36pzNTGwIFT7tUGeD9EdvsiOrBRv61T
0ICm3R3LQdeekWHlai7cl7MP4hx5UeWW0MvzfQFprxr7cpofQuxCO/Z20o+AFT6qaz3BCwYfMoEP
Z8Ac4I3FmWJzKFQximvIJMxV6b2YrY2OL6/qjwQuCBrw5LKaChLUKgr9FAU+awjaPn6uugrJjPih
GMJjafVrGfa1lXFqNiHLW6RVIwVj9qUnr8ItsZBLmsYnKqqbnMZIErnFGDtAhPcwYHsLSP3YWsFj
XSiaYHNNGUNwIsJsS+V0LJsyxNQCbASatBS0rRRC7yQGqJZ6Cb2bGUMaMtxTvfFDadDtjCpHZViD
wZ7VhjPDZ9/AqZVRw6NYI/xg1SftuyiIePllXde+Dh0ipQnY38c+6WR3Ylm9YiIXzcrJ8jkXrPdm
JsXz8g0MJwjmJ6JXRzU+pnQtrbxsVP5I4h1wWZWUoIMZNjJIQV1KQVOCNDZ9KZ/6O/VjDUZlwctg
SwGShWoU0NsvsuphHEcdraRAb46qEgi1r44rmbgF73Imgrs2XSen6diXsE76J1YE0EGZvZPehDvb
XTfIy4f0ZzHcRWlYr/W6josCSgQ0DG01k9ngQ7lLh811QUvx/dmaOC+DmHMsiAhT0CJTWya7ivl6
rTqK+i2jbClEvStJjkCV+ylh/mBuig6HF7uVOvpjp7+qTPnWYvHr+lct2qeTs5y358S7SnibSUzD
RpvSWxS7YljY6rTv45+1cJdJd0q0EmIvPYRRtkeKVQdMM0YQOYFZS2OKHAXihs6uoKsKQBPe9S8m
2yYal4rHeq0rdtkKnUjkrBDLJ3Ec5n2vo9ArytI2JmtTJA/xSDaq8J4nx76VN0Uu5nbdvWjNiile
tMQn4jkD1LJyjPSwnTswrWoTmRK1a1JS7/o5Lsy/w9ZaaGECOP7cHsvpsZEPwM/LIEY3Hfl5p+L2
T0DsOspgFU2BteGsPWMWr+iJQE6dGwFY34KJi6N2kz2mld2asidIb+CLdZvpx/XlLZqcE2Gc1pC2
KeLJwhkWefGzbsFeaVIJNCZpmjjXJS1eiBNJnLb0xmj04wBJk9Z4THtITK9StrV+tEanKCYHyagV
iYsW6EQipyAW6xntDUg0umxjhtux+1EzzNB1/vWVzb9z4QlP5HDuCLxHUqr9PrCK2VHQ043YqDZR
iZ3EoBRm7UpAt3JmfMYQc/Y0aTSsa9B3NSga1DADbc9KCXlNCPdkZ1Ieh2MMLZR7y0NjTmJNdig+
X9+5/2JC/r5cfPZOFqKR9nM0JT7U75lbbh7Dr2r7SW/LxAkfrwtbUAfU/hV5zpvh5c4/RhhIetoQ
5A1BXlXa0cI4xWOYa+JHNFTUJb2l/fOs4NzygEErvH0sdLKfewCVKmYTlZDXGZtROwyAHRLkzB8F
Y3t9YUum/0wSF233lphXSD9KAJDx9HRXWpiwyW6oq5ZvdXqHvjfksVd0cOE2IwOJJyQwjPGS5OEJ
Zk7tIVdG2A3whO/Eqkgf0TGe+RYenV7TitOjRpFttZmqDlsyqGt8G0uRGQCaQUCBvdVBxzLr74l/
lUlEG6SbEF680K+ytocn7bb/we7FY3ObrT2hFi7DmTDOSgodCLRzSAvquEAnfOWlTYIOvMZbOcg1
OZyNZJaRF0oOOWiqcLWI3LWl6RJz2pfKvmgkJwESnMY0wca07l3RWzszSfZilGwSPCelcW0oePGQ
T/aYM6AsQmE66jUsm0xPRN1L+XQTJ2BPkZRDnKpOnYmeQOuVXeD8HxDUUaMAw878mJ85VeZNOjnZ
scRofzsVyVE1amcsf4m5U6v3E3OzvnKvbzgXQlyI4s9VYMjqDBlEySJoypHFWhHA7eCFAO5AszqJ
W5EiEtJ75VWKRJuBHWmo1J2BqZZIVHdoRvJiCiN+fWGcrbuQy51cOKCTjWRYGKnDr8ZIbC0eviZd
OEwiJjOvy+IzHn8JQ6e8ChYWE7Pj59X9/6mQN8OII4R1jadGDyJoZ/T7jPlmd5eR9zkuM6cbw4js
Qr8h4g8CcMMcD1YA526ufwl3fS4+hLO4WmHJvdrjQ4oYrAnys6wnGIVYEbKoMwAXMHSkAYGszh2p
lRR5Tzqop0SIa2B4MVp9dv4vad+1HLmuLPtDlxGgJ19p2omyMxqjF8YYiR709utPQuucPd0QbiNm
7Zh5U0QX4QqFqqxM4eqdmeBWb92m1VIm7JqkT+866MnZXb9LbeN31ctSzMIpOzPFxS5xWxvzxEaT
9W+kgSJI+trYkgMttoECpwaRHka3eHmgzcZQZzIPRQTWL99RXjsHOREq2YUyI9zal+5QNSPOW+Rs
IPIsPDLdTqstMcLW9izS+2eDWX9Gwl+01boamQsjWuX6qHc3yme1rkEhWgOg+v1fbGaGxWL1N6a0
dDlrGpnWZOiwCTq186CP3NiG18nak4Wz5qAujP/ocOQb6tG4Ok9pMxaR3YPqnZrzdHCWOt4NTeFK
XKHMFPv7mVufa0grxDXmLqZfwFwWzO3jWsi6u4WHExhAFPvQ1oA07KURkOnSMdbnIuo7+3nenFel
lyUe+QfhP5vA1ZiCCYN08GoUlY2OLdAJFVFlJ6NXpNOdalQ3tCqDZBh3WTU8DDim2pTfKk3htxOY
0ZIs7DO0BuhJNFux5B0snNiz72FzcjaxmlpMcWotbMyo7cyPECxuii/XN6PAI6EHEI3sgAaCV4lw
Tg9lJ4xzxD6h43hYiJPvLa0BrURpr94MyuTr1ngkEpviC3OcA2w0t56SBctYMYaYDu5i/qlu5Nkh
81cKIHNaHgv7COgHYMxVSMHxlP0lm9k/n4D+ZlZnR4jJw3aUJTYsuk5FVOedR6BaYSoQViFbmGrF
Q748oqP5+qAFWxe9WH8McstYWClZ3W4DS5uGXtKltdHMHVNHYkXgwS6scAek16sSutoY1lq/OTmT
izH3MxRRmyK8Phz+afdhAjn/hThjzIcaa7iOT6n1CGaxYNRvt0NhPhQ4K0aNnr3bgQbLKCMA+/+Y
BvoJ2bB3tPfliTBI6ZCi13GpWZ8K3M4JaGuguIkwWc1Cx1x9s45vnfVpsTRIz//lY+F/B25BFge0
bagWctcdXXKy0kIrom2qgmI4FSOSkOXT9ekVBJYme3+hgmej2qpz9zZqEA5qTyNkXd4q4K8fY+Om
NFOg+yMN0V5lvV43xxMg/jOoP/Z41vK2r5OOTFMepdVupsc0QgP241gG43xPOjTQpuhWfOm1zyvw
N2odJsZr1/9WTTDd+9TE69prllC9V/aqKvEV0i/jLn4NqjBDYWImrNLbNE//Hu9xlWWHNHI/NZ/B
EzvunUc1RVOJR1q/bDwzDQl5oHHlH6iXfHeP16dKeI7RMI7nIFPNM7nvWex8cCd7hWqm8bZYL7Uj
WQrhCQYW/B/8ATDol5tbyUeiwlfkkbGoN+n8BbxMWhok5huyHpIuUT6z/s+qg2+H8QIAKMwjjRot
UQctM/MIKcFC+TpXgWp80QakJcGfqlefNV0NSpCnOzWAO9aOLvepuWu7MVAQ/kPxUdb/Jv4gk4GS
UPgCP5x+OfgMH5ouLj5oJCd32ltNUNxBnG+XaC8jfSrLmxYYnskJKLqwjGctaMaXzTikoOJ0Ad79
FwttgkgGK4EEMU9FaePdva0ZlJUWq/ZN87ubSS5d4Rk/M8Ddglunq9RdsJPi/guq1fu5XY66czLb
X53hfF/0L6UrezeyzcMFuOiJ+TMmzq2oOfZBM8EkLZ+NDJIY6C0vZSpbfL7qn20FTSpISaJWD/rY
y1WEz6zVHJrIEW3yGrmUzQoLND7sNAI6GuIOqFtm6I5JCFSHQOYY7ydVSngmnFwkrpC+AoUIGLQv
v6Gy5nZOUwUOtPmhf8UuCvFupWgr7/XNd+zH63uFLdWHecU5QpbYQg8Cz5E1ET1OKnD1Rqth3sNb
BQv6N/v5YE70VDwsZJDliIVe6Mwgd1BiAkJpfXFzvMlvkw0PCFW2/YUTiOQQCDJAxfoB9FhkjWoW
TlZEulJ4efmjGn219+lPqwhj2viKKYvtxQZNSOwBtQJAH3ev5k2Oh5KOs2+bKfy4EeULYGR5GYIU
z8/NwCBhavytFtY/e5W1cOHyQzqKx7K2Q56OeZIWUTrMZdCCXdRHXz5ELbUy3lcjRO+GTd8CpbT3
QHvmBw1N20+rm8h63EUnE2huFflT1inJv9R06g5ZMeI7Kg8yMImvfb2+Q9/fk/wWPTfAHcpEV2ak
dLGe1l4PUBOGhpr6rTrYu/TXQLz959oHam+NzH36hJ5C3WvD4g7EhI3X35cSEKTQQZx/Cxc72qTs
yzzFtyCksfZqTUJVf5vMeVeB/XN8UeMoLSXOVhg0nttk9+7ZM2rZJoXGKib4di295tvt1gVoRKJo
JsN7Dm4hZf+vz7nokEJxjD29kUv6ANSfY3cwFlIiZ1HYXtq+adb36wb4xqf33XtugZ2ps0HVHVgU
CzaRo5/uluMYIG+tRnq2y07ZwQ1Rf4u9bM0k45KY1fkW72ElY+f0BRJxk5cb9Ic2h8sNGafvtJ6O
y3APQo1k+ZLQ56TsUboiYW9JHK54OTVATgH5hcuwOW9htD2uGKQxImtoXouJNp4Nqs0yr31lWO5L
u9wnDVLsma8khz7RThrVDpLJZ1fIhxOFOI0xeyDDYnE7as1LcKz1dh4pavqF5pVn5fCNm+JXlnbQ
OuITDWyktPPHXNktxr/xl+gp+I95LnwoJ4IJQCdGZLqub8SN35qtBylGSJUR3ScAjEKR9/qQhU7q
zCS33dQ8N1u0nuJSHX/QzA5qJOISoO+vWxFdBBDPA1coiBlR4uE8VUaHmgBVCIn6rfTAaR4iuu/m
b3ryQuoImIudbsjIK4QeCagK1vAJTjlQUl0epKJwCzPtCTyS3SNE+DYsLgguv2VVHGx08/GUjeft
sZpmScZR5CJYMyZgXlAxgOe/tGunk9auto1UcGF5zoKoVvZcZb6U36WsfobMA0PV8tnZaVbXvlDg
hBr3VgeTeZV9GSG8tiRv11dN9G45t8MHXKk2pEqC5Dw1lqAc4gyN6ToCZ23EtYIbFu+JYpbsFFHY
dW5Tu5y9YWs64jTIoYII32m/LL+d+mUMtA6iSVP/L1YK4YFuaw6TjuV9XgL0OZnzDq62flPi1rNM
CepPdLjw7sE/FKld4CovB+MuS6fYG9LoG/TTbhWoYWaDjIiUb9N/vzBY5y8aqUELhJFcGskJTRKo
yyMLlQ3aIYudFQ1CgDRSF4yNvaKrhxXy9OFCM9fXpxIt+zPqkp3ZgrwKTSgv5VQ8otkoqJM49lMb
0iX2snbhUnfg8+whaeSWiS6ZedHEIChCTIivVpF3ufzmYtTTPCPQN6iGxS/6o+N4FprSr29foRHw
4qHwgzMCIPilEYiXGBNqn2WERv6mwlP3xRgerpsQnXXWI8HyrIgJeMBANsaG46ZZGZXI+KvTG61l
YtWi84BXPDwJgOnYotyNtPR9Y6QEg0CuyFfw9qj6xO+tW7jrUUOtTIaWFU7amT1uNxkU71cHKaEo
0R67ythN9Qz6a0nkJhoUIn9sXRSYgLXgbvrUnEyq2X0Z5ZrlrSCxMNUtNBklJel2ILc4GFLom2il
zk1yvsyclL7Opw5CL8kP5KnBQVxL9rQwfjk3wW1ql5Tm0MVzGY0t8CNWN2t+RtL5xm3bZE/xsvO7
etj2DfS3T0rWIPmiY7tUaak+toNLcsn3yEasX27/citBLGJixCleewUEpGdHErGJbnWQHKDjTEVn
zYfOJ9OZjdauhzIa6kdcP3Gg5rdWVEeK6ceSDhLRtkRICLYXACbRqMiuxLOoeLCcuKympozM6UbT
wH2fggT3+fphFl2raK1C3xmwDACjcxd3kZpdF6ts/WrXn+gMQOZxVKEvJztjwnnDpQOyDxBj67z3
Gzu9WScK1hocEX9btr1BXnLzJaXmKU7roFvtMIUAxvXRCbcnrgnC6jQOCH254TmurQCAbZeR1pce
mU3Qos4+MCGnWv+MpuBQR3OFXfh2jjopALix28oeT6J4Aqrm6IFkrTKqwzlkXENTrG4xG3e6eaxc
BIZz0J4Pi3NabZDh9jJWUoGjscCXpmJ/Mki4w3mzzZjrWlsqVGSVzW/LGxsMksb9uhW+Vb5ksute
MD405THeD/SqA+XE+eoYvbIpE2GMUi3Siq90+dX9QA/rJnOfIjs2OFOYxK9qGQY3qoIWNsrAVhnN
YJKKo8Iy79e+fzbHzbM09Ydk3zDPyEWbCCxAZAJkj6uj/ffy6BVu5tgTs9bbQCZvkwphwX5twqLL
XZS33c+lW02nubQHv0bTr09SY94XZafsr3+I4HhC5gCMFEwjBmEON+q2UTuijlUVKV3rT82vbQwc
RKOjTDlKcDrBnoVKgK4x8Q2eiWdQ64KC2aOKOgNJznnweufYHnXXVzfPMF5pIQvnhcv5xyD/7p3r
nrapygyCALEGXbu3fSXDSS3D6xMoSsUD2ggSHHhSViLl7kCc9XjqYsxgnx8oyEDfmofYCIbUB9y8
fEqQavi67Zc3KwNB3aHMpVx4whU8s89dkE2eVUtmwn5u4e2A9vkmC1T04gz5JnF2onPvoI6HTD9G
jLLa5Z7VE3W2KegSozoOFZLvCnTOgi4q3c21e6B5WyFnrckOCrtQ+YOCSxA0SwjV0FPOOViNKila
gIcqstU5v1t68l2NLYAn3Dh1vbmsG99p0M4Ql455NyZbs9echT4vBU0DN5+3sNFVPL6vr7ng3rRQ
RQJvKKjsUV/kltyYY6o5cVFFNJkqNJ6Xo5+lcEj2pMngPKJtjCD13fkBysGjrLqi6fI0d8vI3l4t
0NNM5DQHeMztJ0UGTBHh13CHGCC6A1cBWja4YTWqnqlTRqtI7br5bkrtOIwJUYE9TJPQ1NTsUNPa
CTMgAgB9nIH5wC0RLvPYhOXc9aE60wlQCDLfLBtddqRva8nEC2cDDAf/2xnE3wWDTkGlvnYVqq91
vS8AEt2bNHV3RW2V4WYa2YMRxzLGedEBAwaTAfts+Gs+9dAPmb4NQGNGmz3eJbb+sK7fQN1YeySW
jU8QXYKUAvTj6GJGO7rL3QpqmWXJTLHZG9af/1jWsiMsGAt4g3V0noNABFc3+/tZxAeZX2fYEixx
Yz5N2ZMSezN6gloZ5ahgnWwVkGR0JrOiPI+EHLIEiRR1xTqluE+dO7B5eCZ0ZldtOLbLr+unUTBp
NsB0BCEmhOxtnhBZpRWIrFIVp5He58NtRWXyoCIDOvwdMOzvWlzcpC09LUo1x2j6unHCQlcVb+gH
e399GKKl0UHfwdhJmNwrt/aFlVNzimHlBUg6t/ISsFYbwXUbonU5t8GNxKJNlrQLGwnQQkhxFWFF
fUhlEpk+ocBD2ueG2Iec7bMV23gtRxgaUTLQl81Xl2ckMP/eHVxY4S4k0k9rFdewooz7BarhiWc4
x632s1pSiJHNGxdjx5rVKrMBQ/O634ivvzUv8xpYstMp3GiAsqD0rFpIS7C/n83atLagMqJOFbkG
KvUdHokhqmiylgXRRgM9C/K3rIkfZYFLK321jDXK9XVE+viHGz/Eqb2bC+eQlI1kSwt2AWA5yKbi
mQDNNV7TbdC7TG83A+vTtPZNZ/Q9qEyN6pAZiR5e39mCQTEpG+bZHBN5Ke5dDoWAJaWKW0WOUgZr
+9xUbzpYVKdOknwUPfhQ7NXAcOOC3wHAqsvZMyuofhTg0I1Y3vFJMb6M1s9ui6hJvFm5cfxN9+fh
QZGJ+IoS74zJCs7bwRMFIfSl3XSJWXShVxGph8OaFqExPbl0vpnVxLPAZRQ3qu+QW1vK3imaWeC7
AV6H+0MvrnZpOBndGCUsbEr2wh0MHb3835fFI9rz368g8lYaCFiQ6Nf491ejdNbSqlhB9C6C282r
+9PY3VIZHk+0J0H2B3oixMwfr6akBzS7GTMaldpbO9+6y4sqEyUXm2DNkoaGZATfYDVuiFeJXdFo
UV6o/ZICFzaXj9dnS+AqHDRi4sIzGMKKZ0pMq8VJc6t+H4aJMmJf/ZvlODPAefC6IUtn5S2NOvcW
CO9tK7wWOjeyaohod7EKFs4UQCguH0o3idqgLb+hUaveArMLLU280GKZIxJZQQ4B8gU6YxPh4ypK
wIphqTmN1OmGESobxc8p+ZbV364vitAM0rzIwTOqf8J5VmXVSNeOI42AHt5XYQ+9u1YbfLeV3Hvv
UT/3KIJc1X8MvTuLs4titYuiU+oJO2yE4rUzhDC4K4vsEUFjP92wd082t15pfs7LINttiRWB2em0
LSDVfCUypVLBsAHneQ+PgWNCIHbpIcwN5CZDisoZpS/G9D22nhTrITP//jK5sMJd9kkzzrVKUcgu
3fkE7mBon24NkQRIIjcLCjh0NuBmxK7k2b51SJRmtoHqFRAX9Wp78x5z2RLix+XJNPdbZnmaTiVk
BAKHAaOOwzwfUFEfNHOrRm1zDWDkjOzTpvVy5UEdJBeXcJHgkVAegNAMUj7cItm9bdNxRYsXSE6m
OfHXut4VaLiKCxnJtyDXA/aGP6bYcM92p9sBnt46MLWSWyuf0CI3IJg5IuflK/Q17ekhkZFwsC3G
HYgLk2z0ZyZjnZJ+AVF75CzPbUDrG9u2vN7c0AzYSA6fbHTcbk+7jWiKDVMNJMa+rG39kFs3dHzp
rIe2+B67jWxLspudHxuTcEVlBymHDxwyOBRxt6oAxG/9Y07AYaCkoDRow83QgzVNPSPzZjCW23gw
VK3z9yUC99w4F1fhjVqpWoO11OjbrKmeqj9a4+/rblMUU10Y4famPaRm6jhshMif5YH1Q1F9O0Ey
y3NSzyUeVGFpuYd6tmQp2e9em1luo+KRnKwzlExwLdTBBHa5xGol88e80jUT3MZchy1OSAy8RJ/6
8x4ARMvvg/4oK/DLRsJtSlu1gBNLVDBNnHaL5PEj/m3ES3gB60hxcrcaOij7OnYxS8jRapHs8hDd
ZVj8//y8y5Ut696a1JhV2svj+mzsq9fq5EJKCQiW+y481YoPNUaoKMkSa5JR8ep9eTX2zWwgk6iA
PemuT+I+jKFdfpRsbfb1H9f/z+i46Lly+7IrK4wOOHFvCBav9MDJ6ZVh6V+3JHJLDL8Lui0wsqN6
iA8584AKlBvUpDCRGb1FwUe5SRVAAAKU/5F9+S9NcTcxyjQ67UaYmrXa08GQnkA0R+2Qdta+9cOx
GJ/oKsuMyYbHbUKFrF3Xt7BZo5bdzTuA2rwu3/XreKDuzUheXRlvj3CD/JlQPoeVaKkCp2xglOq+
GPZo1L2+YKJ0K2DQCDTwEHFU8J5frlja1H1MY3Tn2LrvRk/NTXFSQvsnBC29X3rrDU/kANq24LpV
UahxbpSbR4fOyjjZMNoFSfg0SMYkuoYhIILUJTSukP3jNqGW4eWsGC7Ahtp3tb4lhBys6hmPn1JG
0S8KZ84tcZMX26mqpjmwLnYb1Nni/WzhW41qd322hLvubDzcbOGBNeFqiNnFtPjz3PiLebP1N0nx
rFEVfVsMZyFLan3cd8hlovBv4n2Htygvt0y1JHMUE+iXHoCHnarOj3NHZNuAp41AFMisIDdLtHec
DZdOsNayXfSyLFEeAzNaqezyyW91c69NKtiDfq0jumCX7Gb6EpvH63P6ceVgGWn092QqIOzcnCK+
BuUgBfZmUl1vp6FioudBKukFlRjhiPb/n9U3GeJpIBsM7XYuS/Z07fXn2JCYEfTAXgyGL/6VS0bK
TQOwp2zJoU6+5SPorYoiLAAr7YavWvusImviLhF48ar9RG3gH9TmsCqNpP1LuGuQ0UNNHpSZ0I+/
dCaO0ulQ1sGArepOR/HR3J6vL5vEAN/4pkMNq2nLGjgOu/Vi+pLL+j4FTy/MJTbjO8STlcUvh1A4
+lh1NuZSS41D0Zu7pn+g5HaiD/kKcUN6KhfiJatMeOBjhAazDHeOtDvTMuE8yWq6LAJZYLYM8QTr
fmvKQ5VV4UCcQIpdFM6ihYQHICPs+HHHDnSYtJgWZiy1PVt5wGNaEtN+dPAYDiu+oFENT0pNv5zF
PDa1dEthoUgtRNCrN6IPsq5lKQiZGTbQs3ADCTTAPJmZChArRpjQ09vVHP/VYBhyFXpiLAV5aQUU
gJo5xhtqSFXPWrrRTqkkkvBW0GStA8mI1DHLbgL6wc9YibKnQQoM5c6oQDTmuT2ejXf5uDe0F8ik
+kk8+OlagJ8kAVRdcq6ELuTcPDeTBYDHWVzhYIGnHW/0u8r6pGUZy+UqJQjIpkBpQJcyvji5GQ5a
e7AhhFwp6DexpJQeH69vzAT0GRiw1gLGkru+nb524srACTT2bfcryTq0k7/m6CyXT/rHuPjSFHfq
QMZsKnmLUecd3cftLk3u1qzY1fPqV1lQgyNRhfLOr7/3Yefj4zxME1vDtK5VyRKztvFcT7K7m/3A
ZbTPRuWgywHRD+5wblRtR2pCNqADCcEK2mGbPSXJc2IcrP3yrCiS0yHyXLqmwd8zbmG0P1+ejnIj
DYUQbBllyQQK5gbsG/GqrDDcQw9mtKHWOqJB37bL4Po8Sgzz2Bq706npJDBcsXrHIZmDUv21mHuz
+JQCBXrdGNv/H+b0zyh5l+l0WpNbBYzN2W+nuo1Xye8LN/3Z73MvtLwEkLSvWDxSO1Bae07MxIvx
ukgfVSoJJ8WuRgNUjyX7oDrKHTAb/DU2WaYyWpFHnIe3KhnumvS2/1UrJ03/peh7TY9DkjX+pJ8s
GVGlcNkgfAEmB+TCkTe63C8Mt1eNI3y2jm7W5Ih0ivrUB4Pfzq/Xl0w4pWeGuGFOuWI0hQnMZ7e8
ToZvRTkN+9Er0YT+3xnizltercu4DRhR/j3dpau3BhnaUCSPGtFVBzgGQmaUMl1IL19Omwa95UZv
MJqlekEje9bf0vTt+jhE4aqOsiUD1eMK4rnOnTpdGqgdIOYPFa/yVV8W5AhX5MwAN4YJcJli0WCg
OarBhLbJzJcRJb43yHw4qGc2uMtaIXYJKjzYqE+W92x4xQlQ7dODGzaH1w4K3LE3en3Y+b8p3re+
7/jf9F0bvhkHmeqfcMHOPoTb52TLy1xf8SG6ecwHiOTsSPvp+oLxApPv76fzFeO2OMivuryvYaOL
NHQw37Q3xY/0l/7WQ/8u7MJmN/lm5zVPyifn0AajhJDgnVvn2lxzG38snLRSN5gfQ3uHfe9vXnUC
LUHV+NuN4Sme7dc7YOYSsLQ2YedlOBhdoN5nO3VPf2xftJ/VTzVUjxr+cn1mhE4GIBxGBAAQA88G
MFaFno+KDnf9Qw9MgB4j9WAd7ezw35nhJsDKSaIlLcwU5alKb/X5rQNZDD3o7W/gav+NBzgbE3fR
bkvnbDGDlpsLtCMgj5UhmatLCjTCXWujD9+EtBMYlbhda8RuCYVIGLHTZzTueZbype9kFK2CVDsi
lDMr3L5VKzRu5xrw6jbWJoOeSnzQjWg2v0/2C4qv7eD4IMYrAFyVar8KnRykKdGyCIg1yAYu/ahe
x1BSjLFkmTou+2SDkAekMlUQw3Yt9VpHl0GABe23GCyK8HgPv9+3nNcznGSYM+rgdW5ArqZFL5FX
BsUYmPrt3Iwe4k+/Q7gPDt4E5ZsCOAqZ8LLwNJx9AecTVdCkJcqILyD+bH7tCpxHui9PgG/YuSwc
FM/vn9FyG8i10hlviRguaQNLSfq6FJ+UGCwg+ZfrR08U5ILqA4Kf6OfFm4k/DbYJdN+QV5H5LW2P
tR309learQ9mcg9J5lBrld11g4KWfPD741YEeBzIHvS2Xe6cRTPBlFSmgKC4nXHqZ2j2DvqQh9k0
zSAUKyowRFnbDo/87DiudRqifU85uEM/3kP6WvfVempO8xArn2s3/kHtakTBHDlrs4VmKUVnqUdB
7RBO1YgOIzo6pyLtDKCUFvfWUTP3BkDW5Hh9TKLFgugeCIsAa4YgCFf1KJNa6QEiLSPF6XfIx3rN
kPkDKcLO+XsuE8weJFrfu3zwzuUC3MnM5sIq0Wpg4nKCqnRCW08hkjUSZm+QyEZWD7Tr4ITkdgVr
C4z7FI5l+TW+oLu+3qNEuSDC3L7YvcRVCifvjy2eWaoecoOJFuKOwW3Wnsz6ZKpHYsqSe6I3KkCy
iMnwokPbOjckYmyWnTBk/ZZosb/NaxI0zvTdoBtkLer5R16M5U7tSt8wKlBSTmt4fY8Ik7RnH/Bh
nM00oDMEOPMmQCIHHTCfNd/9Ov1MJk+Zg+nf5HRAbuQwHSysIp9t0ZzWqBOC8VblARjUdWe6shEJ
pxQoajCyoLEWZb/Lk5wZVtO3swIf1QXgdNtuhmpXGrep/uh8Lag3fb8+g6Kwl4G2/88cd9vlS5kB
0Q2XiDL97658VuNpn2hNaFV5MAySoIxtBz4mQ58b03GzCGReOWPLMDSda2O1dMXf6E75VfbLXe4c
TSe/B07161KbkkMnHB4aZVFxA7oJEe/lbK6x3U59OlVRUQ1B0t5YIxrM0ASC+l8qo60XhScGIEdo
NgJBB3lPY50l/Lqx0Fa1AAq+brtdqzQhqd1T3cjubPGQ/pjhNoi9IS9V5SMzgx6hOt1PYDoBtijQ
4u2UbVAUvL5DhGeMYZZY26DNilaXc0jSGGyfNvqEtPrLMhxyUFh2tDsYCRDrxO9ovUf5Km2/Db0h
MS2KDc4tc7EBhOZQRLXqKpqSoDfLgFSBmSz7oVdO2Ha+Oz9eH6poBU2kOFEfRkCkvScnzlZQLaF0
1xponlD7R2pl0LW+zWoZCbJo/c6NcNNpLUS37BjbpLQPKZjeoUYazKPvFvuxkqH6hAPC9WmgWw+9
Bny/imp1tTGmJjC/VmX4k7pSf1NAgGmbRDYsoSnLemeHwAh4AjioyKn2OM3Ylvpk3eTqtgY1cY4a
IPuSM802OO9FmCY1S0TjUDtcrAMueWtbmxg4X6fxlHEJxvQLAQlZ0YR/vx2w6TEW7AV4Lf1y4ze0
TEf0NlXRWpxqUOqSY/ZvhnJmgdsLw0gHZ9UBlU7727oIp86v4iOV5e9Fx+h8HGzpzrZ1XpAJ5JAY
R2bulK0I5umJGF777MQ0dMbp8/VZEy7P2ZjY38+spaBrH20GacdTcAm3TEer5Gj7S2OnO8PGg+q6
OcHgsA8gJgjhZKSeePJjK59Nmhu4U3oo+KzQzbF+guZSG060vasKiYMQjA1pfyA4AaVD8prXS3br
sW7mkTmk9rD2ETrCoSvjT87fbzzUcnD7A2H57o0up7BAA0RCgSuLCPqhTcdvx5OpyA6swA9dGOHW
CeWFxdRZP0BBw7Hz1+kWZNu0BemKxIuLDKHSZoH6DQR+YCW5HI2+mtvqFjivqB2miREqy4ullN5o
vQBvLNkNogUCzBaQb5T3AJnmtrqmrZWSxwraUNR9XIR5fQLF4zZJ4l6ZFW7q7MYs1H6DlUo9mRTE
Qp7WPuayYFMAf2GVErR1QhcPk8fXSkalBVtKV9AIKq9eon92HGSsRgO3vl1Hbm9Eev+mAHJGUM1O
DOetgK5cuo9R1EjVG53KygCizAjYZIC4AL0Qo13gnkkDXQdqoIURFakwXVLPcQAkVbpbtU68NHmA
zK3uBuP0LXGpF5fq6/WD/k4ow/l9mAcyF0hgdGSbnLM0lGFdkh6Qblpk+yY+zfOxVW66VEHRb3rE
rbNL+hX5md7vlpH4Jn2eSQv9gNvFAq3Cjam8xvZuLPbzeEeB6p3V06S/UiQ1FO0m0/bVcHRkTD8C
khwQOjC4AXojCVDF3JR1FVHGdOsB3reDMkP1xEoOpWv4aPFJfft3ZXoNtIMVdfNtZfLwVRPx6uyu
mG/VBSJVm73Hc/V+7mUvXjZXH+ZS01HRR2M2yKKYVz1z0mSxJrx5AdNWtDoJFwTJ+8ZoB0nhWHDy
IYVKsHvBsA5Pxv5+ZgViLlDabDJA0soTAbWx/gPvJdd+kBXBBR3mQPojccbeMYyBmzM0qnFvmB34
FtxP6Xya0l82/U5BjVPruV+SoJu3m6VP7t0fefc6VK9pNn0aNchlTZ9tUhzQnC5JhwocBCuEoCkZ
8CE0dnHfM2MrQOscDFadWvhDOb6Nm7bfcvtpbmRuXGQKHI/oiEXJTMckXM7xFGdb3DI1gyorAic9
ambu1Uvuu1SGmxBbwsMGLTtY0g+0VcaWOUYD4P+3wd3P7V1jfVtl0CdR1QCcnX+McMEdirgKnccW
QH/NCcrY9ZXyp+JQ30zMO3v5DV1YE9mEddo5+vApjfsgjQ+DPu0S5IOxnMCCKdHw91A6HegK1g2F
zm/c/dxyQlfZ6poNkMCt+6bGu2w+Wc33RdbAJjiTF1a4M0lJYw7oEkRTwL45SDYk+0LuvEN/Gmga
JvqH7DI3AlOd+m2IAbId+hNaQauT6d50zs3bdRfNblfeCvgr0HyOOwIFd27xVhAsoboPCjrUAZ2t
8YDm8mTaXEIbuA5d1JYcYK25oNzqgPWHYg1y5Npnc4uqBH3AsoYC0U5n/aX/Z4O7aVZSVnHbwQaS
u4BMGn5e7HDWwX/pBtdnTLTm2FaIXoHpArKKWxc4iqmxUsBBs/rOyMBAnsj4dwTxMeTs/1jgdlXs
AsFfVbCwbgeyAFLl7sADhcYBtEaYpmQ4wolDYzYIW9DWik6aS2ekLx0mbgJQKHsys3A1kEw9peH1
KRNtZfAM4PdZthsUv5c2gOvptDWGDfWb7fxsn+zxuU3Q8ymJWoXzdmaGS23aFE9Pe2RYuxcFeE/P
giynST4T+6mXRQmCtBhiBEgfMeQNUJ/cdqs1CuEuCuQ2Lft72+g/uQm5Ky3UX5zc+qwqZI/ufbSw
VIvkvAqW68IwO2tn97MCbpAya+BxtGQJekNDfh+C8JbpGaSTOCDRGBHGakyFAGBuPlOcGJudKBMY
TjfEjJt6dOffzT1kJdRnnfR+aWm767tE0DSho2rwH4P8q6PLCxQQdbTcaYMedeOyHcZCRatEDMGn
wkTJo3dbdBxsaXVKOmf1sqae/C1x1kM2EdN3BnsuAsWlVb7Dn35tSaYfQFG+HCXfyY4E5zMvvpM/
MuBd1Z0E3KtOpUep+5y22UMeg3A3vslcr0fRJq+SYFxWzzEfr9sWLT/zOdjJwGN9UIYo0JRYaCmi
JhNPwEFdvUn96RDUVS3l6boljXnlD6NEoMk41OEXXO40xZS2dqMhStF7sAu3oZMP3mI6AXhSD3p/
o1c3iZ17KAb6vUP3eeqp9o62v2h2GGI3IM3etfx6Qd4Y/OTr4OVu800fZUde9MBh8kb/+5UfiDmH
tU/KuB7RilKFU/8dqTJvXe8nfdwp4McFBvxrOm/faHfspzt9LB6uT5LA4wDODkU74I5A381jxrSt
Udq0QHxVMtKwRyumvtL46rR6SawHQLT+l/a4nVc2c6FsM9ZkyCK0F3n6bBwT99gMlTeh6qf8K3MA
4oEcHcX799fumbPJlNRZChuTC3ZSSHE/K3rvWfbsKdD7ULTPY9JLLqN3aPmHTffOecI683GhX7q3
Bl6Mmit0ZUyInRdTgW5EqK6n+nDqFCtowLSn08NKn7u8O5Qz2WWx7Tvt9lyt8RGSn9UWNTrkwuP8
fqh3tbtLdOfL9SUXnUAd+STcz6hOQFbr8gsdq03s7n9Iu64dyXFk+0UC5M2rpHTllOXavQjVpuQt
SRl+/T2sXeyUmEIKPRc72AamMRmiCwYjTpyToYNGHwYAMxT09OsO3bf6vLO5MW902q35YEy9mH7E
2ACfLK2lrcP0BkoJd0XT7MzSgIoXDjvayYzk3BHLJ0T/w2v7eH2MKwGbWHNgkwVXI9ZhaZXSGkRM
AAeDM+lFcaA/Ox2dLW3i1XlEx65o7QIsXs6UNGqHVvwOgaeTv1Fqi2YGwVKabYkzrNnBCwBscAIg
ApTgcixxlfT/4Y/V85vWm33VSIKa7e1kK4+15gs+G5L8paITo05sRKAkZfuqS14m9xHiJYNJD1Mf
7wySHK6v0kpUBTorgLbQpi6w99LeAKqlGegH8Dd+nRLzvjbv1SFoXeem0reY7lZtCSILUS4wwVu2
nMVGHYeEaujEcDMT9O4j2zVgKm29B1pkR4h2bVEVr1WwRPbhfwalLdjHtJwrG1DqrPrNlX2Zmq+a
+hNiDWHDgil55LkZxjjmICL+F7Nqo/YomCigXyI9VurSG8jE0B1l1mHpm0Ywp2G19YZYw8x6eHYh
i4N2O1CVSmsHFmaL5CYwnr3jJcdBEYh40vHQ4VBj9gpXOdR2XN7WRZfc2nY37XJ3eEy1xHvOOt26
10CLsOF61868paI1C9QboLmWM4XEGVKvK0fA5AnaK7x3t3+ckq2QcnVZUacTWSz8gV635T7qqGMP
zNAAHTLHhxFahM3khNZQ3WgJNHEHetAzLySKeWOxx4Ly/fW1XZ92EOmI1gt4U7mftOZG7UyjgxdC
UkL0LdaHsJuzcqe2KV6NYzcEcH00MIs6DnM2uWh3muqA2nixDqxV7lSuDxv7bXXeAV5DcslG8lt+
TqrV1JSZJQBkrPSL3PH5/KNgWwTXa+cXK+tq4BoUOn/S+XW9mrBmFHyjpAs5UB87NW89P85YfuhY
9UCqx+tTvWYQ2S3sI8Hgipt8udCeDZ7iYUArHsnt+2r8rqnoer43eX9jZ8VGQC4+Xg4aPtuSNhX3
7HjioseKpEITVo+VXTKbzsaluLp3IQmJNwge/ngui5vmUzTUmG45Jh7ObO517R5cNfkuTd14Dzo4
iLjO43S0VDbvjEmrIdTNP3S64/5udiv7cH1y164a0Q0F6QCUm7Ceyy8xmn62B7Rg35m8BQXvAKRh
Ak7s/ZAUU1AaKYV6gfcyZnTYcBJrlynCQHBfoQ3WwStkabhOutTMY8z0YLz3yNR75j1heej+C7Az
El8ezCApYV+IQLR6QSYzxgCBFUKQ45rFEQWCLqRzsvWSXx0SUmw2MIYqCCIlfz8PuARIi5vNMoDr
7el9YUD1t3jHu3/D+6yddGRJgUESylTw+svJM1szHonoVKj6J/Tn+xkEvvRq/hf+BJpNBkh/sTOQ
ZF5aQTc5OGIHFFcbROn3eC68UiN1jtxL4o10y9rMIUZEElv/wOJJR1xvUi+xXFRWc+HOO99pHqby
l5VuNIGuTtsnM9Lpnnk9ZKULdkeUbvXsPRkt39sqt68ORaT/UfWBxoDcdASEf0E/gIte/5jGbQjG
PQeScmn1dv3gro7lHzvyexFVurp3a1x/GemFhnUK3Y+22PAOa+4QT3bUbwUDuiUT1MExtQUuErhD
zQBLUhXG2GzXx7E+X/+YEH//yRWOs1IrtAb6so0PdeyGpn5GD6H6L9DjeBj8Y0bayy7iv17vMZIS
EAvtlXmnPv5zfSRbkyW50qnvWZOgmexOS11f6bogUZ0Np7m+6P+MQjr3MSApitkJVmzNAY1jn4Yu
+sxAGf9vHIyH4AZXLqSlUe9drgpg517ixDDEzGJv6G9GgcYY9/36hK0tPSJzUJuBzBFpDzGhn5a+
sdM6KUZgoXAcPecHsRQffT7hlNONbSymRb7VBeEYHr8eINKyu8zsdo65B25AG5Fh+ZgNb2itbyAy
kipf+ynZadNfhywAgIPwHog5/HMBROgKwDucEYezmNDbMZ+5S3w1AYhfL05j//1vpxEdayD0/2Cr
RPJIWqti6sA1UgMoQGpoXL7PzV07/khAk3XdjPiZ5SSCzRmpCnTGgWQJRN7L1VJKnXO9R4JKP2Q7
bO5du9OCcuMMXa4UjCCcR/8D5GtMGfatNk7leT2gIiOoPWw1dNVq3w8tLrgZjEd2gBsEAsvz8frQ
VuIxwVQNEkfQyzpIG0vnyjLGeaxS5ODBWptnB8t4N8Y494FqCxSw3xRm4U9ZExR8vlPjvz7TsI3E
I041phYN28t5zUoVWaASJRpcrqfWAEP0OKFrdOsMXB62pRnJz5pNRk23FY9RJL7zak+R7Le1J9vd
X59L4Ugvtsmn4UiO1rY6rebov75zx2pXdMDdjvejQYNpfhnVLYXQS38oBiWEDrFhEDtIEZfW8TxX
xhQRVx2VZaQRCgKEDfK51S0J/AJQm4jrPDlLV8WgVYDsFCLk5kHngnlYecuVXVMF84u5VWVfH9A/
xqSNOKs9b10twW2Yq09G5/ku7e71cSs5ujEmWQqn6t3GNRuMKbZ8cGhzUIiNAO0EoEjrm2BMNlzH
xqhsKbzrBiWuVBWjsvEwLcl9qz3azu/r+25tf+O+grKTCZAewu/lMWK2o44pqObv1PyovpEfHktA
UPjn/2dEWh5KRnMoDRip0CJsj09aBU0Pswg2K8PSKUJ/AdrWkaoVwF0DmTLpFPVep2QoUyURctv+
wH+jVwdpg5+O9s3KtiDekmMXtiD9iP8DQF4HNF+s3qdruMuHvFBqnkZj/WfKtBeX3atoAqtxmJB0
Dcct8nNd3BSfXMSHQWQQNPzXKEDh9bc0yPqU9LxhWWSC8rwibywo1Kgb0G83lg+c31Hr19gAIsie
iGP5IFbxM4XeMoqLZ/Cr9ttg3AOQjr/Ahu0HvBw3MuUrky8Y/hH5IMch+FaW38dnbsdeNmaRC5mT
NtlD2XqvkD9t/E2Bkvn1HSWXKcRkgNnVxoMRQFYhVr00NlhkHOPWyKJ6eM7r7/H4iktmtgY/tskO
OEZu/e4UP8MhLYOm/lX3EdqxTPPr0IIvzcLJBUTZpwV0VpMttgYRf0nrhMQlynUCimogn7f8NJWS
HGwQRh5paCELBcu7X04A5WzMwIoZbHHwRYPdUzzOpJPLEZvFpdkVkaUn/kxpWKrFqayyoAWGK1HO
tOlODEymztd4aqCNGeopWhGNJhToD6f8io6cABWdGOowc76n6DcyyslnmRVWmbbhySTHKVZL8EsL
yTug2sDStJwSDVQkTjqrRcTSgNTPJtjWuob5gB0zfTzGFdhmT9enZ2UzCqSLiLiQKrqoC6a1rpXc
cYuo927S/kVj5yy5oeRugpzIdUtyAVQMDskLpC+ArcHg5MbFNKm6qlPjOkqbYQ/ogJ+BQ7bHSEdd
IBX7KC5cbMM4LOYvWlzfd9Pw14PF3KLbzxKqSQIuvJxelhVOO8ad9aAoXpDN8y4HOmBOfE0vD1vM
nZcTi5Q8eMKh1YzwGbilpa3EnotedzPlwaotus8qwRo6WfpdDM3xMDWJGZnM2EoRrRv9iDSRozVk
CDkvcUVlbqE8QBXbCCqWKQ60r0yy4+Uw71UIKgUUoeKX6yt76eEBikZ/tlAwh1uTT5jWgMCp1Sfl
gaN7kgdQObDsQEC2e3h4sOz5ZI6RY2wzlag7VVErfeOMr2wtC9hvlDjxeDCgvSd8wKc7BrLqFbDD
HF8QJ2njT6XOdqo2pHe1Xo3A5+KgDmWFvqzY9fy6Kr5Uld0fc+rpB4u27sZOl+IRbPSPWokDAlPg
iZEpX37NmGZ1DS6LMkrVSdvVig5F96qo/Lxl1sbIV0yhYghQFPgL8RK8YNYe3WwCDLaIyGQYYeF2
SjD1OvOhMuFsmJLhxhiW0DlDRh6wXuGoxOb7NMmNMo8GsvBV1IIWlpZG6CLUj9M+GG5tWoPS5Eaf
XnGO7+BEhjmse+dIy+rQosHWavy+n/Zz1f1Ezi/QN25UuVoiPk1kuwVxH4qnFzOuQQI0TWlVRSrA
LeOIq147QJwijNtHvfih9QxNSXsDSmL0QJ3bstrq/b5cBhSI8A5HaAjfgv6u5dTAu5pUx+MyitUb
szaD2ivDakuh5OJwowjnoC8EyyCUXT9agD/Nf2IynAEgWBHXmDepqQeMPHoA4zIrqqetPii5oRix
ydKaNCTLVBhL5qSJuDuc3G6E3M6pncLX/D4rZ1+xHnRjK1KUCQP+YxNNV8gEimMjYwgQjpHBm/om
ImMN1D+4H3fQuHpkQ/vWmzPZ47LKbvMhY3tUgubQmEl+g+Q/hU6S14RtnCtvUKHYyh6vzTvA3yik
qODghYdZLm4yGDOdh7mJ0NOHXZQ56YnTAdzkRf4D0niCCXouN16Flx5NVFxNwdMIuCuCdMloD3Ae
GYndRPUIDToL+LlTYjqt341Vsic9SY5uggpDqShKaBdVfGvXyvdGc7rTiHL7+3UHLzeLfCwMUjK4
tUU8rcp9w6o7jg5p9Saynp2jcZu3IQWVvT+9G8EEJMSpoT7da1vMP3Le5L9mIfKBzCpwLB8wvE87
HhoIheGgKzqaeHPsNNtPHvu5DclAfE/L/MK+YR4K7mG31Xu+uuTifYTquugxkO4TL5vR88uTNlIZ
fSVszndxB7S/bnHzkNcgDbRHXv+8PskXPgQrDlZCnHAk9sGXId0algIIp8J5E2UA7ewVI1eCtGVK
0JtOvrtu6iIkFqbQ0Qa5JsR+eIQsdzQ6HAliLa2NnPiHob/a3uv1378ICKTfl3yHpqSWjb65NtKd
MP6S00BzfOgbgkQcG+W6KXEOFo8IPCoxZwLkhDoXAG7LoZS853lcOm1UvLen9lwUvht2LGAv6Van
2ZYlsX6fNuOo9VZaekYbWV7kuKdmCEGzMJGn+VmxQo3ur49rZQcuxiU9EjOd2yBOxbjM8hloZ816
TN+S6oVvBRArS/VBJIIK7X/+XI6qy3leWO6MpbLDeaj88b1DxKQmz3rZBsj9hteHtbLzFubEsD9N
ouspM4JAmOPum5G/sC3Y4doigbsUAl6AGwGwYix/31Nct846LFKJDhyFvNjzTRG/x91J6wLb4sGw
yYF2GXtgB+I5jxemgR52SHkuTRZNMtCkwGYHGoW391kXtJk/3WW+/Tt+qWe/cU85KH63cEdrMwlZ
RkhVobAOjK1kVrdnRQVfJXDONcjGk51p/GXLiPC+uIT/sSAdLZKqbVG7sIDStrKriqTxi/lvW2z/
awVhMu4WB9Gb5CsQLaklMCc4ViiUvJTmCcjNsjjm84GxjTMlzozsK5D4t5H/RPyElNRypey8RKso
eu6jxN6nLqBJj3pV+5OzcXevrcxnM9LKDLHeN4QIM9gItL5J9ePfHyKA6US9Sbyl5erZRO25xYOn
i1z0FGrVfb0d64upkKYKJ0gHCBGvSEH1spyqskbtGXmqPnLYjeP6zPTt0xgWCPFRC1Szs6YfhzmY
dtPRI69Zau50P4fMUtCD3Unbj0hjb7XhrSze4otkzyEETsnk9NGk0KNaqGIv+mACHNRx40pZuYgR
xYvoVyCC8J5cjj1RGgR6mkOiaZ+7r+UINcjg+gKuOPeFBekqgfgBHfMWFlAYCtTh3XZvM8SzWp74
9V/STojzhSZMPMvR2QoGRRlVOql22bVVSyNmUCVArjHFuyEvIYVrJhvDWps4bEpAsCHF7aK8u5y4
0R4QOaaERnzUAjB/a7m24/Ph+tyt7ANRvUMkLnq0kMhZGoHd2eUO2GOqGBuyooe0KN6cZr7pxnaj
E3stCAchD5Cr4KVGH4Xsm/KRwMXqjEYpTW81cpgdbH7z2XCencIOKhMavJodxIp5JIp9SMt4/7dj
BcsXsvMfCn7oGJAm1KxQeK2tjqBHVw3c+E+pv8RKOBlkY04vFw7vZtR3RbUcOQQ5i8BYmuWlZZNI
U8ogrxu/6fWD0mxlAC9jDWRGMCBk/wTiQxYJpH1i6fXAaVSbkJjTXpr8ZPNgNlAsB3dIZ56uz96K
OWTAXECzUCV3UFle7pSJGgZFGzJFQG1/Udg+ydF3EajspQ94p27pEl2eaaBE/7EmkwF1E5B9aa7R
qHtPHon5AEKKV6AKN3zTyrN8aUa6LjU6N32izTSy619zPoQzhB2775pzP8RhliHUiE1IT/++PpOX
Z04gYNFXpeMP+BMx9k9RG8S8J0+pTBqZByN0nthd/nrdwGXYtjQgHWoL7GmsyGFAP8yBHWi+HRqH
BtJp182s7PPFOKQdgb6+vuoTmMkSqMAMtyIXtSl2t7IRBEEEXsoaVLggnb2cLK2s2nZuYhqV7UnP
yA0dkQCNa3/sHmOnfbw+opWVEfhGyDigeRnpH8kYHZDndbORRXNe/+YsC/KE+CAgDK1x6028EuiC
h91Frs0B4FFkJ5YDo7Nqj2aisyg9JQ/tafil3vQvyYHeAFvwHn8bNpzS2lZf2BOr+WnXqVWsTLmq
sYju6QmRx4t5anfGzjrRv7/xlyMTs/zJkjYCYkwNFZbMVy/pfnKv+DEl6dbZFYHfMqgC3YaGNAZc
nwU/K5kB21TZIIwBK2J+j4YAy0iee2unKDd2/26PbRsAbB942jHnVeAZzVOdHK/vlg+WsIsvAMpA
N3B/AkUqfQFX40xpWcMizy2BgvQBmQC5xq3e7GPrzHnIyzoAkSsaCazyTJGDa727LfkisSWvfYPk
THS9iWc+DQy3AFK19I4BUe5SciR956sO/87Bynh92CvHHsqTNpJpEBnARSD5zIbpZLTR+B/p8zGd
/9Rt6rfN/rqN1d362YiIqD/tIXSjQ0StmFhUjreDUwa9BrUa7rvAWUyHMjn19tfs+bpNsVoXMwmp
cuwpHbp0cpDe6HllVxpMUjMDbWxk1vup/goFio24btUOOshBR4VsJKRrlkPjtpdWpW2wKMu9t3Em
YIJQflb51xlqtNdHtOpjgNr+nynJxzDulGNKTBa1e4QFNERjJDqTIJUIQZwUWpq930PF6zvZOhhi
dS6mElwampBchaqrtEX4AE4xtcUQPQgzZ8U9yLN2XYN+vqwOx9LZjRzlcHyDNsT7dpxe1Zps0BeK
kV37Amn/KARNZlmKLyiH/pzr9NVKt9Zx9Rx8GqS0jix3vbE24cATvdkRDdp+w51pb4xDZtLBgwNe
7pMVaQkrhj6VQoEV45j9IJ3f/v6Zan620+0A0Ouq8Ifb4QhJSmTQ7W8oyZNj+6f5WU+BTf0KtDSo
AU9B/mcTh7I1wdJ1YsRp1iQMW2vW63CAtPe4Nb/ru9dRLcgAQUoXnB7Lg6Jx7jmNARO5Dhki3/On
NOxPv/RpzwY/fytO+tP187J6Mj8ZFH//yelkBtPqzBZjuilP0x4sx8bG2b+s+onl/GRCctdszNQp
R3iGK8N8Kbv7LPGZG4CBu6U3qFucrNK+qTOwpnSnOo8fCte6Q2+hb03kBM4RvzUH31Rm3zLgNsYN
x74SNi6+TYp+yg7x3Ohi+N2upR3SE4/2o1a8kgxc5PYZ0u2n69O98iAEFBAPaaSqAFgBM85yvlNS
MGIoyRAx+qTOAMZ42X2cAYVf6fd8eqqRuOfIAVYqOfSWepzSdguSuLbiiB/Qtm8AKgsum+UX2GWr
zrbOx0gZe99IDkRHo3H/CyCx60Nd8xWA5qAJSxBhgBN9aacmALIWnjYiSkGaBan1n7ybN7z9WiTg
ovyAhC08BvzG0oZRFFgiJ5+ijnfgjL5z9N1Ez9MUh+ja3mIPWdsrIG8zILzhgrFSxhdXHlNi3a6m
SCmGYEzzg5VCGGD0O1rfDmhm64rioG6xmq29BT4blTxur6AMX1bFhNfanxQ0Lw4wVd/s5oSH2/Xl
+qhzSNcHgkodregoUwKMLq3XOHRe09iw5DRJ0Gfg1Xb7I1PpS6vTMC5+muCson6XkSgjzT433YOt
fW+zt0YZftgZqIAh8mr39W7SyqA14n03/vbYM+0qgOeqrch+ZRNbYN9GpUtQVV28JDQrTQtUy6eo
Uo+sCe1vlueDztGby6Aqf9Jd9Svz9umf2t1N8a+087co9sRkyJP12b7kp93EnQhAZ9gLuX7qHIhE
TFtiLyu1SxDtQ8ca4GENBSo5OEPnvVZaXTdFHJdAHENAyniwLXpfNVHKXZ8YwNux98Srdg7f0upe
81N4M4NsQrDpiWzc8mSVzGKmEY9zVDLog+rgHVEngDUsxYhflGz4qaL9f0yockCPbrdLoZZXMCcP
J66NG5HVyhmH0g5eG5C8AT5HllUYFLx6aJXjS0z1e9dA/Zyd0a0XjErgsR+qt9GCtfbCET2cJoDU
IIK+eH0TN7bMETJTKD2C3iKZjma7G5wxmNLS5+muAkoF0L65favMr33nRf0bS+KbMu82ONJXSuYQ
+kYqFBscVUmsxnIJ3Jq4ZUL4HNE6yqcHzlJfN26d4QBdqpnuB8c7tON8C6LJ08gLX832qv1AtT+1
lfx9GhOfInAjqKGjm0/mCRxciFMzFWQjpLllLWKrNvQGnwN4+aAPO+eeu9+crT611S2Iug2qB4jn
ARmQzliscJBj0IpHrdPuJnPyU3bsOl8FWZ0PUuLKRYJR9wvwPLeGeogdbysht7ICoqtQgCjgalAo
kQ6BnTVTj/5GHnX514aNd+QNU3TboScWkkudj+65QFGDFtw30EdXjgkDPVHye6jr32nx87p7vnQ4
aOJG/hgkAVgHTX53u8bMONNVHrEJcFq74yfPzLYqgpdedWlE2nFaUVupY3EelRTM4IeqRYVrN271
k6xZAYODaOpFsRPFx+W+TofRMnraq5EFOb7G0X20p7+XWzy/axMGUkusmw64ExL+SytuPjojWGnV
yJ7n21F3Mt+o3I3c2cqTHc1auDXx3hSk0vK5UHpAKCtK1ShlN/F0tLWbTLmn+UMZE1RyjdDwkiA1
+43juDY0cGajQg0gnciHL4cGOTU9c2JYTex+9kcOZUMw622h9daWCZ0r0GxE27WNYG1pJS0cq4Rn
UqMGv98X8QHwvWfVs9/aNNv9/eb+bEoaEPfqUqWlpUaayXfDfF9sspqvTtmnwYi///TMceM0MbrO
hAV1BrSwa3zPKDdi+8uAFzmUD6A8KlfYc1JgneaZ7vRWpQpMTBGn0Ky6b8Ccen2qVqICYQWFFrAo
oBlLjgqyBiInrYPTUw9+GkDp0mW+caOH9Q29r3+0G+Yu5w15LzR9IQ5BPwSENJbz5qRk0DAoPUrM
OaT9oQRf8fUBXc4afhpxBjKaQFsAhrq04BFFITkpjUjlwOqV/W50eVgBn3XdzOVuRiSFB5coeH8o
qy7NTD1StA3lZjS3hV+oJ8ozn1s3WbEFh1kxBF8AclUTiW48SyQf6iiVPoyFZkY17fa5nZ3b2H03
CHpJaPX1+phWFgePOANVzA/BbrlaivdbXfG6cCLclH6q/mjhSK9bWNltALCJvj88WAGOcqU7mM6m
VXPauBEkzqfqjnbzI4k1eO0R5G85A5GyrbxBnwaIi+neq1CouP4Bl7MJdAo8ENpdhIOQK3BoHc8n
bmZeBAZ6BtZkMCfZPVJ42Qb+d8OOXHub5iGBDkfqRUqaB+Dg8wdgfXXvNJQ/rw/oMpoVAwKpHWYT
5XS5tjPNqt7PQ+FFrXc/6zdIFPixZj2x+k1LtFM2GE/X7X0gHJcvFWwP8QBHk4ajIZ5dbvzGtuqi
V0wlslIKST/9SLQbtRnPvav6rBqCJoVIhhea8b3HHwH/94nyux0NBDKiIxjpyw3S5ZWwbvlBYik+
uWLPpVAvU10l0h+70le+WdQ/QZ83ealvhvv+fkt7amXCgebSwPAMIjNAkaQ4wEhiQfGhp2enUUKu
vBXMOPZKt8tikCqOgOBtQrkv9hIMGWKzwhgw9bIMtmuNSQxpOxudYs/eDGEXJUHKeXCU93GzcXHd
lvBpeBphQ+nLyaQ966vUHe0H5lrzTUbIq0vQwth3vbPPwbSzv76bhPNabCYMDZBW1Pnhs9GrIW2m
vjVQw+0t50Edwpa54FiGvMvwbNrxFxu8qhvWLhIu6L4DS76ogQo4qyq50qRtTUq0wX1gzjfb+TqA
H8rqfQr58jpH6sp0AxM9lH87QthEbIUTivoa1nE5oWUfN0jHFO5DP3A7hIbNGbHloR9iJJ7L2Qos
D01m101eHlExThwK0WCG2pLsx8ei1lpWUPeh6+s6gM1j49jkACknKC/azq3B4vwuLRR6KJr6e4OU
Q5B5FvheU24/N173o3PJGWikOIKIWhl2Q0521z9RrOty3VHqw10m1t3Ea1Q6RM6oeBnanN2HXEED
c8Uhqc2qr21VPV+3c5n/Fsw04M5HZAt3Bdqw5fRXijaYSZl4DzboXOgXTg8colJtaNFXtMT42bPx
Pp+QUzTpVsbj4jKFZQOtlHjgGuApl+9t0ntmCt4r70HJyxGiYGhcRNefuxEjXjYowAye0ggP8W7A
dErhjuUlLbh+TO/BUXv7x5ww3DVaanrfHJ2Tnx2t4KRnUC9945qLjc7iDJKDCnxNu5/mMXdDlkGj
7ZjyZjigS3pU/zbgE98HwjDBRwd0t5z3cROiVoyP8UPPE36XOIBspvo8HjbWeWW2bdyA6EsAaBiF
DmkabOj+FESP4wcAsdpbjuDf87W+AK6GgcjY5nZzKJzZ3ZnFaD1oBqDStd0mAR2h/Ke4ubNrmV7u
vKoYN8Z/4XMA7ARtNoj/ANEDmEnycKSb2kLNiyqqILb7aGapdkjikj7GiUaCNEOvIzqDYr9zuxl9
WXSLz+bioH2Yt/HgQjpbMDku97+bskxlbYo2JPBMhPWgZruCxxmSmt1fwyFBlwPSMsFKiQ5f05FM
zV0GkV3bTc8eJ+PvskKAP2RaD+GYUkX7TMreNtZcnN2FE4FBMbmibUA8WyUnUti1xcosyc42+WVO
L2AfCSe0dmWvrc4BGOj2sRIoZh5eN3txQ4IxAy4LmwzdGPCw0k5L0qHPusLNzjU0WY96pyf7nlNz
V9gErB1zrW1soIt4Q7In3chjg42KZztG6dx241OnPBVoArGQow0qfat3QSYuBmEYGieRDXIQIOMt
IF+RhNK0JMhEn8fA2A9Hb1eGQ6iF6KwLy1DzlV0RKMF+RFH0u/6rOjMNuiPBuAWLvggLEH2IeAfh
LLpywee+3LWKlhPK0CB9riwk5cD0EuSDF3DT+tnF5c8iTbY4PFYWFSEdFAiRGP7YvUuDOjNNpWNl
eTayO43HvsrPrzPEMa9vncv0Dsb12YzkDLSOmEOmVOU5TZMDusKcOrnVkuwALawmiQPQZwJ74h5b
zd3YRBdeSDIsRSEmRLgnp1CKs1oXoTXd5mXUTQ+qdkYNyq/LBzvfEhNbW8LPQ5VirVEpqInDWZ77
+UHx+pAekUVW2n0PUfbrs7qydshoQ6kCKX0Hj1dpUh2lzQc906uzCelePmSHKvtiVOMD17dIRFbW
D5eM0HcRLK6CFXe5Tdw+9yjXi+Y8N05QUSvAPGZT4KUgLc+PmhbU6CaycjTFXR/i5RsH/cKAuYHM
7z8qK9L6jX2T6aPDm7ND6I9uCmbuE6Ttvb2e7mh10srO79WDlpVHWzH/2uEtbUuD9ko6TVzVYHt6
Tp3UL+tjxZJg/roxxkt3LuyAFRrpKFQMZWLGOm+omxddc1a0M7GMoAHp7xSDMPIWGWPkRMGUcLaU
X9etfjzEl5fI0qo4OZ9ej/OcTU7dNM15gIMrXvtn62fxmEfDrRm6fgbRWqCq75q9eovW3Wi+ax/y
XXngZ/VJf5oPdG+dto7qpb9ffNDHHvz0QZVIHVBGmrNGlVApPBxXM6j6k6ZCeYv3QTyy79fn4NI5
LC1KN1qfTnmickz8QB4TFW6e39dk30EhfnxIABNl5uG6wYugBFEasCg4RCJhf0GNTqu2HhCxNOde
hVSVpoSJqx+reqPetWYFlwf+hztNqCQtV9Yjnet1DW/PRuwjylJ+bOJ3LrNZItzEftURheB4yvWc
OJlqPNfT7qzEJAlQhBjC0VO5bxjE2NEO/45MhRo2U9mAWnSqvqLfpwpI4rSn6zN66QNFRRMkFuj1
/nhULcdaQ+YBUYvVnjNzxHstgZjADXpJ/D7fIqxYmVVkB1A/thB04C0teaKmRaEWabn23LDZr9Xp
3AOHlqNx5PqARLAoHUu8nYAUxn2MlIfcI+KZVWHxoerObl0O+y5VIXDGeLe/bmVl56PhFEVZFW4H
WEwpgiQp74o+m7szytZ7Kx5vQFXxmN8q2fxdU9y3ueSHLtk4bWu+fGFUfNSnA56Oycwal3TnWWlO
Rf4Fyjt+2t9UEESr+8l3LAYg+Glqg1pRXpM+O18f89oCoskWWxY1BWDcpWMx6M6UVoPWnWNq7dlE
g2FgO6o0G7fGqhmRYxFSiC70v5ejjDlyWh401s6pgoJuB5ydQt393Nq/rw9nxV0CufyPHel2ctPM
GoF36M6Wc9IhRGxkL1oNbSxosEXoy9+Ad4lfk7clBI+BOhUAV2BPl6NKGKuK1Or780Rq+mg2uf2F
NYUHOlKT3A0NhKRzLd9iVV9zMwBN4MEhOgUv6aOcEqnWzqz6s5WnR5XicHe+pf1CbrUwnizLx/uK
8fqglNlG2LgyuSZcG/ihwVkMdLY0uRogCm4LVqQztxp9V7svQ+c24VQXjxYaWjPqOoGnoBJ6fUkv
z74oDkB8DMNFql7mYC0AQqhKhZDz7PRATGhl+oXYdv543cpKMIesCd7FaKUC2OtCLqPuIFaYVSYG
V83FkaSzfWN1XhYaipWAikclT003Tl9yhaF/22bKvsD797jxEeJuXW4ofATyQ9COEkoVMgORXbi0
KDWPnI2+gySJ4yHn1ntv2mQmJz4D2egMgj8ktqqgKVmzK5PeQzY2/+sGTpFCQnYSr2nUZgDZWm7s
hlBVJE3ImSETsQN4hB55XnUbF//ayn62IkUag9ujaJUhueh6zrjDmwWkazOhu+uTenlIxVhw8brI
IIKoQbISo5ubZBXmVGPdrUFBa9km9q9cTw9JklhBarMNiM+lr4NBEGLAJGDGOC/LydO7rIKyLAxa
6uwdtFT7pWtxg5b1fosOV/yStF3AHIY3gA7gkkAjLC0hw+mghbGnZ9L/HqYvBnvrqtc+3vCpKxO4
sKIvrdTI/E5G19AzUnd5mEE/3E87J4ZiTqX7NYSng6R2tghr5L2BcARFYZSWcB8LUT1paHOPjj+P
Wf0ZuJkxaNuuR4I8NTc82oUvlc1IY9NpW/OpcwFoB0Mtkue7ugrL8U88gEuDPDrpn3kmJ3S6NH+5
R2S70rXLx3YqkSruz579ZcwPdH6d8i/X970czXyYEHOISBSlBln/JzFRGS5JQs5O8UMnld8DTjrU
xg7tLP7/cXZey5FjV5d+IkTAm1sgHUnQlu2+QVR1VwE48N48/Xzg/8+IicxJREnqkBS64MljsO3a
a83QCyKNCsHrFrXUWsJyITPmShawysJxQMn7/LVUc1aXZTBhrvWDeI6/qH+Zn+PH/j7w89+WF94X
VIx01/KauzS8F+OGSVm/VZXBDMwWHXKKRUtb53z1KTe7IAhoq8Spa/yTD9GdsM1dpRg7U3c2QqcL
5Pl6sZX7L9MI/bBQaV+clBLoQYYpoHKbfGLsrNcZIJilZLofR6zTSc9Hy0ToKW8ir+3qQnINywji
Y6A4/TK9XqrpKagay/aQI2E6zozTWOzKvpHnk2qm4Hy00mxSr5r7+fftd7I2IuwCACg3tSihARtf
jvRDAEpeGZptOvcv2tSLo0T755hM0QNDSOIUTHW+5eOuXNHyYeNqKeaBYFh9csjJDVqWpsMLk4Hq
Y5y10pdmyqw7Mx6ifSD1DealnCksyk3vwbst7cpSk1zJFL1Heqd6xayeRFlSa5Qk9U6wGKFXtjlx
sy5AcC4LISOU/AvYBlN+fi6hNOljTK/iRXSB45pq8WA4dfNXOiu1n2pCc0fKhPvKLOI7hnaU+9pO
5g0k1uUnvKC/lvY68C+87MoI5kOulUWhDi/xoA/3lH2eJKgUvut12e5jaSyeuzj4YoXak1L2/UbY
9d6K/Ohc3vcPoRKTMktWuwa/p+qU0kfXxhcRqtVznQbjwVC1ifZRNHvEKPIh0RgJ7BSp9505K57M
rI9OwLzLfRaWww+RivwpaTXVE4MEPWdqDBQw5HynjY3lJkOe7dOows6WtXWPrlUFa1OfPEF/OHit
owcuCVHm9UVgeKY8vZnx7Bx6uQ9PUm9+qotFYGaS9whiDmhDtppr5HmxkXZecQ90Y23MCb6VGH8N
wIOevU4jOR5fIudnV6i7ELZ+L/pqF8nJTtSXMQCNpR4IBD/xC29/llc+k7OlVx6CJnGkg3kfXnLV
eDKS4FNtKt9HJ3lq+vtEouR+e7mL+He5blrvy9w7HXFkWc6fe1PCfTfK6fiiCOHZhb4TmcJdJ16q
anDFt57WFndSCWwl1A8ba186+/O1V+9cz/vOqq18fOmtSXGbisGcWd316bGTfmTI0qlOsJty+Dv0
BgHzGDVa2wMyraVb0Mdrh/6e3cBGu8j7rL55R8hzj5ga9y06lylUmTigZ6Zvan6DuNgIPq7tGhfF
jzWXwQh9deLW5DRa0898YEKi9xgYysmonfrP3xE0j0uNBi3uRTT2/F5tLcocW9jji5kZr310MGed
AcF/dQfqly8b93jl+GjCoXpFiYaW2JrYuLDCliaSOb3EbXWKI8Ot7a/VdKczmDMNkqs4873ROM+5
Ra+TvjN7nZzILaxTY/2TA/zO6/R4+yetY3FsN4kqRQeaWBTm1mc8IRdnlFU8v4SBTnbajQ2sucCP
4wlHfHupy+tc8JLMU7B5nPc6O3ZqEWowv88vSWAMbkzwvw8KbUsa70rQgSvCHMF9A1CeIsD5fRa9
kUthXCsvSdi3+zSN27tS1gu3tPXhiJqI+jrRuIcUOgwPYaVZO2birR3suvbO6Of+qKSB5YvMGQ52
UCt+lsEYB3W45UV1lwdwGnbaqwOR70bAeyUupFCCaTEo9TJlsebW6Mt0sntbaC8TMipULPR9tEMb
Te9cszwY0K9NnnAR34QGI95BsJh/n5fvrnbLrWLiFVN3/lNWISp9cUsyMn6KeW96+SHavdQ/hBsf
qq1QR+Uuzl2oQ3MYHThqJfjwNT2K5gzJoGi59oL7c7N9da/sxOEf7T54yL3k0+3nd+WlsxYZH6YU
qtv1OMPcFXJoKqzVEt/n5VfF2tfOFnzpMlZkQzS7gGfx/AAHnT8+KFL7qBGZ9lInX+DvO4ip2SN0
50bR1tEtZuni6AjnUB3AGYEsPF8p1rTKbs1Ce0n/MqWTta+Okzjm9YGamnQ/w9F/MhQ32yKbvvIN
UweF4poGAeiZNamlGGIeaTwbL7Vh3k8VgryGkTj7P74p7DB0PXhauIjWjOeaOsT6mNT2S6v09c5K
2tSd6tqf21hs1CevvAneHcUIwMJQEa0x9rrap+oYqvaLMKR4Z1hxu9M7Pds5BbQ2tzd15eSYOJUB
7EP1xjjZypnJWtNmkbDsF6nSTZeCs31guEn8uTknQcGWQ0EJgm69iiU1WluOkv2SNVp91xOFxniR
TnxrE9L12zu6ODziXtjFWIrHsIxCnL9ASwrLtIxT56VR5eI1CcJCO0iqjYh8zXDeJpXo5XKkzvR0
NeiLl0exioFixt/s0rIkYv3URRXPdYK/LQ1VCuM4dJmrJfPLVB105rTNunLDOjjyf+17ibZkuIFW
vrhL3j/fHf6SiSBQxKu7VAbHiJs+DV+nAtqLual/J3O4JTJwZRFYxyElJgNk3mBdlrMrhEskx45e
n/cbtmPrLy9W+UNCK0uOgtvnLxNxeFtu7MICLjCYDz97sVsf/rjVdkXGXGP0OsXfsCR3hv4sfUcq
MG/glEvng6bfGcnnMnrKw8lT68dQlR9G06ttZyNovvZDGDXguZCZgD5ePU9ZyZpGYIxfW12cojhl
iKZuS0ZjERlO4q0p+yurUYfjHxJB2vHroSopUKQUZgbxWvWzy4cJqLDfyRG07RvG8epCNlO3Cy53
waidny82t0y6OhCvNkqIqGuenGz+KewE9aNNNoTliM58jGYzGbJA4jQYzMh0z9cyslS3GbIVr7GI
Xsbyr2w+yv2nLj3240+DQFE2XaE8qxGjHDM1M9CitAgQiDnl4pcppS+37c0FOBVrQwGGu8SL42Sd
1dbzrFOmRu6T14ng7xg3ItdcxxlKtxyie0c4+ds4WkxEIhXoCaVg9thIoruhN4YHjjLyQqPZHIS+
cMO4DQW88jKeuHD/Llbr43N3ymii+5C8BkP6uYBYNrG7/ST3rvq5qDVPKxDXdWuix96WI7jWZzfd
SpMuw7WFRY8ClUzPidbvWt8LUYI0apHofC3MB1LYJ5G8Vskx0u8K665BdlaWwLnIyUZCfMUekwNS
oWI+mVrme9/2w85h4gptqirJK/GzGy9KAeXvLtrCRb1zc394g0wpqiaRFP8FkQFgs9Ub7NSphPSj
mf3aYNLdM7UpDb007/WfaZCW7c4QUq494fL69EEI0b05WmQ7x6Q3U+uxCAqKuHat2bOLV4m6XaOP
5r/4SKPcB/j7v21DQGMXyAoCoyNoJXdsOv1JGwYEbipJqd6yGmFkty0L52sxRtrvYiqqf4xWZUiT
r+5znqj1a9pOEq2mIBOebmnlp14de83ttCKF03zuhjcxddnzkIm5pffvSN2+14bqHzUvkp+oycef
RRClOQWasngNkllngH82zEetlKtoP/V1pHlVHUffo0SlgBr0A/zVRTRMBzDLvXOkapEah6wvkviz
XuTIJ2ipMz3WOnMnBzCz0v1ILfqnGQi5daMCnqxHBfTpa59Jc/6Ux5KSebM8he0+qgJdZh50kD6H
cpx8n62++HuwGutOyNX0nXcA+r4vs6LwtEkaMzdmiyi/ZEWvIM2AuvA+7bvuU1ipvXwYbU0ou8xQ
KGKh8w4ZD++UQnvVqeaXZtbGbt8AYwJuAtf1D8hdjOTUjZNwvKCbpde6lBj57jszbnahUVs1amHC
CcCsGcNfcR4W813H4Zmu0Q9aezeNYbYFJtWXZHH1+ihwki2gdUEuuX7ksYoHUYdx8LHEENwoU180
rl6YA+OFszOku0BY8hv1ahHRfnHiT23RWvG+ybRc56cX3IVSofLNcSnZj6BMR8e1EqH6aiU4dYPe
u+BUDN3cqaVp93sqikbilWacWa6SWO2jnVgy58zckuIFmtVXHtx18qMNE8a+Lufqny6Y62rnKHP7
SypD8Ip5b9MINYzAgJqsbqHkjbrmCBl996sulE46KV2adQer6evx2BIdwsOfpmPuMnhgvY3NIMs7
aTLCdN+P81Twp5pwLt2OXDmmAlHb00Y4tXJpyycOlFSFHh5mNSZYVyGDmPoyys1p8AezBGJ+NLXo
0Fe/cKi7P/Mgy0rUBOjNE7VhTtYC2LaU92Mnh6Nvi1B5myVzxIE05mESpUxni6AyBuIh3Cq3Zc+S
sBddYEmHwpoql7g+3A96JbZAxKtw7P1HwbnK3IVlMJS2BkmM2piYrZ6NvoZz9zQLBs/UNH/f3vrK
lbMIgdA7cR0hK5rkKzM6dkDkuliffSAEB7svvMhq77vGzGDu/OUEW7Wea8sBSV6aXbRf1bWrnmez
14s5lP2C9OG5CyBatUpecMbw3UuRzZanxaP8Z6HR+x4JyylnmRCAwdhx7otTu7GGZpRmPy6FszcA
n0BJV3SU1PRiVxC5/ZkH/N/1uDKQVwiqrBFzfTMWXGok+4we07mjofjo9FK/M6Ze2pjau7RDC4oM
AlkMNfwDa3IYa4BCvFZh2JGNYLqDm/+H2trDcYwdXE4wz0+5qbReqkhbkK910PW+SdLwJSEH6k6c
cX6ospRDtalqsz+OledU6l62+9PQOa+dKLyJcQF1/NzDoz9rdzEsowiRUbFEyGMj2Xy/vHNLDKfb
gjsDYYOCx/pFEYQ0Tt/mik8gJtP1oCfkWhAWu2LMIUBBWmDflbXpYS8XvG9ceo7om0MWdyhaGmPo
ZkP/q4otnYYMhEFZJ0uPsjwjWT00A7jgrN5RKEjvwJQ5p7yKyk/5VLXuBFbwkGeierLDov10+6O8
/PLZE8aPyyO0AX2xOtsyVstG7WRfG6enUq2+taW2JXqwCtOW+wPrCHcLwCQ+yHWBt5ziuiOuGf05
bNtHVYWbifcc/7TUztnIKy+XQmeWYh7lL/DX2nuF80NEiORhXERaqfpFUumuY7TTqclgwtTHdtz4
Hq4thQ4Zg/jUb/AY65PLzUKMhBC+Y+zNwWuC47A1e73qLXJwHBlOX6Ncg2dai8YwnhVxrI7m13Jc
PahtM+3l3jDf8kxrHggLTNfsTIRdRjP0nHnqN8lGV8XR//0BCwsQ/1B/XiWwtZPWhhZomq/QWEyG
yQ0csRuSn5Ku75xpTzXkqM+NW8rDoYcNN5/ubr/ONfLyf34AtZYFZ8V215hEO4NZPiPD9mtKYh0y
yEk3eqlc3Vv6/FWRv1QKjHGW5gvJfpYZQe/jP5x7XH4BgpMgdVmfYtOaw6zqWH/qFcxekfVfakUv
7hEbt3UvCgJlS2j8yoUv0QH5+/K5aOs0atAs0cJgLPuZrNUFgfoM+Wev6wcraYavgxQHe7Kp5JBb
IvO02Sn+2H0x7wa2DXJXACkXmDI7GqWA1yT7faM4D8YU93teeUNga6Z/57lUbFifS5+yzNchQ0D3
C0+9bnxRsQDFzmyBH+fCPFlKnt+HIGIOdqj2L2kSZE9SMOjPdmFVG8Z8nbEu9wr0hbI/pOyQC62j
ETUN7MHu2WqqRl5QOK+TmL4WEkLl3eAZwnmNiuhzIwxmmP5Ypfp9acqWqHxz0WtPGod6NNoSu67o
tBMUeEH/VyFg0UxceI68eIuZ/f+z1/8suJiyD1ZRiwOm/xD+8p1qQPX9r8RODo2WPdul5OqiuY8Z
8QehCr20pRxvf8FXrCTF4PfuJr2Vi+78nKRaZEqV6puZne3UJFS8JEMixu6NrcHJS1e2NHLgRjLh
7qKVunxcH3Y5xXHUaVWu+gfooLzb21i39Jbn8vGPr31YXHbmSN6v+mNRkIq7+djd27n5yIDwv3Lc
PLUTwoBJdUcj822AI0z9OQz9N+E0+1CW9gFSExFTBrP4rTI1Gg7mRmHqMn/h5xFv0kQm6MQFnu/d
nkyrFGOr+oYWeb1ZeHH1t8gHL4Ep4/ZJXIbV5yut3lI3h1mQD6xkRXtwP5AeSi9R+vDl9ipb+1nF
0XIRm3JlDKqfJBSP+sfWbGGXviudLXjmFQsEHsl5J2uATElflfSLoUqtyaxVX6v3apbsCruA8+KH
Qc7JBAqTahvHd3W9ZVaTbiMQvPUELKDwUXSTrfpd9sswfmVIWjpjv4ujvaYN+7ndmKi59k2QZpLX
geiXIYo5fxdOYFm9oYeab4g2P4VW9oWYoj/dvqwrXnohjaQBqPHZMV+zhBEfvjwlkUz0wBPF15og
9Aa7G+6aVIGVrTZVMBqxMe9Nc2xOtc0YzVR2lCcJSR8H22m/UDXvNxoAl5uGSWGx6owZ4EPXMW0b
SXof1YnsNw1jxX0zN0e16pPd7V1fWjbKrchDk+lBNc1gzfmmkwSdFG0cac/34g415se27e5CcyPK
vHwvBLOYTU2DdBwhuVUE1k7I1MvRrPg0z5gbLA5VaVDXmx8mefwRVOorxOC393X56RlLe5VMD3Am
0/mrDzzTncHpoQv39TyfX5Wy6XdJHpj3ttnNvjSY44ZpvXJb0A0Af6WsrrLLldmW8QtaS33U15NE
eahjVJymtFG2Jnkvl6GhSTDN8BAcQtzY+XWlUp3QFx91P0IRZZeM1F2KLtsaBbx8FKwCkp1MeRHG
W49Bz1aWB2iG6L49BpVPgqf85Kt0XquG8bLb93RpiHlgy1QQnZiFsXX1aTeZMiO4IgxfKluIaMsM
vyLn8ikDDEYjvp++RlK35WOv7W9RKFlQoXxY79wWH770MbCCjIlZw49rvc92USfE5MpUg3VwX8Wf
qnvjdeFJQlSGxB/zRQpyfmlFPnXlPFSGP2eV4dn93B26pt3iB7q2KeTDaWVBx0HfbPU0nDLp5wr8
vm+FuVvMz04SnhShbtiLa/dFjg2ZJ48cYMHK02R62Rpqm5l+bMOs24M+vjNTbTjZQRGdHOhNvcru
w41HcmVrgJ2WCBvwGk3y1dYK3Rx7p9MNPzHLHsr9aHwgjyvdSXG2ZjiuRJkWa0EPw+7Y5fqytMlI
aj1wDL+yLUQas0l6SPPEPJlK3fmAB8O7nDLwaZJMzdMHVTwwOKtsUVpc8UUozMgLGoByI9CrlS+K
xz6U+yA3fUfOid3H+1ZH1y7/y0x9M1fcQoG9xqTLABfkJ2sztL923nhaJj1QilhUys8fbFk7chjM
sgFXD0NWoonGnR5NkUuEvNWWuroUGfEC/LUX0Nb5UuEoWajr2qZvm5EtPxhaM4KDnuJUdR2pH7UN
nMql/bQJKyEidpiWAau3MjegwaNKbzTTl4og+FynVvOrBFu74XwuN7WssowHmjITJWuO02Y2pWVO
yPTV2q5/qL2jHcBxBxEy70238UFe3RFhGBToC2fjGrldADBLUym1fKeNhtqlujcUh6EAqfPHHo5N
mRCQLBVaBqhXH6FS2Ube9NwUbjT/CrYvOyFgviU09q5Acl6eXLwb1Xta1DCe2isD0wh6M4UZB74R
OsV3p8wc1xaN9FwPdX/fDYb8EI6zcp+PEpr1wFAPiYCVu8my7q1S0jtdiNSTkyDdW6IKjrbU63/L
bdJ+EyVSm1Y0mLu+bpN/IaXeqjNduXUNgS1YdqkRLhyT50/ZGmoS9LgJfCuDU6MIKXqChP1kpFtU
6ldsFB8nrwvfRfgNk/v5Sp3FJCRdoMBvcV+Kq8hR9N3EV6d7qhvxP1VhVp/1qKv6nWb2UX6wk6H4
2icGOhe3vfeaYxrXBnIOiCW9EAQCGcY5/yVFqoIgFZHtB7ZgikTI4+daipx2Z4fJoRJWcGLMPkCc
joCrHqR6307BEzNy9fMQDcljmthf9VpoDymGfyOZvHIdhC80vOFW4cHaq0OSla532i60fbszp89m
SAexYFzgdaYksvFpXDpFwKaw1qHUzdwomLTzU2i7pRaVl8nj4GSemf2jtaFbd4lblI67Kap1uS9Y
gCkNwD1CRM1/ni82aWHTGVDGPxb2k+nUroKWu7WRcF1Zg3CFGh61buzUumTLVuiBJWryOOc0UbNR
+VdX+tkzQypLt1/QRZwO2IIuooymGl21ixFGLXFyLQqL9DHAmT4zkrQUSCPLSwND3PPpbIm5Lw/y
zLyQP9LXIhSjkQF902JOP4R+EXRURVe1xWOeIV84UQzZ9XpnQYg+/JqZTPcGvZ13SqQ5b6o85ofb
u11s5Hp1Anfq4dgHegirgkBXBa0GWUPx2Ceh/ijyed6X6jgem6j9lUhR/AyJZe1FTqJ8ur3wxQtl
2wuclik58lsaJefb1rpMC+fMKR7HqncWnoiw1MEZQAbmTiByxkM2t/UvUY7Tn36FLIyBoh5MFkZ3
ZrVwLImmz5WofGRQHEwIEeWe5xS7djq0x9t7vDSLy1oA1g2V6RI6XKu1hJELNdUg+zYqmFvyGsWu
diRMUwpFeZkjOfpt90K/D9pRUBQJY/VFccbNqbNrd4xzp1SxAEghlD8/6sEOI1AHZfnI+Jb5SZeA
mMjGuAANLCa51G5+FMOUH2S56D5lRrcg+NNkWhCQIL8chNxb5M8PbeD8VMM5P8zOdBjNWvKCpC1/
3D6xi898OTCor5f+DIW3tfUu495wyrguH5NA6PtUtZ9youxjmdvaz9srXUQprIQdpuf4PhxirJqf
NO2RB5WM4nFGrZ6p9h4ksjxm3u1VLo0JsR3gNnhQGWmlg3Z+9Ax4B1VsViThRtAm8JHkKjXa2sxe
20YWg2fmrTHe3V7z8gwZmAO9tQSwS8FhZfvJxaeUr9r0Kx2iwU95lYyRm4MFqp7LsRDT/k+XY4SS
MWVCV6DWYArPt2h02jC3XWr7ydABirLordqPiwqK4cZyFDZ/jKlYoGJ8UctgIl5sXYUq9bqppMm2
/FBNkL8JZFv0hxwZtHAjMr88R8YnYWoEIkTt9wK7wmj2XCd5bPsjLO4eI7eAIYF1JZ+GIDK2+CUu
n+P5YisvQG0tMvKe2KADheOSURWuOYotcrdLS0DqBuAOSBMYmQtGcLspojnrJcuPq149anPdY2wN
pXdjPUL1dbAIFoyWiZpaM5MNKNClwScMpRZFu2TBO6ird9IEYqoHI3L82R6Z7g0e4jGmh998nnvl
WEmfb7/KK+cJlQRTGiojN0y0rXKDECnWQRAh+l2VTogmGnIqea1tJs5GuHDxSnRIlQjrWAWGF/Kd
8+ev25VCDlIWvmwmp9jCX6uMhe4ddau7tbXQylObla0FuVEUfmr2OzX/XQyvVhmf/vDY2A0ZIqzO
ELobF0j8gOH1KA7GAnBPKw6iKD7ncpdt1F4v7mZZ5B0URUkbsazVW68jKZUC2yr8ro8BHRowtT7J
YQ5B73+xGeC/3A0zF3BGn1+N4aCLyJMs/DGMg7shcxBiRP19Y5X1u8arL0Ls2HasIO3WlbmN2syu
O1KjB3PySiXxuk64gdjX1nQcwz807awFmI5Bk2Usgw9zdXKDOVlGCfrvIZVf7Hb0qh1i27vbp7ae
VgOTwCIwUIALoAByMfw8pWiYgc8wH0ItTAG6i3CvFU6wn3Ur/8pUjXFfTU74vSVhvZ+B0x1DbY49
W2v0b3JnIvM2MsqYD7a6kwXoLGO0JAju9X+KwtEa10Ta3NyIGtZmbfnFDPCToYPlxAetAhySvEDY
c84v/oqezcE4Kvv+sf/r9rm8G6iPoTKrUOkmNrF4vQRTqzpAqc1TbWep/YCYTOYFel7cKZEjebRk
6iPNuxEGl7rat3Bq7ATg+iezacaj1JpItVKQC+4LFUKZwCqiJ6tpgkdLiovPLdIJb04/9idWlu/m
OQrErm5CGZ4/xWFAcOqMZq9bDRRmkQICd8N8rQMUNuUs5W7bAp5J8XRlVUBDZ/M4o3GvpxPZ4VFR
mzup+zuhyHH7+LYWWt+RPAHBgOThoZ8fQCF4GkT4Wfyc9F//i3XwpZQJKW0b5uoTmdW8bWOddSxj
cqXZ3Dt5/DfsW/txtg63l7ry5ZMj/meplX2ZTOYOoYi3H1p0s4LM/GpVh3Z6bA3ZVdVhw2huLba6
KMlKuk4t2FfCtsLdo1S/ndotiddrl8SILQQixDw4z1W+oqZdrPWgtB/SfobMVsvyu6ao7ZM9dU86
8+kbd7XcxeqLckBqMNTGVRFirZaTey0KlGKhtayd0YXFuNvVapxvvLzLD5cGxAL0ZnRkeehrqFFC
4Us4VhX5gxqXlRcbYYDuWNT235qwt2DUtQb1RzM0i0Gd0mj0xmbqOk8e1XbyksLpPne2nKMWGg5h
6FJc10LNnYpE1xB5nOafpRoVnwcUf1VmgmIgjGhIzcE+K5S0fGDmUPvVqmWcSTt1gpnwUMQCYojb
T/HCApqwFOPmFru0IDlXX1em6eNsMOn4AO6++rKot55kxZPEEbWk2ytd5LREBcS6UJkvUxsMIq4S
p7IxRW7bXegzF9IeqickA35O9e4+ey63PNHF+wB8Ky/YZtQX6D2ss0FlguPDUsbQdwQYmt5+BYZ/
0msjcuVcclvlb3QLdoUm6JFl32b+L8E3z5jgfpK2sJYXn9/5T7FWu84o3ChFPIR+K91nMswdXXVM
1aM12IAZ8uPtM76+GIPiSLMAGVsDYoe2mOC5m0I/Tr/FmrTvp9999Dkt0od+/H57qXVUyW1C+UgL
C1UdbRnFOY+RoFnXgI/Poa+IaqcG9yPDCVO0wSVyYVZgVV30UC2ItN+Dy/NFHKPoVbmwYr/O7Mcu
+BooUFlEGVe1kWNcwInYzsLjQehCSYlgYGUle8cJgigbAX0p0oNhFcNeI+NoK634NFTadEzGYtyn
ihEezFBJXsbIbg4T0uDuENn9kSka9VUegJkXCkF2pcMgFRDgP3e59lb0jvUGoHhTaGSthUeZg3FT
IlEQw/xPQuLz49EX6dN4YAI6Yl5Gv1NCfzTu6PxmL869Akn1j+bfINgdgtf8F7/59v0vf/vMBL+v
vVApAjEho16tbeZB1Ci0KMDNUH3zmsKfXwuwM+I4Ir+6ASC5aCL+z07/72rKmhRgioGcVxqrVeLf
KKzu4nLaqQsJg2EfLIfxoemhT+xd/i1LX1Nr3tjr1eVpE4Pcpy9Iz3j1EVfM7NSTbAhfyRA+rgpA
ZAGNTKNHeENxK3nENxgvhvFXWH/rGn0XCRB1t8/7yqcNKOo/P2EVRBZKkhiJYXLe049QfLWm1g2k
Xd/KnqZsnPYVn0BytQCdFw45Ev7zZxWNll6ScQs/mE5D9XsMZjfs/2Z63FPDL0bSbbigy49cpXK+
2OqFrQkax/Pl4GtiUFHtIl+J/d5exn7jXQ6G28h+3j7CKx6IlVQSIeBXQOvX7Ex2EIeqIIz2+4Ph
ql71mLoVXIZuuWs2jvDSOlI/A8BAVR44CJ2U1Z6kUoYOSIuobanLhISbSV+yrUXWTEt8/6yCFV6q
MpTr1s1ZoTQzvcQw9of96AfwcryZ+j7cSbt6t0UicO2SPi61uiSR5m3HdHvso/YqSV74mjsPbb2R
jl0MliwbAgCMfKJK4AWXwPmxmVBjxEXexL56rN607/KeEToX2aTX6mc6gmvMv9x+Edeu6eN6q2tK
qslQRcd6BUoiablLI5pQ01ah89JUnu9q9T0lxtQIuFhjP5738f4A2knZ16/OL32j7rgWsnl/D0uu
iUVelMzXUbgEq5kVmEbM7Mg3S8te5LA4Flb0ZtfJoZwdL84br9a/o3czIo9aP0OV9btielTqTrfP
9YrBJI0iOyS/BqDA9s8vsiKWLq0sE771rDybX+1/zd0/xU4+1V7Iv28vdu1pflxrueQPfbB5nEpn
AV75TX5fqgwgWT9rlFmG8Q+nm9+Pl++ZCIGsg4x3sZsfFkrjKqpSexC+KQkvH2K3M0Y3FBsxz0Uj
evkIGG2g9G/xL9KP82UWYECYN7PwaT2/Cvh2wG1mb9lb/1nxKy/YFUnuTqctAtZrpwigEREYIPiQ
aqxuLNILKZp1Xfih3LkSsQpDymj63fdbHBZXrdaC/EPAFwAZE/Ln+7NI5mFHNWP/u3EwJ3d+GF6Y
btxDGbrfioevvsOPa628ZjkLpM8l1oJownXcvxv3G1GCSwLiDRsOejmg84CIds2Hba1sV1PLakud
OPabvbH/r/74QqhCzQWmiDXxh6z0ahQGzCQ0on0plGxwl8Bs9+cfErjZ/7fIagdkh4o5jzXhpBFC
MNU+l1rhJs5rWNsb4fbVs6KeD/MSVEUAeM6fgKpXo+MknfCFlQlkmsWzLA1b/Z6r7h4YFkHFoiAG
Mvh8lbEqyrpO+V4ntR+PdaTgJp3Z2NWAeGlU2P9MkibTPTXSfZuPzj4YnC2GwMuojbEdwH46UAo4
69Zxq64GI8oKMnYwNqId1C0PNbPjaLOjmdaUxm7UyS1u3+I1nwahFb1juvNEHitzGMx6PQbJ8iEL
50jFZj6R/CaeEPEW2+UVk0F0A+ABZN9CgrrynmYpd9UA3aOvGL8Lzo+QQEMubBl8/eMtnS20usgw
6rpSF5LwDQTGwJHfB4PhQ/m9v73MFT+95JqMq6CXsIwsnr+XkNH6PouTxI8Hp9qXQR4O7jQ7P02R
NR5tycgVdqC4bW4P4U6FYn13e/1rlv/sB6yubpbimuSmSPxGkb+rknzsZOM5naRTIJuDO9r6kzC1
b1VYnaauCV2anSApRZV6meii3ZhmshuDUd74WVceFI1aIFqkA0AR1q3ovACVByVD4ke14Voj4i3z
m1UaG2XKa4+Jxhv9ZwrLFIlW+WQltKgDzbbsvXmsqh+R9qyo8cmhUHP7lK9tBy2Fd6ZjykNrzs6Y
OlQsOynbYcJE0RnntX421R83d0xmyj6ssnI8cqdZQ9Bkid/tIQp2o/yL0vwqmIn+cns3y5tceZ2l
J7YAbBmwYG7u/M0OWu+IoZ5TX1Kd3Kv7siAlHfa3F7l2ZB8XWW1mMtpSDws59aPU0/Zq7v4X37dF
uY5SGDPbhD/nm8jCWmsao8QdNN/V9CvM/LX4fXsL154XPSlyTEQ7oD1Y5S9KlQUQQFQsET5lwduY
3HXBzszubq9y7TaAw+JsFj1Jw1kdVNUFRj0aWEQN0ZxfDJs1cOExl7wRalzLk4DI/medlaeum7KQ
BiVK/PJ7SjQowSKkoPvco7oWtl5dyccgS+/TsnLnyU8tiLUUfeN7veZdz37D6tKKJkXzXOY3UATL
/6V1Zf6y/yofansXFfvo9fbBXvGj/4e089qNHFm69RMRoDe3ZDlJVSWpW21viLb03vPpz0cNzh4V
iyhC8w+g6QYaUDAzIzMjI1asRbMxSXgwHKAQ5qE3r8Kg0rowOmbCcQiSxz6uHb06dJG/9fO19qkF
dyeBSqqAmiCX6Byj35SB6hmhFB2TfrRr/a9XpXZsaCubasEjabMBR0v1f2JomnlkKxR+55YDa2j+
FCE+F7wd5DEs4hqydXE4JIPp4AK7ps+1j0PPbIqql7mmm9KWM88Zx/sBfZfbK7Tg+lMldepQmvoe
ldlwuiKFfMswOFZNHW/0HLEq/8OMsfRUr0HxqODsL4+JuKtCr6706FiUv4LxuW0DrufCjsqPt4ey
tDI0z9HmjKsRuM2uIj10VRDCFkMhDlY6H3IfqOTjPYroK5O2tDQcFBOKkwcftAyXI9I8pewB9sZH
LckgtP9i0eVohCu5qKXhTDgk6v/U5ggNL41EbdG6SVthRA9sz9xa3qPknwr07m5P20L4RClpwnRN
xSSwtpd2NPpL+irBThW5dhBM3HrBXaQXm3rS9fHu/ca8pyVif9vq0hMPe/S44BZ0XVz1kSVNOYwI
lx79o/xM70Bji/v00YQNZdP8biPAeSvjvE6PTkiKfw3O3CMXQ1qtosngi4y2p/Bp3KbbNVLVJSMT
Tg1c3ERPO1fyQ7lLTJJ2iI8jpMUoWjlyDvJv91vNv6zM3xQhzCIIuJ7J9IJ/pwP/dX7fZDXC0MwA
MSoxbSvQ7Zrph2gXR7bxefzjRc7wTjLcKYdyYW3m8amYFwJ5U5yx9cCX/1S9xm7FyllPjk6/6da4
pgPrzbjGzJN8TVCZweZhRJ65/87VmHbbWneyyGmjhyDcVfmmKe6j3e0pnY66W5anXf/Gco6YddJb
Mv1Np9w/9tvqd9XY5s//m5HZbmu9cQw8g2Xrq/338Ef0DX5f98NtG0vHE83KPJ0J/sGtzG2Ipd9Y
Q5wcqzr8ndGGU430NelrmqBrZmZXh1CJvT8ISXLMK+2Qpv7dGA/fDTVcC5uW7BACTsBaCKHITl6u
C6A3F7LxKDl2dCrbDY02u6jzpkKDtpZNW7oNuT+AOwHuYwfLl6aAjgCFktLkaCmh7kgufCm6sVYS
mqZ/5meA73mRgSglMTSPIHqvhOly5Iwgt+z4Go3/lexQGgUdt3LkLWWWdVCRIC4o3k+0+JfjMczC
jBuzj49hc99Uvq3VZzn+UmT7Jgd+8Uts74fgZ+L9oPSMbowz1GvhxeJYJ9IdkjkT780ssg7dMlP6
DnfPxIPBoy0Pdh0a3N5asLRQU+VJSE2F8A8IG92TlyP1KxgZ+UGw1FZ2qjNufib3vf3HVshbp1vN
iSiv3N5ly5P7xuTMWcbIGyK1CxKqHu1OvO+24jaw/dp+ku6Lu36fOtqKxYWNwBjp8LYmBUPUoi7H
KEmQkrYiR6MbJ/sM/i6qU4L/dHtYC6cgfCrIQfyzXnOmoEbP6QCp3fgYKSpNvPsxlpxSea7dz8Ia
Of3CZUlYC9MGvKNUP+YI4boApKNF7LYUshq7TbwQCr8w2SeD2t/lDe/JhG7MU0Av5n+YSbqyJomI
JekkkjWynPDf0VCPbfunOYbt+wEkNJ6BXKfGj19CdHa5WErrZrnv+f6xqX/mAPJFjabI5j6hidWi
EH170RY8g4wswBFAcFOj2WyfwzlW6QKiecfRR1miuK88FZGBlcfcwl4mOiSEBsrLc3yel4WZM5Ej
TaUepj4nY7MRtb+6RU3j/eiRqePrXzvTYN/cw4HhExiqlMMM7YPuGhuEUUJUyVZlYBY8nTOe5P90
NOKDs4AQQWbUTwQzOMJTujV5MGwCTaI0LxF8JtH3sc2llWVanMH/WQQ9fDkytZKUnA6E4JgbsaPy
/JfDD4gx2roYr5z8iw7xxtL8OIzzMJVSl5JihYxx14kMUP/RN8bKI2XNzuwMtJqinyj+gmNSUMFT
wo2W8IxcI+9YyrASyZCfQVYDZZN5XZJWNjfSzDQ8jqRN6sI8S6BXmyjYCZXqRH6ybVMkNbipAzpE
Kv2vlYP/dPvfvdd/Koe1wGfBcfgagIw0+ABinC9j1FWa2IXkvajXVsMz9Jdfh+qZHojH2uxXFnLh
jLywNVvI1vOiJpawFYnIT6g/lLR0StE4CNIJ1oMNz0Hn9lGyZJDXM5X817TAnF6hsUIaiHUMlsLo
BKG7TeFWABnFe72wfSveWMW4MsZrJ0KQDdkwDbvToTltmzcbHoIft5cS7gEhN53Mj+y6/tmv1Veu
xzUZgQ6OfAoueRUUV0Y0NuTaj1nu7mJLO4fKp0BXH/y+f/STGlqWNYXT691OowCXDPVgDjTO5cth
la6gWoDBkyMt33bLZdY/eejIhu8+VC7NzLag2iBTL8DUf6QfQaq3RnMe87O+hrRbG8zshglyt/bL
NOeu1hHi0QI7qMhSJkVsl9af2x54vb0Y0FScogJoUGqeDUi2hNgMxS4BVfToBvnnOkMYp68YFmBc
X18JBZb8AuICkvAE4xRRZ87nio1AZEk07qMFlgYk2IT+c6HWTlHWf+meWk/sXLn7dHJQdiMinloe
54x5gmfUvTjmzVGNw3JTAfPcwM6VHZSmX+MEWjBF/AEPBNgHHgHzp4YBPisbfKk9RoGrnpI+/org
vbwbDa3Z3160KZy5eNQQFgCtmAhDpsaoebaydHVZKIq2PVKW3QhGvvHju9sWrvJUlxbm+IrEjfWq
zBkLu1Wwm0Zstlgsd2Ma1QcAgCEqiqW8U1Hd2vRRL326bf46YTXZJ0yg9gp4VpvzhPhmJqUEsu2x
/aXKz6pzJxk2VCzgRGHLdEpEPm8bvHLMV3ukeHi3USCad02ZSaZHhcl4+8rJ/vggqmCgbzbjmvrs
1Xab2Zl86M3p2xauTwOpjJ1+52kFyrAv3qZUzvJqYX/RG1FF//8jmm01pVFD2bUYER5ffIZM9i74
Y21ru9wGzqe/4ibarazZ2tCmf38zNM8L/KIVMXgafz35G+n+3Rimae5QaSB7SuWZK+zSAFG/V3UF
czf+ygJndJBN3N72gqtzd2ZhdhhmOVnLZPKCSn+IoTJ1Kw06U1iRf922c/2anRmaHfD0gjdyoSls
r+BDWG2C8klV7fpwdFs7h7r/s/elV/aR9nuNNGrV8OyhlGuFN8YehrVH2cpt0el2fuF86XaKeNDu
v5U/cntlThf98M2qTf/+xi3GuohQqmbVavFzpJxU73OsrKiZrpmYuXrmBuIQhCqzqTyhsNKZp0z5
vrJiVxng2YrNvBvs45gkk/MRAG8gEbN8R/2aV3a0ocMs3bvySpi2dMTDfEh7OyE479rZmGBGDxX4
VtsjIqG26HIZK2usjkvT9tbEbEiVT3N26AXdUe7t7k5/CFYu+7UhTGfum5VHhQFRYoUh1OF3uX4M
2w8ra7JmYPam9BVJqArV744uGYz8juaDwj8rP7qX9mSexYdPwWPoxM+3ja5M2pzWPa494LeG1x3j
tNhkUuFkYBxTfQX7tWgF9g4IDaeMjTn9+5upywOYDOKUpXF7R7YBE5TvfXjgzlBW/c/AzL2g5Oni
qo66Y/ob/IcTai9I/LTttgz2vD5uT9niocPjDUEQxId46MzXKY1dGV6i7jhI38WJenxHlsv27b+x
YzrqdxZpZXRL0cv/DE4d15fT57dRXyP7ikEnVxwxcIyfNZwvHaIyZNlW3HwpdHhr7OpaaqLODLOO
ZOjw17Lt/u+P93sDtEq8funpIDyex+hmY3R0xeFzefmchsiSnIbw5fYaLQziwsTsQsqyPDciSE2P
svQti3+zXQukMmETeJKylW27cMlemJp29Rvflpu8EUy0XY5JXJEs+aGY33pUQ6S1N+iyHQrGlHNf
dS0u7UyHW9cq7CFcwOpMJzVJBiIJo1prHrAQ+TCify3NDrqJT0MaDDZTnYVOhFCPmgrbSHEEt7f1
ldlbOPMgijbJytCJjWamfDkqTxzkwczjDpx8Y6fqaHdk0G77wuLEIdrz+oyGHXF2+GiSMtYRYurH
TrxPCm8HAaOt6ge1Tw63DS3NGzBmqtJ00lDbn3mCWfRap8ZND4VAYwf9XZx/MdNvU45Oat4f35Ni
B3MxaUZMWJLLaYszFDgDJevB2rcvlWCn0jYvHDAr0bvhTdDyvbU0G5QcZl4nqlV/ROUAXisl9J2m
TNce0tfIoskMcAV+qD4SGF8OCPIoz9CCtj/WipMfRRSB0ZA79Lo9xvviLltr8106H96am7ldZyZG
JvQsla9ED/pvQfY2wfBF9raStAepvNKksXD9XQxutloDuU2rjxic1oabJBPtxH1um81t71udwtlK
lX3fWYNS99A2nmlQ0x3DctqzmJz8yhbarbCSvX19/89e7Rejmu2rzpX0rtOYw2zb7ionfMw+Gedi
49q1LQGG9+3fcNOerJVNtnAXYpXkB8gZDql5v0spASKo6rI/DsVD4JY2PDi2WXwjv6i4v1EtUJu1
8uDCtqYGQ30Ewjp47eft0mNRRnGTdrjmpjjl9o/7tet9WpjZRF4YmJ238Hm2ghD0/bFTThmI49J9
35yRWAHlATc4mUQ6dOAivNxcg0vnOS1P6qnJh3SrggsC2yagR5jH2V4T85DDo493Qlz7SDoq7kr4
Mg+Y/rFPjYnMDokregou7XsCD1Gp7dUTLOQPKvpvoRg+DUim9mLw4EU8QJQ7NfgRQKw2Jc88Kil5
8gTR8MoWme3D1+8AS2gQdUzH9Jx70EBWo5mEa06GFe+KRiI/ZwUPkiW93N6KsxvnHzv4y9QxhMrv
nIDaEqO6DOVcO1GQdKxq3A9ivO1wVDFYsbQ4ojeWZieLHJRm5pmZdkJjYBPXX4IkuK/EH7eHM9sA
r8OBb5CZARBOP+403DcRTpnnrubVvXbS1Ap1ZGTwnF4bPkVGa9pxo+sOhCXlf1gqYOdUyCdpH3Cg
lzbV1AXvGpvaqe8K9dANRr+RzVjd5XUR724Pb2G1wFO8XtoEpIBNL03FvqJX/E89eXn+pEOBCdfe
USt/F8bay2F260wTCaUufRMTkQpn12wihzzwrawotFOMarZg3OdKsPHF1C6kn0r5J5VXBvYKjnxz
sPxjDwYtYit6ejF9OTIy5W3e1IN2SoCWNZvW0wbEsixCU6mh6cfpC9968DIr+momqWTZNUj9PQwF
YY6iFx3Ph04atHMhWYFot3objU6sKaVvm+4ISXei1f5vVU78aNMZcZeBZh3F42AYuW4roRH8vL1M
8xzqP6OxXmHWCtW8ebJd4b5plEDWTiKCwUVgG+5gx0K0z73XgDuUyk0uPjYRnJBdbzPylThy3sT2
+gGTvsIrBntqgb+cTlUpJAiRde1keKitZe6HLg7tvPqi+OG5/mIQXTYd5add7MtrhbX55f6PbWRV
6PiniQ4g06XtvogoFZF6P8n9D3TXHbl0v0fVE8hcJyejYiiho8t9bhtrujWz+/bV8JSihKkVf0GB
5dJwElW0f2iFfnJRd7Pd3mu3Uw79kELEeaA/OduapUnMLuRoq8VWv8awv3DCEX9CFYzyFuS0806U
QhlHmjNb+dQ0pbLxetK/CAPlThEoa/0br2OZ7RfuhqmSA/BtujAvx4oqr6YMviGfwjHcKoK6Ca1v
ReA+Rnluu4oz+NU2yugy9dqdXr54QJKE9jCkh1w7596feNhbsP5JvJIqZEti37QVaWfUCNCtIUWX
3AGYA6JYYG85H6++1IDzS6GGe1Klb5BGborK+o1A7QZNk0qCgzZvd2WvHKqoWjlT5lgp/GEigRIn
4iwNabfXu/7NZeCOmQBXcg/MUfcOsuLtXffAqn01895xY1s3j2IRH9RI2xtKvXEbJLfrA3xXO5hY
DrG/9n68vpumz4EElFudj3ot/r/5nAA9gcSHhOwUBtvO3Ajnszx8ydZo3hetTAywdFjTKzt3wpLy
r+aXon4SNRTWcpq27iNy67D2NOLOo9vcqRrz3Vc7TYL0P4DR1TE7v5Z4M5i56waIF1djBzWPm29C
gEc2COHw3fHhK9gIXUAK6EAlZwdbKea6XtaqThRhOXmsPJeII3RJdh57BRmwxiljneiifrp9ol9f
vJidKG8ntgR2+OwBkfuaD0+erp+E9GUon/z+V+ydKo6R22auT7BLM7NbVxbSeBA9Ex3lMNtlVf5H
GiVbSZvHsFPPLpGo7+mbbk2pc21ws7OEjYtOOSHAiXs1OvTGybg3/ZV35YJbMoGUu4lZqZ3OkS0t
3XOFMelbFyiL72Vf90Ak5MUdvXvJxkSSZGvm1Rpb+PWBPE3nv0Znq1b7o274kWecWlUXNzyXkNRu
s68e5NDb2wu3cMphilo+fZavBf1ZZJbW7qB1EX6ZWj8C1/1gWAdOJkeOxUMqP0TlfesffAr7t80u
DvCNVfnyFijyVkv6aTdwmIuWSKwL5cu48nqers3Lq2YaGnI7wElQJJgXhHPohH0vQdxbTza065Ij
+i+D+Pf3z5xez1W9GpCpPPHEs+P6xZM+o/v9fzQy83E5LqtUQP3ipPTSpjQAb6GEAzP3fxjKxHXE
GQhh41xO1LNCXdBRhIAn2PNgLBskp0nS32gMrLGrLy7KBF1FsYpDex5keW3eF7LgG6dQi6ODDsuV
k0eCtLs9niUrE9nCBBGXyBLOnvtmIZYRwDCktyDuvTM7Kd9AeReuPLqv3xoaVxXgNh5uPDbmLeGR
jnK879bmKRWTalsmhejEVmzavWBV94YFi3qXwbDiG2stQUuGp54wdu0UJcwJqhJDHwZB7M2TC06d
RGui7yQXcXgYy8dtj2znQarlag92d004cy6+McUm4CJBcBMSEBrNNYQUpUtFX6BequUvo/jZr304
g7vDmMQ2vI69FW4j6aBqcKRp963bOMQUtqmjNqkOtlVlBwi+7uEE3AdicG9U5NDUtVTP4ieC3ZlC
NpAuVEMvDxcvicPcCAT2fR2Hfzovy18aQXQJ3NziURXUzDELJdqQRlH3uT4ei1EnDDULBAUR6kQ8
SGl2hdRR7tY5mspQNT+FVqc7nk7TFVzCP/tkjD4EUCuseO3CLQqCBeqhCUgJ6/rsVMybXDXjgVPR
GCUnHLTNJJvZfvGhIc1+1cWTpH179zYBp04IRLED7Sll9ngdgsHKBzc1ToMmNFspNr67NTQ6t428
dorNzmHwTWTHoChkn8w54IyizbKqcPVTPBSnzNomxkMgn+oEwrkICizL343DT939k8JKlPiPXnse
3PrB08+Km5+ltNsFZvdQ8Rwq7ajblibsjweENrMKOqtt5AcBD+dyJW56bVqZfTSTghQC6HCw9nMa
aUHNoYTlVDyJo5Th23HpfpT00noJkGhMnD5SxL3cGJT1w0Rlg6uyb3lOXaTD30YNoIUtoPAZd5LY
B4nt+0X2zS2tgDZE2YUZSDfi9E5XO0GyfSOS642cCMXZ15L6F7yRQIjSLgqUjRSN6q+wseC4kJUg
FZ2KOLzatIHblpsog+V9K2hRQpHSDxuEcsswEjd+OljftaIyTFsTkuLkmgh/2aXnwoAtx1rcbOtc
HuONbw3VPTGj+4HikPRV9SOXFEQlk7/I4OJvOMtcwbBBt0YA7yCg3UPSo37xRqXs0HLUyk+1D/Oi
XbZV+iU2ap5qHtJoPFo0mgWRRcyjTd6VyqfMlQXPEayAy7FKBvSNhq6LvXu9NXhfllCiRVutQdFn
T8e6nt9VddV8F1tBkrdCHWTqXteG4nsGqc833WuTdMcUIb9oNOnYHbyM/LUdj7KWb2MlTz9CEVAa
K5fwPAgE4AV7BeLXXJHkAObIiqAykPWuBDJlgZjvkday7qS8DzdWNtGmd3K9ddGOeGfk+Y/RiQwY
DCJsorMXg1hKgZi1gX4aokPzGdqzzZhtpWpXB+99/0+WaN/ituRs15D0ujwwS9Gn+UPJeSRYiu36
+meraO5ItKy0tk+/5u2WkhCLgYcDkbZJ/Qit60szSZCruZiI5FcEdoAGuyUS8t1eUdbw31dZpMkS
e5bzeWpuBw5zaSlOc3ds21qj6P27r6pHJSz2XYv4cmLXrfbYm8peTJ/ryPoRAcW4fdzND3FsT6I7
UPbiK4x0ZlsrrFEYXUIpd6j3vhzuSoUKSqrdGyEkaAE/JWrmK5HIwtReGJ35iqJ5ehRTWDkp/g8/
punI0YL3PkqmgeH9TOuExuXqn02qpVcIaWGjKULaqGDFFirHU9cA9VfXN3amhnoo/KEJ1ulHv7TT
NHAQy6VknqQMLvO4MsVzR0eNI3iytJObWt54MTrwcl9Ud+hKjV8rvcp3Zmt9jQy5eRiSTjoNLqEH
mu75DpIN5SToemhDrRreoYZVPrhwR+xcyffXbrrpvpx5+Kv4pkISGqWrefGD+nqmqOiTnYKYDvdo
TG1fSD4h1LcTXfSv9oX6YJWGIxqV7bnCsRvKbZoPNpT+Tp5sNOGj0XnbEsWdEkaQ0Fz7vqv0LvlU
8m6QmvBpcM7MhWfqMvJEEtTuSZL+oC/hh8VOqp6jrQobTCqO2xKiBF3hspCqY1aurew8KJ+s07gJ
YdPUdkXr6+XCynXKglexe0oQlUEtV0Ar2tVXQprFMU5dm5C2sAdhyru0Iki+kZeexsUNx6YC/bxF
n5r7By5VRTgFbvWied1O86QdXKKOF4ovt7f//GXLIKHcpNWaU4A8pzZ7uvuZTDWF2PBkqqntickO
vv5NVUYrG37NzOzIVnTX98x2EE5yMNi1thfy39IqP9RVcmAazKtmNPk4GmLnc1nF4Gcj1xJOpRnt
5Q4gNb1Qneu42reyzWHvqFzHzGsnBp5/exrnogfQX9HhQh2HlxVdJyA9LpcxCWuhlVNYZVxpX+bG
RlCNA9Y1/cmVamegKj0q2s9YaT8KTf3UIGcAt15dq8Q8/b2c6mSEnwLAYsOH2x92Fc2+fhhUkGTE
mRyKvpcf5pNzhnwh8c5ttVU6lAMiR9GDc5HtYu3OgKxZaDde+iGRc1uLdzXUZ3L2AfF5p23NjZQc
pDKxm/BTmG0t60NT7uQw3eb9IQxbErulE+T3ZrXGDXh9JxF/82rjVmQurzqas7YOFVfO+WZhN4hW
gCVqSU2QbTOwyqbI1OWmLbgo3dyeret7aTL8CmEAyMehM5ssP1S1Ua69sxXI586A98soznCQbKPE
v3uvqdfCKQpmkLdyvk2nz5ssdSwZnhQD4zsXrmluagMWAlUat176fSjH3W1bc1wG3jkZA2RLoAEn
+JwoXyhHRRB4aJ7LPhwRcYy8EoqZytRyR5ZDNJ2jhsq6UgsZ9KoCsY5KZ9aTIciQ+vjodT1khZs6
4mjKO6WlVc2WWqn7bZWx9zlJsmplM12vAk06aF0TkUygs7m0VkzmQkrUMT4XObAE6nsHL3XvqfU5
qpas7I9rV7u0NcsnGjLsSPD2xWca6F38zO022TBsLLUyd6lvfg0Fddz5YhTceWJYHW6vy+JArUkt
h3KFfNVDVrh4P5mL+AynnQileHaMy2BjNWtVrIUAE4bNKVkGbzWa1PMqM9nsMrHoZj/zNnMamnmz
8lOu/iXxsB2p9MYt/OX7IhU2yDCuRNHXtyitLVOwR0zOm3oub6PAFuBatZec+bL6Y1yo0kOiRcrz
7ZmcZ5hwcKSo8XE6W+idmEtjFqOLIFAfJWetdYP7ngqd47d0DWlmLwcMTlQ+JeQRwZiXpbuyu5Zs
T72kHBdoeVALm+1kNxPRbq2Ss5v4dhduRbWIHB9u2LYjYyArz7mSf33/cKEnnGQpwM3DrXtpspAa
WbAaJTl7deYEoH4zZW+EX5nnXVTVzqooyvWDEswKFVc4mTmu0Mq+tGfKQ5YqvZac0zZURNIene8J
mzzru/SpRBNO3luROZYH0EaR+fv2WJccCNYiGKtY3KkZ7NI2QlxxUdGacB6nXvdxqKmeKmq6eb8V
6mpsDZ77hELTOfHmOJYFVD5g607OUZ0mHMWi9Gjl0hoF9EK0B3YFoQSEniZ237kGEJx8YhLVbnKm
smgbmu/U3X6I24OoKQ4i4DsBKscapZ7E/Ci4zSk21wKxucLBdBWQCaVDEcgwCYK5t4oGJQZLG5Iz
JOiZLeohGhxGckZF9IesNe6u6UffjjKD46ivXQf87Q+jqA9hKQ47t6r0fVrHLz1bzYl4O9qtAceX
V8vNFqZpdRdQen3/RQk6hhQ8eQUIrecNxMVYppBx8sG1Jez0KHjsCUiq8ql0/ZWNvHQXAAlmG4M2
BRo884FCtCKrUKepKXe6dF/tvW3Q3YfpPt0C0Lztb0uHBngf3jST8DQ4hkt/CyuX92/UJWc1a8Kd
JhfCvdlYsDrHGm29bSc95kZfb7woXtlOS1uZVz6bGdYPGVKpS8NGo1ipnrCdxPgP5Ls2IKCEIKS7
Tz3JuT1GZel+g/yeQ58+R9CS09Z+s6l030jRkBSY0EDIn6PW7x5kT6INy7PoYg4BJ7R1ljligoyy
lQgc16AqN7ArhPtQL7MdBErWkRdK6HR0ETlGF7Sb2CuF58QDTh1JlXkYrNrYVJWvPdBrGO2p4z56
RS7Ah5rm+y5UvHtRoV1arov2j2r6aB/VWexkIuDQnMzg3SBXPNDRRdqR3nMPXkDz5+1ZWFxp4DIS
8t9TCD5b6TYOIMfNo/TcCOMfHi0vvohMhxTt2EyOWnnOICr+inctTvwEnScThz7ePFGeCKYrl32Z
ngNLeigl2LWFo+qnJ6P+dntw19409Z4QKk9ZeSpXsy0ToZUlpB0XQ0b0JNa7RIo3NadINBqPSTu+
3LZ2vUG53emPpN2AVBUKr5f+5I68hS09T8+K/qs1DkXhRElpl91f1YsfFEX7oKqfblu8wsuBcqJ6
hOjl1GNNiDYboNfXQSdKZX7W/DZj3ZqhhgxbCKzftZ9RDsgk3MZxFavMHHIldWd3VSw8Kn6ffRGj
TPskG4U52EY78agjA680di5Gyt1Yp/K3rHHzj5avFT884CTtJoyVoLaTVPf/yuG4Kr20tFh0pAO9
eQWtzO+41ksLwHFdehZqZ0xz0SYpDlhteInMztGacE3qaWm5eHlOZHxcNBypl8vVI94a8VzMQFTo
d8Op1E9eOsCVQJrJFQ+WEu0a/n57wa53G+xQgEORiDTpKlTkS5tDq8udOXgpjAWxnVsIu34vzOwe
bELl+1uLBMBtewuhNQbRP4JanOe/OE9Gm4lMr1xhJWdfFGoKEkXlfk2Cerj3utz9pEMu2jqJEpkf
/YnRlEAtJoXbt5lfbHytB/h8+3sWxw+rMZuDbqorWexxjC0ed0V6lpsoctSQUqGftsqmb6OUOqKV
PXtqQveJK1grlq9TPEzERF/CsUPSbP52hkdtEMWIzWn26qbVBSeK9oovrjSKLfmUQgxDNWpSppmr
BrgSHRqVO6TnTjp0IjiG8ENLvafLRscQuz2wrC2pmHciM6ZDgNjemtD+4KHmSTLZitpYHEbOnU4j
s/PIi35ze9mWJo9ORWjNiMyoAMxOtiL1LNezsvSMREeXEQBGJ/pqVnx1af9POqNwmyPLQaXwcm/4
hispBG7p2StGJwp8uxA+9O5HFziSN364PaDrGwiiOC495g23JnC/tFV7PXJZvcKUKfF2bFWi3MaB
dm8rt9U7G5cJaSf6XH0iRyHrxz68tFUEQ1n7RZGdIyF7cL2PYv4J9SvVg1SEsObHYH6vrDUS2mlB
LlPn2EQAGdMwwACGvbSZtHIFJDLDZtK5u8rQxk3YicVKRLqQ0ZzMTFocFIgQvb46zvrKUOQqOyM4
70QgnNsnP0X9Y3hJD4aYb3JTs6O16GHJGdG3YgsbtPVBcno5tlapI2OUzQzJxoc8eYm1+xJqztv+
sXROvbUxuxtI5qSt31rZuQoHW4TrMd+nA/pSNnAGp1nLgi55/ltr09e8CUSrUS8NpfTys4XIQxPJ
TmrktpJ/Dqv6oCnZu1MeLBVxCkTAyAYDxLu0JnZNGAqQ7Z41DcRIWBPjmZ65VjVc2GES/cYTNSx1
J3Iel1biXipquErys6en6bYaDQWuDbeR90OfBIc0VpWVLb3g8oyJJ/LUq096Trk0OFphnKewfZ8F
mOh2HsVv6H3lNQnRBStTGzDknDyPgTLMNlZvmkE4mG15VnvZfWwbfUIsCsbmtvstZERfWSzFKSqn
ODhXoRRAtkdZ0ZfnNCKT3L1AqQcl1otadrxy86eYanmtDHfTn344bhV9Ko7We08t7Sxpd5QfNvCc
rDjOK5rs4lQh1UhKh6QfH4Wo32xNeXy2WsWYz63R9N/iIQpCJw9baojdoGYHdAgD0WkoZYQbJYjQ
fQs1fa8qmTpspCYpNLt3XeNHBEDiRz248n3rFbVs44Vl5QzhoD6HY1DSqFBa/tYVu8zYqrXfIVta
VmA2B62o6ZKAdPu30MiqtxPcEJpcirXdnxDaz34X627XfMhSve4OZV5Gil0UUVXZRmfJwdYz2il9
mboRf/UGHVBFLq+2XExH3tUckWd75bHmKpu5oRxZeWflvk4UWyh3epLfuSJCOEPViXcp0EbHGGtj
sAPfr2S7Kj1l11ri6IxWFxzhOI5XmDmuA0Bu7aklCdwN6DpyJ5fbIix83qFAb84sU21nsXKXJfVG
sfYSfGqG7N3Ho7Qb6fjyovB57NyVgOjqsH41T8aLpyWwWG3mMkEaS3TPx/q5q7xdWugSbxRoYF34
Y25vmekXzeadS5YOOR5BVAvnYqpFETZhO+b6OTNTEDGJPcQlLwgkdOqdNNTHzl3ZoysG55KpVmEh
WM+T6Uy7h91IFKDykwFVMwRVthH9EazPtwe4uJIkj6enA6kma14qC0zDrzskyM+gw9stYUf2oATq
37GhuYOOAlgjgmxUX6qCtoU2VbJd3nX6XtDE4j+sKdBtFhU8wZSxu3SpJPFhFs8GEGWltGmsvSpt
yditrOeS45AcIKNGhZ0Xwyy0IEBL9LpnemvQjRVVWer4nPv27UldszLbrYlFusZzYQ+pq/uazKaR
7lVtJQC8dhRcn2w4xU1yHfz1crpUI4aWCZnFs0vfKA2BsnRwo7u8RKUk/iwF5opfXvW7ENGCPafW
SzsQu2Ge9PDFGlo3LVTPhFCJAxh4zOmO08RtEjzL0dOgfhPlzyJ5alFNnZqcVdkOO30UT55KD1G8
dmMuDf/N58yfRLXu9YpX8TmKclRdKFv0Y219ruVdHz506Uqh5ToiBVpF0AH0AQ+l3jFzG3w/Cg1N
MM5JLerHPkphLcvBRLpEczsgp+VZTjzuAq6U51bLB6cw3HB326muYgS+weTxR62WgYMGu1xwWfEj
4KGGcY65Hyl3baLk6/stUAbgDgY/h77JNOdvAkYzVI3QGivznIsCjKBs9o0Y5+LKFlxYOVIUYEzJ
x+hs9dk4qqxqspG5PmdNtxOUP6CAj0Lw/0h7zx3JkR1a94kEyJu/kjKzrKqqq/0fod3Ie6+nP59q
33umUimk0HOAjcZsNNDMCDEYDHJxrUf1VoahmGf6X4cVKiK0UQCbAM9TzFXO3UdCIvdCwraZ4p0m
U0fPtZGpRX2Pq/jy0NPq4+HCn8BnAdKe714uJ6Ukh43hiVN/nzdtBKYgepF8a+ckXqTAS0vxnZ31
wZcbuhUidpJhts005FH7GUTyoRz+/pJfLAGTWdRIkUdYeX2Ei5s9DCgo6Gj60ewaBYmdILU7AMmu
n/rCbd/O/o0kRZo7+KNw7LpcI/zk5uG6Y66pa/l29HFBs/MNlSUJX+XHYtyCcg183WsmwR6S1smy
z6F8yDP1o8/MaXUyZrcqx6dYy1/LcfxIk3BBvaZJtfNLLioxgKKWYcMl9SAIricj9KACFtvIlscb
haaylDe3VWoMN5OSJwcZljwmUH3pWLWBcetPsnR7fSO2zDMNjug1X0ShzHDuY6FelbGVY14YLM2l
1OiiNDrYeWw8QOl+O4uCree2LOzp9Vw8Jd+wYIRACpsLam7lCU1dIAAN163X/agSG9SMfz8itb1T
cdpcHXv6/1tZXZsRhz8KFivii+j0z92nPnbokfyp9no0G0cVaNu/hpZQ+y7QSaPcqtmMITQeKRV+
Tv9c/0yX20VjgGcwBQxgwaAAzv/9mIuZmQ+t89QJ8tWvGkXJaP5j5rf+nnLc5ZahxULUh0YKEBas
vOeW/ElItG6uR2+2CkcSOvicR/iJvlBirQaV2qfg6OJeifsyAmF0QZuhs6mAclh+1LvtmwYlHLRA
Hj1Jg1s8JPt4NNLnHOrcv95G3sKLrTeekzXxatOJzSSGxuhVjGC2lWR3Zs6sPvh86VWKqp2E6i2I
nOf6MMkuCDoKnjSp1z13awz9hDbF5PUu0fSbWdmjSQx3KhV5IpQeHMHp7dO3T6/dl/ok3KXfgeK3
p+gYjnb5Z/xTvpR3ubP38rt0VX4UjmQsUGWO/spVy0DsGn+IJ48ppYcBWEcpTKcgz//DVlO7ZKhH
pVNy8Z4bzbgWaEtOXtMwwj48hyEAfljCa6f8e/6A5b3/3tjqButMpjD0MZ88Yw5xT0csatcSg0cl
zf7J1R81kklCCcX0TSTsLHNrN0k6FiKNBbK4niUWBVHt/aSdvFC/jQzhNk9s9Ix3kFwbpx9Axb9G
Vqd/zgsGicVq8qjengw1stNhuu8egvAwC3vfbeMoghjnf9TDluHvVco2MtxoGUk9e0oMUDf6pqCC
Ioo/DWUn6djIgBdiMnJPMBQSb6fVDVwbnLtc72ZPqMHEGSfzq9gy1OYW5Phumx7ydCdvu0SNSOcW
V3cd4vEJRCFYNLr5aKrFh+4ZwTPToR5VSO5YPIxmeZOPttzvWH57BK4CAeAEODoZN1QvH4kM5HSR
KA+z9/XrY2QfH1/uC/v7U2Q/WXZmV3ZkP44uKb4dOpUTHG6TQ7L8hx0ef/6s7MaWbAamDs8fvjx8
LL46aHIcvvn2p9CebNmuTzygT+GBurYdubL9csNxcw339WB/OD083P3zcg9/4u9/rgfStyHHayta
3ay1ZY5GM7AizS7sp+P9fX+UD9MB0LNjHZvH+R6syxMiwA+6a31vHtqTpjnRU/vi3Az2HXB9+0ax
dy777e/7bpdXkS1O6lHXg+U3Pfl5dqjLU0Yp60htX09+1C9g85r5w16Ksfyjq42A+E5dJlshE7jI
35JYGKZKSkUvjqmJR9D5lclOPfPtzK1tQEnBMPNCDnFBf8esqZj4WiFCPlY4PzOkty07diMntb98
+oGGie2pH3a+70YYYDzwX5NL3Ht3I2eR2s+DhUlV+aY7yQ3s4Q49defj18Vhv0PGYTfH7KvCFnvO
P6an3ALas/VDZ8uueISkA5lO7hb5+G1XifqtEHFtO1bRXpriJDIkfpuYKgdNKGFiM1+mZRp7+FzP
iAkLneMbg9uFP6zmZFo3TQViRruv4xhqz2NnCICeI5JrILyWB0GRDaTFpuXtyMTWKNIPZb+n7nzp
Jgtyk8uQZyPwvbei2bv9rH0xyZOqmj0EYbKjGcHFYI5KdHP9s11+tXMrq4uiyCydNgYnoO9TGAyj
ID5Mkc93k03h1vLV4fa6vcuXN8TrgMsVHsIM76xBZRR31B7AougV8Z3Rd8/Q5efZbWP+rJpHdfJ3
iiaXqSkzyAzewy/GtYE0wLlPgkmtpzoOJE/s3aZ9sMrezkpPEVwUyZ1cUg5G8/v6+jZqVAx6o1Ch
QykAFGDN35HNaorwjI7J02jZKroDcSM5SfGl+RO2gQ1hUX6vd3fmfFT8wZao/2lkN35W7HzYjaLq
MnHOABaIOqoca5y7onUmBQZN8vIHwbyZVYnOxXQYp189VKW52+avlZ4fJONwfQMuM4/FLIki8Dq6
mOseZpx2XGqdKXlxwxMtuU+E723f2tFTJHy9bunSlc4trd4dfSm3Ujwa7HQb290PMfgoi5/zKnHD
O7/bg3dsJB+LNTA8iEpTgFsLQoq90UZazLqa6TA/WRx7GHZ8bbDrWLLL3Ic47HdAfPj7NbJfdPLp
sasXssmRBVOdpuayZxpMwFrHsH02JAdWwC76IYg7G7q1RnwWkIJIhQFGoVUIr8UomZGjlL2M+YRh
cKPGVhk5qMxDRspRPQrIeabTHlf4ZQha2BEWjicqyAq5zvkhLdtQn+Y4lb1KfASV2yXNIZ8+Bt2w
k3hv+At2luWROtJeX10ClQ/Iq9Jr2RtL5OSLH6Fk2HFUAlHkZrS0u1TbMbhx7Swr+9fiykPTfOxn
zWj4ekViJ6iQFwUcmV9BIAmKU43VqRdctbEcOTRsSqLoSFsMArkF/9mOvxqtuvetU5vZA/LoCW4G
O/gpD/RTKhuOpjDBtAfE3fQAMLGEC+4cqgarb1HEmdzpXSV7pXCMfcosCJvkR+D7UnUMpsr2DUgR
/B0n3wpVpPRQUFN1WdovqzQsnKQS+E+P34Xabz9IndGKDqLilhQTxN+88m2LedjOaO+Ypri5fsIu
r9mFpwJvp4/IOMh62FjS6mHu6k7m9WJqEC41xXH20z1J0o2LSBOBAOkwxsEOtFY1HOpqNrPQxxPi
/NUfZ6+aFaeIOlfQc4gkRD6nQttgT05ua2dhrmLGcZmo5nOuvqce1kMt0FLwiv7XKDgDFibBTTVb
4flg2lFuK38aQXav7+mm2YWd6+2YAa1aZRVhX8llUws0aphgmupjI0zuqGckMLe69LVMyk+6cJSj
B8g5d1L6rc/53vLqlYHkoZIYSaB5xVjVsCUMjQM6cE/oautzcg3AqyKRygDqPg9ZShopeeyHaE/5
QBUSaA7af6bqVihUJ4DpfnipYuO0s6fL6/Y8hyVlAnfCO5s8G/jTuU1x1minc2S9oLHFQzu9yujp
VvFpKD6JqXEc5sSWnq/bvNxMXtnIvCx9CwA10mozJzgjhNlMZi+VY+XQdZF+2whGvZMSblkBtEOu
tFBjXpzAKVRnpQjL2ZNnHkJTJMk8tXX9eH0tl7cM/RDAmZCPcxKpV55v32jNcuonieT5saJ/R4Bz
Okq9yUWq+WFtA1SKdw7BZZ2HFPCNMfV/yeA699RDq+alR3oClo3hDXS3mDuFH1IoqnbvsbA43Llz
GIQWUmuG4nHIdYcpzEfAp0JveHUm2sZEIWDkqR9/0II/s3mvxDvOeLmZ5+ZW/j9WwpBZQM1BTcaO
lk4Oruk02qf679s/54ZWX02mmaW2gWiAiCt+pSXiXlE8251sy0ZoC8a9IGixY3Xdk+p/Q5125wJf
7ueLXV1aLDB68FZZEwQZZqlbCRmhl0Ej8HsKbvVvZfongYzyum9engCKdctQGVPozHitfTNtkDcS
/MT05jr4mTF3w5XgZzuJ+aU/YoSJV+AVFAQoap8fAKkwxtEsMtOz0ixywAqzJtrXjBy1w39ZzztT
q7xHz3JTLyG4oiNt5rahlvkhGuG4/g+79s7KygmHYI77YmJBpp8d23a2kRzfMbHlAO/3bOV+eW02
cJrzYTLDzYUydzLABZ3x0dRT+J7iT9cXtHWq3llbdxgXmqFCZzyJnkbaHK3O79xgbl8nK3hI6mne
8YeNXgMOQRscug4qjRc0turc1FGvoME5Tbkrw7vot81jY0kHMTbdub+z2u6U9PWtKneOeJdMqR11
0kkquu9W7H8tPyS98cdKfFuZT4rEM4HuY5hIT5mi25PvGlCp4QWnidmeQrX7pCd5+3B9wzbS1cWR
ZUpc3MFcHqs8Y64jdZpA6HljoblFpNxGDZriIbeh7Lajq/q3XfOatMKeKusb5PI8MpgGdRk6oCRz
vHJXHl6nsT5BvaR47VTDRfUltm6Yy8+K16z8IUIrFGgvavhbLv/J2/ZxUD701muffDHM9L4XtGPz
e07u5ISezk1gMqoai7+ub8xlQAGfB1iGRGFRaVuTnjfCgncXSsXr4bt1adBTsIrRqrluZWP7GfdA
f4v6ItNIpLbnISWoBIEpwUj3KgSk8sZVhQPvKOOzfGzqj8NTHu5JC12eEMQG4LMzoX2B0P1t7u1d
TcwqGDUL/Bp8Vi+JlDWqL2VGZUdMvgmovuykkpdQVWYCFlKghdWX1Gr9MFW7BEqvSAfwmMiHKp+B
Fcj5CdQZb0ZL/glyM7aNyKQm2Ke3mc8JatvkpNGI86NbRUYbJq3T+k6V+uluqrWfO7u/tRmcW/py
iyo1Odr57pudxDSfHxpeYEr3g6A/1K3/CuWEXVifZZ4Wujm7etPd+E16hCk5Ux805a6RzIPUP8l7
0PW3XPD8RDBAATgI9iskUHjFnf+aQUDxwvfBuMifR1IQE+6Ibxb07Q7Drlr3M/olDY71bHQ313fh
IkJD3ggmjP3mHoZTZxWhOz2RG9jMLG/u88MUfi0yCICKZ2P+CAH3dVOX7n5uax2fKzCk9IKwpUDv
99n/p34aC7dxQ/lUmfbefNNFRrcYY2YMrAGwFyAn5/vJBIea5XGLMUU/NMVrO1KDzqH1prFTfN2r
3l/40sra8vfvDpYi9UFJnLe8XP+nnRqb0VI4Gb7N1Leub+JFFoIhpNoZKl7mofHbc0NSrU9CaoW+
l+qTXXFhy+F3q9vjYdtazlJJwgI7h5lzK/oQxKhfRL5nyG5iucwBZOG9We6kOZsOATQXSNcbC/e6
MV6zvCE1MDMDdXiZb9raDjInpp/Wp07w+vc7R5UM1BXwdCAdK08XY1Q3SyH2ecDU8BG5Uv5TyXZi
ysW9QVlsGT+B8ZQ0lBfZ+b7JDJ/oYhkInqZnjTtohWArg7wnY3ShQbLMkS6sKIwaYImRqHMzbZyq
SRemgud/qp+lj6pEx83p/syBPU3HO/2D1h+YRIZZ//oObn0v4MVU0t6g1FCcnNtlMqsWckUUPLF+
iIEXTJpmN8l3PXP6NrdV35VL0H/SjsuvNhXWl+VRS+2Hyhbj9OuKeBB1vhAJUuVBxlG8SEKenwKT
Mt/1xa0C4ZsVKmiW9sZRzsj++dqKNmt8FFRqj2uHeHljTtKpioPHvvk0INJw3dj6Cy5MNgt6GcwP
WQZ9lZU1lixYgxXnnmWSYtnMNJp3U4fkVfuknbKDXn7354ecol1mfI+tPS6Fy7UCBKQxjpzu8lxa
nzuRAYpJV+LSS3tGbwKE/wKHmREwA64V7aF8Lz/fubFVIO6SQpjo0JZe3mp2VGv2UO51a1dBcdlN
yFyZDKQnDI/Juu4u1FGbIeCSeBOt8OJOuldvqz/aDXLBTkJTH2FiKbyr/jJI/n9WEZMGXwDYfY1D
T0x9UGqIhjwJRZxxaVJxt8CP8JAZ5U4fbnuB/5paJYqdsHAFGlrilW4TR65pfEjSv7xZLpazfMd3
V5hQx0KtGlHq5UOuN3ZfRumjFmWmqxdt+/m6/284IB/s3/WsfCIz0yErYa2gMIB4egH+Egc070Wl
cGZzpwayZ2t11GrT1PLI4DOJL4V+1MbP7U+4TJ002+vcrdEQFzu4/JJ3O6iNs17GGZb0+Iax3jFM
bSsdkZ5UwtcwRNFFeM3ihyF9GgK/tAfJPP6HXSXhptX1Niq/+oJW63chfQIccsidPKi/xM1wFOGe
SQPfbYtP160t9+W7hPVttbSgEedgigh48ap8wKjSrI9iknpp9RjnyHGdVAR3tRshefSbF1X8fd3c
5u6+t7e6v41UplihYQ+0DQXc3H368Ku050N23ANkrcvv66VdXuNNaiGUlnLjHJilycJ/xvbUWZMT
d8egZgCzaW1LgIJg7Hcuhi1nhe8BSsWF6wDyxnMXokxhKrPyxncmuJEdqJ4JCUOd/0p2W1VbMeW9
qdW5CJPKUOsCU+P8ZY6dWfJtWe6PfnEf4b7JdFIMyieDLQAVVovKifyj3iAHI+4WA5aH1oUnvVv0
6tyEvjp3ml4QeW4rbzj0LmzNrTscug/5U/gkfwseh+f2MKdIjtlJaTs5c397GgOb3vzuN6y82VST
KlBMdkMNvnJ/zF8N3xNGp/uY/RLznftqz9bKk+mOJYielqlnBKc8LO0QannhWFV29ls3jlq/R9mz
xlT8z59Je+mDA4ShhH/uVTQNZF8yOrjihON8bCATE35m+WxnqB7NH4Tut3LXz4+R/jnrMneuD1N3
1PfeY+vk8e1HUHxQed2CO77AkjRiHU2xzg5nFYXT03iffc1k1CPt6vc88iZzd+LFkoyuvUolPEmo
BJr0J1d3Zi0ISWa0aealZa1ItiZaIIDyWIoQ5Yt7qXMHHX4oCE664p8sDvLGTkUxRcCsNqr/cN2B
VyNtXLAIZH7n+9/E49iKFQ6O6NxRzG5kzvSU3mfF05iOO9ny1rF+b2t1mCox1gODjfK08iVoPqXC
s2DtgGNXT+v/fUlo+RjKIevgk54vJ1H0susaIjE8ULCyOzxD3dA0mWR16/GbGe+N4m3ZQ0WV/UOK
FqVT+dye3orqnPdV6vnzY8BsTvRH12+D/n7Svw977ezNawasOhUrhvIQeVy9caIwMotJFDDWfJ5i
G8qRHpqJuB+R2ZFshjMAEDhCpR3k+dek70SGrZXSnlRMhtXh1l1znBUKlGFQa2aeIIbMx4SPQnDM
kO4busQRzMO0pwW1ZY9JGEgolic4iJXznWXGWIlGacy8OmKwSriXasFBmyZQXSO3nLbr9gQ1tkIf
EOflHLC1NGzODappL1ZwyMJWZ5dQRbf+y58p5L8/B83HQPlL9M+bowISpfOK2hU0SCtHHUEdmyJF
PuKebwf0d3XqP3QhtGh2+vy1CP3n60FnTVK3WAQSxmjqAgPibb7yHiMNJKluhJzR3+iFmfMDRNXe
VH1SuvtW+dhbw0tq+hS07VJTDuKUO/JD0D8HmfhYzr3DgK47R79Q5Oq+XP9ha5rf//0wRlk4QUxA
G28P0ne5qRWUsx/4aeGZeXwb9UAz2+qnYpW/tfzGRKd1wOE0XzmqjXiqBNmpeYiGdgAblC2pxZGa
sSPW87MQnyBu3PltG0kPg2ELMQ6/DiTTKjwqej0o+igUnqFT+p2eZjm2TcHukYMPhA95nLj1iz4n
bteH8ATcqGbnCNmiV3c7o083i3svocXe6uYApUadfCE0WCYPz500zmrVFwaYP33625ralY5q5I/R
EMtuuVeV2lz7O1urcF33uaj7YB7JBVyhO1G3d5hUtZvURXxmZ6P31rU6fEy3pmZjGlwNSnhQysMk
vwpQn+XDzmt166rH/Zl0gS6eEbv1eGhMCdNEiZOwMsinPAEDJ2aFHVmJOyXQQCzaGakCTCh0jSz5
eN2bNu4/bIPahjwOMqe1wrFiAFbO+giG0a4GIWTcJlP9yYr3hNjX9fq3A4VIDzU42kTg7lbphZT0
gtH4kKcqUfxYN+NBRM6+C14742caWC4T44vaDRXvm6AZfsDvllp7QppL+Fr76cIbi+YWlJhw3pz7
adXVCEqCu/dyUYqcbgzh626T/xCySaMg3lxUqxjCXd2+fdQUwIxYKGJpv0Wpem2m9j5rP07yhM64
+MgU2Tcl147XP+OWr3ILchNCHgSxwepcyAiXqVVawc8X5I7Rqrdpz3NIT+0mmHaC9pbH4KhMw4ms
kbLt+TbKOV38YWhZYCNKNmSWwiFtLPkg+ahzXV/Vpqm3q0FnAvOi5dQsuOco7BZT+WEMFNLApnmI
qBT8J0PLZ4P4gmnb1Zp4vlZtZMDSGSmqHbSfosFw22RnyGZrNcskBowTYNIpJJ5vHKKiYVZYZA8C
1HWH3pB/DwyZ2nqrT+71fdvy9De5WKgSGGfWVnkK6O5SLH3SBhBBVIheimjc2bCNxAS0HWPJzJkv
6oMrL9f63rTGauExm6FLvEM0r5UcHzzziWG91r8NBYUHsuBPVuwKTFufuJ3Ev4SYLDGF8jP9YKYF
F53a1Y+olHiqw7bPvTj5wGDV0nW05vDm+l5upQILWxtNRlqNC2fb+WfLCpj19YV1LMrcL9aht/8w
8ew8e5++HCY7sT93dmzvYU22Ct7vja5LKlZpZmqcLVRnTe1WllOFN+OE+xfoucW3reWMvYumma/e
lMnnOroThL2H0Uauu5Ad8vR8YyVbb24PQS13BnSmCX2noxGFPvNKqKpkg36gSl4ea7i2jrNS7lXb
t66KRWZyGVdcCBfXaWgWjYUc8ofHdVX+qMR2uNWLUWXIrxhuo9ZcPIp+TTkBbtOySncgJRqcSIqz
F5Q8BCdV8j3p263NoJUD8GAZOeaHnfvAKMRKWhqwmFVCYt7XBaiVhmToTi4r8S6oLNRRBggCNDUU
P1x3v42goS3zK+CVgabxRc4ti+HUZ6CaIOPS5qNf9jd57EyVeLpuZSOtolUEooU6Guictzz9Xbor
WuE8tjMsd51/qKofcn/zZdD+2a2BbpkBwAJPAIGWysoqzIpFNnI71mxjmfAV05h8cRRvh1l5KoCu
u1Qe9ga3NwLVMrpJ8Zycg1CxOr1zFo5ZnhSl1w7KnZQ/SWRWLbKpBdSOWnrTn8RdatKtw/ve5ppz
LC+Vtmz7arH5agaPkfi9Nz90qXibUYpLladFdaORn+dIdbP8Yx0Up3KvuL5xAyz9MjBcPGF4063c
xoL3sy7mvuQxNTvC+L0p9pLWJbiusilGuaBRQkuGfGN9x4ipOCR5NZReldxIkOFb7lDyUjz0/ecB
Np6ps4P0Y5ochqfrrrqR6cDMudBjcMPBybM6iv2kw32m8GTsUrk5ZGr7Q0k6xUkMhOqzcrfpvuU/
DIgDyuHsIRe42kgRvvgum6aCxKpjFlePxBKNpCJ8kXqaPr11WyW6fFv3cQVPtSDu5FobcYdMlbxu
AWAvg8jnp7+gmm3EcGp7qdXYGnq+yWOcpMdauRmEfAnFO5u74Tage8iDGCTZ4ANQ/CnplRIW5Lz7
InWtHe9prW0saJktXKQM4K5Fsu58QXGqZ3I/cxxjRa1vgqkMEfUbp+dGSRPPKuTAzQQ5OJkVRL7X
/WYjkC7lKWYSQDPwxypZGJRxaMx6hhpSgsust9qHvptu4vk/9G+JNYAEAagt3EmrTJyhrk4apqTy
pnl0EOSwgz1ZvK2aGwQRCzkCQZSW9PoIIHpYyFZXeUEOmzxBpp+B5huuifpQ0BcfQsR/7MTo3WEB
CrWo/SAudn03txwFBSaIX1kiV/TqJ0wIMFldlFdQcUX0zj423Z//NwOrbewbc0YVMK28Jr8fxS8j
nNzXDWx1rQwUAACFsI8kOasXqVYKoZL5fKg8Peb9qWb81FXdormRjxrCzMzd7zVNNq4/gKO8ACCu
pra9ZjTMwyqLoymovMzvmeoVH43s3lcPBazNxfH66ra+DxBbAj/UFjAlrMJWNpeiWaJu6hVGLR2Q
kRedII12yq9b6yE3ASS00P7Da3V+mHUxkdFUVytPLWunm5mrBmClN7HNqOnLmOwJ/S3/3OrG4d3O
iDkQRDDyazhNPcSjOfVF7UG8LtnBeGd06gl4DdJFOwvbihXs3f9Gbha8yfnCqCSLvGqS2kuQ3z2o
VvU0JB2Tw9GOk29tIPcnpBgLuxJ1kXM7czpBct2pNcldehyE0JMAMBsDvf3yg7jXwdxwCSaTecKg
twSa4A1++i7H08saRjc9bTzdLz7P1ujkcbXT6dgyQZYFTgclPQrkq+sKiuRpoDFYeXXTo00LIdyh
75j+uu7bG35gktawCqpJZB4rt7N84l8qFQh21eZ9b6CgODPnhZh6H53+2hLJKhAZgGNvHY7z74P0
eIp2a9HCgWe6avS7LT6LsQqd9l9HU4bmuN8XOlhqU2tKE1nIylzty8KDPNB8GjVz+B5U1DSvr+Yy
lcEKPU2QJFTiiAvnqxEjOR6kgFQmD/sHdchB4SMs7SoBsrEQwAYOAxulHY+NcDDbyTpct3751ZaJ
QMpTxFtq1+szNdZtWXBjQgQ9oNDXpDGQdd9IXb8YxzttNHZFJZdDeh4ulthOTRV4B2XMdaII4ZVk
hWrJ/P0QlBCUCK300DBrAFutYDyMTR4/zQ2pgFlnvu/oja9/1fsSOjN0Lsrj9cVfHnQ+LhGfX4Qj
8RnOtz7SEVLSfV5xkTR9ZhwW6rJvqX7smsoxjL2wvPGAxhoT3KAq34Y/V2GlbZJwqGVS84QAnblN
U1bfiDCAa9U+lV/GoqCgLeSVZjFlEqlfIYVQ5YfBHOTQGZK6sHulFyqnGGfYs69vxJYXUACjisKH
gWBvVQNrrD4zokosPT2xp+CljV/qyKn3aPy2tluFEGDhzltqzqvtjtHZREUTlW6rafSbKSj8k+ZH
0iFNYnj9/ehViCt5J7/cXBn10AXrycavH339JOaxGpNOtHV4FAUhcwotuzOquHQqvflxfRsv0+il
+EqbnvyLRF1ZfWEpa7UC9kWyo2KylyaIFU/OPKE/mUCHZh0oc/91wQ+LJLYAqWlHXpAhFaTP5AAE
3SZ5lcXvpXQIjTsFacu7Rv0d/y2dLKW9c3OrLzh0jSV2PuaGuH02auFm1L8BJdqjWdhyFPji1aWd
CzZ4XctW46CsjJz3Dn99Qvv72IzT44ieZy+nkFrGO96/aY77nucVcZ4RlvMw0I1C1JUT3m8m0ikK
g4WtGhyyYv4Up19huYcU2khxkbWF+nypuNDw0FcpLjwlYg2nXenVD0nyT+fKx9p0k19NZ5uSI336
dN0pl/tjHXDp5C69FaxCp3q+uiTphKZv1BKA52gbiB5lMClb0x7p6NZBQ0aT2WNuMT7dahPDwK8s
o5t4eqSqkzeII0xa8G2c1VdB1T9fX9IGFIgxYYOLaykhEbqXg/guaZIaww8Zx8EYdVjZyG/CoTiO
sjOLdqQ4M7SqYXmUp8+G9SoyYDVoJG/Dk2g8TtHx+k/Z8p1lDukN6QDyerXsHApnJa3MyqumA1PZ
TXTP0JMR3GjijqHN6+O9pZXXJFrqF8z5VFR+bd1wugO8Rb+0yM5D+7YYbL+zo8ad92bcN7qgbDXj
Y9Q6eZcxY3S+1VE7JyXpQ+XNou5IFH0jIbtN6+FW9DU7tWBf9sdPcZl+msu9qsQb4nnlukxFk0wu
XTuqH6twU2dqrqfxXHk9qD4eF3nk1tVjW3/LDDQ048dU+qDJP8RyBoJxnxSx22XC89TtvTs2vjGJ
EZ62qEkQAVc/Azbgih4RO59NuisdM0ceOKmKu5MIbhxUgjjwAfRaoD1ev0ONwpjT0Bcqr5MNrwUl
GMn3aZh9vO6wy/da7+l7K6twMBXVLEeIR3hxmt7pOnK+uk3t5dDmOw67uRzKEGzYwj62ZokegiLS
tKiqPbPvDqKZ3nWlfNsq4+/r69k0A4mjvshIIHS18k+hC6rRn1lPKiiWW1McRaglXeQi4G+7bmoj
U1/eAf/X1OIn76KOIJYaY8AMV4Q9DpA8anHghLHwGiHca1dWbCdV7hT+XlNve4V0JxGpXcg7Vs+3
CIWzWtHiGhqNz9TGo1+7youbPgHIkA4KmpSgHc4XpvkFaXcVLg/e2Gas4lCQ/aqxdUj2tFm2LNHH
hcienjhBc1nruy3sqqaZpriuvQA4RZTqrpLczXkETfGf699qK24tykcLFwLTotRDzi1ZjSQLYzDU
nlRI3Qt0/vVRKqf5Z66hI1KXRWyXknrfR8Z8nEX5ro2gcrz+E7bCxoLZfEM1gAlaeWaswygjDfwC
I0ldPUvsYvwYCMdIUI9Vd7xua8tH3ttauaYuZH6Xtci2mKde/2M+Gf3P6wa2Phz9LkhceKWaF8Ju
aM4YzHXOi2DLpyA9qcV3AJm+9Om6lSX4rIPT2yUD1S4J9FqyLki1cmgUqfbm9lSUJ0X5dv3f30jQ
YZgCprUQ2DNEt4rkutUIepuQpChCmD2FrPNbJhR3Ysz/q8zIPKRtKjKQWOk7vrD1fSiOkKjTPZVZ
27k3Bn0jjPrA9FfaHUrrmxa+mM1OU2IrOr03sfyEd0er7hHvDBcxjCSl65EbAM3pxubTB9VqD6L4
nIoHuTpd388tF+cgQ6VFCWuJi+c2u4aKO39XeZygXuvdXv1eWfbcd45aBzvVmM0TjRgXSSzPnYWW
6tyY2AcRXC0oHNSl/EOIROnYG2bg1KpWuYwxSUdJgY+9yIKcUU9Qbl06WD/+fr0IFqEazzuZxvPq
J1hZH4xxQGUQOY0ysh54wLwGUXSSAump1XfKdls+A0UH9U7krHCdVWoZ0yyp+yhqvVBKD9w2yFun
/t5Y4ta5fm9kFfqDJgctK4eth6gG6tmn2XoWBrRZd0q3W2YWeoCFa4K8fS1eJfgm075dScJujeKj
LGVONhl3TWxBel4oe6Q7W9YY2AfNAwpmITo59xS/zRn1GCmz4wYV1HwwD7ZSPcB4Vd34etv+/eGm
67nwdL/hXdZVfTE26GWnfuPVbYvv6eYijFokwOZCYcfU1iuAJv1C/YRTwOi+fvkofmKFddd6RliW
TFv8k8eguaNAVdxpnC2vZZzpaM6CepN2onJs5Cx/GhACPoZZaAJ+LfudL7vhpTQaFpU8yssLd835
XleROTUGnGXccsDOAtNWekgHlJ1As3X4adBADLhUVniJrK9zeay6sA47Tz9Z1Z1vHqLqvjUaGmu3
RVEcZSPi5N9eP+0bboRNiCZ4p/PyWhNbNIYRKyhWdV5kzyY9Zi8tfux8z43do66Ihi9pJTbWOULu
ZyNhpunfUspO+1BKih13e0InWwt5b2V1Hpo0qJR6rnsPnY5y+ty1biE9D3TKr+/X1mLIHxc8Ka9y
vtK5KyAU7adtHg2eXvwewrsQisr213UTGyuhbEybbvE2XkqrmFhLfiHSWxi8bH6Mo08lWGofWg4r
7w7XDb2pTa1SEcrhoG8W2k0eZKusG77/cQiFZvBER57vIlH5PYXlQ119oTg+ha6CApeVMm1DqTp1
i+ymk9DCUccbJX4t42fV+tYHTid/yLufxG1teMnSA1w4RQ5ZCMBo38mSr7XqlbEriocIhej2pPef
9Eh3AouqyVflWdUehzA9mCKc2NPH66vb2kbggYvInQWEcw2eizLNsGZfGjwjit3ccheN5Eb7FOnR
jn9v1bqW6iuRn6hFKrDKuKYJui7d6Ib/w9mZ9cZtRNv6FxHgPLySPUpqy5SleHghHDvmPM/89eej
zr04ajbRRIIEyEMA7a5i1a49rL0W6VlCib93PPmxK5UXP8w/N8UfyfMvg2IcclOxzTDe8Brzgbv5
hmTSElQTvARLx4w4zTDEsdJ/QqggOve6dqQAG+mwtW7Oh99GljOB5Nz+onJn0dG7PvshvMmDGFlU
0DsgNjw1zSN8osGvUvpTCH/ufz31ZllIQ8ALP3+9mfZkYUvpDFCboUwKrw32gPsftI1Y8vYmQ1kH
NMukKkoFdnk+qqnU/TqdC9lJJe+ov9m9GibMUPQbMc5t0IohWWeWg6YDl3qxlAjGPeLGiNJKojcI
kdYgl82jGOrMbqbOBD16/9zFyUYoubKBFJQgnwDWj6taNgW8wUjqaSTfldTyklT6D8nKNvzHysEH
CULmyUwSuwgY4/pADGJt6nFItIpG0rRDhNBwciN91psg2VllEzmdGla7uKLJJQeokw5T6njmuDVA
uLbUdywuWiK8ntbCjbVFUpi5SBUmj6V9LGR71dvIDFc+IY1yKmOUY5EjWjJS0nPxOsSmyk9FUdhp
qKS0OjpqZJV3KVSp2fmm+seTgYOKW5MD8xZeX2+yAHpq88KoiyxZZIRO0ygRGtWn0E9OGjUZPbj4
M+4t9p8U9cv9S3frMoHtieBRKM3NWtSL7ymrgKkZre0+jeAizwXEPDvZDJAnbZrxbCi5uOE5VxbH
doKOBB5J1LOknZLbIJfSLsde3pyAm30tPMQ8hRo2DWRKH9RYPdxf4K0HY4EfDC5OShWPqV/IZfcp
s4yTzIwXBMUGwKyJExp78pHps+N9i4stJU4APkcuTC4O5cVNgiOpvtIPZp1fykgybBCE2VnrE9NR
pWh6TBptq9e98Grv9igiM08jETkwB3J9JQOpNzVPzJGxZCJQpe8a0hsojR/3V7XEgb2bUQmENbLE
uREyL/tDIm6otZnQc8RMlLOF3JwHyWsTu4nQKZyMXvnVjEn80vU+ZCXjaDx6kjrs5KzvoT310g0P
uzhH868BZwQg0yBBMWkCXf8aq6DVGcpyfRHUsT5IU/iWGdGrrkHWYvmpeha8qt/wfSv7zHMLoIBm
Gvu8LHZkae1PoaLUF4UTzLCyEDw0fdA/qowBbByh5RjA+/J4ASkwQ5rJO7LYbBWmr7aY5OYiBFJs
wOVjecB2WwZerTgUyA9CnVkira6qr0Eed+ZekIqstXNF8H95Wqx9a+tOcON2rEw7Rb/Kg/BqyhQY
3ZK82ldVwmgzIkdiYDORXGw8s8s+1vuvh40WZi9ApDM88frjMDHI81Sa9aWSkqK3Yz8qT74xpbs8
N5rYrrteoLXhZ4e61fNjLAziT9CSaAoHbSkchDLKDpkotA9RaNV/qV4x7brC29JaX+Ze779ybsEA
dKcFclO8iuMpGIPMqNHWAv6flFHl1oIPrmxIJsc3k/Ig1G3iaHDd0iHSBds3M2njQ7/fmg/Onh8x
59eUQt6nbsnKrrcqH73C8KmjXSYoUqVdKnsaih3DNA8Ue8ZAipaH9V/cb689BOAU20MFrLSxs3Hw
/+47TwGb1jclkZnUlc9mOmpOpWnRAyQu8KmFDLMXpK9DliGBHujZ3+E4dI2TJZlHitH5yqsGTRuU
HYo3TftkaL0aUdxBfL3vPG6vDtznUAtARKLNYNLFba3CadTjfmwuuYziblbVEmPMZBydZm1WyOfQ
e7mjvCvEx3hgGieLHW3LOb8VRWxBGbyDcF1WnKaOAuY4PHOX+573Nhg56EshGE+V0nIR5Ol7ojDg
cn/Rs6HlD8FbQPiizWW9JTbXz6uwEGDIv0BOa+21Pnz19CQ+ZX1IlSiyQz3aEm9fszhzxlKKgm4a
uarrw2TUqlbF6tRc9KnIbcsg7GomNXKMVvf3nLP+CIquOd9f5iJQej/BFEhgC+ehnQkUro2GnW8y
dyU1l6wLK5eOYwgNUpbvjLId90SD9bGVAvUYjGPgeJOe/RfzTAVwj+d51iWoQoRyKW1bPrde6JWj
amn/PfNKyQ4s9Xec1ulZVwUEBrpKdijrbgFVlr3cefV0YojVeBFnIPsiEdREOuWmJ3QXVADDL4le
F3alQslemoN+DMss3CvDrEzS5q3jE70f6gbJQMKcFwXMkNOUMtK6We9/Nbpmq7G3CH3efxtJ/syh
CRSM0u71lxHbgakuqS8uvk/RwmwYAOlUwyE7keySmp9r0oP7XCSW4tw/EivXnbblnMvNI3PqMpOj
DVV0dBWrSxdl8WBXfs2cqCXorXj0VC7+xhG4DbgYJUJzmhoa9XA+xfU6J6MN+ogRlEsOdsJNVMbF
VHTbHBOh4BZSGi38en998x9c3GwmNPCMjPUyXLTMI9ERCpC8t6qLIEfTQZgPHmXzrUbb6rLmuhNl
mpmhe+HI6Pf0INj8+tIOHix+jdQpVexQ8SqEz6GXzPSVgqf000YWuWKWbj0iGTNR1Uxdf72bejgB
H5wXJ48/oIDfCeDGUwHeH7/ZSLFWzidhFAo+VH3hSbzhYygkqyKbrC9lUyFxpzmG3uz1EbwDUK/C
yI91tsUesBLFEpRQYaB/w3wbxZPr1RV9lcVd23YXPJP11deSr4Oe5PsiSZF71eJxbw0wrXeErTAX
C0h+6hY91VDVCnvovC3e/pWDhDYH882k0vjr5eDlEOWFV2dTd2ESWH0JBn86JF29Vchf8dBUFTWQ
5XDnw2m8CMcKehNlGMrdJVbT59byDrEh7kYBNqPpnFdQkBnKa68GGxH6yjmiasSQM+BQdnvpmAdp
yjKjr7pL5bcd6jDoQTXpD7EOTqV6un8fV8JlpipmnjP0oHhrl5yJaU4WXntadxGlJvyieEKrn1Ih
6iwHYePoWY/a7CX2zMKyAwU/vROLGshpU5Xpb8VX40Mv5oYd84w9+0U4fKZu/r2Ma+lEjFufq1iQ
PndKsMXYubZBBvWouQpLeLDs2vpAy9qh8PtLw0BNr1lIV0ndT2UoCweV+eP9LVq5axQ/GWhgkoEO
9NJHFnqvpFU2v1ND1TljNRl2kiS/G1/+EXTNri7Ac6rNVty3ZhVKKSZZqW1rZPzXty1Cbsdoi7C/
VLr2pU6fpvJXlxxjjzik2WtisDFQtnLQ8Vlzye19WHCZFJo9HLJDk/eXutNPg29ARfpXFiWHIt5b
SnbMfnv9aN/f12Xnan5k6XGQE6oMevEczL/pQ1psjgwLxWLSXwzEROwiHc1zl+jdweflODaq2B1r
NcxPfjjGu1QzvxFnNpBUG7mdWsFRG82tEfKVYzU/gri5+d8b4L3kG54fpXV/6anjPMJ52xxHatVH
GcdwFpJpa/hnzR4EsOBBuH+8ifMZ+LABUzsgi8wzf5HUaZcDsLe5eT99Jf9GLNpsRBYrxgBGEs1Q
kpsxa4sDlTZWo09RNVxaP/peUsKxpj+FNr75ermBsH4nrlo88tTegLPSvyLjX3J+RzxCkWiF7WXU
5fEV/s23to6+i2VX7MRomh59ObF2QaUYr4y45E7S19WzL0zx3hDDMEDUSYtSeyyyf/RWH0vGHazi
S83CDh4VXDuIPNmO8ng4wrYiH3qqDhs3/r1ner0A3jj6e/NQAlnIMn6oc8EwqzruL5FqRJAVCG1y
JnUwv/i+coi7Ljr5aVO5SWj6p8AQwr0kA1jv9YxMN0yNQxEoA/SYurJraKQcqzKyDq2lNae8y0a7
iKXmoAq6Z4uJ+RKkkbALrJY8hyE4J8UL7eIieQi7DuBq12xRaKx8nVn0aR4wYrLNvBnbHxgFs6q0
6S9l3BY7MEnhl6ir/deQdt2+77sqtYNaeWMqeXSaSekPmTEOexnBxF3X9tO+HUGWDnWH6lYfeA8m
Dsqp6I0dLQ0NsmzUPDsTw4RxuVLcRy3aR/f9xu3Lz+8HNUC/mwQb93h9aypRjltP0/qLNxUek69C
AauTsUUueHtdsEIAyaOPW7TendeHu2kyjo7QJr5AbYRml8XS9OTLeX9IDDQjjaGVN1Z16+8px4ON
mWuEhDPL0SJJr5V6moLhoqed7MSm0T9BeDXZaqB0eyPOA0QEzPxTn2hbtI1rlmGnoooCAh1o2iKu
izs4lb0CL1QPhXcMZf8tmqB47TsNxmhRHp+aRjkW9bBVz759cmi4KPNsMbUbmVnx6++op60umH01
XTo0fWVpB6PQ4Gp6/SAJx7Fw6i3WtDnoX1xq7EFt8l6I1JZaSAZNpTGLwunSF/1RDkNbQVxW8d1S
Up0p22IGWV0dHZBZUYPF3bQ523nDtXa6QAzR7iqrBAJiCQo3XbNsaTQ+CWAvd2M5V510fdo4TSun
l0I6M0xzdk0ZcZEADdRmwDGyt718GIdzFFy66of5n4yQZTElDiHVEuDfFEqSZyMMm5XU/KildBcm
P3r9n6AzNiKFlS/Haiwoy+DsBxKxCBSYeTOkXqynC5NCQfUsRp+09k2MRwdGsfu+ZSXJmSGiLIbd
n6G9i4A/GDxBFxNrvPgVuYsCVHkfBrsodmqKEKrTfG2axK5kMJXabsP0fM8W51OndwuanFMzjxhe
3wfPy7tG9qfpQqe1cyjTNb3DG2QeOC3aozUEpS1oIcU5LUh3owG3UlB24UbqsexSEpQRAYLrpz0A
g8oN/1eittWAgsl0yeSd8tV7pfKx05FiNm0HcPP9Ja9914+2FvmyX7eBWarYasNppyb2RFVHetCS
wOGN2fiyK16ONJkyEbVN7sOSEnKSBnkYclW8UHd5ogFg9sR1Gv9VIAlsvslFtRFR31ZyqKvg22Z0
OFu6xGVRex/yuBylS6glZ4Gs4TXNkZ8tMmEL53m7jVgySePoRcJ7s8TV60VQ1HXvSZca6lvZNcvf
nf4gNnSzEHy7/8XWFoWzpmZIVEcrZxGxypVSGVYSypfM7JtHdLBAspiCcmiLRvh+39TtM4/Ezv8+
hbQZpCWlRlNKleFro3KJuqzY0+1pnWEytxZ06yiBqFFbB4kyX/rlQMlgZFkq9qJ8aTv1ixzkR7Gy
7FCbnCpRj/cXdPsiYAqXMguPgNpfIh7JLHR9DA35AgHbZ0XcoVRUTiLyqeIRjoZjRdWGQfmNktTt
B5vRjqR2JFkAcs1FkRXKqD62mk6B8t6DApVmhtCHhw7ezI2TsZLNYWlmz+UhIBReQmsy9NKTKGV5
hd5IF61rfnQNc4BtpheHNPc/S2oBrEiA96kzJH8XS+Vk434Ce5rK5zJs/iW3Go6MJgbwG3qcRDZU
Aq/dKaW+rlc8UbkUcWZX6T+K99f977lSwH5vk8wxNFsMnOLagqn5lTnVknKpVRFBeKlV0IgvPVjG
UR8juK/l6q+wDPtsR55BXqNoVQIIGfBd49Sh0A77vkW+xwlkLQ+cRAygjLLaJt24SCvdOqhwyWcY
KFeYJ1qOWFjlEBTRoCsXo6hVO4kTAzHlqnvMfavcjcyAONrEqVcUr3UQdf67Fdpx4xiuXDP4yTiC
tJfmls7ibeu12Gj7qlUvkflTaWcmrlNmpYfUkze87tJrAOPn/DG5QlkQApllGN0FvlhpZZi4oWRC
p56JdHY7cxN0u3S572Zm5nEkcYDzLLEfRWSoHtP/ievJAFuCQ0XSowTNOdOOUB7ZRT46SRc4BSk9
ZbXdzH+Q/FZMcVe1AqToF/hM9huncY5MPoYP7z/JAApMiZY9UBeuWQ+0QvMaOXGTIPlCv+4MA8cv
rT9omfWrLChcefD8jadR+QcdSUYeDvftr2080vbYJumHZXZxGQQBdY0uD6B2G0akxCDBO2i+tAXw
WZ6jeZEqa5MYBwGltcxVokjNeoaqUzdFSUkpw/M4vU5p9EVI/9N6iN3hX6D2d8M60wlh2gWqznZm
OTrF58Yfdvd3bOma39dCK4Q0YPaXS1KRUJp6hTQkdavcRyW11395QwtVoJCZG5ZuPMBsytRJK9k8
YB/GfHY+JLMIuJR5WxaZO4KkgztAP8Qjk9quF7608mdhfC230ueVxZE8U9NieVQUlxPNAASnNC35
UHEnI4/TdgJVFOUsym/3N3H5qLIy8g+8OwHrHNwtjl1h5RBlqFHmqsprc1ZqRxTol7017VNUvVRg
/e+bW7n3V+YWz6lXRYxkjlnmiloeH4xR6XaEPv8ADYjtpLOqB8X0hY0oeeXMY3OGDVKFmEsD1x9P
72rJmzsCbiT9M7XJQVPhb5vcMNticV2GyPNeIsM2D9SY1GOXSWPheamgJnXm+qHTULGSaL6+oUGe
ITUvKltD7+91moXDwhz/0i+bcSSLN8HLzEgNeqSvomQCnheq4d5r4u6zXGfDTpzM+tj74rCjzi7B
aEn1r6xk2TEEWFgzPx4Oaid2cDegzVUJSk1HRlRsvVSh3IwK/VyCvt17ECbuZGC+Nm3H/FFMaUxY
HioylV+kdqY3YELwV4fQGsZ9UYzxuYqK6KkuQ83uglB+S6TJcDw2xa7EHifuB3RDSik5Vung212r
/9ULJYhGBmYe4iopHmToop7rqWqBkbXtRgS59oEUJIfxge8whdkHf7jGlcxrw//M3VFN06PiSdlB
QGDR0Ywocga4dg5dZcAKnWzy29+khfPZoGZM02WG8eNIrk0Hk6XUqSrmbmshmyI5FI2O5nTuQ3fQ
jjGlwRKidZrXhy5tz/fv3Nr5n4efaT5CX0VGcG26EMzJBB6bu71pfkHDsgsL15h98sY9W3MlH+0s
HlBZa+Uc0e/c9cqDEr9lz6Iq2Ib3zUwzGph/N8ZGqr3mSz7aW5z/pixVX0qwV4U/zO6l90PbeoiT
3C44Pfe3cM0bQz8HzMKY0XfLxnRuxD58rFbmlnKonjszlAHhIvDbJ1sYotVNBNQBrbYOU7q+cFZe
Bw1vlrIotXvKB80x69TWKT817S9i1K958lxbG7HlO7Xj0pEQ5lPJJuaj2r/4cIJFQgERDg4y2EnF
2SfUNqufofrag4/Vkmjvp2gBxAczZxY72PXtHgyRdqK+bMfCg986wWTL4a6xnkaRCXgkMVotd0Tz
9f5HuMkX5jsE2BRdtVnIBKHJ64PcBIy8RRYOr9ihr80UiW7nlSPGNmpM5/pbXdgQIyM6L9rtl/um
177KR8uL93/WiwjBNuZu1phOMemHuoh3Ux0fKcAeCq/ci2UA3dFWgXDthM94bI4c1QKgptcLNstU
CpDjy10zi3c1EPAg+xNav/TkNbJe7q9wzTV+MLUMP9siz6pKZm81ShQ8DSGYYTqLpj4UjjLJ1d7Q
ku4BifMtWMTGGpdEmYNVK1R0cnzykH2Z9NYepaeiLHZD+C2Jf99f5OpnVMCnUbCYyQ0W+xkrWct0
RJW7gUchqXzOJ3eKn0Uz2stWSGvgIm7RR97AA+YzO6PcVWI5sJbLVh6ZllzobVy4jCvUdtmUp0wD
SisppeokwTA+Wp3mQ30wCcdgmIZTEwT5obTocvXKlB0GPfw99Va7q0u1OZlSl5ykEkB+L/oHT6KO
eX+D1p6KGfZDFAN3GQPd1weus0RPNgdeKW+wOidN0vRsJpO+83MBcaigKg/37a351Tnd0pFlIK9e
hmadORXJBCmcOxzOg7MxR3lTi573/uNfX9zaCaSxAvy7cBUTnHb/JU6/J9rZ85616DmSj23+szP9
XWEeTcO9v6534PvSpcJvN7O7yATYS2RiW2TwAc0PbTMVey9+NOjANorlqEzEl3L7pY1/F8pOHx6G
6oV5SNv6PCWPo5Y4pMpE+/1jIB6F+NQk/UOXJI5XPPhoDgnGxpO9vkVAkCFTIEcD1X79wQN1qGn4
DPzOzu+OQTWQgieS5EQystxRJScPAa+QTe23PDWaNn6SozE9hkpr7drMk7e+2OzBb7aNqwnZq8HX
W9ac1LaU2lgoClct/H0pnerS9vxzZjxkgjO9KMYIqdmn+NfGx1o2Dt7PCQVMaNoo1lC1v96ETgMe
PEE97oqhdBA6O6+lB/93ggKb6Wv/VMWAlNVg/oizQ5wNtgDTdd/3Tl9MvMXCN38K9mrpnxhKq5XY
NjeHQNe81qyaQsmY2gQUrtc/r9AEqslDW7j03X4QN1qOUHtIw5lpc5aLnsJTbCYnrxPUvdDmW4zw
76//8pvwJZinpasCKcF8hz8EzY3ZZoKZlYUrxdOY2uWQ9pAnmn773SL7eOpL3UOks5qyncDpPnVd
CXm+1YFeaqIIjcDR8ItHUa39r4wJgL7nQHVPg6wWvaMxLrAXUiX+fv+LrkbbhNtI9hLVIFU9+7kP
v1mPRL8sVJFzJI8P8C6f9ZJOd0YQ2vv79IuiPwaeM1Wq04M92rC9dpp4r8E5UTWdx3CubUuJX4Ot
kNmvb/FjYpv8oziQwNgbdtbuykc7i8esiYfYiCzs6Okfw7sEpu54wktSfJ8q0xnrYG/ptmTWn6yt
uPvWaXNL4D1lcGuewhMXJYMyqcuM+fzCDVFL7T2mb38DJ95Y3ZaRRaxnDok1aDG+W3b9CaLG19q7
+L1pd1Wxi6JTmrwp3w3tKSb6S6JslxMS/kuyUhoM5GogfoA0AS24+ZClVnpqM/Y8TmpyUNLutROT
88Yybw8LeRkToVTkNIrLS66lGUTTDVVauhIQ9Vgt7SRXbWB75zB9CvzCEYzRKcW/cm8j5r+Nuq7t
zv//wwURg7hnMB67uv44VQ+DdFStY2Q4yhYT4Np3pEZH7ZrGGqiwhfNKc8UUMj8r3VqzyGSC1nME
TSmdtKEb/F82k0cXd0gBhu7z9aKqQWgZi6xKF43bp7BRL0VT2wYgBQHhJcp3pyISHmUvP0dW9nnD
tsLfvvaSbCgv14zvBWwoLjxO6U1jCdq+dC1fb3ZDwbNviIFu92lkW2h6DCUTEbUeGShB18k+G8LK
Mce+Pud1VZyLJt+qtN0G9PMPIvZkEgXp62XBwcPbaSPYVFfJkPPSoxe9y9h/41eujedMzU7GFqvW
SjABKn2G3ugAEpmLW5RXNFh2k6bPS7ero70RpI6lF+eRscfUlctx1xPoQqXtxDJ4IGaD2LMNn7h2
2GbAJ0VTYhqgTdcHQKH3g/JUx2HTW+K8RLeDRCdyQFpk66zdRsqs9YOp+ad8uEBRk+ZTLPWsNZ9+
DAPCdP4fv0/++IX0MBmVUyn9U6hbjqiO9hCnj3WnOn5gEL+Ix1E7DUW2EbqvrZ22DSNlJDczn9T1
D2rj0ipjIyld+ojg4kS7m+wOAuL753xt2WD6/lcWktGAxeMWq0k8tFRe0DAEXVrIdi1a/xRqQVZS
7++bWim6zyhLiboZHxRi3sUDp5YiIpStVbkMueyh0nXEznSTprJBlgUg+4TXPGe+Jivji/4vOcRn
3w8vK9O01PtniNXijaMHAHeglVWu5b3m+q/R2IhQVvaRigtd5ZlsgCd04S4KWcwGETYzV0x2gowe
+HSRk4uvbLwvK4fiyszCIwZq2xaahJnqm7JTP7ev9z/R6p+nI4+QGIUxusXXZ66qR6Wd2gkgp9I7
iN2PcUcM8u8PNuA6utDcaCTtlkeuFhkcLcqhcie1Qh4qRGw7Ofby6f5SZtew8N9XVhaHrWx9EykX
rFQ71f73l+bj3172WMSwa3S+ROUiQHgwEsERlT+l/NMM/suh+r+dspYxky+GZdJjZ2rOpufz7FW2
BWNZvOVnb7AKXA9WBLAeeDK+fqn0K2Rt1Ee5zNVMGBMNqPd2VPNTOxQOKsns+FzLdpIdiT6DNxTU
jve/1erl+WB9ceySMIv7MsH6rDyiKBT8dMihOwFZ8i05x/mzL4/F+7sOWSsFnGXykw1qCJVjUnP4
dPGglEJyFORuOKm+TOwrMXEXysCNqdRddMkf9vcXuna/gNGBgIJnYh4tuL5fhWHkUi5ntTtWLx50
i0kX2dOYb1hZe7dJkRjOkIl3UTlZxGiClNWtrBe1W6ItRl2sO+TgwoFAP2pye7B84alIT2NQni29
3SEkc9A0YeP63cxtzyeKihPNM+CWNCkWDwuMw9DWgxl3MziOC/OieQatSHE/Wgnz449g7mfk107r
ZVs2atS4pfJJmJRTUPmHTnuVgq3SyOrek+AQsiL4Af/M9d4Hnm7mg9/WLiwtE6TAXRLYwRaJ27yq
m+P1wchi5/18TBVB6mpXEKbjqIOmGz8p1U/Tf5HEMxx1/+E4fbC2CBGYyZCFJG+w1hS20rcw0+tu
Kudbl2btfs654f/futnXfoiNlEQUImLx2m08W81eLRM2YflbtumG5tfrdvfmzjxvD9P+i9eNOU81
aEeR9Rij3bTy3g/OpYcUqKTuR21j89YX9X/GFgc0TGG513yMZfofy/rum2/0kBVKufe/0ZrDmVvH
MLUz2wOHx/XeITVJ0DCMjVuSH4nZr0771vmj0w9HMX6VfTiZv903eHv7Z1TwXChBEpQpvWU6Hyrd
JGu+kBO1l84MtqpBdZYWuDJeD/EUP0VtedTi0NbAvbQbeejNLZuNQ2MFoxViKvJyEM0cfT9EeKxw
E+uNgC6qGrvu5H+7p9DcARiU4DuY3duyyOk3oyZOuk7Bon0Zzv65RebRO0rCo5J0u0D9d+qnMFpf
W1tEEkkstPEoaoU7Si4sJQ48T3YpbwHUb5thsxkyEMZQ3gniFwcFHXYv8iyzcEuBOozR66WTGOXD
4EOpQA6mfu6VSN0HJJonZBXzoyzIyJ0krXKo0OnltSxtSjz9Lph73/eP1MpH1UGbsxFzXQM80/UZ
tqDfiIPOK9yAafPf1fQKEdV9Czc3f178BwuLPR6TCL2ICAt1SD5ZZAcocM/o7/Q1+OQtlPVtNfHa
2jJ+a0uAim2NtaQIKOaLZzVqnMi0nDg3L2Le2RXVxSYKQCy6pSGd7q/1JjJdWF98aKHpp6RBoMTV
BC+3Ax2Qd2gUW837+Ztc+VKsAKSiFYPr0Riuvv5mJkGO2Xms0UyPU3GKtFMHa2l/TmnEbY0jrNqi
NoswHiOocEFe2xKnSM9h+aZyaYyPEl5n8C5mh2aNeCrz6BU07lbauvoJCSxmtWoCHcqX1yaVYoxa
a4hLVxv1hyoofxvVl7KX9oi6Rv6uMpA5Hftm7rnty0h273/B20x23lxkVXmnZJLKJQIjG6E6TSs+
YaAGtpz/UVv019TmNdByd4iES2eoD0Hvv+hTv3EVb16td8v0NSgNgHrRFxEkSqeppMV+6TZIqTbI
xQo/q9o6dnJ4vr/GtTsPqGbWD4aUAnz79QZHQTUmU0XpRUyqdueXpuIEJkx3Pt3EjTXdXghuMxqu
UI1A9KAu+yFdO3aqmUvQLUyw5QxGqRPHoAR+f0FbVhaHNM8EINihXrqDvPMEuyx39//+ypGkIMrp
ZzwSF0lj53rHhCTReVGN0g0QFYygMocSMDmG1vMYKI7uHYbyYKaQPP513+7NbCZdrndlGwbjeRXh
Yr22OzSMZEqQnpFUyGBlAgJtbSBEC8VCOMaJJNON1iMnieOeiUzTsHPBHE+WGRCPdMkbwF3BpsBa
vChqMOyrTHydsqg6jUWbO73YA0oWykPpicRhqviSq35wiUdD2RvkpvveU7tDWJmSLRhCtXEw5l9+
7cPmlXHBabiiB7jEzoCD70wlCSjaKNU+qoI9lDGHvNkBiWt2bdPHttx2+/vbuXZMaJVD0orQE6HZ
4q3Tym6KzbSgBDJZhtOJU8zMp1huNEbfq3fLpclzPAjcdc6R5p/xIaQWsipPQElUrqw9+gHMEWPt
gJOWwMFQSDo2sJ7q8I9FRr8T/dzx/elTMEV20wuOGf5S9JSvKNlp7hRUfuPkuejPTHEdhaL8dn8/
bh2Owrgjs/7M2hKXL9/KWEkLmu5p5abxl2l49N885XMibYDUb59/jBCd0DIh3GL4+3o3ABJAzGxS
nZO9z2UzPUVh57SB+kD1eWcFG9PYt54NY0xYKoztMAm4xChknpVNQ1xRqjOAHMXlSYw8wqyt+apV
M7QMVXBGM3vZIhUMGq6OXIuV24RwV065GdL8UcSTDLPd8f43Wt0+clr67JA1Uby73r5K8SpaEhKc
Y/JDaIm7YVb7gUvW/+o3G5u3diXp/qiU75hwBL51bSoMy9KPRqNy21D4nQLa8smie1usAF1IVM3F
4qtYbsE8V43CygRNDZhmbcnQmU+5PytzV67RHj1veIw6lF9epRzFonOaGse4/X1/Q29RPvhU3rz/
ZxH26etlipOYy0KmcyCP0jkRdl8VRz2Mh3jX2d4udwanspt9dVS+mI634YDWPuZH04vw0Ov1pkgn
YSaQ84QvmlX+DKAILeAXsY20z/apr5gbza5Vk0wCUzHCFd0IgVRG6WfRXKsp47O6T3CujcS0xNFP
Nzmu5o1b+j0YBJi+mcUpOazXGwtRDjrmCgWScfgREng7kXqQYzSDtHNgaodSfLGqLXKUpaw5LoVQ
kbYZURn+hWDj2mjh11Q/w6B2NWmX/yjf8rfxLXr2zoJj7Adn/CYLO6M73z9Ca+8IsEYyYYJwRMYX
Ns1AbhSkPmsXBAbAm2Yntd/vW1i7FQyJw1swl9HBRlyvKkV+PVOloSYIfYmyH0N9SphasIK9lCn7
AJYsFW7s+yZvA302EtE+RpYooDFNfW3SFOJIHSuFGpqvPRjforw9Si+JVe0MX/mL9HHj/d8yt3iL
az9pkVRRa1esR9vrFbsr5QMkBD8r5SLJjwU1jf+wPtqstAIZn7hBTyV+bghtIdV0qLTp4JuxSTxl
xseYociT1Q/NPm/okXmxP2341fnc39yLmWyP4gn8TMs5UrNSIijldHa2budQMagPvhHBcuk3W2qq
aydzHoeC2ogAhMnf64/YBeUwVl7YuAlKV/umlzPb8Hk17m/lWtzw0cr8Kz4EOIo0SbEIP42rJ54d
RtpeDV58/00tq41vtmqIR3bGecGQuOy86c1M/Oi1jVuJpSML8M53b6H0tbG2DK3sG3pMKJpAMsbx
X8bZISQhcWMEnSun0bQX4zb7BD1O/K8LaMj2gi+Egwp0FhOC1/vWJV4f+F3SuPj5N/BA7hSEB1Hb
YoVdOW8U6ObxNAaxJWq712bSJLMqpTAat0PUhBa7za4pSMjePwQrDwvoXIggYdjlMCwHLTtR9UYL
TkU30APZgdonclAv+tMBfDykjAc+Fb1ebziN1ZVRRCN6m0tVSxbUOEplqRQCbIZ/N8Gzkn4Swo2U
a+XI8YjQ54UzeJbpWrjBsdBrBIez1q1FmmJJr8k7oQDZ2caGtquBp21s48rJUwB8kIjTmWVedHEm
gBJZ4/+Q9iXNcetKs7+IEZyHLaeeJbG7JdneMGTZ4jzP/PUvocW93SBfI3y/1XHEiVA1wEKhUJWV
KYZK5+WNUbkTaIt2PDSJnX//WDhDYFRF7wY9bMolFH/WfDCrdqgYzZbg18diVizpLFSlq6f5+bGx
tdcyxrcQ0nCQUCamr5Km7PkwiJTBMzJhfApbcOYZXC16mJNUthxemiBzMAZHrTjRTUHlv+9FMGHV
SSEyAtWaj6I/ZZDmPRHDoZZdyTF63tDL8MDLm2/AQtSZtTDaaptfRTV5nuDeDA9dqdADboe6nIHm
N5499FyZ0ZRNY8hc76kzCO41oFXtWogi1yiTFn1PyGl3bc7byC24J9w35SELQPM0QIPL5jUuYfyc
lTzi7tdQtyxovOqxH9TeG1tIkkqF3zq9amAKOzNye0ykCLKEEibsuqbbC1B3YphfueSBMEIyASQ0
xqjoYj6I/qMiy7LBy3HRarX+Cyy3baZac/s1V/M2xMQ644uvLvjGIvn/N1cTRiSNQAfqFYPBzabo
f1aviV9vyYyTZI7acQrfH/v6SrhACRZz0ajXEYVZysMKzALkvlqM3mx8CLk3GKPpT6jKsAb8VyIf
2OlRF8QwDSHtJWHkZl2S1oPtPzZGL54rt6ugY5/M+1z48Xg1K1bQ1iVsnlDzQGAX763owOBhan+Y
vFrRjhKHKeBATh2ubVhc9CtRj4heoESiYNoTL797Q/zQBnPed7MX9yq3nwqtsatSZHGzLa0Q0AN4
vxABwBRCx6FKHabK6JTe4yKoxRaQDmBBy5YbBgvfogioNWDWn/osVRhw4GeEuzVT5RgVZhbAKm1x
FUvCaCWkEkPIgQAxQG5Hs2QmSEt7YWwHj59OnBQeq6J4AsPdmTT9RAiW/czDv/7w2Q0sMeqlgxO1
IbxDoBZC1DGptw50T0TZT5vRGz8jw+mBgOpsQWJcgmvbSOZ8QHxE0haaHFEK+lDAwOvo1VNlZ3qL
8eLCavWvx9694g4A5aNhouPEoh9HfSww3YvgUG9mjw+eyzI2u/n3YwPLcAdXwAwJ/jroVfDMuPdq
AVx5tZoHvAd6k8EpY15GDUUdX4D0s8G80tulCJzAOCgZ48ZdMwwOcxCSEEICXDz3hrVGEdJkjnjA
/nWznlx1NNWZs0beinrgFNLWebzQle+FXjC+FOFAIfIK9/Yi3U8GuQ9nrxo7kx+2atKb47R5bGR5
eaMYBWgoRnDx1kaEvTeSoESFmJDNXjFts+Z3KMlWwj+TYrtSMEytODnITrESFA7h5DQxDtgXx0Ey
6hlTG7o7pv15HlR7aJWNxs27x6tacULZMHCeyAZCcYS6MFAPrvWI73mvz1IDjOt8aNc1qFwfW1n5
QOicYYAZZ5aIbtKFJi0F1x/4fL0gG8Di781BZWkxY9fIV75/1xI0PER54fMqFEup0AApYK71OYn3
qsyZ5mcu0S1I0VggcZek3moz3xH5j8frWvlQYJcDdaBGMFCo7Nz7BHDhfpIoHO91oxK6MUSaLC6G
rFuiVrs2MXjGx1pxQbRXeTwIgUZA+KXOlS9UslypleBlT7WSW5AMwCDfQQe2acxZHBxrtsDuDLZp
8hwAfc390opONMrGVwUPlfgoGu1mjKwoCZ9L8TBcHu/i99+ivxzhmSJMU4QjjDq/0iR0cZ02oldy
8sYfTyEXOOkAYXXwCZf87wnCIUEA6hbBlfPilPa+A74eZx7KXRcKT2XQu7xvvD/+USsxDONS//lN
NMd1p2CstRhL0UvKyJkje/RdTt238ibTXzsmQexKm5eU11BdQ9EQX5eenhxDfUbDNeE9Tt2mQWb6
0jWqoW1XuVr2lHCvaL9ihtJ9vMaVw4/rAUz7CGogwqUrpFFRy0Or5YLXZhOY2LQeVKOGz1KLXPGk
OyvkEN3kilom99rcxIJH1lUomOISIARSQ6xEnEwpZkBo1qyhoI59FAkhGw0gyVDyCpOqFzyQIpp1
aYn+CQO7Y2tnDcNDVg4/eVdJ5FlF6FZI0LtZl6gkJe8HsuBFteYocZ+YYRX3ZicDzgqlEkYIXfFH
lE5ERBtwwIGpkAo1lTLkgzL5gmcMje2rwROYNGLlKvS/BC44cYP32DVWHo7IHzFfBL4odEORcd2v
bqihk52nwDOAXdep+utcfEk5JFiEaacozlhwru7/7orkaCTGsffHDcP+SjRH/opCLi5bZMz0lRFr
barqQYXzl/2Z4uB9EnW3yvgd16r7UpPMCZCkpAY5ahm7sQAlnnGCUkW/qwpP07jXyA2P5Rmz4I9/
1jevGBWqwJZNeNYwdYVXFhWqurTPqkpD8aAA+b+Uwqb8UuueAHJa/Wcchw5K/zoaVcnfzjADjFHU
gGynr305mw3/NxrkI8jzbd9g/bC1AIIfBsAvYIYGqJOo75UCcxAAPob9wuNlqgMzDiY7jkpT0zon
6HRzkkG9kk6bpmOR662EERDYAxiDnA9pOY07FKohlVt9EL2uA79qz/UVUOocq8uxdtwwnAW6JtCw
kIFSyiEHRcgBZRI9uXobh9hWmhmlDMn1wVD4+COvhBDy9wFRB05sGYshzSKFugQ2x3yW7CQLbOBQ
QMIDXSLQ4pT6/2QNWbIOqloDj937dWXBCC7cEB8ui3XNrRQ8awKMxbrjyOnmiJLFFzeELPmZ1SXi
6WGgUfWNwr83GqlqEmraJALu8KbkGpjoUqfjTkPbbdScVfVZwRvidiEyO6C/glGaJESGUnAb+Kro
CdzsFNOMGMmZaiA5Mz/ZoDiwfLXcQtE3iD6MMt53w59S2A4SyEGmgXGA17yI6N4QkReMm9FeNKoD
uA/FWfT0aWc070N/jbXLlG8fe9CqFRklCw1ANdw4VJQQ+snQxpYTPT5OX4R+PEl1VmwUvf3tGyoL
RrLEvyMVJFNOIMNDX2IxvjWpMfStEbG8rEHlu94YiQt0uKs0yX7kG0iin/P+szSctpPN2YDwfNra
aabh3xrkjlhTmytrxwmVyWuCR2lAogLRnA9jHuep7BXZxhgH0PdkpjJewTD1eI+XgyRAcN0aojY5
8BUpT8cEhuQDNwChEiT21HEtZiaPUp5cJv0MxpFa2OWi4QAI+ZY1HINGiFzx1G2AMWokGriX8bqh
H56x1s8lIQD15twPnKgt+q0f17xVyBgteLzclSB7a4oGxwh1EvFVPMpeVvBHbkyvCfgNH5tY+3Jk
TgVIPEA58e6kgoJcTWUWybLH561ybkS0eLOh4HbjOA2uzO4CrNnDJ0QlCa9CzJpS9vIs5ZQBp8fr
p9ypldZWtddSke2gZTS61vbu1hD5ITeZmtDxSYx4gL2rCAlwZA46I11acwQcdaAYEeEwUEB+wY0F
vavTfhQbxUMzqApfDA0QagZwae2YowHwXxvUdk1TU2p8ViswMDogaQ+bncElB8Fv3InflSJwxRAI
NVK7G18Mpd939XPZvQ68W2MA5t895fanUBvKT3ofZUBP4IaE1oDYWGRTIwNUwaxbf3VjcUkhkZdR
waJL9pPSTHgzYmPTFCxdOSiaXsWY0RBfjSTIXVCCQ48EPBVUyDJU0OLwaKh5ftamqZkIDfJM6HOc
OK3ubQxZj7tB13tEGLE9tnwq7QSAYCUfMypFp5VHXQ5ZcwdrZwMtP5xEomINPN29QylGLhV57yve
2G3y7tA3R+WV6bUsI1TqAWI5f6rARugVomxq88EPX1IfPLj/00e8WQxVt4g6AO343lC8OoEocfxL
BqFhz+0e++Sqp9wYoSpZKKdlEQScFXBabMRxG4XnPmG8LdfiyO1HoU550QV5ENZYB/aqkT8HnYU1
X/sg+OIKUQRUML5MXWm+AZwNb9SqFxqftTADE/pzljo8Xb8e79WKHcKDTWI8eC1RH773Lh9cVn0k
57ATglmqyfPC0QxIlRZJVEE4pmKta63CQ0qmaEhh9hNwPsoDQH7c1jGExL2B/yk2iSlrT9pwyJv8
KQ0DSwVXbTKpL5G6iVUzU7St3u76VzkBnZGTq4yX9OriUWQiKQoP6XbqaHVyMcc5KNk8H0+4rDhz
tW9DttqYWMMfK+4CjZT/GqKOV1d3egmUB9xFDUy0X826+Pf8A46Cyg2ARCi30330BF18fvbJdxRH
s4xRWwfwzD//D85yY4TyeoWASsOgUr1aPE7aEbp64FIZ/nncHFy/ANagbIvWOGAplBUQGLe6X3Yq
Ob7o1Zs4v5pmMO6ttb4VkAB4ikD7ChGfnqboyzZUJhQ8vCqNp+Og+K8cmpt2XwHxpaU5fwpEAyyA
eDKVO6HX9U0yJ1AbBjArcR/v6kq4wuMSOiSAxACZTYueSoDsTkWfap5gvGrKbEqqWzG7ZatGUBEH
RS9PGI3I/79JS6ZoGIdKazXU3XcggJLEg9+8PF7H2mnCCP9/TFChROoCSCoVMGFIKLOFwkdX/uhS
jKYIDBw7yxB50t6sJRTCEbMuleZJ9c8k1O25fw06r4d20/9tQXQywPkYuug62Gl286BcsmB6KqPo
b88zslLWx6GCvZLraV/7hQaPx6zraDYh9LXCr8erYRih84hoGFJfKErNi3n0mzGP3Ef7zLcfGyFb
cv8MQgEUXWC8gtDHgTvffxqtayERPBmoTWoK7yDuiZaaTJJTF7NhRRiqCKMg3IZ6yyqKLldH6ESA
uQVjFvJ3ukg4S23aGUUueTUq8mH8rKH5PIxv/746okYFFCMsLcTbpHiUNF+uJU8fPjSA5AaiY35M
/F07OH3BAjMuKzN4L+KGBGOABtIKuu/CN3XVa+IoeWigYhozjhyxSxtHjjS7VIbD3PaMpGZ5rmAQ
8fZbzouoptx/PGMca/SsBMkbRiiGeTXmPfJ0HxgR49pd3obEDjpKgCaggEdz5EsBCHcLNAe9Gigo
aKby4DYLBBZ+f301/7VCHSqINiqY6BAlEAf1ptJsSK9hDMCNNTHC0ZrroRWMxj2ovlAJprYtbbIq
jkF25skchONAHhsViumrDCvry/mvFSpvCsaqUrIWy4FgojskT7XUm6pQm5XKeAOxlkNlz1yIMkcB
kgcP3gfdkHNYvenar8cHac0DVCKBiHoJbjw665ynOVJaCQepQdXmEGdR/0xIgRh+thaMkNiCEAKV
BaQI1IcpjG5IxbmVvc646MGzgiHbswHmpFLsLwEnVVCXH0fG22Pt0AJbSF5qiEXQ5Lo/Q1JVdnEP
vW0PRLiOXv8Fmd6cgVK6n2xNE93H27jmE7fGqItQ98cmhWIofAJ6L9FPudyFteUrDIdYWxJmGMij
G5xcKGTeL4nr23ZWi0j2xCF+U0ZnNmJLPApquG3ReXm8ojVb3z0LSPRgSI3+ZFJaRR1ikIxxxqj/
pRaZGUh/srZ34pKxdysuCNfDWxB5JsSbJXIMbpIIUQ4mWR9j1Qv8ud4N6QhOtTSpGeshQeb2PkRr
CChk1GOhlYjrkG6IIBmTW7+vk3OcWqKlx6aIOmRmysd8g8G6x3u3KK7TxqgQ0YdKHkNbNDmX+nP2
MTyBbbepbIh85qayb63xlG8m0+62j83S8YK2SsWLIJInEfT7ybmTy+M0V9syEysT4pCMk0WfZmIH
LU+kysBXYyqQcna/KtWw9DWQd/niyywmpl8qZiepe9BcQK0nElgEJLSHEIO4d4GGJzEE83T3HhLF
Ue6nXWB40nAR9P00sMj1Vg2QUXmCuwGim3p+inzfqGLQG15jHGX9eWYW59a2DCPb6LmTfhxkQO5X
0CntmNYYZkGLUrR84ZmbJ3SuMrcjCforqNEYkWLxuCdbBoQmIjuac4RW4t6gUKJPJlYh53WpmU2m
msp2F73Vw1vZT7sMeqWV3XUXo3D16Y2PzEIGvMFwFaCM4uL1X92SZKJkthPPSejAU5tbFH1SVOXI
eah8WFI9OtmEMMzCGCwKhoTTFmVHMDbiX2AhoYJjylVa5edxcD78ns7xD0XdzxvEyGIXfcq+1ZQ4
cY/XtYwoBGyLBaG9i1V9/6CbuKXJUy6HShqdMaxuJ4gl1bzJX9KvEKzDQe5GTIZYslH3IQy9bVxk
IE7D006iyVU0jh/HPImjcyEpVhNmG9l4Nz6V0FYEqxNS8BSGpznlGMtcdLEJCyZCM5EKhQuDN/je
lWJNKgq166Nzg/htqxCycTNIDDi+VA/nOKvynYbZKNMoh3CHWpXwaiS5zrgjlqGN/AbQQGIsG1SU
dGbH9ZjqgB5sdC6jSbckQhCEzg63g8QTa5CfvvjAKwMcOkRRgcBBpkLPfmr9NPQCH+dn7YJpbHfc
x+eGUSJa2dJ7G1Q+JHWKn+Y9sSGYOocmoAl8ppnr3gza8DTYcnlu8yxesKW/4qkH2goUpwgmj+74
9lBiBqwQoxygcYBu4GyYuXQEk2rRWb0smyqLFoRljwpBkpILUqLAnqzbGT+bYemIijMne9wPenoV
z4+P48qle7c+Wn7OT8s5SiLY4wRLbz/U2lS6QzjnTltuMSnf+1Yf7doKY8Mgig4xl21lLJTCd6v6
/ogSBDTmxBQVCTWofO7PStakfJ9ofn5Wq9ZUjvX01HMffnASOqhdHrrysyl/gzdX/xoB8Cp0p2zN
bviZAAwujRHIoIBBD7L9XPOM87NyH5Afho+PKInZB1qNEL2wJMItgR+W2VxwVPVj9lP4AKmHZvK/
gwtUSeqNchp2jSseZ1YIWfEEGEfyhfEO9Ivo6ca4TYVKU+PiLHSG2c52hytgM5ZIHJJjlZ5YhNYk
IC0+AqAEeAmCPBX1j/uPkHddrNaQnTuHYCtLzqKOZCh7RU1sw/C4lVBB4M1QE8QjA0sjacXNDdA0
dTvFYlqch/ZDlgfT8A+DjZOVOT+/gPX/ivxTql8b5ahhuKCNDxWjWrV0N0xRo2IqkJoycAbfsgU3
P2DqJNTvG14+V055LJ7SneypnriPd8Fe382e8Ss8D1dl47uyXVvGTnUYG0B28m6nKfuUuyv6OFYZ
3l/nXG3MvrlA3dEMgGEXNPznRYtEaN08GxOIioEPfWz7myzxkW3qWqrLAGyOmNU8i1a+K91kn22g
wLptt7E7HtBr2gQ71YUw/bOyEz3pJXELV9yKG6BX7ce/ZBnNyS6gbSEjtYO6C/1UGip+BjoWu6AK
J7n8kMW9xBWmxO8UbiMV5xZVgpE1c7HAAuIqJnOVqPBh0hHsKFRWVallOVZRpZwVU/wqCzO3s1Nw
zI7BCxqgzynL1RdfGukGsknSiYWqIaZy7l0d3WUVpJKcev6RPge/AFsDxY36XJ5ANDPHNs+ofy0O
FtomyBZB+4IiNiEmuLeWoAyXBGlinIES6XowMBwgrzKZnKSwkptVS9DLwOwPSeLoE9T0VVN3RWqc
+21/6N/zS3USf/rucNS3yXO8aZzwmP+VG4ZZllXq3CRTCiYfH1an8Mv3uOFrBLVru9GYaOLlpUh2
8mZ91CnJujpoxgY7Wda2X7wHnKNsK9XszjV/BI25Mb2J4a9QkeGu2y4zk1xgLHXx8sGDG60OPADw
7MGVSAVjv+RjbZJG/9xB9nArHRKQ2Wye1NfHZ5Bs2F0woKyI9w4jpH6ZDfPgnzPTfWcUr5bnm/rj
1PNT7wqO5yf88e5pUkzt+Tq8+J1ZmiI+2eNlLB8xxBRIOKD/B0AxZp3u14EOmDhykOk98x56A9yn
4eYX/ye/g+PHkeW/Q1fmhWFycVsCeUfEgUjXCw1uiVqdP/GB3ClCcOG2wSHq7fFgGM64z9xLt+V/
1yf9qXhX7H9Wdyec+vAHjCoC4IFJQmqlylApM+jTwksmu3izNNYQm1JtNZJZO5XbMG7KFS8EiT1g
0wiYqAx/H5Obi7KqdaMa8ii85Mduo2VolZrNsw8ZR0Y5dbmZ37kfXp94NCFwUTmvWiR5NHNJgqdD
Yo5/iv4yAfw2tSymiqWjkFFZmAC7HyFmpKHndeGrVdBA2TaAJMlG/VvzZvgevnO4DY7AWf9V/owM
rNNiCymL1AcbRT8AOCJIL8JnXpr9O5RWmmOemP2/KogBVHS3NMoh5WGsAvAKpZcIGlWmcgYaQpS2
j71+ES8oG1TmNok9xp9wxVz6FwOkgebjv878OlR8ByebXsUS/nx4LZ4aK7a1p0Tddj/szMasRQtt
7JYVpBYlLGpFVKDvfcnH3CJMDs7v4TVFt89WPEdv9771x2POjywyesoaueBuzpPB9xBFIAvEmLGe
mv5L3LnI9uaT8SJr7uPdXLMFOTHkuej2EfDVvS1B7IxKaER8q8IswIKOQsvn1Fn6FoSWGgsVs9xG
whCEQocC4jkRo4v3xsJRSuYhSIaLzqF3CVr0xhYrjdVQXFpBaNBQjoboIZI4ml2RGxotmIJcvkRt
avH6s99cH+/Z0r9hAO88XCNI10DsdL8MWZnSNOY6+aIlR6GF6jxnRfrPxzYWwA28F++MUB8my2a5
qoZRvvxIPuAH0Tl00/f8Tf3sP5L3x7aWL51vW2SAXhTwaegAnkMXCjizWb607pj8kn/lvYk3tSF9
Zv5LkuyUcoSQ+2HILBUlb8ETxcCs35p6ZygmGB2aY8riQlqkcNQPos7boMxCPGGE8lK9ZZNTYFY4
lo/ocrk8C4Xzzd92l9wQUwZkcMBXh4ojXdmUyrlr+ESRL4fB+oEJlu0v2ZnNwgrtCFRkP5vrx8fX
ZF46kzVzvQz594ap2wz4ojxpMVR70V8T1dTt+CPYhYxIvHzI3K0O43b3rsrLmCDRZhFGTuWl3P32
d8nG2HM76Bc5ESOULNNhyhiVjaIBgOos0t1LX29BZNo/a2fMkGzMdh8dVTN46Z9U3+ZY+7h+Uv7z
BRekCSkwFzMfYyOTN+kqWrIVOYKnnbgT6qnO45NC/O7/7ywA+N1vp1FWqRAjKlzsytv1byx0/QLx
/H3ob5ZCRRZNGLuk9eH3GG2ooCtohy9TZneYHDQ1p8GpzGxpr37OE+ARrGt18QgFKB1jFWS6F/NU
oKW8X1spccMY5KFyqY9QIj74x9bxn+Enm+bAmixf+2S3tr4fBTc3XGwUWaUqvnzhN+Mxts3PF8UC
GPM4svLvlUN2Z4hyySaMZpmLNITqS311pdZsD/xP+SU/NHZnE625+hXab6XJvTQBa0OJM1DOcmeb
uu36apQgnW3IF5CrBgf/5cWcN9wvZTN/SVA3MpkGWWulnLMKjSABHli+KObs8k6/NTa1mdiPT8CC
7w8uercqykWzEjIM1cjJl8GKd/lLdQLWxLdrbKhk9a/hvntvGEFs5TK4s0jdhCAvqXO/gmPqm8I8
jg7jTJMffPeZFFK2RfID5CoRXiPbeuOLctKO0hjL6iXUElMo34OU1ZAgH3phAfShIrlnyA17byGC
EDB5GmqX8gf/pblxjMPMNebkpsjBncQOWSnywhMAzwGqFA8yFCjAOUktqQYyJ4skIbg2QJBd6wI1
whqH28rBX+/qdd1baAnL594IWcF4ESCJZTLRDYYA8FzR1LuhFAX9DLX6q1bsdDxxK+SsA5NBlNxa
9xtKrKAmLIKxC1VoakN9PwjLOMb6lCp0pcgBo4PZNsAdbORm3qlaYqcboQ02j11/bVeB+0RDEkUE
jC1SVqU2L1uongfXTMmsWT2haYYxEJBRhxsh/pRSlnDQyl6SpjygPYRPCRND925TS1JYS+Amu4ob
3gn2GGVj9bFX9hGU4BBsxLgzuOroxl/GjZER9XJ4DXfyfjyOB3XXHGU3dqbt461bXmzo+99aovbO
l6pJS2QlvNYut+W28VHfV6d6m1gQ/N1ioHwn7ON9zYSKkD9LOcqdWSokJnwMeeAZZod9+BJtZSt/
Ebyf8VO1013WOMaykkWtkYqMedjNHFeo4TV5ugZA/F9m8NrGp2pbsHaTtSwqIlYiH/iJj2VxW32j
ucHe/6M4yl5w+G144tzH324RfqllUW44ZLoUpjmWFT09C+/5R+H+n9dDfsJNCFb70cDBlcJrfCyP
7VHdB9txK238Z86rdjEDYbjQ6AU9ELhmwB4LGgM84WivR8W/UBO1jq6FM7uiNduprRz6g2onu9ki
6rOFHbmD2W3fHm/kioMAVYuDbIDjCz1/+q3dFUCJ+qUYfx+C4KygjZJ+aRsgA63/oyXqm8mjUAdp
D0vgc9/Npu+WzrvkNAdW13uZDSj3S6K+XDgUkT+TJUl4Oj396l8+Xd1WTpMLQtKf6IqxrtJlxLq3
R91sUKaYubKFvQnxilAMd25no5wq7P6XHQQJG4gLoWgFVbN7l4zSTK4wYRlfUdNEd90WnvRnwQnN
6iKfH5sSyWm9D1JY040pKvEuollLgbqJr5VTH1MX0jT2r97NzGwbOeMW+tHTi/isP1c7xeK32m46
j59/MLDEUhFm/Q6aKD7OcOdWLX7HsE93Ak5Ge9Q9NL94a3JyN3CCTbQb3O5Hskvf4idjI1mtlbja
julUxDsfbAgNcg/1SkeWiR9S2q3dmDPY+8/t++fP2KxP9SZyfcd3mCORyzAn64BHYvAQuQ9Epagj
k0DaC9rm8KzeBbhBOkI08wD1GN3mn6tj+7G3Yq88Ve9QsXv8+Vl2qRMEsljgxw3YDT7kvXAQBTST
eYaLEQ+iN/R2bZQzj2UYET4scmo4czZ/q7Z/yVzWRbHmxyBpgsgSaI1EZLT3R4YTo3ZqWhlHRjk2
8cuk/PEnVma70HZAn0u/NUJdsqUvlHU3wQi/kff+ht8P3w35xo2ArgCD/abZ1FuoyjraRnULu3CH
LatktHwwgPcDQ4SQzMV0HyQV7tc5GW0gRWmTXtUccrVSbyb/iugmi7y1QPlE2sUxhHXq9NrrkJ0r
n6BJZfWTwyVgEj5LbcFwwZUbEQMYEFUhng95VbpdFIta3DWKnFwbCeO3VgsFl9kJhjMnHeVccBTg
D3ww0YAia1MrYP2azFzu7KL2xvKohtBFKdzHh2LNlfCKAPEXfhc6dZQr1WLW4SiK2GJMyNmosc52
lqaJk/T1x2NLy1IE9ho9cPI4A58ZnOv+aw6zrhfqUGbX7qt5Eg6ZdQx21afwGp8EVjFizXGIcCMS
eoQaMLbdmyqTuC3bqMqukOKZRGsqgvKvPEDsAXocXPFXa9tCg8QYNDqgHN38mMRxUq008AfIZbYF
SE05A9MxdcOln42iQmiOsRVkqXSYuP191FZEagyFuarNwLRwAL/a0YB4TTjLO0il2mL6p8CdICtg
tA4qW3oNR6AwWCRMqzukgiGZqDKTucj7HVL4iBuyOc2upa7sjbG/gKyY1d1bsUEU/ADpIUJPIg1/
KLOsC1ALzq46XwK3GouBZRS9wfDgtcyI8NES/BBIDEBUdL8UcHYDlj9n+bW2e3u2BWS0+k61ZaDU
jT263VuVAetY9sUQekFlDVoUdJzBX0e9CnIhkzlRyPNrY0Kb0Akcw3pxPsrNVnthJZhreyjhFUzK
hYA80my4itZXZesXAIBZL6wa6/rO3fxxah2GP2r5VJf51W+64ZkQV/9Qprj2uLIDQQ75sqbA96pu
iqNWwifLRoBQGLCxkjWqqAtsWj0TUoCSUwIHD42GpXe97JdgiBq4C5RsiFLYAojY+toUlLrWX6Gz
rQNcEtbRYFVg4wz+trE7AAtlnId+F4vRhQsNs+pCe2quQRdaU78JfFviHEMCyKE61iwasW/3vT/E
+G2oZKFVDiAimmCU30FPCTLu9XDlqm0VCG4J0jKwOZXxOQgHy5+3U944iVKZmeZGXLTze4C2BDPP
KpMrrOzHaPxouSMwK0XqqooTZts0/OoIg8iz3skgoN109SmWzQg6McZcmuFoqVNrFqXDoarFo6NX
/uBkt1FOVdnYvP+ZA2sbPkV/s35TJ7/V+IcxQOyKJQVKUhhq2Qb4lghkHIQFENi+XzaCaBv3gjJc
M0ARTAxXqw7fpbwrx9FXI1ej04v6n77jEudx0Py+7ReGwVMHug6AITGAdW9YiHw1ankdSMDx3VfG
3ci7RbAr8vNUnPnoRdLMyH8zxreIQ74cmqUBHb1n6be6E7l9duQvsWbHum7FT6BzKwNLEZ7DBjDO
nXyQdVeBeMtpwiSkMHra5JRO9CIarha3Zgll91OhbvrIqqRX469o2I8XtiB+Q9AC8R4uYANzZShB
UUljrjSD5tfccOWTEPheMLfLz4a8bVRLkzfhfOqq0lQjW/MUSz0owUXVTlU9mmA51Z8yTJAnLKCr
REImvdW3v4hy7bGWx2QK/eFKdBUEd6jcpHpJDKsJWqs0MmgCH6fARmekOKo7Nfzo3/zQrLkXBfOK
7Q+ut7XC8vUtnPE0hc6s2WJ2ymVcqzaRO/Ih9VXBcywofgZ2G7Ju/0V/BQh70G8JSDQwY4aRqHtH
SYakHGdxTK6KafuTM414uTqXyVReQkZdb5E9UZaopkciapFc5kNyjX1O2Y3gJ7PqedTtQVBlRuq4
eFkQU9+65uDyxEVHLoqbyk3l631azXNyTUxbm9zeAkamnkzWG3lx3xAzGGIjY6dgM/j2jBszjd7F
KeDXMGMAUI8MqbNEvWXdat8vlDsHgxmEDnwmDb1Z8Brdr0ZM40wqhKa4gnU9+8TEVwIhbT7yk41Q
qYViFZOGcZ60levNnHZdbaVyCj3ZIZmS2uwrHsAnbo700soxOTlZuT9BtcsPtaG3s5bTwk2k5tD7
k0OpRTbnc2FojpjdEUxJ8sVLVUoGHFQByt3K1KlJzbKbp9ziwwQ8CUbtGyhLherwkRpc7LvdnEP7
cM65/ldUxBU0BSA7yBpUXF7G2BLocYAUEGMNoHCnLmNervMhM4T0OrrtrnqSbEwYuxGadfHTh7xN
R7NjeNQyjaEsUomT2nf93AfI/Vu3PJ4iaQ8G5WiHMDe7rcXZ/pkJMV7kveTCxJw7eFoQwfHf+8/e
TWDpkYCJwmvjqXUH6H4W5oACoNv0Tpu/yYfmT4h5BmTDj0PssiAIwxqKS5jQxOUBfpZ7w0Kp+5MQ
Zdm1cTRT3p9CS921znRlhHJyBVFufWeG2tFUC6es7ZBVd1b2+vPyxcKUMddB3YGNUYZpUMKAv9EO
rXl8kpzYtP4d1UhtF3Uj8YR8rmzIOpzKjBFsdPMpBDTDYnyWNX+4/SzUPaNEs98YkM2AB44uluS6
4GLe6WZgafvYZE26LV+gZFl48aAFCAQKiB3uvaCveb2OII6OYu3gtDvxb2Ob/RvIoN//PF7YIkei
DFHuFo5zPA1llF1/VOZ8AGGqk7kMV1sCTogNPN0QqlFeh1ffLwYjpmj0TAVsuM/Ytt0xOV48ZnV2
9QvdWKFO7P8j7buWG0eWbX/oIAIexGsVAIJWhqRarReE1JLgPeH49XdBce4WWMJmxel+mpjQDBOV
la7SrIwWZYnhMlBB8kEijuRi0BNNJqdTQT8f/u9MQ80bXaB47mDxByMMvbTAmtfQz45CQJ7znhrL
yCeue5vIjBtFjg9TLhjRxswLuz8gr0ylVJUG7ynivSh32aol4nlJa17pY4wxWEswpTPydeJHGwTA
gpCBzvPFI+aO+MdzQtaHBQ9YcU7SpnQYkc4TpVfMEHS8B5nWVL9DWcXmiNqPaBCSNqXBSLNaBk1T
jJuENp5GMNr13me8hMhMyHZFgrFrQm0gMdDUYFeyQhGWCrbwotADp316zsdekWHt2uWsaKGEk0Qr
fe1U23FYcWVUj2pGDsGJl0Kd8wZTvjECLUmtZA41DoWBhNc4JPSTczEj428IGYvAkyBlqFc63u/n
lWpFa86vz8UHU26xA0FFNiILK/h5fe0VRLN1sq+o+z5QhZS/bqvlrGme8IpNjBqV7rdYgJ4dB4qw
k6RrgWI/ylbCuAw3O8jRTZPRTSyLaNu8rcZ7QSDgyBGJndARLI60cVSTTd1End4L1QXCdrb6Qwtz
VtHQ8nmXxJMBRjnzBAiqQwzGlZ+Ro64+zM0Kk5maHR8GV97IeGA93b4q3rGYGKeLgAZeDCBohY8f
6Xbt8o7EURt29V3uJaKniCDwrFLJVf8klFdX4FFgzEBXlEJzEaGYi93m4mCPVUN4us/xM6wzC1T/
ksQaLr8DTEe5rOw1HuqE4zFnY4BvrcEQ3bWXGZoEi37qdpTkgbbbkgzvnbN2F1RYvd++dY4xwKLW
a1KVf1HTSoHSWAHFPsetfRJF0hH1Vx2QjPIGXWYD3enJmLijUWpfEoXRtDmWtkCXcPGaWsm6oDwW
zgU4U0KMMfBlX/L84ssYaKS1FrRyLpbmVhsVM76UJpTDx9ueDoM813z064WaV8qoPjF5UTZYkG5t
T/EdT4lu+2xM9l6TOXtl1J2x7QcZHETU9UokLucgt62oym4sFTuxl8MKsoeH6vmwuA821KYL3vQ9
VxBGXZ4EUhngPTsBOCBH8ZOQ2rlQGuBhwLOity3CDwSxNlOkbNARRnUUxc4FRS/wXUBDqpL2NcP7
1PhstsIys3kPunm6Y18k8lUYB2CMaexXvS8IAay3XVm7mgDZiWOu5w3RNwWGf6kWdqKYJ9lROgCP
lJ7XCsq1vP1IvGMwBlUqta4SgQWBqPoFCXnHVe5vSxuPABNKiXofImsCAumFYCMgWfyJTrcp/BdB
+w+j2KYMs8HEzDCAxK5bWFjcuLeVzF7TgdetPO8/v+kwhtQLWsRVWZwhRyA+Rdbi7pTYHN3k3LnO
GE/I2kItz5CqjppEwJBbb6+LHYfIfwnZvg/CWM6oaLWhMiKYGGexTNEJLZB4WVvRPnF56jl+8M9A
95sUYzSxsClV0jOehtF209ias8ASbfr7ssuoy8uKzRvOb1KM4ZTKc9tFWoja3vo5JPqBc5SfvT9f
j6nv32c0PjPrUKoa3I1Urw0iyZakEWkv7FHBIalTETtBD9TjY/wRUqMnMqIrjkGYF3QgQAM8bMSj
UhiLIGutVgTNWFIkMu1XEjFctBwBRozyfN0oAT+ubUKJMQsY+GySQkNlVv4ofVohpRMQ09r0u4K6
nGB7/mk3ocVYCCPNEqD+4VQDBmB82m1fqZ24688nBVGKzJH9UQhuHIxFLUBurEM6GMSCVXCgpXPb
FM0au++jqIyFWJRm7sFAZMenl0tAHtM/h9u/P2sekAodURfGFDxzLSU6hAECgfDX6i0rdYdTlBJE
VreJjD/yg0UTIsx9FEVZFVKPOGexhCNdnjD98W8U2H2dlYBhpMBHiB08X4gK0TovRZcTHs5e9Pcp
FOYqlKL536j3cfnAkdjZW578NGOk5SFEN2cNBslP3VJby0R1OffMo6DgiiahU3EuzBjzrTBl6LA7
2wfv8R+PwJhlD71u6JQBgeS+pZ1lc5/Q87ZqwiTGGgMqrRuAIw9naaePbzm97yxxW1HOOTiyyha9
EiyRByVQGR6e38xXRJjv/6QMrMkNTOEsNTIIBMeLGy+3uVMtb1OYdVsTRjE6PQznNNdQQjomK/8k
kpCbbh4l/YY+s4sUF3khlMn4TlKXT1hPtlkEo80ILV5pkHMQ1rQaaneJ4hJqUe59Eh8zynuZz1w2
mo6wCAGtGwCdYetsaenhQXFWcoQteJnndHBI5vMkai44uqIyHnOqe5gqN4sKVGpbcd4ksopXwEDG
y+Xp9r3P6PgVnfHvEzpSXma9OJ4G7//VyLCBJ7szF6KhxQmN9MDOwboURgVjVckCNNrleIk7coKm
1r7kGPKf46yYvpmSYJh1GQoArggg4b00dvd0Vzj1qbBFS3qi8XtAONo+4/6uqDEsM4tcupwLPT8+
eztHLKkKEI0W0U/1cftqeHQYlazkRXdO6pEOOs17ouypt+c9vHg0GC8LHyJoegvODVRfeg/INFro
oAeI8/H2WWb84JRnbKY5PhudEY90rKolectNJsxYl3FrAjbQyohIgOFyLcbmuZOwwA28Cp86uyaL
VbgiCuJFvvrPJbKuSDEs84QOEG4ySGmYhzXwaHECmlJIQGAPRPzFS/jM3tD3yb483ERBayCSx9F4
Mo2YjkBbuo+dT457mbc2EyJMmALs4b5pehCJSbTaDPZljzzJ6eG2DHCpMBHLoJ1NIxBBpbTV5S7e
lNQ/SZ+n4ReHEI9lTNzSF1iMAai4kWXNq+TqBzt7+bx9lp89V4BnQf+1iJFNQGsrbCk476Su6gx1
fCJ7u3hfrIZ1uveWR88Kd+EOrRDb3/3TsM0t9EHYt2l//TbjSq9oMxbVR9Oy2OugnQY0ea+s0KoL
u7WqYJnavuo21SYvMdNfdevWQkN43VutQkV7oIAN6X8DwhpwIeEGwxrqZ7o27HKtOElOFhVJd4ud
vI5V4n+UMakikr5VClEHEj1328y3fM9t/JQquyQ1ieSKr95iKSTI4S5iGvSv6D0Mq+P5smwzO0pW
Z520PqcuOuN8gW+BRT3AuEU3J2tH2izD7qtKwutXsorNRSOn0LJus5dHgtGF1sDTVjG7MScuU0ff
vh544xdzUenVKRhFUARZH+SzmB3zijyXtkwVn2Qa+PjAm/Kds1ZXpBhdaM5qvtArnKa2o1WR0GcA
Ila0TOhYdzFWKcc3ztj5K3IqY4cDWWqxSB2lXvEDrVDS79t3M2dCrn6fEX11oSbnC/pGj1iiHhAD
fV0BzYj7lLvy421SM4HRFSUmpijRuYAdEKA0LGW6q5eLP+6/EWDCCDXWsG1Cv4xFJJG+6fcV5wAz
VvDqAIxL7NEdl2URVAWp4ZVqVwl5dT85183TlfEbJs4JW4HkrokhyCEm75yhsQfF5eWbbl8Eegev
aVSxV+m5ARrN5y5fqlbx5HH68W9zCijd1xRi5YL9TiJuwjvlpD12JqG5RTk+lncMRue9Um+lRYlj
bFok6k/d/xWWbER7+I9h/DGHk0h1r5Qiqik52YUksh5NO+bNY/COwCg34PQzv68H5H1EFCUTq7Ra
Tj/szFvh6hSMentCpndSMpqPcI1uYUfmNZ9zDIjOVp36OKxlzwMFYSOud2PVBGhavXPyLd4E7G3d
wHroa6kSkaO/1AZupMTuM0J9dCKULte+z1TRrjjGaHmRA+s6PuNOnvG2kuHlDVpujac1J6S6bdd1
FnIGg2i5kqk4zHF1JrxHCIdTbIgLqVbNKMGPi63lXEj6Ee7OJTeZzOHUl2RMbFWepmrdBbCHHVWc
l3G6UifhfcR77nKMyVfJfULGU41A83IImEYcRzzQ99zmGN1ZCliEC+APFbsafrx19AWwEloFSmKg
myq/EO2BdO+cKOgLmYMJMjGd8U2FMe11plxC35ShKK5BrDpxsY15cM4A2AVmdk48FLfbpYim4hyB
RbzXly6WvJLm16f9Kt6teXnUWdPz/TWsiCAWDxVBxJljkr+U1m/0V3O4OiuEEwqME8jlPPdLDxTO
2NJMhftNB3W97fFnrduEBOMCMBJZZHIGEk+4Nh1Uco/cpsA7BBPtRSgOCeoZMp5UlhOSxTbQSUE5
osGRv69KykTCkyYo5a4DEY0ELanx8jDvHAzH5Mfbh+HRYZyB2izqsDyDXQN9qS6OidEIamun20R4
HGPCvKpfhLWOWzluqq2D3kSreqo46Sme7DKOIGy7Ps47kDDunHYTuTzLxhOr8YiT+6h1IzfLGveB
cePeOgNf+HCbRzwCjCkwswvq2rD/x8vhWXtsHG5f9axp/laMr8f25ARq1AdxOqLUA35/ZZLneN8T
lDWx6s25fRLOVXyNC04INb2CsV4BhLI/ObmDpofvHB2XOFL7hWI4IVELTaM3Em67tM+W5IhUQ10p
owIKzSEmS9uKGg92RQ7vvGZ4jiR/zeNPCGtq0IyTkCMTJauOyK91R7T32/zjHU69FjUsUyqGogSN
aNXZi6c/0tJYXj7+zb58VcAnB+kXjVlkBoh0VMsBwGVJ9He1/0cijN4rXjkkAF+B3pdPMGD7dIXR
K8prz5mrKk+9KDtzCAd7HtpR4KzeXGIotqWr87F8jh31baO6PHI/MRfGV8BEkRhTENVe27U1hO+5
xT40O9zujphFvI97zBj3a+WJ0r63cE4ptj8xQ/qXmY3JBzCmImr8RAMcwCiEO98FFNZhQQ6Gtfib
F9s3GbZ0q7Z9lwWjs34Wl5vhq0kF84T5221pn8/TTMgwMcElMLKi9HB7PVwD+uDeXz2aLTk6NVe9
mF4ai5GG5bjZYATgGXpJOxt7jLyFhTQiCkuBvMNYG6wHD0GGezImUAi90MCIHBhonTOSR+QVebTQ
cbH/5B9ZyFiMoIvKQcU+7yNepekpXP56zahxz8uocWwfW5NLRMEzUkn7avntib9qbR4wC5djjMHA
UGWfaj1I7FLXcaL3rHZo8nybW7PHwDjj2FmD3fbsIO8iNMu+yheIFIDr/DtfSbbuhn9j+CY0GA0t
4lAXpAQ0sP4oBm6utFafhw0viTrrKL6p/PDopaahYK2PsVv0W3lAH/7Y7GtwzjL/mp+QYRRUXwCD
wkD8drQGGtybRKVnIq3Pe/f2vXx1tPx4DE3oMJE7ljcs/HMOOnGxNGzjxSMj9hihNtA0V+t9fdxE
K8FZrGuCDaXQWMxr8Zu1R5289RGMzuZADdULzKUeLTnf+Nghiu4y+JBfARGWqcXzJfMCPzkzo7mX
wMPA6wBB2exkzMxaUjs2ychLTmaBS4cJ88M079K8NsanHSoT5Lm1/PXl8/P2DXI062uLziSmqNI2
CX0RRDCGVj5t5I7gZYRhlNtURhtw64bYSL83Aw8wzmjJAdwQ6bCN5q9i/cmljOecnGPI0mAo21EQ
daJaGHF+/7cTMNYhlM8Yb+rw+z1mQfYZt61hVJQbHGIdN0bBhyHWwKGvMq3z5tvhir5GNg8TYW6y
Ydy19f9NKdt4FXQysmICDjL2Ncj07kLQ9Yudb9z+f45ksd677XUv93ycKCWAgKYNCR6eGgwJC3fB
fbGqxGWLqjDGdozj7ZviWFh2Al5YdNlYhh5f4eZBuGuPQA1w9MDiiPTs8QDVMfb6ocmc5SPmzyrY
VxNGp3k6b+LVKba4Vnz2+TehwVjXoQtjoetAY6Mvs624lqyeDAp9/bt35gLzu+aI6fMDAwHgWXHo
h2GOu3pKjoBefvJJCOQUuKbblzP7zpwQYmya3qZNXYrRSMjAShdMB/LajOcFfEKCiUf8TLpIySUe
25AkRKeDXdOPnsKXWwHhZZlnZW1Ci7Fr/bkfsGYLfGtjuge2H14QoWXyYoZ5TzAhwxg387K4FEYE
Ms8X67K91++a7UPOSfPN8w3rOzHFD2nGJoVrC1q3lwErIbKx1aF18tfuFXEpra0hJ6ojW1yRGyOQ
Hwbvm5wxyv7EYNcRNoYJYpHjMXtxhidgFZL7C/WeJZvj4ea5N6HExEKlmZltpIGSSAN6F1gqKUiK
A/GEYVa2J3QYbcXu1UZQsD/yaGEJgwA/J3Bq/LMnMdChgf0j44g6W+RvOrWNu7SCuAFTUqdj3DGm
m/md7HP+ekqIYVnmeb2eeudRTeN9iKVZbWWdt289KS35DySi3pbHM/2bi5pSZRgoCmdPvQxgoEIu
zynelWfAzbfICfEIjT/Eyt6UEBMw9lIr9EPa5EcDecHkt0pr8piRi13ti/XhtsGbVaspLSZaTCLR
z84l7uzsIIIbbGnUKqe2ClgL3vqKOXM0pcVYV21oIIQ6rq0dMXNdTHLkFoD7Lc6ReNIx/n2iukat
mNjwDTIF6p0j9jDQTe+wswIi39KzjUVkPswgFxyOR5YxtuiRlYyzWY8G6uJUK0AdWuqraqN3+Wwn
+/5FetLdjHLOOqfUU5YypjdO0L4cA9UQmnDJSfM02IZjOOZz9xpQH4UyY0FFzU7vuaNGXMFh7HHY
Kv1Cq3DcClzGABstNoCQAYJsseSCUYxC+N8V4seOFSVNdDlRR8Fx5BFFfetIW52mmk2GA0965oKa
b44CculaevDMjoQzxmQgpMm7bPvkT2c1K2/zwLm58XdunYmxJl1XdGc9AR2gEL2lduB8nO1sL2Od
BDem5h2JsSfmJS78Lgepi6Oi/I9VQyhsZ+h6/KvgZso8xppogiqLQYmLMhYR0brWUZSPQX0wUXzM
RKtCXF1Zvnwwm9eyaP/PyNVIomJhqvoFpQbAZ0YiEyMMq6AexvZBAwUhBZ7ULvDc5yndvM79h86X
G5zYF4TbmuA3X3Tql86R7Gz5F82jQM4ESBYw1BeAnGSOIixU4ZwY/SiEGHwcL0zYaa/8LYZzQoid
rwYK9aKMmTDGfPidKdQ+4G4BVSBSJ4No3GvLU+y8c4R9zqNN6TDn0aR6CFoDdACo/werdkm4Ghxz
KaHy7Fu8Rv+vC2BVa0KNvaA+VNXUk0ENS4XJW7/5c3la86CS5DmbNCXC2ImL11VlMNqkDivqUqL8
wVvO0gcCICPr7vFiOXi63vsrVbX7z8hdmyve0pbZGsX0CxgLkoSinLYivuDSrrV8c9o8+PuGiGTf
rRBzLTiuZs69TakxRsS7NLEhXEBNA+QAshjN8/n1tpTM6dWUAmM8enXoIaTwKP4rGuvagBqr2wR+
7lyGhZhSYAIQQx7Es1bjDJUlj4g2FytDE7hBtFVKnnf+Q0gT0jn3qm/1J9t6XWf0k2ci597l009g
gpNGMMyLr43xFsAGYmRxZfLJg3fn0WAiESNMsdJljLOap1Vhn+1X3+IdY7Y/dXoOxnKUdXYeFtqX
OBjYfnpEC7HtWS1aTU7ixry/fXG8AzHmI0hEKU9H86HcOSOZng6oetymMf7GDaPBZr7Pfu7VwxlO
Elkg+VUlKTa4Yb2CdZsKR8bZQrY8XOSwD0Glg9gB3/kS0P3nbRK8gzBmIVP7eiEIYJYVItIlMb3Q
GO1SvKbCWXsAyMiFDtxCLNFh7sSMCinPWzE/vijOZRXfq+7tY0izrPomwL7ACwHLnMPygnNkge3o
a532QICIiJyTCl59n1WUuzVt1qhPaDJGPVISPzJK+F2AwtOc6JjUHkNb3Wqp6NDy7l/PyNyVXOZF
FadgIoJ3lQrYjSifEiem+rGlr4EtrMRxurVdcqRw3kMCX1+WocOKwgp72xUK8DYl5ByWrRX9rmkg
kvy4jnrywLnFudgT6Lb/ocRwVFBhjAYFlDQZEn92NLLrc+uybGTuLBGPFMPMztDzXgrk0UM5kRXv
tmug6PNLsOPP/DAUkxMxjhCIvuEiVXBndewiV4zdzypR/0g27S4OTz54tBiXiIA2K6IER7o4LUDH
owB4cgqt7x5CzKfwEkSzBe3pXTHuse60LAWMJuZ8AL+k2OnWrJAFOC/HJwn6BTe5i1oZDZa3RWTW
Xk34yXhEQLL2udiCqrJY1vVT0dwvzkvtJCYnsXFSkdymNlt6RK4S+9wBu4zMOMPSuDBEQYwVPFHu
Vg567brdtkfr2N+Ua6dkGF5iE14BXEN1fJibpFGJtCle9DeeHo/a81MWvw/D8C4+Az1e8nEYNPSV
JHgeJ0G3HjGeAG14m2/zt/RNiYkpGvEsXGoTjx7RTu2PhGzH9yMvxuRezhgITJ5WlVk0fjlejpVs
d5kFkH14esXmqdW87/o+DOO7As9QBT0AmezecnqrsetTuRIP/WtHIlpZDSd3PX71jVtii2dCgq0T
uQctfr5kpNgXaO3MuABTXzb7BxUVO8wBdTqumR7N44R3kgDk0aCExI04epLzHFr0qQlp7Cpu4MhH
tOWv2sfE9nhCOCsZE7qMhUfvg6oXCehWKGe8lKf78p7jRGb5N6HAGPYCLYyRVoPCxtth8pDCrnNu
iHcGxqYPWHqPWhkoYPFK6vr73gM23F1Xu373N6O7yI9/3xNjgLSs8odSBC1M71nSo0iy5QNv1HC0
LteyABxvzFYDA13Dhgw2E6+q/jnJTbU5Wiuemx0/79ZPX1/3baPyM8S7/kzmYrVLMwT+RWkAp1I7
6a5zKK/aymMEc7Ed8J87XwUj3h7veU2pvN9mLlLvz6neGPjtlHJXhc28r65Zw/oP3xQaIGk3R8V6
rC1g9dhbH8738H54un0HMwMD15QYH1LAEgrtyKKYrABZ3JENDMZBt4hDD4/ZcvNiQd9sy8bcoc1p
B/yqQt8SJsareBinjKsWArBzXrpTeFrYKf0A8vTOau8eAwtb31fUDQ82bayDu08tj/qOuXq/zQHe
PTJOB8tjI7Gt8BHOIxKjHL/509Vcc5dxNU27GMRhgR/vyQdPy2dy8NMf/zFit2g0rfZ9rTk+xbaw
T5fFW0IA4B6dLIG3RO222rOzdv/CcGxHvfZUsuRdKk0eGX7PuUreVzLqXgq154UlZPmff3mkPPGu
7aVRTG80VQCO5nV13hZAncVsHAQxDbsBX60RQjhZ8Zk85bWMMOqdxek5NEcZAfT9Y23acn56SB7P
DlLK1vZ92wA0dNhslaezRo1d8Bb0JNpGPBz+r+75/67oP4bqOskbjMWoY9hpTRUSY/Gisx3z2jXJ
3NJ5Pg1k6dqf/ygOjGYPhpG1ggjG9oRyflrhiRqj2H2Brs9Yx2/jURaXJH7Il2v7bjuQR2o9NGTr
vtL3Q7OhS2sEdlsrkVXy4ljOJzB57ts6+XPjEpa2focM+ldoPhHwMJAwy3HBeTYvDUF5O7Kcnbeq
iEzsD6wAuE0Nq/ZuhhH6l2mbkOtk82J0CcSyJCvLJKveEt5i8h6jXlq7AllVDmYKU5KXRFWteL9D
d4y2EuxV4GxWA9Lbsk+Utztt/3zOaCNvjj0Q/bE2N7V3GhF9Utp+YbsXt1k+18u7hWgrf/QHCStB
lip2+S7NrYKVeiRYkBD7J/t1CVgLsthJj4AEIX6AntRk1STkfK9/SmihXAF7Af/BxQo3PZZ1YvvX
Mtn++lQi1OcX+8qSDnVmRfeth/0dj9m2ONv5k+Hk9IzPFf4sXrXoqx0iyki3VBysF61pvvWQXEqX
EpZ97O7zESztYyeuzs6ycD5MomG8dYVyGRXXpb3rQDSM3d6KGhS0kdLQ3kT7sunvStIe7hZ2QJHI
xjIynQZW4UQL8rwqCTZNw5vltL9DA68jnMnK0ZaQVDOleI5SYAYr5HW7dAEE8WgsQ9s2bGSkd+aD
vykylDEeFuvUBq5n5xSomydvGpboXchg9RI1P4yNvFLPREtR7t3fB1bek5Uejk1T+gYJuoczNmx2
nvWuYTRjQcqObl/Ft3S5/lVu9qWlPd3Jrd2SAzaoZVYKsCdlJVgP3ro4GUetIIBbBZ4x9gbZAkLj
JdCGJdQ19H3bWYMr2qtmfcrf0ppqy8CiiwagMaFj7OH77DM1CsB4YagN/RmQEWwSiC/I3nkru3AP
HVEAiJt9vneWfOe+n7pfmkJIsLb09bBaPGLaAjvAA5dUH3pHlmsdwn8RyHlHSYbIg6owXX+wpelo
KMSpsLci+jCouYr26HO5I/ahIoldWrEFmK8Wa45/tbTFKqd1bH02EjCg3Iqs1sqOXh72oSMS6bE6
BbCARwS+uI92v1/hf3Y6UvRgGjJXLb7F8im47+rvew1tQXSBHwUnBPocWNnbZekAmj3Dv0r2JiUO
1i39ElDpf/fs/K0DvnWCzlyVdFZY2GZi791fNPlQl3f5Zt9QnBRoEgbqwcsQy1GOxdK8l6RNQhor
Pn3Ayw2Q/K23BXJssXvHlChRC/IuujKp3YvhrJfJOieP5rufkeAztIZnzzkZ99hdXZwa1FzXOeaN
LSiaSHob+XqXKMv1Ssgsz4dUBnZDsx2q3Uuqvb/GFNCxyuOI+bNurLqmxE0IWPsHmVBhtU/OZLir
N4ldxYS4K7sEQrxpYWDat+V7AfFOfFcQd6AeePMJWwUwUnLenN6f07un1Okfgl30amW9c3FFKEOT
7NY6zn/boPFM8XXg8W+/NdKamMZeyeWoLWCJrUf39i//fOZe23jmURH4tVRhc9UYaJgktrW9BnTy
jvC2jcs8OkzMAZylXKgT0Hl2gBpFyO5OoC+7o29DpYmLjTJPG1skhyeXByLHiaS+agoT1vlxXUrp
GKUhac+L0ngen53yMBZ90QljmPa0aR0nsI4R6uUZ+XWEoXUeiWuvtOX6KSAUeNjvA137Fq8t4GvZ
140wiu0L8FQ5Kc89zvdsWbvH97s7tyS/4UKdTU5SG51ijgOY9pxi2bpnYZ8OQK58Yl1QBKKfy4ee
2gd7rW4OUAFyH1qPnzBKq/WH+7EXoYm/FLLbBXA17sK+LXdf43I3vputNwhmW2MqHd5ecu48a7fa
WR0+9cXR3BrhESZyUkchWyxry+94lUqOZn7FPRORiC4S9u6Oz9uU2jxxU3+WHK4Uih0a1bsg68sx
aLKOPtmtRk4vqf12ROk/IHBHmdVY1nuImHfA23X0SppF4UJ0ghCRk8NSf6bJrj/m2gb9j1LoiRDL
+BiAy1ur58df/oO6el7urFVJF/dnYrtLSg74J8YDUD7VbRsfSJfuAfsEgQXg8qSVo4xspl0IjIXe
jpcO2Lin2wI1Gz6aSHMq2AuJvnCVOascDH56TrEfFIFZJcHcd88LF7NwglVveLc8Z82mtBh7rAXo
nwFuVwurGdqt+8cjh/EuOSf6mcrXsJX3+0SMbR68MI17XQOMDd3Fj28pTV7Rss2FuZ6Zc76mw9hm
M1nUuamBjoHAtrNflLcKew8A6ZkBnVlA3zEWOhL79Fk5tw/I4yKT6mnqCJWs5IuLou2/GPA9B6Mj
vOYfHhnmyRdE5nAJCxzPSjyipMT7k0IoEmjg7ePMvmgxjYB1ibL5tcrs2ktrgRHnXr9oj887CRMq
8AeVKyCyDtAEUSFaSi0fm9GNVfIxjpGXHGWfy5xOqTPyLxVKMYTlSL15fKxXmf1++3izqaUpAUbo
h6SupFoBASl10sHKDVv26G9/Jda2+TR4Fq6Ot53lv9AECJ4hY1W6wTpY8eLFwmBCqXcmMFj0dYQE
4Nm+2DQ7/dXpvimNUjRxCgIWUzZKhNNZ3lN0sWoLQXpsNa6ICxM4GZj/Yqv+Q4x1fsBJzqo2xLEK
SyMdFutJxFuJGMcATrkB6BVehXPOKY0DVP/LRtbjxWp/8VMJh0t+X1xtv6QyCk7B2j/cZuJsZmlK
h0njSV5Qe2potkc8GHNXtZTWEexig5KxvEmxhSjZeYgr8H5ZR6gV6vvSIDyjMtPIMFqz77MyehBg
xUUdjBc54GEc22d3sZXsQ/n2z0xl9MGLBAEjuLjEAYtC0CSPfSHOabH/i3Hl6wMxbiCS5dJsh68D
jVBdKabJOwcrhJbcE82FC1PWMY4g1BfqkPQ40bgU0QQ+UIsZXIwI7ccRIQ+xUoT3WIipMS5lnoAy
riAThco0pVHPHeDz3euWsPRBUbq/LaDzruBbNhhXEKlBJgS+j4XVaIyPlwmAZV9DbteEPIoYG9tO
+cjYkkZZmNgrgxtTHzpkjrDYlAIlFYWUAoGtST0nBJ7isoX1XCc7YeXf1S6vb4lzlWyBORHqVPZU
+NaB1qemATCG7heWHtit9/l/5ilAPLEGXEbgBSRP5urSbiiqXMBhW+e5BhJShQ7rA8+3SqPoMSy9
osLcnN6Yl4uPxcfHJ5MENO5JD1hKn2DzOZoBEjt0/MPwxqU6c5FXVJmLVNNEUVMVYtk6XzEl3qqS
jZyLs+auF5i5sAmpHwMNtSeHfjnqXkpEDABqtmwdeK2GCo/IdaX2fyRdL30fSHZoIjc32e/MCddn
V7XLB/Px8pAsxjlN9PXQAoFK7n5WD7K7hfXOyPqEXJBlYc7OAkSHJbomt5l4Lgq9YgDrO/J0yLLx
hsFrcUFLaqJn4c3b3n8Um18FOp2I7g5EWA0eqgW3RXjOZ2gSmt5MFUMC2HTN0M400Y+jCHZhoBh4
8rbb14IbHs4sugZSwoQI45jSLurQ9wYipZ3uzb1615z8tb4ql5odPsQYXBx94j6z3U2PlN9ng8aT
z+xBQKqQDGgo5yUvZjprrr+H8V9mrPVlbeB7Kmcn26JKlr3d7s9oROHN0HL5y7iwVDCKRq9ByvLG
fHMMoNfTwfzNezHNmPcrDjP+S0RfYaIFILN789f3C4hMR3T7tqzMqtDkFhlzJzelWKoDaBT33ray
VecBb3hOKM87B2PsYl2KfPHswRtG96H9R1hWeIL9jc+94hZj3DCuIEeViJOUdm3ndmOj2RTuPeVv
jZ0L46ek2MbdxJd6DY63O2IQkxgbZeOjtLDPnfOp2PHONZf0uCLGGDnzgp5PVQD3pDvpWYQh2a0M
VHkky8FE1Yu6Hnb+OrF02BPrd7Oi2avm5lSgW1tRCUybR2i5Wgc7Bfl2JPttz9mv3fb3bSmaS39d
fSRrcYJWLpKRI4seTdm/QgVJfgx0Gp2Tt26gLxuF5IoVYue9RiLpLhzIRaPBhVYiTVLbi5AkR4Pw
UNhRYEWXdVU81OVSLA6czxw/44fb/ZZ2g7FZETipn89Ci0lkb6398jf9V4VnaYsboKC6WDgOBr29
l0B9CJ0nDvF5VdMNBc3kWBa/YC6y1/VBywNc5EC712fUZDpyRmEws8J1t0sWqGNcaHEhdnhU7+C5
Gvw1Jt3GtHjL6r/eRz/YgEWXOsKchfxjJ6AoC4ovYH0eAuOoRaJcQrkPVaqPcnXfuyFGNn6jxnCI
iLrBtI/FG96Yt9RoqTdURQVWqMhY6kypPDNo8axSGhp/YLtiuoKSHqzb/J61OhMqjJH240KXMh/s
Fmn1LtD4N7LyPPDPeU8wIcKY6AS4N/IiAhFEEk86hhFCvAa7o0ge/h9pX9obpxKs/YuQgIam+ysw
zOaxzdhOHH9BzmL2fefXvw++uiczbd5B51xFsSJFclHd1bXXU7eZWciG6Fgh8c+RCWq6lUu50grQ
AbDqWX0iiAB3tyksK7ULEoKWnqqUpc0snjBq3cOfH8kutz9WaCzERVdsCDqa6BhhrDLQGLEeQNkV
x+5Q/7ai7RrY++JT+8vL57VdZD/8oIOv8ClhkO5hL52p0yFHdZubpfTAJTefcn5BhQaRIUkhuBkc
4qAYPphv4f2I+eTEblKTPVBn3orM9yheHkK89t//R/qC0lWmmlSJhnf07U1JLeUYPj/DA0YR24Ge
f8z3BXrJyCNHY0F2WlFma2/4MyV0yXsaRHLGQLsczbdnDlDv0PJM9O2vieX8gr7oqourFJSFLPsG
0JGhsl/tcHPCEghyX77CpdNt4FWuR+6zEr5FTtQarEkmWuFOi8L8/kP5FplHxUFJeI2t+fd8pUO4
IiO9T7+m94suUDsPBpObmH/NZAc9A0CWzh8B/RRhPUz5uLpQ6f+jrP7SFI4yLqM29RloooKWBVBV
L1hz5Xz0K7wtOwO6QTSKxLGG2gV4v5CNUJPDrC3iHuUEAIt433hskSN6RRBuMifZWT/mPIWK7iwN
2TP9W7X9bd9+GcvB18UXCLeoBYnfTCTon1+HzASOoH/ojhydC/NYXWTKx+zE7gFCibXL2XY1yl50
Mi6ICzZh5ESThhjEhxZD2vvM9O42ZrfZrDgzS22t6H82qK5h6ynnmsBkGAUtCfSqh+3R0KnQhdB1
QNKwhgyL2E7hTjuUpj7Zzfc2MutnrBA8FiXMuRwBKZJ+j5/wc1esdY0tWt2LjxKYRwnUmGjSIZ7A
wqYktrTnF6D9199XLnjRkDCFYMBF0YjyuYjmQsSwaCYLE2wPeR4PEyqsP6yX1QLc4gtlcI9kmWLa
QNxz7mEjwhB4w8xJ9krfjpqbPND9cB5SM8Oi3jd3rZF2Kc+mYySe4DqR8NUM4UJzzK/rkpf0z+FH
/G1eOjtXXELrzvn+6x7VTd80Too7oe/mKdgWkblypLPvK2okIIqiPsdUqhMiuBhjLudDJKc9XIwR
8xXVc7wBYOWdjM2tw/ZpbVJZmZXALXKzCb+4wTBXipDFZQ+sGSyGKO+dAfj9HrqvLGmrr2GhLXq8
qoqlCrph4LmI4wJ+VvVlxiAvlT040XOTWr5hUVBLdhvr7sePCUFS/kPGRPTvlWNdEqNLyoLX33iT
l4dd3f8PJj46qu7mjB/23/5WHdUskflecRWXXuAlQcEr8Efi5VILVgPPPJG7xNQTU3aaNednSctB
VDkxjFlqqCAuXTxNSQX0cHSzMZNgF2CZWbXmpgUWGMvvA3OoxC2M2lkcQE/5vZf8SKXdaLxHgWp2
xSFX0N6YdZ1J850SYJhfXvnAhVk/HS3Wfz9QELBazUNSzK8JT8lw4oNv+qc/HiAzfviWvEvKdczP
meUvIn1BUfBuaZR1hPk4eQLYu/KQ1NDKNZm7ECXvldL9/XTiKJQGVofYF3gUq5C2S86LCp0oc0q5
Tg3hA4JQIsYY4QN0gFXenTmGCgbrXlr1kpY11V9CbFbPF4+X9dU4NbOMfQOsO4aiXmNT23Ane1IA
XH7QIAn2/bt6LKw2M6MDf2xOa7nfpeo0rvcfXsVomnRqF8slPuE4g5l3+/5PeSq+Z8dpm+7fMUWK
3fa7TbTZRVvvfi3BOovOl4vWKMV0pWKoX9Bwp8RTk6QYkWoq52wyev1W+7wWhsMhvhc0hLvUWMJV
JQeNU/OYxdacYzzAcdm+IF9vorVMstdSgcsv5i9JsYzrKWXRj/3Uo0FDP6bITszNsptHoLUHJ8lW
9uXP1YL4otG5ICloR8+Li9GLYGTteadZ7WJdNwDHMGoMqVkHg1mkphNsSNWpxjUmnKk8JR1WlGgw
6XsnlK3MBvYRfejvmrfoMK4kPRcjJNSQ/peYaHK8NgV+Sg1i3wzkINEzoWB3kwpUomTNE1ysJl2S
Ek6RhkkMoFq1f/a2zW+gRwX3qrGvcwd/yk2AMvXwom8npOP7dqUC+RnnfXkKF1wK1oa3yUj7FKQb
xzAfInXTNCb6hxK3Qa8SusLXnKTFIOaS1/mOL1RPmpVpjGUlc+41UpB6h4IDxpopIVD7L5Zbp/M2
P8IMlQqubIxcxZhyfXYAAWWCNsM5hhisX6q9Czbr/TaLCRi4KJqK3AT+6oJ0kphKEhBooFUGgkZg
1krdZMpVPD3QFAuQza7NeWMXqQEE0s4rw9JskkqpsAWRtXTjtWrzQSRD+XX7GD7XH3+5YYzcsnkH
M1c/W2EvDlyeYilX+nh4ThCyaZbSvo7qISHm0PYmD3KHAVMmeZOBvqpgsoado+lXG5slcROUTpNX
/Z0n6GnXy5+J4qqZqY7fkdLe1NUpJx+pWloJglD1Z1yYsYzGcDPOLFptx3oPqAaDrnSqLCpuAOTA
ywYmFBd5yfVINnoSDc/YNxjRP91TlgOT9D1+Ii+3T235Mv9SEgvWpaH4laqCUrTnwP7GJIb/cxwO
MRZh4fbewmAbIdvb71fILsVFqFr/L4Of44gXlzV7az6QyQaMOiroPUX9mliHZrUCtuTpzDuT0cLE
sZzVEHyraCCTLKG34jnEFtPpvn5cyxF/Rhui1F1SEB4DI1IeY3xmeDZy9HFLnknHzbipMoyDhIfp
buBmt88eCs3SX9VgnwRbr8BcCzazhGY77IDNVlsqsWWCvaL9SUaeOYK0TtZY7Jm/lQ7YANnR+4TZ
bbHjq6HUkm8MnUhkoinoNNRFpUh6OU4LGNLKTj9OnWTRfYFlKxur+NOd1t2+Jam+JCeoxCnT+krS
+lkHz5Hb6TkDJJix+T7XC9nm4wnFhNUkx5IEXNIUcjyjpw818nI9lqYjv/4ANLAcy13oPgV4x11s
5zZ8v52+Bsmz6HhekhVC5Kxo03CaQDYHkDXwIB4AoQBVZGo9vHvNnj0jedej0bc85sfKjk75BtX/
lfTSLHuibM5JF/RGUgO7wwXZzPXWS1ktz203PxPb2EzWe7Jdm7dYzGFdUBFz2FmEIM4vSY+nXJo/
HyQTpUULe/oas3mK76KjUa4llBcdwEuSgh+RN2oCiCgwNm60P9Oz7bzZ3Z1m+4/dVtvFv4LNirZa
8scu6QnvZJAyGR3OoHcqsFwpLKw/032MLd8oVM7x2e+1ssBSLK4DyUlR8DBlbOW+9h0aKS7SsYNL
pnVeYgcGItQhbBJLmoDdeJu3ZRn5S0oIj/vRk1WlZSgFbclrrZulYRsY0pKA5Ks6k7ZCbdHc6IA4
1AwgRzO0ll1z5jc09AINnNlwbetzfvBsmJczPUarfbPLh/iXlKD7226UlD6CWzRi1eawH0vTs9F1
g5JDtrHrJ2mPZpo1QVkKbC/ZE16cXE5DiMb/ObCVrfbe3/xq7QktRdlqW4s2y8DXx/0Pe2IQVJV9
TSQCUkkKuWgsRQvshFoK+hOnQ9zaRZZskt9Desrz0Gpbu9n002vEJrMHBll2INqJ93bvIUN4COu9
7vsQZatqHa+1+FvLn5P86NFNl/xqgte6OPHg9wQAk2w3xk4AjDF/kyPyqjz9rtce5Po+GnZesrLL
dNFpn6NLRlTGDIjMtbTodctyHnmIndFP4JvtfYApJtXxMbVWucP24/ZTWBormo3gP+SEZ97Ik5zR
EuT6GXFsME8UY3vow9wQS/km323UH/cV9hpWpnVnWJuXuSRhpk5so0vo9pd89ld/udyLLxEsZZ7n
md6PcLFPzLDf2J/Y5Q6QUM5GcbRePpr38Q6jlWsdHKtUBVvJk7bp0gJUbf+Mid96NwNMqpsAzsyH
SSJL7YCQEpyMFWd32VhecDu/5AtnsEv0qpQBD/I8vhCgrEl7epBCM2bWgLSb/Jo/DoAf+tF8az7K
0bcw3Bo6/HnSvkf3NEHbVBX9vH38izrx4nsE9YtyaRDXNc4BYKKZuZUdhvpDsbbJQ5uP89YlC7qw
5jKtuwpkOjuerGwvH4zW9O9RynvvNvO+A/2hR1/DedZek2lYxlu4TU/q673sbH/wdyCCbdE0Y3Uf
stPb9z9kh1juGrjqYhg7x3jA+qeqTqkgiV6SxnEm+7Oj3qEcByzrTYcctL8KCbpKSZC+0MMSm2IE
pcmxEY5gGi1+bKzYWQuXF3X0BUeCtBkaFlZ6UTg8t5X51u2Lo2bWoYmxg93aBMwqS4IgkbFuCz0B
S/QU37f37Wm651v0VMILM2+L7Ke6/ypMf+9JEKaK0pRHFbgqbEnfeIZsdn5nDupeMTBm/TQEu6w0
i0OaWkNllhgEp3vAr1cHP3KM3Fn5mOUjxkgYMp8UDUTCx/AMno06ZwiKuxObgKZYnxV06pwejdHM
nQ+2Q/sSAudjdep3ax7Goq+m/6UtmH06tbKhlTiIobLZ+9Aeq8dKs0qg523oc+7qThM4mtr9J7JU
NbiiKrIqi1WpIaakq2P4UXG8q33XaJ6i36lPtiTdZB16i+/04BdJLE0v9r17+7gXw6oL0gLHrMjC
Shtns8XvJaw9AxbCaHP9OBa2Eq3wuUyLqhgLYpqMrPa1qtZ95CuGDjfbOO0BiP6NWe5T+/d/Yegv
EcHsa9zDupQKDKkzQAQG4dHfkK4wsvw26V8igrGP2zyn06x9kaKDbRtiq3nQxm2THsbxzshfmL/y
ROfH/uWFXhAUNOnEK+DcteCq3BS/yUGxyJr3uZRUgYr+53K068tpJq5WSQMKummXZ7RuQ4di5H8b
r7zv5fjrgpCgQr2C1FpCQIhtdRWjmCOQPzLrh4r5otZuv8/R/Go+df74r8eHghFAYQ3kxIX7SgGH
GWPdyOycYbef96GHZvAj3jwm71lxTO3VZPWso27RE65rDOTY6wLQa/Tf1OhfirdssroX3pRPt6V9
2culfzkTri3gGomzLhieX3/6g4ktFZqNprZ+V++GlSz4Gk/CvfEMvRgs4nDw9O8hNpCfPav+96tn
4C5ccCPaPODpac3sMMgf8UuAbefY3dUefVv6vXJsi0bmgpBgZNKoUptpxLGFH69Qss6+RGMuChdH
e4XQ4rMysPBKkWfBMwSORky2eZmXz6Y1vvd3D4b1PX3GQPBtMoulf0j2P2QEfjria03EQKbVTRZY
eoLGinxLn7/Hv5tN+lpLJr27m/OBSAt+8MAsj94KCNyi33vxBYIh6aZK9SsdXxAh/EHpv3aULTOB
WX6b08WK0yWnQpSMiY+iYWUxH2hgRY73yGxt/yNx+52yIvArHInmCrivEfFqUMo3/n1gnb1dDCCl
tXBtjYpgr6Y8iaK2AhXyFDxT1NBKW3ZWFzCKjxdFVox7KUgIyehbQnfItXavKqZUrR8brp8Bspl1
utthSBArNTGd40U/9dB/vX1PosGaCRoK2oqwkwILKT6nmi7CMn3SYhpHqeEWmsZtSU2BS1bqx8SL
Y0sf5RX5X6RG4JvNRaw5aXnNXhP3dZ7XoDY2epBanV9H2GKnJ0NrDerEftJWDoh1m8NZoC91/CeH
OgosBpq7VSZWsto2JKM2KcSVyhPxiTWlppTto4zd5170UPlrQ7Kzfv1Cj+qAAkXhjKlM4BEVQZ2n
tU5cT+ltmr+nwWBNgKC6zdXiSV5QEZ5xRpqpLHNOXHXakU4xsxYjkHlnTuOKrl9jR3zH8hDrEQIA
V9EmAEQr+Tvtk8I0PLSO3Gbp8/a/nJyhawqGEpAHksWTI32Qt5GvuVkzbLXJlcbwsfS7Y0YSM2nu
ObFUbBsr42xXse446g+ktyXkiYLdlCaWXpZrrRXim/8UHaZDcDhljIi9o5maVrJXeMSd+Knh3seY
qFZ4jwmSyXOLGqmxuPf/wwvhOpYaw1VAgxgT7nUoczWmaaG7CVFNQ86cLn5Kxz9Bna14qgv3SuDe
oyWJE4J1NIJDUmOZNkCmK+qO0j2TXA1YG2sFzgUZvSIheCLRNBZRTRrqBtMUbllG97Ecd7YXJTpg
5ni+wtH8xYL4AFofHb44vnnQUDg6v+uDSGWe5qLZyj/yETU4ApO+uS2lS+emKmiNNFCMhz4R3gMb
FWTpu1h3/QbbdMIIy/BCFJiTFWYWDAF6sXUIHd4D1KVApqbxFI5dpruBtokMZZOgR3qSsHNMe5GH
anubpwU5BzEkfzhGCLAFSTi5NOvaREsq3fV4t819lGg7u6l+ZuNLnQSOrJok/vYfKGoQdIzdUAMI
2teGoOC932k5KI6+inxgEB/alLzUVWNYNRadWUYSBnsk9yV7yo1xxTeZ2fkiKCiIfhZeqCYCgGZj
7HthlOsu1RzdeyfAvZDbXd8eosa5zebSC1B1zgD2CFOAKftrNks0DXtYZIjXLBEzVd+GFhB0Xm3F
3L1NaFFcAIzCoDWBQU3mD7kw45T3A9UmT3exyGrTyH8a8m5U56btnb5fubolUtAZbFaIBiditzOv
FWJARQHfEcmeCSVti671032J26F4oZT+0hA0R8OMKEEkSF3WjU7Uly8+xfh79SfPsPiuCaxaGra1
7z1G4ZrKX7oxTVFkip09wJqR5zjh4iDbbOj9nE/UTWmmmxMByF8PAMiGPzAl/Lh9aV/ajmc2L4kJ
4tH4YTVl0UhdqqIvdyuHwBzepHpS3Bmdwn8pU4/F9iSkjzzuDl06FSepbuO3sZOYEyhsak0PMu5b
dazy77e/bfEcMBqIZBd+MvGBRkGv9ANLqOuV+a+xeVP91sz89C31whWF+iVS+DwFuL2ywTDxaMjz
p1wceeSV5f+YiXyUTGOyJcX2MmOH0UhrUswAKc02r/80Q+qoyvttLpdMhg5vG6Nsqoo0pnABWpiN
2BXvUbePN9ukX+Fs6Qwvf7vgzOueLik0wW9H3W0ct7GVTNvk5TYH80sQdRmMEZbAEspRTCDXh9ew
qR6ZHxguy+/9AK9RPTDj7TaNpVMCpKyBXz9rS33WCBcXlOhJk2RybrheeszBS9us1ACXDmpuXkVb
GzHmMdBrAuE4+IZSloZbBRu9s0Z/VyinsF2JfJeOCpYGeyg0nc+rra+pjNhAHtfjQN2KboPQKZ96
tqKFF/XWJQlBlEclS9mAXeeuLPlbg5X7hGOBFsPAZ7RRS9+qBnkfVgBlLpQVN33pCA0D79TQZASO
YhtIn3hTo816K/c2VcRtpcb6H+2gtmtJ8CXjeUHo8wguhIEnnRR3rQqdFQBMurMU/U5S0HQvVaac
KiYn/+XWsJwRQyBQD1+65FpSjUwpOHULdC3JPHd85plxtTY/uSgcf8mILXIKJrT6aAKZoDLYQ1or
/W7oh191GG///WMyuA4sFxXmGvNv11IoBT36aLBt0m0M30ybyOqrxLlNYkkWmExVRKCckS+A7+NE
kFmffOgEqbDUvrYm1U3VCLNna0DjC5QgbniyhoJWD86FhzsWQyAhiqCuIX/r4W9P1dFTzAkjSbc5
WvA5rugI3jBKBVObRuAoqfYGOzOAgLdGahuqOyJPfJvWgiT8paXLogfAe6Tvs1ng5IaY6rCTWGSx
tXVriwcHZ40hzNXR9yAwhJRmx+UIpgGKQrOxcaXAtqmpspRqrM1KRTvVbaYWVDgqORhRQ90Krs0n
rsPlq20U5jEViZey+ZUr1MqUp9sEFk/tgoDAUORPk+xpIBAqP+LkvkaNP/P3t2ksHtpcFUC6SqYa
ExQ4oPX9uhgzw9WbvaJ/FNNdCGiGeM37nD9VMKk4q79k5s+4OCutI4pUtWAlQR/TBssj4y1PU7RF
5Epo1fX43uatvi9pzp+CpFhRd0veEGYIMcyBAEWWNSo4oIS3gTdlA3P1CF2j3bjLsNh9ekHEaTJS
7YLgSU3fW/3caWvl5S99W3DErkgLqkktpXIKDZDGLJSpkOZQVdMWOPW2AS31K9MSy/cA2k20XcaT
h3q9FWgmIJ48Bg6x7kI1CKOibuzjSFbLLmZuk+ZOO/iHMQkOSIJsmhEdSN5RpcExKjBtiBT6OY9f
b4vX0huBkYEXiilO5F4Ed61MtLjLYW1ctUOvQJKosRXK8pq7u2A/Z6QJmcGbmjMVgjM1IZGcp2XF
XHiG5lD9iPLE6bVzFOVWHzp9+3GbqaUYQ0ONnmM30dxnLiYS9IjG0uDJzFWwZnV4ipmd5xtP2hWy
t+O+ZDe0sif2LHXDCyZyKw5ATYxI3/6IJfWNcM7AFJgKsBHRwy/qFtLapNw9+Y3jybuushhQQhP7
35PRiYIuZ6QUODyG64cb6/Au/TGirtTTTc+7nY9wqvU3BcbdfHWF2JIyQn0DQT0oUkVcyGm0JY3r
XqNuApxqh2VKu01qgtW2akEdlaVrJnBJwSKHYBCYCziwYu/BOEq+FIcEgSkP4WrpGG1ETr+z8khd
cfcXOZsb6ZG/5gTZhOtjZF2S67wDZ2PX7JraQPNVnwOVxb8LQrq7fWVfWlpmnYOlpv8QE3SO3uhM
r+HRuoMSYkKnHxPMges5i02p8rC5Up46syu12iZ+mG+UId3oKipXpFGfcy/HdoEpB2QjCVSr9wzl
kdVFuRmSkhwQFWU7aYyiOxKu1T+XNMV8NBryjXNxUtAUQZjrcpVS6pb5+AJMhT1Oa8UOLJOAY8UV
JsPxFUjEQZmNDLGyi8nyP4VSvo3yWK04BUvPksrIMKJRhwEzUXgvKvDbh6bRcfZ6byUe6oBtexwY
di8o1bZRg5WmrCW5Qk57DlJklSDcu5arEXNhIcbKqTulvXLSSYIZiZH3Ww3w0j+TYejc27K1SE8h
FPvYZjeOC+zxdqxpx+GcBoSa+jg5YY0R2PxU88y5TWnpsiDCMsfiVcBjf9r0C48hlQgms/LZDe6M
0Bk5niXQAKeV61rkB049evznTJ9oOYpaH3OKiSs3zPptrOb7plOtCZ1mWcJXPK1Fhi5ICX4908NQ
GSjKkFKDVHDohYDLSGm3wtCSSoMzSuZpLoqSh6Bo1CjsVD8IDZd7Bca5aFObgTF1DuPeWki0RkpQ
M32fdKiqzk59Trd9SpnZhlNuJsP0dFsUllIAGmUAR5jxkeaJm2sp94oGbWJahOAre4y6D8lobJps
k8EJjdjU83jDw0ffs29TXRQN5O8ZBciiSsTodVR4GfEIRPUiP6St9lix/FELtKNO6/NtUouiAW8C
voQK7SfWCgK0To9dglyNrCX3JJh3xq4ttFjiBtExnF9MRaAhVYglGgBZVTwdDLcrm33PKyfy/G9F
IN9puvzzNjdLKvCClOhtJz1QHyYGUrFWH3T6JyTfgULoANXcjNIVWktsYRoec4s6tuEqmiDu8BM6
JGmY4fZoVJCPbWrxbpNI29scrVERJH1S5D5CSteY1y8V07kY0P9vFWvdn0tUOJQ5VxErI8c5//+F
xgOPSqGk0Hhqm96F4UH1AS2ADm5JZitKYkHeUJSCxkOQjHhIjAk6A/0CI0Gqbqiys96G8l0wjtmK
vlsQAziOSAsieQfBE0cxPe6TkVQBd4c63GYTh+OBS7RGCThacfsnJV6y4vgssaVxJOrgQ2DMVrS9
ma5pZTvk3NVp8qcM09BKB0wA3ZaFhUhWh+mDqMFNZYCnub6lOq30tO8b7latpSZmtYdAePVmQpPw
W15sbhNbULFoCoMvgaI1/InPQORCJFIFzgQLW+4q0VSYcqQCQZiGz4Wmr0j40mUhfwZIGkDhUMQ1
11wBrq+cAlJxN1L+1NmBV5JDQSzJsfKcfP8PTHFUaebYBT8FOYcnXoy8GrGlqz232TlTTvFaWnrh
Kc3h2T8kZnYvzi2OgpBzOCqugtlc1EccH7MYsg8kxn5tYnHp5BADzWEL0qnwrK9JqUOYln0Jbjrj
ZxeRQ/5SJZU5Fe/wDVee7ZLooT0FZWWMgBmAxrgmlVQ55R2KWC6QoELDCsrNfXRgjdk/oZB0+46W
Uib6JS3BXowxw47fSsYJJlZ6mH4C94OfsaSsMzdSvGHDCr2lC/tLThMThL0/Yt+SAnJGeFfVR7W8
G75T+fdtppbPj8F/QO8J2sHU6/NTKJNqNmrc7fu3OvymaC8pt/u6Nbn/oGqxPcQrAceibOh/CQre
cqf3OvPViaMRDCvDaLKRldd4eszlu66sV5TfkqqgVEcsIGuwHyJeX97JyojqGEcB3gUYUZc/9uUa
JtDSLcEjnx+tTDgKB9cHONFhrNMu8dxO7S0lc9HyaHvah6q+376oJV4wdztDEgA+9EtVCchfdaPU
EHQvaDBqzNvizCs5PWVqtr1NaZEj3UCPHgrvM1rqNUd+g6rHpHmQO/JNxoq+PDwjpRL8h4LLrCBQ
OkDYjbqiYDQKrcl7LleeW3l2rFstMAGN59ucfBknRtQ/94aiVwEBE5oWZut4ofPStNGURJY9F9AT
kYPTrfdMaWqr0rLIasogu1OS6LuqsmqDFNpk9UYvHbLcyLZtqkgP0agAZm4KAK8TECyb7GK0ZBF5
PKlBNZgNgOo2tz941lZCYvKzfwM5LICwoXnx+ntLzRiHxuCe20zyyav8x0y6y7ynpOu2OipSI/9x
m97SY5z7Rf6XnqDRvCjw8y6XPLcfNrzeeKhO1/47lgzcJrMUrFzyJbqksoTzUnTPcwNd/c09xTCN
KLUrJEzQ0WKGsYKIxXOiOjYrbS0dsPRw0Hc21/SQdP3ycNiUxGOMbQ5u2L+rEGep+cmKtRTH0pvh
8kwGoQSSKYKgAbSBkbCJPDcdjWSHmZZ4q8TkR1NqmFyX6Nra5oV7wz5hAlBnGS3kyGVcy4mCPate
E0Dp6PpZDT/KFvv4wjMNSjuLVkRywUAgCJtbMyCOGNwTvCBeTGgGLhLJjaXW1vJoG6SjpXR3Y4eZ
wcjSYs+a8jWrvnBnSHVSAG3M4R9M+zV/XsaSMSmM+R0ASC02A8k314RyiQaGEGUkOZGtBnvXNMpK
GiLs/ZPcqFe3HcVOqUx1eLxyfF+pzB2CyBXDfmO3hoia7iulPgwFBEPF+/IDzSQcU8faSip1Po9r
vXFN5Ysu9RSOBh7PpVlveRqwgboVPr4K+EwB1V6d61AYYiDmyXM3Yp95btLsevLq9Vjj3pzS7vG2
plg+rr9kZsG/UNhtL6ceCXO8o0yqjiHXpoPiZbs842t7Br4+oWuGBFUbAskjbCcwZGSmXtuBrW/5
dhhWNN8SFeRVCdI0xECPtvBQ07CGA9Kp3GX9e+oxS5YdA41UUR2ZMVnxdhb8UzjABmgBm0aZc0LX
h1eRoUmVooAUNE7aPshjZ+na3dhjpj9xaPyYqM9+LzkJz1eaQhbs7EwZ2HCGgTFNZF6vKSNyKepC
x2Hm9U8leqmAu29MZpE6Bd2q5DwFTl2isS5kD95jVjmytJEMkw8PchC/ah57rtJ/C0UBpCOCYB5o
NGiLJKgGXX8RIL11EiK171bRW9YNZkitLj/A+AwvaovB45V7XniAqOXKmDgADgXywIJXi5xi1cDD
9lw/gVKsOgmI/jmAev7165jddIbmWQTzTJ9fz8Xr6CXZBwxMjWMeoa7iDVxCsxy+3SbyVeEbOmZO
kdzTAL4OxXVNJDfCuJckKPypHBxeW0n3LUBzLixnMdrj+Cs1ft8muOAdgCLS2ujRBTI0unWvKSqk
15qsqSQXOZih2pSSomCNvSqrwAObmuEn7apINTHmkT5LqEe1Vomu3cas64b/+/6FWYAB4DxX3DQ0
Xl9/il53pcQyXXKVVEdNvizfB60LV67xy5AehFPXZ4OA0Bjl0i+R3dgNfMwJGGaJqarpXjMyG5h6
JhmZxRsnyTZ1c2IkfsCkgtNKJu/+fc8gPmFu4J2hTIFoJQisnhnURz1Xcnv1EFXfvXbLsLBo2N6+
2gV1fkVFOM6iGmPd44bkSsVrzR7JmCFXuELjq88MTuZM0Ly1EfZJkJ5WaoAH58f+GamTMNluMV4Z
5fb4lNMVLbdgAlHZRQMpCi8MuXeB0NS3Sj8pqX+O/C16hu0YQCZTZLXxj39/aJd0BJth1LStG5r4
Z2zAg0SUh7KqNqxYsRYLlumKG0Flh1NZ+zrFsUXRhJrIAStLPJ2aWWBY3doVLQq8oXI8bg29zlRc
flEOZdEqrPbPU/4jwa4vzY4UtiOS8qhr+6BI7Kh61IF+NLi1Wu7bAbC6t8/0C1rk/OQuv0C4PJoG
fuHXjX/+FlITDQjEpL2duu0xNMwgtooQqSOr8qw7Ky1X5GbppGGV5/wAm3OWgnNWqgmDOer8sxab
3riJ6m2DTSztdljbF7f02gzM2aGKi/eAf1wrr0kCxrZEiX9Oqoei2LB2G/Qrsrn0Bi5JCGqjl3Q1
9ybNP89JRIlUJiX3BoDoSrrSqrtkhZiCrkLYcHQpib4MTzNmBGEVnJvHMTzU4Z+hOjYFoFv897Z6
8ORwhd6iEbogKMY52aRXWiU3wTmj1OymP6UUbbC0xaReYE3yXQ7MCTU8F0lUm7dFc0l/MaSYAWmP
JBUCyOtbm8utRjuBcFwVTsywwz383qN6PGoo5Z0YcOxv01u6wkt6gpTkTQq7adTBmbeKWY/uFHum
hw3Ba/MbC2N2BkricH5nq45/CIyVwPMY6qwPzmq808fvRX0M6K+e5WZl3KHTDK5w7p/U2kS+W5ne
huyplpwy7bZhuWIhlt7F5YcIHBthIGNuRQ3OVXdM/Lda/RYMK+KzTELDZBPaVNFgLqiXhEfDFKgk
OBeQk8YD4GWcm023VqRakhWUwoCTj0Ac060CJ0OrkohTPzw3AIzL34ai/Kaku+jcGM17zJ7/vaBc
EhPeOgu0Ku4bFsB9B8TLoB1j5TGoTLVuNv83QoKXUKYKGo5qIziHYWwX4x8lySytxvpvSV2hJJ7f
DBCO5n8MFyDhw3Fd12/NaPCaiRf1bplteCQ7tWIXpYNuRTuYNtxbMbGfT/cyLBfJCTa2VbQI03Xx
/+Psynbj1oHsFwnQvrySknpzt2254zh+EZw41r7v+vo58mDmdrOFJu5FkAUI4BLJYrGWU6eGZxUv
Hup8cm5L4e/Z+BPonqxLtjl9TpGrRRwADPvgACqkiCbChO8WRUtj9lMutUjTfEV8nuvKTQUVM63M
watHIaNFk+zaSPy6f4BrAhFtIUe0FGnRUXW9rZlU172eZBIAsxapcn2biq9Gi9dOi2gf8bhP1qQh
2EKSDfUqdHIwhygPhVENSik9j0mUU60xfvsYJePX5hto+p6jQOUFBexbBBpkRAPoW0Q8AIQNixMw
s7JoSnQ+PM9iQo1ee8iV+VUUij3y2jRIuyel8p22Mjm5kOWYLrWHEctiBqbICPQpgVg4FuBoSKgl
Nq/3D44ngjHRsVJDkbQQ+d9E3mdp66Lgyblyi+W7XoWBCAfJbLCPI//17ZhdxKx1GYRlZ0SBZwWZ
OxvWBs/FNqp/3l/I7RFdS1l05kKKqlsR2C3hm4sjSAjFguaKRTPpJU2TXYicRGsdUYh8uS+Ut7TF
2lwITaPMl/sWQpUOrawBAKCFY1US5zYv6nyzgYB+YtwE0IsoZVxLmRJ1LkcNUtS8IUpdUaMZKJpI
05iHxuJJYrTBt6ZcSKY88Fphj+zCKDpjsUl4ZfXVXZPggSx89EheM+sZtLwbmxJStFmxc+u56iub
+x7fuHMA2yBRuYB6cG2R+WekVEIpmuoIX3gYDaDpA9CGGeg5Tp8aN0/C71bnBE1zNqginu9rxe2d
gmQoMdxWZMNAbHV9Xnmaq03eWTivUMaI6hzDHcdYNdz7UlZ2EVkKeI3wNUA6wWav9VwNGh+vmWfJ
+Q7UCaSVgl2iP96XsqIRV1KW/7/Q8EAI5SQEEMKTTBPUjT9KfR+2pStUHNbGmwBxOS7E7wgQkXpC
2mlZ7oWgUSljTGmGY6P4H0mXuWZo2lr+XI5fVX3KmvdOlMik7YYR3Rj9BoAT5/5C2TflWz4SwkCx
YFPR3XYtHxh64F+DPMIrKdmhFtn5+GN6ATCf532vndsC/F8g+SYgEswdkwOQKFshIonYnzd5bxzF
Xtga6tP95aydG/oPTRQ3gP1B7Hm9nBGQQTMNx8iTwGwl+AaV/cdGBOy55MS2q4LMhRQdJAJoZ2ZM
YKvntdGZU+Rp5qZJMSlKdEKxpMbIo8VZu1WgbUUWXQI4HXgYZkVBFYDXSow8Xwnf/SAD1TvmPdv3
t+3GYUOKXgRmDqqI3YMWMqcDboJcyPMy8bLuRzY9d0Zpz1K7S1XXTED6Xwd0rjDeocCEbY7k2/Ut
8Gv80jFuYLnR1+uTu0k0A0WJPQG0hhoGuczmRtTRi/44CvO2MqKNAXLx6KAajSu2lV2nb3XMY1Re
+wgLTSlg6oDdBCby+iPqyPdLzHZMvOI593h8NTcpGGwu+t2RnUAt/lstr386CNtLITaC1AsytDDs
rGKX+N7YdQ9Rn2wt0VmGIEQnIyk3Zrix8vHRCrdFKT/D4nCyQbeXEB2YqAYj6sYhq9/ctRfWplYj
cOr0U+ZN6R+l/AQ8sho4Fm1NBDQJMD+ASzFEYtnqCxGRPGMUJ6DnXv1WdY/S8V+j07CboP35R8Dy
ARcCwjDVCrkuMs/XNCJUh5JIExzuY4xE/X3dXF2KBZsF5Akwv+z84Cn226wbqswbunE3+Fu9yE+p
KuzuS7m1JJjABvVHRtpceHmYZ7Oe27rpVCnzwknfq6hvyOlv0a+esunzvqAV1wCScMeWzASCaDbh
YkSlGEy+jKNJGxpVKene2hz8Ksm+6BoqTTHVVTiRPg8Vt3YBrgQz0fsc6OYkxBCsl144VKQvfkTq
vhzVTZqVNOkFu8RfmCI/2woenm76guuqI11oefe3gA2DF93BLCAUv8FIgKGNTGQPLipgt2c986oe
JMExhoRhtsCw02F6VOM4oRb+H+R9+//AJAPJyyzcCFPTQFIE902afqhli7kuaZnXSLWO+m5QpJjO
Up66caH2nBD89l1fujhh0FFegovBosjTohdGEOjkXqh2ez1FJGBg6podmerPURg5wr5hCdeuOqSh
QA6qfaS8QHh2fSerhXu6DuYcNyWDswLYyaMal5Hdlb4dC0NJszZqXS1TWxsNcMKmMI30wa+GeicV
WbgN2imxzTFPOZC7teNGcRb3ChYDDEyMqRjQ75hPVQmTbuUPqq/9yPR0p6T+bir9U5U/1jHgi/dP
fFXXDbRWgosG4R8q0tdboUlNOHaRnnuGdBrfwmHTKzDvY7VB4bfCuKsqJEX/pBt7WWrIApJJXtN9
Kbv3P2PlQUMZDz1HwHeAWIJFPxcVcDmBnxdeHaCPbVYq05H6eOI8J2umy9JBlgpfWcSbwngNraRm
MmKnwjMxV7V7TQ1b5Jzgmgm+lMBcIEWbahl88oUXwgWJ5M9wflY5Im4G2MIoIHGEdh/0dwAtri1a
dPGgNEMrD0jv5N4sYji6uVWFN9+Rhz/qxpzAvFnaqr+VQ5EMuVPr+zT9ADXacPBbGmZfU/GWn8DK
MI/O0G4GRFya7HYiqiz3z3NlH7DFEi4YUlwAWjH70ApdnI8SmnL1eNpMbfNZqlJNwpqXZ71pUcZm
oBqNNlYUjUwQxTFXZs60TsrVPkdor2bEKE07ikUKRLjTaXvxdxm9lqiOlxpNfFvgghdWFOpK+vL/
F0dh5Zj2kofIi4ugqTJP83ASpH0SffyHzVyiHQs5UfTqM1m7SLeSCQBHmAVfQKCTkLZK7DjkRTzf
SVXGKiJVvQTh4IlAPzJzPcTc8gUhhCkIMLW2xNSy4LFH7r+xyAy41RAf6xJzoTB5b5mbaXp55AKD
CPYzKicZicx9/COKHoPRbUcqlZgubI2b3HyQ/HovDJxwZsVeIDJCdhgsN/AQ2RFPUTuAcko2ci8t
wP6kmWiFxExnHiho7XiBBQMPkYUbZ7Agg9Ia57HX1dyrho9gFDeRv2uLmYTm1/0Dvk2KoSa+sHui
uQkUaGw7tCiliZm0aeFVxosFwGvUfJl+QicA0azfAyhSfZ1zP1ee2yuJjNWPxzaNwXUMSwgauQpj
iuLcLpMvucrsHlMY7i9v9ZKCzQnobgCvAYRkFFgKlUyZ1aHwponGxYCjei2MJ6tp7LpuaRDpr0m3
q3sVOQv1uYo4uZG1YBEexcKFhPcF4HnWRqRA3CENA1+uKEk+jESMwqNv9m5lCE9DOb3nRUDUrj9n
Y0P8uZk5z86asuJWIQsOei+4OIzBDqcInNKASXq56Atu01b5z6kRRE4qYUWKCfQ0QNqIl/CYMrfX
0sM0Tquk9MaqMZzBnMcd2JIljuu0oqrIisB5QmS/9K4xe9kIemUZvVp6nfqWBqcoFza+KG2lSHKt
EtMqBiAh+vf7+rO2MgS7S2coojSwJFxb2boq9LqTisrLktakulRgRl2v8thGV64EBEA7QJCDZN03
/fmFLU/nMA8Eoak88KKcxdSJgn5rBAON9L9cpMHK83gli3k3SjU2qwLZAU+bUH6c1UPYTHvNGjia
f3tYUHoRKTNge5AoYEGNWp6JUVPltSeqbteNylaVK9Wtx3gfx+VJjur3thVl1zBDXsfmrScLyeC6
XVwt4PpZCE6KizBJEhgHp2xfxAiRrBMyQUKc2IrliT6v42d1oWBQQrFwwUjdwFaqKiuAs6i94RV0
OcBqzWgH6AjGJ8aJE/77MhOC7IWtGKkJ1LXYvusaXyFZad560lAdAIV7NJv3JDqAQdJFse+9iByF
6+jc3gHMmEAYCBcdISH6A6/vwFAPcmU0cYvNKzV3GmKZCh2gmvdv2u2Dh+FcIP6EpUa+5aYG1Ot1
nkqp3nm18ceyBII+RJomr7nMS1WsHJiEThzZUBcWZjzh18uxhqSKjFLrvFiRbDES4Lcm4b5vUrrX
ZfMrKQNgj5rN/dWtJK+XCaHqwumCfAJ+X0sthlxvkqRtPS1THovWAnhR2Vl9QFALqkLtYY4wgCiJ
3zqMedP9yO7jU5w2HDu9ktZYvgLoA0DTUINln4NsTqPY74rWq/XM1kcH7ybpUqeZfqnKSRJEUhQY
toMWAc7qb43OtdzlTC4MnJCY1TCMVet1X4NpmypJBK8Edc9sa6fw1XCm0BlRrFIIxoAbvKhl5RG+
ks6SsmfBrOENhnQxEj/q/nMYNkGgklFqHBj1qdmCUgtMOLaKN/j+wm8N+1JWWia0AHMoIRF3ve4R
2U4j7mtIzj81bScPu6REgbMjc9M490XdDNMCcu1KlnwtC5SgGJwUdtCwhZlpU/qPrfqaDyAzyEgO
fuipEkj5+5cyPObNMlb+IbP+oCZZD86/nfrAfgmTOlInlPmboG89Oex3mgVOiHGTah+ZbD5MasTR
6ZWYdFk3MuOwTdhPNiZtldoA1WHWeqWeyp+mMoh7pI+sicyFWH91czfUNJr8dnYSUDx0BJyxfel2
8dC/JnWdF67aD50z+3FWPlUtylYBhgr/bvK4TEk0psZLkeVyCY6GZNCcWZejZxWTIBobbPWJsJHE
tMw2IUZfirux0WPlYAp5+BgpQ84jj78Z2PC9r/JSsVQRcSI4uD7hprOSUdYmnDARnWIzbuNHZWts
/b3olDuBRDIZuo1+eCl+6wHRdjZvbtqqEUN+6P8/gFHnqFbGWsvn1mvfythVSfAsO1lyGMc/s7iN
q44Yu7qyE4njxK48Dcgpy4CqoF8BDQSsZpdDnHQh1t1FXUpL3fdJJ+fZdjT8/qeR+YHHuUrLRl5H
o1CpC4GsAid5UVtgHPLisSJZVG1lYHMMeZcYhd0iE5mNr5mKMVO8lq2VlxZlDzQi4E9kXVkeJ1zW
1CwlufWiTFZoEiQD0fo5cO8vb80YA0WPVwC07gvt9bUaCVpbt6KRdl6VHdroly//lRWO97eS2kPQ
cSGD8RkMPzDEoIUMXXsTe69K933tDE5RPQygMWgOAMc0P3TSHeTmWFcfAUDZ9xe5avQvv4B5cjAI
fQ66Iengue/DoDvWjWIn9d8wQZ+00x5MpT3UQ3duEx5n49ohIicEdV366EGZdL29ZdjIllBXnSfM
pvhSxFpB0C3g/7i/vlUpSDMgO4/CEXKo11JAVxNUpVx3nqYV4i6V62qnobuYA1lcCZ+R6YNTC1II
oDRRcrkW49d97JeJ0nno53PVD3Oj04LKu/JVoe0pVznP5c1gxsXCXYpj9i5U+rYrI7nzhghtuFo0
JiCQHbt3ddBDey7j7qGshfkR7YVo41ek/KDoPnJDktlRcPdEzjwHrY08h3hCS3eMqnZm7tIx710x
nAe3EdCbq8p+9VolVnoqxBlM60HEayu69bIA/l8w7KgoAC1wQ8s/IRxSm8jsvUwow0+lSkOaD7X0
VAyB9DA3pY/ebCUF2wHGNoCLp5zbvQRi2T/3NeTmmuMrEHp9t0+DdI+NwDrF6JspTgdAypVdlGWk
DoNd2/KIk24UcREDNUTeTkGDNlsOF8IJ4C25G3DTtfQtMFt9BMXLgP6H+8u5eQS+5SDlDOrnJWHF
2GRFyJNgmOrBq1CZtlMl+8p7kAOq6aQRPyrs+9JWNw/8dv8nbVn1hcMqx6aWB/CaPN3KfWrpqeDM
KQjfayRP/q05/l4YSk9L5zHaaJlHNU+qevSrZvBQhiCV7O/TrLeNaOYUm9fP6R8xzCNaAQgUK6DQ
8kJTO6Pd3d/LvRVy7P7qtoEUAJzC8nKXGasUid1QRmGPbYvrTS6Njl7V+8GUnPuns6oL/4hhgVud
pSZmj1ZTr5X/tv1+sCbaxy+VPHLkcJbDjgM2krnUBA1HY6J72UCFI246orcyx+wtVu3K3UBuCXcI
KUogftCQyBjZ0krkKPHHwRPjKvxVGD7ITcPa78kg6r2jAjdu+5E82Wqa8HCyKysEcxYqfqCnAKSJ
je3TEgMNjCwdvU5oqJkiGtRrR0In9f0DW1shuFRhKTDoAiRry2dcXKdQirBrUjEiweWUqic3E4nS
UaJ1iKV1JqDjGa+bZ0VHFhZ9dHcCwgGfldlUuWxAJyjPI5AkSkaquiuIIcZ/o7BAv8bYTtv7K+SJ
Y14us1aUPtaH0RuGwbWMuSEtOAVI6Wejrfkm511eucxoeofCANyBPt4bSFUr17kSiqOXp9lWFfsN
Cl7/FlIKpbwUwVxltZMHUMfJo6enP9VmsBvhmKgfvs+blLOqgf8s5fsxvVCNvO6A1JaV0UvSn5hP
4khJhZEk0783TLCvcGQk1B5UMNZcK6DVxabRtAYUEBNllPZTan74s3dfBdZWcimD2bGyC8chL4TR
G5sJnWIJ7Wpki/3X+1IWvWWNBaizv9FRKCywxiIXSsC963DyENGKL2GLsTTwAONtVUqZI9SRfNL9
aeCkwdfuL/gPkJpGGRCoROb+VlbbdWhVHVFbVtETh2JdhjsbVtPkzpFa/9GMSP1ZFGPpDqHgN7v7
S15zqIAIAYAQYHnMTdOWy3ehI5Uwz0ImYGcH5I7NeSsoD1qKZFW/63vMl5djr9O21sAJO9d2GiUj
FDS+6w1sskzXQHETD/HkqZ2nCqnTgc6gex/0/RCe7y9wzXigpKGjZQeIOvTaXq8vSlA5Cq1w9AwL
vqLp1y7GQ+jEKDKRKr7Kq5CvnSbIj3WoEdickI28FmdkyTTkgjJ5U6A0ntUMY0S0uNZ71wqnOcUU
KVMZyRRMGHfi60XAK0qtbSxeHBBJoREEp8p4PGo6J1Ley7M3l/XDUEW2mVlb8BL8TYXxF+woz8Tc
yEPeQNUw4ACMfSjhsNvbiypaxgBj8kIZy9IGAgZOWve/hfBPnn/8y6NcZCG/iqlfqObAKb7eW0mZ
gRgTTAS+0eDmAKuEI0bu9cFOljnqeYMkwiQnuPXwF3CGALCwaREx9ONyTjAF0v+LlDLpNtlfyzFt
3xWeU6c87gfOI36T/mEFMi54kZVNgHlw47l3DfJYHNttsFH2p4lYu4PEufPLPl2aOVYW44CLiThI
XQBZ1jb5CDEbVHMe1DeRsySeFObiaRF8B2OZtCofBdCZkYCIL+inJP82nFhWA+a0b+iuqSL5fq0V
g9Q2CtKi07kVe8VJRL+2+ygqNn05WJwl3eSB/1fWAieFE64g3X8tK9fmPhXDbDwbJDj0T+WjVdqx
rRJjIzkF2jiJ7obkAGbl8P0/zZ9HGfP/ZLOO+YLJVtUUst30MXz0w6fe6X6Klm063Nl3q+p/KYux
Ipo+RY1VQlZXHNT5HQz2aWRP3S51TJCFiU86aCmSXWPLGI6qbu7fcq5w+XqTW98A0XGTYs7rl388
2DpFSYEYdBl/3W7Ak/XMkce+EMyhsmjMSYzTXoWffq7tMXDeIgdj4nbac47hqLR2fgX0q/Apr5K6
OnYbCQxU/5YBEBhxf73KyvSjLk6XCcHe0Y1molJPJ1FPZfvl5UuwOWtks67fa7yQxrzykZIlUtNC
WmpPpxIQ102w8cmeO0V01Y5dLot5/+oiiBNdz8ezrcx27chEJtvtl+/oJ15x+CZ/xq6JufilCBgE
qL4xajt/MEhyUj+UzDZJ7/AUZLG9rL28XBNz6xM9wpS0ZfMObkiRFT9Eu/Z9a/u0I7zJ6GtG80LU
TfNSEEhTOUFU8BpUpHkQbJu7bzwZzOWemjCN0gEyXgf6dkhO74rthnb0Q3OyktCXl4683te+71j+
zgaysME5AM9k18OcHB4xE9H5/bsiu6P7roTOGUwUk9M9UPHwEthbOh7pNqfP2u4z5j3py4W69xHM
C+uHWaL4iJPPhyP6/AMa7MaJ0O02cD+3PS9CvkmRM8rJ8h8Bh6zU3YwlT/TNIOmjbutEojExbF7r
Cu84GUOi+WkrAigxnhNiRyfVDnYm+eS5td+j2W52zwBYEZ4efGkWy2YOZZpWtYR7rX60j6nsdL/6
3zqRHwZieiDzcLb2S/P4QodDSBJ3IgPBvnLC5nWbefERjHFpx1oqjBAf8Wof64fwSXLd7gM4/p33
M8sAOONZzdWLfyGPsTBJ0deNEUNeab++9XZFqz8nSp9562Jjhm9dQREAUwXA2A261OunIJumRikz
DXsLx8IZdiGhPLa19a27kMFsXZnE0VSki4zsIzOcfms5uv0g/dh35HAsYsqrU38r+I3CXAhk9s5q
rXoUIwgU398NIu+TwA2I53kzqWiwzzaPu3NoV4Fd7quXr+1z8ft5Gzr0B3XGr94J6I8tfXmG7eMp
8rLOe5/F2HIgMis9rVQ8GvpmPEy7+5Zu/U36Z9VsxiVFsdrISvx4uSbBRn3Z77fPz88cvVy98RdC
GAOe9YaEwUIQYmcVVdGKRii08v5KlhiA3adv1lakBpDpYz1dsZaUrtBnqH7oKQloGhJejLXmdi1j
DEG/pQBRxmp9UCTAy43ZdM6H2C27AYO9BxroW2SteG772qEDLgdpSDcAqsnoYhwiDYp5hjj0w7uI
KttAFIc+W/ZXSdO/9pbHA7T63l3KY5TMF5Wi6RUfB/Q2ORWxEBm8DsfU3nk7z6BPzs9f6PShGk23
+3YzkSwn2+Bxazqf98/wOyS4OUTUF4FNBfgboKxrw1IkfqXn5jCd394K8oauJruh53mbgOiJZJQ8
EOcDM7ZIv3kpabn5CuzAHsiBo0m8r2DnDPVy1TW6hq84/lb0TUSMlmR/vYyGruWoT5sNdV7En1/1
e/KH1pvY+RoOA4B+zifn1tyAWRYzi1Ed/7cbbGqka8O+q/oRu2EfMV6ePCZ7cJarBJ8iiJRsaE1e
QjLh11d6HMjYO7ytkG51HvOOF+AmqpTw/FXGBxliPexVvx3OAuZDP8j7/iFzQA9SHqKH1gH9JQIc
eTv9B6/yWuxy2S9yfL5e9/OgQSzKeTgAc/dgktThOSLfXc3X6gYxsEs6wA8LlJi5ZtLQ1IrfTcNZ
32gi8fcBSF5I/gK9S6lFrN/xExocVFo+5JYNFE37EfzJA1Kj/6g69q/xyGkmWDHG19/DqL/Qzq2Y
zjECycTSehu0JdZO6rThqxRLtQRYyRhBhiRV1blKdPOU65kREXHo5IiAwxW8pIOa5bwH6IaWyUSP
JXpnvrn/ABJhxyNlRiz7KBkNZ4UURLBIsq/RqHOSHxv79JXTH/3xJT4WP++bglsX41ooo3igm+x1
zM0azvKm+tG4/uMLHNHtfRm3zxJAGaALBps1MmYme88t2RwAIzcWLZsc4HPB6BpQJLA493jFtb6W
wzx/KZr4mqqEnI62bvQ6u/VP6ZTtSgISEM7L8d1DwKr05ZqYXISUTEZsFZA17POHs5WRx4qi2GWH
iaPs3mA+9gfAwUhKu4NJMQFoL2f25BTebhOAgfRjdlR3pk70YDmxb2MizAOay23Dhs092twM0XKN
730sc8jdmKBiD/2GZqW7yjmeTdtw5J1O9uXGp5xjWNOoy51hbEotzlqKLO1y2svLcvzIKXdBy+7e
WxAT2vhxN1uCit1fznlwGho47dagwlHYl5THcMBTX8YLr4ypCofhe/cK8tgefNcJ7IYTwqw9AJe7
xrjheI8LVIIgpDpKG2rsNM6prC/CALoC2ckVHrRgaIcpE4YzNDX463x8NYfX/3LL/5HAbFPXjMKU
jJBg4JbHdrk1SQa/gWsmb2Ov5Zb/I4fZqanTjVowfeiX+/iWUjgwrvmrf81cbmi02ItbLftHEvNs
BX6o1WP6vaLHaBPbGYU/ltNhy01BrF/QfyQxD1IjirFiVZDUOPG5IgiFBqK+6ISWNN4ENkgEOOpw
U91bHpuLXWSTxlOVlVpsYRdfm+eK/p3pKXsMbHpfJVYf2kspjEWOQ0xUBS3eCFswu79DW/zlP0j0
R4SzSjgPGXdFjEVGS3Mo+stpgdvHcSNn+jwJdrf9bzuHXAceaEwvASvOtc+kY2Bzo8nREvu/B894
n0tiEgHJb8KF/t5mpnBIF6IYUzrko1El0rco5IrcgoY/0a/uCqdgR/NN1tCK81KvP6EXEhnD2uiB
HJR5OJ7j3Wj/To7jfqYhMjbPvNBr1R5dCGKsheE3eaMmyK1XzttoEJLYKVV299VvsQQ39/dCBmsp
hL6OYsC3z0hnprhN6Z6zXbxFMAZi4fkw/BI57UO6m7c9SXaoy5nO/VV8zxa5twzGOKC6qXVCh63K
32p3ou/hy7GhPbwEw86IuBeptAPO0C5IuZuJ/Kn+MqhOQIzjOr/0Dv9o7Okp2e3Be/BvEUbfRuSf
DWaTGp2kh0VVQVuO6n5GWmOyIxzj/eV/JxTuLP9bZS9iFGtsMTlYhZDXPifHd5+m8Fk0u7aP5pOv
2iMVSeic9h6xnGgjnu38b7rhXnrOSX8buouPqI3ITxPr25BZRDweUbVMSLn9le1OP2ixi1zd43nm
KyKR85PAbQjgJfCsjHJZ6djEYtAN57fZRXmh3TZ28cLxOlayf6jmwbGAawFaNDTNXBszYwzSyFfw
DGREcpHMcfsD3gIqbFInJF8+/bx/mDfzCKAx6DiHMBF9lws04FpeleSqMKE15XxodJoh5Dy6Belt
OKRBRCZXopmdb0wva4no3Rf93Q/L6NGVaGapgpxH6EiCMa2+ehutbnR8MGN7+YK38AhbDgpjIpwq
gn+EtkEHV35SX0b6kbyMJ/VAafGwt3aL5gVuujGeON7TSgX5emeYZ0XWeszqW4qNIq0oxu4QtE+e
NHThk859MU/OyT9pO17B/6a75X/PA9PngNBA+993yfVCr3Otqas8ggVTILFzlmqZm9qBo8TUoChf
718Gku+BdiIlIjaeNizv1+2R/COdeW20DIF2DbDeWdzIm6PsSFt48WhKK4nxnm+KnwVP3ZczZgWi
/QLgDXjBoLpimnkSv+w7X8VyNcxClOxug7iBaHthv7xxvLhBXt6wG2kA24Dwexnvx9KT1mk39uhe
Wd64o3FwXcWV9waJHzE/hcYnYVM6zvY534TEob8mEv7gusor/gNoJP7/A9jlwqksQpA3jOcWsacE
zyHblIfkiDTnaQ+YkTIQVF859nrN5wOyUAOydSGZvsGmj6AvCkvFRI5T3k+O4rpI7J2eUFMO/ty/
0SulJ/BUXkhibnQDhHwcLdnUZDsCiZPiCZxd9A5RJSARDc45SZ5m+hQ5jvAeY7IIZkRmJKZb4yw9
FZxXmrts5v5qkziBl6SezpoUZu6o5h9VrxmvalKpGGMzjRv0Bj2kotSR2Gp8txezeqOW6Mf0h4SH
9fpuSmM173JnGMcRbfxLqwrOQHkBGSlYm9GB0Ku0dzvNTjXXR5qZYgIy+rpeMxttsYmrmbYI49bv
7p/RqsG//BLmioMXG01PnYH6VWULD+pIC2VjFFs1obotjvtjHNJpOhnBLmoPKZU3Ip1+G4rN+YoV
T/BKUxhvs27lpMMsUTgq0Ehbt3uHPPg29oTqB3gSz7wi19rbfblqxvPMsxod/zlW3doFPKOfv3pk
83mLWhyAe4fMOAg58raIDrAoRSapQmSpJEPvRLvGoFNKMvTfq/OTZP3srM+4d/XIi1r0INhV+wwS
HQ7UdyWHfn0Xlx25eEgScKpoab7cekzVPmZk7uh7dIp3x3wX7+rPwDGc0rCjnbHp7Jz80jay7ZgZ
tXl5jnXVRy0Hndbg7AcK/fpDBL8VwW4dTOfX8e3dPL4DwWB9pJuTTeAVL55xhFLGf1GvC5nM3S/9
2OjFGDLFZw0GRno5RlvVAQL+KbQxlQvHc6qRluKlDdZcYxCG/rNW5poLIDL7X7U20HdlNFvB2hov
Rv7eWht1tLva1VIXEwoFN0swmudg5q5iklr+oUh7ISZK9lOPSNi41kDE+WCUDanaY5vsypoGL/e3
aPUCgmIAwF4M70E3/PWpNKKOCksVTWfFxXgKau1PvGwNTwJzG+ayQR1vCKczaPdti6Ynan3eX8Pa
c25crIFRcUnsJkuslzUQ5TcdNzw1WjUa///zgf263iM/Fgu5nbACe8YmlY8t+UX93/fX8O3QMUYD
KNmlgGugyoTekGshaYUaDQKC6dzs5Y3qaJDkJQ8W/asDpNg/c12QlWO5ksdY3lltNVUWIM96WbLy
yJI3NLb1XbBBx8bG2IiuCFDK+f4qVywjxjctfGloBMRgF0bbEkmZtHpCQa+Tn3OhATPVSa0l0rXb
PECeveQA9VcO7koco3qY11NYbQxxytL+aBpEzZ9RWKaxBD7a7KdvdRhj83p/iWv+xpVQRhsDqQIB
UAV/o7SL127THTOEiH+aB+UHoN0c52axI6zSXOznt829MO6T0GZWmqBQGwb1OSlCu57C7f318EQw
gaHaTfIkpxCRdRHN699xuvsPAsD/iLYk6D5041rxLfC2BN2iE2YCh9QoSPPv8caAnl9IYF4BU0Az
bORP0zkgxSa0B87VXW7mzSFc/PhlBy8OIVXMThkVLCCS3wU5sS08tJHBu7Br9/VyEYx9aISuDIzl
HLQ0ts0uJzKIydrcolb6R2s4XoOyeuoXa2KsA7hn0HOZSdP5cDh+l96R+z6nf84FJTvy56F3HpIH
8muwTzR39i/1Maf58RO5Y84Dzttaxl74gjwWcYTPEOeeNMqfoQdte8WLB3mLZcxEk2q5XqXidAZm
HZXBYHBHXeYoibKo8T0tYcxCbEXdVCAWAZjx6A5eRBDNE+s0kvjF85QGcdFDTvbkJcpJ9vjyZXpf
B+v8eeAhXday8ReXAURl19pqCG3Sjxm0VXwOn8BM5vWP0jb7DJAs53WarO4r2qAXBOIyMG/ZkouL
oUZZJ6KJajr7dU5M5TPsuI7W6oNyIYK52lpsRnoGjtwzXCoU54+P8+6cu+fxgBzgZuM8DHYJPHOL
UP7F2n19cmz9qnpeSGdufpgMlRYbOFOrftOqn3nuZDyqpNUFYveQCATuCtRr13s4TrE2Rn00n2V5
+iPHYMa1RhqMzWdXiS3aA2PS+AOPnvV/SPuO5saRpdtfxAh4sy1YEiQlijKUNojulgTCEIZwBH79
d4r33hZUjWa9NzMTs5iNklnIOpmV5uSsXipI8pCjwOofdqpOqdBuN8bp+HiuNmG6PTf34oK3/5kn
g1EMtEtiXNTZ+JgYPwtsYzal1SLiMWnyhDCXTjGzMBPMBNB17ixZXnal6FQI/297sNnYDetGMOiE
YXzDZA191MuxFcdivFbTAsNbECzNtkI3J2AstgfCq9HMJbBAoITcICYA6X4mqvfkZiExMejGpRwR
8W46pHNM0q3Pj9Lzz7ti55LKXutn8np+ON2fybDc55a/u63xXIbn2w9g/IOiXprqlNXjY3DAuFyE
SO5+cDY/S9c9WQ+xVdlOa5eVlf9wVpJ9RqUqvkNxlpfbuc6q/QGqk3Ng/EOtgCFcrqvx8fl5U67f
avJzKKyIeAvLIzmJ7rcSWuVS+4jm5gTPAs71n72bE+mMCRsjhjBb4Tw+duVOifZ9Xq2F8ilUS0fq
ENSGvEF/7mdnzPmCdbmD0EDdAC0cg/N2Z7o/682FLD9iy3MS5KLPVrHf7xb2jueJ5dmr9KUsyzav
tlgyIplUdnAwvLfk/U15GhFPLYnndE5vv65+7Fe9/7kSiPXaOc5TQnhFkVl/YoATl66LwRA7A7eN
0kfgOslx3tJHsXg4K4+3rZr395lbFcW9sig7XOPk9JYaT9qCk+We+/vgsFUpUmCAiK2xnBOpFi+N
Nj7qWnGQj+eDWVys2yrMfSVQYZmQgaY+kA6xwNCNY3UUxsewiok5LFv1uRjs2zLm+uEoGe9vIVTP
CfqMilkniTri1qmuZgkZ0azz/vHlJNnRfeP0LroyW1BAP3LE0t/OXnYwQcEXXskK2cejoCcnqWjh
6/vkskgs8FwM6C+KzKYgSq9UIRgNSgOtiYWRKuTUZ0PiaYNpbuJE1DPSXNDHCd6yMnOrrBh5PIrS
THwHNkjM8FKyG4y9MlAUa/05R0OFCB+wkEDHQyBnc9o8jqgrLJ5QgE3IylydyXnl+63/7HMOZ1Y8
9uyihQhLCjSDgQbZAKdNlIwiGpg3ihWvKhuB+eeOg3hzbQj467/FmEz0WBnp2VBHaFk5J4IOn9Pb
2Yle+X039Ocy3/qbHObVGarZcQAdkPi48BHVbe5+Xgj6sEfPAcSR/c7neZI5F47GETR1ULcG/lLm
4shRVA1dpYqPaCItyPFu6QFS14LrrDg39E+nocM6MBOKHn1TkATm8hiZJlVxi+FX263J8Lq2Rl7Q
MxPifxfB4FhoDPmlP2cI8VdjQJz1arsfeCEP/QDfP9B3GUwAEFXxuKh0OsOLOnFlLcl6sB3OUc2k
Ur4LYe6UFCPIODZQJFgQ5XWLhgLLRsMLz7dxD4xx5AsBLYuIRZGa3siYGcofAg5k8j46czvDoSnK
9kw/er0bDnvt4d/9/auCE0Q2Lxpwv8Dfr/GgzInVeHsOvlD7v/G92WaPWO7QH9BBgkqOVuJi+bPv
+++8L8E5p6tBTPSIyvGE4hw+RPrD/BG7n7w5nJm2im8WdR2GnQg4JotTM6JHGK9w1S88HNUKVjWQ
nc/5IjOt9d8lMfdcTQpkpRVIGu82h9Y6HN6Oln9XWD/vNm6JwaoLJl/vEKtxInPenWHzyEIZnWuV
Xn7x8HbfEbJ2nIQ8cW7mn/BMlcNMBFZsoGZw7YyaHGOeaE0cngsMiKA1A8CMZwYZX2+b3B/0d1he
9k0Ic2lGs5IWtZhfkfLp4e4xsS/+w0O0aRv7Yb1LR9ssCR2AQW6XI5mjnsJ4uWNHOQkkSD6u2wd0
wKzrihzd2Gt8A0cqPqzJi1MsMSr9hK5T/fUzGjH3Zlgy9z7MFM2+nQHLJV8uJN08CzjoZ+PpeQOP
4S7JvW6tz86Ls7V4RvsXIPz9Xdmx3xqb9qJjDnFVhRoHCnLBzuZcjPkr/iWCAs3EdC6KhilDmh63
K5IW1ouVWwmPOXGmuP392JjLZzagx+0bfMCN7bruh3Tv3a8dOnKXWM8nTlTP/UaMu73oR10fShwa
Mnuje+eK+Eje2c/9NSo3JfpBDYc3dP5nmP9dP8b7dkJ27ktUUh7HoHUt8/G2/f8FJb++EeN31S6X
8+FUQ6NDut1gAvwRBVpy9Mutze1KoT/1T8fyJYvxvSk67RKpwOnZmwuYORIXIxAWcfZYKOmZNs8B
zJTDv58cAypFotShoMAyguBE7A0+13J531neR+M/ILpcYdjbxLgHz7HNBM7f5LKjNoNQYzJpATVP
kaW+rWCKBtrGap9jjJzbxU7MFSAaUjEyj3xoQYSldmf7Pa+9QZoP/X5/MXal+nAaYuziovZuH9za
Qm8rMi6aTRzH2pcepmd5jw6eUgxkqMOxT4eqGh61JxVvTXd5sj4U28NI3CvGj3lHyP1UDHjImtjo
hQoTyQuS2NGmPqzAdLDbcT7VTGPhd5NgcAPLWMooonJghsAMVAPQJ+s5luObSxMOhXOMPH/K8oYl
ejWa4OeGLzmhXffqSx4/yC9kyfGmsvzItt85OEL95I27ze5nMI+KEmsRJKZkY/eb2oVPubM5QjjO
mmU8T0IkZNsS1nGw0dH2SJbI/GO8GnPcgeHw7vFMCu77R2Pwo05rqRcNqBRA3BvkHd0H8hG6npOj
WxD3+nP3/v7/u8zsGglJkqGKyPeCOYmxSIxU1YjvYSk6VmkcQsKJ5uZv9OTvM5ZY9kMeqh1utEye
Mc/w9na3RFpPIWgJMnCUvs8xxRnOGZziRCB1CtMgAAwOItL/uGIogunWC33YW67hdK+3jYMezB8G
OJHDOLJMBdtn1+LgVF+x+5fbf3wmD/ZdC8Z1ldr5pC+y67HZxg8MRq/FlWytfPO+J9xQcBYEJ6ow
htfqQ611CwzfRxnSBigV8hIT83j0JYFtJojaaFHoCdQpkUO6A6x/UDhC8gD0Ljzsm0WGiSwmv9PJ
A1ohQ3wY003uSh81zyPZvfOCi9kwaSKFJs0mZtZk//v88j72eFvZZ2og3z7/FW8nfz2qha7NaLD8
HPynv/Ut9d3Hylt6SMevR6u3ne32ZJ9cH688nmoz+cbv0hlM0I2haSQTJxighXlcZiJm0s8YhXcb
y6p/hlbtv/v7JyHgDgjRO3PjTl1rMhO1T9kZTPb0cZS0Vha+NuQ83HVg9pM56xU5Bn9F4okcE3ul
06gA0up3xlJF1pRjg/Nx+8Q6GHA4i+MibQp6gjYqGohy7/C2alDO6G1rNfi86gUPLq72NFHo3OXY
v51CXgPCwI3r/gdkbUe1VvY/ygJMdGPQQjVzRc8NStWBmQHdEr1Xa7XbNRx4nX8vfolhhxXP2Mpd
pvQIY+xygyn0JLQwES/pnBc5z2Gw3NO9Wf3X6AJbcFQs+birDk/dG4aauB5+Nryd6MSAxiUWC/FU
UbM4keeKNGtXXSOq0JEOBtmWkx5W3Gc3/ZM3rhSbfB6yJsTaQ3wtZKWIXZNLcN6b2HNPat5g2PzL
eKIdAxt1JWHRboJbhdcPffx8gFkOwYtj+Z/BjscvMJ8Em0hjAgvBSEZJDaGYjVrBxj05aCBaPtS2
97pyVgPZ+3ieBO+33fJ8nIusFAhUFLr3jPEtUnfRmlLE6xULlMhduX9c4n0iLYmDz+djSPjzE+t/
kPHjiJ13Nl9iGbspj/KiNMDlDbGHw911MwRokYhpqVsa1Fuf6OYt0W0u+CjL8EqLM/UL6g6+pDNv
pBit/Fh70aA4ZjXr5PFtsyQXC/Ift1seU9pfwsUvWYwNJXLaROoIWcFz0Ni0Pywm7oPXoNQA7HQQ
eN8+2r8Y7ZdAxoyqSKmEM3080xcnYPPewKiAh/zXTttyZHGthwlN5ZNZa5pOvbrgHTDht6HBcOi+
eM72h4No2LE5hjNDMfP90zF+qDO6JLnQ6BuenJxgMmjg8H6cPZ8LbfM483WO1OVOPFB1EuqyXADa
nptfOpFxO5Ze7o+I9F/WqK5ZigsKL456f3GzX0IZV6Qf6/8mU7Foxg6O6FMx1sTD5GtrWe/qchfZ
78+8vjDOdUC1/bumTXNUOpPGsmfbPgjWRvfv0E1d2xev5ej3F7f+P/2w++O7KOmon04n+pZ5M+9C
e0kU5Nyt64ua124m06P60098iWIgpol7EB8c6ePTdu07GqI/nDw3Dt6Q5EQGBvqt144vWtbet8F5
58f2LnvipdDms4O/oQa0+98VBqTrp7NOHSTuvvsYE+RjyLhC/oB7tvO++EthBmm6hb6Q9TM1WPAU
YOwy9/HANrYcj6HxxDD4YsiR3J97iDFSYh4xi3YYLPnXiTR2FuP/6CAsxtdqsswN/IzlL89bv65W
eBftHYcsj25o//r1gjGWA7pizV2xtt5DPJpXKwfPZ2xa4DzX5xNUkw/AQNRCC+skpNltGxSH5RIz
zwuEDTsO6M4/0b7OnoEl7OAoLyFNOhQYwLUWb4Jr7XwexRdFnFsWzSASdtUVRkSf0OOyskNCeWdv
qzGfsJkcFgM/XSQ1Un2BGilB8nB3QMcK5TF8wKwZaXBVt44V34Pmc78LuIzB9Cbc0I4tyyalGprY
QY8yBKTWlukIv6xV1BCOirdhXb/aywTWU6NOkwvNSYFkk8ZYiFa9jnLFOWdrD4oIXgmHA+k6W6Yt
hgtevglSbsFbRQezEWA93Gvgc5LI50oiq33i3VaRZ/Js3bYtL2hqutYCtVXYE3EHHKDU9bzkNlcQ
gzjNUSiHhj6rCy98hbv3e9/fcw3jdqyos0XaRLikWCoAw3gOSjCimFvhNd5n1u4aG94+uut7/JYR
MmjRLaQoVhfUOp43GxEu/wT+eC+1ch+14b3ly686z0A4furqMqcGqRq9aOY4xOCIxl6rtqPHHQ+e
6M++pRaDHFGWJE16globO/aR+rg7HT6rl8zZ40nBpSKWKdjdksagyLHBBksxh8VfXPstwPTk5u5x
+RBvPh6zuwf0Jg0y+fggxKrRaA5eMXMd7NP94Pu8k+WEwljZix86Odqkxus0p1fvbAeHtzv38b47
4TsixaQvM4sTDPNuw/UlMJE2yPGYVVTthe+WRxL6YOGkPMGcj8nxAtdc10SMGieRKtAqN2iJsS96
Y5RkzGzuJjqeGDZwacP/FlxcV/VRSDetB2L9WKGGj7vHC0E5d+D6NJ7oNEb/A5Jgg0p3eA/6uNsX
mxd4som4rkGWp9ZwywbPRkLpbpm4TfALqE/HHXgd3xzEYrNxl6xUR+MCS4hXHxgY50Rgf8k9/w42
rmXbyWmp5UnGBkdYgI0mbupO0ETuOfTLoPL2/C8PjoGO4yXr4S2hC3gJ3h6RNw3X62uZIzj95L25
/pK5+tKMQY6hNGO5pLbdnmxBJbnmJ6qfXdaZuZcr2HqleFhgPmDsrebEiRxzZ5NzeZeKQidCzaD/
lF7P20/OrZ2Zcp4+XHU2Kde2cZbkNGw+/digBz21vKW7UTwXpvgQeSg/k62DcaaefCLdwrF+rnDm
LVQu0AF9rqFd4RxQrnh8c+1A2YiV3Vtj6YTtzrizhhd753/us01SALaCf4mObNquaRNtNNApAdiy
QZCNKBntHhn+5ej6lzTrbxu6TutNbge2m4mXWqFfMv6BNjLdkg7oWuNI4ZkL8wjCqy4pLvQdWxVW
6WukeBx4neMcTJSZUGQ46kYspGhbwas8Xumez0Mp3rv/6scnJyXmZqJGNSQcNqetYL2REjkpkLN7
iyUHRDiAyLbAtbLStBqlFektbCFZRyT1Hrz77fkBlXuOKPF28HFNC0yUitI27Xu4k0fb7jUyooec
/EAm88gJsjkGoDChRbao2iYeoREekwVIbvFY4S2f52TXQKn8PXyRF2jRzwYkSXsLNDf23RFTOuQD
72mCWdJtcm1DqF8QwXHu6vyTRZbRs6hilM64Gs7kDKVIDPWIwrDpP7up86jZH0jUOKja02wJv6d4
NjydyGNuU3hZHOskxzdTSXDxzaf0522jmK//TQQwd6nRJTHDnDksHbNA7ttPPPpQdcwIed2iVrYL
/pkVTgQy+YBc1lOjDekJkuXSC110TZHQGR5u6zV7rSZSGN9slKf8UsQ0rB9tsMZxzGAeSSd/nvHG
xyjLjmZFr5K2i72MXEsCHCDl2Robo2O7x38fC4cAnF20Of4Dz/G1dbb8PTJDPJ1mswxfOrFBej/K
xrGn2fHj+ic+jX62zoEGRhfTFl9rXiVuFsInwhi3qwpmLkn/EWZvMlf45ds8fWbhbiKCCdMzLTXN
+JrlVCzx4QVZfjxQeeH5fNZ9IkX5jkRt1tWnWMapZfYbVit9XECGRUDSgxaeqHRuGzVXGIMGFXY1
D7IBYfbhcF6fSNBbCjpDXeVVMO6qpV+3Lkci/fl/PFgn6rHwUOUSSPUgMQVvfuERZIcJCia+uuRZ
O+9zMbiA/WcIpWlDL4roGNRBS5SnouS8RrEEz1Jz2WP89fm2djwjZEBigeaRvGjoLVbOZJFi9oRb
cuKdHwMUcmyWWAgNEfky3lwC07qgf/iTBncJ/uOY/HyO5utrsaF6O160yjQh7XmDvD6OEIyy9gNo
sPAvKk+UZwFLBloioCR9+yjnS7QT0YxHTqV0kQwmDOUM0lJKW6ojT9pb5r68i8hw/6t3u9W4kjdR
ihDa929Ln59WmEhn4SStiu5E+1WDt9NH7aqw0J3hPPPIM+YTGRM5DKYo4xBJxYgDlkkIgvvtqcci
pJW/j3nJ2PkEzUQSgyux1Jh9olDb3ND2QPDKp7gLK9TVsC6Ec3qzEdtEFgMrCnY5qwL2zuLbHVoH
ZS445oZgMQXG5FAC4kjj3Lo/ovciOpoKhX4brY8/IwRuywcUQtA6UFoBF59nyw8T3RhYUTU1XDQD
pLXWpiKRI3pYNsS5d/OlrIkQBkh0KNRWNHPerrI1liB8yoF6IhGWJ26xz+iTG0PxlGJQ5dKGghDr
kHedoc5s821xf/sr8eJCNoofU5kqBRHu3clBkqsjv9Dia5AtUr07X368LY5jE2w8DxbT3JBDqhCW
5YjbnGgP3AwKteIbrowdSmnjfpAaemjosiMPH3QUwUG3srM7c5wmTxADEoVm1rpeQtBmQbRlzOHU
4f11BhjKBKvgDZqwDjSwm3K3QlOkvHVKDBZkklnmtYQ/31r9yr7YWUN+jatqaQW8EH0edTS8pBQT
G3fZ7xGr6JCqErzhjI/Wtgobmx142y/p5f5TmS8RzJcIF5pUGDlEuGIg3WdE4sILTwnma9Qj5n1P
IaIWtDxvNu1bYsugbXgZSO5hKx66oZAvun1V/uKDvpRivpBhpP1ZHiBSestsZbm+d15Xln9byPzb
Q8GCLpDbgkaXnTMRR+ModmVL474TGawN4jH0yzQE80+YA4Qb4sQPswAwkceED2Ivnxo66vg4/sow
uCOvgJu3VZr3qBMRTIwgn7u46syOfiqwCqCN7A6zEktkG5Fvg2NNedWI+WgM235kEzvBwT7KCAQp
rFKMlCS0tU4krsnoU1IRGpW9HW0jDsJfqz1mNGI338hJsOM1sM2a5kQ8Y/yDFuZde4T4u2iHEAVL
vm4f6HwSZiKAsf3FUTM6MaT8pOS43hytOzex26cleRDe0Ql48fYYvsqeeCmY+bf3RCxj/zhsPRpG
7fJ4sUdyeoo99NnWDaJajn6zJjmRowFcJqme3LwshJOBPYbPzzq+mmEPd9XL7SPk6sJEJ7TFsNEr
6BLYIXiL0P6Csrf6+s4RQ7/EHzg4UYWaykQV7Mo9HxW6A7J6iLG65eHaw4iS1X7gKTTrPiaSmMgE
5ao+009QKOnATNbUFnHTj8iL1CXvaXUtFf1dKYntzZJU41hpI8wvQFOo9pFKYL9WYu8cIXteHAn2
uFDO76MrbN/tnZ6gUzNQOSYyH/j9Vldim7byuKnrQcTB2nZWEoIGv5zkD/s9d/kOx1IkgQGTMu3G
1Ayx+jEouwCVsxOww9eXO46lzEYXE4UY0OiTrF+k4AZ7TDI3yiNSdxlJQObbLRWBiOIqtmUtCJvD
02K8b2S3N5acH3DbVP/ktZCb45gn9KtuBKt8reNtBv6RQUeOMHT0kvduna9+ThRm0GREwfAsmjhX
JV4aQk7E1Go96df5uZUtQSExNiZ6K+n9EoyOejxovHfebIQyEc+AjNnrodYroFU+fcYpie9XEc+V
z/u9iQgGYyIsB9frBDaKuWKQPaUBXDnBSht99UN29jZ3KIunEgM2qZpHgp7RL2j3P7DvmabHe/vi
nIlvcYDtWs+9hQEM3HQRVugYMWQ923TrQ+FgE4xdbDdv7WgZe1Is1+vSaV3tTj2DvCC1eYkHjq7X
WzsF1rMGqu0a1pPbzc+tAzd0+zrwFLwGgxMB7akqezOlTuhwCFfL2AF+u9IShTua4rALP/BXmutb
NjfVQS3vxtGyzVkXUF7HBb0Y9qZ8X17IY/sREbf0Q8UCwbavPt7WdD6F82WmbGuWkSboMLpc5RWk
d47YkpGuNTdHmowj6bZjl9gaThmr2KFLMY7GZYOFdcDr0v+VEdpxu/1RYBm5zYlu52P2iXIMyhSF
VpRKjGteOM/KZ7MqM7LiznLdDvika/Z4YiuZGdetMiLgwwT84pdiXVanDju6b58ex0Fc8XQi5NIZ
Y5nQ2+0+fN7+y/MtDpNDYoCjbPusKulSg7Pd6vYQW+mDrnjn0OkqUj6bGzRFtX7BY8PjGh6DIUa1
KPKuwbEdjwjyiAe4Qu8XEnu8oRnOjWLrOa18vlxS+n3SH8l+/OHfPj4OFLHlGznXYlkY8GE2oefq
7okDtRzjYnurDD2tYoWeEvr+UhT2X0HNdlsBjmVdnxsTy1KHhRiVBRQIl5j+qDk7YTmvMdCgfo+B
xa7tBr2nt+Ow6Ve0G7tZ57FbZxZoJdFquttblvO6ffBKlQc4s6WNL8NmO6ywlEgy1YYCzupg7PBS
Knv7nTcLO/9kn0ih5jc5P6XsMP51goLgWhbdN0pw4IFaGeUTbL+xuB2E9Lxu+Ier55qIA3VI3Mcp
Pc/MPjfEkgjOEdliFCa5YTbvABlkEBcR5rAWQIb2jKGo4rQv/eR5DPdH3puPB9TXdqGJVulCa84t
hbezW29CJDvOHp+IYjZ9+/Wl2DKNJBZhJNOdKQPWLr1Um6oj1o4vhnNl2b6q/FJLRivhLdavNppl
3KdWh/od5rkGGycXyPfc/lbee4hlsBVSWchOCkTqPjLGDsE0g29F7juvbYvnK9ieKVMVErGmV6pX
7QJLdbf7d/UdBTVaJ/yXbyK2bUrtZWGsGlhfioJW/NxhR19nd1gsNoDj7UyMZuUI7m0svMYgN27X
lUZ1aodxWkRhBpky9gnZDxn51YCqCdRDHK/BAV22GFO0sqQsEqxYMhsSh6Tmgfpf3lfoIsG+FsNU
2CmfKu66XDKxOgVsIXbuLh7SzauFLXCrfezaXP7F+bIFqD3/J45B+VYvjBb73mkhgU4U7tLg0Vgq
v2IsLjRtf5UQf+/vOK7xLx/rSygT3bWlIJonuppkvAvcpbuwxgestv/kIjx9fP9pFF9yGISvh1Mn
dwt6lgHIOe+WoY2WccpIdcbuNvDocQXSpMItgczTsQGVZXkMIfCMdkg6/4YBTUqgSSNl+BW4FYzT
2xzTnw9kvrRkwF7ATFIrGzDJ5wAi3U3fY/PmfbiXbAGk+tauCnh7RP+C+l8imRCwEqrm2Av4gCCY
qYlxv6ZUdyD54mg27zJ/i2Ffi0cw6o1n+vB4ztabwRpd5IuKzRDTpcPccVCOsVx1niCIWS9kVUoW
dEWY677lj8qPNCWh+6NoHY5evEvHPhWjVGhyhS6qwtxQFKiui9Fzf0lW6DXYP23bpYzIgNfeMx9M
f50lVX+i3qIUQ8UoYCUn3Q6xjPoYc7TiIRf7TNRDLKLWOwol2LwqkYPiobL73Bue5iKdbnO8DM82
GAwpzDTqUXwDEAcY9Ytfbpve1dffuMns27AL5ShP1StE2QdphZ3aWDn6k1JuXTBxElsNxsvXpyV6
ezLQb9mZh7nP2z+Be54MmJSNUsbpBRqW69P2Z24DQ+r1+mUNd+Dz2mpnn/i6bmDnpYG1p2ywX2Hp
qlSWCfpDa/CXYZ+CC0oT7qz+bIA1kcJ8s+zSK6deAkfmorEy1akKR8UqsGSZlMGp4ZjjbKO6qsk6
3XmEXWssVz+YCKqjNtBpeRsY1f0sLNCXAf/N7Ydm36M9OXLbIHK17XsEwlPD4Xy+ufs2Fc/4nlyt
DNS5IB4bVQt0Zh0/bpvHbDVpKoAxDzGMB1COowIYbNyf7oe2bHza0IvSZg5jfH9euLcFzmbUpwIZ
PyPqp1zrT6gHgqcoUJzSj+/94Pm2kDkLmcpgHMvl0iimEEPG4eDaF/BTJRXn1TybvpiIYAn10+bc
JzL9MMGm3Ccv1S/0Z0S19c5dkTznl6eC6CNtgrhdK3ZGTOkaMKYQrkL7Hg1CGVnTmNTXHM7BUXNi
8WoqjEYmE2HGpb3I8QXCagfj2g7Pe8w+VHRZVUH/L6K+zWZLxKgVQTst0DYHHRPZYkMMEK+doctu
URKMXnD0mTOEqTxGn05CG3cfQ54ck+QlI8ddDl7U28Y2e4WmQhifGInn/tJJEHJ2DwGitdZ5y19j
R3qtTRIvGxVJ/x66ffqhYCVexSWGuHoR9qtNfwB1cpOv1kdNrKmLESCRIr+y+Vl5BM9A0SOj4/si
p0WJ+w0Z+K37hYrCBtSFMGdjg9tde6TJuwFactBvNsTXFQm1ZVHTZcmgT/qJZrIkLsaqp98Pih3E
/4JgsiXDCw8zrs//P05xIou5aAMGDE5hDVnPgU7ct/Je95O7C2px9hl0bfY+dNAEuLc0FzyBcGrc
PPL8wU5+AGOsaYoJul7ED7APbyF4EPHC8BEN67yYZ+6STw+VsVctOhXyqYScANwv5Uu0v30fZu/c
RA3GGot0cQkvZ/z5DO8kYdnajn/mcjzP5XKmOjBG2B6LAmQaIs4K3V5vSxJ7naXY65cc07RWS8Rl
zwkUZ1MfU4n0VCemOEZFUYUFJNJ0xMF1F07tkv2eOwPF04xxyJdY6SXsiaEUT5j3NiHFWikPtz/R
rPeaKsM4YUUfLmKGvDWNajCyifX0CpFeOMA4G3pOpTBuuC/FMUIDAaSU6E4eYQ4nKw8852nlRy4P
Kujt+OP6IkZD05RhYEyIEaYVOeasVBnCGrpEwxFR+PQBiJyTo4Z1QwybRDRDM1EEUYEY2s90uNj6
ViHoLkdt7h8d35dGbCKxvmRqaIw61cjd5DZq4Wfr3iJHhNTvl/+Hvvx5tJ0IZAAoOkqppEYSHe/C
CNnhp2wrdobO00+earNt6/pEEgNBp0xIzDTFKeIqIdtwvK/BajCihSS4F1C5Br7GeyGA3HfN4V1k
jqGwecXCKGsjrDRQ7Nvh/eit9yv/U10aFu/zUX9xy1IYiAIDvZmOHeQE/cp0MRLwMu5Ea6eiZfG2
Tc4HIJPTZKApjqW0rkyc5nOKPD0a7NwL5hlNy/O8Le7a587nMZhzTYVBqVJrikuVwlTss61eG/su
rmxLy/xZsle8k5yFxIl+DFrJRykyjg0ugt1RHgN5WxwWKlCe2+DNu9wMhiijVuWJAYwXkHTolott
FtS/tp89cpcVd0sO77MpTHDTLcQyOV1whtWb/IK5L0UmjUOeHK9EgN+ACsM3FG+HRDugpuJmiGfd
9Nehsr3f5SVRYvEM6c+1g8Xi0dbdtJ58Itg8Ne5ehZfdM6/zeN7rTEQy+BKCEjQXsESYto4BNB9e
gZqfWAPxzP2QnDuuMPiSnTArWtUqjtah9K5lQxaO8uK/3754c0+zCYopyveQAC2RiyLsce8q2Ysb
b4F5yqXwYjab22Jm4zX0a2PtGPY5qgJzvREYG8YoGeg89satzx8NnT+sr7/P3OW0ESSt0/D3K8cG
fzRdltG6g4051Nt6zAe4E0WYexyDhKILTQhCk7tlpw/RKtqMgqW15LzZofK/VR8vnLb9vwDVl3LM
lda7c5aIMmSqIN8mgoN1zihC/zLI6liR93cuq8CsTWgyzFgQcW4Gc5gK1jl3IbW8MyLTn/nd6UnF
XEWDVGzzVFoRaKz5I5dUhz88jWYaBjr6kXu7EqRNQlMJYwmNGWLLKMgUwP+9IKp/FC1peTljQc5A
UtffZZYkWJzPSc37lljmOh/PY2fGUjIiUsUdExPr5cny28CXucCs0vt6SxRzn+UGu3ikBKJs7a0g
spvbWD7iPmBI4uUDBdZ75+V1cEUrJE+r1Qodpwf6tEEIg+rX+zu43KztK95SOwANx/fO29fk7BkM
iJDwT40Cv2wj+yoQbYs1iqDLEJf/8rCZaKIVQLMm0G8M1TbFRpJJtLRK61O+LwLN4Qib9YMTpRjE
6ZVOq6QMSiHyPGDrEZIJWxEHmFm89PQsKSJWtv22Xea+hOOxM7SBigILjuEdZOykiFInXPuU2cf3
LZDbNkTrMeiPUX8aF2KxFMY72gDvcW5+ahZqJ7+GRSj9GKmZgNW5B/ttDOTWNa2r+z8+KRHhTixd
Q81bZs2AU7PQG1GSIY5WaUf76C4flsc7I7eQFYsT2wcohpYh+SVYKWDG+xXdOLV75kXEs6HAl9Zs
LlPo5aOYxrAtfILeeauxISxcyx6m61HfpHu83v/ZM2oikgbPE8ga68QYsgGahylxq5WQkAViEM+J
sa3DV19bbjcB58vqDFhF4RHjNgsIDBQPwYd4Qs1lJQQxNlCBr+Kdl02aTxdMFGQQS0mwL3TsqDy0
ySf74c73QebJQR8O8OsM+KRlfClUHUJQQD2BQhRlWm7+mQO9OgM8SNVLSdtEdFlx4JquKlgOHBl4
X3mcGDwo1RnUaRfwnYsa2jwjHsVOlQuJwMNPh945x3ZNM9+4d+yG7FOvd+juDWnnQG8lax1zSUAd
ZGzFrQDq7nr5uUMpJ7Q0hxuZcpymziCMGra1sDjjOFMs67DjnfxA5y4xfmLlC/LvYFxn4CVRtAgX
m8o6k+CwkXJLeC9RYscKU6La/+xN+GXybLK2zPNGz1PqpN9qL32KNiBg3IO+qSeLNS/bMx9m/XYb
BoMfcX48lX0ByNoAs9yfOV68eQCO03jvB/8wQp5oxoAHZnKHdAF2HdrEeLwb8aTGCfIGx3j2bzCQ
cbmYklFEFIbtdHfRURdBg6SNfAFv+wRXEoMbbS8ZUnuG/WPE6ppmBP/RGsWCgIvz9GRu3DSDQQ89
jVI5UY4jCkronQE1FSXhRtzC65nh4a3BgIeUl9kikWHrwaHedCT3SwI+Iok7zzzbdTEJWNgAP1SK
PD91OLvBOxYEwVjsLBzdtMJ13pBysMsz0Ui9RrT0HhzjrdlZt2/1tZnv1pEyCLLQzSJMBpgJkj0Y
EdUsOcA+5cyOHdCoLcPKCkF27PZoDJViJ7IMHx41QixB3zt8piSuLTEg04rSKdUq3Pph5bqVZQ5Y
GA9u5cUSFRJsVbyt/HxK+esmshuM01EcC1mAPSFBucHCqCUYnjcPLwbB7jJz+c6RRo2GPWpDwRoM
TTawjfv6oJ1EKVUrqd2oZwgHZbvYyBgU9Pz4Lrfek807njkcaXN3ZSqNMeERSbyiMyENUzUkt2Pr
ZUB0wn2hzuUlp2KYiHvMig5dKadr0LAgKfgg/eEnr8Y0axZTKYyV5sc8znv1Gv+gwT8GhxvI6VHN
4hbIZxuwp5IYAxyqREy7EPqcUR5sRqx8w1y7RRsd8X74xJvFxLpR3reaeyFNhF5/1MQyMjUPh6NK
v9XB7gTotz5SnkQ8kN55RsgTxbg61RhzUKxAFE3uHmwT6Yue1AflBGnP79nh31khO3Ggi8henOmH
C73jXh6JdkJdl1YbEh5/x2x31PQQGYd3Bgt6ZNTQbPAqjJAFLiaLDWy+QK9jRFTTrtBFbwkBFa8v
dbQYh9ekL5dfZjYenP4Qxh+mR6k7NvTm2Ru7aQikY005/vlEzgAJ2PdnTgA62wRjKIaJ152qoZuO
uR3H00KNF2WNoBoT1LDW/zEtcb4l/d1/4teXGOZqRGbTLowuB35htgsD96DLe6LlHF40xpHD3gZF
HMXGoFcQ75BoF2FdUQyyQ4KDu63QrPOdnNv1Q06unX5EQ0AkQyH4XZcyLV38C3jgkc2jPgdpgYCX
452d45yKpKg9EVmq2GNlZBCJxmZQ2bz9H2tfttw4rmz7RYrgPLyCkwbLsiXZlv3CKJfbnMV5/Pqz
oH12FwvFFm70uVEP9eAIJRNILCRyWLmX3Wyr7tuNgExchHvVvq/jYlXsXCBzKuSuWxl9T3VMDyVo
lNfPo8cRwdsv+veZTv2oTGnbFtDpMj0kJTGfY3hLtG7U/uJNERKXL9G/jZBtw0kVLRGEDrb+egFk
2RoqAkBvtAbzAkcras13rP3WuT7TSjWEQJOikr4fbcE6hFZekmqtnPXt90l/p3Nh/x8mw/K0Y27T
lSpp4HGC0OnwinkONMQc28UueUjO4FXhjWNZZFqeGwcDHEGTR9dUpNZ4cbtT7Ntw8zCyCznht6/v
by5x/7JL8mvvGAAR6gAZaAXiKB/JxYavudat/swFkEWfxJAlMKKb8LcExiDHOhu0SjEQSgZ7Wf+s
OurWiiU39bjv70WNZpKYB0krJUpgQCksoPoWo4EKzVOrDXgKOFC1lOxSUQErKjrK3AyMqvz9jElh
dm38RsExVrxz8Wke+/eqRNnQLvi8b/dLecTfJDEOwlBpq9XVUCFpdzm4n+fm7Wg6f/0keOmDxD61
eqJyPeOFs4ZOKlEQDVOjyRVmw3whzMs8MKezhljN64rkVtlbBsh0ndJ+ORX7wvvfXs4vHngt+XvI
gYEcQNJlRUAh4e8LG41jJiZKLgCQXX97puOtyftoP/7AFBAut9+to4kBld+kMfAfFNcqHYdWuIVo
c4wkwwn/Ybo1+QxI7B7BY5PeZg6+/6geDRctf4UF/pX1Dk+t+9u89PTRJCgugYVC1LWbGczgLerU
or32oYDs2W4vOaWCRDi8agES19/mhg5i4kikYMLo/ptEZpMbYYyGAaM7zukTEsO6Dr5VhINR8zS+
PcOvfuUHWhZ83d8kMqdz7FZxMPmxQFORe9n2z5T5DOEW7nDjJU/iN0kU12ereU2zCSS/CayoQ3z2
ME229PW2ttq1ef7CPShRgkEL1aK8W0pZuDA0SZRMZIdB8QQT/l1wlUsynnkpDEolg9vBiKcH0Ok4
GHWvE9yQsUWzo4jKoFOg9Ix3A1UBn+mb6VnxYPW7NYbdgBLbCl+Lo5UdTnbHCxsulbz/9oXMJnRh
1lcYiYUvbLdITGBUxR72NlVe44ArEEtjEct4yBSi0lmbxicYGTte3fsSfP72Ecz+lImSZKGAZQKd
tUrQvIuchGuQmOtu0fX+w8hn+8Fc4HEcmHllXqEtXt3dSXrPzs7Ld/nJe94vZbp+04i5uvtpgmsX
QqN2a9trswHxOLK1/vN+pxKZhGhsLNxkb6KrAB6thxHOe8wpgUGsXvVkbXGzxkuPnt++h7nbpQQ3
sdbRbbbtT+V9+tRs8LCA7bIhHVoeacxo55ucAM7Sm28ulS16WdW+VKcilbrbj4/Rs1SCFjC0n5SN
FzwMCBNgMlfojASDI1C+V+++AnvctZ88aFsEml+7zla/xHoQDqaBzxiRREQUxKvWvjtgyqqJ0Wsc
GKUO+x0LYxn3+iBPTS0tBdzPOO5+bHfHNQIT3Ea3ZUybKcW8HKQ2VKpVexPkIiyeykQMEBYfrBXa
OdDQYUG54MqdNXZbrHsKMpCWgIxJyLsCCuZkdJJtbk3rgHwe3LAgKkpvHtOU5Dac1MI7bQfPegRn
k9VGoMOiCEsf9UjZG1by9m+SV79ZGwNlRZ1PZqjhzAFPL8heoccLs/X49xYHRG6gP7tN9DgJwDKB
lfefR7EgmR8Qw//O7CB2w/xH75NgslcxwTgNczsqHxwDW/Bpf9OSgbC8MJVO8LH+CEYJ1ipylS8l
QpXolLu8c8O5vRQGxNBwmF5FnW61TQeHOgG69R/oc65dhx4PMul3/2FXsqwJpiFKqs4WPq3aVVv3
OlY1HV2TpP2j5v8Qdrru/Jv1m8lh1k8fRB+rBzmvru3HBFESAbXD1C45ghaRYCaIWb1eHnozrCu6
evSCT7at+x7iNrgvZqm6Fu7hr3VjkB0Rw0b1fYhprcZ2x0d554Pc8YH83OBmuZJ1s79FLtI9N1iy
aIm/JLOttrFiBF3XQvKAsWhvf/lu8BWTabBSABB3DNvioZsJYx4CrQYuDNGkcCc5tRXh3vIBMxie
dOJm8xfep/MVvXkrs/OdFl2I8SrQSyb7nYhCdtV5rzxeAIO3egx+q7qvqkoBKasDvKt3dEOj3gXl
F9Z9+1gKaf2mDYvXZgUGWGrvmm7Z0l++DT5tpUCXcrtZ2esvWuoSHZ6fOVIXr9zZdjFYbEjXMu0j
uoadlR6Mh9aVLs2jXbx8r+yv0OOOr15KQfymJuNCZkYmVoUOgSAlEO1637bk9N1+Aqu4Y8fFRVyc
KcdASF1fBSNTqSwMpfooibsJSAqutxM3PrhEwPibWgyICFOMJoQMogq7cemU06i00FhsEs1KnNUx
i3aTVT1/Ty/r09X71mnpEOcWoBLu4PLNvmanAVOGQtOk9kPfobml/XzlVaAtPfLnSt7+PhNhgIUj
KxuIaK3bBGC8tlcTWtu/1+DPtL54VDfLrhPiTgZe1oIoGsyRyBJ1VffoVTlr26og/T7/K9lnLz/D
9bZJ7FN7wJt3RxOanJVcKonVpJlc5lAMehuLRQO54cPuUp0RkJK3CGRYJxQRcg7gQsjmN1HMcRCC
oYrqFUQlJD2Lj0j3n744R3wRkWfaMKcg8YOqMAyIKOz9oXvTHbTKndapx4sXLj9RZ4KYM2CUQqq2
ygjPoFojMJmR5BtZIfTt0RpCyakMIh4rp7WTs+MU6EF3V889nvnkhVfTvHQUZFETMD4NCSSEZnBU
ZnYa6aHgq9pEg1FFYsklsXlO0GLcR5YkvMZE/KewQ7HqJAlqoTHoaXOPfuf4KOqtPOv7uUcRClqA
OXu45HTNxTFLK6t5PI45xCXE/viYyMED+3RKHl/W3IqhxSfoXBbjqKzGFS7xmqqGN/D+cji7oLv2
/LUChhMEz7n+1+Ju/VpK9vGZIvBrqOl/llKzhgzOEF7a58AbHFCsfj2HvFjK7W3HQuVMQ/admcr+
hLeBjvMdEfkzmbYr0Ykwq31r7LaOh/a+v8iDTx63hLIMadr22UYo70s7ghbtRwB2Epuzu0sgMP8e
6oLM7FUyqlUp0hUXMqeqd553DMHf+/PdGlEK+W01kvuvmni1uUzGrVmNcqymNdZgd7mECBKTt8et
tPYfOe4TTzUGwg15lVVlCjE4/a2I0VbR8NxIP4KVJVSeqT/cX0me7SoMcuuyFgSosMPJPweEDkJz
zNjaeB5BCTieelcr/gsYXnJ5epY8DVlCQYoo0mCwxqxmh1wk5ob4eKyswKxMLiCdQ7djPpChtJCa
4RnMkk86F8esatbhdqpriIMT1T0MsRWvrWcfbWyb++u5fDR/qcUsp6/neVdTw9SPJxQoomP0/u8v
3rRzRZjrT/LTCIRbKyhiD5IVnkRPu2yVT8y9XwcHbnPXoo89F8dchUEjabFBoQZDcVPbLpT16AaW
M7rv5WbbfKy57eNLTIs4Zr9WkAHuLO4NtEhAQSSqrzbG/2AGEaWM9J7o7ACLZsd7Yjgt0Rze2i49
j+aiGRwfpSSQjDQUz6+jh+sYwxuTnmg80+eYCFumXuVGLecFlrQ59TbIKVBgwIGQxZfzTBGdKjqD
x7Lui3HCmBc4MJSqEgTnFm2mPBoPII/AbL4fJ4xq/uLu3VLOf753bHW63EXjkBsBFtBunRV2DlE7
j+e2LyWPf5PCQMd1ktSqu8JCXu2PNCaY0xw8CeRFIKidCGw6HYvn3tJf/PP6+9sm2TThYAyFXJlY
z7YiIvE3U0ZrNZBBQM71m7N5iykDGXMzkFdRUFnDUvXEU6WVg5qJ53a0bOFFpPmqx/zJMlwefd9S
tak2F8WASdc0UqeZqUivNFsINhGaJp32sB1Fh1tqtojAM7UYJDGktMH8jCts42InTrWWLRu8ZZzH
waLXNxPCgIfWD71UtxBiGyURfmrrU/bGAWB6U/xhCzMRDEh0SjGlSYXt6WEL68A516S0jI3+IVrb
RuNSvyxb+y95LFyUhSBVvYE9Qj5N3onr4qnIrKIsnJVph9lumJyuJ5VrJjaI9aUCnZty7OTt0321
b+75HbVZSLleMTNDRtD0vKsdtLoXHVCFdky3AXn1PfQ4kOvn8Yhksh27KuiltHN0QQ/ZZuuUGy0n
7QZePrcmZxGwZ2vDuIFadi1adYzFc2GQpF9Pk4VQ00i+tYxzrfNOis5gjlmqOCor7MJVskMTbaXr
8Hm9fdmWBeFy71ELurfUjK+ipq2eRSOWmsZF9vtNDLKzjngPD+/bLZelcamGb44BbGNMtJoyhHIh
bT9EBLMuY0u5+G88CrnFyISs6jJiE+C20CT2ZLZBI7dxjmNjBY+yXXr+Rj5e18NRoUN3KzxqkS9D
/kT+Soj2ct94l+/DmXDmzEZxp/nKtRThxYDeeH/QrAO83WOD2FblDBbNzq9t5fivro1fYlmSjSIV
ywbTsMSzWqyv60drCCxlh7IKOlzkXyWAZwt8y1jO7vzBFxvZF7HAKGTZd25OMH7L7GzE/3dc8rNF
C9UUBJnAj4eiHWY9VRnkE/5Y0XvDlRzNwoP3+JNgnNj29A2i1Pu7t3wh/pLGLmMk+UWbjbWI4BJN
ygXb4ZO2qCaFjToCjqzFC2Qmi/GczMwsJlWGZvt9HNha7ygSimhL96X5OCUYC+PxbqzluMhMIoNh
ceVf1amCdjLp3KtkPWxBb+sMjmQieWN/Taf7GnK2TmaALK4KP5/kXjy7vXddK+5JeLwvgLtdDHxF
WTKt0h4SqpU9PjXgl00wQWez43UNLmPybOWYt9Y1jBW5vWLlbITpIgdJYrRBolqeT45OwekPRJ5J
YvykpgZ3gVoPIoJJF5u+VM8iOZcvubUxHrwflpUc1qfUOcH75NXZLOPmTDTrNrVqn0h9AyV3H/sP
9zyWBJMUiZWuQyLQWv3nNQ+2eGeAgeopyQpfaaAt1lUVLaEk0ct1R7v/T2NDTvG2/cw/OUZDV/De
CjOIEop6KBcmZAoeXugoT+udaG9W1sqz6mKbWvwg2qI/+mth2SBaK/dXPVRhpq8g7wkt1MtPXrmp
Pw3es/J2pO7oxgbP4uq/66nmYKVAhsOl6PzavaMqaX91zaN6/Ot4xlTJ9mVYr0IUCOUbrUf2ive+
5SwyW8Eh5Y1SDSK1JbA6VIfUvYLS73LbVEpxiloOzq5yzg3LX6IHVZWnMU5og8p996PZmKRG2H7X
w9Nwt9onsnQciYsvtdmuMuCTVm1kykNLT6p4wIDr8VaCppynivvKlnnLyeCPVIemYEyQVTqVS4dC
XK4Po2WAmzknaKITPZC4vQ+O8+YpoBRCbw0G4iL1Y9r2jrfQPGOmnzq7/FVJ0bQwwPG5PlAb+6wt
7VDhwHJfjFSne7bMwJGIEvjMN6EziOwVD7SJYF2L3wrckVfH+r/aKwNEjS+KV1mHsDi19jv3s1St
ovCMRxtVqbEV/RuGbQ3UNP91axQGhHLK3agJMNcdvEO86yJiWrgh1z6iTfft9Obu3llHdkJmUY+K
mkf0Rnm18214qGN0fW02h6tdWiuVNJ4FJ3GXWuEejJvp/otbFXubsHHvCxhPJ8j8WNPaEde0u99h
6sv+UFufEUm2G0oK76TrbUEk9/3lxO0647ggKjXmmbEG2WBcuwAwtLdRj1u/8S6wJZqV+T7e/j4T
4HciRreKHfaxc/eoVZPdws1fetMxHVRO4dV26j+vltV5W5SAej876+n4lHktKlJfQnD4gKHDmzzh
8Ng5mHieWuvXofcGzoN6MbKKMawafQ2hkJ+tCorqRl+Vo0CRarVGA3O6Gew6sdXIXaWk35iv2wrj
1nfPvPjSYk56Lpg5wkMXmo0Y3AQLzyq5RgQNH5e9MIJ8Ydu+C+UerfW8kOSiVziXypzlMkhNsQTZ
0BmRwcthnx2TwBIzVNMpnKO16BbOJTGnOIsaDUxJVJKJOnfFujZWh7Xcyo6419/vn+PFOtCZMLZS
CLzarZInELZDC1JQuslHeNDOWWi3GyvXceeUzhojwTL70XmUre3VWeNgazrh3Xs0Qcue5vl3MKdZ
CPHwziuqdBXaq2M6EqvYUhaj+/ouvqTncpizKwbXcsjMCfqijexwKK0jpl55uuWQLe422p8dW7zU
8RJezGUyT5a2ybuwnKDb0FqfboxkAAq2t1yOdJ6J3gpxZrBRKsn/muiuOcneOygHnw2Ld1NTB+Te
RjFOQxZPgYbNwgKah/0+QS82KnZDk5a1fvFzlnQ77klj/IK4y0st9CHNrwi667fbzvtRbJ851rfk
5s03iEEUM+qaaxOI4llKNqsj8tFTaPkrXsf3UoOQNhfDQIjamlJ3NajtvaI06YDSpM2RPL05oFYC
o9COT0jN2ysGSaZBjOs4pXu1a2xbBfHDC+qrD6Ubqqi/5UZVlnzXmX5sEcbQpyk6wCEOLEqme92h
RQLzZlAccf8ML6YQNQ1dT5qqSKLK+h7ipIaiDAbDcz6tdRrGja3psw/tly1S+DF8D24EZ8lTnktk
0KkR81WYizK8xl2FIuIVChbwmEQk7Pl5xUloL9riTDkWoIpwatueGglWUblaKhbx9f4CLuLRTASD
R5XWrTBtQBLPq5aUe/UNjDutFWHg7b+6yWaCqH3OAOk6CWkcddClt+z0KbeqitA+2h2XlW3Jq5/v
DwNKTRDqnR9hf3adT+Blbx8x3Tk5PJ8oexA3E7Ro5zO1GFBayasmHlYK7ir9Z/EuYiBEJtqJYCN4
wuVN5FkeA01h2DWKfjOHnftxmEgJc0AGGfQG3NcDTy0GnkohN0FwgEUsbLAUTXbu6S+rLWCClyCk
p+UPUJ+tHwNLAgiic6NRacRw353F41ayX+jNe9/KFyNPM6PQmJqwvIgqI7pCDALKinfZf3wcNmjD
wKjTBwcZyRdrF3r3RfKQiWWA7JLVtRMSWAYYIPcVnrKSE1Zu/LgrYoLH0P9xITUGK3qjamVTgLjX
y4ooG1QXoGLjvkocOGLLXEK9HBoxhogwJv1fAqomrE7iWcTyzYiMsU57qnXVZBApGDFIJgHjL15U
voe7ceNu/nqKLA8XI8iXLAwk5cfPFj3OmUwGnDDBUWnCQMMpRvvXR/cwPq5A8c/z/W5O15/G/ks1
BpqGZpDCsqZi0LoJWr+JFC6GayNW5Vu84hoKBvdkMcCUVX1nZHg9nEHGLx59suU++pbN4Zc2DBxF
UqWKYalT6MPb5LIvnf0QgtRX3iuX7FB432u+F7MM7r9kMriEGUcV+OuhFcKNl0oiTUh0J/0RFOSE
eDXnblzG21/CGGyapEYLmxQKUmH7aHP/NC3Wp2t/G50mMJg0tH0cJzJ00d1PlFIfj5vrmkbDUfeX
Y76bxRG36D7PxDF+S2EovT+pELeCN3HpneKU7qpXcLnYHEFLkK4jOUrJkRUUbzJ2IfThNR1RjYE2
Xtt/f8psBPbRt8iRsnRDzaUwljCgiyDJWkhBKsFEUF8hjuxgHh5Hm8WawrkcxgjitOzlsYSc2xwZ
kI2cN6iHRb/vjx8YpM4rBl0sTp2JYy+qRJpAw59BHLh3bDeAP3F2DzppUcOyH59RrKCTA21lIMf6
fXwqVPLkjA8VhqaiJXh93T+Xb+A7ur/Ui0GW+TcxlpNhJHQZ1nRDB3t/Roc9wThYFA0BkUFG+mU+
cM6dsoRdc4HMXaYOeiIjxy7B+5C8ZCTKB7yD7BsZht7ZH0i0P+ZW6p43xyPo9AcrfkWMT7XA0J6Z
KGR1RMe5kkcLuTMeS98SIsw/jLmbCnVYSVWOD3utUAZi8vkGl/BtLoC5iMZrm7dDQZfa3ddWKhDZ
+w+zofjOu40Wwx9zWcxt1JnDtRboOUXRKhoHEQG52pszCG+F95/xm0byTYF2+9fS55Wg8VaR/n32
FFCaflA7auMyZs6bj6lz314Xo5FzxRgAkrI0rMfbLu0uHyGGPx915wHWGmPSPDcssXQL6rppSiam
0YE9gFlFvRGFcYDLcq7aLficJLehm2YkD4bOcWIXPcq5KGbdOqFtxitaYs47cAx+fFxtsNo4ppfZ
6FzmwCtPK2YJQT0cDuoVogTvdf+pnBOXg6uLpTpzZRj8ntQGbecpJBSnzkFnASWU4NjB8hXxa2sY
6DYpQb8eQIRNcQMDWzco0OHXwC4+LmaqsFVtw1Qocmx21J5dd9yfw8Nf5CetcELP6ve4Xsceb3v+
AZL/Vo2tYJvAATQIU4tb6bJ3wbkILPSe4CLTxj1exGMxvzPXj4FjXzI6bRChH4gxzvlzQIJtGqK4
niAX6GHconUqSvIN4vPVE61m/uLY4mIscy6fQV3a5RNPEuSPHioWAIooVsUrgHf3UnNgPea5GAZ7
dbXR/amBuaDvpSbBvqH5Eo5N/gPo/to4Bi5SA2wTcQldEAbB1GyStCCVjEnm2oXXWNtvtNE9f0eY
DsA5C0ve31w5BjsK+OpVm0MuzAUYb7x3a+Gz/uSJ4a0hgxvj8F/o3dnG88Uk+/ZHs1YaVKXF2DUw
D3u0eoaj29Lrba4bAyWZOISpFEE3DD3YY9hfTsIfPMV468dgiab5SVHQyzIn6ZOCDMitcY1nHcuO
z9/WwdI1q1WVtIYME4Sdq+7mM9mia2B6gLtnWjje4fFxa7U7ZSft0CPBWUWOhix9s3ZVV0B8QMrO
FXfB1rRKN3J3oFrkyFm+/X/pyKAJUsVSK05YyR0ymUND+hUtorARywKF5mfWIBvOn8e42IkxsxGW
yHkyB0EwW2hHWdNQe3QjKsTsM7Rj/HzyHt6d0Lk1Y9TchwrnSLBtrEKhjkhN03UdJtvdoLQQrBun
1ROt7wdjNTcbz9tHBmGSfhr1XMb6ojQD82PlNeaw1xaq/N/prIbARWUXZlDf31TefcRSPaeSXiC6
ASXRGwwaSNy15788UOY8OGjJ5y3pojRDFAxVVkS8aDWFcSDNOFv5CVVxP7kIEaHagJT2m+ptoSHK
bglHu6Ulncv7Y0kbQ0npAwhMeFsED2tyRmm4PcpEtR4Fd2uhUdFEIQwvhrPkhaH7WZdUmTqXqvi7
nlJahN2Imc4wWrf90FGgXvCO/ZJ1zkUwp1GNy0iUaxHWaduHz949ccB50TmaC2Av78kMJDWFAMS8
6CMDZRl4P6P/yUHPCeYZceQtIehcHGMaq7wrm1WEJTMq0gWoNf+LI2CxxnUugTGGVg0HtH9AArLG
yNx9kox6QCARvG90XDnMjQ06ss5vO8jBy/4C5szQOnv6M1wf8BdwRNFPZj2fuUrMrR1GY4ow100l
G8CYuqIH1jwcJV5EbfFpNpfEXNVtVYaYKztRcEK1oFiDol1pKPKHZAtmX5vPdr/kHMwlMhe3oXd5
haAKtqskyhkOHf9G4xxTNmaTN0WYqD1EtLRAD74jvHFErN9QI/H8/Xp/rzj2zWYVrkUpx3o0YAFH
J4xcQ+QPhF5Gu79Rh80k5KuszjMfe6Q2jlC9JrGnDyRcWVVklSLYJPXUluxiON9XjANEbHIhr0bz
2tNFBFtHDFqq7driTXNYjOXNbIG9N9IrupFxrmjE43LRLAU0lYCiByc6P2IqM9faF1MZc3kMVCht
khgdBSP7Il6E75xUmwMqVTNP6a0J7UXrbS6SlzIkz6cv7lHjbSODH2o9KVM/UuF2j9lNlLGRhxtL
rtxcPxY3hnJMJQGWgtaJ+lhbdKxa9vS4xihZVDlzLJ8HiBqDHd3oj1IaUgu57AdQM7pnwz56ZPBe
vjjuzGJwYq4YAxp1ccXUWhmnDOzu8rr+qb5/3bf2RX90JoGNGUwdRiZgtjSU2ePeldcRQXPw6Ug7
T1C2gMo979Rj2OqOl9nlQD0bOLiqwzSJMRYx8p65xZA8eGd7ZkW5S0qhxa+/2urPXbhBvBrZyO6s
qFaagu4OYR5uVu0fvMG/8YptZwtT31BXwe1OQVwMI01ABPsZOO/gbPnhWPWGdzNzIJhtoJVBPT7o
MfVoqqfo6cTjk+ahFNvEloh6laJQh9p5Dv8icbJ1TfYkCogcEKUDX3ybwAngnWbuOjKAUSTJIIMS
gpokplxP69Cmg7t/YNjw+hmVO//H48wOfBK6IdOmAicA/s3eFe1ziXnDKiaFbwBVXzyo4tzR7Iwn
X+3VMpZu50119x/hV/CcPCXnfAOs+v9wEBgAKTQpyMqBirPhJF72r4J3Md1YtIKc+EckxCJMnbwP
KbzDxwYP9MqfQBF7Q2NEXtzD0VPOnrPd3hr0uExvnOuFDReURiSPVx0a9iiquez3PtLMubM2Y+eZ
N/+C4xoYzBulzJpmUuTb3vlP+QPCA7y8zmJmfgbHbHigM3KUHNBnENji8VgGo/o7clsnpAt4d8ti
NHUuinmhJFlZjMoVxww1XSAmw9sc4dsAQ1CfjAdCHt4xJwXTejCrhw4G4lEJ8cCFHf6EauIwkEQo
CkIIN7WrtedZDiqk8IKhlRWcR8yNOfnOy4KNC3Rq3KnJCHGthUA1QuOYED0QtFg+eeTt4foDftdp
fDulzwVl5ud2nC2SOMwXm/FQ0kzXBl2H/IRcUYGj2H5EvvEI4OjJcxgMxjcB60y0WskUO5Fbz5wQ
tfa88DTXRhlMGbWVjilL1EbxxJjWsveCyhGbe4nzXBN2npOIUGcklpBTuRcUj+DdeU6Rifbt46Yh
ik2QXLUca52sLF4wgmcuJhPw6MA5OiUyRF9oHY77ucEQNNwKw5pOlvWGZ9/1NDJgZsqD9YjGB1Lv
Vg9faU+4EZ+l1NHMbkwGcsBJl1Rpd7MbxLO6DdqQNmcaZAJ/xfujil4kaq4cAOc8VdnKp5UsFqaU
Q2i4aWw72lbfW5DW3xfCcdlNBn0GQ1NimR4I++Ntff+nF/M080Vjnjtio0eJT0M97n7YHALUoKFc
y3c4YngQZjJ+SreS/NpUIeZ1ryKkdBjwiPv59ACSJ1QY25z14sWvTAZBGn+qKp1uyg6POPdj3x8P
myO6VlfeY2MNHpiXOGbAPX8MloxGoiXlLWKG7txqM9nIYaPmhBRrB7XGnSNbLyAYoJxknP2jp+sO
WJsMwEyKMCZCRW2js7u3CUbe86ky7wvR2aonX/uvdrv0ATege8bpBivE8enn2+ha1uqde+Eueipo
hAPOGwgXs/EMox5a0NCsACoNEpg1ORzBwuThoVUQOp4a/G6vvPL3ZRudyWSinu3YX30/9qXzdSNM
3uP48A5eBie36wN1x04n8PvwKrmX38czmczRjtJ+kM0WMu1wsy86ayLKl7jNwfZLhw1SpkyOvSzi
1Uwgc979vsWiTyZ1AQOFSEg8+xjDZ92XsvhgnQlhTnscyODQkiBEsYQnn0trsfiYm/08c7z1XLvG
hoafp+xSdgICmvPwOcYPlCHzxape6EyN+wotkuAYM5HM+Zb7bBU1MkSitzYl7XT5aVnXvb4BB4tV
Fe4z1xp5OjLnOjHbKpSiQMak9q/19+u/qrifKcTGMvRprBQhguHt4C7UmCiaW967ZCOEvLZ55rDs
Pv9aPTaAUSWBgAGQOM0J6S0MukHZ0gHxVg1Fwk/wS378gNgtnXPGK/XnnWk2uBGuwlpeiZC8u6AO
jtYVbZ7Ig0HeAzRZ8ojBll/jMz0ZBEEvXj2oAjYNLLQg/cQsZAzhe9LOXoN2OAwyDT65S7sIzTOR
DIBUlQzCP0GDgjs09R+6U2rXXmhLMRHxYgU/SUITiDbKWf7VlTeTzCBJZeRyijyfBJag1/0+fNon
axcuJ+p1bO9B9x4s0ZIww3TNCwtwTobOgEuQJFqeZDiKn2cagGv29486dxMZdFGipkqv9OrZo3TS
dUGL4D0RmvrCGEOep7Lsfs0WkcEV3cii4NrDYnYf9bNp5U+YVMrjJPiHQwAvEWxupiLcatRmtXtT
FIuxLCYyNPrA+3GCUW6ecJduY8w8esZsRp4rvvzsUX5JZPZIrMHeMVKJu3Tz0W3QBgXHq9vT7BQv
DLDs7M1kMftVRS14BxrIQpuI/YGYlHsEsvwEgWjqoHn8+Yvjci0ykaHP4e/lZPbMV8RrUGoxoNn+
bI/o6claOwAHWzlgBMuGSBvyQAbnR3TZrk9I23+HJH2mT4/19JQQ3FGcdywV94cHOPsc5qYw+0IR
kxr628l67Em2yU42L5rzD3b6t863QzMzoaa8+igphs55si7e1Mola7SnvqIW4v7p4yhzM+WZHIzT
1psphzLqJwb/0dERKge3FtuzZ9t3s6eZiEKpgizIQhnx7oMW007erd2TNUjsOIayHMj4tTO3VNNM
UpZew6m4YtFQc4B/qN/HG0vsbZvnnSx7y792R/m95qDDxPg4LCBotzqFJ78Ft/U6OD1HAuFNcPiH
q/yXKAb1iyGVkiimxr+/FbaPFtRCSExwPrKXdBecERXq0Q+RPqJ0JeZhM1Xkjq1LDK70rZH5Qh3R
o3dxP9wNSGvoS5KgtH9LqfcoNSvPXpad2V8aM/jS6UE96VRma71q2xp1ZFu4K6un3Re3VeYf7p5f
shhoyce2jJMCtrmj5cLuCrWpGw/Uew4ekJiBwFGNd9gY5OjLvhxjE9Ls0Cfic/O6/uY5YDzgYLnT
VNFopQDsAOcdrcNBTS/mDBa7FHQtCg87uLKYSJSaC9MwiPRk713NqmKMAw7c1Zn3huLdp7fJ8rNz
PTa+Vmi3XcLgeM3bf3ySM/rA3997G1xcvF3iqsV4leZ4zUItoUYvwsUz8DZE7RItirgPvYuELDNg
vAX6Zmq1ZphehdtFctkXm4/PFcEbHw4durU8dI4gNQd2ksKijF+8mPOiT6camIApqAL4GRkVVRl4
LCu5jAdC7UwoKeFcK9SS/8CN2e8zAKnJg5zVYwrH3MQLBJwjDRG+Rl7f0XJEeSaGAUcFGOyrVI1X
OMP6HoFyPK7v79JiQ4Exk8FAYGdEfp2YUAUjS1yaO0XhXrczIsxoiPehV9jcnsFFAJxJZABwSAIf
c+6vdHMkr7GRpzITBHRvzaq8m4xuxL2NYgAwahvMADMzGXHsyqY7NTxUKSahrkFDw1tJulL3ZDHw
Z0xB1isKVrKFHNsNbQ2pUzzTeHcmx/huVjM7VxLmb0wKphuf48KuzyeUrPJG1/IM7+aJzESoxVXv
iwwiXpFKL186ko5WabhcNOdszw2qZnKkpOyNOICc0dtdNO8j264GckXxSMlbNHZz0ERsCAgSaRqa
dDD7l9mcOImuWp2r4qlPW7fRAtf3YeJXtOp0o3P/SLH2zYhi92dY5bGp96J4asSI9Mp00evHSdFL
XuiNgtjc3lg5zPXUdZRZXodKAtri9EtXpdtWNMiEFGyUS6RMV+uwUYigTW6+UoiiK5aWFBxlWWNk
P4K6krMdVOu8y4NOEU+rrCBRr26NoXpUYm2nNp2tlu0mTSunkXlr/Mcl9h+5JoiPJAWsdOwbNMAg
0pUercRT8Y76cRGzMQmmd3Te9blAUIh07/f39A/fm5XHwGQJxt1SUzRsamisi3EkRSQ7edZZQ1FY
aLm3piknmapbgyxYtRm5HPmLRmVi2p4iCYahsMko00zUpkRu7HRte6KP8b4fY0uQu8ep1qzO7D11
nKx21Hb19KDUCNLECpmitYbpTK18uP8xi3s++xbmdqWUi2CSgeHJqdsLsVUrRLT1Ee0Q/RSRIXm6
L27x6JqmgtVVNV1kVReCVZnWGrZ6HN5L2eonV1TIteW9BdhHz22HZ2IYrWrRqK+9nkuna1pXLsoo
MrsrKjSXK0LcrVB2rWmGFfc1KB/r2LcydShI3RS9Ixu5adfGlGylevC9sF0NTieN75E+lDvdrP1t
1maKM0lTQ/Qkn+yoVrrHICvizf2FYtGUaiAK4EtQBBP97yrdt9lZ7AOz0xQlkE6JXx6aKj8FrcGb
nLNkh6IIFNUERZd1NjsbGfH/kPalvXHryra/SABFavyqsSe7LbsdO/kixEmseZ7169+SL/Cum+rX
wjkP3gjO2dlwiUWyWMOqVV2vijG0pEzTLmKBugdmojBVv9D+GwOHeQE6Y7qkUjgp1+sphklqxKik
L2gF/pXEiqOk7kAfKYsNWX9JImql5HdYRWaaNLY8FoGZF/qGfeM9SRVzsRQ0kqKNHf/g+l1/gzqW
sx+pTXMhcmmQPjWlyLd89lkqgRXQ5/sbyAdQEEaJSpkqaxLA/l+NY982UIiESRKFvrn0SfkiVNSL
xsIJyrYzSjLvhbnEuScDce9LXbmAX2I1RRR1VVJ1hY+pgkoY5oyNzaWZJ0dre7dMT3Xi4aIJzey0
03udnkpyCVq7F3t3aPbz4Epya93/jBWt7PIZImEYwY35OWsap6SJw2HS9OYyR6/zOWcm+NvT3lU7
w5cNyZ7cQLDV/NR9FoExlcdIcTLR7ryytEP50E47MhjVKRTdiBldcvILA3R83XgUUV8Rzs3LlvOy
Gnb29b2U6aIsydgsvqYIKhTWJJXfXMq9+pH9i+zerMzMBv+Z1R7JU20zvEfNrnZaByPBTrWdAc7Z
WvOZPE67eOOcrpBf/Ndw5ksopETQImiPup1dISzubBBKmLGFdwAVzj//JrRXfSIbfH/XbtwPKsMu
i3CqRJnxpfGsm6sAU7rbixhZo1KYHX1TQQsMgiyjg+28L2yVa8MiQSWnUkVDIwzuylKN/HZBqmYa
/LbFSY37cqfm9SVPfup16SZh67ZBcCoS0ZpFOTSU4bMV/nXa25CKG+d07XosHwH0h04lFJO1r2T1
t4+I/WVyQqk0l0TvzUKp96yKvcCTCyuWqDm1ViEgfYvZ6341qAa4FN83tHBD52DWAE89YRIhiG+v
teBHeUS0PGovUvzmDxjkPGavDcOI8sZQy3OZhPvxR1Pvh/KhTINdHbZmwyw5eI9EUA1SacMbWCXn
l00RKb5F1RRFlflqnDBQuasy1l7QQ2TU7FSA5Rqj2+CJjrFR6LI1dp/R6CrxU0VGQ8tKO2F0IyBf
PX34BokBXCWCbQR/cL6wMuR17uNtugRFJRqxjrYsbaCjuaH55ddcudyLGDRiMRWymKpwmu/rcCJE
7LuLFJpNYGaJnWg/IvaoVk46XPzCIoXVdX83pK48Ew1jO2WqY8tx7GSZl6rHXULiUH7R5t0MYuvH
aTSlsTdk+ahPBrwBA4CocTdvRjLr+6YDYyyDvwVPkihRHlYtxKNM1YpqL5aAFsKPyE4wzVfERLwt
Hs618eckLRv87VKlVAYBWA1Jk1ue6n2OWb7/clBxAsCAHo3WmkxHNEKn3fVmuOvtyNUsxRpNTO2z
wkPmkGPgzE9buf0VFk3lvmrxhr59VSGzTpZhA146EG+PVvxXO+T7/NQ7lSEaDMNrUtS/CvMf5jfX
dmMN+CGW4ggudVSXonsqdROndNPD/ROxcsC5z+KCkTllpNEJlDWYIsSrQOOVhmCpW5Zu5Y9wcriD
JzaFXhTxl5ziBzF1LDpfxur9eQPvjW80GJFItqocq5z1l84VGQ2Piq7pIuFOgk6EIZNzWXuZnQE6
Zzt5N+8iUzzEj5OVoQIcm2f0E1gH6NW9r9dlPVfXWycKkgTwP8jyukic6JyC42eMev0lLC4afahA
XBzXP6PyAbSFG0/ZjS0EYQgmE1O8m7hdvK/OeiWs41J4iSajAOqdGIFiUKCRMkPOLLLVRbp8Obey
7+L49rRZDGcc5Up4UWkIzsCPrPmPVYf3EI0BVFNgGEUeUyhXIxPruo8urC0NJjeYYubArJlwHkwx
2CrSrjdK1BmOB9BckqTDYby+l5IQNEvyA9K00PDRElH8pG9Sc5yyjW26KWgx9ipuOU7G8vffDEAq
TX2Rtyy6UMzfmjM7w2QmK6h2VbTxiq7PA3RGiKrLCtFhbrkHrBsLzMIRoviivqSKYoRSahd+a1SC
mRYG2sdsjJG8f9hXhW4Eb7qiLTGjJInyasu0JClKDEGNAbiY7A4ML4cJ9B1GfM7M1AjcxOztn8Rq
3RI/oa1vGRceOfYlXkdYxxgy9HhnrlWrSS1pMYErviivlTlbvlPuGsfs3jZWuQpYl1V+E8P5xYNY
xXUcZjHy2767lE0nuwKe+WNGYb22A1cywscO8yOWEggzfr6WaMnfeke+6ojX1+/6IzjDksJhQckP
H1G+BzvBEAxq9kYH0z2jb12yRvsJVX9zsEoD4wAMGNfUlM8Ew0rvK+PWaf6uC+45U+JMDBRwsF5U
YxLPTDUltJmVx6R+uS9n/W4glFw8QlFU4Y3xxqCRJkXJkza+yEgKankIQJhEqKGK3rBPt+KwL3pf
XrnfpXGrqrouKga/iS/N78ROzR4DSXCcTM2mJjVVJ7Ohaqe0RWO0Zuvjud3NAJD3ZuQWJ9mszcZq
jeangoluBB13xEX8ZH5ifhcgFjHaWnSgdlpL2Gsbe8FWaS0cTFVbXhxFlvHWcZ8dxnFfJ1SKL73D
rP64n41gB5I3b8YEKoxvBy0WObRWua/c2Am8584ZnIWPizgsxdv7O7Pywzga4BwWnrZ4S2/uH14n
WAdVkjUe5TYOLV6LaPk08JvF2q7tZqutxJ0CPyNmRkae75+XW6rQJGiCIK2E4W2cKaAaSjRCX6EV
q1H2+Zyahb9Hp8NJ2EryrdO4UPp3SZw1qLsKAd0ISZgOwBzw21ed46vHtAKNkYC8wjsp9v9/a+Ou
fljrJRPyEmvrZjQ1P3XjYx+NmzAzca1DKgEbQrBpyyh3vsCBKVW5WCRCfKGqVXfHLL0EcEbnfcgS
A3NMjU6CPzofe2E3uMmLCKjWv2bLpt/8hoUrE+8Y/CieB43MQyiLQpRclGlXq2c/OvrVAxU/7mv0
5lJlAup0BCQSHi7OdxrpiKibJMlldPQz+1nZ2Wf5FGMkTWKrbrurQQJIMDVmIw29IXaVfBgwJS4o
JohtT50reYXXWJ2j2/Ohc4hTHlQLludMNxa7NtlwEHELv9I7ROcnDqVpMKQJHZNLKDj+g/TYAJTl
I70gbkw5WwFxVKSMCawRU8BHqip8XzyJEPeWAUkv86nx0HlToSHNiOwYgEUM2kWH/OnN/ff075//
PpyTs1AafWzc39cbS0VemVGkfGEZkfS9dgiyTI9VSanyi/8rd4TfGNm6+RCvs2RYpcKYTAl8LCrx
bvdUipXf12N+mQ7Sjw6zLYJf4QuKJzvhefrb2sOL/wbD+pAQoyitLbjRjXAa0mVsJ8UXwPvlnLx6
YG1WhSwH0Hw8oSJwDNw3EbxYOV769GHa3dfnV972+mG8FseZVXFK+jSRFYjbZ7vMG0UzM8lef6yP
yj4Fug9TK1/lx8ZpQSDYutFL/qpffJvsujcVU4gfhZ/p65YntKkCzgATPYqFUl++ySJ2CVhN5YaO
DNQctQrHf8zd+zpYu9XXKuCsb1n2UR0Van4RBMxD0zyWPsjTWepMvX5lg5nGG17t2tu8lsc96qXQ
q6MsQR7xH2mfWqw6RtIWHHb5aG5fVYYxB6qMwiIyody+RkowMbUm4aWpP4j4Vm6luW4sQgXnsL4M
okUQzLhF9Lle9Bi0EF5k9e/YPgm5G/lboKcblx1ePyqZGm66hEf5+rJjHrQ+SkoRX87MkuxnajQb
AdW6qgGn/7sEzpwgLZkLfgkJYvBcjKmhxU9iiqlAbiH/1ahTXKTgOP4qzP5Z7zMTFdz7J2/V4gGD
+k3+6rlAPSqjdIJ86VdQmcOP5J/szMf0Y7CCB4PtptiW9lG5L18xiX4Lxn/jIYZeqU4IjglFEuVa
u1Kes47VFYKezBgQ7uxqT2k3zDV/CuFkIBMPIVRd5m7wQ6maeYgapQiKSzAJRiI/asiJbqiQv728
CO725p2vtgDXFpgCN3wKf7CcH9UP+js7hC8RoiX5kPjG/Jk+Zk/DhWxYz1Wa/3+EKyg8qmjEQV3s
Wod9PWCy/RRD+IUdyzeQL70op9QGaZsbhcbW28DfOV7acl++JRqSYqzKcZFWzKk1tieQ7xhptJEl
5/36RQi8X1GETy/rosRd7LjX56qTSAHjqylO9Zpk5jgb03HYkLPGD3GCON1VQ5tlZTUXQCr7kxkc
C0B5xUP5qO22HrlNUZzilJmUGridClCa+4AZpufADU7hc2ykGwCBWzv0XXmcxar0BIZXgSBVRszu
/62UfZxsPFc3Dx0KOxJqwHCB0IN7fQxERWAJpgQWl+Eg2WFo9B/lm/4a79JX9QmTX7KtjeILGjgR
SHcyRUUqEqk7iduoWlMRnsApubAzxZS258bTzvA1j+wzOm8ZpRun70oWt1PtLHRBKKTVJTlGh9bw
d5XTvW1xUiy/5PvbyC+I26VQ0UZdVSEk3KdPbEfO9LR15G6uA8BStBcjmkTZ63qPIr9PaFJW1WX+
M/xmj+EHqw365v++b/zWqGCU9xYZjCxgAByKazFUTlKR6UV1STHNdTw+u44zHg34io++8YY2m9jo
dvdF3tAdJAJCAmu3VHM585DpQ9IFpKku2XNQGfTcujh2G+OMbtwiZPZlFPpx2FSVL9QFuZBUhSDU
FyI+xKlukMwMgmDj4bglBDlbsCICu0EUjXv6E5ZmYl+GzSUS9zGwYUnoaoAR3NfW+v1DwLTk71EO
RMwkcSdNTvW6KqscyBC1RMkxVQSz6NItIvMtKdxSSCfkQ0EgRQpfBFoYxThtrGPlKEFNWAgGN+oo
fiAk4lxyudCiuPEhohMPs/SbCLqjUFNRkJB6KidjctBqVZh6cBCYUaH8lW8ciZtLlBheJVlDYMRX
XUQ0g8ssyJrL2Le6kalVZnb1JG4t87YYHUUDGdVzXKvr+ySHnT9NAcA1tWgR2dDQeTubeW9SEGk4
BX0nya9+/tU1VthborxxInmHbNExgHuLYadLoxen41nIAOzzgc4op3onkzcfnUIT/dHEW6dyffSv
BS1a+OZHiACwTfGgNpc2R31aEo2+fJK3nqlVXZRfDmcpBFkslLAABEI2VOPDaR7Gj+BfjiG9GF8C
jBKqghG4rHfqYIzAXXsg+QyNpfVqyb8HSLW/gAJmY39vbS+lwOEg3ywrq1J1OBdylolle2nUKHwW
daJb8xw2GyZyVTT5WjmGbeIRwWgTnbfK6jzNoaYJLcoJ2kE8Zs+WQ0ywWB5V5J6AQE13yhFVX2qZ
+hbH9Zo3fDlE32Rz6YOuAhOopEN2YQhvoL+LMTCo3iuH/tw4yAljyvbvwsmsH8TSHExv/3vf3q05
KTjx9PpopX3JxC4IugsAmI7mlmcZSSLilns/NZBld2R3BGfS4KCM8UxP42N+2Kp7r1ACvPb5azRk
40Awbu0SaGbRfqhvY3Pw1fc2dNS3WDLFEGFe4ySV0YhuLsxu1uo2s0j+d2KVMRSnDmxKanGKEsEq
mtisC1MRrAztB8r83AVuMf6Tp94YqNkVO5049xV4w1VFcgAYdDxKIiBuPJWvPMRKGHVAjwSlGZWn
JrAV4Sjsmrf8QT9tPea37gNePhQukfBabM/1bpWdSOpKIN2FdL97CdPDh8i6v55bNg1uCUoXQN7o
wIReS4jiSFLHOOkuIYZKHsa2yPd1rtUm6XTdAAC+2pC3St4vu4/kNniQRQnzjnnAXTMlaiqkWYfw
BfT88Yv8gIYsDI24v6z1+B1ODH/I1FTNhRhiJjc+0YP8Iv8Rj47zIFrKE8Zlnlz5l4EWwefeeN7r
dvzbBk+XR4zwl9cB8fGydDR9biz9qwXs2q29Xvqy29/MOqmbWdY7fJMyGYl2jFUAy55J6OioY6Ce
iFyil72irlVeZtnp3vMEpDiYMTeoVrWbQktq7PaVxUfxsxX3Df3QLSob9cmfrHArA7aqdfK7xL0N
ddZgeGqTdhieemz6B1Zi6jOAh05u6hZaOYcj/t8EdsvYjkEMbtJny0vFjav2hWe4py/ubNKxJ6AI
KrrLkLlT4gKWXmDUQWAGtanvBN1r5IOeedlwrsrZYBhMXu4j8lEqqZmqBiomWWYy4X3WzORBrS1d
sSb9uQfaPbElBMzSYaBONpjC8Fnu68EQc0MU3Do5F4k9aqae2GL3GJaPo/8UN8ZQguJ4Ugz8h2kD
MuoEo7lPWmnPisP20Z84iI5aAESzEYz+xqP4lc/m9KBSYFmQJmRItfGAyUZv+nBWuuby/uv8AdiM
YLTgscqfBAMc3MtA+KUAjfy+YI8Y5rEQmseoSuN/418KgBU9Ph7sAzEOv9PdK7MJJjiAtSYEUX5k
TUha/8/PgFm/uAP3r+Gt267iMUduCW4p5onzr11dZ9moTnAL1X1KyJ9I6R6kt/i3KuwUTJOt24vW
/Yjjeuvo4CatNCZRYFngCsMd5Y4vK6LUR9auvQygGDGaufolxfo7iYMHPZrJxr2+9SSoDPBJFFdg
SoH+uL7XLK6jvFMW1C5Lj9l0aeTGKolkqchNK+8xO2e90YBx+b5ub3kSV2K561GxitR0AQvr5x+6
UT5JlZG+JIfgVbEGINcwWdykhrAnlog0m7Bvjrlb7cKNhMqqFgBLgYLOkmJeEDY4oNeLH9SolIQe
oE1KDpGhaw6NA6t9nV7AhjxiLpRoI0A8S6V7f/XLr+V3GP0EEoD9uiajCHQtNpviTKoJ/BhBfiho
YDR0CzV0e2XfRHD6FcIKOanRby+V6JbYyhCcXTR0+8BJhENpFiXc3+Gjd4Phx/213cgaQKffJHPJ
CaWMqZ6FWByCGBCHEbvBTf7XG3/+AOGA7QR5Nx6pwNLxs4XEWFVIvzb0m3DO56BSkM9dGAIe+yAd
+pcyh00JDiFsCtDw9B2dWaNbOZO6YeVWkEFeLhckD6pfB5oAdTd2DbBGaCqmCNBgcpKBgWcZAhLf
KJzcSywd0Be6UTpdAaA58XxMoGd+ACpniBeO5Ul4VB/15/FNfVQfRrf70J/Ch6203f9jl5HCBeAa
bSI8DrkOaK8EI26OPxrZj+S5fAmdeQe+lz8hFh8aWWQIP9nlpbFJYGSW/6jZ98/ZjUTlcs7+9wu4
rSYMmIJMwlaXDGTwpu82SMPvEnLMYsOnhn8mlU2GvxtS1wWBRaqO6unSayfyFK2aQPycNXCDxD/j
XlEAasdcQGJLzImCfWL65EmcThqCyxcpvXQNMLHUbJON/V7sw9p+/O9H8GarkVMSKlC+lnaDHYqw
1UPEUEhSyrf7671pqTBOjiFW0EQ0HVxbKj0YwQVZymiumP/R4oHU7cZDsOzSainfBHCmUGdlp8Yq
aS/jSXiXdzICoeP8qmwo7OYrJ30Tw5lDca5zlQ1ie0k+2R/hPfmnv2on6aU658XGgm6fy2+iOPs3
T3k5Y/B3e5k7g/6acRUe0tCsABg+ktP4oA9G+/P+Jq059/CMyUvSVJGWEfR8tlEls5hVGa5/GRn1
TyCXfmYHWT4M1oi5CaAnVS/ZG2apoztjQ/ASiPC7900wT9IqNUSAW6GjDwRBeH1SXP1dP1YPIkKC
z8yJnhLrvsBbZmdJYeHRhF+EQ8ntY5yjBzWniPja6gFBdajUrhy/1tJrXc27drQLVJYqQ08BW52M
kewkyaxzZoRoCyoOdeabeZLvitwpmq1tv6GKqy/jtr0baib6E4IOKd7R6iij/6R/CunPPLGk+dEX
nOpn+zAf0vjjvkpWBklE1xxgyKgELBHpV271W1xWa+HQdnCnPHSj6YD6KyYewedueqr82hYH35ym
LeT4Ol8LVCX9nx3QdOwGl8iMgkZC6bxsvFA4B5Pn64I1Sue8BWanPkxvoWIy5VR0DhsMJMHiySXd
v/urXmfB8AkABqDvTRElNNZz6i5KLQwjvW28TkXTsSG05kR+pbS1w4I4oiyYiopY6zGa9mm1V0Or
yp6o8DlPExq3qrPu5vXfQDCYZnbCxoasLNryZehB0sH+ikeIr0pjpGRXo2u08VgTWr10qoTPtrkM
03ur6DuG5/K+JlZvwSJOkYgKDx5uwNeN+bb/bZEJjLKh8ZQgMaXwqI+RqTRP94Ws3UlOCr1+BwpZ
y9JJGRtvyD7VtjfaVrX0vrIaggwSeU4SJ6Y7MGqZVbfL59cxijbu1+0N/7bO5f59WyfpQlkO0Pzs
dZUZh7mrCq0dV7mpCtO+mQtLjEwpKY0ZJcrk58+xOknJr7Z9beXG9kPLLw6S2hh6/ITuMzHId/f1
c3MTkIzFgcTAaTC+XH9cQXMSKfHceDMgCF2wG32Mze33/7kQJLvQ9gW4PAHnwLWQTtOiGsMhG6/X
hI+miepdos6pi5r6FrHDOsuJ7VYYavRkuVwAUV+LalgXtl0ptl5P2l9K5NvB+DBHwClLLg3ATC8h
RXEU2S7PrIY9990zGw9yt4ueqmPso38qa09z+hJSJ0QjwS+MlrQHdMNm/rmv9kXvFhg7L5oJCOaq
LcTGzXOyuGYLBFRkCuEcimJMFG3W1dZLBPGYDLItDL0xhdNzhPYWqZDMTHsSmk8fGxU2cE3VD8Th
RhM9DRGwxVlqJKlD3zvEJ21ppRKxBJzq+xu5dhGgXp2g6QBtPqjEfCWwvp1laZriKpOH1qsGKxSB
gyvyE3rIfbuvjepF/QsQ57Txct54Jq5EcvayFeNAVmqIDM0+e+iANxLGZzZ5PQKV/Pew2TG4HMYr
z2BZIvDAqE+j1Crxta4IBhIZp6Dzus+2RWu8YujPmf88PQ0jRqIp5S6SN1rSbtxBcCeIEgbyLelg
Pt08MuBUc3kYPWRzZisrB3SMBDQxG6KGG6IWL4Nb3GLdkUNH4zH6DDivmBR6HYrTPHrAXFklnQxR
D8wCAyGCX/dPys01fRPEHWaxp0FdtmT0+tZV09Jo40M30Y0XZPnae6vhfCqtafDGNljNkLwF8Ufp
/7i/iHUeDR7Kd3VxZ2/yRSWKAwiQRUNUd31nhpODxgiUPRWrmh/7H/2Gv7/eILAYLBaMUFTGIfva
fkm0SxPVD0evKKLCDeUyObYDmSxtngpg02mwcbvWbz7KG2ihQcIO3b8a36Q1+5gwkdB69IJI3bXn
VMKgAr+xs6mz5gQHPoi3esDXmwYAA7AZFGKRvuM7sHtMIhFRjBu9VNORNo3Q8J3k6paUdWQBHoSv
wEJFgIEDzylySuUu1CIZiuwrdV+nmeYAx0DNgZSJ1dVZuRsFIdmlNWKLZso/e62b7GhUeyPIxsAm
YRIYaDLpHUD0AltLxtRlQb2VZF4O0PUJxlfqCAiWTJ6G1vzr7Y56OdIrFk6eXg6GrkcmAepQHDRL
GxzQAf7H9+VaGnecG11vZDrB7+2rwgoaeSc1+QZ09NaCQCeuwbHXGFq9ebUjLdkNUjJ5DGAv/zWS
cYweFPaDiM/37yZdhS3YYAkXRUIvP3wXfmRIkvqRLGXd5IVl4YTpL1I7GqD1MaYKnOsnNUCDg/YW
aoNVAbwdTr+i+DkL3Fg/guegRPdxj6lkeaQa2sLIMX7c/7q1+QMLx1c1XUYmHGWE630dVDXTp2qY
vCoJTpEMKIheTUYV5unGi3zrNgEPryGwREoWV/hakFJ0Kh2EdvJmrX0MpHpHs/D1/lpuikAHJdSM
egIEXYtQBalrpAFrCcUQIUsuylgMmTcWcsO1gMqAhcWjtLTC8tCwqVDEqlbkySv8fDZ82AU3UMXW
quWiNcNOm97kqOl3uRDWZjZNja0ACH1o67oxszamG3bx1gYiPlOpiogdF5NeLzpNh6KsY3Hy5EY9
yzg4aZedQW7k3tftDXOPyBdjFcDFhco2D+nC2FCcDYVMXjSEzzk4MZI5t+v697TFNXbrXioM0A3M
eUMRnffzZ7lRaMWS2Wv6+F+d6FaOPwzUiSw665eqbbbKM2u3DTH9N4HcDcCo74BpQwCBXesOYmyK
5R8pv6QEwG2Dan9Yb99X5c0DpKD6BEYV4O5h9K+3bI6ZlmUAKnlZfBA7ZlHx4CsYbtO3RoCwOpD+
Tp3kTHNwVkm8b/JgI5S6dU/QjqjjB5kjOJHX8odYrFhR17MHDOVs1iwoXYGycGOZ64Q97B4mcaO2
BwcOERV3Hac6FLIqUpG8UJOdWFr9ZNWRQVvLzxQjfmGqi7ZlcHC5paC7ZVdZbKZH8Po0KM1Gya9B
2cVZdahb9rKh/7XjjA9DZ46yZFyXm3y9/ow2bZ3L+LBROCuAsVBmhoJNq7P4ykonkn8NWzne5Tfy
rycUAUARoNnofeLiSiqhVJ5IbMbtCWzBZw4wFfs83YpAbl3SpSdXQcQjIm3ELYzSXB9TMs/eOPYp
2stj8FdoVW0oIeiThvDvfT3e8MjgfIPJCV1OOMj8INc2LBN9bAPiiUVL3CJKXrVUkE2MMgCyPY8z
N6tF1e6lcat15caNhWBdAxwTTe2E90WADtakqQkh+IUe6svgUkxZzQ/tp9j9vL/EG/t2JYnzQzKS
MbGMsUQ9y/eVDNIPEEuGk/p0X8ytBaHYsdCgLR2VvEGQsnTW27yYPO0hxfRdo/rxXMgmC82CbDhW
t/bsuyTutZhyUN/4BSTViaMr/wAjNGviJejgJtql6Z3/fF1ADeHQA3i+5lULwpIMsV5PnkpSWw0D
ALFEi2nWpGUGIc95iQKpf7kv89YKEZQsMDaQ4qz6pmg9B4OeUawQHQmSN6GpG7xxOegpnT7eQNZv
yVo8v29JhjTQND/V8fYSkzwWwPGDqIIeiw0ptwwpWgWApaYELAdgCboWI7WFmmmVNHmTDgBiV5yL
IbfkMXb8WNkn6SkW7BoIlOFJjgY3n9sfAjIO/l9deSSyGSE9703a327+c1/RN4zN1Vctf/9t8aMg
DoIQwQ0aA/Q8a/2exqDGATtYEsv/xan9rgDuGvoaLiHpkEoJqJQaTY6qDw3+oiZn6Di58YAtrjdE
3nBDUHJVQMLJFBgZ3t+Z8iCJ0zmCxW6J5wdu6RNbD/d9+iFvjWq8ZWQWmkUKow3bzSPefHFOekxk
mT2A67rd4GuTI0gIBWM2V/v7e3ajrAD4LNYkAju7mE/uxBaTArs5l7OXpC81/ZEl/1L1T3vWYiua
H9v6Ryq85eWxzSxgKsFjF7v35d9aKhwPIBXRIQtcBvcOEk1ohjCdoFVpTNwsb/5o0RzYc5OkG/t3
y6QiuYrXYQlXUbi5Pp0UxH36JOLFHUYze2YvxXRmx5lGoDhwgnDrgN5c1zdp3AGtx7kMhEKZPblC
7bEHSFiL7KoLNmLWNexuyUbgYUdLBSJKdHBcr6qd4KAHkjB7Um9ls0mQbi89Xf+Z16WRNQB6lXYs
73qhNof4b91YPrIjyZPPjDg5VM2+woSf+BSkpUnnR3m8RKVmJIP6oOQbQcktw4jsKxBpaF5FBwi3
z/5YSaMm+7MHxDYxWM2eujhBh0FSi6YeRr3VZKQ2C639L7JE6DFAxgZ5URnNkdy2V1NTNiqY8zz1
PakNiTaWFgAivseMXit7+48PM7wslLzhSwKLzvcOJuh0mhD8ES8EjaAthplolG0R2XWXlrv7or6y
EZwDiTKXLMFKoAQN+ofrjY9jfRgUdRA9TQ0uSkoyq8AQYDcdRWpiKhexZQGNyGMtoJV/VsBPKc+i
09Uk2wUwZM91NOanRIlqY+6U5KjB+3XUvh8cFkWBUad69xBTKbe0VKxPZVJodl53ZYrkoS++s37s
bGSbmQ0sRPaUTiR8HsNAM0jaF1aKfq8NK3XjZQG7xRLQIuWEwht3ysuureKwy5lXdKesrR+y6Ulr
UDLQtI1jesscfpfE26MsjIpq7lPmZaoD/AIApDM8odoO82InRo9qCm6wPjKT0CikwIl/Tf6xyydD
HYWf9zdYwv5x+7tw0CImJDq6bbXl7789phhRktY6CPo9IuZWIyHBvgWIW+O2cC2+i+C8iFbI5lHP
E+Yl8lEpHtUaDQbwJYaOuup4GptHFUhAJFXT6dQqk0nBTxTbDKif+Pm/WSvCIbg0ePT4nqpl7lDT
KhXzZCKcmNCbahJthXhLCL3W5//K4I5QXHdEbNuSeZOZMytV3Awj+EzVrQ9JbVf+5qyj2/v3f+Xx
B4liwkKcZlhThNS7DGQWINj3tbbG1wAbhJaUBYogL9Qd3JLYWJezlguS14z7UflspDcM6Z3+db6T
/amovTXZcv2kQRxaxlB+WawO4Sxp09K5DkHR5+FkOlF+HrMdSRvn/qLWamMoI4HgRYGJROGVXh97
nZJGScDj6Q0hWtenvAUnN6pK1n0pi2auDwPIB2A8l1oS/lC4fIvQZGpQCIrstY5SgUR+PgmmEHm1
/P4qxlv4yBt6Q1slekDQgY1sJz/tPk36oEmiQPaUKjtVgI4JVs76/xhVK6IlFckjlCUAm15lyepR
JQNTGyzJL2unEdv6WY5b8MBisuspH8PIVqRZc6pkEP8PaV+227oRbPtFBEiK42s3SVGzJcu27BfC
3t4mxXmevv4s+uLeSC1BfZOTjQQJHLjYQ1VXV69ay+1yHWRvjR5s9VmdzQvZz9xOjULOWt5mzPik
34ISDn0cicwRVY4huInaXN1XtqGfBJEUyp8OcDOBk0Peng7or8PO0MBGDDK9Gx6petRASF5J+zGw
VHFGsj9a76gDr8Xhdh0VWcFVGVk5GhZRTb7emsFEgDQkmoQbZBHPQagGVfFyZtqop5Wc0/2GZBoP
TLA1+fUM74CA2lzbMnGEimqlSntpfMu7FHc6qwz6xawP7fFLaJwoEq2uslv9TJvi2OYHQ3LQwFgb
I0BY87TNLRPclTHIdBSSZYuz8H2WtkNhl4oVBZYQvBac1OeXHeTapVA2U7HFpzVAgs1Eh0IDHfwZ
r1r7DgRbtUeSctUJmSPgi4zkT16cFKqX57lU9m5bS7RAdTMF8BAs6xQMtEQe0aiyC7rv/vy38jEq
p2x2ZfEmh6gInL8zIZ9rw7ZYF4Cb5LPzKso3eIekQWZ+gtTq30YHwKsUzDuCKx4O2BgktV1XgjlR
3kvCUk8y0g0ZQZejUQZONr72AsmH02OLt012WG8kjiIwFNhgOJWv17vv/FQK8ZN9csiFdyMPaBJb
qQoI1fhijuIXSjJ5e0i7dYRbmQjglRgapN1Kh/RVrUYa5P0i6GxRDanX6otsoCE0lxoeEvC37HS9
yKBQAhfx1F4GHmTW04wii9puCJR9V3qmLetR4hSehBUdimqfKblI8kzwgEtTWuIZmeYKwIaj47Vr
fx5P2J2KOb7ExPODiqQQEFnm2hqVVaL5wlnZ61JP1MDWhfcavd6VAcVSsBXHEIoUV0Xo5Lr92PLt
0XFtmMnLxDrSZ5WCKYjMHPyVQ4bemgR3ZpqYSyF6qgLODe/uSFEwg3eB8hsONoWli0TQMwQJcKtS
2wfrLDhCXhpE43NhH6LYKcCH6pSoHanMmSPmHMTFnTIT6KcRWCEsMfVOs7jraJZ4gt822n6mn8k5
mRFT+eg8wGUQfcTgTM8xKC2dMrdnFfH/6BXJSjuPXdPL3UHZnMOF78e2afSc77o9V6bPwjsFOFoM
9P4ySyAb5zoNlU7bC6rszqpF7oN+e5SsNFMd79/DbSV1JkH2Ak3/CrYay6HbBpLSzdRB3zdoti3W
JThZp7plODhh+DwAabwru02mLIJwWOkSL229PdvUGQA9Imo0WP+bQnDTpXiMMVt9X8/sDpSamvfc
huuweY7b77g46K89qLnTPpyPU8fZGzBiQ89p1J/ONcbprz6BSclEdHyX/bnT91pOJcGRo1egXFGm
3Rj1KgQf+WP/uj1lrwfMOPbMkMZUEEZ9j4u2Rrs8xrmRD0CtGBmvNHAHYAlbYD7AXxM3G9tr1qX1
GNSJou/7AO2b+WuARz5tJY1AjStZvUAdJATEQ7dibxM1T4/HeXdhL2wzswoNoRBMuDN9b+rzc/6U
eQc/Xnec4PHroczaAUMyg5uALxk95EzwAFhCTat4Fh4UQcQOKWJPOVu+7rVgXEirsECaIOHJui5m
QI+ca3ADb4pK6t/OuZ8XJETPtef2kMr8LCCM8yaYJtRr8JyTbsOkB29Emw3QRDLxP/tWKsboAGnP
Qeq5dRSKBs3HeDQgygHUsNX6nf4XTdDnnIIZOEvouZfKF0PtkpMSDMJnNk51B3jBqM/DWYLsQO1G
XVuCmgTpjqLkKEhKZ6APqZAq0y+thZh2UR1/1mMFDSRwi4AYdeZBjikuAXnSgqh/68TG66z0rLVo
CJ1JCYWKKvqCsrrQUxppSXYK9b7B3U/NhKcE1GHgI8NTrEqHszcYT32JW8Jf0KHPsAm6HrUSYM2H
rzLpqpT0iaem2xGx7q2pmhiE9WgQWUdSHBc0L73EAstZByrDxoh7kHHVwnoUZz5EqlDLqywNcxNZ
nTp2X5oWVAmtkhbPPI0sZ+ZcGFXF/0zMHBFHbNSscM6ZAi7PIcna2ctQKfF68ICF47wq3PE8A0kP
dIQmck3UlK4PGpxAVSAn4fkAtuCnEOVKP/oU9P778b6fgjOzI/Fegd8PxRsNyF3m6pWoCSiVfDM8
CKr6huatrdGdNU4MueNbeDYDsEZDlzpce/r55ZE5k1pf6QVUuZKQtsEq6ZaG2Vtle3w8lrt2YAki
VSCWQGvltR0BzV+geI2jQx2i1OYHjnFeKR6g72fO0tydtAtDzE2/75EeemDtPoj1l5e+jOXL44Fw
fr/CpJ/tOQfvy5BFB1OPvkDFT0yt4aAqb9vlgNoE0+j/nSz2/SRXhwy8+El0iIixKaHngD/SKnC0
DuyUgKqqtFDQUfx4YHdqJNdWmTDrFWoszASMTPvoneGv96QsonWz9t7G98eW7njP1fAY7/E1odXg
mdGhBxWFGOPaU58bpzehffLY0G0SDgjzhXTn76l2sbtNo0wyT42hw74JkXDbU3c9KaAizCv43OZ/
jKVp21xYij2hSBC/ZsfCPlk7EFGRQ7r6ExMbot109coj8bptNGLsMafVWHkjCJygCwmyaXKyNs7i
cNDpU02e1u9uTNGWz5vLafmvohFjkYkUUTH2tRfD4vlVE+Y9tV13b6JxK+IS1XAHN2W1F5OZxb4f
VjNMZkQg4q0TjG4xPyiksIhNl6672nP2yU3exoyNiU5F5p0HQYNBca59rDY7ZwEu1G31h7o/+/1/
mMlJowZpBoCT6E393UsXw2s901NLpZ4dV0nkjo5OlH1QWK28xNOhwSk23PD5Au57ZYw5RLqyVVop
KiBUujqdesuq5ov53NxTSIhiIjnzeHPdYIwxIcQERXlSZpMxcEeRcV0GJLAWxN5WDeTCueZuDhXG
HBNIikop27GDuapcTwI48rIgGS0sfYN2Bfmo9pBlp9bjMfJsMo7uK+kQhedydjQlAHXsDARSnfhc
mBwzt8hmZmyMgwfpOcEDFcZmnSD23pn0bFeDs0ztZ9cdBa6S93RsXXv39TZhvFsKBVPqGgxrddqI
Gkk/xTUc7fHU3dQDmCExbp1C/MTv0gYxsrMcUPYpT2JDa8o7x6YVeDQUxpmHss+AO8VQOroSaYQ1
QhsN/eU0biRoKPM2/bTLHtljMg7dCGtNqGDPmu025TESyLhx93tulOLsPLZlZRhRUyxRRsUSJX/L
F96Gu42BVzuAxXTnAOyOWoHViQZywiaAA0MM+s+pBftwEhx40kmcUMFKuuN+JI/5NGub1/Nn4HRP
KS+oc9blt4nsMsz6USXlDQY07E8rkAx3liY48WtOKOWJc92+hV5vbZaoQ1DPejIasPW6sQSyId6i
pVCNf+7InrdOHE9luaf1QK41w8PECVCeqEnzFMCO9frYVWe85WHiQZBkQE4ZsPK6OTWvH4MNyZB8
CRkYjVCw09lUI+8xIaBAX21Wwm6zsmixo25HXD5pxm3mcb0zmbihQbxEP/fTxsf1p5n/jRYQ+LBd
izu1vB3DRI4IuWgzDjiYO5oQqwsXOjV1mmrEohZnGTmxkKXyb9DvVtV+OwM/4MrKW2Kshz/RMy80
cVaRvayMFZpzum7alqADs4y5ST4+dkcyn4foeyScPcNzAvbakpZeEIki1umE1pqJPcsCY1NOBVvd
t8HGtb4f79Hba9K107El9krOSjnAPf+4sXZBsVxTmurUkp5MqyGc5bpt22RsTVvnIpiIhVyJ8TST
OFS8D6TcGXF2C8g++IvzYp2Td+5pyR2ecm1Sb7zaLzoMz0I43m3A09AtKDf15W0RJs/wq8Lw6hFW
Gtotk4FAcKBOCBFe1DkiZTznGuTEL4WJLNUwmHELVNNx3L0a+wL0dI275238Kat9cCazbSZlkNVe
11VTQn+yQF4KZSNvvol4MH3e5DEBY0xlv+7MKUomZFylNmeD86aKySySPCjFtsUoktdMA5smKoKV
sVCAtHHMd9P931ljYRhpVQ2mWv7OWWuJr6Yjfzcykd3K5fFc87Y22/8YGvFEtw1T1gbJrQSG0E0F
AgqcZLyd8PvC8WAnsC+UzVCeQR0NU9oGXquVxMSfHTRiKrLwl+JzmdqgXIL7/nCvQ7ygwVItFKlW
zYYc58nsJNINVKsCujjjRpRsdAiKNC2hMnmhDUhK0w0nGHPOF5UJHnIaNVEyHWVxDUI+eoRKnmGp
I+82xF1JJnxIHlLSBm0moIKEowWgxitiZ2uj5uFyRnSLwboOwSy3ClqAB2hw5zOQW75uzIQ0B3U7
flDq+hbSrBXPHCcZYDVl5bbHbXa6gK1Wzib/MsjzZIWnVMIdFRNCDF1JElGFmY6+nvSdY8l219iE
2KNtuzWPZflGc4MpB7DyPqUMfSZtujK/ovKP3GOC7M07avXAP5QuBX2h6+qWQTmxhROP2ZdBP1aS
dkBr2nEVtCT3KBVJZIHykpfC3Q/I01sROhjRyzhF1ItjGiIRYdlFA5LjhsYiEfZKRf/b2fKPDaai
0ppSMwR1NwWvVf9mo8QBNlPe5eW+//5jhKmkFEYCXLQHIyfrA0rKdJHQxRPZ+pQu07n7H+8v/5hj
0hs96iCYOyALWG1Om2QDyT/6jDIiZ+qmYHAbi/+xwgQlSB7OtLHAoF4Bf4BGF89l718U/vn9TDBq
a+jkSdCQQt3wdTOzpO0WdzD3m2NG1jjDmH5+scmKrO29vv/dANWnCcmajYO/TrVVf5s03RZn0q3p
4OI0Mxz6E75wfOl+VvDPKCcfuDA/6ImnlA3MOzuHLOY2VDI5qcAtxuY31P5jgglK57TQAkWdRnjC
AT1auDQcF4snf26Td8zp8/LHtH44m+P2iXkyOtF3gzwLsDw2RgiR0oG2Z8SVCNS362gbv4t/lV2z
SO0oI95z6P57VCjUlcDBMgMMHR0ydyWWfK8dxePgVaON2rb/7kd1DvO5aJJuPMvrzDAH92yCkQGd
y/IWOVLJ4YK44xRTQwIQvWD3B10U4+lljFZrQZDFI/iqwhhsjKltZG+P98zkWIzjAWemgHICz0og
Q2TdG2+0YlYV8hEyeYBVkXOjcCL8LahtUqpCB/XUhQNY1m8udLErDbU30HtcykjrI3KKF6jaf4BL
eBeDB97f7hbS6iDQeequ3zQyybhipLLTrKv11n5p58+czXR3wOA/AYUpYBDA41z7SJTJZzVtchmi
ECgZzApLrRTyeE7vndwqsC6iBJkxNOWrjI04AfbLr31kdzU9jVYYEBO8QTmaQqAIsVy6nduHlrb1
ODN9Z7+oYHJCByegGMA8MpcC35B9pSllmFWA32zdtq9ow83Qpx3B7BjQgwE8BDAVXiJ/eRkulrNG
D6xfZCYiwK74aN+8tbBc/sxCoj5ZnGnkWWIOhUhF+3gewFLprHQSHk0b1A2R5a4aYlAed/G96wDg
iGDlxLKBJoNtAsriQkGCgMgWkYhsitRuZTL6KIzMHDyhtXTSZqjGrbDBM2s7f8ETl8XZmvcq+2id
hrKbqqFh9GYBB7/vS8UTkDIv5e1X79YAjLlI0HVxnizoGTTg1rjrOCH9FhsHe8ABoa0IkQbwUyZr
CVWxHgcxUY6zchGabtNpVFxHFQ0P+dzU1s1AG0BLuTy/dxI/zDWk4rFXTUBemd0qdlEi6J5kHlEY
t9uVvCgWaPN82/Ni+S0MGK1dAI2j6wVpH9rkmFMxEUIt7YsZDFnDQK3iUwSXLkVTHtlpCx8s3gJJ
Plv822wjBfQtPOOdaAbi7oG4hk6kJ94Zei/TvvogJjyEkpnWsSCboNz1t5vYOS8r+jFpW+tbdMa0
29DOArLnyUdOv5Xx2yurzHx7XeCpPrRsjjH4og/RGo70zNlKd3LsCxOQJL6OrVKj9GIMrNhxaK00
sM7xql9BqE/lpFn34uuVHWbHGo1ZVZIPO6tw0diDSdFyZW7BhXakdpxadFaQZcijR72Td18ZZU7j
sFYSvwHp3BE2R9tsSCuiW+yz7qlH1SMn9D1eLPSLXM8k2mRVpci1ac/KSyhlAadOQiehqka2yxm1
tVNmccu0PKNMvA26WAjHBNMKZRSQ2tNtCj33xwO744yAYaL5F9QqU+OdycyiUFVCDMVx8zizZiSd
p+sEyuIQf/FfhF29aN/UefUS4uYJcRx1A15ILQVMn/oNbRbjIf+ISQlJKugzq3Pv7+NPux09WivR
+GBA9godOmyNWqx7P8mCwDuOhaVV61pPFpliEqn1KKSpHF3jTcXt8QYZQZC/ID8Ap5zMoq/DEgRU
fayqx7SyildQjYvvJl2vG8tG8WdJ9PkbFeGjwR7MkI+HeseBrk0zK22Ena/FoKU85n+AxC2PirzQ
kHY1aGlNISf7brybJhW9FTr0zHiZob7B+YDbSIGGjumEw8hBzsWmnaKZYuBjoEOOxzmT3eY1O/h7
KNC8vHRvAfbF92N7t76LtYWIA7oef5ktmHtZn4pynRWRdzyJ9vEYULwSnXiJ0a/K83WAvTbCnDNa
NjRmXsLI62n313FWBl2hruhIltSSxM3mG8dabSwHjwPWZuO7we7pfbm0g+3ndrudLZMnVD720A4m
y+XZocvlM/3kFcpupVAganM5D5MPXORuPrrCNU/FJ1oJef36MvFS0VoZOXUbSFbPoVdB6bhcSnS0
XcAyfMojILuTa+ADwNVlAnKOtWdT1BEdXHJZeh5eXkenbYkKqvnuHfRYsZvthPd/LWw1jfcfc+zF
MQGOLhpL0zsqRk5D7aQWnCvaPU+6ssAcRX6B3q+uhYXSSRfninwURLSLZUFNGmz995z0ryWV3cfb
+U6dYYJKgtwAIRQXN5ad6lzkRp9mqXJcTRiQgih0dybOgUBq/H2N7fQCdBJv89wBsiFfQ96PHkkQ
xeLuxGyeKvbC6twpkAGAns8itACFKixvt/3sSGY3NmR1yPPn45H+Po8zTnVllPFcLQ08SalhtLTg
NRVxIKz+17MWzua0+jat7+/MtbrWLTK4zTKldK8lgFKT/b9POa4Hzzg3+kdaoS7wHQqKbk62jK3z
3t97TwsynFJbe1O+hOPjod85j65GzvgqWojQfVc0yhH90x85hI4Xpe/wbhzTcftoepmk0A/lKs5U
GLHM3Yf29zDGkJnAg+X+8VjuhfuLrcPi2oIq1ftSbpWjMQ92h6fZUuAEeN7mZAn3hnOue6IJC+NO
/KhRdJtZxxE1MKJY637ZnWJCX3in2G+t4Gb2JsIIUDVNtJ3MMRoBSy6M8YDZ20jOh7Pw7WO1ORJw
jZFJdFSnc6rSZxGqTWDo/dnPFo9nVb47rRf2GY8UlF4OErWfnCMB2HN6MXMKekSiuIGiw9MbsXOy
fXkOloGNFwrOmt7BD8IlLqwzrolsOD2HEUbfns6f2hKe2bsAtyKo209v62yx3ao04EEk74W+K6uM
I6Kugh9Pc44uAGo5O9U9LjQB2dNBt20AeJY/w9c0475lcV8M73rLxYgZl5wNlYbSEWwD+gJOZuM1
fl6QcW/bydOnsg5R7odOF+/h4k7183qeGR9FG3mrjzpWubKd1Doi+M0VwF3fdd5+vlN/gKWJORuZ
El5I9Gn8F+mBZp7D1EdX7bGF+3xJq8U8JuuRUhtvP5NoFQ/pdcvhiZv5pUHmmpOdfb2WRhhcWZsP
PLtiDx0M66BZc8B55el+QFHs4b6s3Q2tF+Nk/DYDNMRDX7uCAqS1yR1JWcRbef2tH1f7+COnfGjW
vcTraqCMp+pjkulmD4sNXVlO5Bbz1u3foAx7+Auk1rzGq97ny0u5iTDL5mKv7vSFYce2suUE/Pvu
czF0xmnlOlAnSpXJfTDnTruAbpqPOHler9ezZU6WmQUUl/j/8eZ9L1W6mgPGc4tQSyQ1gunCfgV2
cAPy8Hk5IOEV3T2A949j452M/8oY46qKB3qVthKncYZPbXpsMqrqBIwukbbTIvrY2H0XvZhVxkXl
qTsizydrI23R1uSKz+/LCpDS/fQCbXGsTWt0c+z8Y43tc1YDVfA9b4TXbHC9QAszXjND8jKJJ3aA
lz62dgdyf+WjhnQdFIzSKMdZiaBnbIoloVtC5mQROov5H/hoCjE7nXOs3babXEcFNrvNgig6RzUs
qnis+3Dm0cJ9PCZeoPvt+LsIdNVYJ0bcwUJuOarrE2lr29slrjvIfHiF5fvn5MVyMdHmPFPLmZpi
uVrLWFZEptbxNz94Mqy5MI/dxBEswco5u+R+cnJhlgk5gZmEshTBbEJWm81GociHnIVhEfKHrDsU
GdAv4Tvf7ur78eTyQgzLIxmjkTIeMhh+Pa2QkjiOhAiTvQg2mf9Z27hVLp9B3kFjGlLeXr1XUrk4
T1hu8bCOq07pYDojwRPY+gi6Q3CYrAFJtT9t+oyy6t74D1fAy1DDUjAnA8op0WRUnNfWCWt7TOhh
Mfec+VYGgu3x7PJCDauYFAZRbCoNQs1qhaavEo/x06v/f2lFuXJ7VrOjVksjCtARewzeg2f5W8N7
tfDekdWet1F/oaYPwpnJBJjelARNjGbYL8Fa3UXbzt5smtdyLVlfi4L2NTkccD6utzLp7a1GkM6v
oRf97pHyTCn9jr7+dzPMlihDv5PGZvJX2ZYIlpNEdL62QWZrK4fHpu7AwK4nmcl/6lSVtL7BJMND
BSJ+OoueEHKm2K4v/fwF2/WH5yK3GIFrk0w0aoGti8VUxZ0ld+KdWm/FBbAjLhUgatitnuM5QFPm
u7CueA8+yvSbH60zE5BC6HiUcY3BgkLO0olIa8E6OCgEN/PCI8BSAyM+vb0BkQw/WlmrZ/eZvr+/
ITUZ6fsWcK7Hs38HlXw9FUwuFChFCSpVnALaprC/BNxcFtK8tSmqJw3hREVeBsi+QhliXgVDhXmP
fjLS2Ci4ORXZLUDmkhD5zzvCsauvUcywXPqJ2jsC5ePRTrP7aPaZhAit3KBYCxUcql9/opSTbd1p
p7yeSiYBqmbZrPM7rG0ItyV/5jhOP+3HA+BcFiT2dakf63Mvjoh8qr9yChKNJH4Cl6+P97uZI5Cu
meMSVh9CYhemK5L0heM60wzdzCAI1DURYAYDz8TXiZDoNf45hJDLcZWu1S/lD003HAt37/MXFuRr
C+UwQ7urAgtRsJeTddtYg0BVgbw+nsn7mfiFHSbsCK2nBzP0xx9FqH2K9vzp7U2iE9AVuSovEb+/
NS6MMQEnqbNMnq5bxxp88/nO+GmTF9BTkD61q+OwagBe5tEx302QL0wykcY0hjatwIF4PP+cqvg1
E5aNwVmq+ynkhQ0meJRBWHlSYuDVnJxQetkhu+oPLy8AlfFqj7x9x9ybRJCBa9WACVydU2tcKdZo
WBY3S+XtPSY+QJowjKHHOaWLJ/R19SKJv3p7GZCz9dO5puVbr1zs532bIEkAiQEe3n4fCy/ScDE0
cRQpgYr+OCveIRDiIPrpVrjEuN9ccMXkPLfu+/+MsU1ypdoKWQcSZdwqrI0VG6gMGoSmCuFaunvE
TtwP/2dYbL9cYQyS7PtnvK4BjoxOl+zk/rei0IUNJlQMJRg+Vdn7LWF8tAEBUGWOV0NXsOI5L1zw
Zo4JF9lYS8bgwZbpbqwZMHCOvOjt5H3b8KDVs/ue+8/UMcEC8Ju0EGUBERCLND1Nfew2jZ0vrIo6
x8PhMDdpbq/n6/dmvf0MyfLnZx9Tbk/P/RvoxewyAaQ3vcD3wNN4hFj61LHvLZxmIa94gM07aEoc
mxd2mCASnZWmCT0fDrBqrQIHGWrIZEHSFepBeDta0ueU7vdWQzkHwN1k4MIuE1Kkro292YDxvZ42
J91pNuN++zJtH8q9Hd2LXhOkCtpGIBWU2f7HtmmLmdfF6rFa4jk0IxrUTV3h9bxQTki0kGx+r6zH
o5v2COvo4A3WwWaI2ijo/69PUV8scuiazNSjooFcUD2TngeZuldcmoGVVAPfEQTiTGZ7qKnvZeDe
x5hILpGS0E/pL+8Mu5vuXBph9kbbBLFgtJkKLgBifVSf0Vakp1XyszmdgUlDqcca1i7lBZa7V5JL
s8zWUJRM8/JxMruBGvh5Ilmo0GHuHWtSWXMab+2aLrEpvx8v2t0qyaVd5vxRsmYUuiGZgqaO8aK+
1JK/T09r+4Xyq4P3NuWlMSZdFUGRXUMCTIXSMTWKbeItx88gnpsWj/3j7h3jH0s3SWtdqa0HPiJM
5wm489lbtF62Lz/8Vti7ZbpLQ0x22iaRGjSToQgvQVZrOainO2jofELHiOyo1OV42d287tIg42ah
YtRKMy1YRJx4QtTTn28+4wd3ApnDpzTzNq5wYYWZ0joZcyj1Eh2QuXwVHPyQWBYvYf1tsGXjx+XA
pvhykZWMod9AwBkWUas/bVSUqk+CKxZkNC3tD7Xc19xKyLDE3/M9uppfXpb2SN/SGAB4+vLMrWTf
rfhcfg8TbWazom+HGb4Hr05OYmfz/tDa7qzjXgumLcIOHIypEIHFCxAABsyKljHkqfukgyEhJRvz
JAukcny8DzzznP1e4ndpiVlUpRUMM2xgaXxG+gwSMp2YTotIA8gtwulUyCbYTJwQc8/rL60yC2vK
Q6L3Ra8eQ5MMkZXMxRqls/EJ7z0BAXk/qr/fvPeW6XfezOkFyIt1ywa9uuUApNXpJJ2QCgJcSiQS
OKpp5W5RWh6xVVRi97RxE89yv4c5Z9C8D2AWtVU8pIlQkTkC++p9JrkjH1tXDKiffCoiBZY5Q9fG
UMxnZ47lu6/TlxgvZrqTBP0coEfGq1oINREnkKhmgdEUjYD5G+DMqMkOznoJsZG1+hQBQRLMB7R+
ubP/0NlmAnII6QIwOkOMjy29+J0YqZk46scYfUuQzA30feeoS6jKEXdwu6/9XhkJwCS8tb+z367s
MkdaUuqBh+42HVfEjqISrp4KtLQev0as/0FZKMc/KbHt5fixrDeusPjRub1ivC9gzrmils0hlfEF
vqu+oQ35Cz2t+9eTsjytquW37wzuN2e73Ungp84AcKxC01u/4XcecvBqJIAuHbvo6XyULTwyDKvE
mUoL+2oVzNX3xwZvBZ8Bvbg0yAxxiNOzH7cCdhmw3WAnDOiut86u2NrCS7L4XD572+elTYLX3zcP
PGTjGbu2wjkI1DhZ9Z1GF3wIrsimht5MGZqe1wdHlelGb3aVcDR8J+oTouhH46sU5uX5SUWfkpQv
u9l7NupgZfxJMidq9pD2OZs9OYvgY5Y/C9AxhyUJ4ZbxslLcKFx3Z1BM7lqDtv0CIllUNo6lsA1G
uwhI/BfEfI9n8x4+73IIv7X6i7NvyLOhzrVSOErP1c+sXsgmuFkXjbnxJDvfC4vCo21zfGz0Xupy
ZZSJkcOoQfE0KYSjIFolznMn/BYkW12NOGIdSowdlTbi8UUEvmLPQwjeu+pdGWfiYxwkehCbGHHa
AGz8HMWi5T9ps8OQW1lRklw4yCmnFHunAeBqo7DI3wLqcRByyYWjKtOicjyDSjIxm7/t6kuDOMTf
olw0fzzyR1fJqCAmFlCcezzn99Kqq2EzwXmMBXS+yZjzmUxDmf497KbnstzuBRttpB15dh8bvL1X
wCvQl2RI6Bia6LmZ3gCjMURBLHvv6BvU2WTb/FmxQ0fXwTRKn7c2bW2gTGiy4+zo3x17dQAzdpnN
VYLzVA1k2K2kRf1WrvwJ7nCo6MzF5d46bkQ88sQOmVfO/JhazhwSsUjpwmDxDNZlDYDCdB7T2dPj
2bhNnn+/Ct02mAiQM7FdaKqY9Zrmyd6xeDXPxKgiqJzhQeSrSKzSfBbEhmhcpZKbshRjkwlPRlt7
aaDMAP7V/8xW5l6lyxce5dXtM8e1kZsqWwa1FXTeeUcUbhIXh55OTiuIVAa29hTN0WxjPOmerQ5E
BC2QgxMYD08/oJGQx3+9w6cvAdwbwn/gnsZ/XEdj6O22sZxqGO7MwyP07msnIs0MKyv10GGzDHjy
ibcVYcYgM79ioZZB0qresS/dugYAuP1uNvpmtMvtNjkiZDtnVKxkl7PDb/Osa7usKhR0ClIPM+4d
V9HP6hRBMS+B0g6JPjznLTpPAC68fE8Ztfm0f473z3vOXp4i5I2H/TPROuNhRpzF0qwyvGOmErEi
tUhqW9gnT8hqELAfG7vtH5kGi35VBey6oNllwQWN35i1qATCcaXMvX34lK49eyChDZwNVZai/QHs
Y0/QjzyiH+g9aac3Y/RyPf88/o7bJxTmO5gyCZQNjCyTBA90AvOoIJluy2saWWfr7PyEdl2QnxVP
0O42v2BsMjvaCAQJbO6+cLSgmmE5/dqJ/xydc0SOiw3pPpQZ+dQcV14th7e960Ia8vNzsD5fkOXy
MttpK7NLDopjQF6hPwscP3N6mH7hV96ATAf9DK8+ClPjsd0Fp2Sr0GhpzLtNJ5FlbEMpjSiuuaw/
wmVJl4VELF5X2+35jUm5/BTmdjxAwEfwGnxKFbtq/daLoMZedc++REJQRq+FBWfhp6ExQzdBzYm7
yzR2gO+vw0pudPWsgwgb6hFOs0Uctfsl3BpcD3i0+H5s7OaaDF3K6bTUdU2HUTahTEQIZ5gaNpla
0wH8dOlKMNALtTWPj+3cFt9+DaFDcqZBBwL9mNeDqs9hUxZ6iISEWMmh+WgjlPy0nfrzKVux3b6A
Univc8kEbisb12ZZIFsb6RnKcJGAmp8VYS6VkKwLR3OQtNPXx0O8FzhMyBzgQoZ/TAI010OM+s7M
wgy22glvsG9dZ+Z2L9HHcYoXBACTnEj2s/KW7fCGAqjHF9ymWzWUh3m9d/Rffcjs+kMyo4DWaIoP
KTSibENzqXm2THtj30AykiYNyTuOrNFtRWua54uxM+4a5YPYjxFMvq42vZV/O87Hx2a1Wrk52Oyq
XQov1uhu+HusCtK82MlRmjqxincczym/cHjXg/DEo4CjHs8fv2Hu4o4hSVmERwFVOMa+3eTgr1qJ
/i6vSWA6jTk3Yqr12/O72dOunVem83gf3Obe01zgCEEJDw/56D++nn4pN5WgaToEUZ14mxR9M2fq
h1bnyOD0/c7Q7Ed6TrZ3d8AwC+EJsCDMJGb601CAJECjC8dM2rWYWjHjMXTftj/g14MPHmMyUN9Q
NSYKSrnn90PTBC+yscXDN03CxSza58JJU0B+mzoCTWwNdACe/5rO3o3VbKSY4CFfqvJKhRyS6fGq
P3eOiEm3DXzuClg0oEN2Pc/y/3D2XUuOI0mQXwQzaPGKhKSsIsES/QKr7i5Ca42vP0ft2S4J4oib
GbEztmPGQKrIyAgPd4UpswA4g8tIvfq13RevfHfp+/cKGaecyBlhizd2qFWu+mhZLRwhaT2q41vY
fUkSadGjDNkASJerefxNdSRQAjJmRifuJU5rgXsL6rV48SFzMa2QIkDMAr2pkKeehTGelLt8HLTe
BTLirsYY8QcvIWCENMzYqHxGZA7qjWbhkQFPNOg1eishxU9AOr9ZQKggiLwAmRppjoOT6i6p4kLw
LxCVUPMXOQEMCnFcandfNa91XyOYp7Xqbcz3TPFZ5yDKEAnaZH9nGWS61bAINcFIwFJgyDVpuKmf
lNcz6ms8FZdEIYyn0uKJV9RAbweIHOnQZqQ5wpjuTpGJYvSRLb7nIxkPgd24KjrQGUXLNr5ouOhQ
/+siEeHUe5d4qP8mKkepTaD5X52nhe7f50d00V0pnMJD502edvUstvKrxhVoV/QvVEj8IxQ0Plgi
b3wSa0ayAV0Z3g46MHKp+nLktdiKND0/bSLjS/qyJFvQakOxOm81vbNwSUL3lgaLyfRmA5fJzHEn
rM9L3sDjjI17JleDkeQvjUSrQulZRbFv90FCqFjNznKmpZQluOeyV9tTLZKGXztdjy4F3wI3piAM
RvvwPAweUHlJxyEMLjU6k3N7YLT4CytcfAuhMUS9mkdO6RGW0ShhM8VBEDcKW3VAmtsLdDY2KFsR
SBrpTPveUWvR4eNDE029+ANnCXELKqT3Rz/JwyLKuiS4+Db1Abkv96UKLfpa4el9cAs1R1N1pkbU
n/E7iX6F9F4JAWCnLfYfA3Oh+AQdTAV0JZNqy1xZIut7say7MrjEw4tyxvERdskFqe9meKWaACw+
Rvktout51GjZLM7SmpzgwssMRDNo7Ya8JD2pdMwmIoA2aMn4VHgpUPRuCTTGMolk35X7nunUsO0K
MIrsWrVsDghXqfLUZ0bh6Z2sZr+9YyTsXQphn1GFx/BUl0RYuZYePfT9182upbL3q5Gbvq5GC6lP
IHVHZ3DB417JTi6ttrX2/FwvPJAl3Ajo+obqGeg46NklVZRjM0AsKLmE7C73NfGLdvUm1Ap6m+1d
14CLCRy6tBhO9S9ZSMZC9daq6o8JTgVkIxzw2gKUDieBwPu96aZlSLdclF4aM82QjHA/ATuCd9W6
98aOL7S3cq0sHNQ7e7MtkIh53bsh7KX0VcF1BzTf81l9SPH/DAhqM1MkJUK58n5AfZIykqek6QXs
lZ6aI9H++/+jY2qalvu7aZq2/1mZ7RXGRaef6JXppZXt5rXfcka9VTZIVnullWn8lmpWYtZpL8wN
coosTWKRLDosZ7cxMAg1xXF+dnHLa+0bff3WZiuSXAtPR3CJ3tiY7YUs4JTGLWAjtz9qVqXDrehQ
Jr0tB1Sl/vkq8XhcTZpAUNBWZvPnKonH1m2dXRBLNIOObFcK3vFKZ96o1e62pbW6tTU7ZnlbhLEw
VtlF+tOV8DsqvfX9XRS+UfVR/KgaUrVGnOnPB7iQZ0XgifhWRDc6bqUfdoSbqD5sCi5VAim/+C1p
RwQQkApP7ZYycqjUcLu20pJIp1+4awGZJ+Sz68jxGot69ZQdJfwKoD/JMmrhWTIgQtCtCjUW6qqp
JUkfNfXWVPYI/dPKbgNkWzYDIhO0jQ2IE0OSNWd3LVf6uPuQo8TlNW14hNPz93AOaVk/6Lri4gea
IPzK0j3frDxEHr0vTCCHgAwCVM4fZM7jtHIpVxmLC9i+1b4/lyh9Byca0q6Dnb6Kp+fLs/DskUHw
BoVzXIXQIPypB9wsDxBa3EDTVXFBMrRtVEiAtbZfmn5zEO1KK0/MSUCzsBJFiDf/ioVJrR22yQ/d
H2h8wCTHiuwd4pU5FUMYJl3CBD3G2wMABko0D+l/oFk7td27FVFeGivnV26cR04vyLXdGp15Eanv
oOcL8qfLvnfYy2/jd3iORy3eMmCc2dRoNjB0qFeDeOMs2CRsV2oeS0usTK8JnHvoDs4PfV61Lsd0
dXERRi131a6XzagH0lVRtPQrqIlQ0eT5Mv8wMT/MsghRTyDTZKiQzc5+rHC1WzRDcWk1rjcy1BXT
lFEZVpevxVsDqqJCVfSUIi6txanOBEYDZVaejCdgP9RgO4gkReXtqwiRw2UHCNupMdpfSogG+aSM
yeiR6qX/TnPSA8bQ2DnYbyEzO+573yoTS/zNVqSlrCLXc7xNVpmzHrUH8JCcSOcwMAkkbfNNxPRs
II+tUF58TqXrmMTle5gQrzDKaCBc9yvITNp9U3wj+hyEU89rfHfmvlFkEgSQ9pNUAYObwcm6klgh
yjsVQMCl3QLaw2o0nqIohUkWNM58adswWqYY+D8F5LOfL9JPQ9hske5GMduVTBHnIi2I5QVt1oGi
SQDBSHsOrFzjrrqOv4GWQAnINdPvLFa9z1G2w9BgJNMdiCRbVUiiccPS5qANohbWVpeayvgS0zue
0rPcKF3inwTumL1Iv4ITl+sB9+51PsJLNRx078j/qV1dynYxhPjee2pbmpy4EZVXCY+67yI0y0Sj
grdIMavoGDHGSFluZLACKQ8Z3tz5YQhzPWoLwvvqaAK87+NX/A0lqKFIOJjfVYVOlwbTkqF78X83
UN9VWKRy8NdLBzymL6xM52O/4WxTTPfhjWsL6ooTS5kvL+wmtPfUx7Exk0KNkUszaQ3kndD7RGir
jt85iXW8XvXULM3AWCv/C9OyzZdVBJAd0eWk7/vzGrj5jqKlfBCTyeWFO3ZX6U92KA617RsMiAk8
J9kZKbRmjgMZjegAKcS9YIYHWt0iPX+J1XcCtktIEkHe20L/G03eIiDLLMFkjeAYrrweF1KQMvTa
//els0LCUGZcVFFSeaGliqTVdWohFs/pSTCxqpHhr9l7jFHv7c1yQUXec1zpYWaYI1TVUa/hVFS2
QVUha77h2q7BHPhjbMVms+KBF8o0d5bn5UgupcUEPgN74zV687atcBo/+X0nk6pSxeZzHGzEHZkW
RptMwNZgz8+POrtw693O9LwVoItEF9sfM61YLAk80iPpDDTQh4eToAYGanIaZ2fblAifLqk2mZ5t
OXsCpzz/jv/H3hRBJosGJRDzzVZAQCW0S5LpO7bFl/hakX6bauVosCJen1scFxrZJiO281RtrvR7
/tIXWoFEy6H+S4dE+SNZSZKowqYws1YPoTiuUpWqFIQC2w6URbFromPnUIzZjTuX1FqitQePVZvf
4WsLJ7KJNFdaGdNC+I61lSA7i5uVZaWfUvTNeWO6IVYSKaguUHP2ewSPVzFTiJzGVsPuaLogYUEd
Sukfv5phFTEUcgqyguTLzHnLdJsIgeBiL/O6G6vNW9/7qvTL33rtWVxjdP1JDT/4FFlCmlrGo/lB
hLPgWUByqLC6+MjuVN9+zRpivS+zdwCD+Nwawz8CNE1rzgygWNCQNGZXIorFo3vzAbNcXOg3fkdn
UXXhIzsGcBFht11Htlxt+xUvsZD2m2b2f2OdeSVxTEufkzFWerOnjqEzGvTXEXQ2IkmsemqvQsav
nlrJyXsDepnExltNjUlKav0rVwvjGtsWlBNwVRHPWHtVLbwI7j5udoDQxcYNCT99XGQzuZWEvCr2
p+endCGLj5gN6UU8CNAv8XBKxVRE2rP2fnZ0WH0WghMLlnBMIvCvShdx2BaNSeWGBHYbCoiJfVEj
T6vX/WcPXsTBpIMV5eOFjM30QRLedPicSWj2/motZC8eWhGrL+EKb/xDb3SI+xA11a0aQ4wXEj4C
TWQFIB6Vcl9iIvyNN+kagHNpD+JpCVZGEecOzMr3XwEErZgXQo09CM7+pjBc/23M/rgVAAbuP9bp
RjCB3k5JkpA3lPh57rLIo6jrRL++ACNc/0EgQyHDjWQh6g/IfD9f74VkFIxNyFSAVCQEtVNJ4saD
+VLV9tlY1Beu28rMh3ylwDksSSCkUSPP5ISKyJ5eVNGGjVbSK0vvwTvTs3PNiHmSB2leX8o/zO+I
4wg3aLxAsloGoVFAKrXhtewsCmZ/qPiApEAZZOVWXntoL5SA76dgduiztMtCV6jqS671thOeBbi5
T8k8y0gWHyWNXTliiw71dspn57jlIbNNM7Dn0huIDUbsvqCQLg9RcXmtO1tuCBOpNEOk1pIcpV3x
pouRl8JA/RqZ6ekCma24wo1uRtVNfWkSFFTybc7rfEHcfp/Xgl4qIakYQNML1RWdlb02/fL8Jrm1
PFvwIW1EpkLbyyWsOrVJERRLCUlG3aNRCfyOKm2sv9LiTzKcq2bLKrY3vCc16T+ff8YjK8lUCkSE
zMGn0DT3EzDdbPmI8XshljABA4LgF7Cg8xqbkmI/hKpyyX9d5cOrgBpOYDDkItjJVtZDvVErS7DZ
tSMwjfhhRlBm45EJnpgU2dnpi4KGKzK49Db6NezbQkeaUZ4yI0MHMc3xi8q2EW9LPgk+mKPcaVlu
PZ+Mn+jv4QvAhIkEAWRm4XPuv4AVo4Bjq6S6MB+ZLrx0SAjWbKzytE4HW7xTAHGqTOCFK6gub8F3
YboxSvLhd43X1qYsUQcLPiC4u/c9IvRECkzAB9vu9flXLnlf5PT++5GzE5q7BauEAqapzNShIAFu
12Rb5CjTegRR43Njj7jUaX+gQA9WXBrbdZ73FZgE+qZViSuQgLRJVO0R/QJ4aGrDR+QMtq8j9bdS
r1o8GTcmZ/ugkdIIjEpVdakjZBPxcPXdQxpqobTyGFgoIN6PbXos3Oz9sgkzJeF+xqaA/iLfNWjV
4jRk7XX0Rdhg09xxIN+K9RSU0s/ndXERJ0TvT5s1yArvTcdp3Ep501YXecMcOy8m5QgrYXOMpZVE
33QZP+zpG0uz+JgZu1yJfViqUxDJdyklGF5VvD8fzuLNCQDgf8czWzOPC5mWB8HXBSm1C/VbvIaF
lQLDwe3EVKUz299X7koycSECBFc9zzAiowgsmJvvp7DpAo+XWgH01LWvh/CNUf4pcCt75OdBOpu+
Oyszl9C4vRyAuKm6dJuB8HrzXUxc2LnWWIVea/GLt+V+90jKMYQ2WhLgfznS2a0O9Xf0ZvaH6LyG
kF/YOtg1IJmdqmUy+sLux62UAjK3IVVd4u49kCC13b62aJUMDA5v6K7t/80035ib7Z8u8ONipNzq
UqTfTQZxFfl3HgUrx2FxLXk0BE3LKUL56n5MiMDDsYY076VRSOReEw7dFNEaIHjJCCPLuFloBgn+
uUxYzvQNNYRhc/Fc3eOhmFuD7HyNyntxwwD2AwptlF9YeX6HUKXIU4gUm0upxXavMRr/7YMXc0Sr
ZInWPV22A5LY8jGy8WT0T2C+BuUe4Y6AVui8xWqlen1+NheQdoD4I89PI9WAKu88D6Z0rqwUWdZc
mFQtzOLC/KYbzdMVUhk1clwSQVIaTbA8DWoJTdht0XglGTzZtmgM69ViG69d9Es7+PaDZqstRaPS
pHzaXCTmFIgki7dUtwmiQJND1eM9FXA0pDOMRFZZrtuMH6wpQmzjTRxWXOPSBQABIwXU5yiAiA8P
mZ7pS7lty+ayTVBoB5+V3R5HSzoNxwEdukiux3qitjst3zD7cuUaX/DLd7an3Xpz+bhcIbcRjVXp
UVQfmX3dZyt390I8xUIyaYJRQb1EkmY+eRj5Kk/GprlwCYBm/b7Ot25jxdUL7xorW2xyArdeUplw
OOCNR40DKD78y/1ggpaRpYb3uovXafUH4EyAZJkAVqQgJNyDx2DYeWBIkUmnWSgsPjf+kHdC/YFH
3waQSZOckTRHrY59xo95XLROFtofI45Y/ds9goC622Urt8F84/5YElElhCgL8iL8/LESN24Wh2zj
NLHKdskm7+i9H0JJzK9fw8EGcnZlYueb5D8GQRo4wWbQvDe7fcSAZsO6lBuHYpEPRt9gy1cr/n3R
xIQbR+kdmJw5KAdS4nEaKUHrxAkqvayP5pd/6Nx/BoHmQ8CPBAWF8NmsiYpPpUlQtg4zigalvBRc
pHpesTKOh7LDZAYQEizN1OdIK9z9HmzEhmnHyUypiWa5k015I2+6N3njWYyWapQu6QE0bQqbIYqZ
2fmhsX2LVTv4u5UNOb9opi8BWo6neZTFpnbI+y9hRrkaESy1DgotgYUXlYwWeTWhIJe09WmL3rGZ
3fzOthWqH//cNCj2UdIVeSRm8B33phs6DuVSiXpHRCUh0Id9BnX48NCcIv4sVA7f2C27F9kXIdXD
A9jfVuzPXQ5GPnGFIj3K4RKHdtHMvJL7RZgVvRMEPiko4B7lC6pRFW9X0srLlZvW897nTLY4NHYA
xwF86Gy95Y6nOs9rYEuiVVytSvjKt3sexToKPc3w56h+SW2ihXjBiZKZ8D5p679upYtcqQ7lu19t
ovytq7Yx+q+5bcSYWaq7oZrXRGQ2gOGemXojZjoTAe1Y8Gt3z6PLvP/82UoJpdtRpYSpqiWbRQ8s
o6Li550i5RpHqsKpsULiX/9mdzAA1fIAU2CDzjZm4PNu5Ptt70SyVldWpXPNNt+2G5bX8/eMOQ/g
7lHsNjoInw3Qgf/GOlRm8LhGJKLMA1foq9QSPda905Qnvm9Iif7jwVVxnFUXsEeOUdncSuUSeRib
CnUmI1n3xsj9yndME3u/bxT0QuNKhJdAtMnP9qgIxAwelj3t0HlEkZzlE8SaQ7riBKbXx50VIDgA
tAYLPY0+EdT27k8C5UVcLlEy7YSjweuJn2tBX6k+dXo+qQ+9ujhtd3ZmNy+2kRsFKNE7/VE5Z6Va
bXq7IigHO+5OptTSU9tNstt9dvaw9TcBs+LbHw78j3kJFy+AVFPK9H6YrdRCWS+DeWHn9fuyAsCW
QTGRmeC4o/58rA/Fw5+x8ohh4V0FHvjNe2NDI/Z4i8AYkzsFY0mFVaV6wkGFKVSDSiL1mFs+JJSr
JN+HTfMVFNUX1K9IOJjFmpNfXF+gJkUR2wjP3tlR4sYozZjpW/oSdLp9bI7hvqReIm511A9BB6YY
4EhOZNFlB+c+m+JRKHiUTQPG6a4IEfnhNXX4lMjUKTmxU33fxxumHDSvOYJRgWfeKg/EoVm3Hf8p
snGafnQjAUDDImEBToH76W/jKG7GKGacIdkqDQVK+lYCzr3+E5YvbLeGx3rITE7mMLsyGkPAfy8+
XGXZkEa9K9EgwANPh/q2/ZjYx462Y7egTN69NxoA3+rZRyOl9fr2fKstre6t7dmcJ1zFKp6P0xv3
h6Z6K7cFgP/1aD638oDR+xmiLADahgBvqjPdz2gTJkFXSynj7DG2D+BeTbx1IHGnGhkxQUJvmhGY
i22HUSN9VMGyduF0/PU1dd4P6nWV2ubh8fqfD0IcBbYZrPQcIdVKbhgXoks7Wguq34w4v/a/Pj72
ERlJY3RmocWH0txa5/Ph8AoWqPfn8/FQfJjMw19CmVSRIX/40DnbAZDcRxXjSJVeXZIenlksCYcc
fJgWkDzkVBZR5Gs7fiZSulFeVsxPqzr32RJQebgYQSL2wA2VDK2H8LJkHA5pzRgQ79Iq/RiYpVel
/dV3CZqVLz0r6LUAwcJI4zqnSCY1tOefMXmOh69AKxQLH8fxAAfcbwoJrUmRz/eMw4pGFutFh8r2
V/7GRkbbXQIENM/N/ZTl5/YAx4crQxslKnozT1Y2glzlEcM4YnaIGCihmqA3IkW7hUZ83aELYBQs
LtZ611Bcrcov4RsviKoYmb3ocIkqejtRID1EccJRp1sCjbik/A18V2xn/X6sUnVI9HxN/O+hbjRt
FQSYWCw4JLzh2ftZGvoa7B4ljg7iBf9j3AYojPEWA+an8xUMfc/naGFjSKgGAps8yRA/kKgA+xbF
FHRpHe4D6HRwI38///2FJb/7/dkSjKJXpFxQg9v7L1IgAvp17XYrC6b13MzCZX1rZh6TKCivhO2A
YfzCO0QbtGbl/K5M0xxck0iDVxQUfp/RXE3ZM5/PP/+hWIc1v/v+2ZrXwtDSYovfn3gLJfzdHfhN
a6t+QLIVWwsXwJ2p2eNC4bpcyhWYcve/A13Yh6/Px7I2VVOQepP9yQNX4Ibp99mrb6Bev9prs2Zg
+u83BoIhahph2lIRoF2SOu5ktBxpzQ6999eJe2CdrWxlE/9Qid5YHF0/7YBf4yGLU0F9TFGPjIpX
GAAif4Cn0wejP1jXNSDVQnB0t07Tlr8xijZFrkwSDBOiCiKhviz59Pf5Si1dSvAxSDEhRYhX0/yd
GVFiFfWTqNOe3qdnhmSbVm1eQoibbbuVytfCAb0zNdsVYRD0Ep8OkBj7jLaSzgcqu10jAF2zMdsY
SouMhc/BBl2Qiqj+oVmbsOmCml0oMl5YeBSg+wXv8tnZ8WOJrqmYmbYeUHUEwAET1KmDumbn4QU9
tZHd2JnNFhQKWJ7CNep4KF3zX7Znc2b0AhjtYY3pYfqlZyOazRkV5W6ZBhgRWOLdlefo4nrcjGIW
A+KZJGRRiN9OKhX42G63mhNam6fZGeEzocyrSefHgbbrCfBx3uDQW5Ce1g7jgge4W5DpsN4cRhHQ
9nL0YWjrnYzfEeH0TlsJjhbO+52J6RNuTHgCOhZCCpzz4mbvbV2t1TubXrkmF3z/rY05yCoEa6cY
gqLPCU6NGb8p2ppc5KIBhNigG0KMLc3DXCn0WBfgKoQTKqN5AD8/91hrPz97JkNLJ8/4BD9fXcOX
zBwHyKM/t7AUfQF/9r8RzG5i2WXY2oUDmJr2MxW76tSr3xvFPFvxyoKvDWbmTKQhS9se2U5HEwaj
a0jmrAxl8XRA+BTVR/SEPCRq4ijx24YBzzq4RTM1UL8rjVX/RQA5JcD/a2S2JHU6FG3cwYiv5bry
j1OJkyO8+fXZatBSIRRDg1/P8FJmiQHKHQHiSWuDeCjyI/66szNbCy8M2qhKwTuuQa329S21BYOx
mG6VpHfRj9yMZ+bYu5Hr4LQwnil2SaAK7+SmtrLsi273xsbMpWM96CwIMZa3N6Tmgf5AvAI979pT
2d3r6+saXPUB3zefu2mf3zguRQxqt8ft7gSWvZdO5HKGds/246DtLtfnQ1t0kTcjm7n7bMzLLogU
hJavscHbuxE8bmvDWZu9mafn/SgL5RqjCe1KDXab6+vzMSyF+ndbbebnB7QmQ94Vy7PfeofUdpxT
Dc4HdcXM8kZTQIAGekgWWPz7RRkjOS1rQZgUM1N0SH6jOeaSrTHtLRlhBGTOcMmDWW6OsGvBNBLK
mQ/CVyKbg87gZQQmALVciSOWHOWtmfmhydFlNjRg6pfNwMJb3fRWwMdL++rWwOzEuJUnUfUIA0DC
XIsL+/En3Axrx3LJG98amR0TN+vqoadhhI6hE1ip3Gtmi0dm42mVlf2Le/7W1uyghAX4jsQetliT
2blWZq+F88tLgjqghHoY0Bczrw/uI7AN99CdGBX0kqq8HY6IiVZOytL2AvmFgAwiMjjKT4vejWOp
xTaMSpfj8AL64LTyPd0iG0NygpwovNgWcp1v/8Yici4y8OdIws9z/iPtDXUGun8nULO96m2y3uw3
7YFYQB++CtpfymhIf1xbrQdthsmDgq3nv2ZnW2PI3NClQpmDRoIm0Gp4TtH+BoY77foKjrfrFd2H
+LOyZOBTBfCarUW3P9nY+Svg9gNm+wWS9X4rZfgAzPRo4Ap8e6u1aC/p6svL6cQczldf9/Wr9ff5
fLPT9f1gd4KpoHN26saYney0dbuEzsPpOoRl9FcmFxG8uTnomTcHojNYbtcJUbMDjlhdHfXSa+4H
qPJ/rc+OvdCyQVizsP72Butbg4mIa4u2Z35u0Cp3Bu9toKXmGshtMda4NTtbbagtMLVYwawLajD5
b7qBkOakLPJ8bhcPz83Uzpa0D3Ke9kpYoUXtODGR9iqekYy/EsQu5hBuRzO7L6Wqbqi4hZ1qA17E
TN13p2YvxBrwVa9/V3wov3Q53xqb3WpRHdWUEMMYv58SZV2scpb7opx+g2XsV6eH766GcH3q+u4x
4nabiC8ZM/Ew5yTIIS5Uq9RL+g0aUE87XzeXrwtKDSsXrzCFig97GjVYlIJR4BHEmWus3U4UIrn7
T4j38RHbEpJUkiqbEydob01L4dg2/zIwgKHTJEp09c+fCITlkKctrVyvAbmstFCXsf031t/rlNDy
jJRcc/N6/bvq85adD5L/gDUIQHXMgTgc68XZkCAJVOnsa77rIdLiZKZv+O+lbVRmpXq2+yc1ObIJ
juBY1DINbdv28836gMX+8YA3HzHbRWGfZNEY4yO4Y7zj0NAan5N9dFH2Bax5hr8tXtboFSff8rBO
ACqg8oiONzyR7iOkopNKLi9GpHTzNicTORRBIJWvHMPFcI9jOBoxGGSSQAl4bybv5AyNfAUUjT7Q
AGuPdscDoqEBYKWv7LzFQPzW1MyxsB3FiYmU8Q5gaqMtvKe2T5jCVH5dpRBATFYF1c5VNjxNXKE/
Woqfbg3PfE0rg5SVG3PeKXeBjtNHRDQNrDm0RzAc9ItwSbEAqCk08FCzN1pZhQHwR9Lo5FWhCsN7
WJ+H0Cx4wXzvY8CTmVLl07WS1cLQ0DWFKjhAePjnHL6b9vwQtnVLO1tF0CvT/QPqoOy4xtK9cBPd
WZn5tZiv85bFu80Jhav3RTWkhfrIaMT93+FvDcoKyV+tMj1evTjtUz8KmIsFgZVmJy5K2lji8Bx1
cshguDFnKONb5aPejpY7LyV5W54BuK544goXnzVWzvvjgO+tzwac10XTFy3TOXSrjeiAKGrOcLNA
zXk7r3kiSlYZsVvQMq3YfbxAYFcWQGfGgZGR5mcBRxcPjTzIGaBJgxG3G0qq1DEbgdzMdT46+MO1
VIzQA4VYvxWECnwC0glwXrPOiNv+rZuV+2whFMDngAhw6ioGlvXnLrmJcHnPY6VIKXtH+lPxr2P5
WoxWRv1qr2IL6oUz7tDGWqOIXHAT90ZncxDwiHsZHvAsiq51man0slHbfldIEE0MrWH4oGpQBdly
1v3OtCE8dgyoCalAHdOvgd/X6WVlTaYL8d4R33/PzEPSRdsF2P29MxbakG6lCBdjpospGj5fPeZl
UNkw01axUj+x5aNZENWAQgEppnn75Rh3WcG0Xe/QG9YjEn+Sqt70WMGs8l+h/MlJRiEmhzAGL/9Z
QU9in+3zyo5Gm2v3XEyS4qVnOrX2HW4wRf4oB8VKaDWN+9kHztap9dHWVtFAAYYd95ErlG8Gjb+l
UnZcOY0PzcBAx2Ib/m8qZisgRYNPgdKzd7zyLXLPEjifkQVFL36UG5ToSGggHDQO4CdMQbIpC8K6
e6o6hcxrGZ8Z1qC9z5U9seSdJED50DSBYjia1u5vTSEYc5nzmN5R4kDu9TTJI+LxEf+lDPJopELx
XQMffiyFwtVppt9SIZCSKGN/dbGcrCQhp3mer4PETz1z2CYA+c08ZahQfRpWY+/EUYrVFlLelj0x
XvEFjxeNwN9amXlENIbFARdjxMJH2Jmtu+0YleYAbv2iuo+V2V3aWTe25mUAMSy5hKpgK6J2VPIp
J9+j+0v8xaa7gCMeGq79yAoPWX9mhwOwVsLKUBfeDBgrEkYIi6Bggg7N+9X1A7ngxlToHQ1UVMyo
Ja2uKqUq2OF+UHnZeHs+3oVn5r292UlKxVQKcAR6hzfj+gyKpBZuzkA8nZqA8ZudNfzG31YAkZoB
6jixqa2V2RagKPefMNvQLeZDrAS2d2T6M5aPNV2oSP/rWWhBkKELtxLECjsmODZRrZXZp1h/DZAp
GlMb+RFQ2G4j/zsrdDEx+H5b52jGH09jakaVcJAp16rkjuTUS1UXdg2Eb8d3ZFgp4C6E6NMIfnoD
lKm8MxsBOuNFsP5KYLfyCU1cc/qztHFt458+6UujZ01/s7JVlu5rqCADBI2WIxpQ/vudkg+KEAks
1Ts9uEZ4Lc8KPIy8AeXjLq9DMH0M474ZEU//mx1zY3fyTzcXc194tchHYu9ULOR0Wi1Ax5+Qc4R3
X6SYRHxkdNQ7k5teuwesuPMSFUiHgAWfnKD54kcSZaongEsYfjLdZitft/CmwFJIANUBPAh86g81
183XxTI83dhiKUrQmIvB3zg/4MUNnVk2tFkA8jugYzduvHYhLSByYXciywX0FwWfeQNYTPGdEHpY
DcFvjVAEr40ob0UXz2s51VwFXBFerHGxTrnbMkdr+z7PHahgMMFEbIwm9JHbSnjKii9DhvfPv3hq
CVO7DIMGWyQM0XJ3v2it2EGDI0dLSdkf0Eio5sEJe7UHp0DUpmAdcLxc7Ybd2uN1YY/i5YymbnCK
TK/o2esnloo0liuqdUb6rWJQlRTNKiuMPk10rluJCaZbYHYXwRZCRSDDQLz2oIagJHLn8XLr8P0x
BxdO272hM0dkd628BYMaf3p+DhbeXIiWxYmWEH3ZeP7MPHXLU6kwMlzrAHSTnfveY/Ucdg3sEkKX
gLJzGP5rgMU8s14nbeI0XXupLFyMsqAwIodnH9IE85A95+OYLQOldU6yD5qfhlfpzMyov/FYkniN
r4qbroL5BKPNCx1DIOYGLG7677dHC/17aOkROycSh/Qw8gJ1iqWaCtUi8tBjzNXZpm+w47l8AibX
LmjrQXWcDkqjB8PI7qhRLr4pkRvI4DYJ2jDAkzZVSUiDJ8+2CeRLxPqcJrHgvxulSLRa9/+Q9h3L
bWtds0+EKuQwRWYSKYlQ8ASlYAPYyGEjPf3f0K06JkF8RJ1zPbA94sLOK/TqLkBKoOEyQ2NnYwmV
+lFxdeEwSBPaTJdEljg0ok7Rk2KL7CCVek0F3DeSUI4rV/zSRsadJ+ApAgodGdnrsfchWwZRGnfn
NsleJb55FJlPpXtsy4da8FY21oKDpwKVKeEPoEc3GytRG3AqhXl3Fn1LQ/kg9zca2iKyEPJk3Z82
yc06TV+HujNShdGHMdFXPmBKhtwsNFCWU2eYIqKf9XqwRUuDUWFKAF1FG53QDi1Dm8erXIAKvht3
1bjJom3KgLxC/GLpc05Bdl7Kej+8ZSQ43f+YpS2OAsekZQddDPDOXH+LlI1SK0oFWK38XyX9GrRj
XOiVrCv5Q56tDHzpBkEzOwJgEcTI6Be+tjUo6LEOM9qd+YZ8jgo4FxUZPlh0lL9aBrR1gUH5lfLa
UpgLe39tzuY6qHq+yPm2Ows+8yWoDvGdvMATigJLUjvMCH5B2tsRB/XrbDT5JloZ85Lvgg/AFGNf
A9rx035xcarHomlowjXdORWh/LEp6V5KDjE9sgeusaLeyItcr4odR3CFjmZ2GNeqyosrfPEBs6NV
0bQUh2m3gQXbkpJU76XM9k9i6Ts0ih+UTFzx8actc7O9LwxOH3QxYjzhMiEylpkM3EPP1Zsy1fYS
Xcv8LbkiVzM7C1sYsC7kGsHMDkztcnFpsiUeXnkTgeomU0D6P0CHqw1tAriD5Nw/Nv9jX/2zrHOq
Cb/nlQ789N0Z1PQHWYZeuxYa6ps1es/1mgjx8gqi9oenHvliebaHGb9SmbaGLSV9L1m3iZ8zRWeG
JwEkoP/Bv1PRs80iAIa1GxRVFAZgH2Wr7txlv7voIIeK4QtGkYHXeJ/Ueu7bf/Lmz3+ZTEhSgKia
B/z8xnvKm4xtWhxSirdL7SzBlhAuFaDwNRhNbyVXpc2GNm74+77hn+aam616YXjmYxSlBl0vqcPh
HFGfeor83hvZWJ9kJyrcg6FcGA2UY9noJWeCXQKRig4cRqqrwbnrGpC3R8UGJaGwPJXsM+9DVAVV
b+RrfGTP+FaPRVdtVyLKxcfj4pNnXkJddk1Pc8yV3KIZQAXTdtC5DbPWXrw0NeiKmjQgJnVXtPVd
n+Kw76BVLtRIAWkHyQ4tCEcKdaGnL77kQE4gCc0ElC5y+ph81p5WnZkss8D7pOeaf+KZAyJ4OT+A
j3lbPcj01I9OJ7g94vv7K7hwNCAZhWYFvCYcopHZV4L2POQKZpoNJx23vf8oCZsySsxBPJbSWhlg
2RhorUATgteSnV1sfjT2MZNKOIfQK8ncQOjQZomejS827fSsXZMpXVjpSQ7rH3Oz+03mMi7Nqdid
kRzd+85EiPdfJu8fAz8e+MVFTXpJKsaSRR4+QXMjK1tD9hFsA0eC0ErStfZ9awvu7eVwfq7zC2sl
U3RiPWA4O0lfZRxb8B+vfnx2RYqF0MRZix/nybPPopyo1Mi3iJsMHfGV2Jh1c2QaSOJuVJwUv2fB
oymmulIdK7/a8lFziIe1Gv9SAINvUib9EhRkweBwfYKkrOUDZLuxN9n8pCl+gSR/kol62/CKoXZD
/N5y0m8498oWxFNVpksgLFtx7xbnBalMfMDEK6jOzkcrFhS4dGzZonwM+SfW6PzQkIPAEPnN/eVd
ehERFv41NfMzSNnnWiXIOB2lciwzt3krWxBaRfWeZbbRVyWZBESGIFVdawpe3FiIHH6yA1Nl5Xqe
hdj3q4pjYJiCL5/RUOXUetKshL9LjtwU9v5jZuYp131WkEH1UTcaXDUa7Lbe5UZfVDp9D6hT0SPd
qaOegLZooGaVfXArE7zQugld74sPmK1lU3CkSqQQyeBNb7dnCipzdDBSpzaa01GyBfsXA+mkA2GR
MX9oExe8ds6k/i3n7lq5d3FbiSIa21DARuv7bGsH/pDSQQEhAg82psZIaiCGBpBvm0n1RogD/0+v
xafyrQHrP0S4/PFBo0/gLfDf72+6pUoKEDR/P2QWUkCBJx/TCEU16dii2RPzzz3VIFKFICnnpIDj
J1iRJ4UYLeJWvtuP8RNX2Q26mWNqNqU9AtF0BOusAWmR+5+24AVDjW7KlU1S2UjPXO/KGi6wpqL1
5Cy0+Vukld9DswvTj/tGFtdBAoALqPdJt2S2JVShGSSOYB2ynmOQ1Y0M1WcjU4YAeu43e42ssT0t
njX4h1DAALcjHt7rUWV93HYpJf257DKyFeox/hhCkq0UpRfn7sLKbO56TfAThUNZToipuPc7MdgV
QgiNJanRnu/P4E+tbeYCgpoaMuYsEBJIvsxsqZTNqqiZuD1as7Ube9jyDu+wju8xoAgv3rBb7P7L
JBt2C07v4Zg7wf413gy29ovawaawqA0+aDv7E35IilHTDf5urefITow1h2Ap4rn61tlyC2IviHKB
G4CAUSaH2hKHrIB/CIrHmOd1tXT94Kk5/JdM3JXZ2c3ul0SI5AZbmSkOEfsr959b1Gizo5TobXoq
ONwy9xdlcf0v1mTmaOWxysWhmqA23UYDkJB9ZeW0rTayGkkrPtDPEbldf6Sw5KkVDVTb1zu64rMm
DSLUwXOr2zY272Qn6Il9yc/T6mZ/8r1sZ07t3h/g4rlV/hqdDbBlehklyAz3J9P5O+ILkVFUubiv
aggHhLkAtq64XaUSn5yge0OdOZRpntVqFmKofJdbvSs1o870x8rtcrvKAJyzeKimdBaTrt0ay+v5
z3DnrTkchafpC7ilWak58ogbUGBSmW7lMvwfx+OvmfljgG7ihDYFCl0a0vynGIp/LbuNfNBKfwfv
LdhgFe6ZWfM9l0oTSPsDRYHrHmI3c7bb1OdjjgYwG7FuAA1CBTnTJnL4MjJxGW+kfjQa36YsnIQs
MMGQaorcqc7etfqjVDbMR8D84fudmDOGLK6FLMtey8XHzbY3VzFtFgs4Sino+YhT08eGnFXRHLpN
ainUUGM7N6V4R6iqN50+aP8+sXs1ObOdzkRa1jUMlr7IAlAnpfk+VqymqAwFJPz3D9V0+91s74m8
CMQWaDWboyoYIWtbscKr4Ytv/OBC+ECGUOGazMP/WO6/ZmZPoC8H2ciKU2DM2KL4CqFV1I2fm/RY
S6w1yVNOEit61Ktmgr0mYUOoYN/L4X+kisvmx56BpmW04+LW4CPu/3MOZq9ZxIilyrdNf26RoRAh
Z5P5tsTkjxSO9/3ZXr44L6Z79hj1fq603IQRYeLcJtE+1h7KkrwX2kkjbhYUu5F9F8anlN1CvsWn
1AS75pZR96W2RqGytPAiklXgWeNYVIyme+8isozUsOmlfMD1opT9hxi1kx2xN/tC5vZtmkprszxt
2vlOuzQ4SxvVjSaSsASIIHio5ZPANiBXNGhkR/k2BS/W/Yleeiv+H1wOWMCJYvN6dOrQCHyf+zjB
H0H+WYcbFtKJtFSc7vPfG0KNfYIcgtYSII1rQz4jdSpfdMO5L0sTkEogr6iHtid3zKOjKq7d1lOM
MJ9EcBuBNxQlH7DRzG6GIUZ87rcojY654sTU6/rUTsfWUOlW0HZawW2F6I+W1db9US69RZdmZ9MZ
cI0QS6EynCP+Uam3UfkWx/Z9E0vb48LEvEY+Sj36Kxl5OLf1W9ceqwqEpaEdJaKuQrB0lYF1aYMg
awquXmAqUVeZnXkm8kuByZnh3IRI48QI+5RHnrpqR90QlcL7Y7s1BnUCAb4yFJ7hFP6ATS7OGuRt
ehKGLPAsAKxUdst/CL9y0PnHK+/G7Zm+tjM/YmpMkiiAHUbbNsqvUXkD28nwdH8wt9HMtZHZVd60
iZQMBMgYIB2ALBPBls/kA7uyHRYCd5iREC2h+oNs6jy9rcXcwLZEQJDao61E/YT304MisbdGxgxq
nRnbTf7GR9/M8JJKO2X4HpBBKELGlIAaKEXihs1XGP0WAW0YtplauLy4gZxPgJemo51Rrk3L7f69
/t7Z3OddFElKB9RZmp+G8bFxa7OFnjVvysG/Rm9fW5otQAqgSt2VsFQpm1DdxFJpxcErmr4MlrBA
a6zA6RbQWLCHBwLpMFDiC3NZdAyKCeNew8ji5AD1Q7curKp97gUw8nb0OWOdTLW7mtW7eNQBKiEi
awQBEi2+07Ab2hpc9kGyjxCZ3xRc/eFKtfL2bgJDEdBg4MZGd4A2Lwx3rapCvpwfUAfhfEutIKgb
F5CHbmPy+/7OX2i7mm6LiRcKyn0CO39VhJxTa8B8+LNY4YnuDa63g9xShmcN4lGyVZTHVobeEfNc
BZBQjoC/hM76I/RD5egPkXYkJF+p+q3wj2L2LtM3WTAYGth5s7JBFq6By8+cs9AGXIErzBd5ULTG
vM3Jo9UoZbRFwjU+hUMTrdxut/SX4L0EXbYAZTOUwJDbun4DK7xK0KERpfMOtGiMXqJN2vj8/BSN
z9P+9fX1/f394eFj6yHFpqM7JjG+//WywD7yOBD9wybl51opRSjLncaN0jncA2ehy05vS3ZtpIfA
iZxmJzi+LTylzujKG87Kj7LFOmiwSLbEo+79T1lIX6sAwU5NlriyAFWe5fgiLVDlREvkM4jZc91u
SssPrMxi3mt3DaK4aEvGewLKUdDxorXzetq5kChRRRUZgOjwXbNHd9LgyyzZrVYyCzfk1NpEbAoi
cWguoPvmJi03sAIRBqrJ6OqHSh3VO+MNLWq/Qfhunvbv24n37uX+RC50jsGkgAnEgYb/9vM8XDyZ
ClW6ogD7xdncHarT+Wj/sg9mYgyGFumf9uYIQWj9bOu4Vp7qk+u6hru1LEcnGLz5uFt5VxcCwuuv
mfk/4YiyOZsX8lnRIytvzdoDkC86E9cwyn2/TZBN2q5Bm9aM3nBkcSOn9T2mAAHni/Fr+CwTS3gV
9uNDhl65lwacNs/B88q8T8/UtYN5NdI5gJONCELwsMS8mwfz1+FoH4+ZaR9Dg9F/lfrnNOngJlAF
Pd9UDybm/ZnoxgePHhv3UTpR3V3ZCAtY9+mDJomByeW9UQavskQOhr6WQX9Fnw4gmUwie//K25rl
jOB04X6jFzP+M2yVNXjitKa3M/HX8HTLXuzAEN3fHMPD8MiZvJEftOeqdcoY8b/dCG/3p32hDoRR
yhO6GvsdvcwzY71GyzxiG5ywFARZreZ1I4R+Tn1w8F+VyCBP4S4eVqb21iuduKFBPDu5vxxaiq4H
qPSE6aI+UM8FVlSyvMJZa5Re2sJXJian6WIOs0jrs873lTPriFsAbqHrG1mM0eqvr6imuaK7CsW4
9QauBzU7qQAiUCEJGOXcmy36WwMXOn+72OOeeDO3sUHd7LAmoPJTlZjtFBFNQUA9gpwLioOzWELm
ygFNmTVGCeqOdhcamlUan6EZmoyBdhQ9tXMofD5B8AAiifUBaAh7moPUCXTWfkrMyCVmr58kBzqs
FnmEjA96p6evp/hf4UD2RWeMV8AXjW4nbZIDs2kgYwcx101pdfozs6pXurgzLgY0241yWqURNECV
s1nYwaOXH9eodH4KBLMpAyIdaltIIeNwz3sDFZTpm7RVlHNjioaw80/MU2ETGzNmjW78KzRHN9jW
Dvda25Wu7nJ0lIZ64zROjEX0n0CJvWEhCeo/dOvv6sIVONHvAK6NfBgKNrNzQdQ2ylS0sYATaQB7
3K9qo9jjnrf04Iy2Rf/1/tFfSI0BrHBhbnZGYC5N0FKnnqnV7mtA823FQh4IYswfOcSuiBNCFZXo
yorXxk1hws0SXNidnZTAr0OxEjBMGfT0zSZ/iNCI3eqV9VpuWqd98K37A124T3/Q1pC4kCBBPXeN
xipSa5L06tl3iCm4zQ4La7NuueKCrZmZOaOCWnLImsIM3EC33wSPmkPcwljjfL/RP4RPdDWcWf4s
UREnlF2nnt8gZa9DVvoRiNin4CDvJ0mqTFfwRCKp+b5KPTn98HzdBA11F8gXAOU9p/KQ4crniTSo
52ZfbuUPeZuYlSWaijM8x1/SChRi2nxzYyK8MBRKgflV5moaLPFLrkNn21korUjUcUOhiBagPaDT
7++OJW8W2ee/lmbzGTRCmI8B0c5aaHWGBN0yuq8FM6bPstVxBr/i0k1X2O3AZCg5CireXXW2+2u0
rjRjmmnnbE+e5WfeHP/TzP1jYF7tb/KBG/zJgHxgXCDDn4I9a4srm3151hBooJtbghLnPH0PUIqm
tHKpgWCB/Si3/Hf1hzxlFv+0yuJ5m3lEuz+0yQHOURHkKdOtefGU09QXqdJ02rnK9fKJfCmNjix5
okM/fPxQViZv8XK6tDZdXhfWmlhuoaRLNaTnJrgYmmTyx+AR0jc75YGF6vwvAeLMYEFeifAXHr6r
Qc5eckIZ1ec5mNWOzZE8i9/cb7qm8b50QV0Obfa4anmhcFHcanBow1bvPtARdqz+5Hazpm20tMWl
qfcH0Sgaj+awAy7ywYmZZv7ZjGs9OXXehj8NpiEZ9Z6zQA6RePeP8EKiCFsE+HywsrMQ6/1hrrhY
tIRtM0ZtYJDdKpB3ChGSSjuK9zNEVRiENDpvp8AACEZ6LAy66z7XNGqWAtWrL5jNbdY0QT8U+ILK
REPXo65AuFH4rB158/rAQ3lae088UBD867tkknGAswBMCdrexOnoXIx7UKuUGxXJP0NTwvb5TVlx
2/EP03T2/Qm+XVDg0UBtAGEhIORQs7m2U8llXdOiZs6sVmzhh36VYwD17QztmAXfsysOwvRrVzck
KBs0DlkMRAhQ2J03jw1CDM2fIubPCYNLOO6qzMx9qbJ4gQrG/YH9qH3MbIFsY6oO8ZMXPS9G8SHg
McMoSGdmfODKLVvsVLIpNF1BJ5rPvPr+dxS5GjmwgJkEz2N/knJd4j14aYYiOP03G3xQV/Gfi8QY
PQ4VbPz7u/rIc1dTn7vKYNHzFOyGPtKpb/uBSWuzQfMCuIuq2gK6n77Gid60llzCMU9RA/P6eCcE
Kwidm8cUxQY8ofArJxmOmzdHpFWTZlNEmYWqD/HeoTVLBWlEUlDGSiLoFIZ8AVVfOqypYi1ZBpU+
ALgqEuo3iF9R6gXJhx7cGSRjnMP3MeTfBL7Y1D0mGZodqaPUcfYoacNaoX9paacOJSRmkTy+5SyG
skwZEGTFAL8BToKDFrSvs/FWyjyB04tDGto034KpXSaHMdgS9ZhpsVFyB7YDQ4gbMsYY6tKnNuzG
0a4rPZBPHAUas/jFB26sWgI0zmubyV+SP1F5SBsfPZwOTd6D1GglncaGuuPfsq0kPrJoRI+I7nd2
pe4F/O/+Hr714392MDdlyqdurHnrnSxGElwKpOMIy58QP1XAHieCScsicIu6GcyqTXgzrgToGUj1
Y5PIrBkP5XMgp9TkOV81JLDad2n2J51GKAZ5bjQCVOx1XoDcQAkpHb3NlH5z/7tvASAT1k4DMg3+
7MR4M3eYQ76Tx0BNPKFWkw0YXdIHnpE3YZKUegQAe9tDw0jwe1srcNaQgy9sKYUo8spn3PgXaFaW
IP6FYHDKJM8vtzYHUJ5Uo38uCNS/Gi5/JDiyYtXpORoLSqxkLDenUHlZFY65Tb7AtIrIXQQMFnJd
c19Q9GWhZCs28NLc8TtDcDvOblmna8zI65ot4JiS/1tc7bK6iTMnsxgzB1Vb4Mnl6dBePBtynAss
SEwDj1BNtVgG5aLOZ31ryNvQqSPQ+5dtXbtj6ItbPmRaG30lOiVjYapCiC68rmzW3MnJyb6+h8GU
C+YcDgpvIrLpMydPbJsskkkdeFUsItNGakNmY8lAu6lkV0I+2BSQQjNuStXRAnY0CKkzu4kI2agD
v4ZQuE0SiJCXx578kVzH1TF77wLCRgUF/MfjntXQSOPD8Iet9Xg00FBKEGeJZtdZWWQJ/pETrTqw
Ac3JxVJn02OSf/F7Hv3fhZsSKwGDI6pj30PrSGSbS5bC7STB1LQXxQtEQ2HW5vEmtp6+HOo0CrpS
IdI331GpJLVBnnbYUS++rIcB4l1hnz5S5aEUNb1u3vLu97Ajo5PK48pB+snQztcQocBUocLfgNNe
b6tB6Pg2GIvA49UHXB6+GTwNDKBxelhsKVilWjcWT41ks74Jic+P5JF96l5Ea+hNieygbm6JvC6c
pHOqmh1YrRlLk401WPatozZN0MVHzhw1kZaSEpZ54PW4V45M7fSCJSjb4AA9k6g5cpa4S1/HNyFw
lUcGt35lQtVWWlmmn8LQbKrAjIBTOIFYJ/zG9VQJ6AztoDkSeHUXW/njUL5kpdUHjp8bsv+7YfZt
4ZT0PRtBWyvuw+GrYk2ZcxTggnpJ5zIHOQbQfpN9iXCELaykNUXGGQe0JjwkiUX8Uw6K88piYpdq
OpdY0qPwjQqp/6w9NWRTgUqiQXKX+S3Kj+Cx1Sl3oNuxeQezTx8YQbSJnuOB6my2BTXsyj6RF/bo
1eBn977IpK2YRmLgyYdattHsqNf9UxQcoGwfbyPyWpZ65qbxK1qa8GijOf89O5HcjSVzDPdBY8vS
K9+bw7ccbALmSQQyPN8qUPLAja3VR9kH11/1hNtGz3oPbeigzytFI+pOimwLoq788iGg3npJvCmz
I1CGIa67YS9D7nU8ZMUuAa400ltmE6hGgcJx/pJVZqFYZb+rnEh5LN7WZRunEd9sBxm4eLhoyK1I
s8TfoNRNwDJy4DWxLZcGsPFlsIH4fGsCrAWZzchRGwM6hg3a1Sy0v4EfDv1cW1k15OGwqoa59Czh
9vj7ObP3Icm0POhqP/CGQyqi7deuY7NDET1k9Tx8aaABLVoiG5sqv0ancROiwk29tDxLjtCE78dU
ZAKPyfQ0BddlBcK9WtEl2YaITpVBiTZZa0i5Dfkno0iFwkMGVgGUcdeHEe3dglhVQeg17AODl4eM
k3q9qtcF8BSZ3guFFdcgl5K0LQenuVVxHMNho6mr6oA3cRa+ZFIgRa5jyq/NW65TUvClSIXQy1Wp
03lUMR4kyvdO2Sqc0Q11tq+VRD3nXHcKGrbZZVrQm3k69LoccvxbLkM6emCT2ORLLv8uGH8N6n0L
I8QXThKmLKJB0PPPyeDQj6REaR1GHvUFt4qIqSkVlCHdWnGK2g5pa9XMJiOtGeZPhHlJqr1W2bEC
uPLnitt2GyUqqHiDD3YSxAHx0+wilwtRGGSQQXqyEwPSxL0q9nDAZRWLIJ3a8JJb6fx7fARVkHff
8i1ACGV2eIsCFK4nCKM081VaYDH4WgsTTy4fMs2uAnDyuHl8UnxPkL+IcoCKhY92C/ahka1arc3M
Z98K/tyDMSDMOAP+DICmbx0LZHXiG2oRbWEq0yEVKkjfoQqumHAlALxJL80+eZbV4sREZOB3xR4v
p4LX4xqySVfXQPEkvJVWJDPEPg9XHPyF3YySGDwRUIUiiTvPTjAZML4RWyVeBUjEvl4jt5luodml
efXzs2ck4rsKOHX8PDc8KMNL960I2+KhVY21xP5PTejaErIQ6NcBGAm5b+SYri8IpUr9XAjjxBuS
cRuQgzhsuUo5+HRfeuAFtbr8vRjc1oBvYTKif76/325TrUjvAOEy0f5NuX115lelPCNSP/RDr+Im
GizS6fGAjk+7TQ5ZRfS0cti13pXb/XJtcna4kgFcUVyrhd4YFkbMUz0RODRgvUOo5TeDJNP9Ed4e
ZUDeca+IE1mQKs0zvKB07VGdViJPCLvEDOlY6yw0e5lOWSPpvC3qYy5xtwLZB5ZwpApnc5mXddBz
CiFenu0G+TFoR9D+oNeM/42MjvTRtlaSWaUNge5uL6tHrbHHA/h5dFrrGb+L1yq4C+4ocqSQlJyu
e0iGa7PvUZqCEJ5JiNcwh26il+CNlHmSHn2bGfUi26RHFSXJQa9PgqfJpwq0wAXSfL2uZCupsNu6
EqYGckFIzUrQY7kJxwu2T6scXFleJX4XxbmtHmvmJKSSMYRWEOmyj6Z+4km9KaBWLG59Dd5Z7PKU
1/ncur8hlrbfdGEAf4naDx6b6wMXQz2549gOMClBgDuk0cypBNIAlwsKTqKUiQknYS1+WTIKciZw
+kwweWGunS3FdcilYRR7SaiqrtjW7Kaj71zT7oBCGhHiEW3FE17IgPzwJ2DlISoycUVcj3Mo/aj2
B8zqKH6Jw2ZQoBaWIt4Qaz197uGM15HFUUtdgwUvHThQuU6EYOCuR6712i6ESguCIJx4ityOBw4M
J3GKXpemGlfurltXHwljEFBxSLCAxG/ebCPQjh0UNYyR4AhBUgh9xG7lkVm6nK9MTMt6kczwcTej
y5/EXlhzOqfGOoUkavctALrwwmbvg6AHaG+N9wR0wytwx6Udczm6mZ8sB4IGd6iMPbWQFFCz9IxB
Eg6QpEJBuAuafNBOpanz78+GgggfvUsQYcRzcD3eMQy5kdXq2GsGgobZsy+UZigEBukLnMd0bYve
vrJYQbTooPALnNAN6beft3E45hgj2lU5O+9UXm+yvtyO3PjERBUDni0lNgP4qi5HCyDDCFp1xZBG
ZsNUoEJQx8yKgbG3aS1/K2QQQG3FRLt05Fdb2m+jKHwqyk1IdE8kuXNGrgbEGEU6cliOdEclpF3R
qqerwkOdo6t5i9ZUtnbiNb6exf0HuyCHhQ4nMh+zG5zNpUEQByn2tLQ2g6F2tfKZGY00OyPXLVQ2
RYTeq7uaNdHzywZrXtB0VGe+CY8euqk2qoFUY84207A+X4x8kXhs3kYHJlfRQq0myYmIoRf7EXvM
QFvsSKqfGkPRvf/rvYj8BepuQGiCGPYHhXVx9iQhiIu+aBIP1ETott0JktmVlgiZ4OLXfUu3rePY
gpemZlclmFU1PxbqxOMP6LncvCmJ3fjWK32LDBAIWImNJswtuF8VA3LYRxLrgxsc5dVq9K1PC8Sv
issMuh8T5+zs9LV+CtXrKEk9pKdrM+c5MI7FeqL8+wfwyszsgi7VPElJF6deOhJ0KW/BNRWC5RqM
NWu5zlukHCb2YkRz55Yvg5ClKkwJz7wzQlP0VX2XAl01GYiJW0iBRXYPXYHn8XllRfnbnQusMkCA
8MRATPBT1rjYPKHAkLaKitQD3MxCwv1j8OoDsX+TY63bxFQBLunM+iTvAuQ+dng/1pyvhcfp6gOm
D7z4AGmQI2AIs9Sr2EzTB1lLrCAeMvv+OBeyKZjgi3HOnJlAzIHcL/LUK0zZP9HOBHUcb6kZuDBt
hnfrM19t5cxdsbrwNl1ZnQZ/MThZrStJ1DA45fhdfUGw16GxKb71BjLBG+hJbw1r+Hy8b3ThrYBN
lQUmhEfA95NoubDJBnwADoMm9ZgYESWoUT/xaGSOT9vYiNqIcWjH94aY5WuA0h9HaXYLIhwHpgaA
NuRUtdmxRAUnQKGIJl4Cdr4jafqCw1MciNRg5bgEwyjbIJnY0SHmDQoNkvw85eFeAjYeGr1P8kra
F3kO8nZoxqYvAumQgyz5diCbAVFLVRk+uCE2gZQUUC9qKQOqDk2tQrSVlGCY1Qq0Oxg1okcGgBHQ
HtiBNIJlJKrqQkapotO+GAGetN3HOQS8whQKAVzSh59CHwWRSXtSxYe2TvrMyDMZ74UoNVln3l+c
xYM+UYThDcfziJLT9Y7g81aSyqJMPOQZGqY11VrnApAn+I+KZnR7CeVs1YgjcEV1Brp/0fd6/wP4
hadKuPyAWcAuimxGEpCieANxqcQCYEojWU/jbR3ogmDE4KP9Andlb0P/uUDhxA5rXdoxFPzLzZ+K
eQtfMNdJ89QEmHfMevpcygfUYv7DZwIIDfJUCWHADW8Ulp4MBRkTcIv9jj5Yl+yZUARlb2VH1Gw7
W670VtURQhllQI1KemP8hxQ47dbQqsTo4brHG9+3UMTEpqjiTdtvqgj+gF4qOkvOK1+7dM5FFNeB
AAaWE3Hb9apSpM+ZsecSLx/cUt7RMtbj0Eb2UECnMxF+0y6yGmT+W8Lpbfw2ZHrsbyO+x8fpMsqb
5UYVXrTBkDv0ur0O5GkA+CE1q5LRu7WS/NL9gAgLYT6i/Smwu/5WJqyibiBa4qHm35oBlQuzTAdf
1zDlFoqtsp4kae5WFbPGnbUQ8Ew4QqBYpnYdcNBcW06q3C9jWcQsyWzg1r0AsRphGB+ktCxWnu4l
DwFlSQXVZKgIw1W4NlUoZSBVY4TrXuBEsF3TwSJa/oIi0JaNy7ViyuLrApeXB94PCSJQ11ybY+B9
RhQsLx6bogmKgygF1RuQZjVneYBOlRW9xqM5hGuP2nRZzC/cS7Ozt9NXw8gnJU29Utbl8qRIB8ru
VBsHlIl3Re8Ma4Kutxgv+Cmg9kXeGT4+IOKzJeylsubCcEy9oUWGArgj3a8/eUDZa53yryiVqKcQ
vhKxmMFsIYRis3hnAfnXwHQ9/uGGrS+uRGJL9xnQNCDBBfE4fJjZF7Elx0SUYeA5hVq7BUstgCWN
9MwztXSAFF644/IyMFgmjQwKMuiV4HMpeSDgitIQlqFwDiat65WPFT8E43mceUxd6jJ5UwbU/kSX
UbaC4GR94yTBY6XWVtSsXeTTwG4WH7kZSCEhKarOnWCRS4ExamG5k/S+fKzZzNRGQAiIFbepUbG5
UcuvbbNHp78epLYk17gaESkWFprwRw5lvtBONLCOPfTRi5qYrG+Ao+/+xbhwDEVslymXg9gM6Yf/
I+27diNXlmW/iAC9ea2iaSup1aLcCyFpJHrv+fU3OMDZ013ibd6z75qXBQymk+WysjIjI65nhxsb
JRJSIXMbL6EQKfHrDowZR2MNfbNQPQK+Ce9xY05eqoCQXBsqy1bVi1jK3ORQnbltSmo6S6hBDO/x
qyLiGtPjUsbwyh6z6/op65oqgD0oqAW2/DO3dDx+T3cP8UElLwWRqFtH/w+398KJv7LLXDTQta71
KRIzt/vCKyGW91nwkWmOkhcg1AgdGXJAnnIEgxc/nGtu7+FzCjOJrQGNRe0+L6w8WcGZLpy/qy+a
t8BFuMlNsurhUZq5KKHPPQSF2fEpdv1AhOC7HlapRBbtAcjGg70SLZ8s99A4JqFWF7A3Dmiu3MwK
bVvon50HrDlw95QntDjOPTRWV1K66Yn5J9179VqH4m8dNhk77uI7mGA37dCQHBjYAXuQlEDtWEK5
mIDsFfvuu31zavOQAfAKuXn33H+eTmvJ2aVE8ZV95hqvs04qhXKedwKwKxgKqwPeNHkEBczcw/Ch
hmiH5sn/vH2il+ogl3ZZXqJwbMFBEWLcLR0VghZ8PMFp4kH8wjGl7W1jC2HVlS32WpX7MNEDjFHX
9h04YqPmwRufB/97FTazlEC6MsVcpakey/koYVjSfYrmG+Rp0Dfc7eseD19SyXfRew8A49Fby3cv
e65/+4gtuyi+j6AiwIkehU1ekjan/JF/5qdd/A3czhSbHEhZcqs8i+pKNmfROV9YZnwYtk/fJxNm
l5dOKrSR8sgeBiquBseLPmtOdIMCFrAKlmuj6lVOVn0gPhVuPyMiFTsV0AoBfvwtl1dEmys/sV19
iC+8gqeibhvRHbKXKUqIRrXCFrB0X2Od/30M466yVkiCQcA6R8WxC6wB7xqOQpMBTfIJUD371OTW
smbLu/ifSeYSnJ/EoJ7BPEvKQYjsBqyp8itQx8Iq0chCaH81OMYnieJURUaGvWRnJpoeIftyTydv
c/tQLlXvQGIJWPhcvQPQjJnCnk8KIS7kzH22cxLdB2Z9DAfSpITuZrczi/L0mzMF0e9adWwBZAun
e2GamUqD0yBZos1O17Tbb9Tk0FOa2TNl+TbbZBOlP8kx/+wLaFDGNTVvD3z50r+wzkyv2vZ9nDUY
ePVVW0VIAgWX6hOVnnlzB0GJyj715IQ0vLlGZr7sJFDBB0oUuZ1fbOahxAVp2OM5k0BsE5lsKTdV
6N1G0HIOH3UdSoAOEsBom9rCS1UJ+FWjlYOzgLfQ8WQEuwEwsii/s2A5TU76MeOr1B06EukOoDhN
ffQtILtwfOn4ncb2GJl87Ezy1nDiI2iCS4g1ybaqb7OD8D2lFtJszT4KN9lam9qSJwM3AbJOcGco
OTDboo/8TuxjPnUNoUEPaY78RTlmMB0V4AFp1uCLC+9YGXIjONEyeNrAEXwd8oyVIJfgL0ZeeBg3
U5pkBMilE1rYndsb7q9iNhPiI8qAnNrssACyZQxJIzJVndpkLjjVtc+uIDn3kPrEQHHyWXjzSsJ/
18VA654UxS7eVoEN2PkU0uZrGBy+MLXIxM08pWYi73yUhsRd/CIeQDIrPoBsz4Oz//FTC3dM0K8k
IRfv08tPZ5bE66W4aYMWV7dqgqWKlj1Vc+AljnyF3h8u2mYlyTf9fb7SjPObpAUzps+bQUNlAL6C
udXCeNQ8X4MP9FSqHQyBoAJkhp35kFOZKmAAdRqClFb5J3Rq14vI2FkiEN70C0z99SGUt+2a7sHS
o/nqk5igHTFsEHQDPqmxzdEC1vbb3qoPToZ226/iR96gPzW1ebDutVR8vL2FfnuOGWOOpynUcZCd
gnjL9V5VorTQOxxsPFT8kL4HlVW9TI8Am6oeoSMJWvPPWhfdr1to9lMCcDpooRYhAsQsfRJ5uVjV
A++CRY8KjyjD7U7iWty0ZoT1xWLHK2UCI+hZIMPBACaR8hlZJRSYP/bqCDKDYcLsROPqQRQ63oXu
TP6SvEFM8DkyTsE9UtOalexz1GpCVJitRreAz5dXtvPvczTbRyILvVEo/vJsYbOf+cHTsRdcMyWN
hxcfYLQArNn6651L47WAez4c7Gh1dU5NAw4DBApzeNSy1PXek0eXy4VtXu+FdJXY65fzxIAuTTCH
odTUVJk4aXSnsxeT5/jj3RaIva32HZkeZzFt4whGz4zcWZvNCeC8P7cPxO/DyNhnfGoec8gCRRii
7qKbLSXm+xM4XRzdDJ2436mwbPl0w5k98Szlzxq36NoEM2cD2pd9Cj240S2S4U4Hy3jL1Wvkh79u
Q2aEzNGoCxzLvtJGV4QSd91YPL/Vi9KuvfLp9lwuGtKBWESfAUIDmTkbShUo8gRUjisEbiQRo/nJ
J1uWVx6B0vz0Yjcl5OuQdQRgXUCi7dqFhUkIbJruje6zREyNCK8jfa1ezdd7+PaBpFTwyWP/FlLL
Kgio28f92a0f6GblJC7t28uvYFaujLU0qiJudLXiFChHTt33a3i/pfm8NMEsXIKenzLNsHAyj9yO
NlKpH0nVHiZ0stxeud/PIOwRdIwhmJ1lzlFmu57TJpTEfMjCyY22ymu6EfZVQ6LPdAv6d1AuhitJ
g79cRb+W8J85NmmglD3gRzEmr2tJS/fHITAHE4+UbU4djR5QYrbcN+/+5UvQsIwf51NLjJXN+jtx
cT1klsugT0M/ladgcsXxWGrgbCgATjH9HDnTViBK/RG26NQI12Z66QIBtRqSn+gtm0GG1zMN4ccY
oJF8csMGfiYy9l3k4kQCZ9kjTWcoADa+d/pTGX+KSI6WQfgzIIdmeN9hWqKS8LOy8L8e4/Ms4HvA
+4ryMBr/rj+nSqcMHb/Z5Pq+DXWPbjLBxJ4TnQiKqZfObWsLGxp95zNbhYFIjGfBfJkheFzmJbyb
qXpqS5z+rOihnfFtZEb8mNq3rS34VlC2oLaKEtxMSs9ki6RK0ju0zE2obCqlmTWhb4W18XbbyFJA
hZILYDCqhvIkOveuJ1BqWj3iA3FyExAlpymeWsWd0GL6Ggth/JMC2GzTEDQ/NVbiV5AKRC+6rpuq
UZgrX7I4u3Ngh4saCHz2RYbynh/Hgj656Z367JdUsNudVoEsJ5q2HgnuIsL11DjEFRnXeiR+A4Fm
ELSMDKwsSngNsuRkWpIkKipPvNv5H4N4zpOXEAzeRgM9to80bJypfwjqeBfE8rkJu23EeU4JsIX2
2iqkThuqh5vSM9PmowxApe3/KNNE+JX81tJVjwB0LgtBkxo1EsbJTZOaiLE8TK58PL4KICdEPpwM
X4PtwcshCs4rM7vzqUjo2TdPzyvLs3DSLq3/9UcXifHRR5WizsbJHepd+9hroLJ+4Tl7kE5hbcKv
r2KIFu5JFQ4Gr0UeHeYY9/XOzHK96zrQPbpQ0hoh3zH4huWFaCiN73iOdHJwhDztjn9KRTTxr0IU
F+7HudKDztFZwgPb8do6kKyQO2+4yW2h+fA62CZeWglnUfDDnVGwJ2sJ8MXVvTTIXMjTmE2Drvi8
O6CeW0g+Ckso/8OVxebw2YKLVE9olQHE0H35vlMUd5xwz0mmOpi+6vSyU4UWwNPyYFA/WHH6Cz4f
TSloA5/Za1H5Yny+CibjhksbfJpA3oEFVD8Afb29vRZNoNyFc4gkHLKq19NdNV5kVB0OYAr1HjJt
DHd4XmX0mH0Zc22jtPrPCLOmcRK0jSrCiEKqmQSPQmLTwZWtUtOe7OKQbZWD3avUF01sKPBz4XVy
Dnb8PjuG9iq55uL+NtAchrYnhILsBS4JBcShtIJ3fU3+itrQEutthc5NLvlBu4fa2+ikBKG4hlR2
9r/XQMdEw98BWCWiux9d/tfzreXZEEkQ/nJ7gP8GAB4J3/LANZE42bXDRJQEnXkZsLkBBCKK5yR6
uL3ev+s98wcAWgoCWiQMfpVS22RKIUSBtfCic6u+FsVJddpn3afQeJGf5LM0QIu95ulYOzU4eTKz
ae8lbs3xzy6T3REKrnRI9MCtQhP+ehoQWBRqCOoCtDARiX8onyvDDLd1YMqVCaLl22Necik4QqCH
k+eWiF8koHo9yX3iC+4MKA9xjtA42tYrcf28h3+P6J8R5pIYy1Icog5GDHQhq89RhUZdknavt4ey
FH1CnOc/ZtgLM+7KWpQ5Dvtn1KhmvDXdcxrtg+CkK8dksDrEYP/rNCV2DPKGYBeQ8DhD3vh6rfJB
E7hkCgRXEi3jrvO3t4f0N8//a+b+/T47pCYuu6Hlc9GVUMNCcwwvhyee1wrR9nkVSdHQn7KRZFE2
fQh9lZ65mcaZ+J2flWaEJMRAZKPDzST7YWjY/VigZVrxBnBKGcjsWJwQTPsum2L0VieGVJMxEhAh
e02LF/Mk4K1IeL3MJFJ4zRRYac/Ff4Y0ad8D4HN6MlQT7gW1AQaQ6H3SSTSbGkMEqG7EL4Z1j/5t
Qen6hhZ4xeZk4pBpoVmRKvd8hxDFSqVEfs6FbBb+EHjYB9ytyZ1inCCPqk7gvvKUknut+gpN7Len
dnm3XEwtE8rWXZ4aKRSlXbOpkd8Cy4+Toh16QhcQyVaC9N+V7Ot98vf9fRGo8L00lhyQaW51EEwQ
J88ameBK2ejftkib++kRzQZ34wFsfWawb59AnbwCIfhdUWK+gElStrw8qko571T+Qecsjiddfa9I
BzDeFtODz1tDsdEziINUNl++yqoBbvXMlL0TIFUxeHsy/cFI1sQ6li6/i+Mjzc+Ni2kJcgUoUhWO
Iakt+B/QXSTei0jW+hqXLvJLM8zFMtbNVIwFzPigeZQOWmB1hiMhlZnWKwd2MWgHMw0YPhAV/36O
GZPaZYmAhVaI0tGwJNI+fO62rYP+8haS6Qf+IG9A07UBN/ap/4S6dEl2hbPK9Tfv3t+O4993MDMb
F0GW814quGlnNg9NYQ57/ZBNxKJ69bJykhbvEMT/8IR4AQBJfr2KfJAMLZQlBJcfLdXxkw2AT7lg
Gif/ded91feAEqfnzYrRpUhFuTDKrKk3AVA5qrngBlsEZ2hahNKqTCofCBX9HsC5wgYk57bNxWtM
QusL2hdR/mDf9aIfeIoOuUOkVcVdnoHiyhIDctvG4om4sDFv5YsT4ftFnRYCbHAS5U9qZvHAP+F1
S8ZxJbpdXDXUvWbwPCjAWTUQrFmm1BovgOLL8ZJPRd3z+UpwMd9+vzahjgYS9LqiXYmdsCafemnA
q9HNAa6A5FFEIv8A8Cv/oAzbUFk5e2vWmKkbA79NpBzWKs8ZNCLee3OeDboj5+K/eHsoF+OaF/Fi
kfipiX2xgyVA+iBOBXVUwHq77jMq/4vdoCIMR1SMtiewEFwbEqvRDxpET274E/vEhtgdEaK3nAfw
S/1v7sNLW8ygcqRe+6ytRHe65xFTgASeE76kXqNGTvP7alespe2WNuClwXk9L2ZRbaHmMRowGMso
d2cbSXlNvm+fpqUtcWGCzYnqgGCCVwsmWiqjCHt47/bZsy6YwUoa5Dc4Gfv70hATTBT90I2KD0NK
OW05EKoE07Mn9qT6mLBmpX83yOf2XAboawrVlX2/GMlcGmceDPqQ+12SZ6IbGLvJM7F4oBARUGY5
ZTQsVs706lCZQMIzhrruRAy1ruykoXmy9YsHSGgVhzB/nEAbkjToH5gVTG6v5d8sLutNUKYDdczM
74eW3uv9ItdyCRWrWnTTgE5zksfUNdOXN1VxD+1ZW8m2Q+NbOrCYqDHZYK5fsT9fY6x9tD2CskvF
cwlAq2v7Yp1zHs4o8nENrZpzVtDRHMDqLuU7IXJ49VDL20E2jQcjXHk/LZVn1EvTzFHhxLFqGrxb
XeXLjjeKPW1xPKvDrKub2IDFehktaVxQb6ud5A06yJKduBdB6oo/nMM58mGi7czufXtKli7Ef58l
sMDsSKnTHtUP3kVhiiC/f1pj0F46v2iZA9oECGwwxjCRhc+VxeD1leD2SLA6RWD2BRkC6j8h97oS
IC9VgYH8geLMnIwBRQOzvCO6mdBHNSAWNYVPz7xr6A4lypNH17rxlgaFywPlX3BAqGirvt5Hw1gl
sd8LgovemT7uNp6Rm4NYW30Xm1UFRsDmISmUlStrMaeuYxbBHohLHZzw11YLT+O7sdDxBt9A/yC4
M0arflCePZI+WPF5n+/XYvul+pc603ggMQyOAYiYXlvsJKmbxtgQgJ7dV4dj7ySgrLWpb64KwS7d
JKh3g6wHT1r+F/qxHKo4CEpPcMPxvee+OW3b+3/UeptZhVNFVAxMnrfQ2xa+Rf2+XFPdW1zPC+vM
ODm5Hg0vn62jKyl35I/Sf4n1beXfK0gOr3EbL70wNAF8nwjd8JYHeez1tA5hjb8aQ9EdHfD0iSN4
o0gJHrfMErwW/f9IF1nVMYs36VddWmc5AR59ZnjcKFuBMwf/By1vGZ3ebruCBeeo87PcAPwjiL1l
5gKsJ+iy5bowunMWYSpD20jW6vpLJ/TKBnPPtWPaqWIGG1wt2z2X2jInH9TahaDcUB0j/zhwZlCB
zCzv7by8F6r/7y9gjm5WjWI7xQBW5CPqXp1TgbYuqWVrQHQmcPvG8/ddCVZ6ryF1P9iykW7LeqUd
ZnGmwYGKtk1NxluE2W5oRq2HduBHd5S698HTKBdFK4v5l4SSuep0JGL/Y4OJO3UNxA7lhJkendGJ
DsE22NbWOwSJ8AfYruEROaatfK+St925JWuJ4KWyA8yjmjmL2s8n63qLR60iDMkABMfr8f3TB96f
o6nTbGIKPBdEVICp6km9CZyTvuIl57n7Pe7/GGbLfWMDIBBYJ0e3nZxavdPajz57Tdbk3tasMGdF
z6e87yrsoiYNU2qU7UOd6pspQs6Nb9cIu/8vk2kgsQ2yNThi5tQUwf9MZksb83i8z+zaCa2JPBLM
5hskO7elfT79WSudLm1TPPwAe5vBojqLfogGXhk7BaU5Qd3F/uNM+7XicRaKf3gT/ccCG9wLErqJ
kdVCbZb0I9WPqtOhS+P+CZsTPbXPxtE4DrQhXykdsG9DkpmiNWwD+oTqyvcL4XaNo1CBIsmOtinS
r6Xxf3cBgxn+8vuYZeaSRvGzEN/3miM8ArcgTaC/kjv50Xvwtil1rDsXjWR25aR2AgGSjPaEszOK
oOP2TC3dxFdfwmyBVO8N4GqmyTX9DbRgQvIOovHjdDdG9m1Li5vtcsyMg1S1SqhLA+XguV2nnicd
Q9a3gdkRoL7eQN5CzogS+33mrArerOw4bf77i/dkDG+SGupf2+9PQK2jVygFgUZKEHYQLDr0f77Q
imChPW7zfUADWUXOSPVSSIuZ9X4VhrZ4XaGOI4CrH0AQtC1ff48s15LkBdOIuaie8niTn0D3Wt3J
0jkVBMjOZJC2jkeqbW+vwdJzEByP/+wy76RMVVq9SWBXdNAA8Vp/ewYB+HUVML90/i7tMBdRF/ZS
78ewA4pVm9+ZykSo25M/K8NZ8pZogdDBdQMeZ3Q4Xk9jBxF6sVR7HmaUr/v7p9LZQtQpMqfnPMM9
AIGildfW4nG5tMgMbPJR7kHfDvCoxUMGMVOQqvYJ0olbxewOwdFQ7rw1WNrioiGig9zwjHhHLuF6
lBxos0t5ANb22JlI/b2HseNvDfUvvbq1MqNLC3dpi3nphMgL62I84tnWkuNrr5s51aajaSndiqXf
RMlwgVBSQGERp2CmS74elR6MnlGC4Mw1eZ22TgmwOE6hsEu3Dnn0yUTs2qY/2VH3SeKc9tLTs3z3
bJh5DVe4tqpL7gGUgnOJWdeADWLi5qiepkyQMepj9OqfNCrsaOPMuoo/OPwrm/Z3V8Hfgf8zxvj+
Xku83q/m5dxP9ue7/d46vaPvbGzdx0eDdiTZPzx9Wy/WR0lfKmdwE7pJLMP0z+vvzd89NfgYDJwH
6R5YmxQWKtEPepwYHGoBTSeDDDAG6YGR6FhzCKrWHig4FbEN0Ng85Pc85+Oy8kZtH2dq/hyqGb9V
UJpzIn7S7ro8TPDPit6RJlm7r/EfCVvfWPFgi7cIqJ6A7JAUBXELc+S5KQyKifPmvILpORpP5J56
vBltTNyNxvaUf/5w5gYCZS3R6RroZT5pbAyoG0A/oIID0AeL5i+zQg/6HBn4erIm4VMSnkbODkih
jCvB5poh5n7QoxQc80j2u53mvsttAeaYU4EJBaPL7QO/GM5fDomZz0iVcgwJaRQ0n5uve8QjLSrA
VvUW6ESxkFNRwCb7oO8LynHkz+b5tvml1AMIKUDcMNdNfi9nWnWGn6QwX1Q+TUCRK33L4K1qQzBa
cT8QzQB1AJW7clZzroud4FuxPD3d/ojFPYX8gCBKKFsDnc049SYrvERHn5Kb+U48a799QPjOAcPK
g2NZ/tvdbnfS3uB1hDU2GGHhAgNhmYHSGEQXwN/LvGb0lJO0CfRwQG3F5Ii0S2+B5zJ+qJBgOkkP
LVkJ95aWG9Jps9L7POk6K5Y4xHoih/N876WA5AN5qX4gJ0YLckdQCsmoYZb7jErb583m9iTPI2GO
jjG3BKFjC3Bn5e+HXURg5QD/I1UisKi9bWTvpf/V9IeER8Mt0aTI7MS1+si8cW8ZZI6QImaKPiDR
5kZfQn7UhMpU9TXM38IxxUMb0qiQ5QXRAosCS0XwleclbKTdEY1MEw0nAF9XWv+WoEdXVpjtKat5
XQQhrExgVdjdh6d4w1sSEb5EwyeyCdrlmm7S/hkU+CvbZel4zpkEpOgAn0avHXNXhWogh0YHb6tD
T9vXz4ZwyFMrjUEQS8qhNSvw1g/fmkpGaG3Wbv55e9MsDB3OAeKocwMVolaFWcSwAM1GNzUiIKTi
SfuaoRix5QhQIXv1QrIBCqG20GH3cNvsAiDi2izjFCc54DI9h9msOqmjb4oZsHVHw9b7TdURPYSs
qGYbJj4hDT6URx55DsWUD92zEZtltRKd/PYR+Bgww4HYEO2VyENfB0odWOhjvGVFhH9bNL3u14o2
87+/PijXv8/MMVLoUp+0EwYLQLqqbeUQEqoQkVemfVadZZWjfA3KELMct/l0bLq1Pfb7oF7bZyYb
SYihS+fxiSPJX4aHWnnyYtNLH2PvY/qI1Xutp9qfHPLlgLHeXuiF0PraNnO0Cm0EjYOCsScJRc2q
q0Efmj8ML2W9qQCXtuR6rZTw22XAIvRqZ6VaQBnZ7rxWRP+5UiLXjgZNNKE3fJdqRGuTEEIovSqf
uVhKZ+mZaVJonwWKRJIqVlUilzzQhXGQzOo0aQG5pjQuCjIG/fAZT/34kfPp9CfX/DK1bk/S2hcz
T4JpDBPwNgEdVIFMi6/VjQTodhzslQEqAXqyYm1hN6AjZobuznBPMI9d73ZBaAo9RyeeGyovMni5
oqe0tW8P6PdVBI4aHXKXgHOiLYTFpLSJ3kvZ2M34FzSQ15A1L+stF8SmVjxLidknKc1BxnDb6HyK
mFMGNVvgKcDPh54ftkKoGa3RtrIMgEhcQVQ2TT6GDvJat40sxBNIqEE+A6S48BXgY7qevayXU98L
A9FVayD8k10N5kr52AYicLKe3XUlWICrydRbO0xfq8Rp01OKTmAl+lrDVS2UZPEpkgRVq7kHFR0h
15/i13GrgglJdL1j8VTS0lSsbbgr9rVp6WSyMplITyujn3NVv+Z4Bn2jJQ4XBpsO4AJ9bHkFZbrx
lIOBCKA9KpvC3UDvYlP5L2I3ZKBB4YbqIw/mI5YACg8mTQv7BACCBLcQIIzFH/4DzOU0pLoARhjS
vqLlunjsX1a16Zd2MB5swAELYK/W2bkNR5XzOAQebgAGCNR5SLjxtg3EORskbveNtfsuoZxSuHg2
bm/P8XzY2Sm+sPz35rwI49Dzmya+WEiuADpLrnB4iMOAKbGwpsT0ghVfsPA6RcX13zj/8lFcWOPE
qc85DuPkf8CSdyeZW3+XUrQae/cQ3UXvIRSSULmOA1Ku1dIWj9KlbSYx2uiTnHoxbBcPQ0NaJzP9
vYSGTsoHFlj5QeeE+aXpy3+R7rkeNHPfN4je21iDYa0w4w+ZJvfKcFAo/4TgIolWgoulGxA5JQnK
Dkgjza3O18c0a5BY040B6JRhP3SgmSd/fMUuDBPw6D74mOo1OMySg78wqDMOXpwEYwq6DlcuMPwj
GUQiIoY9hB1Rdv3hw3vZJXh/rL3c16wygSyS3ENTDrA6pAc+o3XrtGt8PoseD49YSZ3pV8F+yFyU
XC+2TRxJwNqIzw0nbyVhMhuIKEAqs5SIDlo0Xn8Xsp/asxPRFqMN5236NWq0BdcAZq4ZZopbVACv
/fV6JhCyKvgwk1xQWW6Tz3br25jPtbhpwdNeWmEXsciHBM2tsCIfUyK/D2brCO/la75FCX8tef/X
kTI+B8bQFQ8OBdCLsM9zLwD7SqDCGIj27NcmtNV+N4xoP6EnaDujwm3FpDBzdP09qSseaMHdXZlm
7tOhnpQ4V2A6RuONQcPwQdp5Oek/g3zt6l6e0n+jZHZPVAl8Aq0Yyd0D7nE6aecc8R+Vv1DRXIVf
LJwG9I7gYaVC6GFOwl5vklZU/dyQcsmt7OxJpHa6eQQdh8nbVv6G9TNv3xlLr7grc/PnXLjxURo9
bfQwNNOszKP26lt1Rr0Df9+eN4qpPG3WaLUXgGgIEeUZZg1YC8SJGOfdtkVYpkWLAfqg+ZAsUT9G
n+EJ3JpEfuiqR3461Flu1qu3xuKGmTnw4QQAeWCpcNoISa4+7kXXfBV30M1CH+BdQAa3PyOhc1pb
yAXw15w7gocGkzFULGRmIRs9bsegKQD4SK0CgqYG9SA6kPAJWgxjy090yC4lrpceCvAl9QVol6WT
oCE4CnqrG10h2QfTLsnB25xvGoAzikMsmlpwhuS7XFH1HXKT5Wjy3Z8E9Y3EWdkXS5MlIPsP7Q0k
F6DFeb0vggJo5h7aXu6zOYHdbbONabeB8iyEXawSzaGP4t6sNeRxyzWU7m86JbTfX5pmT1tfKlD7
wH0wnsQTinBmY3qnzjQIOJWlF76yrDfkxCioXN/enLvuuMlWGQ0WNymCdDB5gatbRNh+PfzBR8+V
IeLqlUiE7EpOPYE0FO2ap1U6oKUDf2mKmWnVC4HfnWDq2TRf5V0JnQCOQOUXwdNmI6+gUP72YLMO
G5QUUDyBTDbeOow1ZMU0vwItq6u81h/8s7YfzO5JuoutJ406B4FSCsHBU+Wez5LrVoRYL9nmQJBn
PZ98e8X5zJN461uYhdaGET6V0wGTRh+oSqCeC767Sl7LJCxtZchtgGMBmDYefcDXa9kppRaP+iS5
jfIIiZw0c3xrQNiWWdDSWTk2S1f8pS0mlhm5QfTGnIdzg9QGMc4ynT5Dl7NG+5B96GS3A6HRD12x
upQTUy6tMi61QxWijnpRcufU/EiEg7dTd90TUc0H63CoQLb5MU002EDg/s/tAS9tXhAZ4cWuzgIs
bLARek02tbGKVwCkxTuf9OdoTcNjaZeAjwGJRhGQFOVvaHdxQ4GqWgjFGoNLRoBljYpI7SFKd8FK
tL3Q6zU/KcCignzxnP1hdqPY+LqWchhKjzav8dl/QWfvQw0mjm5DSHr4wgbFc/WrI9+c9SnVJBgd
YWU21aXpvPwGJkKsFTnwhVCX3FzJObQbxXWiOJk0GS9GGZRQ38zHJx9aRt+qZ6itmbcemrllLtCO
gz+hR88ouya1GtDRCejcKKEtpMSIMkCkHvOfIjSpAHLrECeDVh0k0FTyuQDHPfKgMjoJUYIcEsgo
vxJVThNb9VLNqrj2c0IryN0YtEVH+mpq34CTb7eTMLSlmRqc4mqzcHteZMmDmFdgli0bsQC/3TiU
OZUgF4CQAkgjH/8fjG9RrlXIYQpFseHktEZrumYACB5E+jFWpGRTJNq0CQrV/yMqqMXSVlZymmRN
NitPdc1Oz0RumxQZ9HsTodA6WohJm6GbPeGheFyhS5Kg0x+Q5iyoPvikr3ii9n3rUfTRxp8ppqom
yBnwHbl9EBZvjH9L94vtug87dFxCns+Nnkod4GPlbIzQ5MwJtw320KT2bX+V5HwOIVgHemmT9Ta6
Wo8ZSqFucFBpcL6PTP8kOAJoGxIrcZS320NcqMXhhKCyi/5mnPZfSH60imZGlHnYnVZwMDv7eIw3
JQBDOXlV7nOSf+QFlUtTTSjlcsdcuS0WCh4wD4ZFOHFkB9Gqd+3HFTn0RnVIZVfuIL58mvJT/Cyj
gaciPPj9KCTYdfBttsMdNARuj3zJq19YZm8QPxfTYlJC2TVeRcgNQjXJEfND3jl197CScl/0AIgt
JJT88UxkoRfo1Uwrf8hkPIZfjfHYdijmr1QVlj3dhY15W1141LQYxVDhYaOyj+DkfwdZVGA+fnu2
f+gosXab889G2z7rq2/TxcEByigLwDrjyTj//YVhTpq4UfAn2d2HMHN7jebA5ddZuPhtJmJrkdbV
pPm3R9fauQGAebd/f/mAXxhgIidNGSIw1cCAHm08JwDg7zXvUGqTUWbTCjJJp7xViZEf+mYlaPsb
bd4aG3M1lVqKDQghTxy84/H9HuJDYGYqgcPZOg+HQ7m9u9uJxDxrEfHNtWtxKXqa4af/s2bMqRv8
qIigwCTP7QCQmX/He4TIFhp3to/J3il+Xt7Sp7udC2THaSMV5L869P/Ms2hRTih4qY8w9O5VONzP
DwDPfNToeH9ugEp0opVdtOhk8GBD3I/3KcDvzFQPU14LQgiXGgOFeBxpqpiNNT7tQIPzx6Mrk7s0
t5fGmLk1BtCzTqMiuUfZincaTR43wtvKtp3vAHbvYO3gUcDIhLw7cy6yLvYbr01k94jU4Z636eb0
Z9OuZEgWsAuIrwG8QXpLQKjGsxEozgV0U+EhQ0gR/difUEj3cC98Gvv77VtnBY96Zd5RKSZu58bm
+fYYlyJEAPBmfisDsqAsu1WitalUdqLsRupnOX6M+VPKfYyiddvK366lXzN5YYYZIxSSskStJXiv
19lrBrR7gJaJXpLPJ58EOA8yIQfupEOZlTZUjWkKtOhIONMwQdrWohpw+4MWdw8wG0CNCkA6sPdh
EYglL46a7PLv3H3SO2q7zUUTnQ3qSs192ZAKZRMDz0Ys77Xb1sRSMHI9UNzG1CFR/8l7myyzunhT
rHGwSdLSbkVNaqZFU9B5zLzVON/nijSFqdyqLY1w58meJJps3492SIozmmm//w97X9IcN85l+1cq
ao9qkiA4dHR9Ec0hB0mp2ZLsDUOWZRIgQZAgAQ6//p10Vb+y0g6rv91bvPCirEorQWK4uMO555TH
OkqTuDfN1xxiQffgUJXX6BbmGTgdP/x6in9WaTiKzVJcxEjbgjrt7asXksRuWWFrZYcpPegLaFrE
ItWPzbm8YGdVkJr0vRPr/ewm+37Mk+s5Ysiqjg3GhKOB7AfYsZJPuGPuNthmyfYlucjHPs13TnK3
u8ke3nnhny0AmoEAKwEKCbDWE3MxjP6RgQD2ltx1TbyhzVNU3VKw+MyQHS4yiHhCTX0L94tgd7+X
IP/pHfv96Cd3rM/tqvxoOb76IdPX8WPooCU3iUT6FbSHu3fe9biZTg80vAKohh75RJCOfLu4a1TM
UMgJ/A/QQB3Hfb8FKV1bhVktLPq1o2wW2Vi9/HrQn97l3w964gMZvrRDB/cWPvvDU3EAxCo5QFBw
/zpdX18/qosLml6mu1368J65+Mm2Qi8/avfw30GDFpyc4roXhQgGyT54X0EeMk1bk4FKZibbX7/g
8flPJvXNMCcnRvllU0PeDsaCrd12FRHmlHCRLoU/vucc/MQvB+QanixY/sCqfBqyl0HdsdX2DJz3
0IoDVe7t9nqb6qRK7oAzfedoHHfDmxfD5YbRcC6cI+7pG/z8O+e1Xp1+alg5fWijpoQIOF7MTJV5
55b5saJyHAYU3QHszrECcHIAJxa1TJeR/TBf1ZduRnfygMz4K9i0thAAPzyOuZ8NWWxv3nm9+IfT
cDLwydljnIkWTDPThzK4LPQ5uRv3VO55tQHa1I7PofdFLmmVBhdohlEbKCR9jp8bP5cIz+OP3gBu
x0ze9hk/9B8Ws6/5I3gjGi9tLqqtLpIBknT1kKG4QPLyXl2pJrUX8QdXPEYyrTJQt+vmau62rE8H
DrauXXcH2S7tQmEEjWMkEbv2uQc3yRBvSg9xrr/r0H57xgHOFBfSzSYvk2mN+mHSAnnHonyigIqA
vry+nI9d9YeeQYxm06AQPpJHsIwgL+Dn1cH/LIZ3W86PR+mHrfLdGh4v1O+2SlxwFIqj0H5gaLR/
GPqUjuDBvoCaYYeHCW8YyYcqj25/ffJ+uKa/LaDvAbR6ZLY6FSCL6mqx4XEB3U11FSJXVZTJe0xz
741xYr2sQuFddxjj3N+iK60799470z/fhv+8xcn+B8PrEvUljplckqy9GgEjeKixRZL+vHj+9YT9
WBU+mbGTLT8tfcusexwrQRMfUzva5Ozmski6xE37zXTupnexfIfA5adTCHgKYmA4b+w0mSCXoB9G
p8ag42A2pmiaZHHrOVfTXkuggeZxfmgr5z0mqR8rfceXRTEDPcgwY8A5vd2UUgkZthZLJ8QnZ0Uf
mYculUuIZh9xvqi2URBCztvgC/cuulfnSkcZRNQS31z/etJ/sNknj3Ey58AzQiujFdOxEt9uCErU
Gq9c5Bz1nP5KhnTz6/G+FUx/OIzfvffJYRRMrf48Yr79fjNWCYtRs+Vir/1sfFEsCSGPDKZ6XqbB
dcRzua/DnXpxX+2UVQixc+eLC4Sfevz1U727Gieh31Bxo0LeHLeeana1uWVuWn0uu/s4lSqB1MLT
xC8gdtq3yRBkNTnnyzvm4sc6G1YiBGsCXD0I/KK++nZDtJ4cjOzY9GEIzqFzGqBr6jqm6ahgcj+y
ok3mHWuTZt+zzORo5RBJfOvyx5lulgiWPZ/RlMKQy4WUp9jS6RD4e/YuBuZnpvR4Dx75JeGEn2b/
F1THfK8N8JA6Cc7EjAUMblp/H4zbct42/Kxmn4b4mtG7dxboZ9c9WpiPDBY0dBD5vJ0diqhyIME4
f6hguPntsM7pOoN3vOfXgn6aAwdUO2fa27hQFYTOfBLEn7R5B5F6Ggqg+RDCFFBH8b7JSkLF5e1D
1KQIB2bQ/PTkb5+wQyKRRB8RWG7VVm65SYEiW3b1Bu0Zh+IWqKcsOLSAeaBwjz+/npCjefjuGP3w
KCfzQQD3Asp+dT44gJvTekpq5xIg60K+886nMcDpQO7xgvju8qSgRrA1wUAazIPc/TIX11EPfRfm
5UyzzShTeU7NCBKbT4t5Twz7xDr9MPhJRr3kq/XV4DgfRnWvngt5tzpn3O64m7njJiD/Xv7nh9GO
m/+7V3UdEo1kwfLWKOYE93yakubOZFJfSYgN/3r93p3Xk+NeNLEzK4b2yHbv5OWw6Z1da9IZRDgi
HWH9dyyf36W9+LZap9sGeAsQHrgBOEy+BfzfvyLXS7h6WE2UQ220DbYQgAXbNWRCgIx0P7/HPPPT
tzxSDcFUUNSlvuW+vxvPCAecpYDIfxB+ziD7NO7EPqa7frmGE1k1X4d4q3HjusXLO9P7s52D6xVK
t9CBhYjwyfSudR+KYkFbGDVV8RCYZdrOHipqqi29hMpq+bRwKx9IRMXedcJlpzwxpZ3tVRYdZamm
ZT3Urpy2Q+irmwZotatVeSqHgXjuFqF2v37enx1nlMPRZ0ShtQ21srdbb5ZOpZoCj8uHjcGdWLlb
ldHoPVmy06TZty1+9DeAIwkcNIoczex362FtMUwoaoCuU2eoFqXiGhya1/ImyMWXaTtC5YDkLL8I
N3zPtlMm986mR8EM1KOQC4v30KyA18435B1r9i1aO92X3z/XiSNrlOsVlOK5Qu81kM3ObsaB5zOS
O2X5KZwQzNA2/duG/sfL/J/lq7r+6/uHf/0Xfn5R3aI5aN5OfvzXf5th1M8Nf25/S4x+fTa/qa+/
3Y3PIx9G/jL81/HL/u8v/+vtj/iuv8fKnsfnNz/kIO0flxvzqpfb1wFCk9+eAk91/Jf/2w9/e/32
LfdL9/rn7y/KtOPx20qu2t///mj/5c/f3SOxx398//1/f3j5LPF7B6XVy4v64Tden4fxz9+J+wfi
ZwS3qB+imw8VPZjY6fWvj8I/II1EERohx+hCrAqbpVV6rP78nbI/YkCoItzHyC7gZP/+26DM8RPP
+QN5XwcZDR+9p7gq2e//82hvFuSfBfqtNfJa8XYc/vwdmBBsyH82BkOi/Mjej0Ijg4MOvviTey5a
45K0S/msjU/Wc7nUnrzsfLHg1m0N1MhL3gq4quUo/S4bZxgCUKzPQTwQL1kjwRoOrwQei5MaWrZm
uZ7mUXcFwFtO0Mepo6npE9+R+isk0tZ6TkxbRuO9mCiJ0a6qqPKLPSzc3JWJpG1o/AQBQ9w/ll6t
GupnhcuqWWe9x0FfkwpFnHmIMk/a0kT3c1F2HN1uoDOdLlHSD/ooI5Emnd0Y8PKaO10J01wvpTHs
CaVluHEAjFJ1HYS8kEmA7t74mYNhV5z5rILOStOaOchjOaswraGq0KA7oXScs9IbSJHMdnT6fF58
/RVJy0Fvje9Zfceojrvb2EzOeNXhdH0kvQK7Uzh5g9450joqa6OgfBZyMn1aTF4HXumgFei2KaPZ
Sdha6Br/X3uZP5J+yNjQ9puINEuYgCWhtZsWoDV1FVrlQMXedgItX/5Sk92owU18owRtdQrJCxOA
WWhk3Zaznu0GFBHidPT7sUvAOhlYdF7UBHorEaufhqheDrRwnTKdRj1/7YJiMC9+aer2sitmxz13
+VDek4EGKq0jWrwcmY/h+M68mz50zOEx4sZSLAM0zZ1o5c8wsdQ/o1I30WvfLZV4imd/1VdhV8bD
OZiUaZCbQcWoptvQ0jO59P6NnZoOMuWRnj+j6CfLfGyLGgI0YOu8JYqBA9d3rQ96uGb0EDStbVin
XVnNdaJZUM2grnWRbVlRXf7EWt7ercBY0EzPpb0fceDqjRQWXmSty/A69IrZT9CxMSz5EtVg5sNH
aHwqlfK+Wi8ax7R2rL3jVHGerGHLjl1ODuQLwykCdVLN4p5O+WDWGDCLRk1s+hy0TQVCu5pqKKj1
vWq34FKJNq7Dm/hs9PpFw3EEnicfhr5By1obEZ2vDg52sszEZXnF27i+FMbt6o11G8hBGQeqxaEs
xJlkHTLRgke8vAoH7pVZieZHZJ66wP3URKYPktVx16+O7SK6dQYfh8fpCQ0ODUjAQVY9Os2t7CY3
2k8TYWxrGw/r7ZT+Um4Dn+sNFJUEyzjuxtsmnMI1sQWJPejDaaI2QeBDi2MOQkjdLmNdgPcnnh0k
DmDx9VaxNQLshXUh2TZFMEOMMKQL6GZxy37k2uksFk3FPsi/WNHT/aDDUGYQSLdYQi8u5iEzxogi
dyZLdNIAjhMnWKCe7yfFKr3x9Tp96H2vklsivPqmqlRHsmide2BuMDMWwXogoTMaBm2ZyWKegJGR
DbloPArvK4pAuJb0NQfuNV482iTG4yZMkXFZ56RXoXsPA1ze+a0B/3gRGR3lXlFM/n3dKGdCuMGm
5pITB6QDZVFDCnidCuOlnnSdAQIDFaue9LBWLFWzWHDkVlJH2TpL9xlzPU3Xswr8GzGOoEGdJo+Q
O6CV7A4vTnLTthGY0HvV7f1J+gGmXfZ1BsRuHaZct12bl9xD5GlbtMNClajlkDyG1uo6JtMwt3rH
Z2WHDQ9Ht9l4Y98AH9ShDcnLoA3gdZ88qdpzeCc+vfa6aVCbwV0kg8TF2AKkPhP+vGrGbqQNYdu9
OTDhVoEwAZBkUfZfw8H3dhZ2v3uUZnKRunN5H215DzjZBW0EIACyrBaxNcaLn5aiUPd+OWC2xES6
+QLNZ+uaB6G14LcXDhGbHtypOndLHQO4bkVJEFvDZawuJ9v53kE0JIS7OnSB92C6MHyOfLRsPQ4k
ZOOGYmq6rJihGnUHTvgYNSLiUL6bAu6yvT8Hs92wkhF12c7KuatD2g8Ja0Ugzip/dJwNkpPeZ1tR
hh1aT6HKXV3X9MqR1eTmDukGlWlaSwgXLCHxYKLW1cscMy5LqmM+0lf031ZImcgK9BRDWs1L3M0J
K+OoWxKnquFrV8I3IkwLOXBTp8HKC4NTui7hsaWEF8pAirUyxJ5FTVhW5369cj6max2M4QV0GYn+
HJVlUQLQVmjdwDQ0eqLgLK1p9VgFM9htzTDw9SWolfNhiDT842RhVkC3E4wZBcyLRdUyvNKlWUCs
ibbBZRPW/ehkk/BttRMowpQZbsG6TYUV0lxbFoXLlgO15o2ZD/kQAW4T+IhtxuoymL6wIai6exlE
Bq6pN63QjZ9n8AGVZGbrpRgqd977grsL9GV8U26Vwd0GTBL1bqA+H05zUqNIXe6dkqzulrmVVyfN
IgZ2ASRQZbZrWUb1U63s6h3plgW3SJ3HikYehCiraABdoJDV+MpLsqhzdB2jGp6ropubdlMwxJHP
0SrbOUpKnLA2cy33EWYN/eK1D6IRM0V+fI3QMw7wEq27fSPA2QMO+WKZijmPx7FaDi1o6aDsV1XS
nvuDGaKzgSxTsPU9ybFwa3Xk7UpDCR673MeNNxQpDETk52i78aAjrxy3M3XGY8dAvwsR2sxAnGta
124Xj8wLbgzTOOseW7eEbfKWOKwOjaQk+NSPbBkO1nU6czW10MUGAzvhhX7sPNqxixHMmN7BMxra
chURI1gvgIVsM7DUhCHAw1qt9roLWrLc94V27MdR1Q4Se0T365jCU1r4fvFKAGlgyqXWt6wIgw5I
QOaqT730NT9vhom0uc90U3wsYqb6XFZReI9QMz5g4sI1W0O//dyFpuiB6u2hjPFpYkMTg0e6KJfz
uKsD/4zDM6jvl0pX9rkGFvNz345Ft2uUbezFHOAY7wtHTJBmBvPbdF3LzrLUwu0NkANUbXW+lNSX
ZwWJpnYX1tBleJLOgDf1HV7qx1kKdqelaT8ecXJoJZVAbaZttGh/261Ox3dlDf62dJpbC2Re4DVO
5tlJm70bTZzcQ5tKTbdTrJgkySR7rneRX+EqsGPl4qHGfrqtHBj9v6pa/1bgc+AvWg3q6/g2pnkb
Lf3rqntt70b9+joenrvTf/kmNvp/JBg6QhR+EQw9Gw31OjO8CYeOv/NXOBTQPxC5oFUV0GmkSEAt
+z/REAv+gBSdB2E8GiD0+Vav/TsYIq7zB3K2qB/EqCSjinBE8f8dDhHEQ+DzZ1DjQRwDZAhYeP6N
eOg0TgbmGj060GYBGRQG+hb6fR+/r6Jv2roO57StQ/eM9OH8IeiFrjLEBTJdx8ls4MkFmehHyJyD
Ol48T84Ufu37atl/N3N/x2rfx2YnhZPjo6DsenwrKF36P8BP23gZSBTyJfVUOewAiF+zkICyOgRm
uEylX403dVQWLz287HeSZyfZEg+NgwhLERtiIZDI8k+SO0Ffkmmgq8piUj1Eo7smRTu/ijna6LJ/
r4PvmBL5JwJFxxdiT7wqAFXAJEBj6mQw5BUCBtcJhNjEXzIAr59pR+rtryfz54MgYj5K2jrgd3mb
l6lsq8uGkQ6BI3f3RAkL+0bfy6KfJrAhzY0BsFSoSAJjgd7Lt8MEFUpgEr5DNsZXZXfXgq4x7m8q
f7OWD32AVuzJS2PjZkzhCmRsJ5AsC1c/Q2dfMoTevnOXzFA3WyOaRiY+x7RAHcCm7tzlxfpZOfXZ
uF4VxM/emZ4T2NzxwSMkGtDUCK4DdKyfpGZVEGtSjkjLNkDix6np4Rps6inqH4uo9sdN4a2zk3Ll
PNNiXUFhq+L7ykfcA34IVcjMCCkyl+h1zpaFoKzSyXh+5NR2AOyLNnryVVXcxMgpwJHqPQsC8gBX
VTTM9L4yjD27cPFNCn6JuthX7jBeWuQ86R5Etg18KDREAHCtiRcm1pRRvI8RTqy4233D0lhy8tAK
+oCwry93VKPbP3FHE7o5E0fRH9oNcHshLDPO7xyUH7YVngGdRYBjIBF67OJ6u96KdYrUyERksh3q
A3EKk2seh++M8sNxBCALNB3gZ4QpQCbpZPOOfB6kO7pjhgQDQAGjhnPiwPfzZ+ts4EG9l8V8mxPC
iQwpSBKQqgKdAOQSw+Pn3yUxA4IymUEiIUPDZpUQA2UleCh+VnbCQUSlWOYuffTvvyQU5igMPzQr
IBx4UgeJ4wrsP0ExZmENplnd1bsRksXJROPrFrwf6TsbHq/wxugcb6Ajs4fLYOyRi3r7ig60m1Sp
IpMVeKQU+Q6bg1WdbX49yim8FjYA6bujvC5abL6VBN4OQ6d5LgyyMNlgOjTWBWKVcDuirkYUpnh0
H9nughgdlNmKfJcE/UcoNy33wQmNLr3wPgA57VUfN95nj9i/8QD/30v5Hcjc7xbqmBJ+k7K9O6ZS
f7szX57fJHq//dZffsox/4o1wwUIWw5s0hE99lfW1qN/+AwRLNYU+UJoXePI/+2nuN4fx7IyWNTQ
VAUG0COV/N9uCn4JlwEax46XKdAIeL5/x0v561L8Z/+CGg7PgHZGXDGQxMNTnpiEFqUO1c1Q/dOc
wIv3F305eNGcOsgyXRk72cRMMSrGmsoSmQuJa3uzBKO96zjC3L3bwCW+IHaxc536wpUv0G/z1gn6
aEs8X9BFRzeOsewQeBUz6dGZzhDyaCYSty2iLrV1E90htVnHO2E95HoYs9eFcC9aUjqPmlmYw3ig
ZZ+pLipBDKKccpkgSHHUhstCdxrk5cgRUn2EmY4ApI/aiSPWlGsPFaycQgfAqLxteQhNQRyiwd8R
W8/ZOqEx4SOqGT1yo+3cSFft2gIcBCnTTmB3K5ZB54vuq2fK2pWc0WYd+1sqCz+67AfR1cnkijng
yRzFkOcQHAyjO/R/tTbVsvVliuQW6HASyyEiWsRr3ECK2djQQQAxT0V3zp0OebiZZ9g4zZpJ3+vQ
/Biz7hZZzX0QlsLukbLlCUrojdz0gRzjTeG7L+uimssy1tfFHCJIc+yYOF55vZLSXC9WDOEFyHFi
79nvB2LyBjH2bYgWsCIHjqUYkQnGBemk41xUoKtAs3WotlQj+tkVdKjiXURCkrXUmiVZEbo9NpO5
1kvdbxwNPdBoqJD5REl9KrlIQlIgmT3I67AHRn0gKgMNcFulEg62uKqpCycPkwpZPVXkwYrrtEHq
oc2arustAlliQcyoJ4feBKvbgBlJ7uJ+FY9+58wP0RDULyiB3XSqL/LSaHsoQ7X3pvDLXLMvkyN2
iweUM+WLU6dsXgf2wruhPHPHpin3pnchwtSoCoi1Otwu4fJgkYAAgyfxzle/HeRt1TfjAQHxq8PX
Xem2e0yJvazKEigmS7MZtJx32LErZCL71txHxj3o2GQdWWwi51Luh9qF/q9PvLtStlVm+By2aWdm
kmooGSbWCb9Y7AZIC5En6pAxNViaj7GtbL9FI2CcVmocoCVCSwWcjUGp69AHvbmqhapZLrtywkKF
0gV5U+2dQUG67oGHj+PcKyFrN49htGsidh+3BqlVshYdxB/8AmlqXo65jqCgWUEdO3LUkzOi16ai
QEBDJMg8Nqvf7CG6ea3JJHaDbS2SqGKCJGbhn4OPa8kLrzQ5knhfJuKr69Ki2s0rUAEHbpPrRXYp
snptVnjLkK0F5AoRkrtgzDnqKC0tAB7+i9JAU/BB5GU7kw2uOGdPPWsvHR2DyGdCpcJ3xyEJBqH3
joH4oVMR+9GZpb6sbW32oDaxCRokPiuUiDqw8fGxrpMiWNWGckeDSYaDIGNYkFuWpL7v0D15XjJL
byIfQlXow8fBHpAOpDa+auppyQjYBsDRIiUi+fVMlfwM3XroT0crdZdi5SHjNumPbECyzGt0CF2H
LtwzFTSZaCtRn7E1cCVUeIZQpR2S7iUAWDVywLAYGIb5Xa+SpnNaDYHg+ZhFIjhWSRMX1OSVAiN8
tzYQ8u7MWKodh497MJ4vAzyXU9z2Hf6TONyhaHgsZXe26Cn+uriIAhLKQbOyH+j8cfImTS8Cvo4a
mPKpuh+qYfpY+xSZ73BwVQ8BkJE/eCOo3pxJFKlRlUC1q1s+DbTpLwuXhNfEgGMBpqe7MkK0Z+Uo
gA7yKkQUtcnBs7KCL7UTd7Afodh466ro3m1rZ+coFCdq+M00ccZAu0h3wi/J7aBASe866IgnXkV1
1hRMOH6OLgveffW5565bOa7h/GSj2kM5jKM4glMDXa/hjlR+yzfrsnC3S0qJDPIm7srQOZS6Y+yL
xBXIzoay7wcYSiSW8e0r9tuSO+U8YTt4qJgBfj6jHsGGXFpIZTDZi/PC0/NzsYbhtYi72AHuZ14h
T7hqG/kpGq+rAInIYDq08PlRv+saHqWTYC5QbKFClnPcEBQk5nqDADYKPgeGrNU2CCQPa2h983pC
4agD5JhvPeSMWRYutJfs4JS6l3sVRigXZKHWJdgs535pPXwdpaN3Wfv4KJ0XGyzxFi0bkQtoMIWy
NwqKHvX93dqsTsNTlPwGcykr3GrpUCPVEe56YVSQr5GMKxiOXghHX4QjX6fDMsQU4AxHDOgoLiVK
xBTY3y54dSeGelgo64NAUavMuwCmsE2XBmXP+8kYnFs0rgqZhVETPYyGF+jMAEPUdlZyflpajurC
2OviEfGRzZewQE+yWL/yNSozuzZ1Og7uB+PXV4quT7OP2s3QIsfsGLOrdInmvlD3Z8g1ZrgxQMTY
r/IwN7ZL2ig8o1MdJURqP0Wu78l4LjgMalzgs46QKh5sxrVyEzmGj77TAtOg2XQ5o89hi8SKk2oo
n+QAThTbpUY5yNiWpyND44N1d1Xt0txvyesaQOsU+Q8PQC8zyp1y+0NpUWWg2NQp6y3onTVOgE9h
cptV7Yi7llsRhw9Y4mtaFnnvVTs6OgL1hwDMZAjAZTE9Q54Vuu8OcJ+he7W0/pMMULipqqnPAFNZ
Mk8YjDhEj7Xr5A7HtQe5JZs2ICZhVW1TivA0J4gXmPVvVFucNbR/Wok8d+XwRENxGzXrRU+Dax/F
58TVKtfeAJ9q5Q+N6rrEj4riTNnRB0tZs6QslF9X6t4IAoNZNT5uvdLFPY9auiAdEgIaqHjemDPL
aTbN/blYlEgCzxdp5SFPsExgd4gEeIkjBgYnJ5Y721Ums6j7gbJ/vPLq0CZUtpDV9MRFDEWW50VK
B+4R+erAN1Go/S9JWERnxommLDZH89MKs2/Bu+n6pknjcmk3cIMhEyQ/2b69gKYgzDMv7iKheGoN
6c8nWu+5ANfoaqtr1ul12wSeSpdpuEYr0QI9UbUkXRXfcoi2xqh/ZMCCfkKZ+rly+nlX0vqYA2Fr
jvVqkFsfzuagPlTLYrO68jBIOH9ClgrSWg7KF7SGhW4UFzddAUIWVXfu1uiK55Wkn+O2v/XpsKEO
eNjwXEhwY87ynjF5ExFW7Rst+9TM1KROO39GFPgc0o5mbTiKjMjQy/vVy+na9YmQxaVY9S6wwfmK
JACMXKi34VTJiwW1wwSk8QysxQM5w5l8rIjnpWUBuuhqhhcbL1wlYxTwlFTlV7R2mw2d1SOwfpeT
wZfrNVzT1m+qc0H1HpfUAJrpeSuZnbMm1F1iF6iioVknpU7/FVyJCBSVyvCAceK7w5exDJKSgfiW
LtgnaOMCHVVknwXhT6aLgRgU4XksDLpmB3JYScQSXokD1ujJ6esg0T3YeBB1IsdvQRXQ9rLcwp1r
MyobaNZVZc68BiK3Pdm1kO1BwTAKIS7ueQkndMyB/nBR0nTqHcJVmy68giLILPwk1rLbTUU0wGFw
r9SRpBNXJ0eMXd5S2z8OY9mljrNCL2Dky87tAsgv++PBpzG4vqFcl4g6ZolH7UePyq0XaqDEKSih
V4TGbdGbm4A2FQh/0XVvXH7WoPl9bpcWVBzrsw+blKlygQM1mjUviqaD5WvWPV1QBy7qwDnzAIQY
ZSVSOwVkGypfHNqIo0YyV1c48ttmLvOKrY+EeudL1KAKGBEwUYeBSBVBPwVU0PGIvbYJ0BcH29FN
FFeo9UfDmYXbGHvHyx0cD2Qprgow06dTVF04ZPooevNIELAUESC1C+glYg4Po1jrFGW2rbb4+0QO
AhWvK0dVL6E3nI222CnhpMQbd8XiQLmasI32aqjAaLOguFiuyJ55m4kMnwXgzH6j1nSN2ys5qD2O
U16DKDWLeb2Lh/bKUARTcQn6JI1yngRWZzgWstUXNnt9tjRsQ8XXuo9zYxAHRbxKBEE04Y/bUIZ7
EnVnEXq/h7l7ipQ8TB3Z1ZMCJ+/yIWLlrgjHOxZDSxt1ro81K+48uWBLeBUByKEpk6VdmzOKHVgM
8wYhArplO54b0KCDySkoDg2VV92w6rRc4ZYVfvFQdu1+9UcPNZ22T4Hr8dKVTjdeX6+7uSuqq4rh
w3IwV/1c37u0hX9Xxud2bO80ACkY8A7S9edj47eJiucDWo8PnbPs1ja4USPJOjgv1RojMkYAj572
aofQBfHeOlyNEb6gVqObBCXMTVM9Ws3OYs9m7QwzMAzRofRikskBoZPw13LvAbUrkfhN+qEFFElB
WBzSi5FJvVAeYlmBDINNqb+KB1jRDICfje9NXyob42TMBCqwtrzyC/1idYBKu7kYRfPFGef7ZQy8
rHUQZXHPlpmLEirxpwtdr/aMh84jvhaqUzOUxP4Pe+exHDfSpe17mT064IFcDoCyJItGJCVqg5CF
twkkzNXPU+qe+cVqjRja/Yv5or8OdYhSAahE5jnveU3cRqnebGhm0JGaTffFStqdL+JjWmG05fv9
zmrUQuk/bVrfgWeQ4WIxzlFGGvuncZA5O1J1pcr+o1WspN74yy0UjCmwvdLeCafKd7NDoWotFFTO
turrT6LuH/3Cu2pN8ta7ZN5Y2VwFcdJtF6WegNrpfKu6CrR6gBnWoJPy69uF2amQJjC465z33G+t
NLVoHU3Ocxc7TY8QaDu7Xo0mJPBhUzFtiWrln8xBFXeml48PLqYo/URI5OLCQAE9r/arTrDdbnCl
d7La2VCPphxTgpbTUZd7Xnan3WjrUupfJhgL0VwRBbMv3R63w0rPqc5S24jaypVigxIuVXeQ3oxd
7VTD1m7twdusa4lFk911uYzcWU+ne63Us/7Q0SV2Kc88bsUGpnH/dYSjlV5PdgsLi3KVcedEDRZZ
6VpIojSszPeP1SoEQjCTSeZHoOPPjd8n7pWdFWn/NA96j6UBv0XCvG5NAy89uVLjrs/8Nv3Wz5kd
mfbEOo/Hrq/eWfOZkmMN8+0AHNAdlOPFzl4nYmENmYab78AQ+uOspnpHHeosO2fw9VNX6J278/Nh
HTdUj70eWaM5FVeu3xT9J5JybMjn2Nv02zypQZCYxlMkMDLoTw39eRkWi8L+ZgCMYaYypGHn2UD0
coIsf6MLzb2HT5UuUJARYwQ1JJoYGVxvVZGeGuzI1bRldJYQ/okdFsFGdoPso9FbD8Mc10hv1eSl
EMCqakw2IBvySpldYp5KyCz9qa91s9wUkz0QhrSIrA7yMU2gkY+VMe8A4muPCOqOFt8l1qg+EF3m
T1feYCaBV8PJALfeajWsGrIIISaTn1Ef/Dk3YA4VjQDa6DR+7aXSrbbzutwkSw6HyGQ+tQGPi7uQ
6ZJW7QFRknXj1EZH6TISVzEQ1TkefX6PirQezTtKbfRFecZSDNO49uOn2ZH+Rzr2FpPn2sitTdqm
KW6V9JNkP2F+GrkrdAOh1mJbGj0IsEe7Yt6q0bDL7TDDFvTzNI1yevcdyNscVApRshWDlBfJSk9f
DdVdZvjt3rT8m9SBzMD9KnU0zEXdl54sdmO+Cl7QpDl2tnWTQWs6xssK0LKWn/rYyoNYrsMeaMG5
AiEkyqTw3nfT+XXU1vWoiknCsIJbiQ1THzbexC6bzjtRNBZq/AJ5U94RmNHMceAn47bwYpcCFe63
suwMeV6zhGPV3esassgabvnGsKQd2RlNVO35+aYGrWEDBQMhDZngKalCqFXO115bx2dDkngUpE6u
HVsxsZp6rzzzxs0QBkS/tyb5ZPv0DbPeaX4oWHwHOgV0Xt08RXGuOe9M15BXUDvEZvL6YjsOtTrG
9prtGYfdp9q0N/uCJO64xw3WGB+axL82x+Go+hEejVa2oeEQOwOfh7LSmp9TZX+zzHQ6DWmC9ZGV
TTelZjyLjNRFW81nY4Iy3gEIj2GTCz9oAKPCtNAbHh8wZNt3O3dYgyZpR0RFtWIrn7rN2OB3Dwrx
WNcDDLpx8vcm3UA4KeTpWVHVD7CrhvtRX6/ccfSAMihgxmQlkGdduo3baiUOWlOyByGVz1J3cwSk
Sfoo4uGmWp0v/hRv7dqejmWla9tyVvZOIpv6Ejt2s8mzFPjEIRjaU/hQydwpgAliS4WVWg4WoZaH
Sgnv2q3t7G4pbC1ylmQ4ZKp8D9Ml3mcs+FOVSZ5/F2uBPrYcH7nVhu4ZIm6xvorGFpolgzILIrDG
GZ56QkYwdOBLlcUIyifVCexXv686y9j0BSOaxbO0rZ1j+YDxh7Zp9PG2Yo+BUhWLj2tRZ1ctWlBq
yoacOo1EBuBJSRdEhktszwuRQbKnd652nZQYUUq6kXV2Q6eY2Dn8quuPnWSHUbFLKzWatzDAykDM
KUWB1b749rzp3d6H8gZebE3UgTCwQOcEJMEeyQNIH47byWoaD8uCRDsolU47POv+zlHeEhn0tzDg
CgvMbMFCYVWi+upZ9XNKNCDVqZbeV573oHejvZ3BwAJnTj52rqZf+UVr4XBnti9mVy0bT1I6NGn6
HBfwG+fGsKNcLhhpxp4vA1o/ssN9w9lOuZ/cCQFT07Wd+pHy3Hqsy8nd0CwmT8q17uci+5JVhh94
qn6qjOLJXfp635T1xwLu5D1isPLac8rp3EOv27I1xytaFoOU+ni9SfUR/DnWcYxpCi8SRTYFuqBx
9deyfVAu+QxTJfuoj0UBWXRa4vdrQs9aFZV3NNXY39eY2QYqyYtPtcmm3JiFGALPX9XGFZUZDLNT
7HBjC41p7QJXb+et3xXYgA4TO1RBtRF0TvIJBuJDWQ6ASLrmHPLWibdN3nytSn28bkv7ezFNThRr
cXMnVVyECdLuGVigso3+OellxcitRy/ttX2YT1Kyg9TiAGJIwWQIZt3LdEVc8AxkQyPlNYa7iQfK
1qkS8iBtZsueui2TWd4bvbhWLfzNM2RGg1q8B0hKrpx+KsJyGgjSy9wySJsuC81ZPSSVe6w5SCOH
0mPP6AZjU7OvNu64akGr69/LpDN485unHo1M62eHsU6/4ddVQvztkm0h8+ZDdmaNLm5MZG43Vjs3
991TNyx3UmpTGyaFRcC5ch9tXAgONvz/u2bsyogKTouU0DJoCc5oBLDmrUNsxZs4N3M02stNlUBc
Lx1efrPNXFLX6DQXPTehoVXXUATOytFpuI5VgV6ySbE/d9MSs4zmU7GcQWTPna390GnrdVnn4k6D
2xOqVrhb19CMG9nZydYdzPwwj3kPlR3Bzr2fgJ3C/5ueefGgYEtzOr/GH9p2utOb+pnV8JRKhRRw
8T7nBGJFCZzUIO6xJbP61grHpPpkLob2sI59daJiinx2Hh4Cu3/PoHoXT228HziWyR4mKUyzxUA2
jqg+D0v6nOnGtxUjO6r15b2O0q8OXOSJOJ658x4mohGUpEAcvCJ+6iH6UxWhj+N574w8dw+t7StK
IJEQJMCMF6999RWeJX44KxDNzJXemBmWHoTmuXTatDbsn7kRZFk73ntrnuwo6+bt7Gkvmbsmm0w5
2aHlrd47aY1erZJxvKOU8A68PlaINaSzX023u66t4pPCAP+g1373pA0QnuN0idpiXfe5S1e/yrpF
kmVgnmVXBBF7XnFMFtdiewM3zgU3hgPhsmm8ttgQH9Cc3Fi78jABgQd4NY/No/THp8q0iw16Af9G
V15+g0biipclOxrEKlKH+RlFCbKBsW3CPIcjfw79PYJyAyPL3A1FXyRXpn/WVsefemFMUGLE9ZQB
1wt9U1rJTWLVQ8BoD06MyHxcJifnKo6BWvE99FbeGGOc9zJ2nJuupioLScgKuiwv/o+xhz7qh3xJ
/HYWvhuz+tsnLcik/DS+Yu2d/9x/i5isv1wm23QJOmZXP0h2/yNicv/ysNtydUiv/AJm38/zcJdA
PwPCH3YlvDMw3P6Zh8Poo6gCroInhZ36H3H2XrNVEEm7GBf76BmgMLkods4cnZ/YKnMXE6AS57cJ
CVhL6MrB0oLerPVdzB/aMPDpn/SyN94K3OJp/MQg+ftjfab9EL7QTmEE9vpjFZuiVzfZrWapMmIe
j2WRPR78qfgyQ2T6iZ7wCyrghaz0x4dRtKMgIywNm6hLJ0FMy7uSZvIWJLgnC4HKDzm6ZW8FFOwh
tDsvTW4WhuqHcrbQw+iuO00hP2sm2zeu5Ews+H/Egx9XwnGB3YbpEBfL9by+7cmQicuRdctYIoWY
ZXAsRbK0dfDWNTFG3FUJMiKsL+9PZPmB0OZVR99kIIpkS4b7fUU5yzTNdSVA6O8v7syuu7w2hHQs
UKYfWIJcsO/SZuoMZWonve3SPlBFvDCIm7NxxxgfNGPBaoIqqhep2rQs8i+LHOM33C5+dQk2hjZ8
W5AyoC68fjwOEEeVNsmtTk/8uXHG5vPcCJd56wxcaVTGe1U5TPJE1zxTmidvrJPzmrt8AHBT4IVg
Yeh5lxyqSrel60hxypOeg82dh88mHco2of/9Iz7l38sASgsRpSzKvxm5P790Fq1rR/blKU4Jg/MN
2e2NajTe+JBf3Q4Gd1DfMMzVLefizVYN/VYSW6ckRntY2sn8NKPFww5sGJ5+v3Je8/j+vh2fdxii
yDnQ04bu8/PtlMp0hswqbkfDHR876Xa3nsi7w+8/5Fe3A7/yh7ck5KBLWt1YOIUpy+y2NsTSUcKm
qH/tzn7Im2F5Q2n/q/sh2RDeIBsGxKOLt7SZptiIs+IWDdW4gezOqLVKmBu+sd5++TGMctnBSRjC
xO71YxvEtHhDkfGwivUxh/dwLbP6LTfaC072jy8HHjTsR95rmFCXHm354PcK3tytMdojIVKoyrAh
9TrFZMqv0sfaqoZ3k7k6OgjtYJqMOv3KD/sW1fxOKR2rm99/j7+4a8hfvF/QBn0dFtbru15LF/JU
6Z/kUPcHoBd9rzQMbX7/Ib84XthlSSLFjp+S1b5glrZVyUbeGSfTZO6ajzGOik39Pi2Lz7Po33AB
/cUNEWeC0yHOI45H8PDrG/IGpxLCmU8TjeUBwQcxCxbJO7+/oQvX9h9fI1lYrBMM2VyY7ResUjor
7NpK8yQWZR4rCa+iwlopYnU1YWfrMuxi096YDcrRwIxz54Pjrtqmt3Preh21GJi9jB9BJNYTmTPy
aE/oqUyq8TQA/5lDi0nVgzOK+o1N6HxZF3sq2zlrG/6tDsx58UXYI/wU0zRPrtlrWBSo9rObOKSy
L6Cb1ZJAr5h05+H3z+oXp8irz7zYjoZUpz8a7FNuck1hNuV0ofNcXbW+WmEDodUN6nJg9mY45XLt
Sle7//0F/GpFeBYWozoUX1rL8+r8qaYaWyky9peTFw8QRbRe3gCHZG8suwvzir9XhE9mmGsgmMKd
4HwVP32KZK5vMB84UWxY1macG3NkgKY7T8Zi5FWgAxUNiMIrXzH9qX0V9K5/HukS/xyhe3a1YNSg
EL3xel+YYP59Wbx6Pns0Vh7/SlNbDTNvRWefWM1+FPdN+mAMWfkZRo65ITIve0YFjORMSqsJOM7n
D3PtGAh5VcavhLhTtlbveuDDoB4dGmHmGG/suz+Ky8tFKahxdE5GXij/YoGo1RGTFPppzHLj6KV4
a4RlAdQrIdLsG2fO3o29bF5cJJFXfT9l7y05eEmQdXKhn6We37hJbx7mti6OdaW1j3++fIRvWSiu
kENw4r3+Yt12lDotwwkiVb2De98z2PXfcgv6xQ4JD1anNCCMgSbiYj9JsNbOikSdILApsk5x8nxi
ouMG2RoP9rbO5+qN8/tXVbiHRIk7YsFivnA+4H9ar+2qJvLj5WlG4XFlnKFnbemMOZz6ehZMfW2I
CqmYywBIe96jVlLvYggefyaY+bE+eSlNXhziPbB9uWDKF6BcVur3pzLR4BVl43fdnMs3Cohf3qtP
GXm2Zkecc9lxDLVpxUUqT1Vvkv6JTj5MewwP4jhtI2PsCsIQkrjJgnERgxauy5ASR9Drbzzy1xqo
f26V8sXFN07o1uUp2A+9B8GZViKle6hM46Vdx2+Tr3+OicBy1xX3mLcM1C44+39/5jkVmnMQOxci
cV5/y0VLzIDTtCdrsvNAA6YP4tx2ID0CUja2cbDrlsi9xbyeS6gC503SGu8deAcD4srkXHr88cvk
0fKdX3U8pWlyX18P3gadEkN9EuCVB1Y1MtDF8d44nf+94Z/9Rjh0fhQCNh35q6Wt1Uk/9U13qoBI
nzI9k48G1Mc/vpOzqMRkNQFj+xiNvf6QxgCE76CDVaPdf7EmtziSada+cSf/rrL5EKLveFGRyrAv
vP6QWhNwNVymMvpkvmuHdTggWKrhUiqnqv78qKA5AXIE4rBRTHsXa2VxEbfaaX/ySvRS8Lvs5D6d
nezZgrO+bqYZRr7Z5taTHlfjQZvt7ApZdftCNGoXzWjeYR15SsRhOcyyCyYCeYuNtGT7pkXneU/4
+cDgeZOoqIszRsLO/K89w3HixYrNUz+puoSBq0FQWyDA3DqOm9UwSZysCtEeVVbgQhri3+jf94ls
MJX6s+V8vhIaBg9ZDLgNdk6vvx+Q6dJPu+UEo3ENKUeLaIU9+8YXc7mcz60pDrmYs7N/gVpdlOiL
7yfakIwntNVg8A6kdnup8zdyCi6rtB8fcu59KV1cWoGLDwFzMoQS3cmFDFnuyEXzjtkkwLIlFPsF
9DTSZoChaBCdgHvk6i+/f5LG+X25+FIZRfzPBfywuP3pPMq8JIFpN5wyW8objov6rjNh/ev6dNNp
trvpkiV9aowkhBkrjqXExXzxZ2MP2QLKRWNqxfLGl3u5X188EnHxPuDwk+V93J/WSdM70CHjK02S
+1hgwrNd0UZERQEQY7Tdn+5f5w9GgGdBbjCNs3T39arCIMMfM0eeIN1POHYPZphJOCi/f+CXFceP
D2FTgcuDWFXo59//6XnHSuv6suhPVTEa90yuvO1czTVKCXeDzKx46+v9xTuLNACgAKCUyeZl2FSp
1Yzrh+40xJBE8JhZV9B20TQJD3YgBKjzK7wJl8xKvjnoW73QTafVCiyjIYny93f+y6WGHJmXlqbX
o+h4fetWXg+OUUo6Eugnq6oozDNlu1jf5NoHdjDYUrQSB1Gfp9fChdmb+frWj3Pyuc3xuiHP49Mb
l/SrtUZlQg4XdZDD/15f0qAqH4vG4TSoBa6a2aTyBcsizw9XakY8X1J9eF+Cud2mFbOUYAb+yQKk
B7UR2Z2a3hkQF8/BwZloQuIclBNo8Tju8myxZqxrdEMdbVxZvv3+sn911WzEbIFsftQ1F5sGx4Te
wNI+Ka+GQmIVtpuGvs7cNsomD+UobuJn+oKMp2FnUpmp3e8//1c7I6gFmzBKd2yZL77IHs5k4qr2
ZGgd0xXMhghSMMrxD/OhQBF4IX8I3jh2qCvOWrif35XSx1/XzM73adWQJtitc9LMrJKqqagJjCqq
5lB38M8DxeATeQvs7ypqOwvPHWhk5CnXE2zs39/8ZW3ARaFvprczbSq7f12UP/SJufriRvqLuE4g
4N4rI00/ZljfvPv9J/3iMeP4dhYBUoXw/4sa3UtjG8Mk7aZZPIxSqgrZQtFpb4DNv9iPgBMxTLDZ
9MDGzufDT/uRR9UdQzq7aTFv28fxDFsOXPi+KNo+DQQH/f73N/WvpgBDOlJvGeZQYZlUoxcfWK+x
qqggbvCikh+Q8sBkX+uJidzkjzAtZYpIfCtXQdKwyBXSBsuYlq+1iofsjW+SXYebe3X4UXQxU8L3
gbUmGIu8vnk6I6jWY3tjpfaahsWkugRrT234MPer+OBYw/SEHR8DiLSguvpi2wpRltZ1g7ybgais
IEns1LmB542VSyU8sufXOBXjoRLJWuxMo1m191CVvPW4dKV+1ODMasGZI0+ceu/ACSiRVarQxDT3
ZKxt8a7Lne4LwL89hOjokFrJ1e+hTa7ICiN71hg7OJWnfR7rsbhXWY/nacpR+AVNZHJqpnn54rgy
sTdNVzKcnbLS28+Ls1iHpCpmeTO4ap623ehUX5bBKrVwAPTMo8aqxgf4CH0cipIWIjBGMx63uocX
ULiaZvHVq2HQBZNiQt6tqoEubUroRjplygHF2vTS1tZyZi9oqCuaoii7CH826yPyNhMquuaQVwkz
17/NcEbrQj7cLMJG1+vxiPfoSFIFhHrm6wyoDOY/MHqCBdmj3QSzIaS+Q8hjtJvJX5omiwbIjNmX
oYB/H8qEMwTHOpvTxJwWpAaw+7UlbETvV7tKNcikc6XSgmhCXJxgEtd0xFroadbo73sbKflNjMkP
9mTiPEWPR03MdwLK6M6KJT8ubLjge4nN3fc6z/QpGlA+JQEUu3oNhjghVEo/b8eB305Y8nPOrids
i5AZUK5BZRsQmvpR75YzXyC2YE4QGyzSpyGfSqAq/OUeTeX0YySUhIPdxA3FNRZiOlzg1XW6jTXA
IAyU5NuJcFrsiRGxODRNtzTv3ak0jROiDIwMVKyYbVeORKUHj2Ds9wZf7kuRS7hYg5nC0CV5uo7D
3MTuiNPpTHH1RGZ8kxqYbbxq88cGHu16rPVm0XbJmU/cuIVcTx0JHFVorN4AdTMZmndDmTQyWmwf
xv5g5YYRnp207pbBLB6StWMF6UuJh9bYIZQKYjF7Imx60SRRp1pWtYhbqYeW9CfSpx0rn7eUl4jq
qt5S8LlagNJQzQsiVbzDFrFJRFz1yDM027o2yzFHiAlz95M9pIO+ZfxPvLS7zI/WAil2a2d5qrZM
tnC+nnO43We3R8B8vUCSQluq7lQ8qXujYQKHZKCB8wShz/zqFnNrbHslzE21ZurKc6x2Z8GJD8pJ
yX2TWClMF4e/BrIGtMSJCeWT66HTC2LkI49ZVxvXnmVrV52bUC140lhTyIvt6B4aSMyPwyiyW4zb
ZY2WIuumoAMEeh50v4Y5Mqei3IzrhDHamkAmi1oIgOPfNdj/yfX/g1HyTwfRv+T6z5jFfsE/FqHo
8jND4ccf+5uhgPSe/pua/IyInk1YOC3+1uuff4fBBjNKOllS+Kh3/pHr28Zf53gYqhQKgdf0hB+/
BamAnye3gLPO/xO5vv26kPfONkJUGwAFeEIzYjmbE/x8Tg+tZibTWTwgGJP3431m38fDpzjuAm+A
G71f9J03v9NdWDn7223VPrDU4OFt4tSMHFQG+HFsrcQNGBsHfv9Yd89W++wsT4Qb6Osp7e5GbEHy
ncA8P5938IwW/95tvvjeKZmvvRiv/Xc/nv8fLcXHpuKfS8uqV26+/6sF1v+HxlbmGSP4342t3v2w
jPjP7z0r8dUaPP+xfzwjfKx+qcY8n1bnPEOmB/1nDbp/2cw4GMv/TXb57xWIKOwvmlVA7HNBhUpP
UEb+w5ChP/8LtyvBCEbXGcWc/7o/s4y4KH7dsx8RZBzaZF1QmV5iIjYNse+os4gLObQZJTqnHzov
6SFM9IbxxZxtF9NyrcaJgKk+Dt8h3GkPph0SXeBQY3Xta7cauyrq234m7Na2QbDOEpkV1l0++vdT
ZwlI2s46JPFDAWFfXde5XnIO6q3o92vl5rvCsZPkaE4tcn/MJMZURGRSTeqdiy0qnrxLXSNOwolx
Res8QGL+VBqGN5HxWpkJaMoca8k93HCchhzRL+5HXRZDK0LBXSe7Isfd1glWSEHzLcXwjP6F+gs1
ydRXxfA0ea3rhR2q9hmW9bKWt1VTlf2uqDs/f6ebmlM8mPQD1WdJ6XfvJDgb3zuja/tHt+nkHKHj
8+rINOZKbStYn82+VIiTH0f8GBwZZQoZBeXAVJefq2Ro8/3giwmHJ3OIm+qQu5kSN6oZsPq1FDJn
PHgZrudrNFRM8pHxleuUnGATjX4Ge25plhdnENp6RP85tN/gzwjcEQbVyOxTmTbA8GKtMBIN7NXg
YA4cNNDmvkg7o7hvjTTvP6bkFMpT5mo+knq3nbRD1Vq5/90fJbWRMTar/IYW1wBWmK0is3WyiyZL
M6MSRInkp9IdaqsD/Z8z5AoDMn4IhglfyXe8YNHxZPVqaNu4MRq+NrwFocYHg9GK5LaebIb54WLl
LlJDBG0ah7rPxWY8CIa54/nn+1Le0n421kmJWqwftFHAxMClNRvn+IA8zJAf7dmQ8YfVhHPy3A1T
0+BbUW+mUnS7VWaPIAT2VYHcE9lYMRySiYgOZKof7MVtvxpNEc+hptQH3U/wEaXo/7Fw7/ETbUIb
39oI3hD+EqiYEONXSUKBOM9zeZcnjWe9tyilxpfOLMrpyjEhDDuYj056JDOMTQMfhvvoRx46Zod6
thTVYzk3Z+WHnTfbXK3rfawN7ZYvVYPNz1xXx3wDQCOyBLxZ6RRczmwwxwpFlrsvXWwZGPg7WS/q
sBJTpp+Kuej1u0kTcRKHie9qfaS72VmcnLRD3OUBER2EWLu2EeMV4syE3Z+KXDTrbWm2hfkeee/4
UpTkQ3Y29nEhZJPK2jX4mmx5ueIXftTc5e2IhHuwEdiFHSZa3Y0o09496kbGoEXXezU8aMgwXeKz
h9Qs80BvaLneYcJhax8ytUj1eYFEMH3FulX4B92tNGevteWU3XRLi79yr+tFszU0tOpHd0IFv0n1
hd5hpXcoh9tets2wXzXcPWzLzlGoL11MREzfoXhcF5mH9ih7VNk41mJ85amqCMdFa140lXaIYlCg
4wSMRciKezWvC0FjmR2seDjQSfmaP8NTL/y9V6+MTiApYJrTVB0EVW9oKFH9xglR6ZZd2I9afo0n
DA6rRoGC/ypeh2rdM9tBzcrEC8kSBjC+uTGnpvqg8MeVwdKL4kqzenXXLJVWRhbM4DFwWrtEL4MN
DSr5av0WN7Z7ZeABgWw6m742po/nVDO5DxhvflhjZ3mIJbwTIsh6+N9FGmvbyUS0UxWM+WJ9xSF1
JinqyIVosI09HZ1nlxk7OAnTJgPFp17VpHyZxewi+K207EuCrPR9baMvHPg7o8LF8x/Z1fLgEOq2
a4m93nXxuFzXZlk9JtiT38u6sMxj7MnvIN4DutmstrfQuVsmb6J5yj3auFAfjLNhtlFCgyCOm8mn
76EgxPYVicFgPCbo9JEx1Cr5rg+W98EraXjCeaQxzhbs1fuhysvj6AJZEh3mPNvuNK+7NTZoiKsS
5YyJJOAagM9LI2XG3W0qNG/joiwuNobeo3qrpTV/w1nmaehdCCAeU40Pdq13j7z8Zo/TjRb3mwpu
wGFkEPXVL5U4ZdJOIt/BK9qqzeWm7GX8cUrT1bgum2HaqLFE2OubU37rdbl3z2OeD24lio+yHeGb
G7iFbRXOPnShiY5FC+o4BU9Zt0wU1IbR7lvT7d8znMRkoZ3haO88ZdsPpea7bIhe+qHWPaxwlK/t
9NiwH91U9i+9jqMkZk7udpq97KFFvU6S/QylyNOOi59mZ7rHo17M3WmyxRTfYgpZ7Pt8MUKrrSas
T/EquRrgqPLfwz4zBxM1Rtx3+5HcKcwaYFP0RvbZ7tr6aMzJdZGCp9IUOcOz0bY2q163b7DwvS1Q
PD+267pGi4FKeOxXnOKbZghVFl8PjYlgZhz6+7EcmyuxnqsACyXxS4YK/2iarvYwSUCEoW6aW53J
cWQWWvIiMtXvOoSduIo42vdyNXUsi3HEKINWa+z7WW+64tAuzRzQkLpuKBHDbjU9z67LdfyOV9Gt
wAGq7jpcag3zzpsK+Q4tpoZUqbffdxqzKytrmb8NN73RjYc8bTMt0JpK/x4XCmuKHrvlnn7VQOT7
rGk68pJERnNd2QeRgPmuUh47oekoLhUbi2XrsJHm3gRAw+/7ccY7dsuh95VxeKZCF5ORoK1glAKc
XLVTva3rPu8iJUunPbQIyMqga3Xct7Lhtpb2fEV94+/ZUMV1tebaDot755kK6OwB3PQq+Tq7C2i9
XuJcUJS6hWK+7FZ02xo8ujiPzxB2rcdgEJnoIsdv0K0ocOq2jTzstIfAdyjU9lVCQfJgrPrkvZTC
UJ9Tv3JbJJIIMbN8rKOJ8VOktcb3NiGSc8suV30rOO5P/ui+Lxstf6n6lP256dYQbTEK8Rj3liur
Vdk+HgRCbbyWimB2QNnhJplB7endTTlrODi5Wbv1BBjOvMzFNXHr/gdeDW3Z5Jrl7BoLfWnQpGWy
bSgzn+dSZdqhbM/b9mgkHs4lBs5fW69fli9zqo0V0CUw/a2N3pKIUgAyZ67NTZP14FnGVH60G1g3
W8wgydaRntzki407ZtvemjnKp43te3FoQ8KNtK5EmNcbdnUNAslFYBaNV9B67cQTQpqqrevrJXZQ
7mMisGtM1aBU0zxjqxmT2sSFhoERpXJJgIVkF2UymkzIQs1xI5U1XVvgRWGbza0d9EkxfRV5Ub+r
i6x+8aF6fsAly/6AW9fwMOOvjIGEt3ZbpS/+e7+Xwx4vnXqLzOLrWnk6JjF9GSW5Dphr1NVNwxB2
iyKq/FpNprUbC1vHHmVyg05AgTTB/G57paeR4wKnyERmD2qy61CmmrGNp6p6wmQR0xImZu9Tr30q
M8Rga+fraKZX9c10ujacS+9bwxLYKVHKkMEP4qMUjpAq1APFgeQIzbBD6zrhQKrv/DuzjtNDvnoJ
ZloeC9WfE05YPb4pGvktKxFmhqx6EWGG2D30fIXWUaLYwPpwrN7bVqVFTa2XO9WU6eeJ0nGfLj6v
mTTRn0mnLne2rGpw0NH+OIGjPcq8sjFpknh+Yy+heTtiVqlHvRr2uY3HMzymvGj+i7rzWJIcybLs
DzVKwBRkC+NmzrnHBhIeBJwoVAEF8PV9LKtnJjN7pkpmMyKzSUnJiHRzA1F9+t695ybAB0S1aXUl
NmSOxC3FGJbnjSjd320hxhPcIUvhS7HDnSFYfoBjFNKtEpVmy6/o4+3c3mDkqVDqJC1KHqC3rn/C
sDzgSAX0oxKZDal1jqK1ZN41R+NB6dR9bcq8inkie73tsLsCVEO/+GG5g/gtgqX+cuVobotYUx6u
/vANMvmVzq/SbjOUaL8TjUHnO6aJ5jwFpqu3y+oTVIWfdystMGSPTR1i9zW4gqjh1EPtGv9uaubh
4NhVvGuQlWEFdQVCB4fHWrWLSDLA223iEyJHb2yUNL8YjJ4Dd7UJWLCvXB5vCNtwO+tyrG5l6Y6b
sW8UeFlDKMNgTRZck6YSW9+taWSG+XpDbyW0bzsea1wOi0tMIk0zem+29Dj18bCau3gMq5d5NSxT
1pKDyJsFxvpcRt6TtIAuyK7yS2y0RZhutfDVq+ltjhmoGp3NovxFbKAlYSZQjIDm91Ett9g3ujRx
rAp3part/LjkrQc3sxYPHlPYg8z84Idwje1dfdvjQ8S6eyIQpbyZmzX7ClUDgySzMzeE5NANO+OL
JQeJE7BIQR9jOBzTW0y6sh7Wi+gEhClPFdM+Dsfq0yojqj4QAS+Y+3gLOwpFbKrC/o2/GJtempYA
hD3vPRtF8TVhHt91upw+oIED2vDjJnECREOgItGbkPZj3Y/rmN1HLOn+JnW7+B35/rVkNYt9hYFE
91ZH7CfGCbErRd5FVAuefYccPbyLO998d6ghd4sM/B9AYArwEqWwUwIz0uG+toPphE7Yv0Ekh2c4
ittPvIfUz7ALCFace90/9X1MylRb15fF1va3oMrUri3T4GRrknIS9pv0p9/TQnKAJD1H3mAebaAH
oL7ieNGwg8R1PCEgdmjbJydiZJPKZfxaTR2nf2syRzgJ47tfRYR2wG/7JvDvnhbowD+WNixv5BV8
oFVnDj0aucTYrTjLIFqXrbD999xx0tPAEPd5Sa3yVwD9YrPE3niRHY/jaOv0h8gC7MFC5Ugt5uqJ
1DCCbjkgGgIdZoJB3LjmIZvV9y7u48citdO9O8dqFxB8Ak1pvKmDJju3sajg9nAJNm1by2ecGuk3
rWVz6wItOhszFjd5U7B5W3m13AmeZAu3XZ22DIhUQaN7UzTC+ybStLkElupvSi9zdtLrnrGmI/mY
Hafbxx40lj3LN6GRslyKA/wD7HIZMCUHhcJAGTvUb/6qCHjIVjblsK27LbKFAhhM3jiPceaq91aG
KtgE3WKo2ses8jdOmsFMzEwQP6L66Ho2134NybHDRVDSLaGSJtgKDJAdHDWlEkwCGKIxMLN5+i6H
zv8YZ0Vwj7M2aNlmnBA7bKbRm9Ou8KVRS8YnPYo+viwr9rqvtYPGfiwlhb2Jm8rDRFrJeU/UVaMO
1Mc/azWF29RW5mFqfWGSSUa/7aicPlVR2+oyr9FY3ncQhq9H/hnGgK4XQhKW9EvjbV5eGvQ5m3J2
QThU0mTvFqkn54o69oFGR3qQxcygx8BLFCdPSGJR7CFbjmYeBBk3jSgs8B1e3GxdPI27qMS/fLaw
sLeJkbG5acfWLnFDQ6U5DOCb9nFKaFTRSfEzyGx5SBFRml3pTmyEsW7MxoSpRexobf8K1oWmR2cT
+BkDq9go1KXVnjPpanZDQ+F+6gMz8VpE7nJDIwemkMW8+qVjtySbQEwWwBuIhQkucPk6Dz6uxpbY
FXIicM+GTdH8GLUDHC8HADqGwTNhIdN2GI31w1ZNzmGXJLZm9ebnvCz8G6pSb0s/iuCaxkVRW0K+
cuq1PbjG8+gGt+HtaPnzc6jb6u4KqnrJrKb6DFju1bbPlmGD1bkB4Flo92J1cNK6KUi3bKskfjAu
z3arWJZbqUnESWKHlQVaQVHsRTeUT0GX5ghp2jre5QsZxlAI2vohsIpKbea0E/atE6Z0AhndLx61
wOyF53HNV/tpqGPSX5i2LvWF7kYWoTlzIS8V8ygYGIae5T0PveqyByvtRw5rPFmmISSjyv3gl9+s
Y/uFr7cU+0oMUtdbTCB9gQBcrt1bEbF8HEe0ROWI7bWa0w9NTtZg8xRiYj1A5MrHmDFTm2eHugwr
8aA4gfunNCwrjRLQcHrBvBKnl9ydlnUX2QWfmmtBHMvcR79Nqcv42xzhO4Wwolmcdp3yguGGnJ7w
geOCX75WsQl04i9loU5+F5XRPh+7NLpNOcymjwJXdYdznv7AaTUslHvIaXxqkTXiZ8sBWcJ4B62F
rdyFbQrAqETNH3KcnZO+9LN4uwg3dXYpglDGg5CnvMe8Kfv6WDoTeFg+m4DOkFE7hNVJX3yT62Jv
GraaJ8B90worwm3SA7AlLW4nFen1QuwN6TCiSr38SFOoCS81etbx4M0rHchkHVcnfQIWxocry7ai
bcQXzQ50BpfpRIZXowmV1ORUe9fs7UMZhRAkCMhqm6MG5GM9lAXwMaJdPOgOwQKI6Bj72J5vantu
qZE5O9mvAfh5ll0ocx7VFkQiHPgcDR/ideZzV73SmP0PFRKKbc9hmiyrIjA5I4oNyCtOGTQkU38v
AI8tmxTagpWsoBnfDJrDeC9ae76hkVV+6+xoUkkB/mSrqNf3FlkkW6uuw6eYHGK4mrwx1H45TVjQ
C2k3L0lGshmA+0ltRtweWake3S58o01paG5m/RNNZKDBKvK2NSohpSEHhvUIooywI3Ucs9TZ2l2k
n+qiafc8Zx/R6pstyBB3k9t4xqPVGz5boccTneDgrYETySi1ymc4tNfsIJoqeyA3zoaMpp8yxesW
NXo3DdEHD6HCZs1AleFvil4G4YCIp25HIUaUSX6NdLKB6K0VNoCc5RUoav4+rBQhUwlNtZTEFhlt
DXvtr81O5ll+yCHXHcNp4DjsU5Xhhk+qijBO5lc7HSG/6cXKF29sGDKxHnf0xZ0HoWS6mfzKB3s8
ZzmF87BAWVFIL5LCtSu6KwQCLL4f76LWKb5DZI32gmuG7I8AqngT5pNn367DWh7zOrxYk8qOpdc1
O9/Kl7106ycVie/QEkDqNCz7j1mUOofJzqpTYHx1ypfefdFV0P9eGPvfKc5pQ8LiWD/Ua8R+BhaC
UX433jrjKD9JOtAbW7n1ibIf6mPPx31jOM9RSrTetuE9u2SFnH9HLfy5Vihe9qCopgMJZsFXXk43
Ewjnt3rS2fvUWwHxh334w0vL8MtuCnqXXN2PUFGLTORbPy9LViQOBKo7hxy33cCYaEPjrN01HvQu
b5riTWRlw56nxN/bff4edPFSHrQjbRY2acrN4sbZkzUG/VEFxS8fgtypkMu9R2cRfmv46rRX8X1l
9TshC5uO6ASJbk5/I20hZDVvIhynEaANGuTSbX4uvRfQZ8Y7ua7ifQzg+0B6cba5oYq3tEwvUzj0
DwQcfafUtzZtPdH74GVMOkKgHopoibYBegeQ/OH4SF321fAiJ30asyPN5UPNCCehcDF7ZuXtxwo/
qt3VvqN3fdHL50oXsBSKcq6f1m55dMY15Rw32rsVRMUJvJO19et2RjVhOyDoCmcD0+C5RCiQpDIe
BtgdxjngQei/T5X9tGrvadHLKxLpY9A6TDx092GFQ3cpm4DEYjs7yornqvTMZ+vM620xLucU8ugu
AD6Q+DksmhS70WWah+62aaP57Aj6PoZ69yTRwt7KnpfRKYSDX7jN7gqj95mMnF8yRjWBsNC99oIj
oq9lMJ5Cb/hRDIywJN2uc4gfcRPNHQwVZiWujuu9LanBSj8+TAzWttnkwNkNMrNxVfDBujp9jr05
+/WUnopqgC06lsG0G6UfMiEo1VHH3RneK4SdHMgtmz8Rj6hPAMlpd/LuEVhXSGc8rHucrPz2zIkO
krXD+2KucXzFxUvT4M4LeGz7tZiPsdcs2xVQT2+X7LND6uCKR/1An4ZUPh232IiQwCzNILCmtq9g
yT6ygSezKjRQSg9kFrrQ98ZdfVg6xfUkB+swKWpifikRiJLnUPvu1A6yk1xuqwZdo/KD5kB90Oym
ohU3JO1ZP6/5d4njAg/tyWJD9te99hW3dB4ZeW1AXuLtrJV7DqYyou0is/e1AqMk5/Ead4fjaq1K
CdI6aD4nZoi7wVpmri6ui75k4MaBshSPnlLmoK+o5gQS3rxuMOr95IBK/eESrzZXLJAshpA/SYHo
z4YmMOKf9masUvnmDL2zCTM62OSr8VJGkmgqpwAJ7EEWBmAsApb78YCCCz1urrW/ZUi4mB0E+5ux
CcYzXUKkIjlp022tHpcSnBb3sP0FApAIMfhgtGiL/NUfR3Vjyrp6yTsKEMBLnA02bmt+XJvEvy1N
hd0pODDuYhdbcL0RbRSmR9umzg0qVw/MCNgT498OPU/sKfTFt5le8smK+87fWKZWw04DIrqd4k7u
CafBtOPMX7lrxesVPEaUezoZ4LJjZYEscls/6A42t+pJ+qN37+QBFS6H+c3aR9UTBkuP+x1yUC8k
bUIbsTvYt4DKwXWHB1oa8pBrapqwCthF1RXUB3RMHlEj0nElqZMDjzUXu4aCEugxwLZ8CZ+caFY9
+ZJRd+GopverE8KhRE4lCcXgYA/uw69LRDZ9r3FdZrR+A5FvBOOyXTM0ANIYsNL08dV+uqbvQWmc
EG4FAaPkoTf7hXyUOSlrd9r3y7Lsc7smCdy/ZiVoq/1tL0VBf91eLoVyrHsW4+CwLOy8VKfWNmiD
/EzzwdpKksse/6QgePinVvHPAU9/H8jjz8bOjDgWAI/v+H83aUNdNZbXLkFSudORI9m+WmDyUI3/
u/yYv4pRsYl5+FNQiDpXs/JV9/pX/UlqhIHF1pSbwQOdem6Cwp0vi1gde/uvv9Ffxc04HJA5AD3w
cfnYAlXN9c//JEhNo8WUPaJ0dM21Ia9vgqubMENJP6eOYhEYNJhPyLVx/uJkgfh32ua/qdT/+Hzk
th5QgxCxD7rYv36+kTAvuyAuoKFb4JRT2q5+IgqUCX6ODnkfWSDIPhBIlNOtY9fVw1SPHkW8FOmW
ibmV32Rxb8e3jh6V+Kdi9f+ZZuYvyprDr+6aPv3/RXz2lYHxfxbWnPT3+i+qLuf69/9L1RX9w0dD
TkXGFh3+OYUl+AcO8gA9PGru65N2NZP/D1lX+A8id4A4QAIBA8IT/z81NaS6gFBHCMLs8mprRG7z
fyGpuSrl/5cAGWd04IkAEydvL1Sc/+bQhwEgV41rPMmJCrmUof09iI2Dlcv1jqtbwn0k9vL2T9fm
f7NkOMiD/vaxYHOgLfCO8ZS7RBf97R0jeaAaqLFs6jCt1tceb2Z7akD0gmJLkeNupwny0k2XLn1/
x0CkC+8ZZDkiQY/TwhBvLTGcsYIB4/Y4XXg7Bnh4WCd7LdaTn5ph13NtfzqZ66Q0KbMBp9CQx6gZ
6nCxPyNaI94RNY/szyiImw6FWkmRC49hpszncAmNjxxU4mrd/j1DhPzTmkqKolWxiWWVjYaN8fL0
MVVXpafxi5VMXfAsw0O52P1zAEYq3bK1r8EZIyEhe4ROph5t/Nj/ENZIA4OBKqSrsprNiM4c26S3
A6TPd0Dj67gJhOuJvqRwLIYU8VJRWM/VUgDiW2lBX/JpCpi16LAerjEEg284kDVMz7C8py4E6Sk+
NJwfHks6k/curQuEp4Fvf0JOv7fkzF5mrZm57emL7NFITEESeCb8gHarWGw6RexGSmnT7AmfnK1n
5XmLt9MGmcONvaYMIKOgnMuDkzvVp3Ha4B1+Xbpr3SHwNwKB7WfUR8M9WC/zNSpUW4kAv5Vu02Ll
i3amiAFRhovbfNkMA82OxYsvXUNkQY5iIUDbaKtxnaMNQ43YWQ99FcO+HkUAh0TojktmMBO53jNQ
vBDuc1vDZ0wDoJsZPePdOhpK2MSqYjk+FEDYp2e66XxmGjTy0xYduQcSqTYCYI8WcYZ6+VwWurur
QM/556hripfQ75wCUJoyGM5UWv6wGy0jOraSJjJNNjc4zJ6GuydXZh5s/k1bDQfD6M/mKIvoPH0c
SvrKP+lFz453jpkYI9j2QW2Qr2GPTUfxpkaGlLQq1UNjd/2nPZX8a0VhDd4bqora49l3Ad1NoM26
ez56keV+SNO22rELpMMDR1KvepBUUdAGlwYvPEJeWOwHrT2eL0eQRPo4S6B3AHGXjqpta+AxmAdI
jW352oA+rm9AjDIOJanm+rfB2KrRI8/9n/8xWp1iOqJOLivwzDE/OV1n6vYtVMtAeZsaHQkhKI5J
xbTSHmyz8UR3Jgy+MR/OiEKEFKj2fRjk1juBRly1Neekx8AbOcZUAHLcWdI0gPHNyLdGNscfZn0f
PRIgDcJ7nJRUn4uYfeCwQUHID/Wz2JooBOowLhkSo3by+f+tcdCMBsOZSRwQaF4Vu5+Xq+Smq8u3
UOdD9WACv29edNE1ijZowbqhVcQDSapNUWxJW1Yvhc88/iSpd5etXNC1/SA5rwy3zlAP0LhUF/zU
yip+A+OKn7Tb9eIzbyMCzsfO0XvhOOeqcoa9Ren95pV+Fe+NUP5LJovwrhsdGyVRfSRjhSMXnRgb
4n4uh3JLB89PSlgvmL9OtUsGeguJv2cKMxK7KF7xNkxHkXGvAL6ilqqzjZ7G8IF2bP0ghc3Ysolw
oBLbPF88koHeJprXw65yrSJ8DFzGKl7zW3Y4spKumMXBrrVzGteJvktbMI7FgXeXsxrXSMt9CHfO
leJfuN1PGnAIeWY7eKy75ljNBK6HmXifSkCJbZv7Wzpub33U/cIfpG5DerDbKxLSmo06LLJPTzCL
v1rd3KMMjHauNvnWTq1nqySIx9Aj28bXO3OFCeEZk2eaMYwO51dT6EOv7XxPVwJzGb4yGoApzeZp
IiqBQzihLXC4AR0HY3cXti0rK6QnQq3HrLiLy/wtarxdQfj7ps5cvQu7KE0qmnsfTuZ4m6p6a/3l
ArMj2NhORsM3OgR2Ls9ky6BTqPzTEst9PaQ3K7SlhGSpIvHG9YLroN5nzB8OflrzhHj64umaBWwk
OKMPzXboeF0z4oDdniW0XCNSJz3xvobLC7CPiFnQH9nk41GEC6TYbr1J0+lbv1pMVFs6P1L6+EiC
4KrcMnjo6CEk2cj0HGvGCsrD61CUut5PQjBPllMf24I5Zq+a5TOtmNNtUtQ2bW6I85nsdt871g14
mRcvLvfs9Wsy0K1BrjaAWkyjhjjEBa9CtTFrjttm8qJHCf1aJGQ13fpZcM6qNr4bU/Fo94yj84an
J43H92kKH+0yZ7KlihsdiyOSIsUcK7sDLMxSPRPfAC31kPVLSRntLidHLB8snQazdLUfdCvnR6HY
lCzItyerj7/KSc0QynVRtht/CuyVwxWJErxH5jHG75s4rDM7YepHZ1ixnGcab+6glQavHC3td6NR
/STk5jCi7+ep3hWrQGNVykmSPAN2d3JacTRtUL4uNuoCfkkEc4kDV6RI/CD7iBdCNpcC4wqJWWMB
jN4dq/OQzv0LXGvne8xR51ts9T0jLfBriLgWhmflslxlf+22q0X0EdIxPPsYc77n5Mw5+yZfOKM2
9Ot3S8/VmgdS10JRHTMSQpmrll5f0i5xoxfkWSgx89Lk4DdX39opAp93INKL2zxjgsxTvZJ8ME8o
V3LtHAc7D7/hUpG7rquLR0yJHlsC9JR9MC/B/ejE320h6x0WclxisiCG/eA4WRd8CTi1zg3dIFqx
0ZhliIYoDOjXRFN/6INpxME/BtdTbn4vnWz+HcvC3eLYRUqNK6d4F1G/olJIIWMykqsyBDBCkdWS
SrfY+akX0K4O0jxPXLsmLY/bGL0TiqJhKmfEq7dubkf7ltPqY9ZosNaWTUcQ6xSzKxrW1l2z5gHl
VT+EBxSpXsIZPL9vLEcdUteEX7E9VfDyjX2OyDhG+5h5u0Fpva2znKlrMDeEDeO6YSZcIHrhKCyp
JmLxGPYC38syrt42QH8mbx03LjZ1PoWSBBbV7wVmtmcpl/UIEBkdVYQe+GSTor7tHcURfsmy6QfE
neXgqdL5kL3j1ax+NSkjrT/nBELgaDpmXel/qJE+WNWM2t0jIorx5tHrfAtNfECJQl5IIwnE8AfY
aXQjCS6wWF46BjUbkdEJcUoZnjO36Z6jOXwncQalrpoc+g24gKqxbzHLR4SztcFBsQQeaM9XLoFY
lvOCHtCF7jtgrE7b/hp5bg5YIUlfqP3i6LNWArYFXYsJrt4zlxGsfIVIera+S4hk49COXkxhU08n
PYxksxRV8DhRVz8inEG0s/b9jRYC2fRcn8hwZr2V0QTYqx5JCiqbsIsTXFbObUnO3zlQI9YOmFfN
1oLyiDIkbZofMlKq2ZVg5E8RBs+7dY73Yzekh5Dea7XJ1xGMxOChfn6i348vMgtKGOTWqrdRV1pf
S61yjJvwsHMR9/UJp3ecMgdw4i3imiiJrWsCzBB0FxU2OLl7kyMOx7+WRFob4m/mgXYIBwi0evHG
M8aHgSXMI0sPUGj2G3HISdWhxs2H8bg6E3of4O0051Qx4L4LyQhRxXxO64rsRXfVr9pDQbCpSms5
lsouLxqN1r5xjfcZc6jpfvldSh/d1UE8XqZg1feVis1bb0Mz2RPbECBs8S3g4oRc6eeIKfQtEhdY
0WM9PXF6xHCzWqFBcUlLKkey1CWqHlmmF39lWMyoen4xWL1Rfo5R/jtobB7pslncb1noiI0agqza
2OgRQJRdu0mjVTtEEhmbFLA2i8YkmKHbThI5svSm5as38D72cZVDBR4Cd74PjBV55yqLyJ4PNExt
bG0Iyy9qFdDr1xzJfxV3AyEwQ3jOHa95gYHnM8Fp1HkElgGeCbW1YsC4q8PyRy+ZFzAmc6Yb0cWW
RfZbLh+teTHnUrQpETxevXMLPIKVXWUWiVLG2a++AoDtTSzqnSVpnbvFUsLiTyfcphOVTXafX7VV
iemDaLOUHMlxhuRV4vmyISltDN0tMzDn6IXiu5q65akIoLXvjSkVBgBFnKWv+/rWpK110qzUJFmO
+Wacijfw0MWFVd25RM0q7uiZOsnAqnmII+nup1Gktz6r+L0wbbhz0ciw52fFqzCw8kO55rtucfPb
ieP0VpWe/yMa1/4dTYe6mYd6erTAkB/aLnotSck72YtX3QjR0L2epdqvPc1GbWfqYPltd0zpUmZ7
1iASCFto2Cg+gz7pUfzeVqhmN/lC3hwyw4KifuVpHkPD4iTnp3WagwOzRUoMFAQ54Yx1qsarGwBb
4yKnrecj/wVdnwqAy3ICyTx5+sa+KrivnY1z1Aa62vDKWEfZGGIQUZklNO1wguZLQTHY07Al62ns
xFugIlRCLWfsMuOtHYV22cRXdT1BOsQo1nzhSjsZKaKIhkkfdW9r2YZvGUEOv0t00kOiiVi6b+zh
nsOiijeS33aHos/f2FPtMEmSiDZnjdHichWYJlagO1jzQKbZcCKfu9UXm6EY1ic9lILZIFX8oTZW
9UBfe4Jz5WcVf1X3LGC08jIvCT0nP4+16ebNEMK9cSWCNJPWxU/ZrcsO3E+/X/LCHxhQW7netzIg
UqBjwM0DyZHyYkITIj/kGHlj6TY8LapJExnU06bveOVRHvhfwTKK58UsKyATEkYTe1TMQovRJ1Nw
KbE1YdsER02+3JTtSpLSES55Gf6NSn6KOtNMm33vyfFGuSO0AJxgFBbntifgNxkU8neE/A5MqXYm
hGMlDOS3YCl6wZv1q8kIvkf3Tb2buyg/N9z5mHg22gXvS0YWQOKWvfdjsMnw8DQbHGVAzVlzzhkf
TLrqL/nqVic1oDCzhlw2CeG52U5KO9tYRYlYL1O62/PJ+NgLB00L1uTEH0Zva4lRvbO5EVlqBu9u
XGd9HCyJCBlDVY8hAJ/Rc1xmFRlKdfHSBEt15y8zg1/IR1z96BJyW85pSd6FJAgLQUFQgdwPWOPZ
KOzqKuSp6ZzXY+H9WEag4nVjNdxYWOvYMedzL/r+ULZtd7IHUqt2YTyUpCBVVbGwF2fmUQ9p2CR1
zhjxNE6OeF4xa02I4XX7ridu+qZjHbsxlW0VCSfnggMfxdSlWqQNFKbWsc38ocBxL3MI+Qs80cfS
5fiDANcNvtVOVoNBn5sGSfnaqwy0TqnrY+hWKwNzrcIv02MquqmEWcMNlq7ZO+Uqb7/X7SK/21az
vs72eNUuE2zPPMRQl3L1cmu4RTK7ZEQZVw3+oWox+6aM8vecVEn0gFjU1+NAxfmb4gyGaBfmZNBb
hVXcuhj2xy2ajOF+9hrnk04UAV1amOwSFl76juD9hf2bdFvbqO6nGUM73/RtLAVPFoa2CsIMQ6eW
o/fVvo4OroarwHrUtz/YF6b8ZCwrfMRPOvVbVsvhtahGsuXc3Cv/yNvpjmsuiWDRRT+drWiVu9yx
zUuhsUmgUaPYIJAhfx/7qD6XV+zwZkhJTNAYcVjJrNThjISOkr7CbHqvPo1e1L5PgYusmlEYnTRL
h3QBqiUnEc0JldJJDHIAQ0AR8U/Jok5LAqWOv9EMgL/Nfs0GM4wdXYc8buk7AWZ1YV8NwunPqYp1
j+46H37wf1P0i4lSw6nq/hN1ZHppVZ8ajg4lsSg7Tm38kF6wRW3RVdkTIpqQSKJ0UfUOhbD/iiJ3
xcIl+Wu8k6T9TWTm8A55TUlE2x//vfyjxySufRK3aLwTOKhzhl9jAUsBsPpU4ARv6qQyA7t1EgDn
ssHL0WNYj8weScfY0AbsO2JGmFJtYOiv6CDylfSpC7omwwisX9Aj7L2wt9Z9SA4GM/O5ydRDsMa0
YsAR9J/I4rhWvRfzIwxz2XkD1NJtLvSn7e7VczHqRRx3vfp1cBi7ciLrI03o/cguZJX1wi9IIIxX
3SqgPPKraUPaLU1KN/W/2jb0qrhILjCCkhbGUNQ3OQmAJGvJMO12ceMREWwDYpo3gRjL+XFOZf9p
CY8f4AqiXtiIr30cr6devlhWLtTeKJt7EPQZXy5AEEMDtTMSJpnIHOZiYpW0twwg/xX51cBX0srj
52vuE13Wvm+7exIfuP801ZzmIklVVZ91SJsbt1q6dq+2O9bzI8tlVh6UHfvVreUPPJQ5B/Xqtllm
vxSMXMuxunNYepqbaazGdwp/pd/aYE6HV0fZa783HfF9bGhZqg8jvB+MW1HPT2vUyi86GLhld3Di
+K3QuOHhp+VnyU3b6GXDlq7auxJZHO4ifof5Es15F9PDIqLuAPI99TfG6okiKoKOrzgjaXAT1x3N
TIE0ZIdiFITPKFwFAOeZSQ6z/1YgB+SUGpXHRjj7qg3XhvANcgaT/7DdvKW15hMXqVNBeqa9kPrc
07ns0bGjZDjh6hCf/3pQ8Fc6CmRiQFg+lD1edDfgPfzbJKw0GcaewuOpdT15z0y0IDC5mVCX4Ykn
vcZzxkb/OybLf/tQ/l/4W4FgCMgE5u/jP4ppXNQUTygFrP6TTt1ko2ty3F8Dx7utO67i7C9KYmLH
ZZxdxemWtV9osiTaVPKxNgjcCMCy0UG77Zi0s93sF0+Kb9JE2qCEwK4FWKNns1+01zKWn3T06gfW
9BxKJ9/H8GTPurOcYRsH5fDvaH/XycqfBj5cSht0XnAlG9kYqP9+TVfLRfBiyFLO1yy/tE6O1zTH
gas8MT8Mxje3XmjaTdll8uVf382/ToqZZLkhM5fQoV8GNcqJGGn9ea66TGtZcs07bh4CNOodqyDN
m/gVMgbxLw//hvb19y/Kx7k21F+PaRk94fg6gvrTGLddnKLlee2S/o+FqZgL+tDIm66vRwqIIyFD
6dqkYOGgybiyB/+bOTLJxn+71s51ghzAPcMtAsrnjz//069QGLeYK2YECfWfHN9zVcOCBriiA6ZR
VnbPnuRPO0vhgd3jSao+0xUXEz0AiTodVZ5N88jOOFFrBkx3KsvxE6SEjPU7MCcBUo4IIe0m1Z6P
CXhOSYrBD4KqQmaIOCy9uuRMeqUhYBZlWkdrsA3rBHSXax/7rLdw3oyateGfLXoxEWe6pad8rVF8
j3GDqxvkOi3VD3Isa1bfomwB/gj4p3DvaErjzbLqAMLiUGtbP9Rm5ibGana6V2pPFly6+EyKZDmz
KOvJ5gdHLZqRRI1pSzSdXVyXZpPyT1Ty3TWwMhUXGXrhY0b4LG8JgXRQc4wXjiR2W45zwAl4XanL
nN3CndCBcCF1cdCe5lby3BOo1BOtuYcoTEzhoGgU+sj6b8qoin9jTGMp5RoX7BEpHefzqDFCvLdx
WrNz5YRSrYP+T+rOJEluZMuyW6kNIAR9MzVYb25m3tEbTiDudCf6VgGoAjvKddTG6oD8JRXkz8+U
P0nJmsQgSDrcYIDq0/fuPXe+87SpZ7E1bX4FBxmStTHpzBY3adew4BfeyCbV+5qakeBN0/DpkBwx
7+sA5+6DyqyoP0z1yHYghsWPVGBUN9b1TEbrtrZ8fo6V0mnYmHO70DYDttxw6tDyrHPL50Zxjk93
JNFyLyMa+/MeD5vWEwKoWMDLqUuZ7fzYrxCUB+lR4V1W29TqabWJCp3MvjekXp6UJ0ssm2lLe3MI
pqbdYLtZ9rTU5iIofATUJSFbwtfiNA1Qdho/boLHh/YYiXY8NDW/7EwNmIUSMbK47VXQvIo56+nj
NyqiEymJc3MC79m0Op6aTKfvPWmSqHcAPyV2tjxiwqv5b8ibzwL8HhmMVTZdDNfmgFGIbCJ5+Mcu
rmSGbg8Hir3S2hFQEZ2v79jezbspztE/xD7CINIBlxBWympCOf+8OP02kCbig6WCLTZYSAWQVMBe
/H21CFx4Y5ZRwZUAC6awKPjeHZ+Rdcq3I21xXiaXzB+4gX++7rKF/X05NhDOsAwTd7HIPQBN/3pd
U3J+iHzJ7BPbfbSKNVqP65rTz+2fr/PPu5pB9IAFqsBmUWTm/+t1Wuoc5GsTKuzM5FSfF+6B8Vzy
mTgN3ZuAUX/2X2ykv+lYWHwB17LK4ymiP4BqZ9kP/rb6dVUqhrGkh9+VRXTBoAGczNECcFsz6Pk2
CvybMm+9q+aMzbHyu2DFoFTEpNf5QttqfS0BcSUW9q4/34rf9yH2P4NvGXHFgvb7JyFR1XYmLhCd
liWBJrd+WarbLOm4+chrOZj9+WK/f7/LxWwdWSX8HZjb/vLnf7sJwRS5dS2IlCEvj85WwmqAYhrT
4eHP11k2z1+eowAhCfcbkq9n6Kgrfr0OfVV77LO6W9mW5j0lgVF+ZrqFgzrJiL5FFedxcC1mJFbo
P436BS9H9P3Pv8I/vUJARV3YRK4NYhellvXrrzATda9VJUo6XfoKiABlPK0m7w6WMgIIy5k+ynji
Nv/5qr8/2HxilDA+/wVM5KEY/fWqzNySwKRtSgarn50WvsvMrrSMtouqex2Bsxn/xb7++/Nj8DnR
SmApR6GDFOE3PKxkbSaAl5HvnKTBVU0Es61jZX0GU8dW8edP9/vjY+qLCs3wdZQ54J1+f20rBCoB
qantKg44iqw41eca2c/NXL3/+UL/2ZcHit/1seoRvvO7jC8ZAEl2NhA3hQL6HdAybkIbefuMj7lu
Vl7nq4+f4o0/X5eV/bcn19RNBHce4CuL2hTt569fIEVN5QoEv7x+fXHVdazsk43NE6djUTUb02bi
nnq5+u6ktfHhICgtQjPzxZtIrLTfaP7Ufph11hFrEOnOCcE2k3vk3cWdV47Wl6byyhvYfjZxdcgq
ngLmzm8lQn8Mr5HvEyJHd49SapxoZBJoJzFjjeNbkfqLPCcN1NHh4avXpgymN8sZRRtqmdZiCMyD
xXbo1u+yjzQgLoapDugwKv9WAUpImCV2cfpSBzgg+jCxkfWhPtY8uCU4XihEBgo/jSDziBO/DiYi
OmBfopwIzJ5tRkT+jKi3nkkCJGZkJMXe7NiVEzvrB/hbGj45PMrs1ugR+f/Vj+aSBs7APJec9f1b
G1NQc4yLJq0uel/DMvJigwHuLHu9PA5ulPkbLDUNSqGhLDnzmgKzpU12pElhFMy3sbCwN/K8IEyZ
G660pDOc27Er/W0622xUlcy0K6mGwYP60Qgioge7LjPbjwxzDB22NNCvwil7PgiSHHrOE0VgkPlq
5+SFDZsJQv+DUY3fiwUxggKFQM3QnHyCVAQ8ef1GOBkdaye3+3XTNRBCCXXGg+FqTvScEi7obady
CPYKv86LaFL55PhUjmtfc53miMHVId89tuOQPBbU3eT1il2XLStTj/Juz6Aa5kRaR5Q4U2ZDAvWV
HLuTyGeEaA0pfj/3fIfuYMe6Fmn5zc+mUGanlXhtErl8VYFPzdfEKfX2z7/PJIjsTD11PP8m7Tvf
BmDm5i/Kqa015C3V7PtpJlErL4T2qjGfebSR1NA9svVo/ooEJudkBv+BDqjW0jXnGLNzpoBU1ClA
0F/glyhDfR6G6JxVNKC3XdmLdoPgoyzPqRTTGBaYhYgjRMyjAYRweJh/Sl3mDsMNwo0+bnYuucYU
qBOlEe3vJiFpknekZAK3fLlZl1pz2LhdHZzqSandjzf/v01K+j8Qv2YElG//WiV6/7//g85wXf0d
vfbjn/wUijrOXz4FIDNXcNDs5UtOxE/0Gn9iGpSILrTYHyJSNsF/CEU1U/+LHd+DaIuSEijasgH+
X/qaafwFS9zFVmcvbRTXsv4dqaj163GWaCXDdhdxNHJvKgzr94xC0597xsRRR+p9nmgXMCay5oWp
kJiP6IO8LcGsQAkABeMQsGloIhYxOQ6cjM624VFVLj1eKwqyeaeNNQP6aK4CcTCUqclwbPHmHAcj
paWfeyLYtnaTliu/lUh8qDcKlsFl2LRyusS8BRSuVWuwJIjwbWOCI2qUXveB5oQhZ9kOFhiiGcWa
hSK9W5BWwgVNPYi9HaNhDEerWUb09bcYddS7XXX1x7//cF+bz+qh7z4/+/Nb8zti8H/i07sEJP3r
p/dYdx9vvz67yz/4BzYw+AvNuu/4cKlNdnOD+vTns2vZfy1KZcI4FgG/5y8nq388u5b1lwWNlBQF
Et4Cyhx+3D8eXTP4C8E/r4GpUxIEaPH/nSfXXFCcv5THns6btVzfQVHn4B74tcgYFQgLYWI1CZKR
uGKzpCUw18QF2y0ckD0IgYJhX6xnB1vkybxlm14XjobxWHR2f4oZBx1QWj7J0mwPMvXVndn2r4wK
4Adp8lKN6fRFA373aGoL9KwekF1w7lfbftbnGwVcE2FB099yEmxphXP6PlrSwLdcKMFvYWpu2W2D
xiqto5cyyN36uVWCZNFdxBOhi9jhPOju0A8MYKs0Wrm+EeWfhVM49VvkCxt3oiVshrBBnPjkpOrJ
FG8mWB64UnqsZXjlaqIHARR5tijCVAd3bUnbO8l2dNsTRbS/mRFrIQbKDOZGkYPvS2c3idASx86l
6KSkw1uZ9iolK3tl9HN1Tvm5bBa0ZYcNaA2jV2HTy9kFUlUnZqirrjXRk7AR3Uda19BLAg1T3zHk
TQ+iV3Z8lDOWN3CzSdFLf916aQyypAkeLTpEugzxXwmAMMyL2pOTlzANDK18bUulvJuCJsClbRW2
zFjM41WxaYbZ1Msvvk79c7aBYwyXImj4ubJXQAYc2Alv1hB3fIZUtcWj7gIVPpLPNlgRd8lMmnmT
LgGDRVh4NQ7JrdDwn607mlbPAx0Al7R6o9SddabrU3xMB9fQqBGNVqwTJg/PqeWqed04to/8IiaO
BOtkG1unwo2A8tTYXTuStYWYNxpzNTovxYQwfTY7U6EoKWIIDZJBHvnH+uJNJyFJe81l0DEpgtGL
LDZdfOoD5Gd5tdw63xaEZjBPKlKk75FOmgKLeJGvp2DBwORzNE+oJCpjNUi/JAFZ2sR5TUKC/bY1
pHRrjZXaXXkxQtcjkp8q29vBpO57eGPg0AeM2ITYxWrGfpIjp6iRCj4MsXQACPpTYa8K5dU6+klv
qPEHZ74Z1hhXT1Q4ki9rGLyrYzeIf5at6SpiwHXLhQOQmWMr2jU06PQQSd/+7oHWcVfmFHE8hUFZ
r+g/RmNo100Ov0azvRtNa8xF/u0Fe6bEM1q5XM735ezhfkyp8JBnKTs459wnStC5qA55Z6XtFro4
3msYytNjx9aB607mw7ufNj0aQk48H4knhmBVeEp/6WasmRbzxShsLMTSod6U+eNQGe0imp3wlNpt
XeY3ZjXq9XmYEqRSTk1zddUnUVWd4i5nyNhqdftJ/mAbbRAmM+tksJRqawtjX0VSumOcYdmJQ+b7
xclgpAOpicKWbpxpo6BG5T/qNzGED0lsGyID7orb1Ns56TjigJMCgiSw0vv49RA6rYXf7Axc8k9a
58zNZsY132AvhOGo90G6dgefDDi9EnmI8CjdkmwpLZ5ZtK4bNwHSF2IOGby7ufFUsVVUgU9eF4tP
IggJgXGwur2kMEfv/ZrcDqeD/4sd3mJWntQj1EmfH+RtW89TV6fLqv3o6ImxJvkuUhtzOWJ0Oyei
NtnOkRIAKMwbUyF7IFKWrhDAty0D0eX049nxz5Pzv1Ve/kt07y82pP/f9mnGCX/ap+H2Q+d6+1/b
N1H/vdL88c9+7tbQpOmYEKHEw0Vx+CMD5udurTl/MfeidUckD9sy/qD/t10bzl86xiOSIBY8MP+I
P/rHdh38ZdPg84D8Esmh/yhC/w1PEt2G39pZzKWwQ2HTp9a0/H8OzS1yIDIoqkIPplRo9GM7X6wy
sD7RBjAwB9sCKhZUpFsF7q4cc/O1irNtOyZ7jWKEcRJ+hVU7kWcY9Rui6qO11BKIHb42rIwm8E6E
JABLKPJNZ0721p2CdN+QhIBFIoYnHyG47EUGpMj+0nX9cZIQVgozgTvpe0AJReCeapE9JNq8k0qg
bwBrek1rhZghcLfs1ng8o/gMeodDmdHIqz/aQEuRuq0wBxcV32F/39VECTVTdIeh8zmqxnWmeawV
HqphcA0urJxnzDwVPpnqZsLGui7zWV+zv5ovpRLJrpnh2Jutna5nQJJYW9pxFeniSzlmzlVi4DoU
ll6uPLf8DoUr2EStFLcYXOfvjpZ+NVnA0aIYBF/XeUYuKczGkotecV/ZJ3w7+Z2L/uJQJlYXUqaP
X1IkAiC5ImUcnSjW541BnM29HZcaAyfnjsP3emrcrwH6rA+Fz6pfCRplkljxRr+bFNqjdSvs6MY3
VWNwVXsG2DJbZ5Kvqnoj48zdxmXkf28Tw9nQ+B3yjdN7WNWDpoxfa1+YtGmUKW7j3PSeCyizqOnT
ebolaqK8WLwVixigmVZO7FkH4aCnuQWwTJ3Sed+Dnr1yFXELx8WDMB0mxhY7NVXuRGXWB0m6c2OP
w0GYVbQEBjEyWbMqCZFyAFaylnEZvJgZY4l3IWIYYaLVr01J0YUPgwiER3RQ+gX5413lajb4fiNt
Q7cgCAdJCEKVPlZM1qM2v6nTudvUmVUxdCeS4ajMwr2OAd9GkqfNJu7T+Rp1zQW9WMkIzKrUhRwa
+KRtOR3n2ENFXJn5MTVtaH/0MGjPIeSeo2kbV+ZXXNXr2tURB6s5fUbchf+4xuMB5WnV6M6unR2L
IG8P5W00X+lY4gyeoSjxV6z4rtHtaVUO1YX4hxs7128yqhRMOqusn14AJp1j0BuoQJkBEilBJ2MT
J/FmKHPc87GC46TBw4PNgHGl8T188Wy5q9Fpz3Q3rlBKdkU5hj7WOFWKR4/kcMr1Yqd0swMNoS5M
okImbzASxvqhdbpdM05hbH7LrXmjpon7qb/oqCjukVNcoxFYnd3uWI6GLQ4xgKHmqaC4Q5lwJpEB
7mcBhmbqQNGYG8ZR4yaY/T2zt2hf6CkC4ZZvVQtO1ALVga8K/Zg6FQ26b0a6uzF3jHBQIEqla0F6
TsRxtJ351km4boJvD6B97G1ar8DuZ0Q3RnY7xUiG9K9p7n+BJxNas7ObAGC3Q3CwsF4s7vapz64m
UcENyvUJbJttwz9IvyP92KOuSA7CSrG+dJbLeRYsBWZ0u4YX48EWihLviweGK8xF6bDOia/Y8AzU
MjR7EPt8rwsAIlkjVnNGfNSgty9NKz+0KIg2LW/jwbSHE/G7+B6KS9UCJE9TNNUMMXvLeJ+qXMXn
Yo6sNXLLYTdlVVTc1Tk0vBzEabrSSVWRoKo9rOYQm8zm0iswlBlul4Oo5s7aZgz61tmYJyc0KZO2
QvHbxV/iYERaqQVAKMAhJzlq/wk7XfEQ58lnqunvREmxxCV+flfO8ABGpsYRuIvKtbVV5g3avT1F
4sOau3td06N75jQwMGNTu2C8rPF9ImVCKKgH45lwwHxtNlq3l03tUdYOxSGOG+MpMExcbaWAtFFX
ZN3YXbTRqjm4r3CYwIYw5re8E8HZttJtHJl96PXmvOkagWC8hnFoOPaZ4eFDQj2GZd9/gYY7ULxn
6iAD/BIFBRtj2fQI5TY4+giqQxsx5Q3ND5+JT7DJGj8UGM+MQt4WSG2TvkFoNvfFDSL97BpVPWt/
8sWbeDNqvUd6V2/t/A34ZOgk8QMqNvpztf5JtYVzJDpWot6PiA1J9GVX4dBximGAYf9ovyFSOvv5
8K1UqQgjbJxhXud3nWF8Q9xfhNLOiMEBjbsa8uZYZz3bggIoh4Wx2dDR1kEyYrfSElBHwVT5WDKJ
dIF9irI4wotRzs23yNA5efTVUelB9jHKwqcIrj6Crj7KvNNxh+Vh6dhhU6LsqKgzs6i8TESfoxWl
3d5NXjhWySZf4Edtw2FnZHbzZKineX4VDhp1zpcJd7mr5OJKWwmvfkavdoMNokQJkW36Qe0d7RUU
4Q68YLwCPvXs+fku017dDopRK2EBKxBicHWYoFRrng7AUEBaHCwlenWH6Hpr1+owxy6vAVBgUNy3
cd9crXg4oUaEZZVV754H3Dz1xRny5GEQ3UFW2KWq4hy09peoTV4iWzuO43DMeXjrpF7FfXaiKA85
MIBCifWvUbfA/hqgjsA7vPMMXzBdJt6a9ajRAGSqQhctqD7n8aEVXrI1cLOizlr8npP93Y0csqAc
XC9v9gCWKNOMlR5je1XOAx3dl0l8L71iP5bx2e1ZXhY9tqVnl7ow9k3UcXDw09tssFfmkNwitKK5
nSBZdAjqQGq8Gj3RbxmAnBPrJOEB8c1/46ByiBtnQ9tgnTVNOEwGEUO23AbqK/xDUhLQ5CfKsTaT
aZyDaNy1paYdaNcfCp+IjwhmvIGsl4csEc/oLk/W9DzJZOeX8VapKcTaiydLl9iuTRKL0ni8H9tg
D6LobkzGKpyDajNEwQcv6zoR1i4qRLzSvWg6OIj2OLtpH27THJIg2HLDmBHUcFySQw3Py8fBV3Xw
ekdtrbuPjta9dYm+I01rPbNcxHqKMbHvLpyTV3rV35v0LjwL2J3WHibGMV4ZhJENP7K1UE7qBkOm
/OwLIE5zUb7m4tMv3AvNzhfTmLZDO+3t3Nk6zbyeE0nDoKrXerGTfXaIvdFfM2ot4fd2wa4rLL5e
3YXdPqwdB5lEwzjANm8mOK8rvId3gzd8qUkrWJfydS6HdekW9d5iInRSCFj4oMF07MsPvspDDkeX
CIa1GsozrxYor2w95jZGm4gp/phfulaHAiWxfCLGDb1B4r8bnHPjEQQF23wjEvMeESPiWFPctxQY
Yz/eagnboWJakMgDfht9UWgx8BI7QzlrV+IIs8SDIml9DWMcGpJfQmWu2mFt22rcAzd7CfDxPMJQ
rDaWI4JToPH4uSOuMszjzuNkpS9G/Qgd7dI31kNdk3oxmttB6+8Svz25pnnj9XIlBRBygivXdieO
/UQaY9ze2Z157y8OZDP9KnX/th/KrRbcmFJbg+jb4TdcDdz7whY3pfQfbcset7PefywLOc4Cugro
/XeFgyOx67+0lXkgFGS11KTbvCHkS2e3DpII0hVQT0C/qPG23vRsZ8hgiEHbLvjdnfCPBUYbv033
45AkG93DfDo5zqJg99dOVm60wPwWd+8VVogdJTo+TNtG6GoOT/huX43J/2oWKjo6HpY8dNOmhoEl
NrNnBICbNHAPhkeRWIHEzVgXRvrioUGX8hGgJmZML3rrnZHGT3GBM4aNcAq9CqsFLubIkluRuytV
nksrutjxJUq/VjWFiH0tcrEbMbNAPHsVI+Khwg5bsyEtUv9qxcU2ByfWR8lKkuGYo9d1oLYyWdZW
rd5t65LM18jMV6wxby2M/UxNGz/lC3G0R0/OhyptGA5hrLEdVGaLKTXg4ZFIkBu6fpUW7dKaXSOz
QcGTLZrXXrSDVrRq7ejea79mJQz+ymeAN9v31uLVdVoSAWSOYdbDsRhPMNsd40DLcAw9+j8crJB/
rxCR40Ip8qcWfGU6eftA1E/4JrGKFu+BIULbeBOefTvZ3rsRf4MtS5gQSSLI0JguPFu1+ebkM8+M
9Uh4XbKlg8RuDaQP8xb5msCaVnXVWl+TyIhe/bhlA6184HMraU67ueMAiSm6XrVd99DB9ntCkwe/
MYXgeRaqAbOe0kXscKNAIsVVAiYIyTuuyLUVO1iRK/cEceAdAfOLZH0mvw93dawtjySOQbLkbs3J
ei/B6C+woQdDedsa2PcxkOIZb8G9dOzuOdPzj2zZS6OcvhjqDnBZJBfckd+to8xKL9Ggf4hWO3bo
xnGDuAxQvTWo3Y/WluHEIxQo/2y65gVW30ZgYwu5i96KGLkdO/9mjLWbmK30Ngs45pkgjM/V2GYX
gBnBfhKOSVVaYKTYjEU2BMYqQ6x24YSrbbGTW4dB5s4DBBGxDfwqeeldL/9KnAXzY9RbYWqb4saF
aR4SKTV/1eK+DeU4aht62v55nLVgz6ChrkPDbMAfkiHqbnuEkzdQpgu5tmidGivNW6AdBjjM72OT
4JzzMhjOeWYN19jpFp777OPureoWPUoshhgFhdEl6doYIlkDZkIFe4OlVZftrsq1oQ72Wa0IQYn6
HLZ9qdPaDgkairud1kwaPMw43ZHRVq7iah6BQGTUHTOl921Dx3bJ+5FemAwRzvPUkhy6F8Veh/9q
xOWIja1IjKNvdjOufWyqmFZmiGQrAFfGmpuFn0kbvbjejLQ9aG1QWDwPrKN03HKTI6hdaO5+tnzc
f5h+pAqLWeCkiIJKEekQ29PEZN0mfSGn2JAGizfFab93cbvbF69tChO/npseZqEl/krEU7yfOq87
kRUSEI/FTgAXVKsoyeqZuXIb80RjJ8kqVAW1h5iPGXJKt5FvkD/cD1S9K0y51RlTMh9+8PPmjtZR
MfkbKTSyJ3xDc9wt3dB5fnTsNKUlrRyNk2MQoIsIjPRQthzT1iRcTE9tVSfW1rV5l7occ8O0WBzc
TG8EcxedDczzIq8lWybwNOObz7asH3qvzpoZO4vT5ZjM5lxvrZWDcro5a6NVxQTR+tyoQ1QxIbzJ
JHbVTdAZ84g7DEMn52pPed2lmPpWQmXxXPWQDU5hfHJwS7zPtApYfqSo7GPiRK56KdNZ3gBJm/dM
scqBGkzJUHV+ujfn2jXuQY0RXclKYJwi3KisTEwYpl3FTDPaOfD20pW0qazhulTLetZU/jlzly67
25uDw/xUZZL+uktYoR7EMOwyG6NG6M6ZOLtiXGIgcw2zDOMB5712LCQN4C77AThg5VRbfZ7gTztW
EoVWq0ZnV8YRtd4E385Y1YPuXdEyOs3aDQzt3hWF9Vk1wfAOCQSBpaHEZ91ToRQB1PS+a5KdqiZx
bPSxfm0Mg3zmJZBnPkh90s1wCCIvZTMhjKdymqrfVUhZ75M0a45jFsV3WRRFKDDa2YXNoGBFulio
DxWu3dBpk/QlLfAaj8w+7gahdxtblx5qdJYBsgmQ8Gy9PDY+EeYGB2fMg4emd/x76Nv12YTtfAeE
jFlaXknj2GGaB0VdOsFzLwHmtRWCa47bQMmJSxddv3JbQXZCiU/0CMe8Wb59iVC/QbN6y7nJCZWW
ZQz2YnAcCV6MlQNOxqYNrvvPpET03/UOh/JKRvoUplZCMILHIKNKO23b5pN5Ku2Y84Jxw7yNbpeX
U0OURlMewC+z0qlOh1aJbc98yFkuXxDNNccMEu1D1HfUI7ZEOQLQgi6bQzGOP94MGEtP7N5lCgVp
PUUqfgPznezGkjNxJoTxLfcKoGD9aJRPWT45tBdjgu6zJqkBJxvdpxFXV54jUmvJ7foOBp4ocSVJ
TN2ZvWCL4T5D9vbTCwQ5mqMV6wtFe9wM91lbosKyRGy/WnjRGZoAsvZvMPSARFQN1UzsERPUWKNB
ywd6D4HT5iJuHzz6Fa2jZnp9fSK/0GuVDJ6kPu6NoItXxCtRJNuMrHKWq8Kyd41uRUzkBgLVB/D0
e9pv1sFRsXPbAX/ksGbVB2v+mnT3skMQFDHavaHjOTFnePBGKz22vIVHy53JqSf7yIGOUFM+a0b6
aeQzJY4youkIHSq+BX1kP0gIdVREs0AImYpHxXiUPXCxXcWDo87FENscW5t7MLyIkx0AsVVv+Sdn
5HzF/e7vLFYYyg7QoFI9MsIzVjCVmj3hXSbMCjT7ceJgSOxoRfJd6OqUWwZ9F7/D+WWhhmgtppeu
rPRwdCI6qf1lkMlZL9hOnWzHa1Ws9S5/aSfnodOphGsU4MEJM9YH+c47wagN/gEgQiiwwbQfsBwx
mKPsmKMNiqHhRkJ5ZkSVGWFj1yYPJ/Nd36PRbJDPcrZrGR3tbnI4/OTWh1v22nNGmGgJxlW6Tzkk
CHy5m9G8jdo+fUEafgIY2b2ruUwWO5P1XVI44Fm09fHUNmb+UtTT9Flg+3o1UE0do0lb4z/qNl0V
5ZK3aPK6/Zj4DTz2QiP3qmzySu14PsvkMLqB+QIcN/uwcCtc83y2vtmzSwhYi0h1AxK0+LIoil9B
yzYXS+hWHOLR1t7irvWGtaepQ5Lkw6MxG2SU+VowXicznu+kR5LYhsGZ+551dn40U8pY/tJucKS+
15XtfjRGQSwgFZKxkWY+vnW9TXtC9u0VglS599Hb71Ks9py5vHlXMVqEbXinFH2hITpN2O1XBclh
4Zio5GXqSgwJSWmGwTJ6RUEXswWuoyaFEBJA2oziNDjokbUVLKatDl6EjbwkH3N5JVXaY1Nsz6Mk
uiIjuG8VjzGJDQFmL2IyN3ZhGOEY09udh8B9krPaqMraN6aWfPSE7WGIEKdepTmQkKHfAxiw1/ns
2GtCRm48DG+LrfmBLC0Os70Y9wLnALUCARI0QmGzoTivoy+uCaUF61V2UzPYXpIW3I1bT/OtJ+pX
UD+fGRigrBScVdqMQ1ZVHQda8HgvVL3O4eaMPZPHQkPW01pvEG3MTYN/b+sOlAXtsIv9Kjo0fkYj
RrpfEPD2l26MvCvsKTotGqIHelmbCRvKSvPxttHY7a5u4zyMMm6wR88kHwovejf96sQQYs3oed7p
tfbaAkTd1wga7JLHOGiYrGtMhfrB8jb++JGBmCVHwtw3lcBe0Y93UeyiaK24L2NRepvBH59VnHe8
x86Fpk32RPmZ72pnHDcs77soFZhtY8amlT/d+1aGc7/exqQVbkdApBvbqKd9bY3OQfdd4wBnjFe5
6sbXiRQySuuOZoUVa7eF80Le0U4M3TGmpbuZlsON5UISBsOyRe14GiYr3vcYfueVn4Ow0bt+weTD
VcFgTf1rm1erc2kPY34jzC0LawJ7Cqdau14a+vKbP0uHhoe+5XjdHAyGyKuJfqH0cuO+SHrYAV65
QdOqNprRbpjCfJ38eqLL1lAxDT2JF7TMW2BHkTSZodmOvNV8kNoFdRgUNhf/b+TxBhrqIDBugxEZ
wixJuzspeWLyQl0YJfSsdW62LUr4cCW404cg0s9BIEBMaeWjMKYbM1YfSnnHtmlP/uzdZA1a3B+t
Ptk/UMGjPCHD8q4xPPUR07gzs6S7CBCyX7M0964ulgV6FPA4WHeHjVMQBOKXVUbxwYeRBEDeuWb+
3g+QLyLetISp4noRcq98QS7hIOIL2VBfbJr3pOLBD6fFz9j94Okk84kcOoG2Rw25B0BXhKO/6EUk
5ZcF8Qr+rNCGK9TzTaOyl57Ey7upHUKrm6q7TLTOW61G/x5/azEzYeKxVblenII+pqxQpv2oOAmE
BWlEGzI0V3BJiAgnimEDF8jbjX3R30jPOpo08cJRlxcBl+EpAIlxjTSxdcw+vSffgpZbD+51aJSN
egIjRxL4b23LODFENWyepWTmDq82Oui1TUPMWPeF/pUcDGO/5Fr7aWDSCJQ7SdzHth6sx4GlZK1i
WCgDjtJ3lUFshfCAwG6o7q0UH0Y13/iGe68J4x0IAcaneYerEN0yW28/rszgYYF79zHe/16aB5JP
TjHgLLOiPg/qr7iLw7QaT1Irewrxrl/bDSYvAZI9aABtYN2jqC8UkSGN/s0aq3VT8GmyrP3Ay3Lf
dPmpttIrEY7rKUsVTj3N3XFamvZuAhdsNIuniebjmJjWl6EMjgONvAoe/opQgKUtyIugElM8AYET
z6rUNnnLtMVPRBN2cjK3RjI7J69rXzOMkHadMSRgsj2Hba+GrafaGIsicyJdly+e8J4RRz9wnC3Q
eWFnEMA9wsY/yAYHNroN1opmPWTxjeVgim9ORGcmt3LQ0+0wOdcs/TALmcGTBIxxbSfCwasqVBwI
X9PRVO9dp5zrmMr+Y0EkuRsoIWqtFJkpYZkS9R1qvILobzSapCsHIO8dZpKeMthXwVPMEUQ7MRnX
rtbkV6917DhvUETSl4LfEjCvv7xPfqN3CyTO6MSGnOl23RDyCKWhmnpKGBDPWFR0UEKmpOscifGK
oO7/sHcmy3Ej2bb9lWc5RxocgKMZ3El0ZAQbkWIjUhMYW/SNO3p8/VuQsqpESpd6sjctK7OyrFJS
YCAAdz/n7L024QmIgs+E62bzRnsMopzcnJ88FOL04FzC14izZ36Y9mtIlIiFfEAH0Ql+dlrRRviC
SGrVcA4CiTEcgTqAdYeC9N7uhmk4Cx17ornZpJpI15IUJQIMp+9Wn/+KQP7Cq/aRCOTz8FA+v8t4
5gf+EWsiGQ4W+4qHdQGgMrLgf8Salv+3z2vns2UtUg9SyP8t1jTE3yZCHdKSMNrYtuSf/i3/MKy/
+bc9SQHjuq6JTeWPYp7tb66o/7iZJCJo15G0eyT6E1Mwm3gr16z6OJzawLtqs+VYnQSUsmZEQajq
Qd9aVkvTKnDz89hFTljOk382CDk+0tWXa0pQNPZxkW0w4zfnuu1HQqHD4WrCiHKNAL/eAUlhnpBD
hZwncY1keb4RQ0SEbdxElyHP8YnTYt9miDmCWuyjaecq/ncJxg2Dh+Ot6REvLs4Yi2m7uG7RFtjR
LjV0Z25QqXHwj9v+LvPVBNMxjoHaJqUnv0r8qvRJnZmJU+7azSdLwzZJGXS7qzBskCLSWclXWrkt
2sC6hh1YuLaXr6kTOKlQLhrgNI3k2HQAHKwgA4BQkfRULwsbxPe+NbvutnEFsmnlTM5lATD7iF+l
OStCR7JNhOLCqRm/tY4YNtUk6707JmCksrIVmq7vCDowjTZtLQ4Q28uj0E7OHRZbVjOxAewxXoCI
DezuAo8NABNjpMBWrzRLZWwMl9EwHMhoeaSJc2qXtKaLk7lKDkPf3iwYLsnRjupp6TLqK7BCy2i6
Pyg93NVVWOy7urc+acdnFkeVqG3s2FbqPlrm6J82LVzIyv/kx87VGDDpdPpuF6uBSXIYR4+g6RFP
1D5haunCBPPGB1itz67L6a0uAnE/yuaeZXQ/WAam4Cij2xDmnwdBcIVUY/Vcmu6VW+pX4qdvsPNd
hdI8nqhyM613+HA4Axr8k7IaYJcJA4YVQNtsPYeVZurt18e42qytNpzPLkNeqgJ1mlrDg7Rxm6+S
8Fj1mC/qrtsMOpsp5R3bOkFVssBckusmZTFcMVuJmPkPBDYBLzZfq4HvCxaD4xLCwjiWjWzlkl9A
/wgnCLK/pO/2wCfT28Gh0h0JoMzAs+X9XZ/nbvdsJN2VjjziXe+VpG2CSAWuL5RIrNYTSpotMRE+
3Q8H2y5cN2xeUuqQ4aCBCZbfeepIGjMspty2KvpTodLmwTC98qLpqU18VLR7GZN5uNK1mLJVO9Ij
Yma6QSZBPRApkuP6BZjXJJu6rlH0+95F183unhFReTyPSu7TlrAMmyn7pZ8b+Ss04SyDcK+4G6Hy
Kr2p/PwRX7iJbKZWT3nfFVRSxlK9GARRDcRqbQvmxHSWRutamGN3MeZVfE+iFAO8dsrENdgGdQ6j
PTqVNTMrwtcZzOCDvWokaXBi6mIyDHzTz8mwmW3vGLkclT0OudxFY4nNaELZgtTVKa6L3Ag/Ocly
k22jQR+K6+kmKqR7YtJwXAvTG26iifZfWYby3CrLjPBpM3sla41sRno6DoDFbrohHrUKt44Xh9dt
OUeHpgD5sDR+ViNwW6ZxYXSTh/mXVDlH0E8ZG7j3nu8XqwEfVkn5B5pny3tN5BxL9YVt11jcODLA
4IkeRQJUwgXANBWTizcN32CFIPTISSK5LoBnPQ292vCUY3uzWmns64DGok1e6Ylt9mb3gFypOHFE
1z5WowsphNQ8+VRi63Q2XuggHCVYxJbUKSYhDLOCVgsc+JxQ04xxQlWJmy4DYgL+xCAk1kQ2HqTd
edGXGqmeDu2LURNm02otoAdPaEIQ2O8HLdMTT4Sdj9iJ+rQKmvyc2X+8A9ZZAAgdcmDEjYlEgmia
sQdaRQcwOZ45CR6NmBm/1FG0xXRy7oRwpbroqC6oDPv8WFgoUu2ZJwfXc7Zym6jf99VwbOfuqxFU
BMOOpol1M3f7VUMi5i5RjnEMpANWqpmFO4/P0oDlOdGFEheNgS3cJQwJofsamNot7MqBXyihbdRI
cxU2DxAukl3Y196N0U0hbcSi2UBGwGkIRfo4BWC3DUn9uo1IEX8wUDFfY2tPtpAbijOb3JdbIxni
/ZSVxhFaFOTxaRUfMiswzo1cT5dG4tf3yeRGxipm12OhnvxwnzkFB7ihdSGdGeUp2X/lbSuq8jEW
7nyVjHZIdTg2G6KfzJ1f+OFF4NNucgnkpfM5zU/fzhn/PXL9hW/koyMXUQbJY/L2zLX8xD+SW/n3
4ouxOc1A+xdYz/915hLib/qj2NFNXwo4IQ6nsX+Zu4SLeYaEJ5MzGRYavFc/nLl8/gyttS+l5cPw
RxX8B5rbt6ZmX/Da8h+X8+ByNEQY/PbEVSMJFpPVIqbptbik0P/aCFlt3cy3dj/clYvvp7gfA0Pg
nvB3/ed0x7VcLD/w3O0FQ2PB9Xl7rUaBisIaqwiM1j42gUHtBpNLp3kxGlBNEbjQNR8aaJWdew7v
L4bgOw5XXhGWDzXMnPPKHCAld6RG+gU03Z4zwyq1EIHksfUSGK5zXNfjl6QKbA4yjXGRdBbVJ33H
C2J4aG8DvLuq/Oo8FkawkqMkqkX2L5PuSebxWh82cjADrHQhPLGe0osBpIGgH/MCEqx12Lv9pyVI
rscE9EJGHoczMiIffRguR0ngcGJtSOt1xvSQ95O9DisF22JeBCa60842JNjxeSLbGuY+7Yei12T4
TBPjXhqcU7qpOXvHW1YQ2u30aqOXOcrmcWMjj9xR0NJ4s2ULWIXhbmToliZfYGRi6xUR0Y9XQQwC
SvjHMOxpCm5Qfzi5OkB1tmYaTmM1ecPBG31juKNVpfFRMBEhgYsWhPykcSZe9JnonvIxAroCzN4B
kWuW9kMzKjFuIxMRiulT3OLNaNlkqqY17gNC7C7nIqye8dTRreimAFgqUePOphdNT1jhMMmv7azc
gMxs5jWrICanmvNOFUQHGdveHW4LWClE+jJdLQdzpJqHWroT2g2P57Bvbkhe5bgxECHuQlhuVIZQ
x0wBqMQaw8NEQjFoG4FRx0KZ3R6MJptMFN49j1kEyi44VIhbEYP4AccMTfqd3EZFhrIRo4NRbUot
ObS0hS2rXa2i+OB1TKfXxpSGhPvNuryV9EUJ9uFwfp2aktQgrDIN3hOzc1/9kZbahp0G5l4EBgpK
mh9zWgudAmGCYL5IdpfZ4J6yJzOO1lXm2V+atI+rNcNQeLJdURovPcxooNAQ/599fP7zUYAP8ktL
WhIzFNIloPGmcWCse5pVPWHkOjjMQ4KAo/AchgE2eolmnRvLk1vZVvWUFiL/hKNY6Q19h1HtAFSS
AgxXDB6F3bfqec5cgQTII0kURaSnXKbRgHw3lnZUv+uBhbfRZYNcmvWAxWiqm5dM+w4Ed+Y893Sz
cYmVoIEOtZVn89Ze0plouIGbX8cwZmk3GgR6HZScdHXstW3x4KY2oeI6Jrwit8XY7iZBkucKbb9J
7z5romDJwmQEYjA1JDGevselLVP/iWcicfZ1E8L/EXmfsXp4qY81PB+nR439ylmgSFa+S7FzEtDQ
+awiPD5It2bTuLII0PQ3AxXup1k4aL6Txs4pNtJxto6AWy+8S0IlLos+cT38YW6BRRzF4TL0sNvb
tOq6m6YsEU63FZClFSsXlWkDKoguE7HCxyXx1xxeRrN5KcmbS5AuLra4Muim44VZRhpF5Uj8ryYc
2AuzH4dnz270uMZIg0gcCgLav9gggDISKrkzx7CL7mzsrM+jkN2TyNv8sw7jwt5UAxFca8/ogVDW
aONweqEBxGJj8EFJM5tqZxJFulWT21yENWqkFYPSWG2FZIx9XOGA+0zN7ZMlKAKWETgG0St2w4j0
s8Jw6gPK6HrcdCFi3i3hcDZ6p2Ksuk+IwzEBBcVIedqXGNrBvyZdvENXAfsZlE1sohLtPesQVCBe
qE8YxqFpSBbTUCsrtHVpat11uW/Z68EK+qMITin5gqpcXiTLMaPTScH1X3nBQCDuXJrtSC6XqYxr
AEPRU5vRo8b76KNicMegP8kSCvBtFdnDHdIkiyMfKXRkdCCHz0hJMxjCDEXR+F8aDosoGxhonuI9
Yh2I+WU1L2/e3wIIyK11ZIqpPcuBpURfKyaR7YuvCbF/VX05j49VaKXFJrOUknTGBYmNn/EXOv5l
U0ljJoOd6HcmzXHvLynXeW0OV4ExEEQwlYnoeba8pSlNuIqV4p0DxNXXyMxtQsZWqqkM8P56SodP
3Gdh7AvfWBiUpstJEtuiMYfHoCqz7iQiv5aPBKgy7z281VFov6ZGxnm3tenRdaum7cFNL7KICd2Q
sg3UeulUohUrDLiQCmq+EbIi4UJtbobAnJgOMdks/FtvokvK4hyl6nPNsM/e+JMFz4BA9orIQSI1
8+1gq56lBFUYi5/KiuQQJaJ2j2VuOd6FgdZBSWRSFYMrNtjujtKGatXENIpokXqX6LQwcXijlGeC
cKgI+0NHUDJb/Jw1vB3HBKh03p62ZIA6rqCCY0Q4CBV8mRoXZVMJsDbMN3WlVfo0963VXted21tn
U+Ghf5Oyhio9Fs6kNe8kqNPTGuc3Atq+LsIbwkXnfkNbrI+PrFRWBb99o1G+GcXwaRiAIGxjH4nG
GevvMLxg3C0WbSU13iXYV/t0jFlfT4ZZDfDtM7hE3CF3LD9nQWC0hzgO3adaOCSeGBVVzzZpcjLq
27mJuwtGPNajpMfUvWpsgfEDCalFBzM6V9EpCnPP2mcE0OK+rcyADIeBZdT0EBWRl37EozKm/bbW
ywAXjkg0OwfkHs+jLJzVOC6NoDQpzl1gqxw8yICBBD/VhGsUwSyPu7wmwo8JXu7Q8cHTopqmIZyQ
L3JCTncsEUqnllveD5kiAJWzAGb+IYQwF4Dx4swAd6Uyc4YPLFuEgzORcEq4dCLllFTosfyksyLe
WZi1kAP2kjXXqFGQ9YPaQwvKj3DImCsM+umptWDZ+76ab0tSkzClCgSlfqvitdW02WqSLbGJEfLC
M5Iv/SNMsQBBEmLxkIOdwxRclbXnHVPwDqdCNMOub7zneolFiVuAeh7N+nUWhfVOdYpmXDs+zwhM
jyClAj0jojZnqt59AUZXXgQjCpHUi4lRcJ30jlozvB8z5lYkH5kYrUizCPiScyuAwUYuYLmyqKgR
GBIRHlEV7txUHjvoOijk3XbaNEVn8UCjaoCg0UXuJnSW7ExvNp6C0H3kMWkuRkcY2HgXMLt2ujNN
E5wBACpcVqscBDfhIhcTKQ0bVr76oFwlj4RsjafIcU79eGw3AK8Lim7b+BS6FiRepbJD6k36qne7
KloneCVMVjEN3rCJX7vS6Tac5ir2yRJzaQT2GMsGIwAcwreZzsPVMC56y2YwP+Pc6Dee43h7pWHL
p7BcrtAIT2eh8NVZ26Z6X+aSww+w8U06ReYuNgOSHVyOT4BliDPCgszO5mgIN3hrTkVrXY0t9nZR
EfZKVS/XfJ0AO6dI3emkPmizvc7wPiDqcprHvMOQiDxiaG3OhLSh0DRBqym780Zm8tyhp7Umkrwj
Qhm4E7FAjDN01R15iTnd5uE4q10cOF8lB9pV37njvixtFH+Oia1848+8whuyZdyHRbl0YY9s4l7Q
yDN3toqjWgy33qiL+6lHXYo32D7gasaCUKjqWQUWSn641geLmIc905+rQIlpHQ8l5z20swT3FuRD
pZgTvXWTOIAsQIveBAk6ipWDKOeFStxFg526+tVqrGRfOVa4QfIFq5W5jFlCoQ6WJd1OAM4YbbeB
hkpUu1Om7ctc+N2mhK+xVQQQrIe6/GqYZLY4bi43BkqwvWwD4iNae0D32U7da6riPvrvEAXo9/75
f/6yFt/p/068uH4o54fyXUm//Mj3kt4x/6botiWPuRt4lrvAub67aKFXIEaVsF0swXAMisV/Snrz
b5BCgv9vIQ1C9cKI+5+afukFwB4ELAbyHkwfuXh/UNO/r7PRjINjs9H0LdBXfNxv62wcQhb7PdUA
Z+asAEqtKlpc5Rh9J/lgko5eql9V9Pw9P9bzwvME+HwMk8yUXOnRpPiRcYegduawTYBY5yGaSFWp
bzms61uyl6ovmfKz33QQfv5cnrC54Z5r0RSBlvP2epmlWdYq9EiBHpqdjhTxGCHCgx++6//HT+WZ
lrQYbEEmW4zQP34q3CcBSW5selh2rEs09MB8AytBsOTPMeqqxiw2H1/xfQ+GQ7cIeGiWBwYVo/nu
ipkFxkNpNnQ6hegJMeiNhCNDmqK1Ho3H/38Xe3cTkd/OnHn4vpTwp/Eotyr7Jots4g3VGKk//cYA
Kls8gxJAkQ/l8l13KW5Ns+xQc67sWhmAs71yA0VC/+Yqv7h/6FWFTz+cxon0lz//gbUoaHq3VtxR
ltRTSm1gt0c6Y6CPYN35vib+r4/8T48gH8hergVy0KGf9f5SSW530zhQsTEs2xPaI9e81MNvXqxf
XcUB/seCYS8InXcvMGoaSVXBfEXXDiHiHYMKEcr08PGTsIx7376/fBhJ84vuH0w1OJJv75sF7AZr
f0YKOJErzVa0nCXxeNZ13B4Vsu/alTczPzrjeKcQ4RnpdJp1pRJHI1MkzplzofW1NfK2r8smUOUu
HDs28aTHKzeVwu/BxYQdtpbKx76Gb9SVR5QrIyBMxVmeJE0UXbQlRPQ6NMw3Nq09Y/uXcOUe3NxT
02ouiQtcl7JoKLtMpfZJMs8QMLrKu+fESDvj41uyfOI3Kxp3hAcV/yyoUBe05ts7wmoQNbGByDKY
MtLf5OTiifIqHLG6zT67/UJNazuxa0ZTdgzN4EB+/Av84psHvmCDDrWBR/OAvf0FEOwhRxskI0KT
Q5o1aNIe7MH4zVP8ixfGhhbKkN1iqG+9X+KiecZ2YNI7RapHaFZvyRNAM/3GJH306eMPxF74/o46
sJnpgLOm0tNensEf3k3SrtsE8xu0LjKenr1x6XmU0qZ154JpuSplaMnzjy/5i3sI5oIdGvrZolh4
dw+NekwqKI7AZgTTnw6r2i5J/Ok328T7q1igOR0MQo4vYWM45rurJCTa09+gd6NrQ2SbTibNuNLe
gAfwzz6OZfp8RdJcNiRreSze3kGduVCVDFiRqcC0L2ZJm8Rpxqs/v8r3Q4Nv49xylu/xh++pGksV
x6AGVj7MzFXX1ekG30nymwfv55vmWwsqDCwdOdc8gW+vUgyohksLjeiE5e6kqmCZz31u/IZ5vNz6
H99iS5hoWKQlhQRLIuS7O0ZAJZVggoEzaOb6kkwaUsg6a3oWxbPVUXeVsbX9+O4xdnl/TfYFn4EN
aFiu6L4PNi5HN0JzhYlsKLThrhuzBHsV093ttn4NkX7vo+b94vR9SBUQKsTDrDRtSbiFBUK0AAS0
ItObThZds7bb9qYA7aXcCKhXqlVXkGhpD3A7h5TgQ90V02ODnNhbi2Lxs2aVzl7pUFDs926raVFU
wNsJwZhTMhPsttEbWEBRfgCouRRmddoPK2HPvsAgZBmfUDASGlfOntOuJ9sermQwOl8jQk8jdGyx
pYjiCulRj4E9HGurdG3iIHSB1tbQIAryQTUvE7wTGueD5eLvHgaQxFO9+GwD0S/jUjZNItlCoQbI
4Hl8lzMQBSUS1ACo4WbVWDmV0N2WcMhipBRFZ7uaLOQ5nPboJx5m+FPB4qNzva/5KJCnVj3atl3R
jxLixhzHuy4B4HLmQ059RO5iqBv02b4HwwL+lb0KqxLA1JrmXurkCCTcbmY6Mi2ePmlWoMzjGJXA
GI6sud68uByTScgaY5wa8Gzm43A9sxFh3yjcIVm7/URI1IqUYB/PbOf7Bgpw+sabKuhH7xiGalyu
g7q0n6BjdCC3/N59bOMiHm4BfIYPuFPndtUSY5PS60NrHOSu8Txm6GCZChTquu9Sx3isScTE3Gpj
cIH06TPhdsVwFS0WtX2dDlj6mMkUOA+NQBk3yi/pfvtGIu5at4m/GlNtAp0IrPpeRfDjmHe3XhNt
0gGZ8M6xsppEntIDFmdYxYBLVBCOSZcDKj3dGRoqhL/1mKR3ePz6ryTQmvVXLyvQYRm9E8akalMe
HHUz1Kyd4eYOPicYVcYOwi3NE+JMQronWG8wDsYKJ2pgGt5XoxKIDqmOF0NdHPGcBxm6z9yMmbGV
qavaZycxrAmeRGhjMpcq6REpkYK1NgJYwbtMZfMF912kX5iuCvOJrkbe3jBrwFLSKZGDkq2NUtDp
mry7aKRlvYn6OmVgBlcA3UjNjS0DiAz7YgqRQadFT29DmkMGhWCir4VeM6m9Vxc/IEKQBtHuU+Pl
o3HeV2bqwVZDoHrwA9WCA+66iMS+mKbtI9O/AptRqbtZBavejedjdOVh/axMYLzwaRhjbQiihFq7
Qq5VX0J1jUvmggVg2sGdAJ31MpYdCvvcLVZl5xA4F6vOaYgkLtSNsCKM6pJRWnkSoD0Gsh/MXrSV
duL4K91HnIGrBZ95RovZas5iHHhFuQ0cb4ico8YuBlduGopaJA1VUpk841B78PcmlSRmmTudZQeM
2DRAI8q9Zh21c/V16iNrX6QeQhuWnLjZWYyKwSiR3ilbxj5pKPV949ld275oIoXrDJcM+N7K2474
IfzsOIYJP2e3hDGICFPSmHzqcZAyB6xTggyJIBVpFAXbec7UgE7f0rFoT2aX6DJoG3P+gEYu9Vde
rbtxW9dWcB1E7JqrKOmQlQ14+W5Hv1+6mAUN/NVc2Xm5q4a8F5jvXA1yo3AMvXYoE2hgf1M6Od9U
TyQQo4BqhAFzkBmUtI4NAkP1pvumpRpmPeVru1cdhguiL+JVySkViMJIcA8puZxTtzVJYnJdA7hA
mjUXVKR+TxrC8egaZrI1CbM/N8aKLVvagxy2aRsxH4Et4ZHTWfl1sbYGJq85zd16owjGk+zygjW7
btLiqh1hGX023YgyBhGfwtAsQ9WsOsuBLD3V0OxpPtbmJePfOTzUJf1bXpQ6ukjdvPiEMc+AW9KH
yRV/B+E5QzfSwc00IraTCrYQVcXUEC1CbAyJw0PqxwKrqDmWO1FX/hV3yoLfbgzFHXgsL1yLys1f
WgWukVGtBQwQbgxJqiw6ZXKwyVl+NHysIJtaN5wh7NRzwVz3Rv2IoIxZZwtF8NoWYKx3Y9IrxOJC
KKK8pNGfGaQvWuRbAIZYZZEfLi9LQS/VY1W5bb3WrDcmqO/rcSypIWucnP1Kq4hSoiGPUWzx3bkP
NVtnTRCZlTCPMqzqa1EhiMFUJhRGjYSWqNVQCWHS7VitPSHmW8PjNL6zSBFBs+62wwkvh6RVCyfz
zEm9JKGva3bmdrZCqI4xLlhG37Vvk0Goi4YP2cropiNIEp1VOUDVM8nlAHBT8Y7c8GvKaq8L3GQ8
QEYq7+aYJu9JS04nLpimheOFn4603o7I1RJ+iBWHXx1+rNuIRnm4OhqGB2ut8XoQCtQh5uzjlqZq
qkwruupGR8ZbBng+cZPaAsrLmCQzz5qMkQBKQdf2MY0YuIdrlVnVwQdW4cE2VBC2KksZ3RG+7soE
MZiE834iDL0/LbPKTk98Fh70SZZDjHNFYgoaVivJaOhnvcyGfaHZk3dewMzutjMdgIeqtfjvQRUy
PK8ZFBLnamelNk+DxlOYlXEsN/4lATe1fgzjiqbokIYdFlKb7PnjiN0BSgsLM/KuBmgC/dgaSZvB
2sIIMVDxjabFr/hW3QH7YUNC7zZPUmMxbgYG3vJoSlhSh3gCcz5hwF8pxyWCzEi0bAiRq9mNgPvQ
u467JApXsoSmSvqbpaEBmHZnkxy8YDXKnNr/uESHQYPb6GdEGpbsrH0KgYK7iyat36h4GI78ymYN
TRTVIMiijD2MIrniDJOQvXaQQcVyn4wcyqbYwP4fl8EgV4oe4LlOJMyVnmMLw6qZfeuoy6oU+wNI
zdeJZdYn9DyObjxhaJ5JVorwxLc97e5497N0ZZg1LWR2uuAs6l0rWisaRTjpBVpfAIxuCoNKMMab
7YZBNUGnRbKtp265v7kyboti5h3x85z5P/LZJQAODATGIvTAR45u1SnakpCmYTz19rYaxoWajKL1
FjIayHeF3WfDeATpA18a+jxFctG2dd3Q3PahFULlCGkajK/CteQ9ASpufz3G42iQYcv5E0Wrz7i0
jyTpowNHvy92FsqnRJp1eZrVHav8bJbYXUARjhOoXHhja6c0MGgxZu9WhYS+vkZjhDaXfDrMXl3d
BDepzhFJ5LhJDQR9iXmXdqCn1h5bKefPUVugQ8pvDqGwsq+QDNp6HzlLulCj4Udvcu1R1HtFjuyn
6WeGWS3wFR/fRcebLqtYXuduWj06XjikRyoKZzpMrKgmgo65dVa+NFwCYIkr9y+9kr7Ozo2YUp3L
MmUPFNmYb+0ODem6zC11mJMRJmFlV+IaXESNZ2kJDu9br+T+ELXzbSNmYMPUGTtWA5qCIlPrbFxR
EzA5pRtjP3dKe+DcSXfG6wk9AFxSV9V3Gg0KCWYgDWkeghXBvox5NVshCcQ9LcyYrYjyP/O2xEk1
lx3xxfPG6jtmaHhcBFY/ckThavFMWisJhfe2JokqWHNay0+wLGp/J5saFGnr9CPVC3TUy49LKft9
x4BCapGICXOxFOBUeFcjwnnD0jRjtTFaDj0HDDqAqcw2DKfTKtKhu0vi1giOpjp05o2XDIqcowwa
4AyHmLN8RjT5boLGDhuhzEGx+UyGcWC6dVtd5KYU5WcHOIO/jqnY5h056am1j0jHucfOW/bbeWQ1
vKTUhklXMMVvQdK67j1RJLGH9RTCoCR/29v4XR3dgvsab9MZtvmnKQdpfJR3Q18c5b4Jp59GElKJ
Qg9df//xPfr5FiH9cyXgg4C2CiTPt2U0GoY6jLD/r4idFzcG7vnjMEhhtkhmyTe5M3XXH1/wfcOI
PiHpbTYNf9/EJ7JMPH7sDvSkKpvZ5MJJyc38aTZ0saHo4JxMwJn4TY/gF9dykHwwJVnySAAivb1W
GOlacbxGE5219m7ueA8RsZBmTq7Pn7ZWLKwr/tIElYJ2q/WuhxOUuD3RfQCk9+u7IMmmM7h9+jf3
7ufOgLsknSyzomXy4y1//kNnJVVBodx+5GASd+lrAW76AlrlsP/4G/rVVQjZYyjFO+N67/s3ha8p
bShysAfm/TH4oGQtkBYcfXwV8fOXs/z9tFTQy1nS9N49CGRXZwGEBSDiWGHgqdBABj5mEMm6dhst
jTVa95JDWZ46Hsb3ccHnpdRyM8Bz0ZLdjZfaOmVrUu4e1fzk7WMRZd46JID3z79dXkrh+jQBmasJ
+92NtxmrOlTT3Hiv/WzXCGwQm3i/Gaf86r6TJSUcGqm00t+3AQVpB1ZbT7QzG+oQDrY1yPWprlFJ
fHzrf7rzqGbZ2LiQy9QNmdbbx4hQzl7pNkJO5rbtzhhipBOJ8g1gDAOwoj+9GBPOZda2zCBMDFJv
LxbPiy5RzhqhKtDSGSv/Ou/8W21V5ubjK/3Uq2MBczx6ZqZDHBod77dXshztJcykQBrA4Fs5UzXs
2c7ST0lcRdB3kmDVdtAJP77oT1/asmpaSzLjEtMo5bt7Sep1ZzU+04OkqIHRgBTaoY6ovl/lv4r4
vxgu/3DDNw/tw/95KVuG62jhX/7nr3WnH54e3kKol5/4Pj43XP9vl/6s7wSOjzCehfFf83PDJf6B
4a7LBBz/zZIa8e8BurD+tgn0wonLn0mi+vhS/6FQMz2n3esyq2KQZfHG/9HwfHm2/9M9Xv5mDiCk
ptDd5zc03ydiTYnpGKQlWxumJ8bzrPr4PNNDW5/0tPeOs95yAe165a6uHdpVs3k/gyY66ZvRC0C/
KtJxIQ5s8NqLADFYb18mhjuuZ1FrxK2go+K1TvviitpJo/YIASP1KcuSiPG/YNle2699D45xLns4
kIjVOcZyhO9TEbhnbZycZJrBjTKS+d53FFM0CSLM25oNlf1s12DRiOI6jmwdpps0QnG7nnoNhJFJ
3G/mh29PIcuNwlG1zI9Y/mizu3zDP25sVlSz14CcI0+rP2CTugCJfeNkHnWRnXW7b0/Qf1+mvyzB
Cfd/F6NcvZQv0UPO2/PtDfsmX1l+4p+XiWffduA6sxuzZC9fyr9fJuH9TU7d8hAzcDGRD/EF/WMw
wV9CphBTGM9lMP9Nb/Lvl4n3jE2GVBeXqdO3n/oDKcrb5V0iQnGIIUKwgYgMKcr7SWMVlsmIS/LS
TQxxx8Qvv4FKP7RrDLGJvXYgG+A4AxD4wx26+P6y/mg1ebu+f78qoBibjEDUB/Q63z6ZHnm16F2C
y4RxAwRuqT7TmvF+8/j/8iLLrs9esgRLvtsjFVMcP2r9ywyl3h3cm+Y6i9T4u23/3Uv27QaysDHQ
MrmM6b37KJ2Pir9Db1x0MXpGnwbwpQMWcxsFC9um9L5+fOfenjK+3zkmwzxSrLU24+G3dy5LmSnN
HdmNmVAn5mhfRTisT5vOH35znPnV3fvhQva7Ks8tA6sDAHY55JgCY4ji8E/A9338aX719BE0xGbD
rFb8VEq4UdMXTHUuocsHn/mXegR3wzwf8rkmujtIkRc6bhRvPr7qEl/04w7y/TtjIwp4I+mxvT89
5emcTBB3Lxv6DFgPdEzrpwVBEcaSgqYKsqtOQ+cmlNn7InFN7CQ9vMckcqFR2iG8YpnPzknKUAmk
RC7CTV4W1P0f/5a/vDc+IiqU6Ys/7f2DpXWngtS7rDrV7GxgTGCCObSvC9NPXi17Di5qVpU/Oi1/
e7zY1tkwbLbq4CelE8bb2IkH63JMW3Gw9BBs5jKMTz7+ZL94tHyTBsISasmyE7yTpWlD9/HUmZcB
ARHrVmqTGbP/O4kOx8WfvmUKVC7B0kv8KNvg21eljqNU6zo5Hefek1st5XBHwGFeHTRmywoOYQAi
MRewzDe9Jbp0C8wF75ODO6I7nkxTvaJkCsH0FyXDWNClNW3Pkq8EpGdDDFWq4/DUVbOP5xmabrpO
SA78nA1TDmMtsMOLmVxlmK0xwhqC0pL6xnOL+kYv48lVPyr9GvcNkZEy8k3MzIaNxTmaGTCuLKO2
v4y97qnnrTa9bnFIrf3CEXuTDJB2MXsJ6D9J0lgbTmvzFh8+YUK8seMpcG37EqZgaG3KKskepADR
gnd/BkEGfF0c+cq2b8LBgSE+GYH9WdvKHndNWdt0seCAXaYGr+ARoDLbQgagsQg3jEa+4p2ZiIZW
JfBgqUi2RLGOeXuNeJ1/RbVh++IwiqUtJhZ1dGeNrzpNnb1ftl66kcP/Ze/MmutU0iz6Vzr6nRvM
w+vhjJptyYP0QkiyBUkyJJCMv74X9q0uS75tt9+rKqqiosLXnAMcyNzf3mt7gHLD1shuOY/RCTm3
jE7WUkZuzE8sPfebui5P9ZzpO9ORAI/SSienygww16jOrsBNeRnoFxJRYKur2hrqbQpIAJ3TwQKe
GszedoLeihoEMZ0ZG8EjbKb/xyOcnHat8bWdBjj0Lc+EI63SeXCW9O4Y7sEv2g9MIAHZlBElq1u3
McDmtWFGlAkpKbp1hNfcgH5srojuNYTmoKvcMQeNgNeHRviBl0p64G9Hnw6VP94T4esvwpABzrZx
ZHuzDB3t6dAjH7MoKIH64eO2Dn47yc9A76p8L6Q3YElwp/6C0RPhHjL6MOGzRY3JwTRTqbYE5Ua5
zSIqbfOMqMRG+ZjB9rRwNOCh/bR6JM6i4BUYRBwJto3qqewStvgdOZG11lvTmiGpGdj0UeaMaxcB
ndrzItNnb5gYo7iY+GWcAup+NsemjxgOk4B2Jml/CghzlIACIQHgbAmTJa6b0Wm2bW0lV7Xs7eKS
sSB2jtIba3zdMhxvNWVpF41TOy/oVf58I0lZnNupHK9o2GgsRqf2DBetIqwO0CpbRtotLBqHoP9L
pg4FURyij4ll7HNvKfB7uaNrxiMRdfTVcq5ZsOvefN9Y7IMZqaHhwQ8YcXDDACNWPqdEjTapmQUv
I9X2/aYZQp+pt8nvBjAU9CDXh5uOpcHMc1jN/fQsJsv9YFP8+QB2TtyukTyqmXJ/9mMbmflxbObi
gxuQOqH1QjxFUxkOW+FGWDfyqJaneuJuPkVlNl01Ez+9g6jc+tSXNXMIvqt6EvbIBVpCr3wyzSS9
5xN0n6ohICPh4+w4G+yS8GRo1dFDVFD0tmFfQPUtPcNlCxugn+/pI1gy/ORizb1SPCxh7pnmJSOl
9kG4y2jFlM3mX2cuA95i2lvvSNrXz740ICZXeDg2NXCGB9VZ7keKd8nCySivrvMqHUwQSxKTPDMS
lCnb5U0Yd1zxm9DwwF2QQRRMC7LsEq88vgnHSDwym+OSAX+ul3bcjyWQgG1dOaraGmngfajx0tzR
oc49SKf3R4DoBm2vHY7oDZN1Bux6alC1Sc2MH63JT941syrkoWHsBlrP6qU4lHi1u7gaB4iMjvA7
BoOhNzNbGdwiJqWQhrRTpla+l56wXsa29zIaQNps2s4tgUXSkiPycGbb441WafFuBI6YxcIzrAuf
pTpErUE75q7H4jNvJiMi40g4CE5iPQ7FO8l9v0bWVFGRtnO9m24sDYeR+4qlSV0QtEM+yhPjiCC8
nHiSq4eyb+uFBC7wc2MfVYbFE6ipK3RilHhCfhdhS4cX2Gn8K3pjjotqydwMIQybrmyJ/7DTjM48
VPwW0n1nX+nWJX89GyAht8awAsqNiDDzpYA5gyHC6PMnT9mKUYqGb7Fbfx+YYyJSqtsgWpr1tYcv
NFb2OG9DSv2K3WAE9rnliOClqsFVIvvR+rk4o0pjxlR1t6H9V8XjkMBp8MRgnhtVbq8mx9S/b3G9
XrgK8DcAQJ9WgN7BEjNIo/tYDAktuN00L5oOHVM8YJGRN2ZVDF8p4LO+shKH0QiNhJtAtUxzT32S
ZjmZrK4AgNeE7juFwQdMPW1rpvUxFJ1518wUpGzVDH372IRTqncMSXApKacGRWNk7TxtMlXS0KOn
wkv3QZE7X7wpt8h6Bcxjjj4WzjyeQLXY8QIsdgIxQYB354dtcFV0RKmPxJNzkPFOUwOhxaLDTl7J
womhwTSf8lwH09bWUfkpMUNml0OQ9/o8ibiRtkbEmHlTues95hILiuKmVH6wcYH9IkFM2GmAyPuP
EzMfPCT2GKjYld3QxBEsMQbXvk4w085wXPaTyyiDlDXEWyCEUhk7M3dp8HH73uemNCfcATgmk2dn
cunBgrxB3UMCtnpjtbyS9ixCioTuhwTbL+ua1omDSFSaGK2XJRuqrYG3eGIlWsoB30Yc9TXmC8EG
Q29G0GbMJwX3P4zPpLe3poMNDXNckTYx/Se88IGEdM2laU+UHDPyDgeShzXvLL8I5/xIGZZvXJgF
eKiziZdCtKs9SQkLZRHOp4A12skHPzOQ9fHbzyaLhnGjQZAlsSeDMNvSBQ+4BTB9G92VWBMrRRS4
gX1alq1HfN0KHmzCfUwBGGjvGdjSb2drl5ziJnCgp2w8MnKglZqOb7ZA71BYRmZMc35BJCjsnJzI
keOzhHAY/nA6k8E1AYdqC2MeHmWydwQeyV8HLj2InTNOKdhyKrm3rZNYL1Pv9P0RfwFIlsmywwNt
iMZ0I+a1RpTNe7aQIJ6UcRwtPCG+4fThsZ3HgPYtAeqViWWE2+Cs9Uwz+5DgZ8Lj4i1ReWhxMy+Q
NZ2loralxc4d8sNwt4pScIiBrQjF8xBigBPbbExstaOYtDMPzZA2br2JGgerhM20eJL7Hs6NvJ5z
WqwmWZ0NKUS607S48A2jqCyhRKa2U3E7pOprx4mWfAQ6oEAEV14dC2NSLQ99ONsx9nnrold+znSA
NQs0RavvLUbxCmjiYjRsybRe/OscZZ0saLIUH+RCdzvtIwtsBXZdLpRqgxX3FGbG3YQu1Z6X/jBQ
xJ1HciCML/LPvcBz8X3C8h8F6r9xrv6ww/pJzr3riXJ+ZamoX9cAf/vHvstQPnoSxYIMJbHbsc/+
dw2wZ/9FAIlBHjEDQjXOuhv7W4Ry7b8CVCYfwMQ35tz6Kf5WdB3vL2Yc7BEdDytySMziDzSo19tx
/nZaC511PuNSAhKh1LzeqA0JpWCFR8WGrdpuP7o08mXkceJ5HL0D4fX+j5zh34+3bguRsS18zsjR
r3VRvwMtUXrhrpQNqWdDJwu99PSS/GYHv6p+P+gMfx8IWl5k8lNcRxpvDpQ3YW1guN4VJiLbMceo
VhzoBQyuYHMG1mVeG9iz/CDll2RJP7HOChk5Kl5Ewg/8h1viHyS318IRn8VFd19jTM5qiEdAfP1Z
XFdAfPH8ZJdRswJQ2Urv/Bx4bzkvpfzNsdYT+G+F/tuxGB5wS8GTMR1236+PNeHWaPo5jHY9xhKI
BI15oz2hT3rgRWrpNjuvskXcGPbQPf/6W1qrpv320NyxJt+QKTghg9eHpnyDJ7o/RDsVWDRTBW72
TvMEusSdEq18VhMAJjPJ6YwFTnedcZ4xAyT5XTdRFrM1lZ+c56ouP/zmY61aw08fa1UHCT0ADfpG
3vlhxmypKh8MF5wNsAVFh3QWHCuYoDFZfl7GCUaVyZmiPSwFQY62nw56MapzRwH+mF2cd7+5QD/9
4lyLXPYq+VJDv45GX5+lqlyDUZoLRPsuq5pcNj5WprxdongsKZSmWnopfnPM16rP95sCKYvOcJhG
cPrfXBldkgKzF4NjTo2+KIrUAXVVpL/R9n669XyQ88y+mVszbecefP3NyqjucFdP3i7IVOtc9dag
s3fKJBa1gUVSPk9GKaPTYFeBOtay7JrfaFtkkN5cah4qa4aU2y/CoeR8m9D/cKnZ5TR2m1jdXk0o
36w2pBWyEgwY4sat7PrHgaHuA3QT76EBecdAxrTai2iOwNwknaofq9kpvmLnLwqoSaVX7ZQp+mWf
MUePthgiRLFJkNQtugiMzL6uWOZcj3kzZjsgv/NdkZZm82EOtf+OVb8bbHDX2C9uFU36Gvtzz2LO
b90UTxaMAsgBU7MCXipouB/MYW5xIQXwVZajkQFYPg2tHbKXaIYOZay1YAnUTPMvMF/DzDagghsb
nw26AFvn65tcCsEppqt117D2xk/F0GM81HaXwcGhfjkoj2y/ff+6cQv10akDcRHME9eHwqyyiZ7K
2vfY8JjsIyNswcqAbKgx5wEdNOVobbrO0qA8LXuA3aEqy31JTL70LVqZp4+L2RXdTdZYy0s5K7ve
Gl6Z0Z2WTsbeyTzXJLxQEKkIRwFrY3BKDd3c5ckZ41G2H0Y3mLsNeufyIGyqVTYeoIJpz4MkWfbt
qPS9BO2neWrgFOHEmfn9SA8z/AbXBAvSoKqm25l1kb2xQ9sIz9ngs04fwRbpuGl4GJJdd0R0bgqn
1aghUQ4M0IhmaJWLHbTxYpiQLLsMtOPBZ5FqHBWb731JW9V8qYPRvbQBlRQbinXMFHZC4PVxm6ji
WCB5wx0h/kCpZkf8feM4DY67ZAB/cZrrjmqapPaHl7aOMvM9Wmbmn5mlx2jn0DZF9pGRZevc204y
oXkt+DRvMjIX5s4p2tJ7Dyo4z7Y6GzLzacGSiqFzbOvqFjtoYp1TkWFFl3VgRyKg+dCccjYNvRw/
9Zy96ZB6uhhQsUaCI5AeeDYYFCI0UXW+jOmqeS4BD6GOLZjrqV0BKcXlKVnqMW4mNhkb7Wp00DAP
dLev6UZvcJO5yXMwGEKeQTlvUGgH9pjA9LAT4AqNcm87dUNYwJSyaQ2lbD1CgCQxjFe2Uzo7LF7h
U/LaId2f44QG/5WD4Oni1s3FnRX0Lt0KGB227I89uW08Jw2w49NzVZTA1A8YvUOL6vRCy51Jp2sb
C8AVxdbSBRIhwY8KvHbWn3iU0jjruSQvt3NDWwWJLczyiJP+fACxTgBomYrCvMatj2/DtnL7vPMX
gBq+qeevOf/1KBOH7g+WCJb9mdvV1xdzVlXWua4MpEpJGzgJLUZCxYEHRjc8EHuzucEHTKNPU5XC
avPyKfGOC97w6oDMLu+jwJLFzvY7TJ8InlkOo5EUywaNqgOjkYJK2iEImNOh1uk4rc+x8WKU+ZAc
UgjSy9Ysx5mK1yCd7GMrC8YjHpWiMVwIsJjsj5W/Ia/auJuqCShpQUYCqqN7ZJddkXBm40pK+4Cb
s6YDawhFAPYEW+TG9GogF4Uww89LKsRVYfc1LG8loE4V+FKR23DS1VtkAesLuDj7NIqFzqZcunRG
LVn7QP2r4xyKhY6bg+do48WoB7YtfjvP4xXtSRFlMEabjldpas3efsyd4aKQrA8+U03cmEfcATTk
iDL1/ByBMfUkIrkoQ7R9h64fUhONvK3gPD7iag+vRSUGCvsWawjoUqntnl10lGuEUVd8DEkCwtq1
2Y7zI5WqvgV8nrecjiQpzucl1LTTkyWYL4K80CVFYmN9txRe613Y+ARceGXGkGzp0ylErIQq8HQl
4Nn33bRwbcJqiPqLAVrzdMDcKsjAS4d1T1cVBapiYc/bEm7e3azSkXrf2TG+8lgG5RYkqaH2Cjj7
l0iyPKZNy/S7vSU0lZKp6QyfWXw3VBRWroMcE0lLn4vKqZJjOy2tcVzcqnNOQPOy+kxlAZtIA8eo
05DJylx5GA2vDWIhqpYO7B6Oykb6qlriyK2d7MKBpPEVolMFm9PRxOMMzGXvWj+iM4pmF9FfENHz
L1U40thTkGBKN7C10ltEuN4m89yYjFLsiv4cTxWaHtW0uY4C5YXnIona8NIUSGvG3vab1lIbevmw
hUw0sIHrFxPEe4nRflNqhfO6G2bnuTQXMMs93qkZNSRhUAOHEK0lD1VwHEYCC/EcQQfZ5H7FV5SU
/5ywlEAh0RgrLmrWGxGvrlpAQa2zbr4OAvIe53PSeOITiIe2vmhceO5X9SIzeUgLChi3sKSHhfAy
8NHKvi4MRp5bV/GcNPcEw0p5dLUzRtE2a3UOwB7xz7a3usSJRXPsNNoNZzPFh771GrLOn3lT6GHL
kDWg/JyJ18JUC8DKdIb6mfWfHc/2JMLTQOpeqAn9QkqrPJHKaGk6GBs9P88BLvZry0+ZXGll9Mgl
wTeOA6kHszybLCX6a5XTS7QduW0/tYr3XswMoCpPIgDLFBu0ZN226FHzByYu1XQJBy4xbipbdDdM
dYGfjQ2i41ldGt4lkUTqWFgqFOt0rBQpSC4jfSl78jkXbe3T0mVPWOn2y6CK/ExicO6e0c8IMJDx
yrrPreqqKZ4itxpv/MYFphYUZXbfWyL5BOqlyI9FQ3vRNsFUTiik8R25dTJ+8p/qVHreg5ImxMZw
sRaWhsJ/r61pLQqgKSzYm0SgCKbSBkYJNxyRmIhqyuNLRSngJ2IU+bVF7OgzDl/KNzyr45lCrxZJ
La9hUEN+gYEIiLAwIRi6mDZi8hBRSjEHKnp2RT58mORQ0SSAfHjDL99+Csw8O28QT7K4mPz5i03P
7TtilyDIjMRpb0HH5At7wqW5yhM/UOfplE/FV3eo0/c68lclvS9SdYGmSLGXOfBCQhbKjKfZzljz
Qf5d1UK+uXU/VtqXOx84W3vLOM1cq87orNSG29XnVmu3eiNaXdLgSfd5tC0w/7OgIDv1TphDV+Js
z+lxHLLu49DMib/TRUi7bEBGxCbQERHMwVndNicPhkW6G+bAA1pURlhQyZ3ZBkA5Zu2xFyWZFQep
SYbZCKQRbgcedSPBDR4zGzsYtEu5SyKKo8xdEyIFSgSKs73yKXnAZx8LWXF1i0mMd0xm2mlnkVx6
scLUqmMs6fWXcQgXMgZ+1DBcHGW94a61fH4vKR8oNfFg+yJoH+sa/tdGadv6vNQM5XByLdkTWzWl
KVRndcaYrRyD9l3k1VpR2ZnIfOs3k68/cT904Rfptp66Z1RsU1gyE/idd20yYMnY5FNq59uyQ4A9
+VMSjchpsFfnoyi8rH5kaVRfVUAE+TODk3Us0gsnuh0y6WcgyGUIytibgQBuGXAlyWEJh8TlgVbY
HnJ+wTo74h1ZpeZXz1ZhsU/LIOFU6wJsoBcs8iLrh/GB9koBPHkEkWiIZiyvIparT4aw237flHgK
9tk8lea2NWb5IUiSiWaWzpmoE55dGIwe61dIs0gY2S4g8NiAftP9dW5iEdz4SdnzVPVHv+GPlwDx
cPNOcDdUS7+El6fFVk5ddDFzAilzbZgBbVovAERlVklJu5bM5UGAcOXxS94DPLrwgu3Sus5D2nbG
PS8blxa0KSkgN2VsQ2KpxPAQuDkcJRNPHTSRTpCfmBbZohUFHuVB85Qb6iyiEwoSxiIooHFT5Tt7
iGv++0q7RX6YKbmjsMNhuLamsXgJS7OzmADY9MIgvTbBs8lt0VHGyo/6gLhOisymDYX3UQovdGPz
8vrigbC9cJOABhAApcxTnRojfJwrYdPAq7rgXUCgEgA9+FOSo4GlP0WVEuFe06LIPs8RrR87JTdP
PQoa5NK+plqvriBb1Iwr67ie8ig/2rpdaBLwYd6dacNw7xH3HPeY8LO9yjTDTcD6fAOrUfPazxJZ
N72nQNWHUnA7LK7yL3pmQRMJsjQHYF0N84vVmTxZ1j57Dps2kTg47mR/otVhYnarjX7cmd7QFVtB
qVF4zIkTWwSmyGBt/dEa/UuhM1rrS6xh+VZLt7OnHbMqx48xYchhNzA/YnekF+ZDLoEvHm1mozcT
BjkEZMJcLo+RwCDJzXEPFjEqsUfeHw3qdpsGNKwls0+IHlm4M4AXmdRh4XfYNO1KrU3qLn10cqDk
m36xaVHQFeENIOLgepkTLk8VSD78GD6V6bQt5RQnNJ0NkcRclsw5UMOK1ue0Vd8d7cpuii+A4tPq
2SzCqTj5WFG8Y9a4mXHMct9OdkXKOnoPDoOSPJ5E/hB7/B/+VmsJOPibRvQf+RoDJfrSLwyU4mvb
Pv7Xxde6+vraRck/9i8XpfmXveo5WCVRrmzHRl36jvQyLOcvZ3XARzglfQgPa+ThbwE7+gslZmVx
I22u+CEkp7/1a/Ddq3kSVzImemh76IR/IGCv0tW/1b211gfTFE51dqje+vlWSegHyaeddcUgJDzR
2mo9zqULGUHqXj8xCqm/Dzn+n3yjb4fCNIknzArIrAA5e30onlR50zTTqfXcLh7R59k16fCPpLp/
HeQbyIszZJpvvo+tbHw0YjopUmlbgqXjzsiZkP9wkW++n54fPaD/cNIQythbOLDWqJV5cxCmauHS
lOOJk0sliFeYx9p2xncTadU/4s14gWfyHxRPGmt8E5HsjRwNUB+O5Fifcvxc9cZIC3rHlKy730iP
rwXOfx0GSBiGYWIZ33JzP9wF2h8jRVflSSTaueszameBa+njr8/aelZ+vNU4X7SQmNzVyFVYJt/o
m3m09NM8ukePPfihh8tIEU7na162fKrTjGL8hy7a9YDfIGHY9aBqvTWcEsjGiBg4RxKkJQh4HBsG
CZrdn38rftoB9H12I8DIXt/VNIWCLSid4yBcCbK3oQtudEdQAFDPQkTT31ypfzqJPC6g6fuBi//o
zY+ooAmEkmPrKLEpXopGWbFg2XLl9BlIFl9W73/97daH09uLhspDbMLhFML+e2N4XPwOEuhUHYt5
rB7qxhRPtfKIFytG8i0bIQs5RZahvJn8wWe2zSCctT/7kQ9mGqYLIwBvaCm4LoJ7VRIhBtxJv2Q8
zVlyI9j/sOuYx+UeBZVCSNVlQDZo0B4e6Q/1jHftBCj1WHRdY/3msr39CTM35IkH24RIBiH+1b/+
43MPW0SCZ6Q/ZnPnHTCotZelHbrH2UnEb0Z2P18xEnN4xX3m6Vy0t7G2BMOGWczdsUrBDRurHte3
M8UAdU3iXi9q+sOH0/rN1uHVGlYBVPX2rqfsxupU2h4rQVB/GYf5EIbTeGSOJ+9+fXP8fG9wJLbm
Dnc+Sae3w8gp73I/7ZujvywA8SracgtUpe9ri//3W4Ovsz7GeQPy2uCl8OZC9dQBwsuvj84U0GAS
GPUGL4i1//U3+Ye7gfgbQ0ZiJ/CX3j6abIcIQY/AP5CZjuWEWxZoyAh20vvdkOUfj8QBPIbZJg+l
9Zz+8KT1Upw3UDuOOfXdFzl2031dV2jHY+b8Ee5tfaZzWRCO+Tc3Ok/d10fCoGaDVma7YoMyoJZg
AOeLsvvnJ84OrZVmiTXLWrtJfvw6wpONSUf1caxCpgWEug+ZtniPgJe5+fWR/uFmW3PCPPHI0rpM
yV4faSxTKNdzcWTsPB/qEbQtbuTgNzfbW+P6es5YkTFX570R/gReg4dUQ+bPj3UQPaLSzZcq6NXl
WNpswewBypea1G9SEf94SGxhrCLAvv4U9cjM1GPWlR/lArSa1kh61+EtHNF9qyMDTgU+ySh/l8G0
3dfDxvXuYEEKwJ1FKa8tQvGvT2cQ9Dp1W2qgfSsNd4M/ms9IgT6GaX5s4zaRWMByzWhpE/VMjxwY
0E8Ro4pqMzs17aUsZ80rVVfj9TySkGesV7dnZHIxSYVhXsUhjyBzJVkypxspKdoPhbWEOwZz7Htl
Gwk82Gifwbsus90rzFRtf5MP9SD2FjbG7r0vKqYgujFNEApLS7w3SuwSJJAnh+yRBvrKfG8jmK0Q
An5lsU9m5tpurfxFeFHT0R7N6UbRMOo7YzKUotpzhasKOR7NRVNCJvzEnfFpmAxzq1GDMGo4JXFg
leOZYy9Bs7HCvkyJIScDKDE5idNQdOFVbeXJve/MCZBKa6CDfpLJCw23nXuYpJ4/F70b6G1eyHDg
Q+XpV0yI1Zb6VcZeICZAYyHgD5JWM3O+CGtd45kPcCzGdTX1sKTKqWmOEVovAk4DC4UW8KDjslA1
Aeu+ARB6bHL4YCTyaPGJCwZ/DK0CX9jwWDwmqTAy3M8YuvGA4dgrX5B25RWOQlXEiaOT2wb5C++q
gGpOl5xsYoOizC9uOqQAKDt/uDdTS0FPc+3psis0LpMqquYv4L4ARiVll8PkzUokQhM2/7meLUrM
57HG9Js0aHRHGsvqClKZzunxMMAzYpuq5ve96/f3SB/6KeFn1jF4TE2KChZ0flpi6/eIkiNyQJ+z
lD7OLEjFVtujBYunEV54gXtR5Me5K+W7xa1r53LJ2Hb7mWXVh5YdsBUvYFUPrWrufKMukiMzl/mg
Gg3GrYGeBxlu6PpDlkzBQAveSP+yZaVt7OjKOdOhlB9nL1wemEBbl+E0pZ/YAExyNwtvxqY/LCaL
E54XqKtdd8M3h6OUmGJudjnV3pj5eLuLuJ81WxsVtEa5t0He0Ncc6u5pTtJg2E4Z05At0G7xyGLN
+4JXeLYwUKTzElNiq8rzvJT83EuvpXfdGqfiJVWE4Am8F3ZARUKZPS5TWlunQXmJ+KCojANI5fkz
2Q529WLrUr1z642ls8LMmPayk3Nore15vFC2ba5N8WFGP9oKpVsu08DG4NdQxX5SadWs5RzWNG0j
d22qpt3N2PZDZnx0qACytkkfrFS8qSEolrZ6Bm5hJOohGyLBj8rs50PG863bZeSyChAwwrTeLVjg
zW0W+u0nHxhTffSnuk0oJSrCj0VTEp6vsnlx9xEG8WznDzL6SLRmAiHYCHgTSCcuyjQRAg2xuCg/
qIB/aqMji14Vki/uRCVmVj7LaRa3hVgnVpAfHe9KBczntgRW3JeCCiC5WUiI8N+lamfmUF5TbyOu
BUwfisuyeHAkjxXhVcmzDyPKj+csBwqHkbEo9srvbGcDOxFGZuBnA41PtT0956GjmS6KYFjidrZR
sNqVLcFIwCvGj9OgXC+iDHdgZBwXg86Ti2RekTBzmtnkMyzLyi59u9P/sRES/P4eS+V9/wsdpi4f
izdQ9TU6912C8ay/QDQQxY/AmiC1rC697woMuPUIFxHkDN68iAe2/b8CzPfgN9lI7tgIKWGVK/5W
YKitZddggtQmoMnLk9fUn0gwr1c2Aa4qEA8s1PAvUnXt+nyGH9dQCRYJhkgYbWAR2h9CUOQb6lzV
/Q8n5B80i3V99O/d999HgfNgs2IHWfE2OGiLvEuSxUX9RkW+MMgtndpRW9vBTBU/2zm4/fXxsLa/
OiKPTzSvAC8RIW4Gde5bb2QiNb51UlObJsJWr3kHzstEWKMqHYFDezZImAVm08OdGEt4TYjiKmvO
BFFFEEwudd+siKrS1+9atyrDM9ea3GjvusNcMwgMM5ZwsY4qirTYRxnUTTC6zUftrfE4nsZbw80c
xn5TMCeVQ41HQSYQR4vRD+2BnlBInYSIeteCeer0AeC5gE1tMJ63g5zHZ8tS4BXJfzgRmeIS0EQ0
xIPp4I3fFpjoYYCjYdGle99W5SwYARHuZ3M3mabRQwGjJYapQ8BWoLVi/CVhGR0nTGMEkTJZOcln
bx718jEAKYnlfeosxzzqVvDn4lZ3ZnowXYZ/kO2oho8IF0mnTsgPjTSTmltEaMIdsYmaDnGsroOV
zOR5JAk2IclXeSoWln5bs8U6bu+yqQgo7bFFSS0dAwFq2+PQcB2WMDSd9WSZZGOj9buUprbv2JiY
2VnZD0a0gfBlujRpibotz0vPKj65ZQFeBTuCpNlJYc0g3+UFVvrQpWbZnWDizODtg7a0IY7lur2z
Sqi8J4PXHno21jE6YhonI0XlWTBXKT1JjTug5Ck5uCqt+t26lMm/1Gnut7FvGoF54JwbsGTxw7Z7
lagoex6lHTpfq5qVADkgvVjElPLKKc9141gGeDIyjNSiVe4QPmGwsCWP6llnQEkpAGqpJiYEZhAA
qCfsYO4YePjnZZKcT/Ccy/dqMYz6DAyDgde8NAe8WpsmbQzqmaeq72/Xla1/WShw5e/nfOaA0iDH
dFWM5uic01SEa6LzMKbTcidtWW1AYitnV+Lm95cN3NnBdXjLm4LmhI4ul3Mf9Ip/PaWZwq3elZWq
zw3CNLilwFtrfaIN12wRC4qydnfT2Puq3bmpGMp+U+T2iksvmiKo92k7dct9NDiEMDetdAmZlbLj
va3b0JWXTcllu3Hqxo6u2pRhOa62UJa3hsC8cOUR5bfu3JYgAjpWWBknI1nYPcLBYYpDTCeztEx3
1cDSoAaHlxTVlRjCUlwOYmausDhr93MzsVxoLofUHXsZ03X2zY4x0omFCrGo+QTFz/HPcsZC8xUv
/wwAU6B8azt2/dCTagIgtq4Ym2bMrYNoOxEclaX89p5FfUcf9GAmBQC6qK2GWxa1bkGnldFQ+7TJ
+kI+1Fhh9bkxSBl+yFMEGZ4+i5XoZNs7ZqP4xfuwrDBp927ZLO9HAL/dQnCiZ2E1QG+D5alumXxh
dbvimcV6JW7JnRX9u8SAM9ifN4p6nPBp0Y32ltMKVWzvelWzEblt6ok55yDAy23ZDRGn3ORDkFKa
5i8mZOQ6aptuF+R+vkZyoSSrzQgW2I8H6MZOyWDPs6JreAC8BshNtQTcNgYdMF3cMfTHgGc4CmNB
2yTtIYC1a2IfyY38DLutYexolAnptiP2axwnnRZkHHNDzJwds6eTmwcHNC9pUAFUFSIoNtCLE/dM
atWeM4ut5Va6XA5iauxv2FW49gxrCBgd065lUVXkHoE3pkO0cdo1fAQJlf1jfp8aGC+jc4qNB1Jq
jcjtJLkkS1tOCczUAsXhN1v0129L3ioACRGRseFCLFods6/flr4tek0uHptgTz5sV5Y9I4vCX8Sn
X7+//vE4KBqog4TKCVu9Pg6vfXDALiTDGuNNusHDNNzmdRv9Rq376TDrSxKCAJbb9X+YbwT+2aPh
oDM4zJL1aXl0WTRui3IM5/2vv87r/f562pCbMG/7xB5WHe3NcZIay9tCx9PGWaaeWWYFKH1ZqZJV
YHXsOlN6wujNw7Snxt9csdeS17dDsxZYmRk0jlNd8+aK1eZMGyNs8I1maL0jd1jsdQMa1CT6uv31
t/zpbDJEsx2YTy4ecZA+b1QNXtJeOWDe3eDUT66Bi8sLOqD/Li/6PyXJn8/l+kUo+nEDFoDssl/f
Gj07mC5wloyG5KVreKuxxwTK5312IdDHYc0+uZrz7Diwa/l+Gf8zaf1vBqM/XOufg0L4J19NWNc/
/n15T78ReRgUzrVgElXVi/61vDfMvyy0fbbq/ItuAPqU/h0RYoHPkpufMaolNww/jv9d4Pt/WVxe
piwIz4wGuGn/ZH2PiPxqJYx7mFkDfz+yJbsP/j4+4I8rfGUusxfkLwGYW7r3xsLAN1m582Xf1z7W
3SBql0cV1PMVrrTIusi6KcemLKKMsjyrfAkyG3cKDeMJUf4p+ZhDO3vIMAR+AAWb0dJl98BFTdCd
JCtT0652fjTox9qwG2djjIbPW+B/2Duz3bqRLGu/SuO/Z4HzADQaaPLwDJqswbIs3RCSreRMBocI
Dk//f7QzqyxllrN92UDXRQG2Uj46R8GIHXuv9S0zo8wODGDSIY59JHFUzDTtg2z0osz3CBRIbLu9
tip8d0ez63URQ7m3Ho1psJcvTbL0xgPNmSQ79IMKskMKOXO+dFFrnDDrIsThvHa7+wa6c5AijTTc
e0szyzKGjefv7aWcup2q2nKOFa7xroiaVhhW7E1iAZpMCIU8uejPxQGmYWvsZ7cxitvBFr0djSmQ
30RCvLzQ07S+TNGXITv32pHKVS3gXRDW9S9asWW2+e5ILZCWbfkB7rh1mEAB5NfKgGSPhTsx+ioO
RnTT637Ke7V86OWwZCHKbsrNsVsRYNCMyJHOdqWTXCy5aJLI7jz5sTIc3OUIOP2AwN5FHyio21oN
X9ukxhhsaK64d7DiXOXNnEv8xBDnu5BSNJU32+3sa0DLDZ+uPTW/sU2k54qAyWEL7pvibkQIRTJ1
OREUrNBzh36dfrUT6MhIr5yhjANsnwjk6srw90yO8FtOTdHfcVmEkc9QQS27Hoy3RflRElOqmcGa
nYLEWUGKF0V3MQLUVGGKP3gEOUC9ikQrSX+TqFCRZpUjqwBlYELJDTF7Dl0UPBAiurX7Oiii/w5T
gFwHwH+R29zZMloZGBZo8A3dhshFaU8QzwIh1y8wZUFoSCdamaJLPg+cm5jyYTY+w2M9R23eCEII
ucXhVpDlXQf1PsdoYtOInPC/tixPr7oKHE1/MP0WbV9ZKeSFigvVHDJl9+5dS04ltgePnMNk9LIl
wntUf3U7d1A7cwUIuaOsntHw+qSwxqMr3Ks17/LXNUeKz6Aqb2+4C+UgiIe1famIzCMFNQvKGN4z
ZnW0TSO9pK5qPs+OOb4UeFPgRmS192oqwCWnBX3dCw6I7HqBApEzV5kKNKWlJZFZE7drhkq4Sx96
irIyLISdW2EJEvZE8mdOVa83RXE+5XSAQ8PpkaNyIcTy2zhbvCJq1GVXIDA+YaxQ+yrtM7yqekZ4
1+ZJoI+Jexcb+ahriCeHrT86utWTRVz3ozaO7RgxX8UabVGevaCdJtDTrn060uRQUFYSy0RvFFMv
GGbSC1A+5WbAlQkwPGJMzXTvCAejP+yuYnzp8WZ3sYf229ivAWVnMCtEkLwHD/btpKNsQ+gHyz9J
RuTO8zhq92OXAFKZVJ68VsyMuj1e47S/WFed+3ZjbBR1Cun6Bn9KdomTRmt2BenSrzMK7PsMzrJG
hge+EtS8dX2bokyEpCwW97AWJl1yxTAVCWLWPbFiUPuTa+i3BCV32HgtkjrPvKGmyWHNqXtvBliL
KFT92Y1ssNwmHftGO7eB371iowG0YqTKvSC5Ggc1+beC+PMha9IYbEI/HL2V4T65t0pJNtTePjRB
Vqmdk5TOIcvrQDu6LQqd7wXh/53waKmQMv3sjL/Mv07Py3/899ZZfXPWf//GP/RUnkcSIkGGNO6w
BJOH88/jnkYeIEdGhEgWgKfRVPtnO8/0/4GManPOIpvwyMvkS7+38/gSAhF9A0YSNPjtS78gqPrm
h/xXo415GmIT2on8bD4n/7eK48fD3pRDnRL4nT52dA5ChWr4lo71lRjWc63rXrt6PHQlsd5zWo17
MlF2hV3Ho9+RHA0hLe4b6+sPH+JfdP7eThh//4HwzyI+g+5K2/Jt9TEBANEWgjYeGS90ey11Yddv
/1caGU0yMAbwa/Tvt6dfWsUfxGtzN/avr+Pls/jP7Vu/tGLp8zQb/+vtH4fvfyYZcqv73vwh/kYm
vJGv/XL7OsiKb/1ep2//5f/0i7/zDTGMQBD9Ahhg3P61FFD3m2W2UXz/fY/5IyCF4V2PefuO34tQ
4x/bDQ5mJXMOjMqbhOB7j3kjJRr0XNFV4aLFVvnPNWnxpa3uRPiHfVmnDP3nmrQQDSINx9llBBSi
9E9/pQLdfsP/WpJwCyzo0BbVLKqQTYn47gZGqDiN16Um+MLQ66eqmLKz1c5xaSRS3U1aVQGdWedr
D7XZOdEAw+GHz+kvFuDbC+D28lvZC0oGSQoCqfdIXPpVS+Nk9EbsNtOv22aVL1Az5juCHsTuF18K
BNZm+3f07aZr6e/kSrWW2POw8Zyspqg+zmPhRm0lkx1d1uBv3tWfPlTgAbwra7ta03B4fwtEiTv3
/RxwnDsDnhq0wBpMIlU7MPedlhrRqD5iEUOrwtQneB2mYbFOP3+375DZG5AC1ObGSbU3DMGf9poh
J7hKh7BAVin4neNE5A+uuaaShGCvuc2RSIDz3eAt1aOT2qYeMuwSnwIpKcbpJBch+AL5ieYHs193
Qm4cEzQi6u9H2r+9L/NQvF1+NvwALuOITR0UUPq7DShffGb/LiO4xltJfNQKdaah9/obtZ/JDv7+
ZRxeCNqzzpDjT+TlThaCIOWsDEuNOKpws4c4oaXor0ROb+qPs8z8i4zSVEQKA6O7TTmpWsom0b5O
ddJnN52pZ9e5J0mwbzpfehHd4vkeZy4UEmKg9I+MDRZJ4jzIhQinRXYoodRe0aMjZLpPLU8dxkA5
G+jFwuTbUfp9+flv/P17ZPvGiO649KXYacBav93LEQvXC89bHZoSC4RbEgfR8eSFE14FUHrZdP3z
13vHm+Q05Lzg9uPg1+B5wvL89gWpcuXkt/iyjEw/QFkpqcEJM08kUr/yyU/6O1QHXNqGMGjtx0nH
m0sbsvEBobkNKSIlqD14Lj//qdgX3/ymv/1Q6JpQRrN5ks369ofyuBxwTVnqEA5MfifY1OI6WV7X
ofTp4Sszqrqhin7+mu8XsYl4b2sG8hGwk1PVvn3NVWWEHNu0ZAMKzlNGoPa+wbV6+euvsgEGWMCB
zczs3atIpA4DLVS87TWDoEn2Y5wgwfybz++v3gsHAupAYgPogbw7D5bZxnjX8CqdqtKT4YwwnwJu
Xb/8Xjju/E2+TPYwR9/bTwybdK3NJGaEZd4917Y1PRldb3/9mxf502NveuiwoXnTqWHb19/zKWaD
DEvCkL70gWTf1zMSTo8uPEvx6hoVUxP85g9DSrgEUUC2xvCuXCH8oMFB4dBNopquaCi35pWT52hd
pF567dW3K+BxcMmlx6Qztt0JKzfItgJvH7fZeaBDQHxO5dyQtdNV53AMfOsiNVO+15bQ4M6yxKH6
sxbdWCM1JIU8wnJqyl3To4kKvayxP6wdmptwrQS6pARJyDFFFxUcuiaXBFTwC+nChahcuI9pMb+M
joGDqx+nhoFS3ReE8wxiSj8IlVrHeenn6kFzrMWLxtbThgvwC3K9lRYOlvukzVLzoFhMazwFRv8l
mDEt7vu+Xv1IH92iPuKExGhYgsNUO4TSkx12Hky/3diaQtv1aljq/abXSg+LvfYPutBUvZOgAMd9
nQjnQ9P1pR4zGfHlWbLiAoSP6LTGbqyGZLnEnd1lu8mcCbh3sLkOOzsxso++u+KRGZ0sMPbagkMi
NOwlwTxfmH53MEfZeLhmeluGutURfEm2n2NAkqpkGg3KsI5cPfV+D++jtU6+YfP5lANTGb8khSvU
mUg+tVjq6EHlNiNZUTpaR8VNUCK9ie0TdKq6GuPFddKbcZ4595ipOVeLmUOiA2/+7fI++uAW2kVD
QFKs6nEmGu21nyzFJCctAP+0/PT3vepZBExNbg0EUdoH/jHg6GViuHXcl6qeD7j5BVl4ZbI+lGa+
6Jczrr0xNoiGCvbBQi7aYmOXO5kDm/CZCbBtCv3eKqtrTQ1dvzeYJOY7B7Mg1GlDap8N4rWWWBNd
3TGc6OtH31L1S5JneL0pT/P8ciF0G2OdMSITY+eGhKe8njQEasHmVRO4MeJxzqvzPO0ByIHsKswd
Grnuq6mldDKmvrCPGKnwuzKeJId5glBxwqveFPwmMMpGLK7FiBOb8UWkfDoLkYKxRcKPVfcjJSXy
6whGt/XCnMHXYpKrgBxQINrjPvNmozoXRqkmeGVTcQajriYDVMls2euMEAUm/W6E6tlqWO0TTJNl
lDPEeF68jlmUC5OA4c+imS9uQaOAhLml5gyuZ83eMYker2pIlt4JAXO7H40mq2OjLK2LIukWde1U
gcPzgyLKjMzSTAhM7RCRRei6DGvnqcBDr7hkbh5r6LKs7ZjpfhNwTq5M6M7jFSYX/F8NaYvetVSD
+ehqnRDXCBzS5N4YGf6edbLNz3CPKTyCdMC6qB5UkzHJm003ypn7Cciu2vxYTAQ7QrabYcKiTTPU
fgiG5mkJ8unGIirTTEMz8fwx9qfOAQFApBWJmcPourFQmFwI71vK9ZCVwoblUK5jdTDhCMEITg1m
E72uMECASFk3G1uV3Wmo/0Tk4ZCfIuiPM3USe2oQ+X424C2UKfzYeQ08GRNC7DPuHBhGmlUdNFE9
5t2tTVK3iHoq+Sqcp9per01fYqT1zc7+qhdA5w6o5wiB0wJti2b1OwXacym6rwToeZfmlr4TW0Ln
oJZzsIGLg0EjmdMX54jEXGJQveQyKQa/DZu2MRPm2NVg7eYKVWRe9fBRyeprKnx4jXsHi8Q+aX4f
TDtXr+zLUnjNFHYEvsCdQPOV7vIKGzq4YRGcmVnVAlOi3CG2NbN662TqIrnDdM9bVrWV0qGVxpVm
o/08QVleJrJjqwG4hR1IoMJVsCJNc8TUXasEjNyJqbidRo0zBcAEXbqnYQ0B4LkncPVcrw0ag3Zb
ekakVFaBCcVvHwu2swPDNwNHJsSJbp8H/iDhXLCCUytxw9FbjQ8rUFuaUJozkCm3cvCFKQbEHTNr
4wy4ZG1duAiGzsmONVc+iEDcVHW3iRyanpZzCgWpilbUfVNoFgZUpsIvRlRns6n9xgMyfF5sw31u
Rav14bR2lgNkkTl0pOjf0ZHMRAtDEDa8CqEJLiXdSY2ro3BT9Ix6gHU2nIXnPAV2aZhRltEf3tMk
Gws0L1vqsJbW2vWitBbM86RperTyml/wuyMCBv6Xw61ZM58cn7zu9XgqxGTGo2WlnwtOr+YM4g8O
awfgDqqM1tU+pAks1V0tl/YO0jETzMLIAX9wCuQfy3H274NZJL/Vko41Jm1K+AtuXrMfWuWSN4c1
E+lvg68y++SUVv1pocQDPZgOJKFm83YFcvPEAuOhpb6PG77vmcokCKR4tlEFAlK9pn88UVImiLOq
JBv9iP3Ff0QBIG4crWru23IAw1OamelEmP0Exm2MsFuj0F2WGCuURXIbCIL5aJCqWB6WaUFiuX0g
zHu8djrLhi5QCCV7JBOO001famU3/CZcvSs5XjVB3lfZwTUWAIWRjjQKufVIYlbSEmbGJQUeIqyJ
Rm+OhZ1qDaBkli+pxDjUZUR6Io9VQHggDWkG81f2ajT5zg3KGTiXzHt7Dqt+0Ri6CN1Lr2kcN/Od
xsSk6iPmn6N31vJ3UD8XI0VrWjTewlMm2CCzcWc0JF6ne0S7CZvuMli/ycw26h1sG7+p46HMXQDM
32q+X2ouXeZfiNxtfxvfdpK+dYf+1Wb639aC4r5F3ANhFj4jza0z5HNX/vctqf9+WV7zH1tYf/n9
3xtUmw/oe0PK9P5BQjodKRYjxbOzaQ7+yO5gYApaEKsS5ihmqVtT4/cuaUAWCF0kjAo0NS2UM7/U
kXrfubC4vHJ3IyONqQ8u1/fGEbJ0k0kT49PSzMKNbYVFv4cbmuoWNIvSY9u0of6I09Ro/kerM2xI
MiUKXv92KJ2UvdbqVSX6J9ZIT8zslJe9R3gkg7B017Cje19+fc39b1tN/PJ+snbW1/7lOS/ecjf5
lu/LBc0srh4u/dhPf/91/6GZtf+BmIOUNoiX35JfuKP+Qd0kLAkfC1ZIemJ8+3Yx/335WD6deeSn
+N+YdpKaYf9KQ/PdBZZ2KOvQIBfBhwrJeH/7+g8uqjXTs4LABz321jY/avBaHjUUXX9zgf1G3Puh
b7q9jO3xs+Jb3XrnW0/3x5dpAkWOL8a0GGC3d1qIUYjdBsabay7Tw2LZXydzEkcAD3Ushma5dmHU
HklBKJ/duRov3VWlcAaa3D0SbYtkqhrZufvk73yub/Uo4AnNrevFz7HBTk3+9/bHzEkiG9AZmrFj
2cNhbrMGKMcapOdynF9T0MuXua9AGOMh/pvO3p+ZldtL4+amGcXMlgyGty/dMLGgvVea8ZqV1e0E
Au1hrCc9zi3Zk6/oddHajslznaSIFDN9fODWMzzYpBpf1m7PIa6WX+ttfPswTDoneJvonLv+u95Q
kRnsa7KBitGb0gGNTqOm8ur6+37wP+1pfnuZgD4cqhPUaHTi3r7xDphfTRkOPyKr+1MxTpz6ztTv
f3gk/6Jz/hfrnB3Sor1B056F/q5R07oCFpnfzXFewbesMqJliP98+fmLvOumbW8FN/6mdWEJsdTf
PUwk/yJkJmuc1OPEuiQQatktqmlvzQFDr7UmY1QFdhX//EU5fX5s4QHT5IBBxge5d2uree/emWkN
JAKQ6htP1QTUqM2viTqjtgMK92S2DeDvpaz31LpbjHzrfPr5q//pc91enR2EoQwsYP7w9reHIDeb
KbpMXCfVNfdS75qGmLz9+YuwHb5/k6wLj8WxmQi8rVP/9mVSgYsHtBYK0FZbdpOTTVCLUrBQG+kb
M0haPDLqLmPbbPpLmgrpYTVrmz1mrXaVHF4Dcx6fhL6UdFH1FPyrreiicUtxjlXiTOdZOVVn0s9J
Ecg3w17CO/KSFRBi6S/FTWPQYgKtKN1HqnluYxq8mINfD1wkoTmBi3fcBj2QaStuQJBK7nEm53E/
WsD8AObfzFY3RUXWu49l2a4HKC2kaUKi+c3rbO1j4bTLXkliq0ERubj62JTjonPVmV15zSVmJDgx
y2LtHZotodVVUNwG8Sqd4tKq5uSMRGZriSedvG3kdslVPbekEVtz4Z3rUxWcWZ1bGejfrfXralfy
rOa76atNxf3A889FB3krbqsUclTKJ4VoRgjjUSKvZW7YPKAzIomAGG3+m9n2LgpU7ATzjuBXvFTt
tWQZ1lCkZrJPh0EwL2nGfVAt6oFu47LLYT/ttLWyr/Cxk5NBq3d9TkGzExxeGbecflLs+1RN+36S
7e1Sm+rzYFXwkrtccO/CL73L3fnouwSG1y1982oRHe2dwjoSeFDQmSB52uhbq7sojf43U1fp3uU+
e3DEnB4F2zdSft049VrrnooCifQKu/4kbSkOZTv6pLijnKoSoGweyeugswAxD2g0aPzu19Uix9vV
wJoW3BvSaQR4pbfq2IJs3ZnTBF4zuVukdptKDDi4LPfUTxjDJIMrcl0upGM8I/vIokSvYTomwj72
Go31JC3lxTjbeZQ5nYrLyjmOSzmfFYWWEIXQDk+eHI8WPOhISJaS4FLcyIuMejCSU/5QGf0ONfO5
zM0XWRtjmBJOkeP3RBW9xqATxSlo0+DaJejo1GpwEpu2Os/a8spoCsi4nqWOjH+efDy6xIOMVnUx
aPIT7jsgA8tIG6n57AhLnfyUD7BCzRQb9FB3ZhpMqK2TBTKUCROvNGiTpb0j47wnQFbNAyQucwOI
EjQy4tFobfMOAVlw1PpCPwYySDeBtNy76FOSZbzxFycheMYediXObd0vrvJ1Mne9zjCffBoIr2Wp
J6HZF8MVzU6yto3gNPi5tZONud7S+jFPWaeSa4D2L7OPcTpfpLokR0LFTZnODGjh00qtr3aq8eIc
BPGlEkuFMV3pkUNb5khCwfnSYQe158dB19ujnzefG/w8YTs7H4q1udEai+tx26prs9KDRyW79VTo
1Qd8msE1JGXMsxOAT0a+a2z26qvTadh7SQozHa69KS2uMv+ayDXZ0JM942Ix7BSQxGhc03vCLi5a
LCfnScmHFhhPKhcq9MzlGcbZstMaVPK+OBqDoQB9MO32caCY4904TzqTYLJfQXryjNl2/SV1lkNl
eef0/fSoDNrPRruKB2DIXzXfT4mKz9ZdVWlHvBrrFfDPL1pmoVLfBDmhRd/gw0L1F4oJZRSrqghp
u4/hOJJkMrvDS8LFld7MpmLLnkASfmjb/sHPs+7S9dBgaPXAo7rthotzMp20jLgaQ9vKnYoueHAo
DRozwtVie15ujLU6Gd3q7FFXokbCmcHjVF3PeuvjQbGYN9QCl2XATj54h6Efz6aueCmK5Ux60jpz
UrnasMieVafRxyfiIyQuadcK+dBnKdaUYXmUgXclCcmNu80Ei/MjicFZ2i9urYPIcAPjhEHnvhmK
zwuz+7+p6OxvmdFvil5AwMwRqTpsRioUUm8PrWqo9LLLPRHTY1qXPanjotmbMCh5KJwEcSeK2ckS
SNfaebyhUVk555jMseZvUDNa+Fk3RLNB2RdjtEZZJaxh0c8Yn/bLkVZY1u/dpWU4QvqEM+MDdqCP
BaYyuj23T9RpM16QMR4Q31eRhS+JBCGavZHVjDzkjFuIeymWxsZ6a5owNDTEg/ne7vUcDR75Gmls
WCXWImWvpdwtgV+3Z9MM4eOwsAhrWlhOLiPhz5kZJ4UYwGSWVePgKalyO/IKSxt3dWp1Haw6F4Qf
NjOPjjz5E93O6f3VisvO2B51pfjlD8tMUe85VIPHZjTB82TQcn8zl0HzQ3+Vhnnwh6kLTnTlimkz
eYsmLmpDcsLTIO+POibS6sJfdAJkRLoE2a6oM22NeB7r+pisGYuylcryrzBxsRcayWBrp0UTAYOh
ysY+DhMD1MzK1Bieq3L8fV+JsQUANqX63gfYKE8D7lyX7ttgtofJFlZokWniE9mm2h7zdu0MNEbN
9sVyp9EISyX8J02RpLkuKAkrLGxmyFTKw/Zv9/zO/AorPpsio5jTzNWp/cplTcpz08uD8cD2hx4Y
yKAt7jvdleMNP4p97fV5Zl8M5C6he7SJwcnvDAjSyXUwbSOwSJNAgveFMtX6KfCVNu0CLnYPGlgC
BgAZv7YYYKeNd6izexrChjVHEm4cRQbjRyse61ne943OhtZ6qEsm1ZEylbGX4st1Jt6Il9QeM/5M
r3ZpmdLXn8tsHCPhMBmI1mUwYtGvZkoTL9VxlFluz3bYpYvBHM5HJ7tAmr5z23wEM2toN66xzp/5
J1MZldB7v0juPM8kbc3P5tI514ku+y4C9ewQyWd6c7vT00J9IK5na7ut9VRHhuwDng+AJI9pZzo+
ab0BnjM1wR3liEpyPSrGdYU0oFxItnKaM8aXw/RlAHKQ77REwmcYrAzXP+a83mD9K+c2T71+g3O3
FCKkIKFXZgP0QEiKtHjAaFoRXpP3MudqtqoL1K/FszYwo9zNrskBYBtzvjAQGbRPRuLzQSwCxmhc
GR0rpq3heyAfa03smM5YfvAMaUZzqtGp3yrUi4aOqcVpMCXwLKeRgJnaD4YREmyaXPaBDrpYQFvA
uZYO/hMY1g5uiOkxqhi9Un0A9TkhnM0DNJbDWOOksxMJNb4vLaiROtDRc8NdTXlW0A3nfFzdjLA1
vy1g9eIdP3Gs+8+OjWpj6VvT3RtGpQ+cco017ulmOJ/qpdDVXrW1oBGrFetLJ+SInGJ0VzdshsX7
Wi1wRmetX7pzIvW0q2nRkwc2B9M9C1gdeYwdDcATnJKsOpttsFZM1MDgMOaedTxTrMPp2DCec3ak
nE9jLJD6f4B9OwywjsrkxqomgwFm1kjB2S4XdDHKW+to6fHL7fFoYUgjhE18zedNyioEt6/diHTf
D4cgt+8sMN1ZnJmTf0HwhsVFrVuc8WCJPDt0BOd1kBrt9dEtCv3TVAe+tjOpcbyooGjODoSVsI1a
kLfSED87oxOJ6UCGptckjHHH5sVSyYTY2M36r95Yqo80Wjz4AVB+HlypnLPUJ9zz0Odr20YOXPUm
gp9v2aFfQoGMaoEXGK9aL/JoagVenDZTIOaXVVB/p+SDEWtW1gkzHaINKBxWJYg+a4W2yTlA2u88
YQ67wMUNGrraHNzi82SQ2EupETClkpqIJEZFV7LDQIxefdALOLmmfVpSPphjVVS1G80N+WhR3y39
ozZnq0nIGPA5auZK3DPfHTPwnD2KJFPrddrlE7zIU6sAT1qFdJyDAYj+i9nN9itSoxZEpqWp65FE
lFeE6cxGSxOq5G5GS3Tw29SYdyROOk/MLdsx7iyZPtQotgGKMv9r4773YS7M6CIXRk4TxTenq/vQ
ZeAzOQp9aOOunTYMBMk9m8LezMt71Qj+eiUgt4+qJWHzQq68qoM9p+V9RZ0N75JHLTv5jlAfMEzn
t+UIbz0ynRYnQ9PozEtFKTGWKUM2AIA48ddTSaP12UqHeY9uLGfZp8zZNBBPU1h7eXY/kmBANeKW
jMXZOFr07KMFcTlDw+OCbBeYjuGOjMyXCCnh+rEGa9wt2fTRLET2wtlOuJnHAXhoGnExtGzGTL67
4ROOA26DBTPe64k1NxPJOHjkjXnaCF/Z5aaxg6lcvWxAiTxqa72Qu37o+cYBWLlFGCcrwGsNLnkN
yynMUbqlEaKc6sbsS5Yn+ZCjHQK7ZcxBAEXP/jlny4tQJhz+Gqzsw6hGyv8ZFr8HUkfZaagpVXWo
uhEnfHTryqZALrJHrTagaKeFps5rT1LcTLrfXZVc9G97JiYFdpvEl9wSbAn1WNpVsq+V58BZniuY
72mQ+HecEVQspZ9SXeBvaC+5PhpE15SZHWsaEzRPh1kbGqYontH0DyjjJXCZB+4TOexnf17X+yGx
zObk5EN65k1G8qjMtigBr/rpHGWcjEtMt2+8YyY095GUjPgeUF/Y/sRvqFmn2IcSEw4rCw7Zikc6
0WiYuM5H23TPa/agG1SCpR97vcOVmOHN2O5gJypWNDFlB3jsHVjTdukekbXlwR6n8xJcimlYcXlo
jA54xhlgcDf0zMtBOquzS9cMaCk+Z73aW/zFYa3pjewbc+7ukFsklNNMvl+93OQEZGdiAbUZRWBI
71/IiKusTGPKhuqVcVexhmbZpS7MdEDaWQr5/IM9loNEsJeDEfl5r8b4Uw+VqheBIlgHGAym72zC
ux86yuixZs9MiekbcAp8NO0Uz31OYt+COQlwfdvZxkfh1MZFYTP/NsTYx7IWsovMBuMrRIDBPzHF
g24pNJzVjrllMXptPVEu5pr1tcj9+fvP/H9jsP9Hh/Ing4t+Cwx7fjP2+mNqYZMVxnRBJ09Gd5EC
b/q530kf1j/oT8M4he+Gbpcv/Ti1QCjMLIHxFj49g8nWD1MLKGA2gj8Sh7gK4dz7Q3/+e/cW6fq/
7RnTuX3bENRpdoL6QDBAqjM6ZYYgb1ZZ7w7jonnkNft9k9N3EtmOS5iKxZp5kU1eOCR2iwFD7o33
1lST11e7T3Rsd0VeXmZaycHmfarX4pQu4sFa3LMhS889VFVlb0CPsI6t6I7ThElrIW2RaEb0E2lT
s/0O2XlZiFM5kOlXg362+t7dGVzensgQGWlyDXuvWm8SVyQ7s7HMM8YYl/qcPhtlzmCh55gwMA4D
AEOb6M0vadKi56YQZOaORoWQz7vOV8e8IJlplcMnbclJ5RTTdOqcwrzOeoN4znW9HUfngOytIAa0
8W+RnsmbqViLSO/GKp7VYBznvqNcZDgwAO/6INu7IWnvdRsxHUzNG25YI+EcePwIMyeeFTx5iJLg
NJZFuy8SHJCIIIL7QRcIB4SzD+rySkhrPGKAEGSWWNXLoHRQmUZxUp5cAZHIITLAo0e1lp+QET12
2MEjw6JviHLhgnztLJRkIhVGGeyrfBoPJFQjFFxTeY5HH7eSf8+VLJ6IFeL+XtzPi9kfa0sZN+Yg
3Tiw0iBU3Zakq90OyWOrFoUYg9NXFTnqm8Db6fTgxtV7AOn0aplSESgJogOJs73ryKSdPEj8+nhw
JutzU3M1MIj5STzuwXUF/2AWogenIe/MnLm81wyoviAt3TP6RfGvVUHoe6P+WXOtMUQwdx/49Kuy
q4XkBbccPjeCg82luDWS6di76YU7QuW0B5uOGgcp8/4iGheSYkgLxdCoTeMniuzgaiAgaK+v4ok2
3vQCFgnEpVbdq9671cYgW1G1rNd1sTAi8dcyTBM1x46d3BhkAp1SikjocPRCXFjphD5MxsmoYCHA
+e7gXjSMgdM63xdNdqs5XJUoIu7G0jJPlUlh59s+hIthRvZRk+gb6MW1j/8u7OGzx5oJzVO0/Xit
6D6f2Vw64o4lt+/L8lZMPm0Cv0Ln0NTctTm56a2XTiRBWrzmFSsiT+Z7jLxWTKqYdWXRq45o7jPJ
qjSXqms1j+nUZ7GwEyBi5O+C1qopqOh6GVHipnZIz6I4D7q5+0LVUF4qw4ztNbdCqYpIJSev4yCF
tJbzEFb3K06iiO0pArV2yLx0vMGgLz43M3q0ytare09RU2WtweIziiJaKp+F4NRRY6X1jmr0VvV+
d+mkKUk9XlffOObygjZnuvTttj6js9nsdILUkQqiWEHyONLy6t21csNFTtVOb7zuMndgJNeJOdzL
nOgrEjezMxiWzUOJDv26+lZZNlY/HnpSPsI85Y7b4hY5VsIq2qgvnAo9o1pvdJ3kgNwYabBQbhb3
hpYYH0qydNSu/lbF1quEuZ44S3mrSAu/L/nUjxWGjVvvWwnsfSuHS6ghGZzPlDZzptDh4LBlypAp
GVW+Rkkw5O6znZlAudakqJ4H3R9OElyeoHfR8LRIIhB2TgOFhsevt57z1E8f1s7z9RiNk/HJWAru
W0WZHSfoTGBwSB84Du4c4Ept9QBZ5pB9qiVvZvU9I1S6rl241bK4Gz+sJm4udy4Lv5uuZ7oVXwbL
m6O8muWJjF/8ot1GpSECftovsglOYrtX9KBz/z97Z9IcqZJm7f/Se8qYh20Qc4TmIaXcYFJKYh4c
Bxz49d+DbtvXmarsTKt976rs3qpQEOC4n/ec5xgh1V4eADStiVcOOI+eRESlHVurTLYzMthEH407
PFbUmZyl03IV4zmiwgxL2orIsr0lXW3wJ1Jyv7as1ji1hM3WA1/zoItkvIHt4N4WytFPPif0DxXF
kQQsobi7nWTc0/FlvxRmZB/IFHNqwp5EksAgpMJKHfywcJvu2uVo1daq39FKg4owQiit8EsekJfy
TUvP9YXpaP5THCXFRqs6teNwHcPHUA7nNS0DVYlbMHoR6CbkLe1i+G5EnKLjOS52+SSzG1+6wTe2
6NlOt1P30PB+4P4GoncliO+E7mj6x1hTBm+uxoTDD04fxos0nUtD9XKD8xK+DD60V5omY8WAt2to
QRfT7Twi1oKhGU4edVarKfeDswfS7gLbeZ+tTNFbCetk6e6ZeMYHC6ziRQLZFkrhxP0ad9k6ky2l
TCVr3EpLh26XuDkaO8GmlT7V9L9+noTd5VBckBg5A9Eiglwm5bZMFMDIgu7raqyrrUvvzJpblzUn
qiAqugJtLQiS+5EuixMMk/jot8C3Rl7M5QoYptjQ69meSw0RypVRczdgjGMcZzTbMUfqC0UhviGP
9sdYAekzmuyqiAL/vpJiWneZUrvRo6QLDAuO8t6p7+NMOSs4k/RS4IXfQ/g7zRZu6xxf9iHpRbEd
o1J/FtScrKMEMA+r7KzTH0WGJbdi88HRXH0lpdyOltqg5lKhzquWtH6yLost8YHxQDIEUqp+z9q0
ye2m2VjUYK09leyoXqJV1/STsCt6ni5prhiCrBsgB2FQZvi/47SiUY4wtNaa/taNidQO7lM8WOOK
srfoggQ/7U79k5z4++yRYHS/TNMas3gf5JzfYg3NHrtxqlekdeQT5TJwF7XqiqZGbddlhnUBxEtn
8m+n3/xxCCA1dc5KX1TEGrgkheEJtdJwyY686W9trnCu2BWljrVzx2pjeBrExsy7Ku1ki2YRMlTV
17lKTY4slKm52q1btuDBhH2bUG4x6VpHEVf2TOTBODsMAfd4LvZNv7cic+07ckt+oD/Q17lugMfj
iFVQUMoJiThpDjTBf2gCQ31e4qo2q5sEZWpT6pG3gnRaPisolWu/FPcM8Zu9R7MgGNRok09VqMrG
X9Eq9g53a4UL4XYs73pP7X3bfQ7SasPk7VKHvboaXSqy0fNLCEB98DbW021LcmwZMrCgsk5Dgsup
qlCXid9c9uyDelhkG6UP15KXHx1qVLVgLOF1uOuEu/HBHG3cHjJlipvtlII6yXXc5SZAABQslAhv
+tAlgsjgUgcpBps2cvBnbBozjOxInr5JiHxwNxUb2yPSzdpIyw8Rm/xDddcAW6UFD/Hg0rbMLczx
j9GdHnrdoXDKNGa2K8i6cbxzsMmeXaeM1unQNGEF5XNP+rflUGkGO2cxjOL11J70zkh3LBi8HCRz
9srd1dMi+uOTtOOczkh9dm4pdDs1slehZKNSmwXqSGfp+q5TzrTq7eEmSo36Knb86sgKinCHprVK
J/skWoTkMmEd5p7XPLUGn2TUG6rA72eNsG8X1dMdYvrA3U1pN2l5Cl5pQeB33gV6+tGNOednc3AP
zIZRnQvGSTDbbMzYhmLFd+dvcUC7DWfY/qJBHcHGz9EAkPEp0DJ/31HxdHKGknBI7mv1N9VqzFZH
OgoYWeARsId5rxhAHWjZandtW1FoNBrRgx7ROzQUgXfV4+ZEoMnrY2tOCVOPkXN+OpDGF5bGwLG2
qQAjDy/q5MqjX3FPh6B5bQTacEEIfnhHnxO3ETnPJwgicmt2+nwiN0fFk+/65bnWdGThapzuI78Q
zcak3C4krxeEiOpz2LhgWUcroucWDeHSVoN/lFNuhzSHOcxOJwborpcN74Cm+13W44WIxHwNoIIZ
DE+McQlwFjED3PBR+TQ71lYUsWms8L8q3fzWmxQLmYWbXVdsi3Ctdt1l01Da2GkZaFcHt4RXZx7h
tkJ74nn3v5Ovc06kPeIw8Oz+5HdcHmVatGFN+UtkjXnollq1tz2h7WNBpY/TvZVxxcA/6sO+MR79
ptplSbrxzN0EnQq48tGfPyKMQkxMPkw9pUm+Ecaqpx3d68tz20V7M4svIpN1Nh9RbepoR+kicUb/
viuH97qUiJQG7DzPVs+tHaXbNqPSM7+ejHlPEyDwsXralXRR8ZhOS1ooyoZdq2iziXw6PqKgoMOv
xRAwKLR2ty8BJc1DaHaCPd7QWZs4mIuN28Zqv7gQnuoiZX5ZzvRhZTXWhtG5hlCIwmeji+gwKdZZ
Umv3Q1RkS97Sjd/0NG82vezI/7gD+jDU2IZDBf1Gji79a15S5UnoPURXz9PX6MwwKTqO8/uqnYw1
fAtzm1Re/t7NPZu71sIXPbd6+zIDdOBb2Kb6lg1u9BI1RgxlyartI2Fb392gn6aM+ZqZUW4SX1oO
lnWlKv5Oo6VDbo7r5CYdgmBTUfVXhEAD00tsNuAwgXLvIez2Bzsf3Wu/04H0ZX3ixCtbBtAzuAce
kX+zF3TdCr99rcX7bEzcteDwusHzEZFwa319l1ltYq3oiiuRi/yKThAwyrKLg2NaiOrcZmm6D6K+
2QvNCR7zOuve6f1BFS1Ftl/SKluBjLRtyj49NL7RvRuzFp9UU0bXFpEdVo7YQNiObHEenLLYuYuN
BLSAtc8Xa4lQ7pM1MG7U03Fl6Zb01lSOIpZrdF6g2KunoXbrW0031HY2FvsKT6JxqwgTcWzF3TJ/
Gl1QU63LZHG/kB6cWIvz4ZtkbdiSC2/YagzRNvq0zpRDNWzTxU+jdez6CiqizrWd0kU6q4YOxqT4
1sMhWp5J4xm8KQadevHqaNFi22n/sfAsbp6Sl9qR1q7+mPil/uZFjPBXetcT2Vi8QCVk3xzbZKxd
Av+rNxgo7WmDuSg6lmNx4U5e804d0jusoGw1M1PFyrI4jxYPUrq4kWRbZZvx06I0kyBZp4tvqTJb
7Z7BCrzwxdWE8X3eVZHvPBdodqHUuuKGGLV5MnWZbvrFG5V92qT6T8sUtaA82J9GqmjxVAWf9ioK
Ttzn8tN05YPnuXE/rVgBpizkm4HdsPIRfRbPFikedWJ87uytxdFFRJEFDVAaRi8uVPc9MZv3XO/N
a7GYwmxqWC+CxSjGdDt7zj7dYxVYmeOwWMpc35nWwTS9mPH8PDhAolLqehFPTqTv1lPZe/94BP5P
ePwvY4GA/e/S44H57c+64+e//o9f2vb/5YK5xVHI6wDR5n8YwzifsdovMJJFNHCMRVr+b780AAjC
xOiR/FMgCUxM/r/yaAb/0vHjIlXiq8U1jZT4RWn8k/IITOJX5ZHhMTZLgrI2jmlc/AEa58/6ttf1
DgkW7Awi0VKg1a2E1E5Ek8F31R2SpbEwqiMZrGO8fdhdxlYle2emeu3BowGQhtsxcZIbzxBlfq8T
XOjWtU9R6o68gEV+TtYN22spu+ay7PQg23oV/sadroBFbgORUtqccPbyju7MwNplxWkt8b0XpT3d
IiUi/ztaFhRHMrKa/WhD2FuGIn7MUKdzS8PfYRwxnvWxRKirGfXO267VAMhHrsLf3Mc9GK02MKGM
xW0xWqumL3QdspVEGaItOaXFUSBdBl2hFZu4afvpIUG/p4+cWYu74jzJoR0EVscEwlLRR+a6ltjQ
itPXu8yFCOWFUnWaOvc5U60b0eEpfOAo3ZeQokRHvgpjAJucNag5pfD5RAmKCtsaO8wgO6EX9hMl
cArvobfjYTXuU7Ya0WpIPMI4gNL6S22uKrEBitVDaaQgx+dvTqYrWUwPBYk+Elx5lb34zThcIQRB
/Kr6HL0zR/dVoY8LBGKY0k4FxY0klefGrVExB3yIVAaZ6VpUNZldgh00GrdOaiRbKVyHJHSTZmDn
Daovml2c2DNSZt6IB5sYFTMYgsgXkGdNeaD1MGea7Wt9/FEwGjPvO3J8cmt1fuOHU19EENn9Erkm
GiBTEAaFio/pIhguVGzZ+ZbZEwR2JpjcTnHcE1zNg5KPtqvYSjaFbHWBlUA22cEBkPbQ0n3OzjDg
hbqJqWTArRkRMw01wPe3CZJmH6LouMPGDwr/LcqBn2ysrKmyNc64LjmLyaxuEwwURegJK3of/Wli
/h+RqRe91s17CP2TCInEkVeyc62WG9spzYR/6j/HSD57KsT1chdVIOyPgeaN3s6NwWSskWg5NE3D
mGfbKmePFpZWq3gZMmoGqDnGxsEfNQ6MtB7PgPUxjXGLiSFot6oq/Fs49d6FhW4r1kENkzi04mVQ
3k9ZjSSkJH0PZpkUV0UyZS4SlxDPfVv6PfvWqaYl084BrmVOKdCivY7jZEyZApgsFZnexWTqxrSu
I78tD9BEmxdT95wstIy4+/DTPovXjkMbRFjOMvrmdhN2P3+0moc5cVDCI6cxaOkcOnWZZW1Aatoo
0B8lrYYXNlUhzg3Dt5wzTtJRnNr4Gf1PeGR8TlF2id/eHhrre2DEfbJmk6y8VT2w8+Vxd+WdTqlw
toEJbtPP2nGTbQcTDnCYWaweF6pXcqCLOkrzdUn4UYSZW9sPQeaZcmNBmsAzgV2m5fxmlda2xWCV
r3s1jfTr6klM5bCj5IqZfXeNV6l7zY0yeGts4U2hrg/qgirajtGBytmDNAAK65UzzOa3nI0EnQY5
h55Qes307KaIIou52OWmTlz3utATwrmKQScwNzBoS9t3Ixk5A9Lp6c20euNQ8c2a0G0ZEqDsJSLd
FprS7W0GAgTuIlhXupbRuy8x8QRUcveVC5oRJyygtoXDRlVdgr1hst223Jd1TGVnzVr+wy5EV4bC
6BuK2WkJycJA4OvCMEgvCQ7yoOpXA6vHJU4wj9/NMttom2ppuY0T13wVTlnPK6Fs68mrSZwtjjTz
NCmHLtO5EvKWHlBNW4HzYKPsEKGu14yD2M01RMeAwUS+cVuYqUuO1u9upS7pDI+tFC9dRtkJX5Xq
kgKvLOePPspgoU16IYYwYMhKhnPuC/xKdsnU2YwJaVVcNQpJc4u8OAYwCVSFIboMLZVrBxNnXSjS
ediYWXJFlnGdmtSfG1GSriysCc2UWgeP/SxujuzSwjV35ueKN/Ri3pAIU1eJl2HrAvHcFHF+O7r2
qcDycZ371W3BWP1qKj24JBo908ld1HETtKlJfQmxbSUQ/aVGiYw/XIOx3mAiO7q5g4lAxYs1TZ+6
el8mFvoCA761aoS4iZz6aLf6IYnnlOpZqqBXlnzkHZfzB0S3XuVnD0hQjw19Z3gpqltXhwjAKfkN
c9nOKM1H0ncH8voeteo5HxS5VwZ1uXngvKpZ3XsdxAMIlfwikUnICCBfWBr5xSyyaJtLbZfO2StO
jQfplT3mue4oTGm/49XaTiwmF53na8fRWo5ivV5mTyhucB2TgcrkAfa/q5J7wf+DwVYUyXCiGCSM
Mt1CN62435muUeyVMP/IlYkUS0VqqSNzdA2rXG2uhzI2r8xp8LdWWro4GSbY4PbgxOvIHP2bANje
fp5zUu5GooWjo794eDBCil5yMJK12MaAByg2PHa4HEMLR4dNA3mRljdFl59hu9ANoDi4vfWtc0H+
ODvNoE9vvIo3iitGNPE6v1baeJn1aX9P0QbDTGgAe3vKHlSbVhf87ANzr9o9R7kkpsxaRO88QrXG
0ewq1+2bpKI/lgTE5OyCvN2ZlebtNRiEgqHaOgIreZUWANLyDF+jHd0T8gqwWucXURDZd3IYhM/s
0LjB/+aHyrFumFsGmB+oyXPwbkLwFP51pPE6mUnUhDTEI3ia7WXnBy3nzyC1JBOKqkPpbaoPx5vq
s+3Xxo56I/hBve5edPSEXemtfEMVsA74hdf1VLHuwKIoCx49CZN9FO/QT66kmWFMqViC9/oU13du
o9ANRqpYSokkNAV9ep3FIxob7MbhkmIFb90kgN6boGMW4afqelGZaRpP7tsxge/RaTcG0b4Q2l67
SdPmW9Rj4y5U/KMouu+6hWq/cl3HvtOAh9+7oEe2BImsNw9RKdPL+aEoQWbous3+ZTYJP6BiKTul
SqlUn+aSUCRFvo95WxRsJWgwt996DVHF01eCjSyNurF2h9+Ptx7h0LUz4bkBTX5uIO8cxm7i7/fY
s6b1ORfKuSzmqsSyOV5Io+VpThwsal5uWYBbggODc/hEvLvqqpoX72xNnoOxjzKLLeVmxXXvxuab
gxAcqfmJ7vGPtNeGG01T071J2/P3uBP09h4S1FgzZFg2M7glnWruRG3L6pDVutPXGxZU0xA8zlX0
GulTo1+bhjnkF6bRD0Co/S4fHQTOeuYoDM3DttYqYuwNfs+W8rbtyEodJyqhcKNyyjTTjwgDClbO
GZWAYA9bBQgEsz125oL8xyRKpXPOBKH+MTBNaNINk5SBcV8gXMr+Lp2ZhnHaGQXhgSNkvh6eCcZd
wxEr31cUKUFB6MQdbcpwKJyypDB4Q3kQL7SjO81Dmu2Skrmjfd+WGk6lax8D+pif4zrVq+oaE03h
y2tae8w8e4lEGyNgS2IlH3qQeEy3a4wz6UY2rvpuA7ChG0ci9JkjA6a1P9juuOutxr3NAsVGGYhZ
sXUbX/EKd/Ew65etlmnWQ1b5zZNlmY2+gbVv6N8wOdpa9U8Y7f8OtP+1AML+9/Ps6qWKi5e3d5n8
fKpd/jf/HGoD81+kdSG2m+DlTJiWnBr/sdP4/r90cymr+W+a5k+HWhMPjkm2PHAMH2keGOb/HGr1
fzlA4ALfpyiVTcB/FCFfHFk/5RTInOLYMlliPAMjDWn5X0+0vIAmwjhBup+z2t7Kcco4vVge5Nqq
2MVWbm9/ujS/yWJ+iUnCsNOZX9mEmoFNAR/98nmVhUd04P2zn/DnhTZZq3t7SEpowEN2wftTR18m
l/7nD/1ybP/8UIM9Ba0HPq6lz/ztz7Y06at+oCpt3wlHO0u24pwBPreORf6X7/clkbl8FNYk0qDk
GJf07JfgbDVgEm4YTe6nvszOwWxra0z3NjVnkOZaw7FXaefJ3ed/SnxdPfz5mxooLT//nugg2O50
GhdAZWK3cr5cX63tfDToXu5J3enweHmxGnDtGHFskP0Ys9Uiu81aKFV6EtGmYnasbb03ncd6OZf+
+a8xv/zaPmxw3fq8v4mZGzTgfrm7eq9u6fHJ9xhIbU6ebRwA5eIowjbL8BBY2yQ7D01QP6V980Zb
YbeTykXvLaaFIhb5yS3RWf07vpiWDezY0jVXWan9GHfUcbRTQiohxkPL1KMzGDMpn9+35nY+l5XQ
DmXiA3GheMRk1FpHF55R6n8pnvzye3O9CenjUgegR7L437xoDnE2VTh+u887pkmq4EzV1bN2bWL2
JQlY8xpl6GFf4lwUrwTJ/kYF/YqAWH5wy3BAVwJLJeLwmZ796d7OFVplz9tgH/XLUwUZ6aGXWvo9
H+iUSybydKi+iX1qTESdQvQ7UVZOF8YQlFIan6Rx57n9uPONXj1xnxTxXzyhXxaYz78P/qEBiM+x
sLJ+iSintdOl+ELEXvgJeQWwK2vpjO7eL3AydXGlXf/5nvusLvlpRfu854iq0Jf1+Rx+fQKbrjMA
+qclwxflG58HNGvdoTQ9FO3Svuc142MdCAZWU28El3rR5IwMyvjcsoHYsZHvDnUZydfBcLTrGTvy
XeH0+vcxmFzsb1lxl+VG8+yT4jp4ss/eLKPowpqQ1ks/axgHRuwceijMwXpkQ6IzK6rgdapyGDYi
Doq7P3/dxev4b9/Wc3DauRb0gq9BfW1QEaPKpNjPSyTO7anPlpOjhX/+lK8/Is+xgRypm+irJLG/
wo99uAv9yN+1Z8wYP2nkUZqok4ehnZ13P9f/s/Jlb/kJsT77xvJcYdxa5ORfZFZS5cnc8nEWh/gL
Yu1H/rCRse04/OXu/M0CxYthecNyy7ieubw5fnp6ytFENUMk3ashji8KRqsPxNWKu1mj/bS30uKu
hO98++er+XXNWL4eiIBFrg54Ir52S4PKCPSiq8r9gkN8xXfiM3PNaWxAjaoNC66haz1OAJme824Z
nreO9rcf9Msb8fMKY9JlX0L6lgT/8oP/9L01pLMMpwJTRQQPZjlUF4USdPNE9KGM/oLj/M3dwy8J
MAKzLuHATzrqTx82WDD6aL1q943mFXd2qnjwU+XtanYbq6Touh9/vr5fbejLt7PYZtE+gu+YC/zl
JVw7epYKBJi9LgSl2jb2xG6TUHUhcdGg34azls/XhofZD49IxHG79tMzhlNOeQO9FdmhxrF3UUWp
fO3dtn8tzWawV4mKLAovXO0c2d3fmgV/+4sADYI0zs3PsPbXXwSLck6xEFFfLL8O02p2JpFXVKcg
tsX9n6/P7256piXL1nEh4H5tz678VEjBV2I71EYXhimNi16O6kjTCf2AVl6dEmtw93/+0N98P/jZ
C8kBIrcL1ebX7zcrW+SoA9V+JIW79awqupgU45OKqq2/dMX/5vkCjARXhA+jp+mztfmn+61OaJ2Y
p6beR52iCbokw3UuLXqTB1vIm74zSBBZHTXFHDeds6Il5C83/O++K58eLGkINgYBR4Gfny7mKp7S
4BPsSzvuVyUJ6rMxNcFVn9bBX+g6y638Zf23cMNT5c0g2fu3rS0bdHdZLOm84p11HCtLHqU7s1ny
9dl6jIlPZ2vIw/Koib/+pL+5ztj8DbgjfDh37pdbVvh5MVMK3OxToQ87CyvFbSJIZmKvZ5qUIYct
NfPmiBoGrxXneszL/8931e9uZY/9D/wrsCv/9lPP0o+GgfTW3k50RnGm6x5UF+mbOpU3ZawZDmf1
4m9bjN/8vKyYDtotRQi6533Z1frwgHUhWTzjzA4uqcxki+2ZAiM0ddjZ9s/fcLmIX35g8DiEo9nP
M8H8ung2nJB80DL1Hm0guIT294A48bdv9JsPMZeDmYF3F8nB/LJJK7H3OnOZsCLEI658o9FANGsx
joE/f5nfXDkT1BFLM+Aymtq+XLmC8B25HmhPI/HjxzzFGUkyk3TswAzubxT73zwaJu9SzlTA+tkh
f/lS2G8ZkY1du+fIZO7KJEjNdaBzxJixUp0If2nXUU9XOv4x9+XP3/N319Mm5wKmnyQMK8CvC4CW
8YbqxqrdF7m7gH/tVy3jrffnD/nNvU/VBlAAJt4wo76+wwNNF96oe+WnE+Yymtk0zPEoj3Gn0q1E
z1sCfvHfNi+/eZnzrAe2yzfjVfV1P0+7IYnAIir3WlfZj1iDtGsfW+e9b9XZnhnv357wRTf5+gDQ
RgJg2+btsRSS/HotY8c1SopY631mWbiOx2mIxCpLNeTFsvUeWBgCIsxBoB7mxicHX6lArpK0RmiN
nQzirG0UdyoDCbxuq8nb4eC3CBir5NWxU/b+udMpC97zgL+QTK61sRIB4oU5wD0bl+bbn3+03zwB
gMTISC/vXjDbX7YmlqvLDixlvTcb4pMMOVxQuZDXvuG2Ha7+489aFkZeDCa/FWLAr1fOM5koT2bO
5tbVYrLPaqb3UsNns2gR//lHAaZjffJJNKDs/PpRE8GjigbvYv+peEgdK78O3x9CNUTuP3/Uonx9
uSHAx5ucehfQFqmUL5eQGRFDwTHi4RpjJI7OtRhKGC4mirbQv4OPIEQJYKGer7pi4uXTU272RpC4
uJMaXjbCD7Z5PfnDfO68pnyg1YPsGD8JMQkwya9//mvNZUn7df22WYPYaetg8EDCfvkRhD1JZ0o4
n5c4/E9UlDYvhUd3XSPHhNAujNrXXk/a+85hJLngCrSwbs35JvYSAX4GNi6CbXfTImiHpcdZhCYO
MKfEi44uzbE3yq/GHTZIkr6RW56Um/Z/WbSNZaH89StwwOQNz4YGqua/bWeMZtbYsOLFI6YDgamv
g4YYvKSeudBRWjDiXWpVgqREc0Kox8brVGTz4c/XEX/Nr9IWKhL7OcR70NYB3UTGvx1Cq3pqUibO
e6/DjRtmrYiTK9y9rUF2piFnpPVXHqvTau7Uo5flzJ9Jf1DzPCbph5nXj2D0MxEix3V3/ailPAxZ
x7CzxhE/tVkIisA9kWG5GqoWaBXcB4mhXlNMEpmeRslwQk1bt3K4FUn8Uk3Jg+stt5c1HuIy2KUB
TW6CJiDCvBVxqvykVyS8c2xxQb9OA6aPItnYSXXVGO05drOdbKYHvDjhEHw3R32tFWS/8uyGIc9J
EWKHEk6Hb4JJFYfDEMxXEyJGtnYr90ADm7fC2oa2NR3mVjz6dBU3yg0bxz9LMyU/3R46wBdWZm66
TmyzuDgMsnzvI22jl+3OltkBl/HG8YZnq5P0l7EbRryA7oygRtdxpm00PJB0V2v7WQFxcBiKKcl4
Er++DAbiUFln4fB2vvdghlagtu5tesLzCvQtVkiOS3Mx5vj85WXaGfG+mrXz5CS3dhukq6qonqmW
YV4FdM2JXi1P3EyTHaJ3PyFprBlPbT3nTBj/LS01LmJ8D3H8kNjmZePNW0NcxbF5Yl4DSR6BxYVG
FgFqblW+w/+0maBGU5i4Ibmz6efp1GrMOueBhvTOOTZU54HgVs1J6s7T4L7Zsz0AbnCufNKk7fRm
15pckY2VoduYR7fR3/3+YzatYy9JGkzmGt/5DuzMavadgwdPy63kUsmH8cDyHxuDeH2AxDuTnzOL
eoHv50dDYAGA6eUVqdgMdXxvCnfLXbzSEiq2dfhxuojoXbBwoeQD13UarorefVhKGwsvI8Miw65s
1lTAHsp53sJu+AFkYOtoAwyzMbr0WkBI0n1ociadSTuuMqiRhRbbO8/BCOXi3Szls6abq2AcdTxa
+ndcDZfkfDj9RoCUm0vZnhRhOKYBYQBYiMnRAdmHoa9zxm2G2Z/XbOWe4s7FdRMQ8VJjSAD0KFoM
wNSgb4fgAT8RA3D7DuOOswLrfBGAlqUZfcTXTw07QP0NkatnO69/MIuAxZWc8DNQcBAk8EDLE2ya
C6cm9Q9/e4OjiFLDMXnIZnGnq/LGCOSP2RA7jLdG2EXvuGzDpjU2Rsez/QPK/sl28nUzZI+Z/lQt
aRQekzQboVANjwDh91ogX4leEA22YcmL5EMSeYP/vLLwfSW02JlRuy5bLsIIM2poN8ANbIiR/qmf
4K/1wz52o0Odty3ApKI9QVzYFlYH7tF8COhZGGvnvnAGCiQreODLCkLzH+eDXUZ4A/vzbcVbkUkl
JYGNOtSATkxFK73tH3REcr1PbmcuYCPyU8E6ApOQ1Gkm1HoYhubZmpKu3BV1YpWhHJEd2TWTnScc
1VwUifNsVi7UiGWAPWI/aG5Tuv1ovsz8NTidFTCmjXQbChEkQIrIZ+/BnGIVBPiu4eDfFUwbQzHV
l2XbvA6gAx99KXAM2VuhBy9eNZxJJNwKWd+gZsKz1sJysNU+62L4K4O3q8gcEdc7VxMQlph+jxiH
2xX5fZw7uf3G8PMeZ++lk/AHN/F+dva9AI7eV3m9nslTs19epU1yo+dvRp2FfgMJkHJA2Y83U9fh
5/aeMpbVKHAgx9U/6pkNQE2wb214c8vMOnG+ObNnHCZsBg08kVPTtni/RqfCOInvMC8l9TpWCQdM
xxZ5Hw+tSFhwcGBkMQfocJKewNKJkVPtYO7Ur05SZBoWMDddd7g3efShXfRz5h2jIPceDJscitfz
9Wa7DjaaGPeRacjNyJC7A8NQF3dpEWtvfkOubtVlxfDuyfl2zqsP3cD8ASVn3iQjQdApD0BpMTxH
Ve3nF31stYOT6Xg289q7LExt3tTT0NwDwnkLIp4QqwkIWmIkKleUG9kPPKJY4yySvwczkMOF8LW5
31EXRVqBZfYqTkSxNzVihxSeRto9bQcpA3phOtil4eomzqh9YIVoMAF2LIY6HNPu7KRFcJ/i+bui
ooeaCWVXMCb9FnpJ0xEK7xrpzBttzgjW9w2z6sgbuou64KCFEB0NL4Gwcn07YK8Ox0Z9lwD1XqeZ
D191Tjk9twAQDzITGvhAjtO7PqKqgboOF+uQktktAkpBpr4YntlGlz+oHBkPjBusM30jzWMQ02Iw
OT2A4CqgJZ1mj4bfSCUvpR3dSY8HvqQCnIdrDuwtVddYPzPS91dSlVQXjEXQYtiZ+2FlBxIMTZEW
9TbR4RyNE945czZtSqj1+loTlTynHOa+pW4+QZKL0qNPEumgWZW+rUrbv5iCEjhMBU/y2bW19jDL
Ze3RFjaQGp7A1BC7KbXkCNnuLWsHZxtRnrsvXQttxvHv7LF+8bqu3FccCu46arXuncyz9hIrK8GW
GiNu3ZbDZdnrNhFwHZunJG9KL4UwX1Gv5E1i5dTcDHZ+ZMxGLly4S2rY0Dagx9qzHiUbt8zul3qz
dU/2/sgkqa1CVyO5XGXUHwDhUpsahPOGSrk5wRs8Ci6SG6TJltTntI0MgUvCz/x4FSdMNldxN/Q9
NMyxwZjnYfgNga91UQimig5eXihGp/mvo0hzVC+bbGJFlj0fIydsKpoJmtkv1/lcxOd+xuHpeclw
kSQW2fo5pR00Xvh8xN8mD1uk7p8s26Tegv4ZwpiO/51YJ/t2MkwQg3qsb9zjxoE2nwUZMljaI+yV
i26mJKYldkKTRmq8p+R5PqLYiR/wO9evM9YzzSPVhoVt2BlBH2+jxs6uxjlqzniJEwCKNHV4IeIX
fCZX8N89ReKOpOAOo09z6QWG/tq06bivEkCTij3yrbSLmO2QZm6GQlWHqRnnI1RYbxW0Dici1Rjs
HbvBfCc0BJSMyeha6mO3dSrzm9Qt5ndaJZhLt2M3Ey9K9OmUk1IC+xQ3XK4awCF7EuE94FDuv9k5
il9cuc6wgblYlVuUlGGPr2X64XtjRYJk5GCb/z/OzqtJctzMon9lQ+9U0JsHvaRlZWW5LtPmhVHt
6Aka0P76PezR7lRzOytXGaFQaKbVTBIEQODDvef2apVhH8E/uMoTvjxYio270XJBPVq5OTwUgTd9
hCSq+aTR6JvBabvyPjagEKzaalC+askY7zMVCVZCsM9LGfE1BDpVrImhmvQNnjjATQYAToIqwCut
uyLF8lvEyTZgke2b7GsPlhc0T4oVWTUQOaDGdGKkMFZhIGvDkK6Bo8kDcxeqMuVr3kyzNbOvunjH
1tg7Dogpd2o7sYpG6fRklR5LJd5zesXL06udaMtuH6Y56cXUrR47Tge+NsXPoU85/AR6+4NjKmPr
4EpM+6Nkgtx4iWk9NAaT7+AERHfjLlxnBO0+Vshdr6Vs3ZUT2gXSzJ6UEpZAVfBqd413J8ukOPSi
qw6yNBGeO5bafrL7HHt0Lu01IK9rBI+Znw+JuianN90ZNR/q0XP6tVbV1Z5h2+4cRW+302TyrJbe
QuHrlJ2W2+ZVNcr5C8J28kuPoATDMic1j3HTeumnTElYLDu69DWzB5XetkQtVXL8YSlle6MMGewu
6LifLXYle85akwe9tOp94zrlY6Zb/TZ3lOj7aBbTS9kn2baCKiV1PXtoHfMFxzarT6Xv4ePO68NI
H0ZmLxGwCm5TsLSsGILuMwhJ86Z1rfCQG62NHyztiRhC9HtljYaKsZnjvAR+oiGvS7OOn4q8QMqL
yDg9zquFu2q0a3FoyVLSt/wFC6Ls0PESoix8mMxkZjnA+sgRkdM5PT3hlqz4Se8ddReExvBUC8Xd
B5GLWt3ieBtjK0kzHQQkNKwcehaxdB8nR9jjhvOtQFlliKGeIoegZECaZbUudSWK99AZKVQ0jvEj
UutwZ2YG+TTFWMXACC20tiiPtVUZwcAKRq/Es88ShdbPjiZqdmJf9K8Glf+rIe8Sitqm1e3toPcg
u5JfdezGqfkeBVUUQfeyQoirZlWiT+ip1GELAQMzsA5a52FW/MwUonJKO7KeO69ACC61Ljx2GZ4G
lkKAUWGHde2maclO2QoIlA/QV1CEukJc6ZhC4ZMgvoXN6UDttaPbcjTmrt1O13XOYyJpo1JGMITG
Dkmbo+mN12Y2GbgszNcj+n++toaaIsrO2Lugcv6gspDdmlZUIs0pq+maCetHZHjFdmK1ct0UYQUw
uCteuyGkwzvhhvib7kpKz1sBWO+OIWtO9pwGcFzphFuOBMe1O4hkU5rG16TryTyDfIn+u9U+xY2r
+DJwXrSSdDc3rXTYdxlS7kh1jKt48FjFCsSVReElPslZ0TbsernBHKv4cT96G00rjGPAEgESs4AD
QxWRhac+EubDd1/hEH89Mu0/InHJ96RnRzeTTNKQP+6KHTAN4y6FOvzBSPvpVikJKlJ7T3ImNCPK
yqB5rNHKSBJpBuzGOcaAXh1dSHGh+BgZtbKRfR28DEnVPCi9SIiNQqq3y+cmapx0pFYCfM2J7dp3
6j7cGuknvn7M4oUeak+mlk5UgEY2rpwFUkTQwiK+CYko1Gjkg9pMr26kAxhspLvTEbj7Gr6TNRpr
SDXA9uoPLHB+2kouvnRTwT4kqj+2wVB/dmrvK2WFbj06zIGkqfp9asVsabQvAViBe4N5YVuE+fTB
SeWL0gfBLtGV+CFqJ9w9ZRKOexSIAxrbYgKsacM1xFHLIoQaa+3J/Ea1G29r2hKLTZXX164XWrtI
ZN4uJHIub5L66ldqGvUowJCOjuXQGDXs8lP4EYBfeDXmlACM/CkbI/YNGJ0O7CsByplBcfSMvJ3H
gNxUgfm1jdN5bTfA/kHuuGWxuS3yMv4cFzYuKBaPG622Az9xJ7GpyELaKkkDqbhGszvYuTdnpjVb
PS/mhWZ9MyYteJ9avngqvpnUsNqD6qklBlzwnGtNi5MUhkfsUXcIMMGbiv2MkH8isUmpIGs4WomH
FUTDuklD7K+tYt8kmYyAu4pu3+WKQiAVlH3M4w5MkyG/GxKr/FYWOOQdgoBaEVg7LZnUXdTG+ce2
D7t9P5jDVhf9U+UNOuf9pfWSxRCq6jAkhTTt05tQIbNJBYJgFuMhU0v1Ss96RJ2t7PaREK2v4RlZ
ydzFl6SUzWFik/etjw11RxxhA30UF5HXusOzaY7emvYnswxV+wEBVgswwPgCdRhAAxj9LU4SergG
+dyjOF3nybROLFCTGSlQrJKUuLj1ehghaQ3tG4OYeecS236lRdk3rYnliwwq02dG7w44gzhBwsKx
NVsr/NqPs8a5IrWt0o30hVpN+1ortnjwoEV/0jsotpVV7NvcNa5lHzQbRIP1CjJkd1A6cs38uKCs
LMyh3I6l0fDuMjhIedQVPwGExRtjLBsmlH3UcuIYq76q19GtZ0cVLBI+uqpCxUsB1XGoR1bTURd0
O0cT6oZXlq2jEvC7awFj9Xp3b9CmlIg0EqzgyK+qRq6VOLUQBMNvSsGXaN0wbpQxq3d5n2IGarzy
w5BmgOZj5kLEwDWh95SxPIe5x2YPswGjKW5ssIrbFLOfsvbitNhpspoTxAsFNzB5ZSssP1Ta+iTt
bkaYF/eO3dnXlOvr3WgbE/3UPtQgfZAkG72402JLuytYAfoKqzpiGlvc9NIIMKKF4YeMPdOKH+g3
0nXBN8REZeJMcv1MaTiYVUtqHU2lrtxgOmYi/qqOqn2bVUAZAKLddngFV50yfTcrmaydPL2Bhk7Q
V6/rPwGQRuu2KsaHybGyHW4hnNLxiFVOCLTp49Ba8Uq122civoojgINxE1nFrey6LxwP409r1I9F
imNeaUW2aSNdWemlLdeNilE+0zAqmrpMH0qs4RzaImBXJfR82EjU9XAIHrROj9mYV8EeH17EaB/S
bWQG3kuvodrPkvhbCnzlWDUcXa1FAqrViTkHNzs57q0pyr93rK12EsXhlQYx8r5PBKxGnTnXUVms
rCgXQJ8gCNL8YsKkXvV5pmxhzufPStME125ju7uUMLI1KGMbHUkApYNktzvEbF/hGo+bdoqBnNWR
8zWtSnhObaL5XmSaT5BkxlWR2+VGo3ZOuSVPjFVsZw6fj2SC9c/bgoUIq8uMIcJ73lFLW4rSkKr3
OD/lbUaswnNOHAMfFBFsMIelhx5ZFAWdEX4GUN0naC/7UfTNlWdGQDm8rn6VLSBGtR5uRQY3TSno
3NCRygc7zK1vOIxe8FgWR0hP5ToeoV9O7hAfvDywd4mD7R2Hl97P5Pf2WAeieRxT2a9bbPX9uicZ
DofQEKfXRjASLxlGPyeVw/YWxBRxNDZxdWOXH9SAIzZqYeWwk0akE0k5TIC5SR3QCnB9SPnXumKQ
rNA2VNmSNvV1y5x+DqxIj0rgkFI6BTcKkYePhp1SaZso3uR4gTeN5ojvRgA3z6iUhtUBI8+LXCtf
OZyV3ycoxdAaMjt+dGIsK5ZZHto0qm5l2FM2zoYveFV+RHHi7JyaAwWcXORlTp669/o+PwwYYYgW
LO3uBwcf2hzGJ7rnxBujj5mb1N+t6mdSO+w1LaH6esBpAaW3fO3oU/45FBVGVMNuD3XXm4e0Grr7
SR/5hPSEHm31wGv8INFcyp0ytPckHJrrYd7Ll1EoKOXZwYewZ/IKyGP1Y9gEj3xdod6VRbBJ4G2v
gzIdAOw6pthlQjKSUvjyeERwTWTs28svQd4P1NYAxw9VGm1lG0c0qzYeAIx8raG+HOrewyFFFuQL
h5TO3VgMYDqjRD1auOiO4NGBWpmq8Ha4fVOVHXod9buIHYYGrxW+6KoAZAKCZqzTbguUCb2FZY7w
ILSwVkl4IMaz3zT6SL0tQ43RbEQ/rWq2IE+UjIud4NDyyknT+8hyjK0IWYJHEwc6JgT5dZJO1U4V
U3qFnhcuauWWL1MuRoz9AUmsazZ4GDtA4Iw7W9bpsLK0VoP4RWLRto3jD9SsOBzGhyfLkeWg46QE
CXiDvTFsaDohRzI7fqa/Ddwm2AN0a28HmPprPZrMLXbctYZKem1X6Y3Txq9dMcFdMmPpc/YU78C0
bKvJBlEVECkyVV573RveTF4z7+te1FRpoL6wdyqf1c6E3K0OOr7TNla2og+Gj5yTx+scj+JWqHb1
s0fz8Ao+J3lIsGpRcydLF2B1tAdcZty0HGR+KmwnnRF+TkhgYa4nP8ow1PZOYH7xyhKskDdD0PEQ
XGlqml05inYdCutj0bjFFVyFchNX7bPQqItnJpEfHuiTjVWZQJE8V37u7NZ290QFY0c2TebfpjCt
fe8E1iNl03STGW0FDztrbwYE44cS4sQu0s3oC7X+EK9dHVFZbrqSU46gwVjTcMrmxvGt0lXunp0W
YERWfIeWXnrNykCA1XQ8vyFbcV1L2zzk+aSyhpXGMyUFSsyu0K/ryG5urG5w7j0v5Oy+9+iFwmUd
3lLS3tkNQ5btlA4ocIDxF8T2/TAapApHVHSssG7ntZh13QwdTmCcS+0rKDuwm9IbTHc10IaPqjRi
BRJZaH+PEfjEK9Yv9T14XT4YNYdMknXDIWjD5oaPNYd3buDg2LNLTq00zG2tnuZXM1lSXzkV9Z3K
aoJPkxOJq8Tp1KsZZP2iUWPapVPaeawkopaptZvYIiN6/FIHaJ+TuJQ7TfVIpHKgfmBh7XGqFk7y
UXWN+lGrzeo2hGrPhzDpJ8KzmckEjG8FG5MXppyVhAlw11CMXLu2sRFuRoDGN8C0HLKmsuGbjOAf
2ZjD9uk4H0gFYurvJkWpH0SQ6tdZUJRPpJqmrCaKkb0gJwnbKrK7a1CCMO3CRLa4A0mwJW8t1bTv
PamxR0Dd+Vc1twWWOXtI7smupCIPvDK2j7kE6bhyK5EcG1ci/CJq0402zhDrHzGsVT+bNq1J2dS6
4lpPXD7MUElccoBAkN0XPVZjrGwiPKqgKKub2ikUfa31FpS5SnW+jzFmiol58Wc4itC9Zh1m+5ph
8l0dFC0K1q2nzYEuaV1clzYUzw1O1OpJwYj/4mW5/KYWZUm1kAA1lznM8m57pqovbUPA6JR33G6b
KPExbJH+poR6vGReWv0EZqt+4SXjLdVjr972umKuiBgvyw1iFYLMPXsGszWGgiIUI7C7a9jSUb9P
dT+IDP2RROnmdoxU+IBtHo8F/HBh3kRNjmyhV2XDegkoiUEm7ewQwcH8XEwuZoZKEP6qm7/uywg6
a42bX012LDCrz0RlWB6RqiTWrkrJjNcXA0+iOd6dgdLwxmqjejbzR4E/Ds7wLAI9U/d9PnqHpJ6m
aqXbbVrdhIUDSgrZZ9w8Jpwc+2GgQppwchQzMVm7zWOXlKm2M/PE3OUJ5/ubThjZI2eVYXoFgS2K
scC6tbFROQ0jBSEvjNUYeCaVDZ1RH7SAfDZNw2krH4QI/Xw+arCr3CC/dkB1P1ZuIvdlmw/WVjot
DdKMDU2qoTwlrBn/vLmjlybaDu0EK4u8QcWTcnTVkjZFdWMdOFP2SEkj/EQZnh20p5TmrtV60sob
pzlQP0/A1ibZizokXQrT3IQEqggJiGCU35q+lbfaOIwH28L8eu2h/LmlIMvlgfuCBZvFK6706Kfs
6AO4nHTMNVYtNNleW34mXCy48RJAU1hoUepWXeK7gY2ih1zX8KumhMkRHFZD6jl+nW5b2xSeCAFj
gwTJutO7dYkMgTALrMmPTs65/jpu0jHfAP2kN4aBhWSlcfmftRHEx5bS+AsVAajudVzWTBZZAzzU
s6qnpC/kN3hCEBgD11BeFR2FPkSS6omqpsLmbsTVG7sp6bx4L/rnWjXqj4CMAKtrhfvCnsG+dYxw
mDjq925EbbM+IO3L5iNfAAl1GuYrFDSsxwOChzZeVobtLokShMONpa/VQWFdKZlIbxkHuOwHirPp
Omkz5OyGRlbZRi8DDg9awwXC0zq9+qnM0tjFtY4YnAoWPavuEvPFpUJPGG9l8CIqInpXdq1mvEyA
y9ddjFPDGGuQFYjt+O5SDM7vYowOm6pzoxsv87J7TxZBttMC6qorZWDQg5oVFEBz4LmI2cbogFbY
ejGqnE7AUejnTJf2d9uIkiPxxjplyLFnelAlAnipmE6+ytiZc6w+xgnW40Rl8GRiliwmJblSGyuz
vKcIbiG6HI8eqJQVL4GQcB0jndkivO0SCwJvATP7Jew8LfepUfXPCmBbX0XrdmdwYPAYxug4sp6O
y2chuIkcO3scLad6Sj03ag6x1Tjf2ez0+UZ0krERS9woLAgmBb+CIliZSZTVe9bRwHmFGehiPVFH
/JSNk846S5R6c6U7RvSBT1EFerdOg+TKHtvEr10nRInC+CD5nSOOL1FG1045vbpFhyL3oyXSHdx2
Zt10DD9xOkVzOpo+Fnd9444sOrDtb1VOjJLdLw1Tixb5JxgmoW9F0DHd26VBF4YzzfiWJRudW3e2
YBVjk+5mXaPFJrsgclNLe+Z7foSLemP/MQNZhm3N0+tHaYzwL5Igkbtknplhd4DCmYbhqFoBWLlC
lB+KuBg4OdIIkmRRzxcotfljKs7qXk+K8cZW3Zo2wAJy3ziBsL6kWZ3B8k0iKGUDdfW5QsVLGvJM
7kURsRmq83wmV+iJnd1Fcuj2lazElYrpmWg1RT3IKeJd8JEr7TUvmCK3UzeE9A389yaaUub2Xo2D
u8yymSNjyGvUEQLBJKJWivHCllLdZwnCHitUog81/fsOQ35w0+NU3MrI6nzgGhyWDayp1+AnaCQS
N3J57XSiGTdY+Km0kuobKIcxV7NxJQQdTu8ILyVPC2CdrnPmuilSMByIC3iuiOMaFDjtRPi0kTKT
FI6LyheHHE4X2VZPQ6kxFmfw911XknRKO9h+UHnKmsjvutr0tSBWx2qsg+A8gRN7F4WprpXWk0nv
3kNTyEPWZcJ6zfigsEqG4QUytb9JckRTR45C+WRJG79JYSIEZ/GQ+N4AeK1NBguFkkVX6TihJVWK
kw+EXXwv1Gjsn01V2qwbaz5SRLcidTfG7JGFlkJEmRvSeWXicUYZlWRfrnsn44PJ6lC/Zhvf3o1V
R+xHGSGKiJoGR1cyaMTFybtWIxbGLVSNkHu+DYoy4IYpB+XQglA5UJrgaSwC0po1pXHFH+AtxivA
rszxHdP/Q8vmqKNEPTTqdeLx7m6nQMNAo/TU2LbDoMXKDcoDkbFnKTlpT8g7+0v8/x85rp9Ezn/e
ze/+/6V873+I29f8R7O81Hw33zC210SrSHBZ/767zat8/e0fiIOM5fjQ/qjHDz+aNpP/Q9qa/5//
3z/8rx+/rvI0lj/+9Y9vgk3OfLUwFsVv3mokoaf92Dfja5G/1su/8JcZGxsbkcx4Jr2/WGGzYa7/
0ch//QObNopSWFQ4lCyVP0do/G/CmO7+06JqRNwyvhKTWDdEno1oZcTf+qeNBdT28P3ibbIAhP0n
hLHfdeMKsnhsnFxooRefJnJ0DOYSII+ZOAYsPI4mYuRzSs5ZGfu3kPPvyy8Us0VShmzkU6C35Lhc
BclwHCFJ+WPfwy1luURswuByZLyqiuKMF+d3se7fPzn/+zcenEgXTlc2TjlrRok/zdgUfBqilIVA
ZouKMV8RbXIvY4WgwDcv+/6vx/mvos3vWRrI5l//ONWGC504lEPoXtUkfARsgQllVCuv+aAV0+b9
6y8s1n8/0lLJKxN8tNkofLNpu/ZKLznJ2fc1TPQs1O3+mmWw+dUSOqyOrjoSkeXel0qnsBdrFPWM
7ed3Gfnf9zA//JtmVTJToYcClbHNAZUccKRQ3SZ91j7jqsr+I1H33z+yEHNHnbSohTrCN0Kjeyx6
V/uZZJUL2SdUqPu835ynXhdD6u2TDByk25GN5aSKC1zxvdEKVjyjXV3YHRYe0vkMf7A4waM4WFAC
Hez+weIrev3+3Z96DwtvCWUa2YHOIy2Ulw6hKJ84Yixch8gQZyKt8P1fOdFGM9jwbRupoRfpthsI
n/BPsVU0KXY21dUzfenU1RezAmGzhRY7SemzWeBouatZL+SArevt+3evnWikX0L+N51Vo+5rjooo
fXRTQ38XxtaoXiXSRrdj2eh41lXZklQK+qb7kCItj680jqLLg0N0RnW08saM4ZxJCmsy9myFoEF7
IEmIhAjt3C3+ri3/366+NJeMsegFjoaSiEhXocgk1CaCwh6aOVowot8+xzKdfmhlhy6FL390gO/h
Ceh0JZuIpiqc7sKXMbfhm7ayTJZHbjofHis98ipkhQSAFK339f13cepdz//+zeXbbCrTpE8qPxRh
8YFDf84Nxxrd4mWjben/IHGYMhG+AD+zMlSGgVbkzw74hZfLbn8xWcgeRAFmHEwUapY8K1GdfOvH
Kj8z351qnMVU0bLERvuTVsiDx8ZExNKwdUlgK184jBeTRTbVjlfM1l5XlaQZw/WrPoKamuSZxj8x
ztTFNMEHdgqigI/CWEvOeXunn0zKcr3bgAkOlZ/vvwObrvKHRcTSdqMDPhkzB6tl2FfDLSeWzQ9U
aJp73dB1s9uhaYP4zLfhxOJBXSweiPCQTiDVmQuOGmmNty+Vj3MIhUNNNiDxoeV5Af1Jnfi/M1PB
iU4wr/7ejhDEdpVmlEHpe/DNvZ0jhxlE5oVAoi5rv8UIN+qhR/XZCx+8XgHBf9QNASRUofpDFgQ7
B3ZMthzP8ElOPc5iwHec9evBUFV+25RusSVz2iRJuI2K5/ef5tT1F2uEoaR8CJWFFWuquwiAywZw
akbK+5nWOnX9xYin4FGihYzxFnuU6FGmsv8kAeHMy9Z+tzb977yvLoY8mzY9r9VE+B5+kr3RSzf7
FoVaPGxVJY30zwS8wmKLnKinEJZHaXGTWUE/wvGXqnNmyp9f/J8G1GJaQAjUmZrGK1LKziMC19C/
9yohqOtcusrDJa/J8hZTg60ojl2RN+OTPdaT+DxxJtkHjnNmTpgv838fgQ3S74OmyDgod4y8IjR9
TJu1yTmutw2RGgQrAGdolYwmrspVAAET6Xw6pp+dwDa+vf9sf56QLG8xS2DRSMfKZHlB/IKeIzHD
U4X8P5LKXYzJGO5dJIX48P6P/bk/ArL4/UlLRQ8Dp8jYQjW4fuLU1uSKs/UpODOHn7r+YnYgZkOJ
q0FWPp5FBXxoxPm6xIf6/t3/eUK1vPlX33z+c6+M2nH+PEe2WSBd89oOe0nYFYe2Ai235kjM+dkN
VpJd+DiL6WGEqovEvGP4Qn5ftU71XLdafubip178Ym4gKyBpqmpeV/adaHdREA6PFAzzaD8p03Ct
EEGxeb/dTvXvxTShU7KBR82+vLcgFz1jqFAfdci0YAUKNf6EssF9lkoeODtEOkG+xl3P6fT7v32q
RyymB0RdukBNW/rYG0yUzq1Lvl9nkAzw/vX/PP1YS4+6V0pkHipbmHIM57jsVINcSDQQgpKpGUzr
/v2fOfEYS0BRmBklAkythNFPGovX2Fgj6XRnHuLU1RdzgMCrVXrzsCT1JHhEvK89KjgKri6798Wg
D2wZI9tij1qGNTRy2T8qaN12l118MeIjTC2VoksuPmNwasheOxyt2oVXnxvszYjvKqGTcVjT7I1h
XDscb60NQbrQZfdu/H71CFKMlyv0zRhVzSv+KSKLOs1uLmz3xQDnFLnJkG+WfpKP4k5YCtGD3ozr
vOzuF6PanhStRKvD3Y/9TwOcF14dkNqXXXwxbMciJQdIFOyE6lxQ4ieNdMLWsL/o6s48Ub15rQm+
d+omnvCHJD4UHblAWmk/X3btxcdcmsR1DxyZ+RFRPYTYiGktbWy/l119MVKJGc2wx7XCVwYrRA6G
7q4r6+zrZVdfjFSJDD2LVdqlUGZXPWyKVSzyanPZ1RdDlWCmuDZKlu6474wHlG7XIauqM9CgE1OY
sxiphR12yBlo9hBvHPT0tqYkWmhqew6+cuoHFoNV6ayM6Cf0N5pbI91tMX6xfL9sAl4SXSqjdJ2o
0YUv6+rerMstoI0LW30xTKMCK6JnA4vx7KlD1C3p/UdklHV/YZdcDFXXqlA+VLWA3YjOdlMGCiJw
8P3Dx4u6zRJYYA2jpdXILn1k7iMTsWg+tKManamwn3itS84h+EyYphmdEsVhk930Ng6qjd1o5bkF
wqkfWIzYEVXKZEQzqiTVKoDnWTX2K7MlmuWyqdJeDFqrJi5Im6eE3CgMn7R3Mv8St79sqlyCN4jv
iqMs4DzAcG0TxopIOIANqwvvfW60NxOxtErykSxKFHTOBB2KddQI+DwDcDnV8osRW5aDo/bYd3yd
48/9lMjsG0YmAiTe75fzhP6HXZu9+LwKU428rB9oGT3QGbg1aRCj+FTgDLCk9zDhQvPTSlpnhsE8
S/7p5xbjOG86A9l9yXclLhNnPQ44Clck86KEQKV6Doh6qs0Wg3lCwtYlBOj4cLjdtVqGJl4d07ls
qiDB/PfX3cAXy1M6EwPawWgp2itPBucoOifu3Zpf1JvOhKUYYUjBJFq6dr0fWlEfHDwkly3WluQ9
XRFWa2hMFKMZa0cb7MF9QOuLM73p1M0vRrHuQC4yRi/DkA4CINTUaTs4RXPu5k9dfvHt5UzfbowU
doM29rm74R+rTwoGpHbbVeAdcf4NXXsYROCI2yQP64dCawi7TmbBKvbiQgsj7ABmPKWbEQwoHPjZ
zLJuhJirOY2X/EinLnqQRH4kN1TJKTS1bhHg3iOTBsNIm2Jfb3AgxNgYLDv2OX0Y0mdMY9kzLvIK
j2ZjuOXGNSdOMSzb84FGWcoOnUasEuqI4HE/hCSm7W14+7i3EjO1vuFYh6rfONL+2ZVD4z4M04ih
j+ASfMJjDEckivSUpNn3R/wvnPcfxqC56L+wMJSpb9TMh88nEH0YqIx26CEEFJPJyap9WJijtVYR
v5ZHvQXysk/msJgNLGPk5HqPcHMWe5hFfWbhMP/yH+7Imt/3mz4P/shI9Twv2FtN8kkC6r+lUPUa
9BCTi8noklXSpIa7wocIY68usS+/3xanOtRich3HCDpwHArfTnJ1DyJyq2OaOfPRmTv9n55qMbVa
Rd9nfRoLf2pkhaA41McNC/bcXiGrv2prIkkue4rFpErKE0GRoDr9zMWhommAVCYPZdmFjbSYTYcG
GcRE3o4vMWRslMIxN2rmGVcX3fwSgpZpqQUUxcz8yOwG8D6y4SDKad1zTNUTr9hcrFwAcMedGWIb
M6nH7FXTlWTFynOfz1NXX0x4Y9D1vQNXzU8ASn8OQhXpllY7h8vaZjHfBaYSy74B2oaZP9wRUFbv
rcKzz02nf+6fS2RnC6bArjTw8GnoFFg0m0r/TlSKoZy5/olvvbkYXAoeDdKTpsY3hxQdeVYiz1yZ
MSHinK3m2ctlbbQYZZoV96kJWcpPRW5dY4wcH90sns5c3T7RRouhFWXmQLUskj72bWAMHVEoAeJY
QweUnzjFWpRJ3Z6ZBU/1pcU4K+CutW2SKXvVbdMjBtbvsUfG7kXNZCwm/UlrkyYSQ7DHQTns0d3U
ELtJJXr/6ide9RzV+HYCT62Gs7hCr30MzHP8eu6G1hZ59ywBzwNcNO//zAnZjWUsB3NZOpmH6Nlv
MKB0V2nYjvpezfT0MwaaqLy2oKzjW+tKOE+Z7qXFxjTi1joMlqUVty1izunMrZx4Wb9IlW8/WXaR
t5zNCB+iXDVsHJyyH/mCK+aZj8ep6y+6NV45x1Y9EMnukH3sOp5H2Dj03m/HExc35t7+5uYVVmmg
fpqImOXKfNIqgTfVu3BAGstJS8QGO5WKixfu4I+uEW81XY6XtbsxP9KbW7eIQbSc2gj9dGJwrkkl
lJ8zhK35Ze1uGL9f35WtpbPD9fZurarI89UK6yv51pc1/OKtalgv8or8pD1mJfNTP2jefoDP9PH9
q5+YrIzFZEWSp+6YSspyTcAlDwcMhyuRYKTd9EJU3c6A5XsOrHuqCy0mKwKROrIGVHdfFYTZDdh/
/NAzut37TzKP5z8snZYaSPIpMw0qWugP2EbjH06Hi/agibLo9wr2HbmlvtcXB0dVtJf3f/FE2y0x
8U0epknlYZyNlUpbF41lWiujjCsTRZ2GpBugRBdu3/+tE233KynlTR/uBpfoVStR9n2QoMCOvJ78
stxQG+3MdHzqB+aHfPMDABECjEdwCOoCE9nKdGRKAuRQ5dOFP7AY4+hV9LqEBLMnOTz+1ANWeFBr
1buwfebHenP7laWLZBhzBVGVYHfWkWOeuPq58/5TjbMYJVM3xL1ujgAA1bG9s8be2zW59+9EZ/TP
4Q9x/1cfPa88JSD493tP8yq1YTHBR9UIBalZi98QQnJOo3bi3pciQC/McksNcn2PVc8a2LBg6d+a
RmVeJGW0foUpvGl5MuhUg2k79/upB65XOkH/lRXPJNYDMq4L546lFtAluq7xZjJSMCax70BGxpUQ
Bxc+w6LzF4AyYJk4KcB9rMxgeuQRUIb+FIZT8/OiAfxL5PimmUosnkbHpOSbfVwepGMTLFDL8PWy
qy+6f6D3M5fdTnzcfF27K7IBPBdLdJiAl/3A4huX161VlQM/oDZO+wIWRXzoJs0qLry8/vsQSGI8
7rkSDPsCT+Yt8CjYKwWauv+Mhv8/eh3r1+LwTesLPRhbO2oSYsrIW4I1V0zX2P0hXr7fPPMk9oeP
zy+d0Jvrd8NU2nYWxHP3LDAzmWq2IbfQGtdC2Ofo8Cd+ZKnTc+rQAbUS8A40EXEWbrZgQvSssuBe
kf17TrRwYsJYCvVQjjaqjuvRN1qMKKKv9LXeaBeeQC61eakN404MdeIX7ogBxwpy8GJJZX96/0Wc
uvnFSNY7nDR9weWHWn+tIgoaYWVedtL2K939zUvOwl6CmAY/0TdReU+wWOID/To3wk693cUQ7ofJ
nJqaAiG0TQd4UkFU5LrALfrkJVp1YfVKXYzjJDSnqizhOhGES+hl6rphiA+MYLHNZS9gMZIV0qaj
xHIjyK5tQ4g3Ks9u0C9byS9ld6UTubAZ7cjXwlHuoerVAPjGCwvdy2iCMu16REBG7LedjQiZPEDr
uogSisSXNA2It98nOUe19KyGYoj5Qnkac49Ul9o9Bzr/c8eHGf/7xQcEwYPWh7Gvi//m7Dya49aV
KPyLWEUiMGzJmeEo23KUNyzZ9xpgAAMIJvz6d+aubDyFKm61oDggQqP79HcCD7gvXHdQPqSf3371
VwSPICP9/XjhRYEA5k2eIzskDezqY9llUY0b7Dz0SZyVcmI/wbZS5Wc0RHrPmwr84dJfhxz1+e13
eO0XOkvb1DD+mEME+Laehme+mPq+FVX0Zd/TL8vyj8UdUHBVa1T/LzQOAme2YTywDS1N+55++U1/
PB02tRYE9FicdSWSG7pw2B1v9buC59eGxlnVXeNRP2rwyT1WJTcczb0HMxfdrnLi/7kwrsXABYhE
4hwkxW8OtHiKnIk87hsZJ7TuUdVgRuLqP0xIpfsFrv4rQA3vjPvLmypLnNBaTZspY98v0LV/4ReF
wBPdy8FjaDHo4GD/zn95ZfhdKZxmjECLMmJmgmwk8uoCSgFwpBl3RXfM1cCh6zCsqLBeHoFSifJS
kDG9VIddHyB2VjaaZZA3ApAut3JEo51ioI5txb5Vhe7Gv+b9MGMrrWI8HI2D6NPv+vqm2xjfN3fi
y1f/Y1Vp9AnPQeUluSyH8pau1r8YdO/TL8A95u+nK1TdbNfHST4ZFcJOYAvBXQbbfd+wO0u2VCEH
+R3IXmq633HXdFkMivKucxIdp3+/OqlmtKJ4sKcnbSJvO7WAXdO1Zf72q7+yqP4z2vhj2Omgg3Yq
LPJdfYSGKgZihAFcAD3iPdDqy84BcpYuimx2QesBbvQhJed5BgSzA3ZjVywHh6e/R2iq0ESaVF2S
R1UF0rBJBBgnpH2nCPPKCEXOYRzEADCboijypLyYywJMAtIMRJQzSWUbLPuy/zBw/ftHCEvILNES
BCpwG6FnXebAre3c1CJn6cKwE8f5UF6OrBpsS7OAAl0As/X2HLosov+/MLHIWbplW81ATqK2AGDI
8l0Ds3W2kpoP+57uLN3Ioh+jrGiRL6DOp+gk/jZuJtj56s7K7XoOmLvFw1dPEsAXi6+s8n7ue3Fn
4V78xBAgXIiQFk4dlAp563VQSOw7qCLnsE22zoCNTYqc+e0vfxuumh7V/H2v7qxXAzBISMsyAQOv
qm9HDa/G1C8DaJN3Pd9Vww1UAJc8bF4+1Cv/WpQseW7q+r0L/Cvz0VXDtYwtySrDJLeQ6982yJSd
5UR2nrGhs1BVvC3buuIYBPhUX6maeeBdwsX67ZG5rMgX1pKrgyMtQIwB2C85XRU9bFCGYFMGXefU
12o5NLIOd9XdmSuJI7VsIbnQl2MFzbYFWLOLLcvT27/itS/grNlyxXADhujlTU/W3NTRo5revZW+
NkTOmiV9XHkVhNuYPL55is0GvCyZN2rAqUaPxi0fVlDA9v0QZw1XQI7Oy1QWeTMEIoPR6HyIoH/Z
+Q2cJRwm88bQBIFfEmmypogg2l9DEBf7Yv3QWcUg+pNkiyDfaSvqXwFuVf5CUkLsu8K5Mritxf7G
wEfKGQ/hIu93WTGv+1LEzFXBRTCsrROFUhYogsOxnILyAOftbd/0dFVwFNjopmLSy8GDpYdqTEDK
awzdVV3Fr//7JAfecaAzlGXIf9LhoQCNNdVdJ3altxl3DlsFh5s+HlA8soEoZiB72gbkJBu06NyC
f0G1b2q6kiyBhnsZFZg7wUyKjEqxXK2w8n1nZl72yhd2Oe4sYZB7u8SibTcvTWkVLomKmBsDpOkI
JKwErrEdGw+mCaquq3fG7ZUtiTsr2SQeN225eLkkswFRcl7O0Hotj2/vE6/9IGclU1NSy9DanXtw
jP7d2Y1/7scw+OgjmPOzOYBJjd806/e3/9t/SIKXxs9Z2UNcYIO1OPs7fwhB85IUKGCIhNriQ+8P
6kMQKiSjdDLy4FaCWw1q92JJcgKn235r4KEBSyZlG7ij1a0/PwrYsphDE0o45EFHES77jnlXaajH
DSk+wbxcGcF+aFNDIelHpvv69jC88kld6VgSgK8ZdCuiFB9M1A3GYWc4sexrl2WucIz1DQJyBsS0
MvPvhFX/LkPd7xwYZ4ugMTBroEbgsgvPv7O/aHFFYAKx8+nOFjEoPx4FZLg5HMsewsb7WJTtvpwz
+DJ/b24juEfLFgHx1SzBL9GEX3gx/N73OZ1NYYFhh6JxjYikmKCRnJvtah36fUV3ZHH+fnG0h5Yr
jF1x0Q3GXyWpPlehfidme20eOot/qzVqgWixBxeuK6/hc7UAAk39fbdb17q4m6M4LPwW52zZsW80
8pIPSMCE+a5Bd3VhhdnM0kU8yVthdKqCVadS2319jczVha2b0RzV8CTvQ/0vPMJ+wGJw37C4UjBs
eM3Y9hCgBLhkfWuDNjwTMe08/lyFVCzh2oIOpot1VVx+KWUxfhvKItoXIbgSqaoYUcwiAG83cWju
kK/r4EPd0OO+T+os0SQSLaTHRZz7uuWfrNHdAwAg/c4J46xSgqbxBUBeXPZNN0nw7GRzZ3q/3VcW
ggr/73WqYIdUqxm7gAjDLddrv96HDeveGZv/dBgvnJyuRqqcURFdRAPd1WrUrwhahObOTh39Ib1t
7GENs30gfn+EDkI9F3Myn8LGlu2RyGLzwDMFUiBHl8+vElwgfQwZMPWg0cM/Fjr9VmXwbZrMwVrN
P8PPPGbvvPUrGwx1jvsKCO6pXxUA3ZQjr9t5CRw+w3Ft94XyrtxqXb1J1WWEow62aifUojmMIeE5
sms+utKqhg4C5Oo5zgUcjuFGK+6LSe7MPblaqhoUXsu3oMiji6Nh10PipLjtT/te3Tmn6zkA/BfW
d7nZ4DcnggKGkSXfhyVjxDmnZxNV4HFzmDWsa38f9jL+JKndHve9u7sNVEEbFf2Edw82kpYC1nNg
Xu4TYTBX/xrFgpZqxfZ7sQF/9kthTqSXxad97+5sAhPrFi+EmXsONtXXggywbjNbc9j3cOe47mGN
CKsFRAKV78M1bQo/LQXbp4xjrv5rDD3Ykm2I7Dy0BZwiEHfuVjvxL7te3dV/0VkS4leI7BIwG3OF
7qK074v3dHeXeffC3uiqv1Y7e3DHmKCBLGbzjYJp90zs5N0M2hv2NUwwV/vllZ0NxyWJ8xXY3aue
w0+z43wfAgIO638fHjAO3Nqu5XFeTuEPFjRPkdrX5MlczdeCv/QwPULga8PoRjSmuYL9hr/vuh04
izVGY8EQ1gjyerV4J7sScTGA9um+Hh7Qcv8emAXwaRN5cCZv0fF2gJPJLdol3pObviYo+K/T7I8i
0gRHSIBRa8TWvm6OsE9asWD5CmfGNrDhkjfUY1OmPVlPgFA3TXvkhEcLEKNwoEr3LQ1nVQO5gjux
hnPT4iX+EUWbFsbW5c4CiqsJ86ZQB4Vn4xzZF/28mM2efTtv+y4QrhhMrcFaRjGmLfOaqzDp6WGA
Y1S2a2BcCdg2e0SxGrl8mEWPaGwnn0G2r3Y+/JIP+ePLe7CJAJgb+VGmkuE4RWgkXsO+eIeK9Urc
43LYbBfaQBcjYvxBrCiuKnKUYfl137g4py/6H9AmT0yUz4sa6ww+8U0FJYEa9b4Z6TtrWizzBuz4
FOcwPQGDdpTqUarafN73+s6K7j20kVoCdxUea3mGxEXm00b1vhuK7xzAyMStogYTPF9kV55g9toc
4T71HrTpte/qrFXYdcPFNMR35VrXeTj2aOJBO+Q7ycXXnu5Ey2ML9i9IvBj3KP6wJnDia0N/H9KF
urovBbEMfFKHKB+KsfoGeTf9uEx9vysQp67wS1OgCfoqDKHvtuVHuOAUTwmFT8WeKUNd3RfxJ3/p
fYnTEc7MHSAa6/wUqhJx877nO6evP1JcrhgN83hZJ3EscQcVGcCi4nHf850VSwsZRAwOHDncnvlT
wwL9Ga7K4uO+pzvL1QgzMENKXFNwKn0iURN/kHNvdy1XmjjLtYtYUsJgFY61pBvSahnHVMxw/tn3
7s5yDeFzwYNVRnkHDvUxUZt3q/pCf9j3dGe5wnaZ1pVkUX5R1B8G4dGD9epg55x3luvcYvsdL+dT
z+lBhSA7Ee5v+6akq+aCO8DaVPB1hiAEFniwLSUS5uAjbAV3DY2r5prFVFu/vxyuVf9164enRNGf
bz/65Wiculquurg4UNS2yI0uu2+gDNsqT2q/CfJEy31RLegnf5/fcJVvFq9CrmiBpTlsOZRIWQXO
5ds/4eWdmLqaLmTmNISSYZQLn9a4aiWtP8J2syrmXeEHdWVdkVfADQpe9fkAW6x0liofk51XOVjS
/D02bKXtMm1RnBsWV/UB7O2QAlMdw2xj3/CQv/8BTLDixugYYV80g7ff+3AfTya1c/CdVVtTyENi
gR2nB8U0m+L6O1m897Dwr31ZZ9GOdIJfyYpoe1sC2Kn0UOwBoborYQQrwr/HZagNqAAwlMqN9RSc
irzwIKx+t4k4xmP+/5pLXUEX0K1ho2DSnZdwTxPnEb6s5nok4frgxX1dXMcBfBdA9x++im2GPXe1
jRXMiDzlf096VJuCiRrzBUTO4LtYQC0/Fyzuryro536tBXyYIGiH69rbU+SVTcBVaail8izs1nBs
LM38hcMSBRaf5QBX3MCu3ve3/8krH9OVng1qorOya5y3HVoEDyhlbDITuijovonuys9g4IUb7YJY
dW3n8QvZePvMzLxP7U1d+VkMoxYlBMEyGuT9wNcRHTT2ed/QXIbsj/vNuG1e2I9tnJOJ2xOPyujb
CEDPrnsfjZwdJg5wWvvQsuQSLXyAMrZbHcGesIfKZN/rOzsMsiCk6QFNyS04GE8cKqDvcUvnL/ue
7uwwTQW4OFhyuPavtvw5V6q+Got4n0CJRs4WU4CXAgG8RK6rqIWByyEkwSmMAXi8b4N0RWgbifSa
dDidPIW2/ZJqArwzbK53DY4rQhNDlNTFBD1nV8M4HvXpHiSMfY92Lt0JgAdT5Lc8L4ZewbV2uIZ3
Q7hvyrgCNCrbVcyFx3O0KC8oOATD55Hb4Z0pc9nCX9h7Q2c9NaOF+5hcohwmtvxqgfXMv8To0c8o
704t+jTgTflJTkEBRo7al6umobPM0BcPprcdeB57i4WrMYvXdFmXZV/JCqZBf28SW81Cq2nFkQuv
EX3E/safpiZQ/nHf93bWGcjtUGbEGDQf+ZWMUjigUq/fV72mrkpsYANbyUVqRf0uTOXS/dLB+h5s
6vJdX/jerkisgWnaNnZ4OGOguKfrVK8sVUPEdiVxqKsTs5OGUcaKroEqivsHAANtynuy/Ng18K5O
LEYZlc1xHOZjBxNeCfugQI5y353NlYkpi9vgUkUw6N62IAdfsckN2GI7n34JKP44uMKtbHodszAH
C7uHmTj9p6iT93hdr31VZxWXhg4dNQHLJ9UMR9UIaN3ovO+26WrD+rVjmwEMJ+fbdF9Qv0/HXr6n
SPqvzvDShHTWajsg4paw1s7nnjXdGUVPc21CGHKkxPbDI3hOxqRcsr5PS1J7RRqHpZ4OlwoIbMDb
vh5SuE53fRpFq72DUUPrpbb3igcF+7glree4krvyWJQ7y75BxkB5g0WCMoRsraoAhMV9cF+DJOXO
8cqh/4f2C/7ww6JPOPa+1mzc9+Ku7At9qclsOTKrsGwneSKHKVctfy+t+l+J8YVP6Mq+Qr8dNmYR
k80U9kHHeKuVeALEbRRZDHDokMJkO/hQ+vUg0FHNhbyeyxa32/FiNpYaLib/GAYTfMA96KnXwxwN
yydCjG+O9TLwBUaAYl2O2m7rTx/38oNH4Cw9IexLg9ZTz1GrfL1LlUjd8jVMpJGehwtcviQSTu8q
AKwwbalm/769g13u8S+MFbn8/Y9tAPbbrYQBY5hbwBM92JHLOMqYtck/YdSxzxtqGl/f/k+v7Alu
MZtNFZiMUvN8rtvqFMLp+kdiAnjm7nu8s+UAphgh2iHILXrhdMWB2UeebmcjO3Wr2W3cj3DOJDjB
F0zUrDZBdx9PPm6fu97e1RJqmHUmUIYiqOoiuLauq0w7wnfmXZnzkcsOEyip4Nfe6elXgEWdIiW1
ry+JMucgqS85XWFDnoeiEKmy4lMSxL/2DYvzUZvIUD/RyLDMMR9vWoD1sST9eF8E7vLnkCsmQaR1
CJ6aNA/EePz3CheZp33v7hwkvIT9vOURPunMyM+lxnsfBIRi77XIvLrNOds/2lAnhfxDiIJz1NzS
epmf6obo+tjKQiZpADntZ0jA43u1Nhu7QRKjNd8UbwFeXdH7/qmxpL2vwrjXB+Qulg9KC+kf7FbD
3lmKLfYy1BxHFGr9abmH5SS32VzMXXVA4aBrD0YDG/TO9P+vTPrSNuQMFtTFZQjXK45troogRg6F
/S07wlgKrc4WXQkrGtgdAxb2FZUhewsZTIc+tTJQ+zSx1FVRortLlKxAqzbxPTiIYxob7IX7Zpor
olxFYSESI1FeU+3ZNGjUFGSBLHf6f1BXR9nROYGiF5WV0TCWw8Z9OVaxjk67prIrpUzqWcDjw+e5
jYHwU8APX8PEstpXmcdb/n0GbcAAIui6ZDn8Svxaeo0UJ+of/j5KBXXVlJGYtJmXlSNEYlGKExzZ
GiWHnYPj7FE9tOXlFpowLySCXnhTivZJ9kW9q8RNXd7cFk0oPo8GY6/EcEUlN1kUmnZfeOGKKXvY
7virGbF5NxuKiiiZXXfDzuZJ6mop4VDWIBSKGW6OBvIO8ERTOLyIw9uz8nLAvLBnuKLHeIRviWkx
bdjoa5atsgUxmaDzWVzXfAp/v/1fLp/xhf/yf9LHzdhhXFDPncgwf1pnKSkI0YF8r178SsLDFT+C
EsltU+OY0Dp61t3agBzqd/6WWXQOZlsh+b+R33U/a44MJtrGEZ7t+2HO8dHEFUUsufG8r8afVZE8
a7UTwkhdkdvkBU0c9wvPoYItHgBtbnOU9P19K84VuSWMKcSsCGfsFMjbmIngPEleH3eNiytyk6Na
57YNaB5PyXy/yEp/SuKi+vr201+ZtK68jbKw2lpRUohK+mbLpCy79YC+EfM0AOS97ksAujI3wKgm
mXQCvwGBZVoM5Sdme75v4rhCt4YJbisx07youuIoqnI7Bz3beda4QreiKdZgClqWF2EVnNTsd2io
9Hdu1q7MrQehuvOahuVmHtWQrtbT5zmo95aTXaFbiGyx8QSe3yeevtu4DzU4nObeCZNe2YtcsBlo
QmMgRcVyT88hBEns3/HiQfr2zHzt4c59H28OsozGQbOUtroJ6rJMqe7Cd0p2l9TzC9uoq2CbO3jc
tzNS0v7YKZvprh7DDByjDWwwEvfsNJJJf5czMT/f/jmvJXJcWVtRwAXNBjGFZD9AFqDcRj6mGzpA
fl9SU3dTF6v6cl8xzXQK1iLsK3AwkSA80MKnY2qRYwqOI2/JnNq2q7vHKR7UTV1UfpMiWoyWa3TT
oRz+9uu+si+4pDRZSXtxO6T50gZmTUPIbr74kCT87AexjxZOXbXc2EQ2Uf6CXQHu5IchGFnmte36
znH8yvxxgWmkYl5nuaW5Xch81nRSHznaM/ft+a5WrlniCOQgn+RgnQwHcObNdTvocl8Y5ILSlp4K
PXQMT58bm9KGlHfU2ym0p65Wjk5QDoVRS3OwVOgVrRPyMbbJe/024SsryznH5wr1Eg22dt72iULu
pq37b63VTZ2iNWbqDswPx33eVtSFpo0gp4yTokE+2A5TH1bg6mc8023XFCKudi4UpqjWIiJ5LMEV
OzLJ4UTXm2Z8D0P+8hwlrnyuVh32/cssWpKkOsNUoDhISCt2vr5TdlOTP0RipD7qhXGcSRZGB3yM
fUpakly+/5+ZulK3yGfCLn6RkTluhc8PjRr2VeBJctmX/nh6M65iDFGEzzmO9wwlMCA5FdtVxiau
o2jjNdFoYVmb065unyrY9aVRQbsvb2+dr31U+verb7Gsmer8IA91NX9B1r66q1f1njPUy/E5Scjf
T5/bGPmQbgxy0Q/Qq6/D2H6JBCt+gI4xeKkZvWJKvVH4n305zHMuQDbdpbElibOyS0r4Vs1LALnk
gmoHCKAZisbmat+wOef9wpliS2WCnJmuyoeGn9D2ti/OIq6sbjMijpu1D/JaT8tnVlb8NBNujrte
3RXV6S4iSaTw6o2Iyn/8LtgUursBadj3eGcdW87aFQ4gOA2Q8v9qqnFCeyohz/ue7qxjOcVzjwjE
z+GG3JwUcgYoGtb7APLEVdRRHO9BFMZ+PpYQY6aw8R3hK2n5zh3UFdQ1WwyiVTD5+dIExSFa5QLK
SrJP0kFcRV3EtRihXgpyyADKn70MOeo2exNNxCWlwcaKd3NXBEDrrcP1As+kfAwqf1emhriktIhX
uIW2Cz6s10dftKbNL1uXs3xnVr58zpPYWa+R14i+VNjmSgVoZep7SbOmswdlU6qrsXpChjZc9y0w
V2An2egJEKNwkm10uwIPY7sXw/yeZuplfR1x9XW2rAL4R3l+jvh8XW4pqaKH0LINWH3KZ5EVU9QO
Rx9NKOQw/Ber7lp5roytnlU9923r5yWs8u59asWtmaQ+7Xu6s65tFM2xL4BeB0tNPHQjnAeabVv2
TS5XwzaVSoAWVgLsHk36OHD5E8Z79p2p9coJ6rqK8mEA89liXRRsnn+Nm1WfuWne82p47enO+Ty0
MR2JEiTXivkpDAO7LAnb92RUsA+7rID/v1sS11bUQ2Fdgd5Kcgk/Tg01wNxtPAX3qWqmFCqrZTiu
An4sV/4GlG7G13peLxoTrzlsloT20wQeM6S1AI79EzeWmrRkG5IPfIkSkm26VfOxGNqwSOFEW0Ll
x21Y3tqkm8oUmvqIHxIzFH42Ruh0ypCtm5IsHOJognHcUFZZbGqyZWKt/CUfq6ozWdWN3ZZzOtPp
nAhEY8dp4VOcchjkTcAQT2132qiCWGXbrK+v0ZI66xvdjP2U1RWqOR+0gBH3mZfICBzlZOF9VpOQ
h2npVYTcTFaCZivFbCUqlkM9fShhLPLNR5RnfvQTjKnxYD7LjEyLt2aqsn79i87Mrtmo5nJOFfiC
5WNSjn6Z+lsQsrzG9XdJF4hdnqBmBccpNEND08KvzXYdbRYTFHZ1aE/5VLQBSGS1seVw5pHnFze0
9yzJFIo49o7DT606bL7diue27S+qCWzxK0nXOokTuCbVun4GE77+Fx8uLo4JJTr4GZDCFPc0bkKc
abxa63TwjBekyvcZ7ufFODTXk0EmMFsBcvbPwO/T4SoAMrTDK/o6zoLIqBZhThg8w4yRbZkHl8Mo
q4QXPBLuseSDgvXUFQwhNT9vgKKLQ0zoWny1hPnznSakQlEW2cCSX1NvnIqs7ITPDrAbav8p+6Vq
j8LrqwSMsTIw92MN+W/mb8lcHw1iiQex1PD+Coyl29laG89pvRSFOYJWpu3JiIF8D2oZDtdiYUCt
kXFQ92tfyK94wxJ6LlAlm6eerdvXUppnjqD0ufbAPzoM/YYV1W9Ef267aXtUpmFfl2001ZFsDGKV
iVaqS/um8oByDkCJSxsVksMUhd7HBLjZc2Nwm0CSIxl0NhiyPRJoSci5KA0yJiMPF35uZNuSQ6A5
skIgkpVjWsqtRB1568L+HAZa3sEMumk/M+Cak2MySPMNWklVHrYtrMz3ivZFeaJL1G6nIQ5i8lgV
aianta+K6lSjjolJO/pL+xgTwYMrCmerFe6JjR4Paxz70NVzby0PDL3TXqrGdayOSUz1du60WZsr
GnJMScxdUYJDbYIiyWLs7yile/XWp42MkKUcqhFOU6tJqiErWR8wCEGahRw83PzvpZ3G+HFph+p6
iOOk/mfTM4lOXaT86oZJGI4gHJQjCl86/F0hkfiTDCF/CHqq1mNk8XXP8aSmO8G2EN/TrtVw1Bvr
54+zZWR64hxDk9UaEl5YI+ppu2034j1NUW0BhABZPnyAo3Op0g5Iqy5VS9/5eHuQLe6lgWPmgS9Y
56ckntrlrtEm8Q/4mEV8DEYZ/VN0bTM9bbjxFgco3eLoFCS6v42SCblIKCO8ZzRABGEmxdogq1WW
fXIgfZDUR9+T8y3cnlD69RT4/zeq03XycPHzVTrVPb2YZ4oB3RMb0+MnjiGUBxb7jQfSKVSmN9tk
tyabw3UFZirw6M9JY4mjR2e47CZdEMrjheY4nBaJkf9Y2HJhZwpL3PEmZP1XWXtHVc7bsy8GfJcW
YNDlEAs4B1RpyLsLdbNbIhIf2eQx2C+2a6iuAWAWNT5ZjI6gCXiN9TaeggDVn4LM9m6AH/bPeI0n
c1NCVj5/qybSTneVKqv1qvECvoyX0yEqg5R1rUYaOJYQlPq2aFS2RmZWWWiK8FvMkbQ8er7S//hF
vRwmD5kPfP+LNMYc26ZIDmtpTB6RHr7tBnz60HY/LhKCtJrokEld/5Y+FIIpbBag+o/59wKMvRNd
0fPZoh/rUM4zrpBxn2S+mspsq2ed4jbGPyJN4R3aBbLmNQmnn5vhLXgnyzcN+zKSRljM90sQDxkI
VO1BoCqbNXJBOBh7/IgpIwWGgklcs1UkbirpzUs26dB7gEsp5NFjbDGsS4eu73T0mQQ5CBKCFBL2
6ayDJRMwxMURoMUx0hM9wLftC04web3qjmQ+qIoiFSK5s2trRArLi+DAUa2dQZnzPi2TfCYsKJ7h
JkQ+hk0Ih/XZ69POx3EjF4Id3ZdlxtS4PQ6jGZ9g2jTd9BXxvze9HJ9o1BeZLkub+SzqHrVW+IGN
l5xpsH5v1+hxgutoqiKtMhbK8AASDEkxKcl1A20UZPhrBIhwVX0BvCF6CObuh6dKpGw3BQeHalke
V4UGgDDxxoMswGIZ+gLFKZOc6xmpUN5AckBp8bGrmo+0qdcsFszkXme+DqX9wbVPjiu6APMWfMnU
q814HVYeZnivyn89U/C0bsXHKmTP2oQPMKK6SZLQnPTaPli7Jia1s1/+AgyH2COf6uRLlTCBLBE4
Mnaej1wN8bkZYbRc9ajX0GFoMrtY9S9Wdhhktta/us6CkebH6hrBiT42Ut/6W4zDCjYVTwyGsT+K
qb+iZH1olF6zoPHZfbg0+cDsxxodBlc4KPzbKJT2NHOiU3+Kl8dp3eYnXddbWnkmzrDGpruCYpwk
oo+0Levi1IW4yfhyijIEG/JbobbtsUWZ+zryMH1LMKIPQ9E1qS9A/J5nveWmJz+sCDFoi0x50oxp
R9Vp60ACooAr5rSn233gJRStTcUoUsjxTCZIQH4AqTT9lBP9CWYWzSBWGXO/j75B61idx8ADaAXG
9GcJ99SURsyew63v6zRioEZjoWF4DHmSZQLDEVguYNKN5UNUVFuUxkksnmqBA82Eo0ll3+rkiDly
jEWnD1JJcm98WT2zYRzubOiRw6z8E4vEcM8IgkljmmuOQC0Lwro/+mHlw5ZLIUQiM/s2osh91q1c
02ZQV7gZ89tiWe5L6X2uJWFnLJ5jIHh03BZTpqoIbLpyn2T1IK+1KT4Xop4zCpv2rA7WMW3gUYgq
RVVeL76PnXui31k7PVMgbLIessMmXYJ1OKJmYJ7Ry6kOXeyVIp2WcjxHNXZab4v9e8DGogcaSIaD
wi7fLJTuh1l2I7xxaJKaUug+s9u0VNlGyPhvCd1FefCnsSuzpYnkAUYTbWqAAsTe0vIfgq2xyFdU
zBoocwRlOZ88M2Q68Joz0fGcbbJYUxpwnq4ICzJi5x+4SxoGjVEQh2mHZvQG0hcSa7i2rDe8Gll7
UPXU2iyZoyojGltisAbieoIf03qPduEyhSgxPPgwCT1MF/0mkGQEzYL0uiwCmS9doTPZlj/AXKpT
ME8EMIZRcFijiX4ewC7Lyg0WQ/gnJLLnnhZkAlafsVOi6+GGq+l+3pIvpW3uB6WuJ7gdncOkNNVX
9Jomt4gHWfexBR8Dh1y8mO+wYF62zF+pmrBaeghD5+VjL+qtOgTFgMOB0z4BkjeugqNCSq28ne2Y
nFqjg7umarlM4U0UxhldVtalzGsT3DQSivhCYa9JSwPMscZQ3BZw1Pou9BpkAyL/R57EVUoX37tt
bXyUZXSDAGi486gaZcrmcTlKP/4+ifG6awxMLRoEaTVivwcw59lx8La8H5V6AOrhyVDolpNeJek4
22hI0fYZZ7Nf4/LSliyLeDRiavARUZLvXyciGoKzZcqL0mH1u2vcToiClJZvv0vAZvK1UO1wqPUm
jrDJGVKPtBs9zTUtEbyipzOLY1GfSsb6/5H2Zct149iWv1KR76gLgASHjlv1QPJMmidLtl8YtiST
BEiAAAeQ/PpeJzu7b1l1q7LbHZHhCKesM5AgsPfaa8gnFd5YjNAyUtVtFnOr9i628TPHUBBxVsgc
tTDVytoyxG+h083aVePadf1IT3XTDEWJE3TKqVDb0XGsU5hSBgIKvE6/t0HjeN6wyjyUmwRCItCD
Zf2cdmlRLjASODkRq7tNLdMunZayaDV87OzamC8m7Kar3icTwqJUhTSHrS80m4e9ayWKIKgI9gyg
3SfN++GIXUPv0qHXO4XzekfqpXlQLGX3DDUFSsWV6JzEcXpqFtN9QtY4iGrIzkXqads3pykc3R16
tPk6ZAznYrIlekQIqg7yUM24xHOThI+zG+27H+HZapXhR66Clmal7uNTg0L8CgayQd4slj4MnVeH
QDEIZCYsfAYuJmzKe2uzYREsY/BidFmje/NGGVradJufxJKKQjrZA9PR7QW4mxKqVV09tyWsPaHu
MzXdTTEjURZJJV+HyptHjCG7K+dnVMfxMFzwWBsssaoeszRh5JRuQV14uZCLoBzlSTMT74DQJurO
eTvJndJxFGPHjhfwgGCfVq5hVRfwpi2fvZAmyfBYjl/StUYgbJgwcw1qSvPJlyP9LIIK1652rX4O
goGhkSaOoPiPGKakvH2JtHbFnJ6r66Froy2L9RidaDVEl3au+q+iwqAffQ7qJnSVya5M4c81dPCg
J3DXu+pXLcZjOUw641p24/USwCE1g70UycdknFVej2TD6SS7Ev1OxGLMAEr0T8GSon/xw3yxrDq5
ARrAvp0jcTIEX1os5kp5xAq56mJemBGZ05F7xqGT9HkUDaBYwiezijOdQpfY+dEcFihDT9jikkdZ
x+qFtdwjzIFclwNI+JkLN6TRLww7YNn7uFBDih0ztIve4yj2fS6b6YaAN1mgCE/fobq1ZodVOcgb
5QLops56ptxbAAYgqcc4cnl6g3XyHZJOjyj59K5fJ6zbVS47EU2pyeTaY4er400+IUzwcusQ4FmN
5mUKACJky0yphl+Y7IMdCxW/Z3HQz1/mVuhlj/zjEHI2xRAPZLbc+4beLW2HnTjitpkK5amATsmP
/GufuvWzJ9WsstWYlGBjK5G16JsKnUlJqqdaNCtgkICAhz/3FdknQZRu2bCJ4abmQz0VPgnRDQIP
ETSLKxgTZzMAoH24EuTCg4LWP5d2G4pYlgiFEaAcXK68RRnDA/FmUIjkfVvqXY2d5UbNXOH+DAFS
1kpWxcckLNeLEgLD5xnTpV0dhPOlcPUzGEjJZV8DMFLYEzLIx9QGczkAOfC6sYWBUfcpjL3CJWp4
deyMqg44R+T1vHVjEfFVF0NYhXtJuwhaLRpWWenJtBs7p28shkw5imT17CLe7x3+ngN+kYVHHO/5
MHRAGSjvvgImnb+CcOgOke2qIhh8t1uxYeZBP1YnYGxo71bgqIBeQAju17OHnHD3Ek4QRVxH6rEp
e6syUOfrPq9p/zwjSSEL5nkzGaxboz1i+ra9VdiRZzb0xcSiYNfBq/c0TxPPRuwotyKZ6gzMYazw
ofUygxtioAqGTbYYeMlOZejED3BHxRGFUnpSPRpHvOB9qPCR4GPvClSAYsem5hl9K987NcX3UZzc
xrqvXsimP0+hxPylVYXoogHmUW35hLQxeYJPVDtm7YKQ1EzCvhhlX9jkkGGg2QkpSy7rMZC5jJF8
ZrjHLujhXQrkTl/D/aXLeCznfJxAdlxUs0JFPqnvs2AmH5ANcEn4yPeKhOU+klB82LHsv1SDREG9
IL2lIZUoNlZPO5g7Dve6G8RdjzP4E2IGYftlA3+0HEDF5stj7OrmRrq6g0Ydxk1LOz9tIaNZCKYZ
9vCwvWgQbP/S22anUXyeqzGVbc0Q7ZhGxz5iloDdXxVomwSarea+7WOXIzq53i01e4uiKjqMGkuk
4fYoF55mPEAJxrZ23sFe9ccG89lvCZqKiyhEelqoVJv1guodpgnulrn4IJVYchd3X1ZL5jP32u4F
40HeGtFkZFr9rpXBXJQjvhaVwXoAMs9OKl3vVpRcBzfU2HQDcxmH4eva+elgmuSWxh7foOrvpkbc
xCEaRS9mwEYR+VKlgh7CVAJVhUXgzWyjDsAIIO5MuepQEg4RTjJBjwMN65PXwQ0LzgWUkCyHe3O3
A0vpc0QalJSJ+hrMyZizMf7eSDMXHGHiNyFVHk/JMGRy2KbPLazEdvEKBVajeO5XI3IPBdJh1Vrl
lYGrbb0kcBINtvYa9QnuKQ4HBNFvtNsBBkDVZQR6CVgC4uaMBAb/tNqX65LknYPurIdr9RkXZZnp
HH+RhNoL6pOmQH6gzlA/rOCsyC/OVkCaFiV2gw5v+1mhLJX6iS39S2pig4rBynyueAtOYKX3s2vd
Tqvya0sVSMVRuJvhNHlTcUQ1kpndO8TO3JdhNO3qeUYFVyuZ6RYxbYFL9qRa0gKB9MmxsS3Laia/
yLIX+zjyS5CLtCQvEW4CoOq5foJ58GnC7c5SAgowlny0Z2GJ/aA3XT7wxu7hTv6QYOw9yKrLtnpe
Nc7wNrmYkJl2R1OV5q2m2JLEDAXUUht7GpAff2lTK3a1qNAeGQejNT9gbFgyPuRC2elKEjX1WQT3
n8+odr6iZlUXQyDXmz6YSB6Rdb2E2qm+Y9YOOP/GDV8OSLFxGfEiuAHIqq6nKnhxPmlvx6CKlzNW
rJfPFnyA3HNd4oOr4Aaebz6bwYTJwPSYvy6ygf4llhaXaoSUx3uA1UMnfXDRlSnO5RlkZQLIq47v
RIWMgcMCvwmoqMdJSqDg5Xwf1Ntg9otUA3+rms3lxCQBv9DCTzyXJbC9rOSodbKoYam56Xzj66uQ
DDxD99cVuLMOjyDOXPX1nEJSn8YgRsgwjMo1e5xpKr+vpZ7jlzA9lxeZb0VyYzRbT6uMqxllCg7A
r2PXzvwCOPoc55AknR9gkD73BGmqG8TLUxyiljW0L0I2ox09w3HPkZliV+D8CsHAE0Rc1Yw6+VjG
casfAhhFLvulqvryDhHC/WEiEj1yMCi0mlM32+C62YS7KBOQrvEgiDtKJzplKUZF9f0CKaIGUue7
axuGbjqsnI2uGKwz1QVttrF/1HTCOduqdXKHAQIMmamFL+WXoQyZ2wECxXylHe0nEF04OppzlZUt
kiFpzaISMPd04AIKR+jybmHyBIvODDMdv49jgK1vw4jc98ulIcNWVCtyj7OabNP8g6kNhzCekcjv
k6Zxn4Y0rY5T2ZoHFZjNXCbxIG8rnEp4MCJR29NIXPM0mQrNf5iu4VPSddGj495sh2o+VxdVE8Pa
F08jMFEbWY9cXFjLh+joljS866KR3cqz9fzeRaUB/D4uZoVfH3j2p7gOpbrG2W3VkfdwMT51vGFH
rC+cXnoGE0k23XzbAi94NWyUV5Al9photQzCBSS0JwkiWleF4AP0S3U2RZpLJDy0UhadEaU+Btgt
AJKCK37E24pHj04mOE3wdQ0OJIrMHRcDrGTMVK4Qup+di7FDlfYNTrDjk4Q87MEtHV+Kqscdwozf
ubdRTJQUaLs5uUPsenzsFIuBEZlQPLqw0vKH1wb+JygdkaNTwhFtyEpc+jYvYx8guHbBDMLKrvKo
1PryczMZXV8rZACHReoai8ekJk5faqLkRWqtumrhA0l3SFHppwwpYGV0F0fDnLd07IObnoRuLNZa
p33ek/otwNBD5QErZb9DKnv9kIoogFraqvWIRpazbBIcgM/kUnjotzjcMsxq1I+KcUxF6rT3BXDt
zRelV8uPaXXxI0SQfN1LDOMuBKtb8qNjwI93dTo4iKQb2RxiCLEvFLpceyYyJc9UY9Z4tTbj6vM+
WNj4atYm4lWWSOndDZk2Q07RFtHgXolN1Duv4Za377qeX2CvjueLvoIHXZYy73S+wqtS5EsUxHe4
GUJh1kItCpE2gRIXJhqJKzopHpA74xQ2upoBYWBbCHiNj+Y4RXbWuUItBmKS9WUjL8ewjOgbBaYc
7c06VcnZdxMmq68CQw91ieGJDe4JAQJU1CNv2zvdbhgRLjh7DpGOxvX8Peq92HQMm7+QYu+UTgU6
j5Bm/gxK6foCn/juOpl9sp+6bf4EQgIA7AGH9+Uai8HkkPE1PiO61Ij6CWf+XaNkfOgxK3vq56lL
T23Tz2jvGY3pgxNuuCar6LsCz2z9jnuwffYyEfFRRITA6VEvOudEhbfTItf7dsGcve7QXWakk2gl
eBcEzYmoElgTsP26Q4UKwKbomIyfUzZMtyj+gzuMhUqV1Y2cJLxA59S+BP3SJLlLN13mESDcc7FR
zcM7Y8tM9gFrEHOajjy9r+W0HWJ0BgjerqFX6lqvbqJUYIDANrunXqwBds0lAbRfM9bnVIqWnEYW
swZjWztwBYilV+RFRzPHvTOwQ0U275SUV5gmd9Pd6lgM1H6bIvraCNN8TQH4Xo3lHJM8hflFeNlr
voDdD9xa5gsgJIwUZcKf0ccNbre2UjyNJBpOKzrg9RBHMn0OjEdbC++k/rRWW9e9S9hywvZZu/Ow
F1OBI13ohh5r3RQK4URUT40NXFYyQuvdFp1tkPsZk/ls9uXwCHut7VuKP8tsq8QUZAF03W+rqqk+
jCNW7W5GmfrQA4VAr6Yal61EQee9isWyiwp7GLaANQEk1mOfljtYXbc0b+UKGTZIg6Y56lmsj95X
6fdOKpTvmvvxEXVo/cjKFheinBYNQSIGsa8dWCNNpnAcDJjH0yTdwQUQ3Z0IMXJpq9KcSg9Nfxa2
q7lDR79dOrHFl74N4FWH+BMleNHaoNxy07fsHVooUe2572uFxIa11bkAkfyt7vT4yk3P7Xm8rqfT
BjT13epSljvWAZLeDwwdLJDmDmevGRTFURsu7KHVFsA1i3vXF5inG5XrNMJ20QUER9OGiX0JpLpJ
56wiZfoCYK6qLiuF/QNwlCHVEXw6C95n4xkae1u1P6ZI2u/KbDgCMA1c3maLkWUuaO/vebP65AqH
J6YZbOwwDQwaFqCOHf2JkE5cO2/q6cI5JsO8Jh0idoZxxeyIyUh+6jGh41jRYD4eYPHJtp2h7fAm
gHy+ki4OussU/s9lsQ41cGPSaOzhAFir+kADGBPnaYuhdo5nloVFpTEOQxm5NZ+6Nuy+jXru6cXW
lSrZl21i3jCpn+Nsm9I2D1TC387tR5qDgt/NeW9Kf0vHsVT5IKAMzTFIx15Py/E56sC/2Ns2mbpD
OREcy6Eoe3gibxFAYIJhN6qtGFrSoqK+UzsHI7hgt2gAYDtU592XBWPmDLtLiKn20PX7RCiPnVYu
+gabMLmknmCim8zLd+DGqclZOG0AJmnZPyJ2FCvGDpTgkvo5ogfHBuipvSBxBTCuHZKnBtYD4oRN
NhAZi8gINjZr5KfYT/TZETK1r7EFkwOChG0bAFuoUhfbMkD8PXV9cr0N1ewLZsvxRtTp/H0DdrDl
a6NXtjfOo0PUSztiQOwF/M83hPnk0JAxcrVMdEH7CxxpP+ppvfQOv3oL7AqwPWRrMjlq2Rp9pfDx
V+yKEk9EHfc9phltD7KH1VgZ6MuXBZETniC9ckadqdFnw6boXSYETZgdwqXLyJIysddJqt+mUgAO
oPC4CYtw6+YnDI99sKe1muf92VunKsgWT2DIBLp/hpVxtR1KSFZfq5nqKVNR6vhuHlG85TCq1O19
y5oBcwnVAPkjEqAElrXSwGRaC3IvbsX1oFhz1YcdaO5UReWaDQwys9Ow9cOI8YhF3b7NPrC7pNbt
M54PSp/mZOUG1ylxSbGg/ea54NyAUII24yXRG0uPo6cwkWoSVDRZCVmee1jWLRxRjSrf/2B9t6Z7
vIX7jM0Nydi1bDGzsp0NQcuIKx/v4EpvugwuAU0MBo+Q4Z5hAj3lwC/M6xB4vuwGrIQ5A5aLdAzq
McnahdUYmaImES7rGG8tivZ4W18rVgXiurVo2tB+9uN2hqaiZbqJAbtfphpTsHwJuBp3bYWBx4Gu
ZX/roc3+lJT12QtkHMMvCu3psB/ACpkL2/bCFBO6EPoCp7pxuGdm9fFlbX0IWTJA2lDsyVit6L21
DbtPGI9r/J8+Sro3EteG3mAKkPj9SqBDNahIoZ/KgAvgYIKrkk5eGoUyAowTGKNetCtOlwIhbSEa
/QR8jzyqcNDcdBiEE8xDGjLmAjTA6nqVBBtn0BL7GLY6/GL4Mn0FEdQfU2XqGF9vM+AScN7NJ8+6
sM3XtYvPg7k14a+17OYAJ/yIim5DtYcrdAgaxdyWjXRLup3eFE8KnJPneURr75CLaZ8aXWPkTQJu
bxxp8KEj09Q1MOF5erakgl+hXdzzGvGgKRBn4rZTUnX956WKQ5NXdKm3HDccWymC2KMFJXrHfQ4r
E5DK6DxVKPc8wpHuYxbT/rYROpmPK3bwdEfGxrAcJ0B/nWiZJFkEaecbsBhf5jFKcgAA0tnhnBUU
DgWfln68mrRsbuUWC5J5x9H8emy3BbYovV3i3Md6FmgWx0xGAIxB50sfPNjpKp/6mDZ500LpkJll
A3xlAtSqF6mWFMD0Onf2gg8T2kG0nth2k61f2gwYEuwKTY+l3TESQp/YDu11OK/teqjgl6o/jxKz
vBOmhzhUYvCR1gxILNO7JClnek7amNtiC1vGbmZcC9hzl1ymGU3sOH+aJngO6KxJ4VWFY0NG9R2i
RCpw8apxfILTFLvvk0DdqaT233CpUBYLyAamUzKttUKl0EffQCIMQFOIxLhCFz300Q6z0BQxYmtQ
vrcuWmnul7oWOUCD+CtLqxXjUaUXPHaKbFdDONurVUiMT6JpbnaGK/7V8XZ9pHEn9TNzGNsdh7TE
SwJjjN3RU0SI/0gm2UJoXOK27QY66eiyopott0lD3Y9JuPU1UWYuwXA69+kEe0G1nwznC+h2VLXF
GAe8KGlX6R2B2cyPhIWYe0dD2JMMBy39Aurghs/YyQjx5VM5VTlCFMPjKkvkc0WxOiSB+KEXjySZ
OSK0RxwzwaEXDPAjyQLYPASFAtejvyvHIZHXHI93tGtTXr0gk8bYp2QqgaBrhDKKQtEwuEQFZukD
qDKocrNyFfUPX/bmpooh4ig2V+Gc01v7QucwMHm9Lh3ZaVevjzG4AzO+RIXupKqM7HYhojCrggeb
iPM+ajbsCDaoDeL6hHaZ1xEgT4Zzqs4Y5qMCkHRkytM4EvWFYmi5ZNNgFQN85SdYxIzSLjtXUwx1
PJ7Gy4bSdNnJMQmuo9q2L67nKOrpgDE9p3G5gfC3YirkN2iRc4GW5bGUwxqcJBnqEtMdW5ZHEF02
VG0x4xhDV5hJvkJfYYAjp1jOeeg2EVwoc/4WaPPbh24h0b1NFTBHEeD+0FIWRvIGE/ZhTk69BGkM
rk+jxWUAurpDoPrgcYYHsQPKtQTqqMikrlFyjX4/w6k7wYdM2WtQiuapd6YEfrEQB2CPDmSPc6fR
+zYNWxAWegiIdphTJy/1XDmM6ePYohSDz6fFQFS0X0lPp+e2P0NKoH13+qjrTdcIQ+kBTcohadw+
ZbNz+3oicVMEmCVU4K0ELQ6+MXJP0B+AW1rLwZ2vO9r8pzap7eM6Icz+vhQBHuskQnhWJkOo7rIa
dBJdRKlt3lG3jcheCywu/yhqlOtJVKPVBmLI1x32CKD6daIkEOGBhF9RuYYYY5WNgO1d0rLnEmVX
A/iQjQEQ1p63+22MlxuNwHWZDzMfvnnwIV/KKWAd8I1gLEIETYa5nS0SIgwv1VioRqNGWRczYfiF
FhI7kWfBp5iMAI0r1U/X54hseUCvVA2I+8a8eY/J3GYuau2mpcCMJ8Twse1DemSoHWUhVnJ2gd9a
+6Oe6vhhjtCMgoqQwAW90xtelgQOF3/jbZ3mopThiSAdwF6mao3ytIJmajdaAxTOQ3DdFUNS8Xei
2uVxG+oBfCbHzFZMYJ++t+HcmdxGAqmHgagBoE3bUiKgNiXTABLsNgBKYW1zW4NIfL70UfuqiBq+
ln2MB4nOAuQrWKJcguSm292QRMuPZnDDjMqrhyHLsJbmWpVtwHMyWcKKFGFK8z7gsbG7aiYGhRqK
lmgPgGsZ9s2cthpN/hb3B08Xu2C8GrgUcn2j45syGcrmqm5G7Epcd2LB2DDsK8yoVacQWuq3BwMb
pOZmSnTPMUgK+bKnSqYjTuhzqd2JqQrzEQYf5rkDe3T5E7nsv+KUf5BGlZNg+EbpWQzRL6iwwVn/
HiZ6eP81Lv8HrcVKtmVZKKYUI9u6sx3TfNUtJvgT5dXvavP/hrD+0VgUinkEaq4NPUQlCtYTqfCU
HsYUVIAM0Wa1LbogRF2KFnj9jma6f2W2DV3RdAgl3ddosbodzncdnxZBol8Tm320I8UUsTExWLfY
RECLbup2LZj8s5yOf6FdiT4oqlD8c5UIICZWh91n2Xn7fQFkvmXhaHv44TALuOmXbt1He9KqtrHS
abAdmF+qy5W0eO5Cxx9/7dXFz2pARgMPiz+3HfgKEaYIZnqi1DS/psP4aH6a6oZWHMnVh1X2dEdH
pvcIAGO/Jur56HLautTQpMVnNyztYPkYhTFHCo+s/0Ti/y+eyY8up+Qcsehivx4wsP9O2zmbrL7/
tcv+4XFHnxEY5KFuBzyKX2Sa7pAkbX5xwXx41ns7TaDGngeAKmqRy8nZDl/D/JITB//ob7qAVSF6
KrcD0v/kpams29st/LWIGv7R3VRtfdugwFgPdnDNW9S79tYFpv4jHOE/Xpf/Ub2bu/+1JQ1//0/8
/dX0q2vA2/nw178/mQ7//ef5d/7Pv/n5N/5+eDc337r34eM/+ul38Lp/vG/xbfz2018w3wZCfj+9
u/XhfZja8ffXxyc8/8v/2x/+5f33V3la+/e//faKEmA8vxo2L/3bHz86vf3tN36Od/2Pf3z9P354
/gJ/++2Tbsb3t79cNrp6M90//eL7t2H822/sr0gZT0SaMkoZgzwXm4F/P/+EJH+NwpTTNI0jlkaQ
v2LBaigR6r/9FtG/gprEkdYUIOQDrH/shYOZzj8KU/woiGGIlEY0PfuU/+8P+NMt+q9b9hc9dXem
0eOAX/5JDIVRe4KXgIQeDSpit0E6/Hmn6gDy0nAESap1haH0CCbS/9OS/uMdAGMFCCYMwyA9f4J/
kIwjk8O6SeEd7JkiFx9pJf8/3+HDbpv2kw+6Hu/Qgd2A7wBo91feAfO2mHLIQTEP+vk7sA00MUmA
BE5w8RQhJCLuT97hd6+j/zrkE85ESCEYEbAaEYKLj15IKMlrG8gSqhs09Mt1PfUUVWEHrATB1+yS
OnDv8M3QbOOM1Nc6bMod7+P2molK2ALiORnt7TJ1LwDNwxiqC7punx2baXcE/ctBtScaulxRQmVX
sBbu/Pk/rP0/ltY/LqWfT218A6welsYI+WVJmKTxh93XGrVgzhmzLN3YFR3foI65CA3FKDL8k3c6
39CfrhXeiadUBDSM8RR89BAhIcQsUJawjK/9U5k4eTnH272uETrw77/Sf/9GQRpFoeCoFD+srK3V
MFjREEGEU1R0jQMZzTw3qf/879/mn69czIVIQ6A8uPf/9BAuUWuS9ZyuSXG0oFgwYEokXxZEEROv
/uS9zkv152sXBwnQpPMfKTaXDw98E6sxpI3G1ClZTnBYtVARLf2W8+Gy/jNzpt+dhj68Gb4URb8a
IL+TfjSYUpEeYJIO7d7SgScUPdOgqEBIJiazybd4fgDtMemuAvQy//6CsvR3994Pb41gTxGjl4iw
Qj6uRh9C+wPefoBWRExPMZtllOkYWDF0KvF0pX0KjotZ2/iNo4C+qEa9PQTQAe7GYbHAp0HHMsc2
XAGomTAC/T7qNZQpBpBpFoHN/rn3XXuYcWp3OedEX0o29Z9WBAOhwZnk+IRJAvtSgtP9FVkGssmG
pLNwhxa2bDDZaScQoLsJEA9GAH4toFZxJJcpDa5kv40nk2j8a8T3zd/bHrDIHjEG/lPUJ0ucO8sA
1wjo0MTU+eGhGmPwoCtIN5aLjmImcln1nn4Pwzi9BlMIAjYSlBYQSUS2Cygk4AUF4VzzAMeZ93na
kg1DinKIM4yYQWiq1rHfiiTi7NFCmWwz4XWSHKak59FFulT20W7emdMCjuB+Bbjwhj5lvBO6NqAp
1PoILVG7C8cOvIdarsB2oLTl7jCjTb8OQqAiQMLTnuY1cslolszo/UGCigHULob13yXUbA0mPVsv
ixGezMttD2u9c+Cg7a47zF+/lckE2lBlg6K2lt6nwZDcMcdNgXSs6CrZSsRJzxEY6lUHMk4RCGpu
MZuZu/08j3R6hLgtbjIJwhAHqjqY5XoAROUvK9AHSJWzcliiHKSWs+6f1wgx7jAuXItAGv/Y67iq
86FJ1Jd0Sy/AD1JHYZZyD7plcD+HQ/roNXbyAyxV921XxzmdSIbFF8TPJGLlFXEpfPc7gHZXfaO0
v8At5fvBxkuxABa9AKUENhUUg2hEKPWgfnk8OztiVbTsNQrH8GqC0abJOK9jcTVW0OxsSUSee0go
+iydpmE3R3IKsbYjV9+pFWlAdpA2AUPxbF4FWNldT+O87QZCYBI9Bq45cShI4Vw1rrTfL+WaTpcd
LuVtWif25MsUR4jWq1+fFFYQvKfwclEFvhj0GJj4wCgzfQKnst1N/DwuHXVULEPv1yMm+ljRMEA3
yb5aTQqhGdD6/TDC0uLC+rmWB2FnDy9D03DKb70Cd/J1pvCv2ZVLOZLjsEGY9OA3634MiKs2l5Da
xicw8rUqELrRnu3NUvGEyFPXXI2BBhCTNmsnQKRx8qvdRkgwi3ACRlvMONsPGAUAuxjl2GIUwFxM
TtrRaCqMYe4F+ioX7hsOfC4og3GvwzV9rMNO7cUK1mYWUT5+421Y70My+SNZvbtbaBp9qaFZ+MEZ
BIsg6vJ9I0lylM5N3xJL/Q7UtmHNlqVN5oKFbYoOvbHAihqQxI4DDHQ/DSWY/hkCzGicyWqq3yAN
Tx7Kcm5ITrzeXlwQgCUOPR/m6LXEdEqUVO9jP4uLgfegnS/Ye/fzUILxGNTJNzy2TGdg0Z/pPON4
N08Sn4OIBnxyZ7uLBjGk5Fs81FAq6qEhO0wiUlXosFzaoudLRXZRSGufw1pjmg9qa4ercFtfjO7r
bx20dldMy+1VNtE58qvrUrNDKWtX6PWgZDwshMs6d9Dyflobh8ySbiDuALNt4gqahmGDKSLtfvjR
JtARBD59mFEWw2A57VtxCcBq4cC1GmjWAQI3awEywLhdibCh0POQCrA9MKbUHknjMIaL/idp59Ub
t9Jt2z90CVQx85VkJ3UrtLL9QsiJObOYfv0Zvb9zL2xpw8KHa8hhw9pmk6ywaq05x4oqNI4kENtr
CtWFeoaVOVEnbUVhtugr08YMRZV2CKFYqLdRlogZRa0+P/K5K+x9HeXUdRgt43VwSi9QOLxNej1O
ib0dxmzRjkbmVOY+0YjJ/A7lyK5q5bTTI9Tz9OrI6h92jVwAtaDeXZVtp11q8dq6cTB9m/4lb3uf
UDGIt4Kj+9MaldZTpWZrs2RVc+U1sPrCWsXxBWKxPLuNYa8nCsUCacs6q8e2E+hRUwwdd4OWJTtl
GM434CouKWavSfStzfnO2JAFdI2nwh1SfHlxc8SW2Tn7mp5j8tBG1Ko3WmOsYjPnzjj+TNelmR6q
LsvWq0KkaY1wEQf7nTOYffk6RO3Ubs1UV+nZFqhbsJ2KK4U/XH4tFBUc9DZWa95R+85OrSzG86Uz
u7mXLcbNvT7h2YhHPb6RZmXj/lO6Gaw21vPAldGIDDsFflht2mW24ze74+2i/FVL5asCuewWyYyM
9/PULvrzQIuEZtchSD063Rjv677xKASO0ogpsIwdNkWtfihx7zTMnyEtjghMrDF0Re3dFfGke5tZ
X8rmippEEQfsiEuG1CFWJQrwrm/RoKG6pZs8vbzIiBfYGG3hrvlRu+BW/Qxpwf2lM227H3Nbt/fs
EOAUZuCEN+RJ+h2ZGOsFaAVp7sxe5mkbyXHYr1QfX2KaxLyuLAPONjZJ2vd40rOQNXc8XPACzBXb
wpKVI8yir12n7iAhYOdi1+HvMjUV3jbvZ7LJ9eIZ9+awVjzZedo1tLF4i4e0w+mzROmDkfeC40Fk
bOwM2ywYDbztIi2qM0WqJfVlhsBD+Z2FQc5KLuJqZ5X1LgE1jQWRPjqHToxSnsDzTAOujzqq7s3a
dJpNrkbxUCaWVtEOj/eOCbjznBvLWOJ7jQNLtZ2a1Xxak+TervV/RL1GnxznSou1lzyPvemmRGIR
OFSJb1oUee4pjXtRhXVXdOpY65yotgCiS8zNlVEuIMS7hS1VYAAsmwzZDjaTKwxnRVCjskaAPxTl
V20uCiYfJjvTX3qA6ZvKuPQexUtgbkDNVcM3TWslQmgmRDgYiqXLKlR+on1PZu1T19AwHnQZXAe/
jT28VZqHJOYukVY/+RG4CZ2gh6hpyp6nQaZ2aBa5md06A/7tY4dU6+JUc7FzUOGLD1kk+CfooWu9
Mp/xUjeJqyEpFnrOitvR3jLuq9QCTa7y6qrHtR+67TTgBQbYHN/LiwYy7PFgtJRVSyR7WhVvESeu
xFHN8oiguh8fhGUFEiDGlUtmKKz6JcbkYexbYSU3S593V3By3J0jswVpnB1vY5aAS0t6Qa8RctT7
mSLepnCtbg3r2HZPOX7f/hcyfsfXR7B/jcbDWKvR9un0l+f7xcqzAc0ipITzSBo2J5Om595eWc5w
k9B+8UvZzk2+yWvVbLR1XI6tjiqsdkZdbUldzMt2ol5ZvE7NhdPe1qUOIqJe5ElHEkkUjJfhhIo7
Hl6RplhfMjZYggMN7WWV22jU63yyj/M42XcZspW7eXFq920CMB4/e6JqQr1fvYxtzXa+RHFEActo
1k2BrpiAQhNftNl03YCES3+eEXtj9yzxeVEzdkk/uFm9iaohw9Fg9S3ihd4qfTdC2ZssyTofGup6
alvXzVxdmasWfSt1zH6ylQP2i1mkMjTTZtEeHEj0OLNWOkf6qLmzb5BDJqrgiVMm1zjfovab7GqZ
bpVTaioURdqVD1aesJaQzq5x2nsJoddcOhSdXVmGFriFjW4gvfT7cU7gnvbGo1pKDg9lI5YrmshF
B02mKEcwHGnuif0DvWvixRmu5rb9VZk5AXWFEBvV+WHJ86NCc1gtlWFukJElPSCbTjvkC35KB/f/
PvOy6HbG9/7Y9NuByL4nXUTNfWQmYF0dylv6r6Atpyc77irCynUN4WVEnEHy1TlPeoYEb1p798Zt
IZtw9LBulFg4WOGU/EXSsXhi7jEym9w99l6jbzW3137JmCkWsEYvh0l40XRlAUUXx3VuDIJIwMff
QT4o6JF0xHlSRk4rAsx/kR60bEzOaZGZNT43nik5j3kZ1ZB5KDYo1XvUOGvfhbQ0yE99oQt34zhu
JQOKbjSQSWVuHiK3rfrNgAYLF/WQGnvZl2KHggZF2tqWJn7TLmvj6gREBk67xXB9TTunKgIFqW7a
DCvC5FOu1ulYJzrYKxbFBC8PWvGg6A2RbgA6IkOpjFh/oc2OcYH/CPS77eUElmLmkX01JMh0R2fP
BJgC1Pd2v2+yOJnu3dnEiImfK7tDKtx+a51+vKb1JD3aMGuHUe2p2UcWHtUnpaXTqxgHWBAOtX6l
h5WyBxbNeJgdStxF1p4AYMfRlaayOH0cKnfNfMQdprlxdbv4YnA8zgPCkfF+HguUvXPUf3V7KeZN
MtvrMU7EcBytwnxDXhx3QWyWorpep0mgnE1pf3RvR4IiOdqwFFmB0pajNiIK2rSmmG9yZ6j2KCi6
6XI+yS9vcMLnbRrWQ+0sw1npK8dcSyn3Cw63dvDHKARf4TXbdZERBfE2odOgJEYP9YGuaBxZNY6F
C92yoRHqvDw2XTzwGCm+YhZgiAyj4p+Jet0LNbvrQijLbThisLqvsqSIDwZYB/uQoTTagrInaoB6
Ei4F7NnBA6yQ5uOwRWhS3DdyxlYoWmejDBfswFQJl/5XSfw1I9f2iEFuZFZF7gwGp0jPddcj1kO8
+62Cj3RrkZnaFLPdCyTDNN7Wu8YhXSfbo6unHTSSmsvOTdw2kEuhjnh2k/4q6oJKuz57887DGnxj
jxdiMzX4eYcJrFvCyk6H2+XCnqWFjeyfkNUvV0mfpPjLXH3dMtesOABLYQflZH+3e127zkc8tX6J
+ORMZFp/UUhysVZx8/CMAbQGphHFivWBQrE/DhYnzkaz9YNhmZD+x7k/5WlenBjVMpxqM9vy0duz
odfycTILAE4ECmAOsNUZKcaeKHOgzYyztbyywsirzJs8cxvZyXRYiOMrP1+r6qXvVJOgMczMmzwx
8iYsO2zknGiN765w8s0EYfcwrQ58karpJ+lnHWeSyDG9L4CVtX0NC6hGVdgjizPQDqT0CohW2Dpm
0jSEdnUftqwJz5qWe+hy8/jVTgazPlT0lnxIUrz+KbLT0CsiFBNjbOdnGurMX9Bvl/d2K+PAwhZ1
LLSlOE1dhL7PQIt9U7t2uR8XI7/vosHZiNa1AlTu9e3Qp97eBsyR+i5neL/n2FcCvbKnr0pZJVoe
vbfx2/G6sNi0ltomyFWcTQOYb2eQpEOqhZacAwni4KfWnt3dKnUttLtI/oryhQC81bNjkvbrPk7m
7NDNnooANiJ5qCBeXJWLOT96EEDP6MddOmIgELc3KQXvzi8tbQ1HkvIPqpjo3TT26OFneyyroE2X
fI9OgsRFbbYsrAr3VK3ktJU0cmYvXlBjANxQYx6WCd5QsxOLgy3OwzJf9xn3WxVyPmu6m3BabruT
qcYhdJsOVxPMp52FniWw5NIg99Yv/1PvlSWou0zPdzlLyOJLq4i3RrN44cSDcOlXoY+nCiBRH4xD
Z/2M+7zesNlXXxWMgSF1s/uol8Z43azKCi/R8xM2fOehVDUOZKzkKv++ul7zgsTHHLdWapjeLQEn
ZoS5GRcHXETdBINC0REMa6ndytVGTTJdEoVBm83QME2dtWmfZoOAuxRL661OMR35HUnSkM42ytqm
qdZNPgGsvhE4bLzQky04CtDK+bZNRnakoR2/jxGOO8+075DSxtjIG45SvtSm8aRGZg60Mz0YmVJ3
PZydn+jQ6tsFYaAR0ExmffWqyHyN+mW6JxfGidLLrOqIKqaXQe32yvWrNucknSjd6NDPDcjaUgZ3
5K3ZtjNSZ+PJCoxWQ3kpw53BINh0S4/u3nWS1kKJLZ2ThT8A04PRxWe7Wwp82NScCH8ZeT4nsXl8
iNbOb561k4U+utwJ2YhDX1PO2uY4pQiqEQKntIjXfgyLilY0wov4GSlbA4UUlTAa5YQVJOpICDmd
iW5y9tYabHnXvzkgZXfCqc2wVXW67AFxcempNxYmthi7M2o1eTsXLHteLtQGd90UijKdiIMkfDez
Tj08Va2JiEtUWLyvm7R/rBv1hmZ3vKb7zHJvjh7sPfq7schKbBtX1i455wy/Pa6vYkBsT0C+czpL
vaKocpwrMZQzi23d1tck6JeN59WcmhBRJAeJAK/iANXazxwOp6uJho4bPZ/mcR9TnvzREFfS7M9z
yxBmK6Y9OQkVohRGqx1JcyCLko/PA0Hwt6K2eQ+dzdlxkw9Ggv7RcQV0BE9N83Xl1pW37zpM+kBn
ZgVgT6/a6wTrerYlVDONIFuX6snDYyrDlLz/7ZyMmPA7ZbBwtOZQx37mtaNzYxhFvXXHwekDIIJY
T6vGmr7B8UvTXdE76qAnRY9+hzj/LUdquUvwmr5phuk2NFLQ5RVsjFlsOT0s045G0bdMyzNebDp7
Mq18JDpWdPA6hRLY6zlsokbkgLB1CImum3zA0xRHwMOyJu5em3Q0A5BUdJsuvDJ66TjzeIGu3Gn2
a17ZMw6F1qFslPXGvVE7TugYctrbTkuchHq1jMIuc4mcrCzCijl2etKTq7e76yhe3B9kNH9CGjlH
CU19/X529dvFQhG6XZMpgmXnRMWDMZhqB/cj/YVHGtJb1EeEmq5WmhQFMHIABl688rQAsrCYBEl8
yYnTAyu0VVw/DXLploDDzvxsRrjpfRzF9D4wqjEh+smL8lDoXnwBlWpqDNyp7xA6ljbye2WqIUeY
XHbZFgDUgsNAlpQpByQ66wnol/eCnjwJay3N7MBJ43XcJpaOUJ0KYXTtxh5YkB4DUL/Lq8I4wfi7
WHDLePH2SUnC/6YgR8vWqkwodr27pN8lefIxyMFZnTKzaq0wMuPF2RsL8ukdBWr7bVpjiSGZAMoO
vbgAW1yjfT7HsnUfG7sUY6AY3SflYP8j6ciJ8OBNKLYxg5JpoRlC0tjZnY6jxwlJ3yuqADw8tOB9
O72VCBwJ1GFSvY1k7NYfA+et4m4k/D1UrIPg+hxdQ4DW6NAg4trOwyiv5KN2CXr3sWnIfu/VRhQM
A/wUExvKLW02+wclc4sUeivkT9AByXZGUavhKq1K0vHAOKC92EmGKVCN29nobJLRUsDgVCmS5CFa
d4UWd2ewJ2oP3zfjCIV963aIRHpHZDfdVEYPeczBaE1WQTh8lz1HP6pFCYy7mUULLoq3cQ+gA//i
TtTlZB4Nq9LCxO6j58pwRVhGVeee3JETnO8OJOTvFb6BIUhLd3wuOV6XfrxiowltGZfP+H/zBYuO
KrBMjRrwKxWTSvWVFmfPKZ5Yjhwk9nFegp9fbbM/wb1ncXbytmbvdSkJ1fMbF8sjGBhu+6Chsn8q
ysai1Mau9dMss+yuKDM3rFgvht1o4wsF14DJpHT7pDzWJA4fBowLEx7+3NBPqaW8X8XAqdUXkZIr
udG+n2jLtC7p1gNnnvnJ2sCkjAev2M9V3udBPTvJAcCkqfFoxhpdWN5+Ka3FusZv0xyEN0wPwhCw
Y7JiLPzop9c02rnUejyK3o8US5BndTKk8olefyYGLQK7ErVGZUaKn72cvDYY58xN/Ar3lHHMwW+9
ZFHSdJtUFZzQBA2jYorM3hOpwdsxKR4jaQHKNuwkwsQZ9w1vsV43wzCrQymb7Fgmy7Dv6WRybTr9
oo5LRTbkJCLTi8EHuE1GtpDk2EFlVUX1gFd9gwCtGjeVGlGsgvkYdb/TVwTHwjEpGaL9HE5mFJHl
440DVKK8nhe3onKF31TUiDBTZEnEh0yYpfNCActP6q7ZY8Iq79vLxhsPLiPP9lCNwZJbvK9U/iRS
1wpWLJyn1dyknUQgzq6iP+JDr25HpyIapGfppYjFIW47kyDNaWBcsDdUrcspbUq7JbuScnSAhurp
UZvA6d129aCkb81GqwdVgsHOy6Y0LKe6pacUpYlvuWyrdNt1azG9wJfDmd96U5LuusZgw+1Sp954
3UhYRaa8fmtbzr+JB2z1XFGp487cIS7u5GC55zTVh+oKp16thQgRtae1b8StiGMU1qIkbYTFn/bW
FW4azna6rRPsePZ8XTar82Ig+I7DGFqNvjGqwj4xlqItsZTYesugqqt5kOY3ok6ekGXJpttT9nqq
e4UWUxbGgGGx7B00eLRZGMIsjjP9sSUck4FuSAAeeJsV11MXsi1T26ZggL7Lt1302H5hj9pzHc2w
Mhy2Vb9MEVny4uR1ihM8/5o3E1rXMtVBGfZ2QZ1lzJOV7J1jPOBk0uwwNqI+zGVPXsDKuim7lKHG
AxrXON+vcdN0u5iG6I+ZleKCKKZ5fhoWTCTNEhunhZz1mbJ69rUa2m6PaqnsDk45NPk+6Srjm5wt
fZMX9DgBEAe6aWMWffaA9791/anB7BeSn/AeSkFIcF0M2GbuBwhTcVACLr54QV0J+UbZTbEFneqR
TaziQhCROPYvDRVMgVS6QXpdlqyPgQGU75Ao4ohvDfWc5UmzK5nc91GZTwzZGOTZspjk9S23m57G
EYImJK0UEsQE/GgjepdUOuV2TYMRSO4chqGnJechGhqqYGkOzREez6ERpBBBqBrgzrJifU7xlv+a
+xn+TOMq/aBPXnmjGzaIBrIdwJeyNp27gKRMI06ShlDxLQqqWT8nycIAH4d8To/D3HU3ZbnI9Cqj
3iyvWmNAy6E1ZvxFgnxeOUR69jnVWYHxEAzlnRs7/QP6TXKntjY26VU02M05juWsTpOuo77P6/iL
TRgEQWiOSDZmAmxF7/XLW5u7jRPgU0jHIO7YVnAfp8N8xEeK8U+aMXy5elbpnRHjJz0UVtTWL+AK
p5sitdF4V3FevFQCMYIvZD88DpbdPS62Y1ALthuNXH9aX9GCvkvC1dN0WGGGyi1/WTlBBDh58BYR
Bpcn0njFmc+Orts05WB+v9AUjiMAiDtpE5zoJpiHpl2S69rC82RQdw8vJJgrm8QJxAWLwoENFlFb
4t2C7Rt0AaaADhxUkTnzfQZHZ685otPPWaX0H6ZoiGGS1Bi3F1ej/iUlAiTjSSdf/CjD4Ox7Zsqh
g8l2ovCG1aZR7tFwTevGlp1oQ69qo3w3dSItOQamxlY3M3EeKSrs9NRuC6bfYj5FeL145oqlyBla
lewVJ2JKl2Uv97oyOWKlFabozYoReGNRm/jFZiVDDHE4nwDCFW+96rprgJd4iUCsZP4UaRUWGvhI
Ne6tjObOUL4add/qrX6HVzPdwlmYb4Qn9FeJc+xkz9LatA3/VEsJHyd2SvJ4k7bUEQFxNVua1C+M
ErMqsT4Le9wYI8bEK5dCBlBWKibEzWL1ywXkZ2ck8bVjNc6zwKMbzp2ubppJefs0hjQUFhSiOa3I
mPw9dbGKuJTq/w9mUbQZm967yzpFmqqI+ECxbWzjUopbIyXXB8R5cMOSheRFCUJ7wdDE2Wq55Mii
RC9/RTFR3ymd3Ki+ggrbJ2FUsBLvCdELQGZTJg7FFJUPUDWmrwadEvEa2BMeJHCunXEHewu+HZK+
6iobTHs/e8S6vlXMNSOaZsf3CyIHSppZm/0UerR+0bHlUpOi0NbtyVcuT+0qBkGfVtKMfmmCpTxM
hjKjzeSlxk+DabiLhAnzyRiybvCx0Rb3ceyScxiaRt5PA4+r9Hq8iHWqJdU20Sh9engX9YCeee5T
uUa1tbFH5bSbPkvRu41lqaAhGGt16NZhUhzbPUkuhlAWJi4lwn2Fe7B4XNL1n24J00knovP8BdNp
vIWxYR2RACpaiaxldWe5hDdLJMGpOxXkEQ43IiJiuby4bdQTTt+mzejGX+kQjVk0G6i0rUKWehiD
nr5Waa9VIQ5c03jWL8AAjGc4m6JWswg69NUk7ey2jF5PazlCYpAOL8AySMq9rYO4c/ZrMYwbcKY7
1ov8zqkcI9qPbPMPIOGpzfMqjpblrE8cKLX22p2hqd4ttRHvKX/Gj42WMq8mld3E0s7IBTkyRlZC
hJ5tnUrjAMuRnnmx8sBUoBE3h3TAaxk9hd3+qFMDo7VdD+NXK7NYtCJMPnd9PXhzmFPeKgLAGaBS
qUVU93jSqV0uVXmMWMZuOLzYt4o1+SwxNmS+LirqFGPZb4ENcVIBgT8Gq2q8SzRfwD2re9PZJLpV
7iEeDDawR4EbD5dOEbT8W/DHLDM6LGwz49Vg2+p2akekjkXbGYBVLHq3+TN5BcwZkZ1DJjdVfWdg
ybqmSJkYR2R29XwAHUqCy+0Ehv+hyinswCOAaNWknDLa7jbuTIu5MVW7jMjmKKNkfYu6fHoAxwr6
Sq3WdOo8tfabpoxBilsOodWWjq+4NmVTjGDKNf3ZJuZ+0bDck6K36P5Umq18U3UEM5VpF9V39OHK
N6aVjwD+58W8miAheC/FLLpTZa2w7DFQKmPbmWVbBt2gNVBFVEbZSxT5bTbygLYECBJE51TRNa8m
7V6d5ynDh4eaoOheCXi6HtVZm+ytLsl/9UK4mCFxhiZ3XVMJfe+WbvwNF5/nQBKk893mUr+1/NZ2
cY2OwsruWQByhEuiZueA/LdjNulPjlQzFcKp3vCsxRf0fQ3rn8XOp4euxKJPZtHosXg3bvY8YCVo
9qtFQoKyacHSXI5ZRGUILtzu4j3YGDNACnLrbP85qb4T/SzME1Z1yFclOrknesOaz6YhwBs6evLD
1flQ+86cm54qRO1mnBUluSk+O4S2xe3nFw/dn71NPbsTG1ZdD0UWG2L84uHx/hEvq54fMLSTSEKs
2FUbwvc5D6ymlteL1xHYSHdaXofKzL6lc2W8tS6MFD8Wsvi5mv0K0qdtyo6Cfuz+oLeL57HMU4Qh
iTo5bQD+WbB8aR21IkzIt9mwxPUG8yiJRA8T7LqHx+GdSWIiB9FjN30YS+CXN3mE7ZupmFkcSc2p
GYGyJutVIsf5u2Bv/WnUbbIEY66z9tSefhnrmTu/6iDrH2C0yYJCe5pG+0tw5lAnJLm0JaNtLz7Y
K5mdEKVVuh+VrhRhqnvDK+0WoyP9C/LuUPdj5ISKxRrY80g9OZxKemBQTRjJHcD2I9XfmG2c/1PS
yTfrGpH9zmOtfzbUbH5L6IaxBEaRsFbQ8KoegPAOtX2gfD6fByyP9e7/DPNaqaobJRkOKEuhM0jt
ER8f+e2EHPQ9tF88wbbKTsscT296NrRkYYX48nex6EeRrwPpHumHtImkhPlOt1xPcoQPCYdF7++X
VL8umbyes37i4voX3S0FSeFSAnUtsMHv/COCDgbaMmQU5HX8/Np96iU+1C+quI159/cb+lPTfxFi
O56JrQ3JvQUZ2n13Qwi1mgLGqQmEjfOaiB7zOjr//RL/8sw8R9jkeAzuR7jvhNGwi7VZ5VzCaM6N
81itG9L4f7/ER1G0K+AGGwjNLLwO+juhcp7UyGGSFtSxN4UtDI003wlUs5D/P1ELux8k0a6wTNh1
iNZdaV0MGr87FOCSGF6U1shJmsjPSO8BIvUXd2/P30v3KvU+VSdf3vWf2mQemU6XBddFVG5fbB+/
X7CGedqJeDHBAazBSBJRyKuq26XedZZex/FmpOZrb//+OD++sYsK2sS+YLnSFu+l7HpMVdNDJOfX
471eq/1YDVtDbf5+kX/U43/emSfIgdu8LomtxfT+vLPZ0WrgscTRTTgF/cbejeEcQsD3pY9/PiDQ
DGl6w08qs8GwwQgbyoCH7pMoCbSQAsTGCa1QfWIY+Dgj+FjAxCVicMc23w/Xxi1U2tl8LOndzup5
cD9xQxrYgt69US7Ak9V1iYsHB8Sf903TLfLUrgcBdHO57zGEMRnoAZkgnyD1/903jsmATiUB8pjw
P3eN6DIAxhuQSQ2aT2bQPx2u/3gbF+09Fh8HYpj7Hw/R7+NMTiBr3VLOvrscUsoScUjNM6OtwUO/
lTfRXiuPtq94A0+J//Djs4euf5jB7y5/mXe/OX9GkdFFDYosfXB9UKP6mabk1eHrbR0Mfkw+FbrD
Ido2+++IWPzKb/ybxf81+cBYP3n97xy0rIjMaxYq/Cn4nVgd372envS7M3e2TVMaFbRQsMf6JbPs
oFsQbOnQnzTQCsb4pvfPPdkUEtKHNHM+MTx+WGbwqmDsYY/RbVfq+nsTUV1iDvBWMp6GdVsncHLF
cL9kdh9MmrzT2yykBvVJH7B/HBZ/DgEu6gppS2EBF33vIbYLD+1uIqmuZN5N1740E4Fkb07nXqtP
S6XTUcq+oZJLYtvq0Mmawx2W26A38lMFnrqP4+smnu//vkz82/vgUxkWewgPAxfKnyOj6wGz6JjB
gMJ8qxvzKAjfgeC0/lhfu7aiCZYLBE49eXpxqwFOrErjm27KT6ww//pCPGHa9HPgc7jvXoijU+aN
ZzTXbYli19JCz6NbQgvYwQW2SN4O5dj3v9/5hyjgMgZ+u+S7KaF3C8KPikt2DHyLNBmQ0Ykqreqm
fZ18suR/WPXeXez9YmzFKOQnLjYipyLOowLuWP9r+vzD8/m76+vDvsJFmFmOpZtsZrzMP18lUtol
U5Xh+GKxIBTRPiBHpF0Yn6xlH9cSnI4OZkfWbxp82e9mcAy1YdAGA46e5d4tlfgFN4u0Wtk/ratT
P//9LX28Jw/ys3AJCGzTJor6856a0qBtmOVEvob5XhJjx8b4zCj+JE77OP64jGcYQjcMG+/X5Z5/
Wx/rIaZl4gob0JG0D92WiCwqpCWo29WrQ1+Xv9/Ux6FH/CmxYl2MX3jA3t3UpI3J4LUxOViu6pup
OozRuKEF7jn31s0IJv7v1/uXN0ZMZTIkpOD397MrTV3ywzRk883622jLm2Ie7qul8M0q/qQd94cr
scAzJrgpj4fovWcSaJfSZpXZjp/0zpnvrPfxCNWpzQwXUKX4ZCReZs0fKyqbvE4HHOJSrLkYHf98
a6KbO5zglxMynQTMB2n9mvARVYLisbMpx9dqnDZ/f5IfhuPliqbDEPHYxK33U0zRbySPBVcEQx9Y
abdR1s+I/mD/9VU4lViMd6Yyjsd390WGctG9ykadMNNR7ovVRaRzPtkC/+VNcQ1srh4dFAnv3637
VD8b14wdYnnt5JL/Mbsrp3hZ1PPfb0V+CMeIck2CHspvNEawrXeHrXEwaEALzspHISZPhkAs1cLG
ORQg0o5Y7X9FxgRtNiZN2YzVPl8w7XXT0Gz0LJo/GZ0f5p3LCcwmzQ6ZielgX1bp32b5RM9Bb3ak
5We6OaE4QajhlqbxaJhjcVgHnRyWqapPAlLm18dhikfvYlZGb804ffeoWxR+o9FiegzD8BiG1+Hx
mj9tL1/brb89HHyf36632y1/8g/+bvAPu51/v+OX//vDxlTxzb/3d/z1gd/v+T6+d3P5e34JLl8B
P8LLL0Hgh8H5HO75Ou65Vnj5hZ8BX5dvuXzr5T/CH8fn8/Pxx7EJG/7reOTrx/Hyv/A5j5/M1o8j
DkQ0XnkL6inH/Pf+dlOREaVOiGxloGtk910X6zbKT5H9+Pch9/EtG6ZhM3c4fCPHfW9JjhfA2d1w
QUYx6sYGPn5qHUF6+00aNN6vv1/s326KSWoK2Bsm1333bktjnECGp46fF80dVugDDmLEs9Np1LX9
3y/1cRgZJkuqLrgxG2/65b5/G715bGQgRisHzmce1tFz37ZhAqgXQf8GxCkl9b9f7+NaZ1hs3ZAI
bIqwTJw/r5eAYm8MOpv462h2RwDjRUjNvb6aNbqr/v1SHxdyLuXRRMAjKLeIyv68FK0T6EHW51ju
Rjc/SCdPfRoMluG82BCVKOrZV7GzjEd0Jc8OspJP1tvLvP9zHzEsRsplOXR088OImcclR+KjHM4d
HpVGPJ/t1d9vUH7IMxBi/36Jdw+zkS79eajUUz6T1b4etSUEZaYOHbLJoF1QLhiy+gEKrg2mqrg1
lGj/2yDg8gk8oAnkO4gC/jki/jZ8yiKKEvNCbgWunATlKE+1XRPmLK+F0/73Ux2nqWXYJI0sjlfv
QkSk9gvpcMLdYkhCqV0J77osCTf6/8/rXDaf3+6p00YMvwCo2VyQrsrrCE1I2rtBW3yyW/7bCPGk
bsFCF+wf4jI3f7tQC1k0VhIdQ1vLc9vE3zNH++Re/mW64Vplv5cciyXr45+XmJIcpWjB8ZBODY3f
G4CBwX35idV+Mtrl5em/G+5/XOndWJzxh7uQQR1fmRjX0ruVgZf8HDTIw1YZALjDD/vWI962tc8u
/S9rGJe22ABI7vKHdzeZKSztiNI4eMvHNL6lhA7Rre3vJn0nKFCb6el/SDuz3riVJEr/IgLcl9di
7ZKs1ZLtF8KWbe77zl8/H9Uz11Usogh7cLvhblzAUZmMjIyMOHFO2hzFDvWYbVU8oZQIVKa2tnAW
Dun3hSM5v+F/fstkG1R6gY4/Og+/pU93bvUpFb850H4o2i3TvLoGd9Fz5Nw4QQPQAN2Ybd8v5AYz
bkVqpMvgNClZQWB+/s2lRldSvWA7skKU6JhA7duAQLq+0HEd088tqdwYkNhQdpkWO2pg1tAL0ANh
euy3nGpbEPC/0n7Y5Lr396ZGKhzYYymp6ryvz9eTu22uZqGirwSjeGv8/jErtRvQku8OHH8Lti4/
HymyTkanqhql22mvQGjlPIcmBy9WhF2em+9KKDOyb339293DDC9CWaSOLwHKPF9S3wCz6zXMGFVz
63UxKA4w/Wm/4Rm+UCH6uMHPv9QYWiDoEYF60DgY3eUkylgojuRZ41FwCVrDfMzomh1cWRHat6jK
8mCrILFWbOgumW+qUnUBTfOB20rww1Hf0O39gyG46n3ER3A+OUXW/oL92hpumd9hoMTQ0xJS1Vgj
268GGnJbxy2j3z29wGCtD772KjNr/CAWkXXEZbqKhLxtXjKvYACsU5AVgAUhiXYqyofAujykOQx9
cF9KlBcZHMqqQ5B09S/HCKoDkz9dsBAgLw8LibtigawwDOYFxcmXkLWiKRGZs1ZJ+lVRbwL9H/5+
Hq5Uwvh05CGTw5hZDJpCjGqC4Ul/VCAchtZ4/Wtngpbnj4nJBxYCoWG4BRMiI1Z0pld8Z9uo1xVT
E9ctzfmSLI6VE96pyvgoP/elRvMSEQU3GtirdPXtf7Vv5b5aE+42ZFe7ZgttxDq2f7Vb5v+UjfPM
+PmuvWlX9eo1W4ur3z9N290a6/64dNPNfEh6EpT5lPGaU+TJJTAwSREYJRKCdKJBFEDloywt/zLm
jW2PPyYmsR32yxaVoMRkiBZ65zjsXDtIxRZNzN7alKnYvVzf7o/G1OToUjySyGJxToMu2fl2w7o9
IPiWWIwPIMKoZMcsDFeU/KA/AdUEaxTYqhfYNp5UKJ1Nj+mkNIFcDlU35l4kOXi8/nsu30A6DUcI
BRhZoMSkTRIwqxiCyEfmAeVA9UkdBYsRmBARkQ0G74s5SAtPhctr/aNnJ1sWry4S6Ml2axk8xrkP
4jHOf6Diawfmz9wv7SH/FAQHQ15Ixi4XN1azTDpnsjGqKE9eC7wtFSCBFWHSHPYf0s8M6Ek1+pwk
mcrg/HXirELSxLelW0fdzpwcWlGH8kIqLZOaFspcNRyS7dYY4KZJFgxNbzSZa2R8tmINJ7Ks8ZV0
Ev6ZOa5N0JijtFr1uXPIAiHhXicKgjfXvePiNTJaghkeEK1MX5d4d24pGEVymJFDwEG2jooJTi10
841Tet+AjvwcLPnVgyVKBqok0Qm4bnx6+mW6usiqWBIdEOrVysQ1DUZBPLcQwToxBs78B4DTBQuX
+yhpJo7PbcFeXjyUuzxKDQ+lJTvjJQSPd4uaKWDfVW6gAPv3i/l45xDVIQ6chjINUWchYsDcjtwM
5PNDv8Tb9UE2dxpYxu2CXJCjDG+fqV9UHKEcCQsHooNOg5src7QbI9aqLdpN954o3Melqh0dub2V
BOFomsVBkNPPeT7cZTKIbSERoaLxHhIF1b9Ia46pjHKqgFaIK4IQvb4XF6W+j59K3qJzQ1MbFSf+
2xYNcAvAAnaBalEmxXsRMZ9eB53SoDfOFH0eOMgwv7sDaraMd1pN8dcniO4arQ96SDAD0mc+9+sy
Q5hMHNV8QRe7PHXd4gl18t31dc64F0ZoLUNDB8HL9JjGEaAvoOG0kjk8aL3uRtkoNdlft6JMKwbs
pk6TnFYh0I4RSDJZS6QiiWz5qd1tEXT49KNbx99pDdKchipl178Xb08MON0nN7fhPdNcr8/Ci3fM
vnFhL6x3JlqMv4R325gBizxTzn8J4NFEUiAZZsAkZPDis9FT0jeqbg/6ec2Q7bp3iidA/+Qa8DVd
34bZzVaZz8Q6Bf5pMU8HHq34GrbVwPredxUYc+km8oa/fIj9b7P/mJleYKjKW+N8me2j/4YW4qfK
8xceEqP3Tw4yRWBKePgnFIZT4koT2uQwFvieevGkOp+a5IsC5VeHTuMXVUXfbqHWffHKH5d0am+S
kVR9ZcJ7F6TcwoDPPjHl6zPVw/j4cFSFbxaKne1noVnwWmkmugNFoh2j8WQacSfnvhI2mZVDapva
1l6oduYjnJO2/LXSVnC3rOMDBFbvP//eQ04tTtapDJBwIOae2lks3vcK9UlXu/eFL39vhYTS0uig
UdESJ5FFzy3fEiJ44LUIAHfVH/KiXEuJv+CHczEUB+Ghblo0IpWpv1dM93Vml/LV7r3bbtscSju0
pW/prfoOMmfhwblobeL2PB8cqU+wVm2rtbDXd/6OTPVm+ITaJToDC/fynG9A4ElJnrtSoq177hvI
wXm5icq17TPWrJS/wiUDF1n46POnFuRzCwat2lqMR6FQWHQP1RfZHlYilEYrXVqHt81xsL9HiLj+
w61DB9KgF0kFGXTLuVU5kAaz0anEq+KLpB0VedNGS34xevE0ejBwyaAkHMVj9nZug2Fb2Sm6NgW1
E9ybdy/6T/lgfYJD8jlc2+aqXNsDWuD+P0Rfuhp03kXQhYSuiVW6cakDkBfZQLiOCh2s0Dj2uJQ4
jG52ubg/ZkbHOUl8YZkxKDI0BI175jWbNRlhapsvMkJTO+MuvWUseY9yw2FYCB3yXEw+Xd/kZtMg
W0oySAtsefeNYYP1cJ/ctkStrfKcrsJf2S28mWiLrKq9fB+s8jfhuKlrO/rer5kKPuRLwXPp50yO
oy4EugsFIsex3Gh74xn2hRt9TSv0OYO6c4tc7hrC41v/Pnyzw2rhdM4aV8Fcmrx1yJ0npxMuqhTt
JjzM12/qaBeX0VpqmTNfJ86vokWtdKElMuPRBjPsYAFHKAQXxvlHj5qiUK2wymwYS6iBAEprH6v0
wTehEYH1IhcWLsSZTMJQYdNhfbxSARqd2xP6RoO/r0NOLGnQmTLfEQwmUMhL5daZKEfuSdY2tj94
xE32MVEkGDxB5duVWQjHoZWhGG2Q675+H10ACgl1YAnpzClsIBn35GjSl3P1GGlsW/9sfoOrjsIO
WmwPEHtu4fy06/VwlKWVcAfd5yJodm4rT21PziuU231e59gGVvmb8enb6AFhonxl4qSIvDLIl6+y
z+Lb9SXPbeyp1YnDmJCXqxZSkHYZw0f2mi6RZs8cAMjfddh0CXaUeycfTq6NMDU9/n6hgBNmlZiQ
DpovUnnrofXC8F259AlnF3RicHJbUSGyGKIaDd4gCH8r3Ro3iINthF+Qg619aSXeLJGnzy6Ri0oB
6KyPQJbzM8AkGVwwyF/YzKsfaxiOoM1jbPS3YvzgnYloqLGj6HL/D9+NBvlH0XbE/p4bbZskh7IA
plQ6LnsU2GAiVNfXTcxd/JRMOAw6k8ljs+Pchop+XarxDzzD7kpQXyP/AGtnhdZlbRfNZxkWgOGB
Povrf4dkoSG5Wsp85z7m6S+YfMxQ65oOrRTOhDMIR8Wo5Xs1196vr/MyZsoioYW3kMUbgvB5vsxY
0BzmVhFarMNnMYEF7shEa6XeC+JRVX9dtzX6wvmlfG5r8tnCNhDSeIzPPWQu6i4BJN3dSv6dtVTX
X1rU5NYrBi+u1RRDlbuOzU+B89lyGFx7gtutkxcunZm3LFRztFegqx/1Gj6wOiephgW1QBzmSWZ7
vnlIvTf613YQ97aO7qicaLuegR4XQi3E1K5v57hd59spnXnoJF4XSihxBvDQAKVsgT/LBnVxf+kW
n0mlDNOgojcOapgki+ce0lti73fWePvwVq4QdZU6KDb9+zxNt3+/oBNL0yosBJYIPccM7zM+vY9V
ZxtaAfO++tN1M3MLop0IeBH9CvDik32LYEAIahSyGOKO7w3L/dEV/p1IgYmu4EKGcIHQ5k4FCQey
D3wrOgPTzQMqHkcKusO2HGQ3de0+DL0OTCxeUaSBa6nai8oD4BR4tmWG6D9By86Q9i3cAatc+VGE
4cLS557wp79nusUV/PRwKPB7Bs15SxtpoxbSUcuY9Q29hxLFuUjq1wZFGaZNvFWX/HW0YTtGBTAN
VAx4/clt0TZyH7YVjFxJaUH3dOgkyHDtSPbtGJXB6uv1Dz1zQBgIoOD8ga78EGA5fQQMulvADoz0
cDIw3spJjL4PzcJVtGRjEqQ1J4WpAcISu/CT1eDs4Ntb532wur6SGZc9W8nEZaEThAMcpiBEfXdm
9VXwP0Eu5QWb/z8rk7vAYzIXJiXWovd24t5GyoEqq2y+XLcyv2NUIgDZMlMznSIypSEwcMPMjiR0
INW9hSAAirrXjcxv2H9GphhRr6sRUyzGTy9Az3gfw8bZ21290Da6vGdwZ8r0IvoeAC6mD5w8MZwA
hhyGm0qFvLw6ZEp+W6vwFTdMq7eSs5NhNL2+srntG/scEtBX0UJx6DwcQ9EQFlbMdWOagR321q0Y
Jzurkj5fNzN+68nlQqtPB3EBuotS6cRMHuYB9H45vqDLd/1g7FLnx3ULl9nAWMwjbxxRUJcQcq8t
a7lQeD0Zph+v0QuA6Mpr4w0Mqt9axg6Ii7A2Xrd56RbjXc0EG20xpGymwBVNLxGg44EO4zq4SsG6
yS3lMSj0u8bzlrpSl+tD1YC0QGJodUQrT84sHIRaZank4pW/bqyvcDQ79bFVvyGBfX1Rs4Yo6VPd
Mwiu0zvGh6qgLlOy4az+0ulfneLg1q+FfByShUN16ROs6I+h6eUB05yhRUjP21LxxQi5Hrrd9ZVc
PiZkCnk0WynmMcg37X2VajOkFTLYdtDdDNWDnuwE7w3Nqry9yWQ4GhaKlXMbd2pu9JaTzC11k6Au
asxFWW/34mHoUW314SCH1SFaiOCztsAxwQkhgv2Zts+bwdRA5ZtcvCITisFe1YbHVIG3v6gha1uC
pV8GCVnUGdW0GHKR+XP8NScr04QqcBGzyWwwCyvD2LbmZyfbXP9Yc2eJlIbrlR4iiKlJXpgCrO0R
beblkP7S+qc8uPX6dbAU7uZ8TjeoEwK8RvFn+gyTpDxm/mi0Ij3qkJZW7eP1ZVzGcB4lBHBekR9R
aLJVoGKzBCRUZsPyomefZecdvJMSHGJmMMKluu6cF5waG3/MyXehjuzVdcS1ZA5AIsODZjxqEAAY
sG8u1QLmXMCgNsVcFeknkI1zU1VrtonmsXF5HqD/trPCEoWApcRk1gpDTir3H9gbabJ7XpEiIAC6
1LaEx96C+916gjpo4ezMeRrpwn9GJrsGoz6UqhpGBg5neij990E6itLSjMzsxwE+QG5KedqazqQn
WVYCE8eMGYLuFwVhTwWjXMHr9M2o9TvZdeKFIzRrESgg0oEjrnna9/VAVGmiw3XkxD/H67wEuC0c
hDZbV+nuupvP7uF/poBonLtDoyIgGEB7DzJ8X4aHvEVOSCOFXDAz6w8nZiZpg+5oeV23mIGbU2++
1t5TtqRzObtp9GQMmmfojn1U4E/OkBV4auHDhGhDMdkE20oDCw5ncmDr/kJomF0MwQcGKJgDGM46
3zMPPWu0B1lMW0K4C/F9EMVfOrVfuL9nP82JmfHfnywoilskxEYzIXz+KGp0/qaX9FWVLmSOc6GU
tOe/5Ywbe2LH141IlpBcsQvNOyi1+ZoM7r98/hMTk5NKodpNaO5kduM+af69b92jWnbdkec//59V
TOJaqVp1ro2OXErh1nNv6nCXu7HtqSlA56Xn++iu51kwl8Of9UyfEYUVMeGlYqxOvBCttJL67bAT
tG96bcL+HaNDAs8xJCZgAZt9OFj/f/s5zRp0I3Ca3MW+1D/E2Wuj7pxyqbuw4OWafO4WcoSQt5lh
A3HgteHdi8xSGeq/hPCTjZwkw7kOEYsojwtx11a1acytJh+NpQLSrG+M2qkM3ACUmgJcFLH3vA8e
8DZ7d+Cz6zdN9Bg5rm2ES/ncTH0Y1zixNXF1T2r9zmhYkbyTtvXR/5R+Sj/TUdsbKFqj4b4KH+q9
8XLd+We/1cjzwWZxQU2vKE81SmqQGeFVfFHyTRT/MpYi+Pi7L1z+xMQYRU6iROBGlQJ1HA+/5NVM
fnTS99CyG/PZbFGwVBf8e6YeNe7inwVNQqzjVZEU5SwoS1cSbA1fkxsUL+6Enb+GQf/n9d2bd48/
xiaB1mgERGRU3rQFhDOQ6a29rrPJv1vtR6q9Xrf18UC+to/jjznZx7DqShSgMCb2ezS2bP8VycKN
8ak5Fnsolz9Db7xpNtVR2Cm74glq0KXUbOlDThwUcodGzBHYgr5e2wNgaLo3DbpvSfkqZ3eNvBAq
lzxzEpaBGoaFq2JNTtQfkYE0FUCrbV8s4YKXPOYD5Hayr7BlZoAX2dfKhfbwRUvgE2eWJ9h3CP3p
+9TnDvX2DuMV1z/ouIAr33MKMh2kztMyHbuQw702VnCwuhfNGW3WaEyBuKY1lBcLGcjCN/xgpjlZ
LPxxpQflMvdPW2xj+THLW+hsd3L5tUWXKG7fr69x4SNOYSfiEOahOIaXBD2w3hiJ6LKnSDAWVrW0
lZMQA0G4NjQxZsT0XQvsrDpCRk4NcI8mYW+tyqX3w9KyJkHGjTJP6BTsOf0dEldp+iLnz9d3bvzJ
17xjElqaPMooJWFiaJ+7/ofSL2Q9s12mk0D5MZxx4gmoh7p60GAAsr7XoReeJCtYoS746IIeg8UV
GfP7LHLXQawfri9t0fQkkBSmnIuBj2ldTV+VuL4NIvcGzdRjpPrHwhLtAfmXFNVarRMX7od5/yfL
h/kRCfOPYHCy6sSp41qpuIwCQbUj8V1EIpEJpa00OEjLBHdDqi/UhGZ9hQQCGgMezcq0Za8Modoh
rsSJ09qNnrebBIXdFomF65s6exWdmJkkXWoNQX3Qs6eV32yhsLaL1r9vfHkdK788q1zYxpk2FNfs
SZd3zHNP9lHn5eerMEzbzjfomvxv8aN+QFATKo2VfOAGOgbdSvoaHJbQAbPf78TuZJl6USmN6GFX
qqRVFYe2Ve8q1FZgyZXTt3Bp6np+V/80sydZpqoFA9JINLOd9FUAO2y+lel6KJlyW/h8cxHstI48
ORKSkCSpmOCXHYI3KHy26WM97Km0bGCfdD3yv9JcMDm3tlOT4086+YRq7GZ55FMrYMAuNm+E+ndX
fQ49x/aEJTqeua82PngZ7ASZyujwuakC1vUuqsdghpIcdI3+N9m8dfp0K8P46Wrr60dhNr6cmps4
SZwaSlaXmGP60jbUQwRfh2A+mqCMBuvWTCFe/VXrS7N5Y0SeRuxTq1Nf8aLKyJTxE4Jo6nZNSsYO
YEWX99eXNxdQTu1MLjsUT4KworZkp+23EMbGUbV5Ifeau3zGmrnMZB7Tq9M5b9ontavnxKzUTD81
mfPEHb5wCSyZmNxvSSpkZloVXNmZcwsYYpPD9P4PGwWxqwgjpMY0z8TBKfTkfmJyeBVmsyXvayki
K7fEkzR7cP8zQtHt3LUpTvlQxhKQjL7/NlQvEHUefIqw3Y9SeA586dEMl2awZrcOJCrtTubmrOm4
TQLYwHSYwqVZ962wHtQlIsBZRz75+yefphOTvhHGpM3X9b1p+fdeSC/dTYUNWt8LF8m8LeuD00LR
YUg63z7da9BpklgLPVEkq+XyoW9r2Hn9XQ4b6b/4w3+2ppyqtdFFcqhhS8zI9LM36M7sYOkeXljQ
9LoXSWcMnwcoIPyGKY2VGawYR/G9hRM6g62k8QiJGLUJUCfGFKhOO1g2GxDJdv+owZf4uO7e06OO
ouU2PiRv7q47JjuksA/OCu30hQg0G85PbE/iayKUVW8qrLEfB2rcyLO92Ge2rPPtwepWSBwhh7ME
nJ+5riSJuS2ICRlxpz1w7ilRAhE0rFaArqON36zV5hH4YZGuBev1upvMPQgBscO0AgKXKZEp6jfs
k0SP0dyyVa3eqH28E6KRBcil6THsK/UXHfNPGnWtoNdvA20JAjC3TrBEwI11EM78eb5OfRDbpA0A
1Kh1Xq+VSIZgumWivA7TCkJzOVmLXt4t5AIzd8o4Gagw9zMO5U5xB4kHlzpQY7x2lOdx61snoZiB
dMb1rV0yM3EcJACYWzdIOUBZFjJsK7W7QubzupGPFtHkIj5bzMRTBgjqXHe8iLX7+FN0X23RqN08
JFtIyQcoBsZCWvmjuUMrW1viBp4Jzcz2MWgBzIHBzimOVIagGqJ/en+RU0dIlP1oe4ibF9Y3a0QZ
ewgoZMKnOO7ySeKGdnSpxzWNOL1XH+IG7BfWqhtTMpOj0CMHLHTCA2U340YilbPlIfgeyBEoMb0J
V76LfHHgLrwm55yW4QvYY+HLBbU7+UmItYsxZGmU6bV3LX9G1WkdZi7ei7yjbi184DkvOjU2uZ9q
utxo4GKsczvwUYLW27JeaPDG9j+ub/XM5c6oDI1iHm7s8zTmJDm1GKvEX4u+CaFE53UTIem4lnrh
kPe+toWHAjryrvxVdenLddszQfbMi0cvOPnKqGvnuj92CrT+QYIduHmsyic5vPWKQ7LUyFmyNfl8
UZNLA0o7GUyq7S26wGgal7bawEwceA9BY+0yFHSvL2/qxFC9QPisjxzTcM6B4TtfnhtmuiDXooBa
gO/cBqXxux2q4S/f3pJJKxTuShHuwJHVdnTbkz2EtNpJXdSDVmrz3U9FJkWMraAsfamp839Y0RFs
hHgRgx/0tSdWwgxF+c73XDsrpfcqS3YOSuydYCAYW7QJAs7m7vreTQ/AaFChhAExIvQZjKecL2sg
yDSChMq4kb4kGRLrvmFLzJJft3Lxxh+5qWmLgWsF4QmuavKJIrkr4lTgdr/5Eq9IAFdQ+72/2Rv7
cSmZuXQGQCXj5IsxYnWwdb4gD0ogByEEj9ZHsYZkcLe7LdfRCv6/60v62JnTq4ElnRmaHKpWkTtE
ch3PRtTug3S8gHicRu9G4f8pLHL8b8w/N1++rO+szd39dnXoxoXvHt7V1a26ytfaJttom/fVA4rL
NGai1dtu82zvH3/+vFkCEEyTyenPnXwBxHJDt3DZF+THA9uvE3+XSFnKqEf4ZGittNDPvfArC9I1
UBFgH1Q4YMzJZ+hata4CPfXtIpDzja6l4R4+Dn/jjvnH9S9xwRkgYYuuGtboqpF4TJbmBaYmNaXk
2727HSR4XhKE3YZXJ2pAE7zWUYcE2y2qszde1CAGZ8eo7XQ7PQ62WSgehPpT4fwyjIPWHhZ+2IUv
jj/MVEEggcLkf082YSh6inOqTiqbIJUNnWAAiYaVlOiMoX8T34V96uuAGAuk93xBr6t9msragxfJ
wkb0i9rZx77pescCR+xXUH8oa8SS5McWZaZmXTR9Jm4lbugbU/QT1ZZCBNd4yrewH+Vxrnzh+YCG
EOzWQb2+vrSZz8sjWAZfidoDX3eSWcqOZ8FailRJW95qBdCaIWQcc+GIzWwfg/jM0Uh0FMleJ7EJ
mGcmKkkbMi5X7zU03IiaC8+PmXWwBJ2nD4FdR2j4PFrUg1srUcE6Bqd5RR97W8IXLJLuXN+u6eX/
v8PHNJ4yzltdUHREjmBUZk6s8ExnpThfEArchCX8PHW3VzgQuhZJK91bql7NrW5kWBmhduCGph36
vKuSOgCghjS0tZbq41CRs5r9gi9cRBYECE6tTDLx3hqkoQH5azc9gtVQ2tedXfUILyxirWbXwznS
IV2DW3fqdZkYS72ZMddv6OFBQPUJzoitU/kLd+I0hSGeAHfkzSQiZqIy3X/uFAqzx2pVQebhqAXy
eigGMyJ/7K0a9WE2MsurdV3/vu4hlxf/eJv88ZDxN51c/B21TglMtsfIQXdE724r5sbRbPO7rqu2
cDstOOTFTtJBsBi8Hye44TuVJ+ayWk4SHzk75mbqY5kzXBX2I45VeLi+rBk7EBZBkGdpNIhARZ0v
S3W0MpdGnwgYL9QQDa/F2zD6ct3IxfcaWdlPjEwcEL35vo9g9wOcRLCQ3OxQl5GttjAywZUXOb+9
rni+bvLiYc+ZQrmHfJNUQ5UuqAwbP2tRNqRKocn+o9fKWxUt9q4Q3yXJfezC8Z4R39D6hOo5X/tq
uBAaL9yFUwDe2SI8Ugm/iL91bUVR46m+3YpNDu7UeLcSQ/ueK7VkS+gWrKM86T9fX/PFNn8cC4MH
KdOUUBBOvmXlFE7P5HpkWz6cas1t3B4y6bFIiWjxQ7jUF52JKsw3AqscZ/G5A8YdODkQkSM3nSAW
dGChV72F8HBYZ61DwW1oxL3ku/r++upm7VGoGZGOUN1ML5uwGBqp1BH6srzoKFdfXV9mlHgrqgtj
GRcngnjCVxsR/ugxXNBT+hESvq5fsq4+/4SjvFdOvnOFpUGWueWM7N8k9jyhKe6ebx8ZxeCR1QV2
FHyTtJ9Ns9WVn5m3cPLmrTDRDleNPj5rz60wqCB5tS8HtisequHnAEbQ7R785uf1bzO3Z5DiGEyy
8/wilpybCaKKC9SxfDsgaO0EX4uPca76/sqC8GXhnXeBjSH6fzAWEhhpM11kkwF82qnhg66WvVZ8
7WLDalaJF0iPXU9XbdWjjAjYSJDFH2XSGtsEabzPEfLpnIdANB6KLspiuxl4xO2QJhCRyhNL52cJ
ncXL4LnRu2GUkB2YCeKNXqM1b5XrJP+wX4BQRSIE9C3MzZ/vV16T8bWi49u12q8dD7omK91bjvX3
Fz919j9mJgEhkZ0QvDJmEHjb9t3erURbC8P14Lxe//5zbsZcHiRbDCeokJydr8dSczkbVPLLOjaQ
LUk6VX2TGJB/gv1OeR90jxT7usXL+E5xeOQm/iAgGW+Xc5OF5ogUb8PQDhB3VqS15NmDfoDGrRm2
Y+E0r8EoFxsvWdjTGVfHrsrs59jgV6dBdsi9xBEytFBd7hMl1NZpKaxdQ9pcX9+clwO8l4DFMz5F
iXpypPSys7S4SEjaIh4jmQer6qNlflaLTThsCppclb/JnaPi0nx8FWBSMp8LEYf9nmU36qixuenq
e+hhr/8slV09e1Oz64i6oXvCo3EkBDrfdT1scs1HRtoO0x2i6CuJO/y6hYuGLsf7zMT4E07ulbrL
CcolJrJ3NC3UBAqsVXPsv7Q/uq9LNNoztzQjTyLZCWP6Cq+Tc1vWkI/kfNgyCYw9Is7lfSWrq7Rc
l0v6FnN+Q5ovjtFrDFyTeO8yLef6Vs5Dxs32lTOs3VA7mOnf9r3G3SPUj+p+PO+16Yza4KqlYnaY
cdPB1mGm10J9ZSoLc6sz+8Yp56k0juPCgjZxg9IKFMJoFzAbGzZotDfCHaHzR5eU1Yp58mTTwry8
ULCYiTH/I9qFrpHJ9Y+AcOIXgmMKOYOACH22ym0wQtkoKPZmvHfaeCEpXjI1cQtzgFE4Z3wcL3/N
TG+Fviuqtl+8v53B52OdLWmyjb4oVpqSYAfB1LVblhuj8vf1oC4cqRnXIwfmHzg8ofKaZmqiLxZq
ITnjzpnrWio+jQDdxC+210/uTGxQ4ZeBEtJkSoCFnR8mpSnSIKjL0E6Dt1YveE08Xzcws45RkcEc
Zzd4ok+RCpmThZ6e1igMe+1vv4q3KdAc9GEXEsAZ5x4VYhj0JLdg9Glya4paaXqC7lLViNJbaKhh
8BePdfITQQgk6ZfmN2asQaQ5vo7GFx+s6+e7BvGwpqdKCPWpqd+IlLvixljrNetD8sxY4sSc2UKs
cW1pY0n+ggwod0y0WjUkkt3BPIoafLymtpHLhRRt5vzQE5Mo7jLTxaNysibAb6FgCUkERFPfje/l
IM5WbeyVq6Rd+FizCzoxNf6Uk6jgq0JAeMeUUlgvUZEpMMVpQ78u9L74dt39ZvybVbEmODa5l6dd
DL9JfRaNKY0xK7M37nvpb1uKBIQzE5PV9JrXuJmDiSLrrKfBLQKe/a77dH0h85/nz0ImB9XrIZYY
LKyYrbAaCN0q/MFPirB0lc+6NlGH8jKlLYbizr9NWxjikCA4a/u5+jwqfTSWsx9kb5P34Z0imEtv
7rn37xjl/q89Y5JVA1PwItgyeP9maKaXBXRaaeNCsiPnXx0H4inf3XlpuL2+m7NW4dodS4e8hqcp
URu5Wun6eWQPaXSElTmLfskIWyLdGyuSXZsL5ubyI2prf+xN8iO5TYxSyLHnNrLdF/1KgO8DhIPt
9s8tXXAKmFq/gfvk+jIvuBk/fPPE7uRQq0xniaARIoimh53ibdX8sVdeWnVXsVr0KtKyZ8Qy2dbl
QV/Khmc96cT25FzojgBILcY2XTI8R9dWIm3vPnLvJK1dDVq8kN/MRpUTe5MTonYW0Sod1yrfulK8
yktvq7dLONDZc3hiZfSsk9g1ZIFbF6Pn9Ja16bTqG6QGaPC6QLP9Yb3w+WaNjSTEUPGMF/RkSVEV
uU2pUnarNCGDNrxYZbnxnoytFt95CfZpvVL726TwV4p4ELWdF3x3dJ1RvC9NuhB/ZnfXtNSRmh0h
p+k93sgI19RZxZvFL3/Fpn8kawBwY7oLd8Pskk/sTLxGgVGcOhxLFuSRZla2hUomY/3m/1MjBNej
ZEQlDE6KSSLn5mSmWVfjnwIjCEpq5asYTNH1Tzi3bWNtCn5veukXFU1qcV0sem1E+Z5Oi5vdapFz
W1fm63Uzc7tG/dCiJgy5vDmdEjOyRvAgr4/sMNCTF13so0PhgBLy4JB41eLw7bq5uYf8OC49Ar3I
gOBCOT8FgAKpD/t9ZEdCuIaDimJV2nzVKe73x1qIYEm/i9p16Wyv2x3/2slLljVy3VLEhCl1Sgyc
tone1K7I5ST4t2aVqbuw7MWVmGrlg1kdvei1q1OmyZZkfqbbC6nHGcxkEr6rpK/TrmJOXBh0m3KF
Ia+zStnwZL++vmnInNoZvekkuPQBY2plxqCz25efDPDJebJTssIWzNhu0/11Y9PNHI0h9MpmojtH
0WJizKuGQo6oq9l1WTZ2rsj+CgK+7jVNYFoW1eQnVdV+lxZN8Fks6iUl47ktHcv8ED1D388pPF8q
XU4/4UxAyTVkxSpAbO9Bq0qq+lpCh2Ho6oX0dm5rCdsabMh4ELKi5/aGymlcFX09O49hh61frfJI
J1hy7/xq4chfXPbjxp6YmqY0QxqrGs0JqJu6MVnXGrtPvS9apduh7LyFdXGAeuy9z+RDLy5dT7PG
0cjks3I8aVBO1lnkVdrn41sRehrngKRGvAXE98WI3UOQd9FKVCjQDFr7mlrWUcz7bOGITjOr6eIn
D7Gk1BhCZP4KQrzgoaFV42rSvZAWdtiQ5Q8GCaW21A+b8yX8iOWOtxPYm/Nvawa5mbUjJUXNf3TR
FpzPkh+ue/fH9RMzu7YTO5MSA0wHZRMo2DGddn2XrNME/YH8QQi3prwQCWZNgfaEr84EQDxt8aFP
GNaKBrAtJRV3/XhHSkyHtCqkvabemEvU0LPmRpAyewicbkoo5GhZrH2MUdei6+/zQZdsIYcRp4/T
/pMVW9I68p27LGr/XmaDswIJ5YgWQK9qWoRGvsjhHgGpnMX3BIqVFO3FfPcPn+3Exrj4k6gahIni
iC02usBAkym8cXyK3qbzTL5+gDR6pQjGQuY2t5+G9aGRiDTRRa2tQSXNHEZetVZ6EQTbcr8aw6Fs
X+KWQZel4Z25QH5qbHI7pTXAEYNxPWbeA4rJP9UggGnP46h/j5j9ctobX/vLXHs85UACqaaPpW4I
hM+3NPP8RgxGk4I0bDupAgThb5GeXwgmF++XDzvySLSMqDYqbRM7AwTBZT4iSeW2XunKs+szmL71
eogb17KLWtuKSSHBXGvxEjfy3KYigE6lGVH7sc9+vsJADMjJM866yMS4YPqb2P8sGq/1KCL6BJ4Q
+pGX6246F8WQ16QYR6cC4bZJ5EY5wg1KgT2VPPm5RnykjuWNB+lzkSxKKI6v6tNE6mNf/9iaslyY
nQc9TMi+quFPrwe85YChgjHpc+H6Gz9JD3LV5Ssxs+5N0X29vs65m5je+kgjBTTygtGAQeOmrEWu
RytCe8R5skg8IBRaWYJrJ9lCAXrJ2ORsDAOs2YGEsUZ5t9ydXEXrKHjL800HvfT1dY1/1eWe/lnX
JKMphhKRnZG3qpFe5eg7Wkj/8PcD9QSBSZYPi+m5R7pi5ZqZxd9fWvGz5DU/5PhvRdU+3IJyCB17
MkK6RecmMrFQLF7QhK1wHekJDuAtJEcXsMKJiY9/fxKME+BGYhSS4hr34Biz2+4Q7vqH/Iu61Z/1
1ffst7RxNumm3Jg7ARXNw/U9HL/BxTeCdg2EgEmd8wKY61RNGzCbZxtiZWvJqkfyNVlicZ4L/iO3
2/8zMkkTiiZSTHDFpGDW59w4IHksDyYk8Yodd/fx+/UVzXrdiTHl/JOlndPnWoIxmQfm/yHtSpvc
xnXtL1KV9uUrtdhu271v6S+qJJ3Wvu/69e/Q8960TOuZdXOTTO5MpW4gkAAIgsA5EupoKq+Os7pm
6BZBKxU4ty7Kzxh8jQy5xrTZhPZKAvqlyA7SFyluOPa9LgfXOgQFSmDJxPpsaOCsFEnINMNhI+Ie
4CaAiHQkCRWW64u2ukPosMSLMOYGoNX5oglinKSggUQIEmu31W/iyNHaP1qZEDF/VvzH69LWtgih
Ds8TCkAxLrierDkMldyAyZfTW4uJM4E3kbS2ct8CANh8rs5UzWaWmhCgDz8NKIEmt5B3ZPBkMLsT
AgmgyfEkYE+6Z8UPinaLRPv6Oq0dgEs1GL8pxU7EVDBEDCBJjW212ZWdozacvecpwjiMluNK2imQ
UiuNl1Ug5AX6UdbW7nVl1g6excAWe781BNlqBxoE5MoDy2BovSQAYEv03zmPPX5Voe/RMIMu6yKi
xlY3IbWGpNIHR03l25m+SRtOwrfCyYQS/UIKkw9VgHGeygHL1kfzg2YKZKhwbIeSo6vJSy+1Tmi1
2LgJOKtgaZpbtPcUkZem8W1djbyP4S0uk9GnYtrkKh0g626EO+tpeugdiSTgbzSItRF3/nZycjd+
Md9Mjon+P9frf+fw2EN4UrVGnmIs9mharwPQxKO58NAWiEmP8AYdNOimDjfzIDth9hcwTcsdMBkv
D3HH7VQKqBVE6F/9hRK0MrggxJtAOSM9XbfelQCJJic0I+CIxHM3ex/sTT9UCkDBoCMhhHP8HgoT
m2trw0btb2JebFlbVYhDSz+eODGqzRaX02qILT3G7R2PuLd4tMBgZ4vCDBppBfTQgk1yCnV3EhuC
wub2uqYr3nMmmvGeVK3bpgYzsp1Jx7h00+o19zkiVqwVIgDgpaCIL6lsP1+ul340UoyKuHrAzICg
urHl+f2+VThDfqu6oKgH+E+U1EwWzKefEkmLUKW3e30rTzdh8RoPz9eXa1WXhQh61i2CTUrf2P0I
IvLIjbtjBWZPYXTncWv1nFRt5TRAp923MlTZhaS5HqwxKbExbeJl0c1UfowB0B9/XdeHnvRMQoh+
GKTTuI3gvZO9yKaZ0DdyMuPMSYnUE8vOfypud5AJjwB27SpL+zjQAAcacLSPMjlHgln9tAipbR+n
m+Bxuo3Avyjsgl0GaR2nE30tXC+lXWBmFVYphoKIOddDuIkP5SH0oqN5EL1gM2+0Tb1pf1xfyJUk
BzVyjH2LlLnzAsvBSPI6nA2oZ2kx6TGL3Q4cN1qz7m8JF0AOiRxZo9RBgijc9+PBbHaZ71xXYn2T
/tUC893nRmcKszH4PWRMD7Mz3aagR/ms3cnz38IPwfuL6xY47kXMJ9BRKzzfnEsD+aHcz3RMHz38
PgrTAKxHFpxxEp41R1pIYcvRRtkpYjkgf+/U91a1M3mfx2/tvLm+dGsnxlIKs3Kqn3VCGEGX2CJp
jna8cZ/GnhC/WcptPj9cF7ZmCpTOA1V2jCNqrC+ZHfg0wOQEoLupllHy0hsyzGXoGsDc5qzeml2j
kg6IEkgyMM15vkdChwsPiup0lhkPWnO7n0QexMba0mGCGdd6A71YcKFzEZoZ9pkMpmY7rBQkcaNd
4GVeRkUrLqwHNfxlKtnu+vqtRXGM21LMTAyR4BnvXGKLBHgI6FWrGnPSYtZBFh61NEAPgkAijfOi
yxMmnwurFECwpBLNhHO3APPdNN40mDCaJLfjkQDSlWKj+VIvJrenkDVmQtGV+/FWBC10IxfEj90s
w1NkC1TEewGp+PWlXDPFpUjmQKyHpJ/6Fnkx8KFuktx6b8GeoKghD1RgzUhgIyjOa3iFA9DG+Sr2
M64ogQAvHluJyMlrZbxagCkzdlK09UNOgr2+jv8KY4s0RZtNhSFDWBmE2yHNgfPeba3W30VqTgRj
/iPrY0dMQeQh067FqoWWpwbrxaEfivGgxwmiSKGZpKtexkAmc3TMfd67g8RZT5mxys4H4H9PVRzk
8mcoqTURG80ukulglKObiYoTi+HdaP4Qdd8pzBecpZu4kUmrD3dy+RyMKp6aIiJ2PecMWjUoPKvj
QRa5IpoGzjc6V4RUKQ345qgH26ZBwI7ar2quOfF61StRfzXRNom+XLZhUmoA0qYICKG6+Nz4T61y
V+eb+TOY3v7CP2TkIpKKevMFmv9gVb1QzYifCd4dJ1wLLbTgNzwciFVtkHRIBoZmMEfFBLQqbbKw
UiFF1JMHfIudpPGjD9aqLC1uWol3KFz0P6CKCeitb3mM9czFPCOUIQ3G5VYmtfg5hx/FmNlip3p4
DTrO0vTsiy9GU9t6WnEuoatOshDORLlkFPo0CXoEVDHdm9pTJvpPSYgJCqzsX2zeQhIT3EpFmiUF
fRbwiy3wSab4ozM4R/mqMpYBVHdwzqAbj4lr5Tj0apNDmSj8rBXHzL2oAQcIj9Jsfce+5bBZUAB3
lwdA3IE32JW8wG1iggede813U1c4lDxshlUvXohjDLJMokyrQWRti2hAnksQsFMY178JFQshjBVa
rdXLGGjH2TM8VcM2bR7jYPcXFrAQwdiaUKSBGQGF1EbPnp1hIEkOQXP3F2couupx90fsx6QFYwNB
lnS+UkBIUR0yw62rQ2i41/VYLTHgZQ0BD13A6JOidrg4WaISrw7GKCLJMn9303MQGmQEEm2o3naI
S2NM5PjJBP3odbHUQdiEZCmVxq2FVFxwJ8sIIRWv+EUr2jqgTq5LWPEf2oiOpgfwl+ORmzkuKnQP
IBYgjquj/ILJMZi1EvzqRg09NS0PHmolzAI0SZXwFoBBWdBUn6szTPqstw3igSB9gqrB0SdMjOeT
Y2oNUeLf1zVbcaEzYYx1G2MgYVgQwrL0phtr5DpkGDjPg6urt1CIMe+0nGcFKBfAvUQn0iy/yOkj
EARIKHxe12UloTrThQmkQyOITYlfdiSPL2Az8IwWGOFW5dSmdZw65SUYclfnYt3xlpAxDn2WrX6g
ILAC3lh19HNkBdjtOSFixcbPdGM8yzS7QCpr6BaAqSUzKzK0vOYtnh6MG3WAWRrTAHrEo7IHVCnA
Vi0oknKOu5Wc8EwT+ucLbw1zC2kvhYoE+ZneosHQG2uZ+hMQCjK74NjE+rqBLRhQEriGsSdfm0mZ
ZjWI3mDvdZRmX0W8mtOp7ZMJP1DoXxHsoZeWQpOPAkRonrIF0rar2iPJ98LLrXg3/AgOwB57RvvL
sdz4blKT5Ff2lfA+Yu3kPfsIJmhoTW1SRExUhkLSDcSSDqNmgxbLyEkJ0gTM1uNlVOeJXQ9V36oz
0SO0eqGVCkhNK400ykOW/SjHQx+OmKXmBBHORrLDBMoYJQ26lpFK65iYmTamwMte1sPHtzL0CxaG
WQhgnWgsKgEXWnMgY+AO8SZL6JCpE0ubId9ej1e81WMCR4RXxHHOIHCuMHjszPM9BYHoImdQOAM6
6679rRoTPYbcyupMhKRG3GCY02wkkku8auhKu8uZCTLxo1Ix49hFNBub0MLr6NFbnX+0kkp68SOP
nUkmPY/YjmcUTCzBoBpQCFXopUivnf/BLVXy1o3JmaSqx0zfiL+/tcKfwjRsQQr51paad90Q1vKm
5dKxr06tXob9TI27DFRgNHsgssOMfaqA2zw86rmTyzcaj3VwrXp9JpQJGVGtj1mnIxDD0M1d5Iol
kbb5PtohfqiyXd0Jz4gheetcV3Y1GwBzOwYcNDoXwKypkSDz8WWINYfAiTJxp6AeZgi/DUCsXZe0
ah3/SrqoZddSJGZdB0lTDQDquiBl8zd+tZDALGFhYIxCpGdZDYwYo/+tBV7AmxVbPS8XMtgYa1ZN
XCvUNrIflfU0B7foDBjT1jEUtDlzlmw1JMlohwW0HioJ7BuhJAxGBXR++LD8oEh4rTGdsTl00V0p
bK5vzqprLSQxIUm04q5LVBotmkdRczTRtUpeRFo3gG9tmIikBHJUzAO0GQQkTL0rKK2by65UtqSS
7KIeSAbgXgXdjq9J9qPo7aHjeDbvC5gABaZX5NYttGyKT135DTjZ66u4emYtVpFxpjm1Zj8bqYb5
azA8WpLbCPd+B8d1siZ28bT33xmIxbyPa3Puq3kIhQJwbRqi7c/2EIDaMbR73lMUxxbZ4pk+1PLc
SdQWUZ8U6H69R9N7n9xovGc1niTGxRRgCg9GQyVh7FMR9pEQAq+S6OPvkdfbsBr9MFiDdmVQDaPO
fJ5kVPMErnBaIRHNNwxdkUD/1Wr3Da8be9W7FmJY75KjtAloQXA2fgJ5th8Ous8pX6+a9kIE41yt
2UudQW+Og/kUtl+Turtu2jwVGNfR4koHwztWSs5jIiaBI3Ybxf/674Qw/jOplTn0dJ3kXndyJQNv
yEYJ3v8rIezpntV13KJOgHspzqFYdmdBI4DpIf+dFOYsqnvMnDS0WioZL6H6gYnelMcReKrXX1x1
vvecRQUBFmuVJlQTQyLWFhy42t2HfB/fmffSbeXEb+BbdVLAgTrN4SVoSV6Rai9wQuqqsy6+QWE8
yEQDsElzPvBM21r/GvWVXReHJDpIQF2/vqZrT9UQ9a+7mtQJFncCIZLDxABgjh2UP30ZiETt4Mzl
lz8+J2HtibHidIPotpblVFXmaXr24/oHcFeciRehX+QSTkpkoJ50kIC/TmZPdoevzI4HR9/Nm+Lg
72s3fxW9h+BXc/N6Xf5q8rHQn4kjbSvp6Uyvz8HwoZYvgjJv+1r3UknCk6ZuEsAMRZw1p3/lNRtj
4koR9v5g0nynLUmFyQrLd8GkSAQe9DInvphMfDH0vJZGqpo87czRyYY34T9FMcEDxpn1MNGlrWdV
xPEPU7U8Y3zM01/cIYMTbM2V5WIP5Am0hYU1Q4340NjFRnqMCBrW7pGP1kDSOWqAyrXLN9nzH+M3
/U0kw1a+7WzLeVE2mZPxCgKcRWXP7CrHmG8XnDbvOe3ureZRjTjnzroIzG7Qh3VcIxj7aFNlqETq
EdPckTDeJv6LzOvmWI8x3zIY2+h02R8lEzKidHqJspZEo+olo0/KsviRq7wWlVUvQ28KUBEBdoRS
1XmUqWqtljMF+YeBgSJwehKr8/o6cqryJox3Iu9FY71YhFYLFY3SGL9iB34yPW+yMZtQ9H1sXtEr
DROJDhix00h2r95i4vx6EFn16IU4+Vy92gcXwWRAvUj8oU43ZrUD/kRmcvIFiSeGORhAE5KbQwGt
hK35MLniMbpRCid9Kz9qIu3iTXyT3Gu2715XbtUcF8oxJ4SWpHhzA5aH3QJ7qXTF8S0UOJrRMHHh
4pjfw8w5BbdgL2VDncp6FuB9I8U4LRAkE7cBKJc8Og1w+oyRzLzJ81WdFgKZqF93spAoAnRKzUk+
6MiObb/T8DQpTjxqsZUsEjhZeLYG3B5er9lWX8nPhFqRmszu+rEnYqw3m7Ysmv+8ZxNNtt8ryMSM
2SyTeJzRgNhZycOch3YUGPt05Ew/rxrgQgoTNWQEiCboIEVPN6ZyMwDnRLzVeIMvawy5Z8qwp4ru
F8lo0W7KOXAwx52KNQCYb6vSHYvXHsww0R5jdJG/75vHCUh8mmf91eXdoDOXQAPFyxiznoMKsvBB
py9ueApTxoM2fei8GLxq9QsZzGoqaMFRNTx60AJBqDhZ9stof7azK/mflepWvEH91c1biGNWtREA
AVn7UElV37XptyQ/69aeW+lbMXcFTwWY5jQAE4f5svNQaE6pVuR075pptPvqV+hzbHDVdRcCmFUb
VCDrlgYE1O0mAdao8gd0b9cj3tpphXoUULfoAQnXPdcB4/9CaAYI58pU5I9l2N5YGvrM5i7WblqM
zd0GoppsZLXJttcFr20R2l/BL6FScFMW+FEe81Gz8hFhSX80jAe0PY7yPuGVbNZWUJHBeAQOFzQQ
sz1gg9wKZRUq1L1kx4/EXaDNjpArm+vKrFgCGispQDxgEky8KZ+vYoNwKESmBiQwTLuDvs4XCbhO
eRnoabR7eXagdxOFBhHwdgChwKYxBldZKDhESqeRoLEA+zm3xkEIx3ehUWQ3AVo/yToUIuJ+fmuH
cnLaeFLtJokeA0X5GKTgFUN2ya2gT/MmwTAyCQJwEfxnC4EvBFIpwL0wkoDWBBaXMcWjLcZ4RHBK
KM9t+Tbk79f/ftZc2b+f/vniCpdnTahm6D0DleomEV4N+XkEeXm20UynDHj1U9Z4WGFMFFHjXJ1L
AAETP3XEICSpEnhoDeMcZxfXUioGaSLt28er5kUYkZu2Ry4pqwSlQaIar1ryoSgvQj6SSjsk8ks1
7JveE/2jzKXdu3g2gGxcarBPwJg9AUEz6wly9rRSgF4iSz8kTLD6AKLpXUP9MjQ77Ny6GTDjPLjW
8OInjedbRy7G5qlXlzFqfIICVhvazgu+lPNPEPRCN8ceRm1MJaq5TuKj0BDdtKobyhh3Fe66MCF9
jH5U3R5R6c0Lb0TZpXPxLIVTWUb4DbcVYOQmnyTyYLfxpjee8/FpqB1FDNH7ntiVFnqDia4V38cU
+pNab6c8IqNZk7z5qeaBkwjHtvzI1D9N/WSZd6q1iSdxE4COBtDKafbUGTd5zgN6vHgp+mf1v1Vn
rDmKDH/OU6hegVwq1FMyAoYxmEio3oGoG9dmZ4oftY53r1txorMVZ+w6HkdBSAeI7ScgEAAtHuv4
BJ4DGFtwAI0B54hhz35GS3awAjX7xEQqpZFiQp1hmoiY3iTjiC5qW8YVSZ8+RZPH97jiuksV2e7G
CGV6Xch7DQR+Oso9YNIVMhKBKu16OLqo6PyjG1ooKWeHDiyQc+P1p8nXkw5ypnm0Uysjtf+Up38s
7UbqHgxDIInlzImDMdahThxd8mTlE319ZNB0ImcDEQAuXCrHYdw04FUVhNLlfCD9gEvv+v5A5kbj
Z4GqFRIWX0Pq0Jo3gA0iuZpBHHzeAPHHn3QC52Aqu0ZwP0cfRblP8oy0It4pR8ueIoy0Ww+dgkGy
6s7sA1Ibt3Kj/7z+mRdp8GkdVUwMgEPAAKovEwSAACpOU4N1DHBOC4ZtJeCX3FVgTwJJUGwFjmo8
moC5Boa4Vb11JenGT7UwOau1ajWLr2D8Ua780Uh8fIXYGkRFakqf1rvM5ihLr8gXe7IQw/ifaBZd
nPqDRobaUh7zWRIp64W2H7W5tkvLaklXzAAm82WAs+ZZ6Had35G4iwe3USKTU4K5uGqf1p72x6PT
D5OLKrv2IlLYXEL7W1o9ZLIHMjZFTUFonBHDcjrr3Sh+iNh/oE3in5/aWLii9WOowZ/xfH1hLspf
7Jcw618AIVZRGnxJ088krrZdo6IoWe1N+cbygWtXOxI6mAT5jj4zYjBrvh2nF1XwHbxfdQCDjuOJ
yN1NTfulTTfTWjuOFDKqLcnSdwO951NRbq5/80X55Z9vxjQc+s4pPyLd7EVGIiTpYFjDpJGweffl
jWH8EJSQ1I26GUGF5Pez3YIiyUDTDq/FZdVasWWGqCPzvMDADsxeLzBarJEuHQrStaDxxmzep9oC
Jv26kmyu/o+O35KYfQlM31eVGpJAvQDsv8wWQq/Vxp0OWr3/ThLjGnKGTfMTSAoU0fFxcuOJkijp
vcq7GJyYZS6c8Hv12FNJzSvTmEJEwajyHVMls4x/TW/Kbnay6KETYldGqAwk9DneSuJGVm6CaK9a
yIpeU+tdKV8Nc8Z/fAzTEUjgpO7u0JeDeVW3kF+R+U7Ww/WVWQ+RFJUX8wdAnz658cLQdCX1QdmA
D9YF/3YM0TJQGw+BZADqclS8RFa9UZwBg2c4mWV9JP7vugY8DAZpN7PVO0Xbc4LluuUvPoiJG3Oo
opMf05sk12ePluokscXU/qEJZdsS8FoZ7Rvxfmh1vI851xdjxfSB/I6LIz0uMMHAmEkGHJchyhAo
8jYEBqxw9PvUBdogp01tTUXIAR81inXgYGCJ04QmQYXIwIEwakJsC0E4kHgKSyebWvDq+Y3g4f/r
b3yfQk3XOGGzBEW1vDdTjsJriToK5EA3B7Ap7chmEo1U8ac4zBBm4rr5OQaKU1jSq9LqjjwWtlVo
T34w7EwxOVhib4NY+DGck0Okqp7WJ5yqxNqqwAgp5jUuDbjB03CxsMQiBjp0mcJJ40Ru7uR4QoJd
tL8Vq+xw7U3RY1dl0SuwmfJ9OM2RLQzinRmCPPa6EZxWn3FhA2mpeEq+8H7AGKABxCdfDSWNtGOZ
uaGJ5mAZPKoHyccIfq8FdKxyGGzVip/CNMuA9TGDJTHSZGwdaq7oXHrkfBGt7TNfdLZLTLbVJVaK
hw7YZUchWLVND+BC/VjMAFkI7pTBrsXsxtAOXcYJDqv+sLAO+ueLHfErpbFyMMaQqI13qTF40YzJ
wTbjWCH9/Av1ZGqGCJwgxmAWPAUuvRRR9ZL4RpeA5NdyWrDWTEvTFhKYk0bq1SkCVzveLqzbwHgb
lR0KT8nwpowPGbjAs6MqH4aCo9baPexMKhNOQB8ThKoJvTTjRZrffMHfpOKNkN/X0VfagugH9Es8
ZpfVLUNpSsbpDStmgVm1FuUFfYKmqo6I4avbDD2wRW5xqgt0wS62bCGGWdBarMPJoGLGILPLYRMm
rp+7yvhYKDqoQDjlnzWXBFfRt1bMSuI6RCtuCA1JcS9lGGY+gkIuCv6koYWSkJvlyBnsIv/EgAHJ
Bk4udn1JMXl87gVpnKVSm+JAUprQlU3hvsyzXZ+af+Ns/+p4QVM/pwkAfmn4K7XHpr2L9feZF0hW
HW0hgkkqi0gMxW7EriWzQADEaPcCJ1Tx1oo5T9AkJWrgUUOkCsONglGrcQxurIKHUEUjAmt+YBAC
sBcgIyhL3fmWBNUoZHRSHDD1ihtVMfHNo1S1YPnZCzoPDWnt/nB2MDFhMFDNUmti7Ewl3fTTlxbK
27zdVsVo6wB4DK07ce5OA9y1AUwpYyMazcYcn6xu22mflnorKp+F8Qm0SVW+t9rcaYrCUYe9YPw0
dcCxosPr+nmxsjpn38usDkpvuPcW+N6wQmlE1lsRt56u3yUZGBFAN1MSDOE1nGhHXZDZkjOhTEQI
MtmMWgFCs9nNUVob8onUUe6CMcvuYhUYmC8mBg2ua7oW2BHlKDYOqnwyxqHODQHTKEqujzAEbahJ
cxOnJmwa8w2OeZsad/lUf6l69ljrvOfWterqUjDbrxX0Sppilent9rkbfkjyV2CJTmk+F/WujcEW
Oz+Uxr7qRtJpnNi74mNn+Qmz0qHcNShsQrSuZXbW/xhATtvnHEc+DXhf7OciC2JXVter3geeFYkR
0fuk2UTTazHNCO6OYv6sTSKFORjrAbeEHi7RnpPQmdGEV0xPZdw6SeQV7btsoYKaknl+/6ttp2wV
gKcDLxRNmBaJSQOYvayckKIV3cs47VNlp6ReD/7Ncd4G02fj7zPVTvLddbFrZTms/LdY+Vxsghk1
wcpxoxssFBkTN0FCGKWR24K8t24cUzLtwv/ZxxsJWLZFCuR1A+i9ADdEn53wmMmObNh+ascoT7bm
vuF9H934iy2jeIcy7u701fX88wpw4VahgFXR1cGJp4gkdMq7u/eNXZP8mGaOiVxM7uP+blB+1f+T
xxiiUARpETVYjjgatyimSBEG9iSvLHepcBOVL735pGlHwM+EY4eS5HEy0NoY/IlHJ5Ie9JI34rnu
k4vvYUwWI5GZ1Md0e7T3vJt3dTp7EkJeF73Igp10r5MKgJ/0uZrwRe5121hL9paLwU544ZlQGyXA
2KLa2uIIP6R+6en+0ceDWIbrUvlphb9jHszG/yPVElFko3xEp/i4cAQBh1BttIpG5vSHlYpEy9+D
JCVG9aKbu2psbMN4ElSBoyxraHhg1XHugsYOZHI4gplTvhcHUPcKJrhhxJ0GrJwBPB/aAfM1df9Y
FJxwd3FHpXB3YJkDHC/o1nFlZo5fSpvYYyo0tN+9X97uz/1v9/YpcHivchfWTMWY9CwBCQ26FdgG
K0B6KF04Z5H9qpGj5xFyAJU9sd0tJ5m12LIXFQQKJFzxgd2Mh12apS32TPbltJCDMrKdo3P03o//
/PC8o3ckEItf+OH+7z/4lw3ZEfzyTv/884cucXNyONjO9uFh+/WwdfYPrw+vn69bjlFTj1lGFHwq
OPfQvkF/mRfoc1nVaqpfdODhtRvb87zIPv3Y8jBVTjgmF4IU0NKCBQhk8izyjjgUWZJNWHxn7zie
40Fpl3DKjWs7DIYFkPmAbB29FezdCJC6WVZFVWQnZL9/3TvHD2/z9lslby5niy/SktO6LSQxkVHM
A8m3QkjaH4/YNtvlqbK2MXhgBS4g+NxUtAac21BUWEXcRCiC7I+O8370/pANzMHecpK6EyIeuy9L
OYwiUp8VYVJAzvHj49fz83NAZvI8kseZYEob/47/gmj34Nrbp6/Sfvp6Ggj9+TURvDfS/+Hckk6I
UpdfBAA/ywRkLKLqueY1WkvysJFgKdRddnc7LC+xHei+tW2O+qe/7JowpiQ1GLk4ahUV5sD6ife4
gWdCkrN1OKJOoLoXolQ0zBhgjADJHJPSiGMTAP+0oaKO1AO8HXV7GgigHvRz6K/r7r2+lguZTD4T
WMnYNRXQHZ2MKAS/AcUdv79C28SO7D+bt8394f5wcDmbeFF0pv6BpqB/lWUOkK7q5VBMIBgRsCCe
97z5Yd/ygsqqvy+lqOemYgC2ANw4VD3niFIZIuj9Bpb6wjOTi8SDVYexST1Ka0k8CXp3vN2G3PIk
nOqwF9ahY0oNr8EYUmcf05S4yIUEXTp0p/YGee+9znW8zf3v0v19CpX2lvoA5+hdd/+FWMb9E8XP
slmCWGofCXnv7PfXxh1wHEx26zRu7zgGvILgpFRJi58p/vUNDQd26+Lhmugkx0+sP+dgOnWsX1sP
JtUz8xCdV+o/W0uPUed4+g2OQ52Hnqg4Rqmz0t/wO34c8L8nZ4I74YdD3fi6P+nUX658FQvmL1R+
1YlnX3X6Ns/55/SmX0G/Bb9wItAfvC9QqEmzXwBQS/T9gMAeeQyzLkWBSrFao8GFCkZGcfqBEPlI
3qD9rX1Dw6Tz4PGSmoucBrU5QCeg1w9UG+iLYzxAqZtQ6U3I7bupJp2OB1OrI1aiuUoacO4dJxaZ
MyUZYUxUbuNciENTweFXkLuABATXYLsnf/BvMwGsAH4ic3OhL4Ham8O9/bh73OxcF+p/fT18Yll2
HnWk14f99sF5eH3dP2w78hU4A/nkjVyxxRiaH9NFQSKl4R2cpY/VkiHL8dSUYERN9GsgCiZF5QLM
CU251eh3xmY25mgX1HnKCbIrW6JjKAlcHSCuNy7waExfqKZZBVgAphRUgltc5+D9H32rGprcMddC
rhs/DQXMpqBXESPBMjotwCrBbIqVKEpS99BTaVF/Qau7uhlM20CJwqhdw+I8Fl3kP6hvL6Ux+U9h
5Ymm1SKUm+8HjKJbt7p+GPNNhEav9gbPq9eVu2iRxC6eyWMCYQXSxLgTIC+3yPzufwFlZzv/Sn8F
u2IXP5ak3iTPkzP80jghhfoNu6qKSDnMwUttgRgYf764K+hKldZ+YYHOu3yIhp9BjGdJXrmQI+N0
x1zI6OREyoYeMqrER4tKgl6H7YCHnutLuGaOC03Ym6qMh/1BryAlS5VneQC2b+uI/ZAQSeFk32uS
cIvDsQUcK0lloQvrrjDqfh5RFBM+1ArU74WripUt8dp6Tk/j7OYgyAIpC4+E6LZkgl4wRGD2ooKk
Ghyiut3Jox3lIZnR7qZ4ofAe+C9N7o35m2xs0DBWoDo9uqa+ub6ylxdkapyL72Bcr0Wnv9gBYw/l
aJ+Ysu+lGCXDlM7gqOWxMomfHwwc4ZJb5T0xo4MlcLxx1fcXH8B4YzMLZTrJ+ABVCgPM+gKmR0SL
kwbu+VxM3Czw3VrWOAa1EljPtGZc0lfKTosHCG3H0I3Lm3rMSBp6Qr8Vxh/XV3hVFAp/6JSlgPMa
s9GNb3VyZSG2WQCnEoJNKbspRq/k3vF9TspF/6oLmwLHEshwcYIDEPLc4c2kMNSgRofWaN3NLeis
32bea+i6CIV6iIiuahZINxbVPq9kFI3DqQLgmjNJXylvnPkyJT4FzG8hzNUirEN/Bot0gskMQ2zQ
9SY2gFYIuvest1JXN2N1GySz+JSPACdOy3I4tCWeLdyxE6JdkkYaJyisO4n1/UHMlaMK5bmMVETw
UHYM0a5D9F+DrsrfG/2THz5Y0a6yvKizHN04Rppdc6FvqIDLnf0+IJmdldtEnY0MH2DEjd1Kdia4
irrTxaOGmUwNNFaCY9VoDEY38m9V21234ItCIXuAMfshTOqkTRVMuBA3YXs7Gz6Ro18mzqzhTTS9
tPaamrPk63b2rTCz4taQVH1Oz2jF/0iTx6k8ZurXdbVWHXORdDA3vKISZyCeQQRaTMX6N8hwM/Ou
n9GpLXLSG54y9M8Xh6SaFaKZFjS9iafbovsQLNGTwYlzXZ+1QIr3WXSrU1IunWWPRTOvWlsh+tPQ
LxvUXibdAc2iizo8Iu0Hf3Nd2JpKS2HM4kmppo+9BGGDP7h68BCrIH7vf10XsnYYL4Uw6+bD7nAW
Q4iBYCP3xwyD4ZhHEH2ega9qg0ZJMPtqIBNibz5mmwfzBAYBjJvppPg99gOZtMzRJKBYyq4ZPgEp
yZEKXBFyu6udSbkLx591x/mMVXW/v+JU51yYCQYC+kgo8RV5fMiGn6N2o6RPPm8WeE0KCrK4T2BG
DMV41rMsRE49AcVUO9+qiWOZt8LomLx377UVRVJDX5LQg3oBwqSXfdgMGQigm2AE+fyPBnTCQ8xp
E74sseGgoNNa6GijIArszXEapFi0qBRJRC9cl1apis7MwtwmcoX+U3hdggaWOa3dIDG7o2nOpdtp
mZocBREvzrZipmb1ZxBQK8U4RxFYsj3HYeeYQSr/EZsUw4cgYMZoR6HlYuU1E5p1XdXM2vbQ98oo
btJMG3Ee1GqpOqqSByLHp9c2C3PFKp0Ww0qeaiwLk0hzWRK6CHzdlSQ7ue9mElqHgak9cboKqbuy
5wsev3D1omNv4ukKs5BTlpJSCQYWsqqDzitj4ystNZUTBleFYFoMT02QBALf8zDod2oogPcaqWbR
7NsxIoYWcY6N1fXCRBomdxRArLNvu3ofdtU8R6CWbuXEGcePWsLs6qhNzlhNnL1ZUwcgO2h+tTCn
qrGdZyAjLappQnRKpoyYxUOf3l8Pf6sCKIa4aqGp1GJzLdMCx26aQhmNDkN1u7j9/TcC0Nsmgu/D
QMp4viFWEI+BpYapPQ/GJ14AbROdWZxNP93NWNOiFJH4ibsO2NPPhRRAHqjqOAblfONvpMi1ZNwj
MkfQHUV7DQAyUgmH3BRBHMmRvL5834Lpny9sui+DfqrTJLX/h7QrW3Jc15FfpAiJWvkqybJddlXX
vr0ounrRvlLU9vWT6pi5bdMaM865P2CYFAiCQCLTbsrvfW97RkQkx2bN3U7XJlxQGoNemxpjbRH5
AFWHr48bxTGDyZTcthR/9WIPDbxYMImnIb0XPhQQpbaTzgD0trYWQmDix9jiqTS8QdX7no6R5Rll
flQzWQFhdXkAdmuQFoePiF3NAu1HCG7D7NRbIKxqdD+D9m5e6a+ljFp39b7QLUJ0c5nSFANQE0MT
a2IIdEpD74aEeNqgH7so21z3+LUVoQz+HzPCuy9nBq86C3FuCvXe1YfRK+zKTYCETblMk0pma/mo
J/5nZIApQ5coB77mw8kPZXab13dcNn26mpwvJTOMSkIs/ALFFBXJxHTcVR6qTL84Sz2Ql7jgOkQh
1XALqGVkZe5XzVfSytjR14/2Qiy/4CbQeV0y7JMVqijwlxaURr2+XrhfjzZ4ia27ONkT/VfV7Ezz
QSHPtoyfYC1vB0sFMjVoaBh46Z5bNZJqQiIHr7Ta+J4AaV7+bDCr5mRbYwiuu8tqCIGeGcI7akHA
F5+bqow+thsCU02HyiTT2l0YgX/5vzNCzo2kql3C92EE5KyvQ6g+24XMxOqW4a6CBPmSX4qM38pk
03FWcJNMCv/VRMm+HkChatCdM3w2bS/ZtbWHCD2xJixIV/G0GipERa7NSKRVvkGhy42G79CFewt7
eqeZb9e3cPWBTheCe7gD5iJUwScw/a4UiQKTVVw/DHPhaXXyYjvVa6lO7oBZabPUfCjG1m6ov+t0
8gk3fO7UGxusndf/y/pe//0rQogJ+3TK8wbXDgXXfgMlHnrXNcg6u00uYw9b2WhAfcFSscw9oMgr
uCcDf2FT/JnzGDFrzrap7cfmzrILP3I+lcG7vjCZNeGzJtzpoF9T4tyh1GvNL030vgi70AxPJnpj
yciLV8KnveDQDEBIbCQOQvhkdWvOZOC4vk17i2oLV36a3aMDKuPry1q5W+0/QrW4FgAKUIX8xBhb
JWmLHrONAH61z9awM5Wb0thpOXNbgtdzLanSre0j5BhB/YDb3Ma9en7enYJjujFE1Mzn+7Hx4nI8
kM2ep5u+Y/9UtIkgE4Z/6NDHBTe5OCukKlYLWh/cqow7hxF5hTtyTHWbReSGmX1vGf90ggCVIhi0
gYLSIf9LRQ2IOYKScabgMkoHsuWK43YoJA84Z9e/2ZpvnJgROclaRmqzW8yEeBal7LZmXlgTzOBL
ItnaDWeDhABtOBVwNTCqnH+rhpqg950HZMg1JMpopOSZ25WkOUy58aCMLHlwkkn/ETZWF0xllQVx
avHYNWKrlOnFrF30aMtStAMXtDJAVef/BZwopOgcDf8FSoAOA2q58+Zwyd1dXQ8UFQENVWzafL++
16vuemJWSKMxI1WMfUyQv4/KQ1PhIMbWaxVD2JvO942dAqwtG35ZO5KnKxV2XVUKzZ4GmEzGz0T9
HEiQz8s4442pehFlbiJr0cnWKIS2mYVNUlkwWIEqmudvzfxShJFLqtQbik8t3l3f0ouRlD/H5GRP
hXeDGY6hzko992ryawStUg82m31Ejzbd28Y32r3wImjM3DXT/RBKnsgr9xOIviDRA/gzmDZENAgf
urmKKrhRp0auwnadrQe9A5aYyB2YpLezvlDUFMDk4yDUiTdUFo1hD45LiNxatYq2bgIAyDAB9FwY
BcaPwx9GBE6zLB7IDcRXn5RQ0/3B7iwPvUuKSzz+x5p5CFAAGRgLKBGKDWKljw51k5qlgZ0PnY1t
1gcDvG0scJRs2xQyNcULzPfynU+siRU9gKqjrk7AwaOV3zgYLZWmbTCH94Dg5cWV4Q9F6pctuW3i
oNZ84tl7K3mu0yOCtFI8qrab3o++4msyEeKVvBb/a2m6oXzmYDpKCCU6U1BSwy6M6EZlTf0NV8P+
uo+vhWhM14AjBvUFxxYF0GgWxi20GxCtssTO/KkHn6kLkr49aecmCZKRdk//3CLAtwA1grMFJRkh
avQN+hROCYj8nLTpNx4x1MnUObttei3xw6iTSZCvrRBtdfBsWLgasI/nmzihGcXHBpdrXaKxr0XK
55zPN4lGvuVxKEkqV4P/6XYuf+bkqWXwLiNIq5FT0xQCS997/mLNm0FDp/htJLdFjHz+4/p+rjoJ
4gMcAWfFoEKQKlQlytIWXzAfqBsW7DiEsmmUtS0kQKCivonqEHC156vSQi2bgW/JvYEdoYIGClOF
bOnwcH0haxEPwiyoRv+RyBMpsZ1Kb8F5uZz5qLzPdOWmiZunyUk2Eed3cdRKEsrVfbOR3BmoSOPV
KOyb2kVDV2Aaz9N5ww7MqujRmp3X62tafkSoCKFg99eI4A91ilpA3MOIaY4+zaDfnGZ+QyR3/7rb
OWDHQrPXJnCE8w8EXkitTDMLL3yjeGgHDbwn9T4Z4p0SYpg+M3a8pofB/GXTf5XuoOppI1DB+XSR
xsYCUpeGCUX+z3W/Sz40xXLjlgR9HHojL7aF+TlU4xZg6e0/31rUUQBJA/YJHBpCcETZxFQwoYBi
G1P8kO/Bge/Fv67bWE0sT40sTnR6nseZqUMMI71CqTvWKUQylE1uYqnp4FYQMplRIS1T+jDaNIF6
5s//8g8IXlqh76ZANxulS6UIjHJrzx9ReGdM245FG94+EPXZ0X+jUXnd7trhOF234Les7XSn0BGk
zbQKFH3rWKN/3cJaLqdDcxkhC6NMeGWd72wbaZHO2ITjN5SQbdlo/UuqbA1lx7PUy8G9ct3c8ofF
g4hCFCj2lhka1InOzZlziAAXI4RpoM+mg5dCnJmln5WSbK4bWtu5U0NCjspqs4wAh8g9oy6f+Fw+
6+UsWctaUEH3ExeohbwACpfna0mMMNedHtla3L076Dc09+W/KSKcmlhWeeL3ptrlTfEntR9ecHvZ
4HLC+9Xjkdc1940miV+rH+dkQYKT04yq0OPCx5myG63tPcWGtJOTuqMsoZIZEtx6VFLC+ww7l4Y3
mvPS57cte7RjSU619n3QRkCPDGPLC+3G+eaN6ezMVujgzOZO5fbKR103uyEqJfflmqdZwJxivmiZ
MRIfvWGsmrNhIzQ4UHs9qKHGMfOrpS/X/XmtZmejIrkQDkMD3BKbt2qX2iUfUE9KuPLJG31LFB1D
2Ko3mZgAHuPjwL70wfGbqQ0ojzYRjpRTQ7WIOxK/X43GIKvWKYB4GFsVoRN6bQ2orxcI+XMHeqek
H90MYpKtUWEmtYK6CwX+rgHVVOJilturZhnH0BrkCQ15aN4Cpr9suuCpMRqAWuqg0FBgpS1mYQew
aVpN7nLwHubK3tAz4oKe9CbCLHZINM90Wsku6BeRc2EINxf2mqVTd0F/2kZpX2FoBd+9Upiv8Ci7
ic1KJSCRS9JXEqrzh0Nzuk90PuwA+Mj8lncA0NaAJ3lRN4dug0net7Kt1fsyJGnoqwxjcbsiWvgE
q2HsbsoROmtAUTRRMFpj/IOnPQTZldYyf/C6jH7FYZsEzBin0R0Si3zZfWvuy2HKDlPk8NELo3Z+
5LTVnutOzT5C1izw55gFYHdhxVEpOQX1UV9JOrFrO6Oh32Aj0V8DawKY3xcMaZA9KclWgSLjBnDU
fV23ICbTq8KfHCcEk5fRS2qFlw9ofBMU0gBXppjLvajcJ0VtLvCH3CMP/JW6xUYnbuyr+/mmCirw
WT+z3fVjeXH4BYPCNWNW5lK3hEHKHnSQI9jW5rqBi1ApGBAumc6IOkeBH3mavklVINdQk8ehT2XM
tBfBcrGj4yJbeGnR9hDyAKXpG55oYBhxLJTfeXZX6ijm9q0Eg3I5jgQ7Kp6cDjJVfeEYPw/KtRGm
1KiQiafcGzZ1UO6qo5569SHcLdXxrVm75VZ7it7++TaemhW+U552mhHXS2mB3cy42fSfU3WLuWFJ
ULgEr2N5mAeBCy6LA53/+fJQou87dGfhD32LUf04jvtbHPPhN6I220EbD4BdK6vHL6c0+F0JqSjd
VfsMRZ0xYzeDPbaPYF9ikQt+h+KlTYzsvskV/lVTZZac0hXXxZ2FtwLiJ9Cp4ohmWfRNOmBkwuPO
4CcKwtPoXd/05YI9S/ZAA4kpX/Bq6sscqPiSHMDyO/QtfIpMAHluSLnpOXEhfO22mi6xtXJOUDdZ
EFQaOluo4Z9vfK8add6HuIVjXPXlZzt+66pNmkn2bO37npkRErJ+GJoxnZCQT1v6FOUu8apHUNd/
C+8Tr/tdRi70V0iQuorfSAqRl9WxZTfRWwVMBwUGR0ydcaWBVy/DCrUn88m4MTbKJv0yHr7MO9Qi
ey/bO6XLdwDXeMle96Zduh1kZKkrLnP2F4RTlJk0Ic60bHL5YTm3qSyjvswshDUKXzFVk95MKAyY
P/TE7UI3cXvIFyXEVcGh+WXJCq4rN9XZgoTPGSd53KcxPDTe89sKI3R+eJy3BnfnG2TaD8p2euNu
6r2CCltSLrrM54SlCikM+Hv13CBYavue7st94vj9G0i3K1dbHMnrHrPgn99VZ4sVsu4Y6NA+T5YQ
P4ISVtlEowziIPMPIeNOoRfRFcuaSpLtrT7dVbVkDevH/O8hWD7oyYOoqeMcmm1YQ1NGAQUrPBvf
LExDasH10LVqB1zey3Sfhoqs4Ihmj2J6X8BOoT3MJtrxzvdOh9KjTBNz5dqFWMlfO4IDWjRjE9Xi
AnWF+6m/ZVA94jJPW+6cizB8YkPwtMwKCVhsYGOOHlMoVnXFpkQjKhp23XxL2oekhKbN9+lfZC5n
SxPcbXkyg1F/CRaGxwG8r2cAQ8JbXfapZFsoOl1cYZibY3khOFDqby0QtHrmX3cHmQ3B7aYKso6k
g402epydXTV4QGfKcofV04PBTpA/gGjnohLKMdMZGUD+eg2NsGM+TXYhiJ3y0rPVF5BuG8lrmz+x
EFxAGthi82epQNZlAXMJSmD/AEJzoYcQX3YVawrWV3B73gS6/dAXQanh7dF4YUHBIj246njMK8lZ
W8sJl6YxkPjwUgvKCOeHujNjq52W2iVIhfxwX3/NGI/H+xFTzdE306tv1cdRwbj89W+69lg4Myt8
1FTRU+wC6gPW1g763RhErtseRo+/N0/Nwf6n4Eds7ekihQTbtrJ5aheu16TY1cYt5lMdhhmAzfVF
Lf9ZPOsnViz1fCtbWjhxt1gx2/ey9o351gEHWcYQJ4OweL9ubDUlObUmZLua0oxzQ2CNudF29MHs
7aXf7DukQGDi2SK7Ju+RX/vx45N+03p56g+t16eycyNbs5CVVBCE7sIY7jN/+wQR0+28Y178RDe/
yB6CB5gXrdFFPBxkk2prMQGndSGOR7EflffzrZ5rLascFalg3vpt27qd7dkyjr//x0f/GhF8dJgB
AG8nrK0Let/c8TswN38vjoMfuv122HFZhreagZ2uSnBTDtIPwjQYJFstD8Lt+Bw9VO/j7GmWq7oy
HYPVPQReH0VUdC0uiBgH1ABos+R7SYnk+dilu0H24lw3gReBgfcYvpSwoGpo0yFZqDONAgSC6OFm
kctk4oVroRtkqv9nRKSoG53YTucZRrr6OYSoYKLLZtslyxChAQPecFNa4AZSmhqIjqPFb0LZ11g8
9iJ4GBiHAoYTKmDq8h9OkqtiAl0KHVKsQjuqo8/7j94O9Gw/Da/XA8d6xDcwo0FQP9RRwTu3xPXU
jqDkgf6sN/7oECLAVB8g5LvkKdnPXv0wekzyflpNuOmJTeEoOSWBogQgSd4YGL+zw7Bx/EWuM79r
9p0XBeZe9skWz7rczr+LFDwvN7vWsnsYhAzJY/GSHLP9uIF+1uP1zVwNf3/XJaImzDqJraGFmT6w
A566LDCxnP7jv7MihPq0jAEjXtp84w/oWD6ER1Lhkavvr1uRbNmfC+fEA52IhF0+wEp6DLeVF78x
v98kgewuXs1zTnxBzHO4ZnSY5oAd40HD1d9BshUFyfd8K2umrx7bk4+zBI6TBc3ELtD3hiFL3c1Q
OWhRjX65vmdrIRtJE4auFngSRZZxbgMQ/V7t5gQo3vyjVm5Q9PWrfjNZj6EdOHSbkd+2GlS2BCy5
8kKC1QWrtJxf6FmdWzVjHoLQPkfavRA0JtDkDHcNqs+V7NyuPF+WnBDT04SiwSyiyrWc54yAssxj
Ft9UeoNZ4rdKfUc327VDbeP0YewyhW8xQOdHc/Z1fXdXIvuZdSG56LNMVZwE1qtkdEvnTpPVdVb3
ESPowNNiQMQSAzuYTVk3ONhHhvQ6U36PQHXEt/G/qO/CwF8zwjq6WO+SlsKMHh2j9NjHOzOU5PGr
W3ViQngzz0RxoIIElvaRQNeJqW4dPV//GCun6WwRwmlS2qhF0R+LQN8FKOrfcd+5Zv153chazgWa
TZTBUQgHOf2fy+v0zGI2AnOlsJJGhlsnKLjH0GTV3bK8Q0kX9kbTn9mmrl5G/gKduOvmV0LgmfXF
X06sZ4rep2A/Wehm0y2j9pPaAz8LOt9It6DmlfspYKulw7bXza7c/WdmhRs5ydMIdVUsetYfWXjM
zdtR+9DbT332rhu6/IYoCduglzQMYKzRGzlfX8GGxmIq9F2SSo3djDd3haW4uRpL4tPlPgKtB+Qv
dOwWfcKLCk7Hm66cLJCglOBE4Lc15MQa8Gfqe7XD0Dp69ZLm09rCwCaxjH4ZOAUimBsCBhbIFezM
yzGWpb1k8aPCPv753p2YEIHcJrdKGlYwUZt82xrvOrd8JhvUXEmUQGaPhjYBnmiBhgiRPdRoh+IX
Bk9nMLz/diBL/BsSVwemu13r2p/KrfWU+TK9z8vgcW5UcPtJqe1hGGG0sTEhD8rsQZajr7xWYcJZ
gOk6oKy4tc49r+m6KIZUDExsyuc+QPM4SLflnh7zPcNQhlfu9PLV3tbew+DSY7qlRxk1xGWsP/8H
QhAuDMUq1QT/wO7dWtmbZNPrPV4jr9fdZMUM+MiWLp6DXB6h7HyhOF4L2DJZuuMvJj3oY2Crz1yG
Av/TEjzPb0GICQ+hJoHoFCZvz82ojNCmyAvUGtziMXvVejfapJqHgr2b3CTb0M9dPfLS234TBcUT
lb77Vw7cmX0hkjT5TBhFCuLxG5AP+3lgfGh3U0Dc/MW5/Wlvv/+8vq0rF8PZgsVMG/DYtkgdGAw/
Tc0dVC977Q+aSzfmLR8D7TdgCJLLYKXfhEYp1ELxREbQBCPO+R6n6qS0JoZEUBpTntL75q5/wtiS
dbRqNEbmLf3UPAAZQ083pe+KNS9yFn4xtPKXHp4QBkxlsrQsjOBFi6bk3ISPucrvhllhe00Nld31
zb28f4CjOrG2/JvTa88201nRMR5eJk3mGvX3scyfSfThzGQ3db+vG1vxHMBGgKPBBWFi7l3c1bSO
w6bBh6RV5I3q93HirlU/XTeyEtEg8oNIA5pdooGB+HxFozZ2lU05XkwL2NZFjm4/IAV0JF65ZsaC
OK4G3jlMEV18psQpUlsZUDxFCzdBwuLIygIrNynQPqC/BaPvyvtiimmhNT2Q23YYZPN73EJCCTOR
eGVoAWaH0W6VaU0Dho7NEWILIjX6xqA+ACJQ7KPHs1LQOALaScfszuyqRjh5RaiG9yOI1zPXjtFb
cGOzNjzb6blPB+g65SS1AIxrs7J2FbShmGcMCnqgycyG/TAoxmsRMmTxCWQZdmmtZ7Pf60hE1MLq
4i0fcl3zeyQlR9YO/Ij2fnvXaFPED7WdGPegPEfEnqc5IN0UHyxSqJ9kqjAoljhszzOwMwDUiPl2
15gNrcHYX6a0kAWl1u9CrcZgNpzpK1Em86FiYfEUQ5nqrQbNBhTJshGk5XbyUDuRdQA8nsR+MdL+
xsgt670H/HpLsileptGGbvIBnS/vqsTp/VnNWeRNrdp/R76KuQwSadWeWzMynnYALdlQtt18AGR4
CO+pourf0pE6vTdQHQqFYxlXe9uMp9eatzGwhT2NIMrbYURsyKxtnOhzgrdWBRniiE+A2c4kVr7l
4FZ8z5o5fKg6loReaJsNqLOU1DeKVrNuWFpykPAXcXko66y6wWfUo41Os+kXaUhVuPOQFc8JJzUa
CiYkAEvGkt+sa3ISKHZboixu2xw6Fg0IrKI0bb4I5LN/97GTfmkRJEjAuGGMkNnJ9aMRM7QZOyuU
cSGsxQeAYdEEIaB+Qb/9/OgmNIH/ZIB2YSd9Yr+CNAXO5l+PD6tGAIZZiCqRNooPP8POk3pYFKcV
56FnQc59wJmvm1gJ4Sis/jUh5Bu0KLE5KYBYbPzMTMtPoUfbAqSq6DJKStlihIiqVryqBwWLYdNO
a28Ykm3iXV/Myg2BwRioWy7jMeYFvULST6RH7o37KCuDwqyCYms9gUV+Y4Ta9rqpy5IaerIA8eNG
whQ7RvWF7w8zMfj+UQQvZs8Y0cdQuu2cqtukqyEIWfxKFVnhnazFcUyeAruCdxG8TrDZF00TRx2u
C+UJHZvy+F559uxCLgtM4Hf9IfGsJ/Mu2zQ+vy++4o2D7JVErgyfvfovwNAC5naoAICp4HzlZhjZ
Rlkg1utZYEW6y4HrvL63l1SOBjb3xIRw0+tDOFZOBxM0DEzuktvJ+0Jj1Xah2FP6+kOzT46tS/ey
OqlsacKhrssc+ikD7EY6Spc5Bt1loiAyC0JC3E0aBwXXclEivLLkbiQPkr1bswDQK5IK2/wztXX+
eTo826qym5ByV0T5tHvb/iDM7sH8XDnKtuIxBDHozPKgCCnkzo3CggxrF4cJ8TERVfxsIz2FEyfs
UCdDL5sNX/93f1MRIQjkUTgOkYFUZOAvCp4DVixBD67Fs9NcZ/kDJ0mi03ZZRZoRHfKBvGak3DaU
eeZU35REYkkWbITIOVYqdCAVdDbDOgFmfF/m6BB0fqfexrLxVpkpYddGzY76bIGpYxjc76zEnww/
r17Bo+qXiiUJomuRDdpROgovmGaE9uP5DjZR1XNGEUSH2ktY4taxpxs72uouxGCHVHYtrH2wU3PC
B2NaZkylAnNTASxX70/q77B3+/xVci7WlgUVywU9gOKLKU7G9dRs46Hu8RTc8I29o0+/gBD6gfjZ
AkmQuPpW3Q0HuqvfB+rL2jxrVx8SfZRuyR/CEOEZavGRm7kJ28vhA77bAQpQm6vN9SVKrIhvzwlk
aVYy4XpIoQXlxCAjeLR4cN3G2tc6WYlYIClmzJpC/RTRpTat7QCSacA/tFswaGsADYXp039nTjhj
yWQ0OcthTtd/5PaPEtl+HY5unL5dt/OnYCs+Jk7XJTh92hSOpiwvseQ7fVZRb3TnIwpnuAmO9gZw
BTBs3TlB8iUxu2AtLsziDsWdDuzrhbgplEKzNuQYp+lxHRQmGE4eOXnSoBMXJX5cBd0kx62tHgSA
q82lWoBpLmGpNNbiIVqGN/WqrAG50g8V5098gLqq1t71gBApVIKJXYtfUNmxsESV2gDgnocUZPWD
bi8zSspgcBDP3psZBzdyUqr72mneoXUjQ0qtWkQvfwFKGZBjEhZp8c5gTYZks5pyG2gvLZmhMJpo
nyQLldhrjCbMtwWmHiWdgZX7DcxvmIUH5RaeSGKjDZ+4zCzQ43hlbO4rfmuHzfa6z6ycckzFoY8H
QRugMMRhSgW9T8fgaOWpWVZszFmNfatlIyD/9q/rllZaoMuIBAXqAiMKIAJa/srJXZoU/aRY/QSk
abcdNuA2+A6N6dKFaqEne+msHMBzW0vgObGlzFlK4ha2ysQt7opb52ccWD4PSEC+ebEb36pfquRb
rVSxz20KbqmBbZAMOGxetYmf1W3l4gnnL1Ir+m1817k3AOJLdvTy451bFNI/0GKOfYpRQ4zguvMP
9TVDMcKd9pPLfLoJnzQvv+F7279u9fIsnBsVbp+BkcqopmWZ9GlWDkbtDaCD6NAimlLvuqmV+ueZ
LVFwvSp60+pG2FJKl21AFQXNM894Kg+pf28/MCiFXTe4uqE2Dhxa9WiMijo9Dsiz0eNRS6/lkzcv
44LGczNKv9tFg3mZDUQ5EGkDmMsM8bVvKmNb2FnCPNDPgXMB/JH3qu0nKCtxhjjtc7MO7O41iWS8
PBfrEwwLDkN4oypmEYOimm9JehjzX2Mse9BdXAiCDcE/On2qtKKBDUrcYX4fij14OxwICLc2CWZL
AnK8KBWeWxOzFHNqE96PsFY4G4VvEu6r5U8lTPcz6b2JHkZFEjD/5CRnl6xgUWjq1E6tJEmLj5fv
kTuQG5DB1cfuQDe5m9wyTGIw3Xucgpd8298MrunKzt/FnSDYF5IYE9xUcZ1hxUrWbSLb9rpSkpVd
nPA/FhCkCaofmNASbrueK2C8JSAyBz8bj/c2PXTNa5xvbFm1SGZoWepJlDZHlDyQ5QGpPQXx+NMY
MZ8ENgufW1wSKi8STWFJwt1j9UMRjwYsqdWPanAt24OOriuVM1z/Ns4yhwXySFXsg00pwCS5BfBr
ytDJRG/RMfbXI9T66fprQTjBkwqqe8eC981a6k6YeR2SCiVR49hX6GlHps8GW3Kx/XmiXXr8X5vC
iXbMOKaNCptJ2bxlBIScRV42G1TGip3NakN3G0PRZzdH/+NHwo3Cy1jRHKwcXQIM6yr6VwHurS+n
rdu7FprpR3UY60+ji/NHlHGN2yQByZwLOt1kB4Q4pGVKam4a3jm/80ENX/mkTl94CMVe3YyGP4Eh
hHpTh2HkzIqiXdShS1B0JmosTk2zW7uP+lvIl0f7RLXG17TrblmXmGQZ/xz9hurJj96Z6r2TUXM3
28z4FatN6hFUiVFDV8xNqo9Pam0X26wxn/RRoTujgsAFaOjuK9RpJR909QzomOUHDzfI7k0xUymJ
3XICwaBI+zAaF/Orrq27RnYc7c1117lMwJZDcGJq+Ssnx81qB+ooSoHInJK9pQCc6uxq+qEYqafZ
hyyu0fXY5LICwFqEBsoeUCoUGgGpEjy24UOqlAbOxAQYCeAk4GEDK33F961ZbuMoxQAZ81mnvl1f
7dq+OmhFo5aOqioIbM4XW4JQmE9ODuI5hsOOyQIzzeAg7CsN6a2q/eM3OUycmhNCWRjbpqKOMJep
D0PONsx5STtZX2zt8J8aEaKY3Tp0rnoYiapfJWhxM7/PH5pWc/PqQELLv76DlzPvy5qWAjhEWNFW
FAvEST4P9UjB3WdlsZuH3wfHrVvq66GbDc8c54+h9gclcDp1GBCRPGbXUhVIJQJgiBFL+I/w/XLF
AIcOOj6eTX5iyMxL5reukUS21f08sSF8tKYw9TYbW3y0mKBph/FFyIekyCA+CP9pyPDA6yvCWw4q
BkAhibhwR8+qyBxw0ksdI7ixvTG+RrOS5ENrNxCEbv/PiIgLzwZQ8iqY5/Wair3GpRmULZXEEck6
xDaSVc8Y41ewDlYnm9hR3GbqPKv/ed37Vs8voEeQ/MTn10Xno3pHkyTFt+m1V9AXEAv4rTn1nRoZ
VZ9LXH3VEU6MCUFY7/SZVBmMUejFWPeaU/uD+QVNEN+093EnKfWubSACPog1EJbg40IGGfKyBo6U
M08n9TayWzcdzU0pw5FeonSXcI9M5H+TEdEVpnC2W4vh2i6jjVJvjRHNHczAm/p7s7C5H+fqxZ42
tJdFqbXlndoVlleicUw4FGy9MpxdDXNUIe6UzJZkdDIrQhqMSnk5VxmulWbamCZHkyyIw1/XfXB9
C4E4VoEKQJARm1NRQ42snGCEp0/RvFWHl9ncZlB4D6NtkQQK+2rjl2SQLG3NGzFw/R+rgjcaCqlY
i+l8XF3fk+Y10dDq7g9Kv9ezp8yUQR9WN/LEmpAV5Hay4FVgTVE+Ev2HkUEET5p6rL54T4wsSz5J
PaaxSqMQo6deWj+E/Buhd6OKicLqZop9FnXoJnlD5Ge1IqkgrEWR05RnWfyJ3RpDWvncIeWx23A7
j6CTT+I7PkR3rT19t1kRXHeY5cuImfLpyRacEuPI4OdguLQqehdC2sSyAYa/T/Ov62bWUqpTM8Ld
yIdxnowZZqK53OUQY2Q9d1vdCWqQ0HAgd8vxm6p1kiC55iinVper52QvwRgZ0YEvVskH5b9Jd0Po
8/WFyfZP+FyJTXVGNJjg3Zi7E51ioIvIx1gaB6Y9Xre1upwFXbRQQwJ5Ifh9Cehx1xs98wZEX8yL
3QyG+dEmieQwry4Jteo/Vz6IGgUzdVel6NLCjImnmzc69J7Xxm89qlAvHrfXl7Ti7ajlkuVewZEF
rev5F2rTxGjKrG1BPrT7RlpU5vo7PZGR1S/fWXDyMyvLik/8oJyMKtZMhvHKdlfPndvK0rIV94YB
1PUXQAS5YPyerCmZshAGzIz5wJq5s2YEFX+eocQIHOCPmBUuc0IJfHsl6moqnimGBkJNVN2FD0XD
2NKjtmuBB0bWpIbuaBkPdh27aXnsjrWZPlz/WCuOcWZPDIkR6G9DBfaUPgDzTcqqXV7sZ5ZJ1nVZ
l4ZQ5unClu0+/V6xZeUshiGt2dcGMMBeZ20ztsnoqz0EpCndPNuBcc2cuduBu0s1ZskZWDlqp//A
FmaE8TAyB5BQtd403eaYKycQgJLR0a+9bs+MCGlHEXG8jpbvlynTJhwxfplSNxnZkVEUJOx0wxFN
Ym14qvDkkSzw/zEOdjKdLuQNqnAmMuj8ghCbt5DDm12zylwFsnvJW2k8MaVyQ3sPfIWbylBjqwdl
4UT7X6uCy0KYkwzg/4GwIA+0yC+Jh8dhoDbbqHLrIgtAqHjdZ9c/5F+Dgs8OoV4Wyoxltgzao9/o
CJljyQNmdSs1IE4WDTQMNhjCoibDDuuoxtz2orp+N9J49NVmCjegni78kQJqicEmyE/HGPk2DTC9
9UYl4/ZZCXHLwwOUtxBOwTyO8B+YjSiqUYN5rar8dOrGj5jZS3xmbS/RYVCXKX0AIy7oe60O2lTD
3HoRntBhRDwy38XV9+sfbPmjYqw+NSL4pZKD8nuGzJIHRjcMIr/nZKuGPrW9od1et/SnaXHNlLBn
nUrbNsyxHmvcQPFohKax+RbXT2O3pSMIA+tNnt3G+ZeubmdoEAPqqLsJdFbtj+t/ZC2uni5Z8NEu
QRs3b/E/lCLyakghqRAXq1I3peO/+YIgMcPrFOTnF63vDNPfZtwQrBhg+KkKJqJ4tZSrYnU9J1aE
tCumYKAxclhJoXioMX+cvhz1plcPQOmG5qG3iyAkxyS71Wzw7n6Y2e9w/mJxcH1X125HUNP8Z61C
ajHVqjp0XEOASzb2/5D2Xb1xM8Gyv4gA0zC8DtMmrXJ8ISzZYuYwp19/irq4x7uzvEv4uwbkBxtQ
c1JPT3d11YjlZADMEiC9dKpVyI02/8HToB1OQ1kaAiNQxzi/tFDD91NBh71pMgs7rQlqSLr8izRk
7SGpLBz2WfAOrQ4wo2Adz02lcRkmRYgJJnSyS2ewCSq3o5XQ5JhQFJJo6fROtEOjc/pdbUY3OsSv
fwonu5WPkS15uDBfAcU5iJs1vpBFD/H3w/jqJ/K1ZTv0+LDSeARdO1WmbaKs5CKWHAT06wFwFfU5
y8Kt66T0UMPJlcrKqpdShI+IN824I5MjyeXKcVma51NTnC+KQDs0TAqG06CUi9pIIq+VHtcscC4o
A9l7n0ywwDKUiqWSJmsVq8Xb6XQQnHeJhyGL1A4monhLqn2oOn32KxRBt+m06ISuD9Kwu37ylnYB
dApmxg8TIn38fdhWeTbG0rwLVFc0nBIS32smfqqkvO/+P5prqLcDG87tAujX4XUSYxcwWu5qt/ZM
066/Iu91BGaioJkN2D1FtTPTab1hjrBy5y+5uFPz3M4QWEbScR5iVFSWCD+N6FtXd9H0X+zgPWGA
LRE0qjwW0dB6Ma4jDHMcbiPNVuNPjd0S+fE/LNiJFc5hi7LQo4ENVmLQZ2rCRgtAGraGnLuERiCq
ByJImQVcZWAIuBwA4E+t3jHUAkwjOwqiVw0DNV784KWdqELYPjHvMthXDReS3ObaSVsyL0PCcyYA
wDMNunac0xy1IJSgCGjJw20NDaFBv9fDVzJ8yfmTUNJwsmttZ+BQKLfgbbg+wQvHHJqyYMBFqyg4
gXmURpuggX00NaT+CgDXpZG4RE9WXmcL9x3kHJCqx7WO6gPPVSn2kpZUXdhYJDTA7u5Mk0or47uN
nHqoaGSsXK8LJ+DMHOdWtHDMxGiCOaGPXV8wbhRhoFWHmJ4Mm+uz93NtcIcdcH8EfhrUOGZStPOl
C4FyqXwzbax+x2jo9pZvM0rQGW23O+Z1sTVR5nyC15mShw5gKd0CdZv9ldnJQbFEqr9XK4NfmuuT
D+LvOaB11X5S8UFTC16HP6Me2nCnYZXSLrgpqvE/PIgxAQCgod8Y7Kl8aakLCFP1HPYktFJSwcpU
G6P+qt/CjZnQ9z6jTKfJuBLR/PT4Xc77X7OcX5CrDiWBGmZfMmcQaQCOKDCOQLpjq95Fh2ljut0+
pQO6O80PZJgz+svc/qqhaEgVGrj155FNNlSsLN+5viEu+yNQlwfGEAofM+/ghUxd0EQiapX4MP9Z
cItDYDdfbUkNMFMGwHDSgoITzsq2a30ZS8f41Kx8vg/R6ClIkwKzQa1QCW3Jxuv1gf2QqlzO+N+B
cT5SEXvSlTosDF+drWxUJzqyY/xWP0eW/0hQd6HBo/pWINQDHMHehU5Cv/8/P4Fb9KxISJAGWWON
Vk1bp/mUDqrNnu+ym6/34oZ4/atvYaUF26DEHvfGyqZbQiudrS13s5tyEKC2iikQNjfDLZrrLbYh
2sbYfr0xT4wpuP2ED/XReDQ9/X6kv68Pf+lReGZ+9nsnuaehAo5IjTB8cntrgPau+5Rs9NLR4P5L
sgqrcRSrGugagctCyCSDJV2a4fF4x/MezkzAoZFNSWO1vlMXLpEjZMfntlgbhVGxuRGCHSpfYmwZ
jSV+RKEzrBbf5q11sfWAiAZgRcQP/7ofC73Q9B7zPjV4+CoNTUSVwilbaukpypaZt1CIC1qghPLj
ZByLtbfp0oUCNvKZKgc9XiJ/RwpgRGFqC/s92RuxHYDxFRyP/T83/s+u48QMd4Z7sOfIaP6H6xDg
wkp2AIX+l1CFD1Ljr8TBP7qxF1MKIDSAmZBXQH/6+V4Kc/AMknkvmbe+1dih598bTrodnownyVM2
3R48Njf59yP5jXyNi6vEre2Rgtfrde1ULXvMk0/hhl3Ftd6D2KuBtDiObYf3KZ6NsYsWEGhXWENl
oUfZE91pp29XDtQFxB8TjpgHnPMSMNQXPfLDKImhpMaYhAYIVX3wBNlEBzKWdsgmGkbjLRKsv5pG
ceR6TRtkyWEjNa5iwfFKvihlpEKllOWIYyUHN774p/Mfrg9u6diilQZRCY4MHjrc800cidkH8wUp
h+MIBtyC6aAClYI0tuosKFeuvYWXL/p3/lrjQq44KOsRnV2NlTbNNq80t6kVZ0SzcoKe9jF8vz62
xbmDMaACgbYHNPB889a6FPRtzxq4HPRbJfVhENOV181Sol9G9zp6P8DVPWdQz20EMRtFUSkai7ER
vU+MTr5CzcpwEp/tuzzf+ehNF9Roo1cqnerWmlUG+0qxQFmwdliX/A8wkKAIgAu6VG2VQWWsdG3V
WLlgOMXQWKrp77Mx9QZ/gHSr7KL5xtX7R4lpViYqXtqO21yWaGkUtCLxAfw6aG9Cb3kL5lv/I85/
JShqkbaw8iS9GSOjp0KTosCqr9yYSy989EFAHhnJLhU3CHdjJiqazgMRXy6Vb3oPzSAqN++F4bXh
HaQChnyviQ29vjmWkFZnNrlrUvNJJYrQXkIolNAIiJBcEaygdzJFcEV2O5g3UppSswWKzW3/Q2rv
zDi3bcLUl8EwD+NtLzw3dbzTjKdaapw4zejgl1QdP1eGu3T0TqeYP3q5QeqhmYdbAJOHPA3Y3RMk
FTXV1gKN9qWtVBsxiKmC7oK6AVeTFwlWnv7px71u/ln5mqWr+vRruPcQ6idpIA74Gh0kQOZw+EGW
ElsenMlPHN2/K/M3SJ7SPHkt0z+C8bhif8mlg/wLCsrIdaJoO3/fSYxEEqkqQ7nF/MtPFaIhNXzB
C1qWt0Sjle6aCTBpazXcpSfXqU0uLFUjSSoGtYNmevoYdq4R7dCbQ00ojQ4FZcGKZ1pY77lDDF0/
SLygusYdKVDthbkuAv2R1Sl0JszHsjIsyG6iZ+ujK9YKnvN6cXHCmTXuMFW+VGlBNMNc8wCb5iar
LN/XbaY9JH0NZuIb9Z9JJMEcMpPJQIYDyyjy3fuAR6p5UiO21KPUqSuky9TXOIOAaqY89u136gdW
l6zhF5bcvYknG57xwJIBWsvtm1iNuwYqfLUlYRnJUYaGhyznVK0cESqeqSOA/lwVAK/5RVpGq2Rb
KpvrW3fhUjv7Am4XhWOvCAGoKixFZ295XRRbs5GrlatkcfOcDJPbPGrUCwGbYZNRF2yDALQE5L7S
IgtVHhfq1SuueOFgYEgoyYGKAxeXyjuDuNGzYcJSmpHo6PJkGdGrFEVPDTPcMcaulYrt9Umcv/9i
u/61SLjiOMI2Ke7aGbEJPC9YVTY+KFaS9D9k3zEw4HfmrSqB2+ncywig3+1ZDDCvgCcZuMCmD1Fc
KTYuz91fE/P/nzgyX1aKXp6xp2Kcb5C0pNrgzrCDPLCHMLJk4e36zC3uDDBVQfwGcmhwnef2oFQF
0CYrMaQcYmuKW/u3VeShr13J/52ibj7iJ7a4rd7l5liBSBBHfGLi3dgUN2ak3beT6RVQzqWKLDzK
UE+mErK9dKjT8c5HvscpSbiDQHd82xhZ9nx9+Es52LNv4k6G2RV9Z0b4Jj+LXxRWf2RicUzT5Mvv
XzIU5xLft3vB90gS00mFZpkffMkaNGSuf8dCqHf2GZy/ZYy0sTHDxOv8iL74nVSrqBW86O3mv9iB
UIBmIut80YQ71TlDDQl2osAyRE8Pki1D39UqiO/nKFycSDTb/l9D3FqrpBsgoYZ57YwvMWw9bWyQ
EvX15yAEY1/6DkqtjWSgDXhs7Kx+reXuriXma4EZlvLkGI+iHZlrwtiLh+vko7jFZiiuD2KIjxIJ
lfWDijixNrxMf/FrzQWwfGVRF73SiTluUQVBaIVKxmS3I3LfjT10NgOe5r+sKFYT8Dv0NfClrV4c
8mqIAfcrCyvUC9dnOSUAXyXSyh2yPHl/Dc3/f+KZWKz53RjXAPrnv1Uy3YH6qjVcktvt+KX4/YpH
Xz4Qf61xd0jVh3UEeDcOhKLg5UpFs/YENMObon19/uZfdLlR/9cQf3WwTEeRJANsPYzea2TNU9HO
GpCpk9cytHUj2Q+9d93iZWM1/CCA8rpuIPRA0zh3jSQ+kIs/4P8pGzZDOVAJUIMclLWpyo6JMliC
VrgG+d223yT/I4NhHS9BKuamrUET+PrHLO3R02/hVnUicpnkGe6buo9zWqG2b/elEtpqFCab66aW
lvTUFLekBWGpEaswlYCaJe0kECpAf3UCee2wxjq1Miq+o3Vsi0EegAC3iCTcsBIZf0XeaPpKfWsx
ejwZ0QX1BjqxmO7DDCTMvDZSXwWGLgvSOAJImNJGthIJSLZe8wYd9dIudvQINT0VTJu94Vyf3KXT
CWcL5lx0RCNVyiX2DLFvhZJgG9dBb6WsohqULWqTHPrmM5JA7JVPa3fWUugA6iKgHsAxOPOWnjuE
HlFKFRrwpsqoPJtVC91QFoNLzMxLu1RkENAF0r8eViR9TjVMuVtFM8s002fKEQ1K4HnrJvo+Bycs
HnlBJjotY7SvresTe7FrOZPzVjtxe8Tv46AIwCpmVoMbNZ915LFesafm87qdy/wFZ4i7LQiio0iX
MLaRQD40h9pX0YM0VK92AWjvKcJsW28+lSnx+j53YuTjUyVfuUwumzW4j+Bck5p0stHPE1yD+gdA
NxWFPNX4M5GvUvscw5tmaK0EWPn2Xy+XH7smKmfo5lcAKzifZUMZw0RVYDeU4k2gm9RkECuIHxvD
jrXPuFvZRxdblzPHzXXJILQuqDAXhNNrPpZOp2q7ogUBI4Gnlczv62u7uIcInkLzwx0kYFyQDequ
2DTqIrWS1rDH0mbFcRK9eFwDOy0OC92GIH8F/uQCzxBGE2vVCHbK7HE+FF3pIfVrG+WNUa+I8C2a
MkGbreAH9RHu8BdVFmpVXILAVJQsMdgogp0Bvef/ipS765N34dmwVjOnHSGyBmAND/6PRmNo2rGC
gmLjNMTWpPsuuRW13tKlQ/3PkDnOGHcdSlFSBKEOY3lX56jjSyJQyGqzlVvln1tBOFPcdZgkU6lm
Ekwp/VEfv1LhTpzWFNCWNh7IciESj4sBHIzcKkm1ARbTGBuiQDE6aZk1M78WskDN/zSaE0vy+QGO
o8GcTAZLQdNQQcmo5B+77v36VriI1eYpOzHCnaO47FQRDEmgulIjWoLyvoyoRDxJesrGktbDbblW
4FicQKBjVG3OLEKS/HxYuGyCNh9BDjiER5W5hbiNQHC8Bglf2OIQxgZ6EEBmDVcpZ2UoynEsZmFs
Xf2Wdaer7IJsO1ziov4FedR/d34G1HyB1UTTDu5vbuPJ9cDqSRdByUlA7xEJLnIeT6o2bEyB7bNA
W6OTmy/lswhbRj8NmK1+ol6wRXOrNknV0CoK5nASNafXDAdojOv74iLcmy3IKnrjZqARyJHOVwlk
tOlYKT9kbh9FcMxQ+IrTlYL4mg3OM6hpJOpZCRtTj9KC8ZHowgEPWPf6SBb229lIuLXpo4QoAO7D
rcaMKuBHAa+m8ig1a4Dd63bAmno+Y1PQyRJA7VA5UjvKxNsw2rZxAf6Elejp52rjFx+lOgjO4C8U
1bjFl4HdL5UK3JdThXo0basR5YoQ/UO2Lw1RaJsGC5mTtSXIlkC6uw37od/GvW4eBmOmBgT2CgRQ
kVB7UxjGLmy0f3IxEYFGCMv8zmhMP3OSKhbTfTRMgU4ztD31ToOzpm/aXElFMLCgKJmkhUyJMA2v
fj+J73FQBwczKsaPIUh1/z5pZeVdbUekuEMhrChaQgJkwSTttx8leOumcibbYdITRxd0oAOnkbEI
NULVyDeV3+jdwawSAfKLNTpbPSkIwteKdNAFrUq8X3PGwvdiNKSICoGf5Shgyt3GL+Tc7eMqNlcO
+JI7AQHyTBg5EzCZnNefClwGmQQ6OT8H+SXxKgRxhYqX5qFQncx4uL5llw7GqTXO8wdxG42xDGt6
2dMWvV5CE4KIZK1wvrRjT81wG6lOwM9tjjAjKb+l7D7xH7r2q2QrU7cUAEM9RpcNNLBJ5gVfQ+WT
0FRCDQFw+VUotpx5inqbhDEozfdC7Ons1izvNO3++hyump1Hf/LK6JswSBEVg3VQ+d11hLLsIUUZ
U+vQl92hm+y2FpwmsoR2u2J4YfVMSUNSFhTGP0Ly54aNckItSUXCo9WjL5V9TB1ozcl90D23kDbX
gtExEBYHCdkOzXFKyD2KcNspRNOxonvXv2X20pyrOPsUbg6aykiFRsKnqACOUoURWyAQw1Qa6Kqy
ZAsa8pXFXggnMHDcS3PrAoiGOGfra34eqVmf4b2sPbKUOYZRJBbJ/GMrsO+gbTf1WD8WqvH7+kB/
NDbOR4rnMhBF6M+EWZATnk+6HhC9Hsw2s7TxmRSiG0rZi9kjAR+nj2YdQrdYtFKhs6S6olI43KFq
QxsSPTbyo9rGN770NOgF+MDXlE4uVwBRomigFEbmXn2Tu+NAARDlvQ7qNkEqvHr4JWRgmTE0Nwoz
cC//s9D8HJPKOG14qaBNhccigSsgDtEiBi7DgdljrlMCSaFoZLYcvOTC2sm+BDICHAx5XhGdaDjc
wH2fT/qU+fDWEYSu3Pgxuyno0drs7/f2t2lv1gpgP/iG8wVGs+jfncXTRpBMSnpwKWdWx6atL6ZU
CowMLGOC2tzkgx6h2NjUApJftc52SSj4exHE8pHVFXX47Y+KKFhNoknoScy6O1Ee400MNlRGQUuS
goSp9Zv3MCHDSxegY5LGaljuwr4jO2BX0jsxRpyVB2zlHbbkoxB8gwoIKjUEXKWzKznxUXEw1U3Y
oSlUEroOus3tjWjUBG5ffVchFeBUVfJkFMEdST0w0gKOOrTf1w/OxR0A0JamA9oE/A9Q+zysxJ+C
KdNDXQBGC3LKkBLvWyqAj2qNIEzlPdGPHWhqaognICfGxZOAH9WhHMFOVTylCmjO19TKLrwuZ4A7
aFrSjFPGZgPDI/aFJN2Hg3N9rtbGwG33hoxKnDQwYYQgwQa366SuiZ6tmOCFrZgUw3nO01SHGlWD
F9HcXh/D8jTNoADIjeKC4m4Ef5C1Dg09GENcU/RZV9WDrP17+AJFM6ICQCEBWsEHqGqoQ8EmEjMg
pbJXRQk9s9ZfNGktWXqxddHwhOYjNAwgUYfXJB+T9fGgkRIeYewnqsluB231NvSydo1md+FygQoY
vCkqCyjq6rwISy31QD0aI3CUIH1AbkZ965hdSXY2oeHxWW1dv6WgQ1dQd0ihug59kTTahsFGBIYN
//aPK4gAnwBqKhGg6ZCZ5ja6mEIfCD4JcTyBGGO4acFDunqRLLhbrBwCDx0RG9CB2rxRTzyTkJp4
8oWAatjuze3T/OfBo9TaWY8j3YR0s1l5C14uJrCjaHqYuRXgEnk/1IadrgwlojVwh1ApsgfyIcsv
Q/NxffIuzpd8bobb/nhQKWXNYAasyLRXjyM6K65bWLjwMRBkAmZSedHgHR06xiIpIzMns9I6o/ic
T3aSp146Of4/yyxgMFAGwp0PYOp8nM/XSNMmH1sBMU9ixs1dk0c1ShPA91wf0MIlNffXQm4AES14
DvlLysh9Ra3EMkNHOIRxSgVFmEifbkX0SfosdIpJpPH4OXSZm9ZffkkeV+zPD+fzm//cPrdmcSCQ
TmsqFBBL9KKUHYi9hBFk1+Fx8r+rOnJHQQ0gp4OM0lqWeWkxCVyLAaQ6ksw/ym8np4AxdPdD+gZR
JYroUXcjo9sIDxd/2E/JGhvF0gk4scUX2CKQh6thBFvKBMydhI6IYa9Ee2Mtf7A4prmnVlaICRwp
FyknoYbqi4Y3QYa0ogS6Iz112/GYNh/5Gint8tY5scV5kaFTawhCwRbSSXgv/xElvJc3ms8sVf+c
UIKJwKAyo/ueru+ZhTEiOWIaMo4hdBt5xhnZNKJaV1lu9dl3ABlyOUdQpVIx3ulmvBIVLNpC4m+m
mjeBYOKuIaGvshx6QjmIhYGzUT0ZXAYFscIatCVr/Y0LewSNDbOmoQTYIuqS5ye+aMZSDsYStmpP
gyABSLHqQaJTuzJ/l2VYOJVTQ9yZK5Sx0tIBhtoMDJw3U+ENym/ZcCA5kustlM72qAqK8gtjW6N2
2rU2x9lzcUceGGfIu/yA7vEh5+PMiZkGeCjmlk96e6YGbSLN6hGhSvojAH2WrPxOiHd9zyzO7YlN
7l5V4E3lTIVN9Py5ZuxKmb/RlR1pjBWHujY4zm0XZUPiYqhyS1FiCp1MDGqkbfIlEcieqJ0ViW5k
vF8f3PzxVyZU5ZKTiCVGACcwuFxHFnzX1Pakfky1agsGeuur7b9bO330css3DmJXodCDpByLHGUs
raQ6CMi9J+XggniVDsUakbIsyhcjnN+ieEn9tBkgMjrfMmirCieplUJLKHKp97q08N+moIYepcYq
3XBBKFB3NC8EU/DGJDX3lRDUzE6qUHoBMXjkGgJYiFLR16Pj1AfGt58w6XsAumsnRFqwHdNRd4dM
j56MAKQhQ83S6nGapsHT87K4gzi2ttdGWX3L+7LymFkACkWawvctRkZ0cw1N9KFJsR5BcUbQXpG8
z33bUHNZpI2cN63TFZ2I6xV6doqnQaTvsU/i1rxNzJzFdjPFTQ4CvAHSOOhgKLqtGWSa5GZJbLzJ
rSHkNkMCtHLadJxaV/Mz80/BfK3fNAEJmOP7gqo45ihKg1clYqxbY42suVVJNSrfeVcWpRuU2UC2
gq52xoNsAiwEtQVpGLaqn6GdIerqLNmJOmAZY9IGpd1nyuDlWW+Yz75KotrW0jLYNKY2woQ5ZO8h
m9LbvkR1gY69IXSbfOa9nWRj9O3CEFBtz4qxu8mI4cdWPwUpFIOzdNC9TFHBqyNXYWjlfaAfYlbq
zEK+Q8cV73cI9QkulsRCg+74u5lEgrp6oY0EmEemV3dh70vNdozFprfVXDfRFy2M6SPrTe1Wlosh
coacJTfyKIA6gITpIIFtyhQg0xSp+XunkKjYVWbRgzxlmiS3rkflEzk0zbhPzX6s3CaM8cGkrhtH
nURZduNURKapAVPxrQ5AIxjB2MBaKzML0FGbembW26ZoxE9Rakfw3IQQfyBjHCCJXcV6v6/iyngP
1QByxrEf9J441SOqv4BXP6PQE5VWnLHmvusLpbJbpkVPZqODXFeXhfyrL0j/uwu18o2NvXgza+lB
fD7Q962QZAJtAyhj2b3ZGRkNRW3ammkhPCUAJz6YQ1e2dg+AhK1kYblX2yCGRGSqy49FmlWuX8rj
5DQjI6CO74PkhaEf4K5iSqpR3+zrjRF3hkjrIO4hlTF1/i+SRcMXK4XaQPN/PXnAjoAwQdGrrINW
t6mVThvrJWRJMsm3DGHMf2VTnGy0WFBeSqk1iZ0aPvuDfHGtWkWsax0NWTaJVtXrv4KQAPWsSD67
jypSeJUBmJUjhbp+W5q5PFIUMKaYdpGJnE4rBnrg5FnaI8+p+PEvQwD3p1e12JrY3fDoidbmvduT
ELJulRTlN2Dd83uKB0jf0EkMUCzU8Ey4EYZkhDQjjuynNkpJQJOskwrrH93l3DiHFudZBRyvBp4z
we/lvmtbSaBstATg5iFsFGqyFYs3RnyPdOl1axdPoNmahlgWSVqUK/n4L4yAzU99WBPMX+hfs3p1
5Y31E6meXTacBS7q80O1KVmMkrjmTV/RJt260+aP4gm74iWyPjuaWBoVbSQp3X/WOv9JAv3NZs2X
xEm83rFaj0rwu9McrhTl0a451uwlHmOagIciqzdFv5axubjNOZNcOJ1mUFztZCRUgvEjBdBGzClY
ndBFVki/OgNiR/7K5bqcwfk7Rm525XZquhylUjoMR0N2FfBYSNFKLHSJ4Z5HZQDfoJhgjbsINHst
1CCKAyPas+y9dXbykkI51pO8ZJt79abcXN+Tl52rnD0u3ixz0opyAXudKz1Kb92bbD0kIJq15btD
f5APug1ktb1i9CJk4IxyYYraTEloaHMuLEjsoCRWVdmTue9a6KuAP0q/DWfhWoDwwPcI9rrr1peO
IagN8GYwCdLaPK+jFCRaolcYse7flBnarv81ofIzuL+/n4uHgq6DBk+G3w/5aktVOvSQUnG6Sdc0
jdbGMZ+PkyNXgp2SjPN2ZCDGyKSNL64BiP4fm+N/h8LzNFZqK8SIAyAkgYpoYH9E99Oh23xBtyz8
zsFNobmZWzyXKxO4apZ72EW+GU1DD7OmbI0P99m3aCFkQXi+79/BQJRtn007WwO4/6QUeOcJYAzu
AVPGlcA/J1uxFUQU3QU6mSA9Il+yN3rGTfnd2E9g7KXjbYizENhgiXgW99rKW/ayy3TeNSfWOQda
mjUgVD6OxAjWsdBhLw1tKrRbOoInv4YrR+Cyo+HHGvnJ+y0og7MskhAjYqzxofwuX2QLdcO9tpW8
4YG9DbuKAna3T0T0sl8/e4vD1GWAJ8CjiOwO/4424mmY+gHDHBJGNWIXqMfGx0oB7nZbEDv2j+Ua
PGRxsLoCahfogqIMwuck6sTv2kLAYLMM2oyiA3no0sv35CGl/WF0QYh0328GL3bWoFAXD1vM8qlh
zrdqddmUHQJ3mpjHRqSj9KSSBKHOig9fcgSnZjhvirVE8CnDjCi/6/1caP9zfdUW44pTC5xLE3Tf
l30VFpCWRifqrnDVu4bS4FAHtkYN+lxvcu9e2ZK7tXOxMIUKcB8iaD91ZJV4CgB5KEIyVSM0Bepn
CUXtEtqk28F8uT7AhZsdVnAZzEiymeDz3JUqcWYSUETCz6lOjiJkWCVA94Qr0ebCOiGDNBOAIEWN
Nk3OYYt+pSttDv772Hw29XsxXIGx/nB4nHkwpKMJatBopQNf8kX/WyeVpEbgHlr7wTasYGPeKtTw
Ytt3S9q40T5xmn12r1qBM1ggInm56z1y1BAV5jS7q2/ha/a+ox6Pkwcxt60MkqfndGUOLmaa+8R5
jk4urdCIGqHP0xCNqMek3yeao/j/ehxgAmuIkj8A/XMb4LmJLpAks+pzqAPFBzF9UNeaXOfjxM+y
hpS8BhwvSJL4LkMByYIo61loNcq3VD32za5Hx0tvh9HKQC72/jyQE0PcXAWmj3MRQB9XZhPt/V2k
f6ipI1YrS/IjuMMP6CcWAkW4Dngt5z/SCTliBcrN4FDRXgaqO8UhcZTjR2EDgWYFXnOIdh34nsB8
fST36YO5zWxEAJ7wxJw11MbFGYFExQ99HCRRsIn5diIly8UM+vChJcnfIMZo0Vlz/agvTOqZAc6V
ZU0sgU4cBoh+O/lumG0LANjXAF4LewQlWOw9MqdzwRd3vgcTHy9t0sxWypvUr2kub5qOWUaK8pp9
fUALJ+rUlMYnGAeTKdIAU8N0pzKvrXedsRKQLY0GL1eQlSjoyUPp83w0KQtV8PxDb0tSv9QC8sJ7
vy7pjOlZa6taWv5TS/PqnbiHXNaQVNJgiREAiKAFiv6i69N12ZqCHXZqgtvtZm6IIitUzJerQ+Sn
prKDrJhTB94oU9BuWdPvFYvzQ5Q7X2cWuS0XmEMtpQMsVoI7q99S1SqtfB8cSoRa6hcxrLXeicsq
AjdIbv81woQrQoXJdpcLNwXq59Yf0xos8Q3KrmSkUmYL9uhdH+jCTkTZAPsdoG+g8PhKctP3XaLW
JLQyZFOSZ1Vz4moFt/NTWeXmEjbAUahgK6Ipn9uKiqBNXT5oodXZ5TGgOjV2+m32MFBkd934W7MD
yiyQax3y47fi9PQIVDC0lcGo1tPg8/p4L18MkMM6/RhutxpVVpOG6SG43JCWBAO5rUJQ2Z4OqhV+
No7v5nQoLQayVJlqYH1fue8XXNmZeW4nA03sG42PuUiVP4YKeiRCy/iBgfbh+jgvIQncOLkNHM+S
9/UEQ6OjUEgtHCtXdtInZmUPzUbaTN5zZ6luShVHtZuj6Zm7doNK2QppyOJwwcgMyhBcuwisz32D
YfQm0wsTdQbBjhUrRuhp3E71ymAXPBCgA3PnITitFJDQnltpI0WOtKmNLALCH+EpWm3SX3CmZwbm
DzhxcVUARFbUwEDzVcPJmTTdRvvAMbbh53QUb4kXWFnoOOZW2l5fxh+4AH92Tod2cXaiUi47WK4d
BirNN/W79aZbiBJLFrkRPspDHeFeX4vg1yaUOySd3OZhJsFqkbh1dtcU39eHdbktgOEDzhN7FLCP
i3AvCntTqasAoPxYbjam3xz9KA3czi8gAS40hnvd3KWTQ8Z4BhljA0LFhefR67K4Mo0SbTt+fjcB
YVLet2uJzQW/AhsKgj9cdT8NaedbRG9KASUpZFm0j+EWvROl17kI4btN4OmmhQqi4/RgsoutzF4r
5y3bxlsIoFIAWmX+kWJo1SBFBjK4ySZu6fCYu6YVWr2DnnJwRlqlbf6ZNGu6ARHbROt9uxKMLmxS
jP2vfT7lJMZRoagD7EPB617fahVuS8OeLAaJ8O1k9aEtWY/Xl/QyQYB8/KlN7vkXzaLZoTpntRj4
3ZF13OlvUOn4TKzya8DgbRBCOv5rcbOWIFgIRlAG+CGfhsA00flcZCGztjDGILFY9Kr7lhhty24z
BB4xcI8Jd12b2CXEsDQRmdCV2/ryUY9R47aGPgkiHlzYnDsQxw4FoCmEpvVBseNtBlJ708EFhoQ6
Vbz4O3jSbzrDGiFYPHy1UGBa8bQLd/n5B3CeITK1TPF1fEBGFVfYTOh/OxjfzeHtN6h1doMd7Ic9
esgcdNowmu+TJxXwYEvcHZvJKn0KrM7KFy26kpMZ4S5UPMWGyYwj5DhGR6sZNMLcCBF78M8iZJh5
gLoAEzcQTKN2fn6+63Rq/bb1IQU/3EoQbq5Lty/uWrl2i/7X9b09B3rnPh+mTLyHAQtFFw2Pzodi
LQDV6v+Qdl09cuvM8hcJUA6vihN3ZmezX4T1rq1A5Sz9+lsycI81HGGIcz6/LuCepppNsru6Cqb0
vDUeScYPsxrpfhpJtcm7GiQ8Y/9TqsdhT9BDvG/7NvMjh4AzBaQToNzFbP21m30ArdxKx3IqHNKl
ljm1wPBuvnjQ3s2KKSh7YOAQkLxrC0FcqkmmYk4flDMYZsIVTGv2IHt9a7TR6oDm0tDx/Q9OoX03
0zbPOFvKqVhqo7BoUA+PynMMbsKGNTmyui8RIP9YoLYF9OkK0nawEErIu5g+xeo1dv85gYG5SZ3K
HKEp/kqeUZMOrG8emA6Gi2sxAxAXLkHzCSDT7GwQZOYIxnfQxItwm52v0/IpOPcmswq9GiALQ5Sn
pRwniRjBkPKUHAAxgLIGwGr7aJtab+KX6Orgwv4v58vSOWrvkTSblFqFTYyRPfM73pI/WqznL/0U
WRiVM9OfGcPk2nKilMFjKsnA3Y6OmE4TIVk2cyEopWLKsZOFUC06YxiJjwEd6dHTt++H6E0a00Fx
DCJt3F9xW8aj/XpX8BF46fQ8LiEul77pRdNtxEivnBBx9dj5IwtzdHMjms1h1AZlTeCjb7JZGHSR
XhqkBMvXhE4XAC/2qOOCOTR4f/57z6CbBwV6QLAh1Ud9PNzrOiPkqxJzc4UXVjN+ptsOkbZp2prx
2riJTXg1z+BiFyCxIMFcL2Lb91pX1zClx80mBa9uqNWM77S2cBjwRVbGCMg8C3Jtwg85Hk28DDCT
JhFAbV9/ayHX2uKk/bq/bLddFziDNxPWDLkS5/0coos3R4m3TlFUfWnh8WzJfLvvEn4Wet0WvObx
TfVAxHInkMIVfOZ82OzFVY6Gbcyngo8Qd3QVQyjXtoUub2PMJZSW6I9O409O3iRbIe1ctayOaHcD
T1WbKSfZaap40IqNGas8x8SNffR9Zo5ooFLpcnDVZo1USjwqLgFgKmGBsQAJMojBUIWOHIPGk9da
wbm/4GtfFoHz/zZpHqaWA2GYhnK8FWIouNV+8CoBMEFkPczXNjr4dNGuVCD8Ad3K66VNoXuM1oxY
WlFkQIt2+CoFZYN2yQalPPe+R7eAYnxGDNMBkQDhmZm189pWVAHzNQHDb+W9aGUZilidbAeZagtR
YxMeU7JtaafdKwl4q+sC7775mxxKWac81YdUCoIS1gEr1Jw0zX0TPJC4NcnlIQTIzOI76TT6hQx6
dYHFqrW6fWZNvZkFEv0bujMcoTWkGb2CEArjs6rEPfDF7RbQuGdhFHexL3ktIYc2BEgfaYMB6ln7
yLPuHCAhgs5jNuR64TO9GvXK0EpLltVjXw+XIpguICR+Lyfj4/4qr4XtwtSfdVikiZm3gWRI5pbc
FK2dj1l6ijuUfdRK9hm7ci29okGDmWRcT6GWRoWTODa6FNQwhVkYRyqLD4itft335nZIEkEDhSRl
5gpBS4zOrymmTHHPFQuA4ralDCAJrr3fLdkkiWRmEPdogBsNXsZi6w9PpfAdG4VVAnhWuOm00TJP
Hi3IXhV4jBVuz2KIvf2qKCBgKhQTiHgBYJjq+qvWgxLIeRcVIJW2RRBrtcCDjeJXbFzuL8KqnT/N
MLCXgo2IOmMGo5O6qgQbQp74wD76Zowxw0TayZn6r89meASX5us+wNx0lz3kisrvo6QAdhOQzOmi
ye+jfxpSxpX/NnBErBjqc2jnAzhNmzEGRe51n0AqooeKeMk1Ksh88b7598uGnQDMAObLZnY76vO0
HPRsw6bAEOuQ7A0eRfS8ElVb7MNXjKnWDAWa240HVQqM7f1pJxqYMLs2JwC6M0w+SA8rDTKzTesp
rWapOetpsbZ2QF7gRogu9+0QA94tEklmFP+gbVL/W0ze76/azXMM1CgAgc/aleBkQTnu2g2NhN2o
pl0BMhZbKqBYA76tcA99VPRxtnL76761dW/+Wpv/vshWguBHUkJgLQKTBZCjBzVhAdVujx04NJOw
CLICZSB6l5aGNAaAFBcW30oPXKI7Qv5hDBdNfBWnNjWV9mfkQy73vl/3jeJueO2XlOilit4hxJq5
DWTCQsUbeYsbUi8CyXELUBwmXu5bXAk/UUJdfR41E/BEoZKRPoSx0Q1SYRVo6xmTy028DWK0+0Zu
K3vYrZhV/0MbhvIizeThD30+goCotBLoVqr5YGk6OO2nGCWI+G2M1ecuf0WlwCb+I6alv0a+2EMm
FCyOdimyJlhvC2/UjxGvF7nuQ1+HeG1pGcYjNyHNNw6opG2CI9Bs9LeshUACAYZ84pykPw7DyEhj
K0uOFh0giDj8lJlX9to+CPblMM7RHUoD/RnvtcASW2iCkzph3dzmVHV9/wWZEA/4DHQg0DejabPy
AmzVGNODlN8oYyifaxBAE38uteBLUdsTKcE7eP9Li/Pi0SZx4Qc3Afjr57r8tXOAX2R6r4HpOTuI
P+ayReR8fWCUwowcYoVu5Yhm5rSbl95UzMd/PzMMHlIUNUF0Nc8nI96urcs6B8R6D03iGpqPlRk8
oFAPs7biBMfOkl4lPE298CF93kCVmXVNXnEdFXvM7844CpTbqEwe9OrAgXkZgi/H4gD0zU7fEust
f8+3xGXqdK0aQyMUgIn5aUf3qgbJB0Neg3XmnjDesTGs1BuA05gcwHc2MeOMWtsyYMj7a43Kt2Gi
BZNqwLXSUXfBDsQFp8SOIlM9fcj7jPVsW7l0Y2MszFFBpBlJKQgdnBsfQSGG2VMT0JTE1jzQVjPy
3y3oGmj8pa35FrU4SubpIM1oYavftc5P1EK99r18B1YeATKcWHe/tUx4ZY6KUEFuMf49u9a8Y1L5
U9t3ZrfDzKQMabXgqfGql8eUtSfnU4Pak1c2qRdUBhGfXshhU39MN6ENdkh7hEitYbqoMJY2Jmrc
wfsIHcxceK/388H68spoMuA0NSRA26+Xt08MroaeCJjfv4xv8un6R0jOm62Lg3Xa5Vvm51xJeQoK
Hf/YoyJViVqeFPPnlI9435/AIYv+fPNeAss0QRPh1NsQ+TnqVubdd3Tl5L6yS4Vs049GypWw21rg
PI7NnxfF43l2uK77h9YgkNkzUJmKn0QQi1AwIPNe70Sv/ZUeJTu0AW+1DKtyus9o+wmS+f3InEdf
uXHBv792qRgyMsxNyjGU2Kt38omSRmD6h+pn5QjW4GSJ+fLI6gauGkTbQpjp/BE9VOAojaRk4hw4
PTcdwBCxbzDXdf+bSatJdGGDCpZuAgdDFuG4GC0ZmIXaOQnb0Tpd3n3gJtGEMrUHcXuMXn6p5viB
ViCkF71wH9nyg/H8whISmyPkZpdiPmgWo8V9ky7U9ZES6bEI4Vshfy7GS5J5I2t3rLwIUe7DbQ9k
7oBR0HfaSdFJ6ROlshJ5sEHMK4ggqfKPQcc6ClcN/ZkBx9MbbxtqN3B5LOQkk6EUCeDILtpMpvgh
m8qjGpp5b9Z2eYB2qD2dW56VztdyHVgu8byWdCBk6AZGKJcg6x8BlBzcTt8U5wDXDkc9cR4GfO9H
z6qPC0vz3xcHB6hWwDkxwNLMumsB4GdmBsObVRMqTifUbYFNpvdA1CZd0Cf4XmX3EoJ9yZc2ZbTV
WTeXVTMzfRd6FLhM0HeJKkOhuhsReQF3ULOLWKIfa43Z5v563Ta3cNKijIXdLIjA/4vUghEdg96+
puLo+xps0N6axNOcwFS3+iFMTIw97kLzoTfzjX/UtiLjCrO2u/DuENEsREnoVgZyDIuh1BCRmt6e
R1XftI3hRr3M+GLrTv61Q+vXQsAlLdsBdsYdeCs6yQJdI2cJHnLkpfcMZ1LMkAM4LXfCuaNtjI4I
wVmTsdTzVZPOJYCgYqgEo7C4k1LJs82iUCA5Akc91p/6JcCj6xA54Gz+0txqE35K0IX+UTnBM78B
p+5X5BodYyFWYwovDqBIDODSacQWCeQUyn34Bem07YdHDdphquLoIutgYtmhUviYlvqYh7Djp5Ib
guIPEfbSxikGAkdGW2jtiJ+Jef7fJSqpzZSmsd7C1MhVR1XwMclq2HmZW6LQvVbqV1IVmD9kXN5W
L1BLq9Su4ZpMmroKVqeZ/ohgLurXCGk8jPfXYBGRtyCDQQ+jAT+MLm7F2rkfSSunMOiqDJDrzEBj
MG1cJ7kKd/4sznwEkgbIkd+Ytc+I1ZUPqKGBD7w32InRqqJCFWBpHe8mDg9GITRHFeP2H2APhL7A
fUfW1hHlL1ANzQfDzPZ97UkhBkCktBF0x8Bi5xYneeu7ypH/bpzOgeLIUWS1YtdeMVcWqS+niWNr
1OAHAuYuQStdPPdnA7q/WMNNxeIoWftOS++oa2EnkrbIZ1sRMENEs3oUE+8v4EoCvfKGugCKXT01
aQALhbFVQCzD1TZYWe/bWOk0oVO3+EhUNSotBrWtwIJg8Z76GNqtE9tcAsDb0+hp3wxbKzcFTPyA
00WCYj3iggq8CfpzfJXHGP3+wlfBfFNq4iCC0rqnHqcPhrGVmyZudTpgKkADzHr119E3RGpZBAqY
GETPOPHOtPeBrSswT/gZm7HHnOtYDYeFOSr0SqmQeiWFTlrSSXYdA62vsz7V/L2pI+bKIyriiC9n
kySCJUYDK8Wj7M34ObfSTMHT7dYwoeb8OD9JoCB4iH4rz4z1ZDlIReMQ9KU6ZbAO4dK5tPTws3N5
yz/rNv+Uf1dW+Ou+wZVn15W3VGByQ8sPZYEF7Y0zdP0gMiZKZkx8iHMykN1rllRUS4EwwpwRamjX
kSINA7I9Dy2WMd1XUArwUQL9ziO7Yc1K3cI9MVO3tETFpMiJ5cTN4jLqMebMfqd6inM6n/jCLDZQ
3PUScyeafGv6TsvqXq9u9KVtKkCnqtLExoDt/LEzBdOw/BPxOud3q5msMfe1QF2aogK1JIGY9CHU
q+Qf2SE8NRvuyD3Wm38fH0sjVDw2bRpGVQ5/DJxiPZS8U3Q27RrYrYlFRbgi4z5/t3maEDJ0AKtT
DjVaI0YCgV4NyIRcsDRBUsmUTeIM22rzEbr5u3EUn8PLuIdU8o78JCPjardWw7r6AZSz4CuvK6PH
D9DB3hFU72X+MA8v51/KaGdgjOu/ZPlrqh/QOZaUyqzF15ZF53Q7uPYneP8uArUhq3RqB4OfF+EY
b8dH1RP2ujdgjpn/TredCciT25lA7roCJpojV8NYY+gNJ8N8BbDYuf/x15LR4oPQY1hlWrX8OOK3
TEZjduqjnJ/uG/hT1aGTLaQ9NZB543kG/ZDrpEBASDNFPFSROpQlcIXxoCf6EOIOE0Dby5M3mJbb
TGfeY+2dtcIvZFj+GqY+dcaBQbceYBjTv9OWx1uXB1TPABYcOR5KXyxc4NptcGmP+qwcZDFINauY
NYJo9uhcVL4pChAqMBjfbP6P7qwojTUHEw5I8mbRJ360NMGq/b0c7eYGOZrjiuxK4RfjE64Gyd+V
pPu8gHjFMaQwautHsEOr7RdOEOzaycKl1+bN1tRZeYLl4XwlWdQn8hzEzYEKD9t4kxV2JaPv46YK
JlvMIv2tsczNp8W9BaWuUyCsJorSzJECCj7eHqqfQXNmrOHalW0RHRp1NipDmbaKABuY7rXaX/5z
sud+xKb6IP2Htugy7mkdp7qRarkRsHhNa4GfOhUeko4RgbdUF3MKW0QEdQYmqgyasD8r5oZbTPru
Mjv1gCNqEBFkW7uApG7EN/lyfxH/VHNuPxSIBgHvBeEFDRFVyoQ0qgbXjCd1p+2lNwPV49o8d6jF
gK3RLaw3ZE4rQWmX3/C28PEfyk3w++8PoL5iX8YkyiJ8RUEwxfLQBk4oeQOLIXJ1v6EFiKI1YJbS
n9VfhH+N4TxuQi0QTHu8iaeLaTDHSeeQvllJWUMpVQJBK54Q1zssNIaEb3U4onroi1nxdxiawkN0
5uzESbx+G9j3P936rWlhkFo5SKvGfmjAoIILBvjdzLcP0ayfxk3Opn5nOTfv9+X6lSjlVT5s5Q7v
OyrYM4jJW1Ak3zbo2JuqmYbm2T9/FZfAadC8IgcJ+lmMR+fKR4QMGDgg0AcQQbo7J4TFjyCk8hNQ
opWWiuY1pE41u1MGljLefIZRnxFTeTqgSwDI4KijPqOskamJDRktorKyORVUfe+A4k4dUOLtKcwY
H3HNJR0YSogRAZF7Ay8qE1mdZrlBS0346UltypcRn/TfVzsBYfprhDq2W5BV5XkC4GAfQXlBFneN
KuO5om7uB+TKyoE7GkXdWf8BXTfqtC5jX4izLsQpjWKfW3ZaZ5XEKMwsy08lZuUuvlyWz1HCpD1Z
OdsAaMM9CMAGoBsUKjibLvRBvwgx94jfBrrTGucKN8D4WJIfkFIj5PG+nytvsitzVKaWA7ivyTBX
jdgIvEO4wonLCiU4W8CXvG9sJUAw5Qr2B1WbgRt/bt+LmA9ko2jTucM3ldsOwhVJwkLArFyyrixQ
7mhJohRhM8CdQphViq06vsjpMa8HRqyvrdvSFeraGvZImySGIZV/rHsMcgWFM5V7IU/BE/cfKsFX
XlExX6jVOOQ8OpTtxJWnNCSDAynR4LGYjEc+a0SGbyv3HWywGXkNTqP5kLlOTWPaysWowFxnPGbp
toq+mTX0teVD8RVZAgOCgGZRy9eVZEhHcUKvNz9Hitm3m57Y6fjUZYw7wdpVZO4W/GOJWrvBDwWM
HsHS6Ple+ntym/3PCX0LzVEu8lNwLjw5QGHsfqCvZY+lUWoFQSukzbkXsIR4kyI98Wets+XWHsNL
2DFeUGub6q8t1OCuv5beglEC1KjoPQ1PUb/TWa3ktTcxMOLzLQDgVEgkUIXyINMmXyASdu0p1y3e
SY+9N8xqN3hQ4Gzsccc3bNzxWYRpa2G4tEvd8scgHFAzhd0omGX23mI/sXmO1YRY6SfBO3SmgYUB
lRY9GQxZp3JCfQwZI7D9wU7q1A5Us+Zfxea9SRx9OGTF48Qigl/37R+r9BstnaDiWs++6fl3kShv
YiU6ep293w9DlhXqy/V5YhRpD9/w3PRIgUt4ku8knaVWuBbtGDSeMelApGMg5zoCfQNKnIEMZzT+
d55s+vQy5cTsKnDoYyF/3vdpdUMvrVEpXgxloSERrGGCRP2hxwPZqgaUxwDP9Sfw30iSM2DrnRsh
UCxwk+YHbWjGLWaEaofnksgakq7ehnGq2n3V6E5Diu/7P3GtUwqEvm7M1FsgdqGVRKJcysZUHbFj
iOh0zVuLx3cbinYcG25ffokaqPjACglRSUvgu2MjjbLZl6h4tR+Tfk7CassJ8g5do5PCg8UFjMP3
f+DqGi5/ILW1hiqHToeBH6geBzcGYVawSfBCkxvL38hP6TbbhchaHsDA9w2v5aqlXeo+2oeaWPox
egI5eWvkY8oq6qxF4vL/n+0vLhi5HMtElpELRaQMCZjBprO1cBfHZ78zjZTRNV3bXktrVNxnRcfF
IgaTMFj9Y6zmuvmrwuJwW7vQLG1Q0a62+tSXBVaMS9yYPEuo3xBbHC/3v8taQw8TDuBvwywb2LLo
lzP0LNMhTeDKJL6CGtOqym0lNGaOiqLiqfVOBpygZBU91nxbGqW+Vm1Ipe4riMK+e0nIs5LgtXxU
Wa+S1fML5xZkW1WgvAB4vw4KGViWaATztVXZ2HiTfaq9SHPwtZzi6Ds6an69KV9Ybcu14MAwvIaG
GGb0gPK6thppbZeKOla0L4gTlejA1d3rlKmMnspaxC/NUDtZT3WfJyXiI2y8Kbexp81uApEAJAB4
npiyxLhtrEfKwi9qC3OVWvf8n4AcG2uAYISsxAe8lA6pFNt9zmvg7QlPkOozjbJjXKtYa0oFjBj6
UiDxWFOff4zaDwIK7oGhcr52MV2uJxUsnKjlE08QLNGQXDodSm46CIq16rkKOwdIIsbnu6W0Anh9
aY/a3wAINLqfwJ70ZMu7xNXeJeiuPtXuZI1b9BfderTv7/V5kaiagKFJ4KDD0CMGV+nTGo0xkOv7
sKgm3K8x7n9micwwsVbUv7JBeZVPAk8MDlHJe/VFx7x/txfQwMhMeeMfOqu1eZvfAwnFSGOr8QHR
RuhFogiHytj1nusDv0t7iAsBKqC/RX66EXL1qIcKy705xm+X8K8datMJSq6XVQI7YRq91OVL1Bpb
dUzsWhzB+Po2TGC37dqnOuqdoK/NArKg+pi83P+Oa87OOol/5lsAyqeeUFKUyA0kCHAPSs89eUi0
Z55nrOfqd1zamLPP4jyV8Eyruww2NNEa9himvnBW5KhbUPRPj+2220GjyRs+hG8WCdiqczrAOVAS
AaKNdq7Tk0AnKS55ylS7fkciM68LM/V9RjXplgQM1XsMW+G1rmAnYuT42sNR0ZpRHXpwajypXu4I
X9zJR9q0gocwQhnSFmxMA3j8Vm8hKGzK78Ba7/Qv/it81d2IEVcrEybzj4HkN9AbkDWky3VNpAUq
hFsbbBvFzfFeBWUEtL41V3jAjHBsBmAiqw/SL2EbJGbmxZ76wjpPbhf++ifM2WPxxTGvN1Zg9AcL
TbwzREcEhJH1OL499mECI6KYcgQBLhgdrk2ktSyUfD57WXy31W9D7swI5cLu9/39cZvJr81QsUsA
agj5EmYSiBp1P/l+6+fHXBzMkWdx/qzsk9kW3sh4QqL1QY9vkokMU+jDVjDEXtJ+T7K6b8RPNEEs
tS9MQe0tTBCAWJ/8atTI1iBTYihgvKoA5Y91l0vOQ0Ce7/u/clJf/ygqCcs1tkvHl42FZygklWqH
A5R+3I6RLanvU7nR+QeJJfQ0h8d1ZoRNfebMAJPM7SwmXxljLokoVKY6/0hS9SmJNfO+X7c3nmsT
lFtSSLhhLKvGEjPJqaD0Ing8sbkCkjrcLgQL9n1zqxti4REVrXVrNFxYwxwUKM0ec5lhUkOos2SY
WY3WhRkqWnu1gBarj4VTibAJajeP0Z+S5glJTAlt/4NLoBlBlhExUUbDw4K+C+MOslGWgG6tUkIY
tHHAP3DfyGr4GRASnNlVwcUlUQunZlXSDCk8qoTfIaBaqPXi9RL5FuT3zDS2QtUUxc19o2vhZwBS
illjtFUgWnydWrRpUEtdwccqUoxSV9JD0leMG9ta9lqaEK9NcCVYaMoIbnFRbHEYFoM4BwpGUvFy
35W1gFjaoe7ZUUmwqgXsZBrB2+GE6sWEuYYwdxqOEQ8sU1TOL8VcILUMU0TM7FA3i0oEXt6qmkMS
fd33SmR9oXm7Lc6XKiPqmPINlm/TglVUNPVjs5UdwxJPGIwF9V8C4m7BmbydfgovL7H1Etis+9ta
BlkuLZVBgGnpW76ZI7PNnDRz+il3e4A+FGHPBTbHfd/3mbW81EYowZoy5jrMYbLrmYPqkB5jZBV6
uS7kihxFY4mtrEboDKUBAhR7geZhE1BJkri2bSy5dCcJAolHPficWEGzuogLK1TCMowoSTHc21hR
6vV6t+HAUxb5+6FOnUI/B617fxFXIH0Kas9/vaJK6llZFhoUDxoM/Jr6by0w03fJ5h+lNyU1g84s
Aot7BdxkIz6UboNZvODp/g9YOweQKlHixNAK0GlU4HaSwg3hCH+5GIpDQWRFsqWyRFZWd8fCCBWZ
waiG3J9F9QGL5MW3qGWdM8Kcn+gTGkh/FCZmFnaBBqVPBLQvg491zLhTmZ+z4KMC/+bwFcnfVXdS
451aHAPOI/zzf1i/hd3Z9cXG90EHQsJ549dTYAt1aCoaLkbp5b6VOQrueUd9Ja7q0m7yYaXMHuT8
lzweRBQx0SEOigxkk4mTq/+ayAZxufCL+mRDXkAvrJjjot4Z8QdEXYP6Q2Ed2St7ekZXg+sEGHJc
nKnToEPFZWpEWCl8zoo1yU3QcyT6qRMixmGwUi6DiYUp6kMFkK/vtQwvIgiBGk9CZ06b6Dh53FE+
V5WZbsHosjc+BAYAaiWdoJ2KojOKj+jW0fNgRc21UtDHjdUURx06eiqkkyC8LQs5mhdOmzPKPCu7
+coc5WQj9Qk0RWCuEA8pdxHijcAxQvFW5RuELkuXqFgc1KLXSx42KuUCdVOuApHUsU3sLoMOaeQI
3e9Gdit9z+uPVbdXsnMdnaA80iKxhYzVXXtZ4rfoWFpURhSNRhUINa9wU0/grx08SKcWXzb/lK1L
dOgOzSa8tC7U/fzNTDCumrvwpWZxwq4cglc/gNommc+hzUXwAwbf9Qe3CO3Q+OiMhyLUrPspgOkr
dd5WJR8lkQJTUmCX8YZXMNErf4fuL3L4it34LRfsaBuA+TE7tGb0XHggUb//E1jOUmejrueDVkJD
G2q3di/bMqjgqtSJgh9S/Pq/WaJOxUTLxyZT4StonTp/Xya7MbnU45MfsQ6OeUdQmXX5AWkksAzK
KzmuYKkSD5X8oyGMe/UKAgwDmjKAe2DW0GdOj+sDopYLiPHISWONw0nxT5gnGhK3lNwp24+DDeek
IISWLksg6w+dHOUYBvixKSQw2wF4Tr0ZwqCuC+gYNJbRSHaF/DZAUCD24sYwxd6BhCTQRVZgqJu0
2AfdkQv34Noblb0qPfTKu9o/AvFniiOEDwOP+Hacdw7o23t+Tya3z21twgNIMqHvE+v+vvVHM9IH
p6sVq8k4qx5eu7DAjNsn9CSTVLW0dDQLsh+rk9bwLmiaDbybAig6sDLgSoyK0MgSQAeFq8CNbCPq
MoDRTgruAciAQCPnxpFAApV3SqWy7wfpSm6/MkUl27yXpyYRZ1PRIVLtOrQkFBAjqFKA7L5gZPZV
Y5gMRS8L/26kFIKpb5NUgrEEJPRDOrk8p5qN8M71h7x9iIvGve/cysk8G/rHHpXY2noEt5wAe4R7
5TEwJInPQa26U+vct8Pyi8pqAnh9ilqd/YI8bVqnri5+5YonTaFXaPpWn1hQqhWD0sx7NQMjsD/o
YiQnhrovqnprCZUDAdNtNP0YmyOXladIcP79+D5qESKmF1GHRV+CPv7TTAPvX2C0lqj41li8jGjl
h6rbZ4zoWDn3r+xQoVgIEhjRQY1pZcZpIMdEeI46RkpeSZRXJqhjX5okI0Jjs7UaX4aweG+pMuOK
tuoEWFxRZ0S6AuLiOlOKk6QGWYjFksP2rckmuyvCSxYz7gyrfiyszPGxuLB3gs6pEQ8rIE80JaCM
83xzP6RZflAZP+ZCQwSErYWC76+ihLA3Sl6olv5PRuipdVnJpQAbBGgLiNQ1yrbXZWReBhKAsVZ0
40lPARCVc3jCt8op7EQbs5L2fT/WaswY5/znq/9h/Fh8j6oiZaOAzwf0BdMxUg9QybT6HKSEo2QX
UXZIG/QEwh6PcSiAT5pTQi99CAU77DJT6XnP758awmoXzJ+IOjyvfhT1LsmAPWsMDqubti96/lSO
D0GwBxN7FxwF4nTt4/1FWEm2V+bm77BYg9jnuywW55iMIMkeGSYXvSWi5xNGl5v1Pak93HYQnC6M
eQ+T+NxW5T7Nnu97wrJAHRt5GRj6wMNCL7/7mSc2AiPu1+qvV2tFZQk1SiYMHGGtEoV/1uM4NgEl
0c3WGM9DxzkG0d0hys2mvhgB+V+NU8kjDCaMZ/Q+NgT/nPqVGWKTt6d0OtfqbogNMN/sM05kWF0N
RlS9cPSj9YDxwevoqCtdDWQuhKgbMpafOZEcA1ZlaQO4QT/VC9/8uv8N16JRktD3QbkZWDOZWmF9
kOtiMGCvNbrfaZU/D6iFtUJm8xJzQcWVjba0RS1o34BfoiQRxp0PQChWEA4/FJ/a0X96ES/VV85C
RbJco1Kz7stJLGQw133xD9Gr9kQexl+lARp7SBBIjq1sX5VH5hDIDFWls8nCSZpgutDEJKgTWMXr
1Ol/Y0xBOcpbMKiEZsFiYmN4SItj6kKR89kAW+h32hlo5afMIvFFZxFErh1yS5/mD7tIWaESYygp
hp1UAkggkfdhD1GvkVUgYpmhEnErhJWUNrMZhbf0fhejusYq3q8QTYBL4G/AK1T6HfVRG9vZCAeS
Qd2r3uPn7CDY2T5/l59i1YwYaXj1zFsapHY0mIP4jswfqc5eg09oaP9owPHGOZHXWcAfc7+KvfgM
oKnxmLze39us9ZzDZ/HZkDeTKqpgWZK+ev1VlGqz5F/u22C6RyWQbiQCB2mgDjBMCdDLH4LZ7KOd
ktltD5fy92k3nImtFKbo6aznNiOhKFRCwamthkMJ22iPA50mnGT0400VpAaB88EDXaAx7kgrUCcV
dPmiMnMc/yECu15Sf0wjo2gEzDUXEd72pzTZkdhJJBtUC3YUP43lMfM3beuVo82VDzHxGMs9v+Sv
08v8AzANgGEA9KfpFw00mgMjyWSMB/aVSTogXgvFGnkT3xZ8ZDGGrUPVmXwnLRyGZW1ezXumqZ2T
64EeATcAKlR1D3hlU6Vga9qQfhuRI2ec0vxQle+55FXaqwH5NDEyudyR+F+C8KnijaKY/EAejZkj
J+AdqXGi/qiX/mbqiKUVz6iSiNx7mle2UcRmDVrJpvoxhLzVNKcAvNVysZHEEH3KbSdj+BLli/pQ
TwSNmh86qGC5RraG0RXETQzK2HSrlLucy5yy32ac58dbNZvMBmBa3VNHr+qeyHD0pZMSZBC5Duw0
+w4g9ZaCMhO3ihQYxOmcxKdMtFXRBbizAOVCdorTbTy6fIP7avaaYozA38TaRjde8+JRalARgPD6
+JhAlkkgtl5ttPJJb9yUSGbRHRR1FwePan7gQBamvRno+08HUu1zCaJGZKvll5R4Wf3p98/om2TG
k9ZtctXURo9Ipwz7h+9AxhV91VAwbE795EK9xIlAtp++8/VHrkUWWiImLkVEPYa6JQsvWfzE5Z/S
WNsGiABwYWnUAMsFMr1S3tWcbURfYq5YcvDBjw9pfOIKkBijkSJ2GPjQXYSfFecvfglCandqfjdQ
wzAOvH9CGaurX3Tys6+gPFMeOvAsNxDtBrmpMVikcwPZqfl6y7XloQlGTxFPidSbfK57OnkHaMhN
Iyc1WH2nle4aeOWAkMWkII+2EE3ikiqBXylhO2NyLGGrbSu3AUVNZCaHGiPPJn+WjtpL5SDCnjAJ
OTIubmvmMa8LjSpDAFweuK/r1FAmSt5WIszHh8QWrd6CePOpAsek+fakHgI7232hcfRWO6wZk5WR
YZToF5apjanmo6pVONT+oIR8R9yV5vQWlGaKq6t10RztCBHVw7gJt5pd2LHHDSZvBzbrJFjJD1c/
Yz6OFsdN2NV5E0CN1hJn2heY9m3VQzLuwXnxkpk44WztQMx34/t+Zrq9BV27Tx1zXUH0kdfQLxsC
O0x/FKJTF4XZSiz/5t9P5b8r/6iTjidpX2oK+lepmT7IlrQPXajDgWuh86Aouq830MVj9AFWGlnX
vlEnXBpCOqDRsabpa2mG28wtZZBnoP5ofzbHh8RTrJ5xbWZ5Sd2aE6kCD/0cxpqxkxTPHx4kbnP/
g62doouVxIwqFSmg8lZJBRuxGvzklc30f6Rd2W7kOLL9IgGSKFHSq7ZcnJne7bJfBLuqLFH7vn39
PaqLvpVm6iYxPQ8DNMbdGSIZEQzGco6c78q4sZvhAxUn10rHj3ZQbaDWJ3ZgYuxNGeyB9fdJInph
/kE1/P8PFUW7759iWalaWktJHsHgvRWB7i7fxW5yCtzPZDO68wNuNXBP5Xbjm3YPJtsWpIN7PbYf
r+/JhRJbRAP5FXCpFxhnyjf4D1I0pbIaIIyaQOGKqdUKzrUxjsIxiYvzhaA/cMMYkoAL57kFrXRO
SwqGFiTeAH1Ic7uUPKL611dzecKcFM4m1Z7M6YjeYadmtokhKsRndhFv8m3wWOyIk492geKVCEpZ
tDbOQnNMgBhhFQ+OVNy38VOp+4MisMjlJ77pC7cwziCRsZQaucPCpFiWd2lSZa+qRGjsjcVUHI0u
Tr+kLh4Fecw17QAWPWB9wDyKvg1OS5MYbTL9nA4oB25kAAvKmHCpb1TyQ3BsIjncQ2/WVBCfoJ/e
sRDXucro0024V98kywkP5mP+UN7ox2SnO42oIfLyWbbsK3C10HIJElewUn23w9CYrcFiCQChd7C6
nSHbr5gC8cim2cUeojQRfrFQIHeQXVh1rO4gkB7bA0NmeGM5+r3xPgBsO9qbJ2E64iIxwK2Qc6yS
PuWDEUFgpQMlqHB6IOfYNSI1P3eExNCXhfvv0v5k1s4u4y5Pi36SIW10lVtz0/8E7VsDNFNneZ/N
G3rbIDCKnPYD2jRtRffWqiHiLQCmEXmBIFj+fiZ9UooiV+dsQGMVOlv77bBksXQqCrlW1ZUAaxtD
iiCE4YsItDWN0sK2ItjqwJgsgyFZOlT78jO4MzwQxM2n7C7020HgA9Z1B9MZKF0soR5/aWCerQup
CbkoLP3U7tFf7wdu+qk+YXbTqW67T4FZLmZ34XTO5HFmqUtq2kZRAVBeFZ0sbWujDdVhmwYjKAPA
ifD6E+zsZf/Boj5nEsn3AzS6IKWZhBWa7+G0sBwzP/elHhiCoBUDecPtBGAraRcD0uoLdCHv5V46
iGgNlrD1YtUYyQX2qIWd5nsA67RszIIszig9aMqXKWKpWV/kmQDOBaCzbMjCFr68HSmavcHmrMVO
LJsPeYcu1a600O+CUn6d2vGkIQUd2cGIIvcQbcMyBtGhbqs0ACtLdTuUwy4xia0M9aOp90j1SUz0
wLgM85czOftczoH0CeDBZXW53eiOvi+sowX1o8dy+1ACs9T8mfnz4MZ7sh8dhbqjM7mP/3EHzPdP
sLjAjUjaWKc6dgywwZX8LnX3JgOH1ysY9AQauHr4C6bjkuXAY467D+Jer1jcwH/NqHXlc3kaR3kj
MKtV94HpI8UEH8kyP/9dycfcwPN08cjAxNIBCnjqTr5+QwDd89ba4ZO+B98DeiT92r8uWCSXe6/F
QZ0Q1kKuxdSdVs4HVKmdsJi8SARrtr6Lf1fI+eE+nvS5DSHJtF4Ze9GYd30li4XwJroM/y2hK0XQ
ysUlRlNG4RBWUMlQ3zRIegR3IGEa8g1IVU+ZqN1jbTXn0jg3mNFyjpoU0ibrtQv9haH1+nJEAjiF
oAbTR2URQM1HTfkFetbrv78WPP5BisfrB406BmfBijoRQvt6cHrjEx6V9G7DfAy1WKHohlpdyYJJ
/7+STM5QixE4y0YCSYzIPcgRI2Sck/iYhb/CIPFDlaC5NG3dvLdeB5YDGipvX+QeQw26WZyCtBFo
/GXHLhwHoIDA/rPwqaKt+7upTaFWkT7H9yRfwLSx3BZNRQ2wZ09oUkJCpJUFr9g1EwP6JmizAK+O
DhrOfWiMaGZUNYMTBkAsMQ4lyTBk4xWNe/1EL+Qs8eoZSzx3hZTtqLSMgCVeNcbdqHiDQr2xf5iF
0MvLBn2zNE4QpzotU5UgnyEI3EW/an/+ke21HTlidkgHPwzDdSXQ1UsAiO8SeXiPuG1AAi1DIiAY
tfdiO7rx7XQMH/ptamdH3DGIdfJ72WfPCAiMfSnyzhfGwsnnfEseg3uPUciPdtKt9Ri+pLvqBU/z
g/k0hR54IEHc6lRP6mmWBG7gInrlJHN+RknbYWyVKMHdk9o0eY3y0m8lwfqWA7tyoAZnEXXAhrgZ
sLwZUJp5h+SHWj40Fh7GrfwSArcgWxIAg4iz4hI2g1vc4jnOQvMR60owgo5j3fQHOd7iZe6w35Nl
o16z8O+Me/XG9C2XPF23lNVNXXqwAEdmyeB4+y63HJpEnjVsapCC6Cfe1MVLoAv2dNUacR3B3tFk
bvE4OGoV9lK/yKgsikeHbv1OZuW2laZyC4h7gU9bXdBfYbx99BZJgJsCYRH5PWc7KfsKRXXXy/6H
5bDOZHA2YEToNKOYFnQ06RBobk8PsdF7ObgUanXfYMSo/ImiyfWDEmyiwWl/FM/WpASQiegkd+s0
Puo9sF0Sq5A8zEX2Ag8q2kZOLzI5yEejQHuqTO6j4K5CJ4IobhCJ4FQ+suJoNkKGkzI/Tc0mqCYZ
ocBdrtsVKLwBNaeogLVcPuLMrnR09WqDjnXo1lFSgA53LDS77eyRbIN0p7MnQwqdEE+10K/0Wy11
UWtWW1FFdFGIC69y9hXL4Z59BXigyskY8BVjvZOJrQIwX609I/mIxluAs9oDcvIR+MVlgctcVZoz
uYszP5MboW1FKRvIneJHlTpqsp1L5lImcCKrBgExQLtSFxJBPrHQzF2s5wHkSBroNjWsQ6H1NggK
Fxzmox1NmVPJiis1ZB/VgiTc2oUEysRlMNMEeRFPz1Qx4LwoKmQnlbnXDMCIykgGj+QddLC7UHT/
XvaSw/b/igNn2vctHTGiWUwq+plTEC4Yv8tRcUOU+5qHEvxldV67UeFn+bAbIoFFrp3luWDO6aBh
spnUEILzGFRQhO5CVvuGGjz0YSRQm8u4cFkkupyXjicAsvBz9GnXjGDDgSyzyUIbWWOQlc92rqfu
RBGMlqO3/P91Q06Jkm6hGe5sCuAT1jf67Bu4GK7qhjZPB3yDZMTBU21Iw01Gc8mN5wKhs1wq7iCF
8yYczWlfMrW+zcZ605rmIGouWDwrb7wAcQAlj0IoEHc4F6JEaQY6DHyITGMnaN2+Q335p9T6iY6a
Kl774GXCJqGCPorc1+ICL0STBWAVdPVAH+HOvCIxQyhdwEWGEwo+lZekopzgqloBJxG9E5iPAp7r
d31WJ8vKBlphm9m7maCq/csCg6vuXL+91nw9siRA3TBBcIZX1ncpsTQSqSjrJczQ9x0ttlGH1OP0
eV3KZQYQegu6eTghQEAYMr9fRloyxYwRRak9XOwYmC+5AUJDvS1llOc7+jKh7dwJzOFzLIsfTWPc
V1pgOUpGnoNWIwLPtOoWMRaFkTNg4qAphHO/fSrhUqqBRppgdDUgwQMzkCecK0caWrD2snutyzx9
zLxQRCx92f+z7MSSAQCKiwL5/LGiKtoTKYXoEiiv44bV2mc6JXbWPsxK6yph9NtMQD5iPfdAkOvL
tzbGDTTU6q7RE8Roqk2tt+unsxgsr8w4E/ToAJAfUSCnzJPRVFU7QZnZGO+T/j4j0ybViR2gmFnk
vR8kIlDYNd0+l7hY9tn1V/ZWOk0ADHTKeK5sglCtkdM3preOLhUC97ym4eeyOA1XpHYe1QGyEgTS
1sBso3wpB0E4s3bXnQtZ/MXZgmodeBGKBSET3G8cVzYLN5K1DyK8br3rp7X2EDoXxSlQkbZdVEQl
YG5bFT1ynpXaBnsPktBV8cQDLzVwngUuf12khkorsMcB67D8/Wx18VCypKdYnRxUkBQ7daLuJgup
dGqdAtrYenabSLOgE/BPm/6FXgLSCaTRS9z+p9h/JjYNOopMPnyTtmGvmjPZeMEeiiOxU+dG8iYn
2FmH0UVrv5sdS3e2gycQo2q7cc+egh/VL01wxms+38DMm65SFa3G/Dwu8Jn1KVLgkImGhhDDPLFQ
GK+tKitQ+SwVY++4XzjHVOTZrINXCe74XntQ/GIfer2F3LTq65vQT9xysEEBe12h1nR3OVSqAQMd
7zrOQIoSaYOiaRG/UGMq77KpHzI3gdfUXZaWgxOHrf7QNIUhgqRcWywYrnVIBRo64Ie/q1VdZggl
0OzpZNNtQvw2B9fMv7lFTSSvTCC9ogmQnzCU23HImT4koJv/kOZTGD0z65ma/vUtXF0JYPlxZAqy
aLwHnY1xSnGVwkBM9th1/UtcR7Y5zN51Mavhn4k7dOFTVYEwyHnq1gqCUB4xBJJaRz3yaHIz5Oi3
29Tdnax7heIRPJLoQemfrgteXd+ZXM5fR6PSRUM0Lz40960k3pHqochETApr99D56jhFjEM2h9mA
XYwMrXRqYvxehG4tpuWOWuaGz8pOcas8F4zzr8vV8UoCOB7uZM696UNekabF6maWoQJr3vQGdacZ
qGAgxsoVyaf06/p+rrkSeJB/JGrcWyVoM9aTXIYrKUKggpysTlSRXA1xzkVwqoLXnVbRECJMFEvK
DpblReFdOLyWFOOfWxXkX+A/vL6stXsC5WsFJLkLxDe/kYFe6s0c61CTvvBM/W3IC8BFDi7p2xMD
bGOrZQd5mHb/lVR+MzXc70nfQ6o53s7lbdzdqdFLLd012hY17UoTaMuaLZwtkp8dtojVJRKBuCF+
LNKbiGjA+RX4kzWNPJfB2VsBsF4aqpChJShEgGpYi2xVSgHY706tN/+b1Ny5OM7wpsxMpkqGOCP6
SHOAG41e3QlOae0JAKwH3ONQ+wWIhBNCkrCtGgQSTjelKUPncR++geyV/mRzYvlWoeSPY2EmJyA3
1wDCrEPpNstlGjlDEg6HqErTmxbzRSL6r5XjxHWOiilwm3VZ4YuaZm6xssXzfeEnCMBlBCYhsxex
Ta5ZI+atNRkvdoQPmK3lrjrA7BakR5JwGCr9IJmVehdm+k06AgU/rq3N1KuDixjuOKIGaUdxMTvX
jWRtmcBQw2AF6kkUDUPcBxioPWYp3sqB+Whqd4W5VYRtHitaS89lcC6H9OWcW0iXOy1gspJk9rQW
gCUpsxMNLTP9+KS2hh31mBlRwPdKLCfJelvOFRukCtspT92RqOg8fjeQD7y++pX3xrcv4+zJNEAU
3ixJ0zr0LPIydLChfdhsrktZ8epQbpNqmNIFwQufbKN92iBLgVelWn8l9VNUP1///dVVLDEGuK0J
VJaLlxpdboKpQTycWV5Vod8/tafKNQEpcF3Oqq6AshEai0o//Ph3XRnUGGaa4IVBgr0q/Qakr5kK
XhQiEctWnoX2sj6h7XCEiM58tHpmd7UriwiORTKWv5/JKJK6x8AgXi1m8VUlXlLcjuXD9Z1aP5G/
O7X8/UxErZhdUwLs2SlJZFf6q1m8Byic1qJIeVWzzk6EO3mmqFFIdcjJu71OnuNecKet/T4BkuWC
2ofokr/TaIHMEDWgueBABQJq7iCUvL5Tqx4Q2AKY3oJh6BfBfjhXQauHWEJBb6x2OzaeWTip8aZh
ZAV44+OAXKGgqH3ZVastidK/MheHdX48kU6V3gIjDHm0FBuTFbZia2/oXDwB1zV+aQ6WqwkqCmtK
BygAUBsCiAK7ySldSjGRpxVLIkA6pHQjIR0g5BVeCbPouYwLrZMDgGoty6pcRUZy052zY8CeZXDQ
q3Ynetxc9kYu2whAXjBX4clxgdMEki5DaUY8fDund+Xnkdm9jeKaY4JejR3MW9mdbOmmBSywqMFk
dTcXkmGkeZfcA6f3TTOFCxsIMlPKXov25fhuCucNF2/GZRngTv/K4JQEDI1al4d4cssbw2bb0FPf
gkPnW5vIpg+ALRPkHteXRBELIBu6dHh818ms0lgUzViSqSDe+Dlkx6kViCDrJ4ZMDeikcF/Apr8L
aUFSNCVMip1UYtWzjMjnU5eT/kUzs3LblYH6nja5tQtYLJ2MPG73WaUUXjYP5TYo5GgXxnX7po2B
/FHFRbCVlXD2Y0nHjAxSBWRT9GHgj6Ha7WU696B9NPL5LZkwUkbDEfd9P2pyaUuVCfirKe6OLUuh
Iw0tHdZ06rGZDOm2rtAcaMvmNG8qpQo/1FhJjzTryvugbMaDFrP2LpXqDvnOqLQQQ2TW6LMOYFmh
rH6ac9LFHub6AtVWEcA9dR1jiDd6dir6GfmLMQ9RbSqJScG2GRmNac/F1Ly0NNE22LjhAcFKuFP0
SvEw7RXNdteZ2jYqge2GgmdVHxghy5dhFK43Ld1Vqy7PgegTxZg1Kwa/onrty/lgZfiXstE3p0E+
0CBjoSPPEXkO09ncDxRko/ZQqkbsITDMSkyfydpBLTEJFw7WGNtlIzeg68Ym+kOGsUi9nqW3UUEv
6bbvwFvSYYDG8mPas002W/RH1kZoZJFl6SlG8PQ+B2ZwixtI8yQlIh34wzSS2qw1Js0laaj1Hnqa
lVcygw5+DEd6k2ad8oExV/W3VjD5bjDSGANeCkO2IlCz1JXyIn3NEooR+tAq0l95oI/7mEjZS6z0
/a7IFUAbDVN2xH/eYW7OzJ02NcgxkCblNyKJaGeOanxUmV65dTGDUrVCsfHVqlR6P+ShFdtWVxNQ
MmtmOvhBFobppisjdVcAQPgeffuVj5kPC5MuhEx7aciHd6OPZA/SmtzRGWATBkWTa1tjenoHxPDm
lAZVjAlWawmgrTF8DJMsfyjymRZuXEblriuq6i3UaGTZdRtEb3ER0dFWugaPN6aU1nOcGJIfY8xj
H3Qyecq7kgQ7bUjYtkvU+V4ZSI6hxEl3pEAy7nWjCnaYaNXRD6KhMcSruipQbJqj6udocTL1m7Rp
xvu07CcQT6ZWcBh0KdvSQOq2ASslYHuPVfGZx130RLAvCByiWnoMFb3J3dzo06ci1sZHNWyVd6u0
YidMLaBXx2WcP+Wkrz4ao8ortNtibN2QZADtJlH12oPA+FHvdOBj5CUhm07SshtzGNH50/WjnxbN
8KRWk1rboVQXX2M/jJ6CVponlTLwjqcm2hXsTC3G0sPIbvRIkiA+ZEyPBpukbfCosBh2H3SIc+RC
TgFKG4zDC6lDQGynWQ2pA6U3UPXgFJIWRlzI+ghLAgZWlJX9zTAk8htwosGRmVQayA91M8jcqS+M
U1YjrWor0LRdFTAJ7oPWybRhIPDaa7WU3E3x3IFaQouqXYVBKD/XW1Rt9BlMfU2rjwcJkf0v9MUO
zyWwUnaZmVqpE6AMhTnQyMvDqYrcsi7qj9AMohM8YudKdTZ9GpkKtFSNSEhQ5GOE8aEyLgD5PoU3
rGfIHVgTDTZocs4eR7hsX44bdZlC0MJdYZWVbxIzOWplET9IwRRtaUR0mERSwpho1HohyUcMuM69
X8w0ecMEp2RrU9R52ZQY20E2ekAehnrv1vUEbkNJUZvKNwCJ6GuTAZhHrRo8FueaV/SJPmxKSmvL
MTNNB3sJURrLHgpWta6KHs8IWbEafVF6CVYSu9dI7nUGa4ljhEbiUSVJgQZCkKjPm1Ga4cb0enLm
RptLoH81yVdEczC1jkXVvlSFFXgTqcs3QwvabR+liT9pafNGQqndVkCYdmqpa73aqEtA3mDTLUUr
H0x5VjN70BLTNoykuEcXoHEIW0ytGqY57xRo4nOXSVEhSDmtXaf6WWTM3d5gxBusQEO8VWVeFaVO
o78o5sv12FUkg7uy40QlfVoidG2bfdy91tZjEtxfF7EWgJ8t40/0fBapWkFuUKWGCFX7EaWw7vo/
BcFCDAdGUN1AkgP/xBcWJrlLJhloIk6m7NkIWHhmy4Eo3l4Lpc6FcIfRk3Qw5BZC6H32UZ3C07yV
HOp2/tBjIKn8kLfXd201wD8XyJ1MkupmuGCkYKBFgQu6m7d3/Q16r+7I5tly5YMoHl3iTT5WBOjh
MnAIKhXgan6Pq2RTUiurRfA2ZegpGe5M6b7Tj6F5O1Pn+tJEkrgHcgXnEeXRIkneaBigqE1bo/dz
siks97qk1ZfZgsAGXkbc0CjEfF9UnGY67TOICu7jW0PxdPRM7IHxrHrkVyB4MK+a0l9ZvJ6rShlU
OSAlnV5xTe00a34//BtTMgjeX3j6LVPe35dTj1RNlQAFdqDK6hbAjkR4w6uP/r8CeMSaNG8LakZL
mqd/zgefRjdFsKFEoNurO4WuKTRkawr+t/z9zCMYMsurplseecZmCH2pSmyMslw/+stp3uVld/ZO
4PJiREvHekjwTtBt9En79Y92dwv+GtOhm/iOugaID+zhR7untrUpv3IH18WzptjbASk87/q3rLUV
ffsWzrYiJk0JMYPY6cnDzHwZfU2K8aZar8s8HOxLAinz5Gu9f13umufFGCU0BYNpqF1wYgEHHxXK
0pYqNZtqzOy0rgW7vCgc7zTOJXCmHHalGlpLU6rVTe+l8gsYXbYlBzYlqK2ynwD7vNNaEX/9qlWD
hwyMHOi70RW+uNrEDWmU+M/RqsDFtGHV+RaMNuAruWWf1/dQKIxz/FVjxN0oQVhiIovLdnrvd7hh
TN1n0XZkr4H2K66+BEIX5eT39XyFnKEXdYwyUwahYO0h2/pXtkcBw9F+yi6mizf5s0DcsoZLcXh8
6MBSRkWZy0VoclWFgbS0MN3XB+Kmu0/mhMfWNjKbOepd4Dc7lLvMU3grqouuKRAaDP9PMre7Vj1H
YbCoaJ365S79Cg/yz/olFqL1/OGnu7ZEbkdzK2FBHUEQEHcBx/XizxtmA2rf1mz6KzvqD9Ennn8n
jBfTU/1sCuxkrTWKojsK4GqABEZbHZe1aAypVrUSB3osHtpb804rAThVIQvtYJ7aid+Lu+lmAPGn
m73+m7M9k8z5Qd2KCitaVKn9Yer2LUJkZUNdYtjFTzOyJ7+2mdvcsM940+fAShFIX1XkM+mcC2IS
kXDZQ3qFKXU73N4qhp2+DC6GRDfMF01yr0UWaOUBGTHC5qWj5/vFwpooxRgmDrkITozZA/XbcjM0
x0BUxFy7wc4FcX6vn+rJ6pc2cql+6uofJNx1skBl1pz3uQjukowrqCtbXOts7MYMLTIK+RdxMxo6
ULkkxDIx/Ph9twoLWTx1abi1hpth2hiWZ+mClPFqPPG3NMdPYShN1shKj+KUNJuHwUz3LUtcpWAO
iUUs32uigGOBoUC0OgD/mjv7opxNDCCifySKcjtDQxGd7BQMaLHoMl9T6XNB3NnLUlxrWbsIatry
gNxdss+RO/KMtmnujNoInLoHz0VP6fsoK41LZ91PKSNOpzHRVbim8KjI4dWDFlRQdXFuJW3JXMwq
HglG4ssqBrGih1C+aZvUGRVBy9qaPp6L4vxIXqoV/DhELUM7jNwPkaifaV0CRccx7iCq8LcQSdPM
iJeMeNtsyuJEekH0vKohqFL/8/v8XZOD96Ie8ftV/ivuYjfMkZSyDI+w0r3u9tYG5v6AAQAXTkan
Cj/RBUVE3wYgbh2zpy4mdxAoSL4eZnaJ1CDQbNHPbdhqyLwwKQ4YSjpN5rCbmw4JSAzWY+yYzLLN
BmvbKacusJBfFOzF2r27oBX884GcErd90c3dshed9GrSu4jus8iLgGDU7iugq4m6LFe3/kwc58yQ
2sU9xFCISND00bAWwHyToxbbEDm461u/5pnPF7Z8ydnbIrdiXUonLCzGVAR5bqWTLAs8wKqemqDO
QaSEShivp4OUL6w6aCqM1UOUKCi8Czuc1vfrrwhOVSdaaMg1Y78ADVyBltPpTrkfekBBdultt5Pc
/Is9dY9CFEXR0rgroZ+NCNBvkAvEWXZq71TJRo7c/iUfVFdyFTySREiwqx7s72byMAIsT60CLZpo
+2OykzZPjeHn6Y+0OUiZaLxstXREz2Rx3jIYgjaJgDoIYJn5QG6IizToyXJKj+0acGACZQrIaDoi
s4dZULYS7KvFOc/AovVQqVCZiJXbImYHqqXbf6P4/6cyfOzTEHUa4wAbadFuU5ABCeLcTo1UoPyi
8+IcR9UntaYAtQC0FhIaXGwj7+0qcbX+cYhT9/qSLpzUMuF/xn/LXemakSlskBfW1AkcL0EEjqrG
i1PtINFwjzDA08FGUgzNf+pCOLHcEvtE1dFgCLFJTeymBWSjYngZ3f13i+NcImFAyMPgKGi8U8fE
MsZnAhgA8mMKPtLkJhhFhnbhUrhVcY5RLmhSRcYiT/OiZfQPnAGvsoh5fVWKroH7gMi4xHkuxjyN
5Gxqx9rJyUEeN3roDt2RKD+u790KFh4040wMd0TTDELWbBGjHecfRmeTz1i2pRPbt690196XDzS0
ld+SQB8v8zjLHqIDFMAFILlGifv75cJCo0HrEvaQFS+1BhaTff2FflpDve0L20B6oP+YRKwCFwbH
yeSugrBtCFrXIRMQXEn8Nerod51erfjURqIe1+Wnvr2RIcpEf76MvBngxnkA8CJqjaxuwAOtm8c6
P3bRsdZu2/KFzPe9iFN7TVHOZXHL6lRpnroCsrQ0soFTWwauhvq0NAjMTLQm7kZjisYKGi3c1h3Y
0kbTropfDEiuAPpHYZM4tDMFHlKwMj6HOg9hV9XhsovlbRH+NvpnNqM2LCJQWNML9DvKBsBqVDRe
crpY56k8SIYOMRiNMdMTHfYzQDuC9kYV4S8sruhCL85EcWc1IpVadGgKAKA4SIc/ZGOnh7+vW7RI
BHdMeVFqFbJTNZA5MBHC7qTyZzWGAse+ejJ/18E3ilqNlmSBsugc6zQvljE4i2K3Ap5Hk94qViB6
wq/qHpBXLAUdEOgy4xZF29KsgeIHeaP6Msdx6MyY20SPwc1SZZ4a8gpcRkHaYHWNSwPOUsTB2AYX
46CSrIT1ENTOAp+cLBcJYKsiN9Uerx/Yuhzwd6AaAdpdfgI6LJQakCtG7ViYO0ZFIp4Kx8JYezlt
rgtaNulC+RBPo9yB8QWFLxYw4MU1zYxNrPqPpryxMMpOis0INo7aRS1YGQXyVu3qTN6y8LMHRFbm
4aCOkKfO2wIdAqobtm+GcsxLQWPiCkow3C10gxrL2CQit++SapUN8OzYwuFondCYqLwm2xLkhPU+
fVYcVNRD0LoFXvDb6rbJpyjzunqZnYvnrJo0USNbi3gU8U9daldojv9Mb5CXc5stnoLXj/FSX1Dt
UQCHoALvw0Ca+fti1UwClgpgvNB+uWkMb2iPwexO6u5fSEHPmIppF2oYfHNYpiW6Os1p44Aob9QP
NHyuR1eyXq5LuYRfQ3SDyhXwnYlM1YuW92lQ5jHrAX+OPh6bAWVZspuNckNO6t7y2xAAkg1BAyFm
JaO9sWMuMNpvmCsCe77UVHyFSYGqaKDjAL2n3JZqVpwpHX47xVN3dtF9k5V+VNyVtUBTL53zd0Gc
SQxmGKHxFcsdyc8QrTS9azSfgi0VyeCMgfay2UoJFiPft4fKoTvTJ5se28qcdtv54SbCOw2o6DZi
BBRB9J28MT3tqD5c/46VyBJzy5iYAMogsGmQSf6+qdo0B4M8mo0TvtQ/qad09nwL5FNwMxhevo1f
9aOyF3VzX86PQJ/OhXKmyHRrZOoitP05gdLSALIjuvRsbdf40nt9mrbXF7m21+fiuHtJMRM5knqI
i6dDo3zRBRFUFCoLZPBREAqDatXMkPFS7syjYWf3ko2G3uDwau3ZY3tUjoKMlkggd/GNGF1q1UWg
Ou1ifUfkjSSK7C6vom/HpKvfdWPKCiMIUogwHskrwkcXnCRPYmaJy+zhd3XgU9kjuHHjblrOZ1cX
tnLAGKnip772BFvwit3kd9tn0wNdwSa1A+aLilXqZdzyfZ3c6yqkYaA1izoOIMaLDtqp9eM3EH7u
25sRmF8tbNCALco7tjt9jXfqrerOHvsMoKiiio5wL5ZjP7uOQWoTk6DFt4QvnUfc6BD7yE1hUtNL
DvFn86N8kTbx6TE6ouC8Eb29Lst23Elwns/SJ11PlpOY9tQLMCtiWzeTp2wV+/cBXO8/kzfp3tyK
2laW/f0e8iz+XF9uFx2DKvwzs5SqSW4VgJ0bTN6kbXZTh8V/OqSChZ2L4DxOSGJ5nCeIGKR+W5bh
lsFa0AcsKDGtXVG4nGRAQhjApeY12UB/ZVu0iEaLQf9Iogz5lMwYj0WkPwzggEK7oyq4SNZs1NCA
Nmwa1AQRKOfbtCkw1SpY3ntKZKdo07Lopu+9aN5FEcFckZ0lAsezFtmcSeQZ+YJKl6euX15HxUtY
VB5YaN77PDjMtI8EQdSaYSLtIS/zCgu1NHc5qZ2JKvbyoAByzA2GDh9oloBapaJP4xA8dHLvFnR6
vn5ZrNrAuVBOVRo0B9SZjDjRCOe7vhxcmpk/zXh2LON9QsskyOMxpw3TKCYJpCbNCYBsG9l4ltPA
tbR+j2y5Xyah4KJec/fnX8Wdc5WzJggyfJXSzn7Q1adxKJ0iqgSrX91xhFjA2iV4UfExumYyNM+P
sJNsfKethiZXNMHHDpXv5nGLqr59fbNX7QX4LAYKengZ8FgyrVzPcmxiVWn21qI321Sq+2z+ynty
U+oiP7+6tjNh3HUGYLzQANFj7QRAijHzZJs0O9ly0PTVtDvFFGFJrZ7YmTjy3ZPXYc30usZWzkFg
D/3gxaD2Ql1M0KkpWhV3eXUSlaU+gI2MYDyWyEfEXEn+UOLX3rwxpF/Xz2vV9s/WtKz57HbqR6u2
WIMtLIB6jBjOrdpf4ZjvUlBQ/XeSuJuokfKaycszmOZfReJ1YBtMmqfcFFWU109Jw5oWtMGLNlDV
tDQjViw8tzH8DTSPUzuCr65JtteXs3rFwYH9I4Y7pQrWphslLoayTWQ3KJiynYaQeNelrOvCXync
8eRMkxuzw2Joc8BEkU+MH/2wK9sNlZzKfLsubF0XAEBvgp4B1ysXgOr/Q9p3LVmKM90+ERF4c4vZ
fpd33TdEVRtAgPAgePqz6DjfNKVSQMz8PXezIypJKZVKpVmL0ckJJdh3a0ue1OGRhKZ0rcJYMFU3
bm+hXmBhtnGvAmyZz/1VJlO00MTqqQl6dc0HrXq1UI6ZioeUKp6yxTkr8krI1coWhv8AR8bjOlFt
Mm0jxtud1oab1jd1F7vguRr7t3prxlC0iDYaUlArdlQbYDGfDxTVEfcSigd8gaGRQ19HCC5Vkuxp
adxlEWmf1vdMZIY2qrVAHUHzOPrQP4vraVGglyNqPK0mQa5GN2PEdusiBIunAC4CaQ/MT6Mnlbuz
CwP9zRNJwNIm3Sf9lQAZ3ip9E5lnewuCW5DSwawferhRm0BlH4A+n9UBsoLsFGDP8WICArjph1Oi
aNtjJCkZdwky0JZWKC5QKlC/mB6osdUagy5kCOAiV0V2rBl/DF3EBt+PQgo7Hw3U+D0byS1Q45D4
mxWNaaC0gzy5GSAMn2goDYGsRcVRSrT8R1vYJtpiw+KxL+34KWwRREQjbYKUAu3OJgl6Jwxbugxa
3d90rTJQVzFQQd2XWlr9YHbevKUZ0zyjUco3EIHZMVpfSglYAAX7kCUJ8D6Vbd3UGFby8iqPD0of
sV9JZ+bajUMsHUzjYS+52SSbv03WAhVayzCzVU5MCoZoQqVYjq3cb53UCM96GpMLxu2Bgao4XSW7
oIBSgVvBwLrly5JOBzc1Ma61xwgtOvzCKdfjgCilBs4g2WrwjBjiIchksw/wkux/9x1zGje2SAzo
fNI5mhcOEz2OisbORJHyS5Plw5OdTuVLI1XPqqbdQVR/YAW10LsnTxOo8Syn8PIYE25uHaraLumH
7HvZOBLAV/L+vkN99BA1jpJ4IwDqgH+hFCbGxpO6DHQzHUAYmsvmXjcyLTCJTI5KRtUgU5CjMzVm
nXBopID2NTjc6r46GX1vAx5LxbCQnbE4aHsMzPxIw06JTjr4hDx8dWmf6tZMiqDSa0s7DTFTQTxc
5I6rMWcAvQJwr0q31cbyUa8Tgrg1xR0dxuZLXtaj20qOs2N9WKRuZZmda+uN/J2NBGW+LgO/ma87
EWs8hYRkhxYNUnpV2UeP3dS09mOWsW70eoOqr3Ro80Ops1LxzClPd4OijD9lK0r9vFZKzIJJaf88
OtguX6GhWeynCsM2wEg14ldd+gPsGVXOE4Lu/DC2XaOCp74KteukgJfHtYGCbx+o0rUXppYWPTWo
LOj+iP8f0ErGMFDh2KHharTFrFyBPiPMYSYlkjvaUKCFmFL9JcmjNPSajNKTlMvyoQzT+sAqxfDs
egLzIWgvdLyYUtWibhqFT0avKX7P5PbaaS3bxfDXpyam1SGUWueiDRnmGmgVpcTHqEp0aLOBPNR2
OB21AbVUd2LobC/CNtnroI50a5BdjW5kGEPkl5nVH4EmKYFjOwG6aDVpym8t6SPQL/YJgqheBaMg
JmDDiyZJ2aNsFcMvZ+qSYHSm9H4civZgA3HhVywx4HgxYk/nlJLQzyNDu68aRQL4EFLgrgaddwa6
CGR3kqL6e5QDWhh9xiUAUwhBGatMSnu4CynNT3WYSShtyW12rw+N89gC1Pku1+j4bRgxZ7uTgbOx
nwY1pIfJkppLrGQWrnkjiYIc1OD3fZnJnT/YUqZcWjkrHwwJ3ISqZJLfhYEQ0R0mgOR6ut4MgR3R
zgHAt92DVnygGegz0QplTtboG3lOghREReNGdPIVJxjlGfzDaxXIhGjQ5yLiwbFyA2CncAsdlX1p
AqIQy73RcnzHtALc7c9G9UvPakwkwnF2bnr6GKPCp8XVkNnH+jX1FX+L+xguImtkuWyidL550d+n
9085zX1ifWdM80Fx87uoflSRcYlDBJ1t66LVduNtK7y8lqvBXV6ZImU2ZXPufiAnQju/q9Cf16he
neuuFCoHXW8DE/OAOSq5mC553VgA0d2FzUCiYgY30Awu9JCkigD7AHeXWX+kse7HTbzTaPMdYw1T
NCWugxJ1axaRn2EK0inZRigiiHyAYjz3Fxjz64/P5mMoS2OZVUF8W90aYfeBo3Lq6YmiWL2h6QyI
w9/SS1HzpyxeLYXUTVbb1Q3mTio/cQKZVAFSm24te2P/YiZ7Fp86dSPiF8SsCrhb8IZWNbTC8wXD
VM70EJU8BJG4Ao1peAEN+WGaZNt1qOUBpvVBGt/XFRWFXpgu+kOSi/e7zkV3cSRJE2CFG4zmg6Na
r9xIjT1JwlSv15L9uixBJKmgHxBpdQVvly9wDj2NG70EwSog4H+A+tK1tmgfRPaxFDCv72LT4AbV
qrAhoGsrTGdgBvqGDuFbhrFsvAmzyl/XZz5tvI1oM4qbOfeIIj7+LE43CG5vY8J29Y/18BKT18jc
SA4Kl+yvCHM204VG8QgwfmmACKYx32SN39Qbm7KhBB/e03DSB1OFhK7+sPtDZz3/h/K0Bnaneb51
9l1fZpG0CWRu4KLECyKJcyBW466vgGumKG9ULS993N5PMTigKqA1r2+Q6DxpAFBWbRlWB8jdz6uX
atkol7LaeH2juGH+IecBwjUpnoIme2JbJCrC6wH3lI6BATxlgEv9WZyUs1FSW9TnzO/Ub1U3u61f
lRtEUcfiZ9W640YWR2TtoO7FsDcQ1h2cqM/iaFd1GPLC1ZgqT1URZNOHZJ3ZlicUScFcqKLZDvwD
MhufpXQxnrWyBvsg9LYBt2jI3EpDCPHve++AQLSQw51do3TaIUllaJPPGAPWoZmyS4FANaPyRq1W
dKhmPDBEW/PJ5XtOmFSDeSCGWSDcuGT2dBnTLU8uOlXzmLVhzUkBPJs/r9rYyzpCBZiC1FmYpzWp
5VcsCQG9iKr7upF/HdtCVDKTk87ITZauONzK4aVRSQbgBbwiYG9485h5cG73VaB707ncJZ75GO7A
avyM0rs7Fm59ohupFqGyiw/g7H5Au3CWWfMHZI2bMIx6gEhkw9eKUuwLLUH6+nlFnaHSWDpBiHRA
2F8F1zxoPwBiuc925rH4ET41d8Nr/X2Lwk1Ud4ZcYFZpeKqjhM/tpGHpXU0llLea2v0OGh2M+32P
FS86PuJtqx4wB7zZdTL/Sf5eWYrkNlSLpmlIQ6gqe/1ROUSdb971resEiid9Mw/6AzmpN9KdfNgq
3gqjbcwH4T9MxM7Y9p8XWTXKMdbasAHkMruoz0iUET/Zhwe0FOxVd8a1fqz3w/ll3YKF53Ehdf59
ccmNStZVDpGwtewOJDFuqG7M5cwG+HVB/6o1G/BCwGT3eBtHEFBfADLcn8lv+pLsnNJVfq5rIrwC
lgs4e9OFJErNJk10LGBeu+lN+0YvSQAeGAb8Zgf8eOnrujzxyfurGGecURwlfTtCXIQ+PSBou3o1
uNnwtC7lK87CHw/zVwxnkHgfl5bSQwygtm8MV/aq4K3PXfkYPsq79+aQbKj1daCYE8h5FN1kSd9b
EKj9QC9vfp1kTx3c7q15iqZNqiWhtBlzG9VCdJoBjPrzpulGoRCrgnmMmd++NXsw+P6yrvatcTK2
7EN0m1pgmcOtjQAfj5jPojCWXTkTWDTB0hU9aI+9jybH9kLe7GP8oOtBBy6p9p3snY07Qniwl3I5
u0yoCQBWVENBwJoG8Qv1MWaHpAJ7QGu24ak3+neCUYV9fN3imBbajgWANd1B6g0Q3JyJmklSxUVq
Ir4kcnVoaIqUvNGOoy/FRDqCpRXqAxwwdEvNyOFXbZ08TpXcPBeDpfhhrrBDAQqia1mXchGsG/bs
WHi/sPw2zq7bya4pqBrgF2jvqRE7FtKwWxchNi50ec7PHnBN8DFoJZNEG2wLcc2kI/2nPSrVt0GN
D8Dv8kqKxoL8V1nK970Rb2QrxMr9I5ifGoK5200yYuFDouxApbyjSrbfUE5ozn+V44HPYxOZvzGD
coBvvCg/G6RfcE3Kz5iajn5dpOv0nv0Gh9NWCVjkz5E7/9+a8qNC7VTESmkajTdR+aUt1UMUNnvM
ZXmlpUduWgFUuzLvmlL/tq6vyN0u5XKOItNqNP3IWNJcuquyj0o6WeXzugjhiuqyinAO4Kval6C+
GplthVjRHM0EyF8atyZayeW3dSlC21hI4Qy/SyQ9LUD84Q3JTxsYaVvd8MKoCaVLjJejmRX1N86B
U1INchIhatJuoYQHuFrrRr7DZN6PauccuwPbqr8JNcITE3E98idYus+OdQKClWwUuDF69UUaLqm8
cY6FW29iTBtNpECj5KF/aowRWEyFQl1doO+YAXr3vscA6vq+iKVYlmw7eNMhlfZZi2GI4QkHaDE2
D8UQVONdnW68GoUiUPbCuwSZC5k3sEix274dcNlV45+3+E2IsSAyNP/FjhdiOAuzpxx/d77BK3I0
dPDbhAfdfJHzjaeH8LgsxHAL5mQyUvPzfTqOhxyT5taxk3wwlKxvy/yxX+6Jv1J07u0xOAmdsghS
VMubyEWuv2eW7ygAOwxA5rkuS3xh4tkIQBqADmg8hKyUGb0+VHHrde92F1R9wE42dbV9dkp8O+gJ
8Ml9wFBoG75NfGQXcuelXoSuCq0JyOFmuadhb91KD3jPXYvOa69t0Hrtty3GNuHWYYYK/9An/oV2
QZc7k2mYc/aIckkmwwMZ4JHUP1Op3ABYEAbl1l9J/PYBanCycQ9j+0avK3e2eTbKV2UEUekxpYUr
F8eW3AOds4m2+nnEcddCNOeWtFoBJFoHJZ0fKIg6r/Gj8pBf0xmMh3koLKaSF1/lc+EDvHfdjoQ2
u5Csft7OHrWJCCDBrZfG6Cx8yNuL1r2w7iYnF1ZtDVqJWsLBz6xYiO9sG50Os9dZGI9M4maoK+jZ
WH5zlU8himSnKRjvrH15QMnxqpVufqs+rOsorIdYwG5CrQdNoIBG/yxWK2iVAggS5un3r/D9bvgY
Hb/FV+ewNZ38dTAaT5KFKN6IyGA7UThBw/KtC8x9dWN8pL+K63gLiFfgUu2MO8BLfI++xe5mPmAO
K764n79a8jl6bRw0QBFAy95XXMfN99nZuqGHb8+hV5w3DUdsswtxnOUo/dRmwBzCou4cVwGknpdc
e9fytIfMjTzrkl3zj60e5vkVsKYiH1mBmMikGK7EwO1tLZ1T+a4eXMlE11OwbjLC62/OZGIG1UQB
izNUvI9JTkJsY+JkfgMws8H56OPjuhBhMLIQwrnS1KzbziFwOJIRugp7QJVyXYBouebeJkVFpxGm
5ji3kpZ9ntsRDveEak07xt4UZdeCASepbPbU2kKPFLnqpTjOIqJWw5ReCXEdCd1Mj3ZdfZXKXb41
GS1M8i0FcWag1gwsQCoWju20I8BYq4PhMp+dB8Wtz2ghNL53Zwnwc/Se3a2v6KboeU8XHqxkToaM
OkTre+MHegSABOungRPotzVg7+51wJtHxykIA7r1mtnaTM4kZbtutS7H6jr2ex6fMutpzND8cOjI
bl1Hke0vV5czS6cbjKFtIchAE2ZF3SLeqwNx14UIrwLQYGFsbu7v+DoA3uSd3c4xbEWDSCrQA3OO
stdaP2ah25GzHD+A0YYBC1y/EPUppV4Yb6T7RAu6/AIu9pQB6G0NcxazzW+z8REdBC56WVB0dR2S
bKgrWtM/bG3WXPix+YypJaf5ZDOEhsl4q0o/q3ynbZVNt0RwlinVTa9Ks4ixUO4pQQLMDHdtX24E
ucLLdKkKZ4dpT/MSUPjw+87eyd47KajVICp+A9YYfdZ+PIJ45Jb1h3V7EcQpMBNwC6qW+ueC/Xzu
JjYAxVWGVKWuXEX56LvGzXNXVx5ZiCa8buMMCFzZJ3GcK+uLJMvQNoaHaVTfgUvM11uy6zEni8fd
xoIKboFPojhnNuG1aA/m/NLq86BuUzDOmMH64m1pw5lG3UuWNrYQ0ee3k/I6Ko/29Ej/w5MRioCy
acYgxFZxUVY1gDW0mAMCNjyiCcdIjrTd2BZRmmwpg58QAU1nSNsS9/IICEkMSfsOkKAwVvqttQqg
QFVBm0z+lLBDlYz364soenF9ks3dpqOqMscYIFvW30gZDOkpAwJN8jJVQRM/R8ah1R7H6jiUvi7f
g2JvXbzAW32SzllkqsW6XjGsbh7pXiz/rJ3YTePIBYT6S1Fu0YduSeON0smA6D2/ujrnTtF+6T3x
bMDTyPkZzZzrioneXch5InQD3ZcDApn5WxZXqkZKtQfkOu6bEeFyJV1klHaHNrqrSIwyb/itoOg1
bZUHVLtubR2Aoenb+icIXOenL+BugiK3JUdJoS1hMyWdPShocKsVz1Iqw18XJVzYhbLcITE1Oe9k
CmW7xDjHUrQrdeOkOT04WTKgU/1clyZWDM0nuGGB2cyno+RoijOqQDGjOurMnwo0Le7XRYgV+iuC
8y1Z0lehxCBCQV8os9wynZBvvaT9nqQv66LEJ9D6K2tWd2Ep4DcCnoCC4Gs8oXAWXpVdc7V/ohJz
RzPXOOmH7H7rVlXn7+eeHLCN2TDBh4YGQ+7UOwpLlT6BzPapC4gPpOgD2mAlAPd5KPMG2h4sIkG+
K934ZN7ghwts96zdNVtNKgKMA9x+iw/hHECVwiyHDB9i3GbeS3oG2Etuemrr2xe0pXvj4R3Er5Ur
PdFn7RhvNBgJr9+FcM4fyOj4TWoDuzxmh3rwZO3chp6uBgl9KM1qw9WJYsNPqnI2BWLD1BmKec13
YOz1x/1bw7z+QHznQXlog9i1xv0WZKLYuMBwi+kCB433fJECq1sNqpzh+jJNt8FQVQEmmqqcXDL2
18wAfTEG8lQzCkywt2SK6hZq6nfGD8wqbLwLhUdq8SXcTsexwpqpn99RmJQbrrpDAWuFIenaH7bQ
V8VWtZDFbWxil2mpjNBaP9HLtand/o7ctQfzCQ+p1DVdzQO27E/JvycY210/zltqcrssq4PTmjFE
Sxa6FkxM27SpX9edS3pQuupbRjVnX78c5IWmnPMAMUpiGyXEjdIriw23q461dchDwFvpT455B0QN
N6k2dBRGXmD4UGzA2dtfIFekSTW7oobQsAPrNtL1tlneA1hCKeiGfvPnf1Xvr6T5Sxa+0TAqwE3p
kBSh8JQAvQKjGLK14QbEQgCyAlBYG0Mp3O2V2CCANuS89YYWobBd7khj72K58dctQ7xq/4jho7x0
ph9JLYhhGQilfBrepY0/OBslji0pnGe3AU0XM+D0e1F6MMbfrXNHqB8508bGbInhTrONiYZRAWKL
hzCnPcpN8kPqafVKU/JL6bV4w+C+7BDmopbAjPPvCzMY0cc49ibgEdFh6JvFc27iFNuH9f356qA5
KZyxkWaYC5yALkxfnIt+z3xnFx616/CtPYe77NQ/jO5WZnU2rU/2zYmcvclCsVBWEvSOAZQxIge5
Tt26uY7DtTLnqT2fKntH260rKRaIUA0IyCbKk5xApTMTZmQdUKPfhhswkV7Su+kEd/i6LuZr+Dsr
5mCuH4MjDgqT3I6VZEwHXYccK7mgTz1kt5lNwB/0ag6HDtR5mJRWPLRluDj7G6YpNBZMCMIx4d4D
UsvnNaVsSkEYBdFxc6Jd7Mlg3oq3IqivKbM/Cv6VwhlLT6wUI4+Q0gRgVH003GmXnMpXWgaR6dXn
8Vg9kmdpcEFlv3GRbunHbWGv0xEzzDgMjr0n1r7OG1dtNzKCX+JDTjvu7YDp+cmYDMhgeeRREyiv
3YY33JLAOd1oKMtEkiAB2+iGUoGZLG/dBr+iMP1RArgSwAhFXfzPeV8crjx01Im2DOyG3rBPHjLf
2FUIb82XHaDIvP5qviW7GOi19q65PI9uc9j4gK/FBO4DOBthRmKDyxofwPwrsA5+JOf6+Cu9mEdy
owGlyKTuaSvFLzzfAEX9n86ccRQYCTaLfABAr02eCMCOkU8amssUY6gP6RIw52bjA6jj3uU+3bDL
TXU5o9HUhLVmBdnmNUbNBGmMW7Iz98k9BSoSGlSkvY6aSpDsrA1bEnobDOmiZAxUf0zXccZUpUND
7HmnEyO6z23Nw1ze0FSgEEOLfWN5lMn3NfuY2pfSJoEuZRsuZ95I3o1baHtHf7+ORN6XQS0pH1RU
O8EwRZSU7GRrlA96Lxk/naxML7ZdKM/rti06PXNrP1RFBAZ4988+znQmalYOFK4YdSV26Yuf6wJE
TgZpbBgSUP7BDc4JSFWkZWQNIPZWOO1n9t1SkncR2HH+vRjIQHoEs024lDgxLBmUNu6hB/I+CoY+
TXo7RVtdBbPNf9mdhRDuGEI2SzDniQtB+5FY4AM8ZABx7uqnpntZV0doBwtJ3OljrBqjvsOqlQzv
HIwix4BBUXMkXNtv65JE+7NcOO6sAb/ZzMDjByx85z2KDlb6aFnBuoivOXG4rzkvoWhoybEx2PHZ
yHQQ9DXS7L4qy58uemD6+UX6ZZyGp+4c79eFzX/r6x4BU3Ym+Eaox8kCGFjVJMMEvxW+W8kutVAj
KcGgKaNG+a5Juyr6WBcoXsB/BPIlbTvrSjI1EKgWGGxmoBI2210O0s51MWLXhEaW/68YX79OAfqh
jNUs51T33lNDfPVnbXs9+IKj1lWIX+/WJYpt8K9A9fOulYWh1CqdbTDdmTTAzDHNHrUteF6RA8IU
2z9qcS9szE8XeVdBila/5aCG2epb2fr78++Lu9tKzIlFuQw2CeYRICYOZCtMFFrcHJ6i/2ae0OL6
mnrSZPNEMgI467FuR2RJX2oZbSo6WEKPyQjqra1ymdAPoecHYJ422jZ48IOoxQylXkCig6afsPco
oMowCTh0CigPNqxAuH4LWZwVqHYmAS0X6xf/6SW4z7WXdTP7mlmavcNCAmcB1B6pXjNIqEx/JKey
fiyih1r3aLXvQJ8K2gNyUqLdANhJxfQo3bg5xAcLIylAnAHL85cXRjjkptKFsEApVlDIza1+fNYT
CXSsNbELH6hiFLgRrHrILDO/NaM0LTy0BMZXxZj0GumR6L+cvOWdOZ/Mhc3KWmYX1rzmqiW7nQo6
8nzXkUd9q7FKdMKXcrhbRimUoe/AAu2FsNeE5eCHfq8UpFC3iBhFR2QpiLtkEjs0u3LCEhcq2iSd
d0BW6Nljq992FobMk0Nj/9tMzGxTaBTHeJoMLA4+6rDUCFS+oYY97R+JGjTDqXU2bjWh31+I4DZJ
y52xSjIdjwJi3aQddUNKbmi9BcckWrqlJtwe4Xru7WSCmKbP2rNhDQUeOcqJsMT0G4OcbNSiXJ1E
Z70CiPDG0RQZyFI4t29DjeQnWoBS7yFzXONWDcJvjdvSg3zW7nO/DtQHXD+bXWJC97ZYWe4KH1oU
f/pyVllDX6G6q9NHNFkU6M+pNs6+0Ln9lfQHE3Jx0AhpejuqISluDbfWZbfdGvzcsBLeVQMHx7Lq
AhIyHa/rcqei0U3f6t/dUoPz0Q5waMDMjW3qlRfLhozHdTsQbgjA3xFeq7jg+OCaEkKZURG8ioDY
IBuAqPNJdpXCO8IO65K+9s/i4OKhjowLbgQ0V3OqpJlCMs0EFXFpj26onfv+NzpeCnIjgb2iLYJB
w/DgtzG8AqZJ2TIHYS4G3FYANdeBko1B3c+OlwJ2Z0oKUE8N985O3xcPQOZOgY7bBpfRt9AA415q
r8OI3WVdbdEC49GH1pcZchG13s9yQ1OiRApLbCBp3utY2pnse1yiT8R40tJmw3GJPAq64tEwDNR2
QILMJrsw+qJApsuekJ1UdcDiTeecfDDNRv3Gi+m5T/2m/bWunVDgDFaGgQygMnzpxS4R5JVgxAGx
ZXEem2+NDeYbdhPbAxD6oqcpH31AyWwcbdHBQ9iFmXVFB+oJPzFkIXNnUQWAtqluu3J6VPvz2G+F
fkIhpjGTnqKnQ+dn3hybdeARQ9a11ptdA/ybKpb3TbRVChI+oMDo6EAdVFkNvspaD2pqptacFkiy
61jfTiO4murmBpQAQKDRd3EV3wGc7mEkQP/K3te3T6gkRlAwKYSOT42fQimHzpHrCociSk/j9Cab
B+Vf437j1DsAL0OfG2aEMbbz2SQljSBTLSEHin5PDOwENIdH3uK6EnnJpRDOtZjpRPSYQkhu2ney
2d079GF9pbYkaJ/V0DSaF2MOm6vAj6GwWyPbCGuEsSqaio25TQ7QqzwvcyqPSTTUeEk39qtc3Djd
eVQfpe6ZxPcKRRO8dEUWfNp6e4rCgIVU/oUTI8LKjDnvMaB7IbRf2hqNDLZPpf36+s3hBP92X8rh
zCCq5YFRGXKUyqT7RB3ve/ZaT86dOf3IZdVxrfRjXaLItpcSeZugqVZghgteAhChZpN7WveQ/usq
52zdfzeN727M1UaNavAseT1QpNLYnUzgjblavDGhsbVLs3Uu/brVDMBRg5gSL7WMjeh/+GiHQ7mJ
0PGlVMzpMy/qQpCOUXNLHSDIQE4/Gt+nEBt2DcuHmnVulJYehgxwf2+1IAhOF8pNALJCNciZwaw+
i3VIRBp1doJZL59aat303dO6NYiO11zRctDhgGEIIDt/FhEaxcCccBZhVTfV/JxGg0MSY3gaaIrj
UCGNdLLQxTkYbyx6U4Fmvf4Bgi0EaSQggFWcb2BKcytr9p2SJyoeZDKgx4diT/S3WP5uJBvnTGD1
n8TMn7HYQFQ4Ij21IKZtu0PYsttWr363aEpc10ZwnD+J4Vaz7aaqT1qIyRpy1TviWomb3jPLudZF
6Dp4Vq/LE8QZmCuEH/jTNf2FLhENqXJFGjybiVm96GoRxN3vOIz20vAIk3JZ8eEkw8ZSCnVcyJx/
XyylpEuDUbXq7LL8enqs03vX1crEJe1GO7ZwzxAdIpoB3IricItZNnUeJbOgYSz2nR3v+ik/VVO0
EYluieH00VgdWYMMMQzgJ+YdaXZZfFjfpvlLOS+P0UzDQMCL+VxUBj4vWRtWJU1tE+5wcFyaBE6N
bI/bI/2wiZUl1MaZkbmQCgZTG3ehgMIHR2oWxeLB78yDxjov23oli4UYNv4awAhkvkGzAVCg1Rs2
cg2g1snU51FTQRS/cfOL7AxtisClQQitKja3aFHEVCnqJLCKE2UfxqgIED31K330nd7x2owh4Zhs
sRKINMMANQibsXomikSfd4oMJp5DZYTOy9aWPafOK99y+mGXaNOGeiLHt5TEeaRpsszJTKFe7Ohe
2ekX2jvHiIJOytpi7hEpBaoDtAPM9Ygvz58+k8LMSZE8LZkZDDLZ18QMxtrZuI1FVo65IqweyIoR
u3MbVlmdkxUJHv5OSt1k3OtYRftsWu64NZAiWrulJO7ej6V8CkcGhai0m5jqmtZH7wS99rh+bEXX
71IMZwyKpMoR1IUYY7q1BmdfFFvDE2JNQKcwHyUDAImf7S3LMwx1a8hj5PT3yJCye7W6YDCO64oI
DQCjjv+Twrm4JFW0Kp5zg115V3THMQ7YFrWXKtIEnBp4z6NtG5vPLVbJ+jyViQFNXHicn+UleRhP
T5KXndnB2NXn5GidUM+9VV16E+2k873sI157/feKLj+CO1RJnmNYaf6IdrxhxovUJR6Qwf5vMrgt
q9lQ48aFDFvf6dHboDBAiLrrMkS+DwV5Bx1vGoBE+IQFA5ozAyU50k9k+ijz+NJr+TnVyC7LMrRu
266txFvUrKJYYiarn3MyhqLykZhR1AQ99tAr6UtfkW8Iro0qL9ymjjyzDDoVhaSNpRR5jKVIbrv6
Us2iUobHqHLrBtS3AOvJf/SlEuSOveutfOMa3tKQ2zkgJoPvxsSqjkVZeK3O3sNSao5Z37wVvfxN
dqIiCBPnJgcG3H/a0L+Ly51ASe5SlpVY3AkV9b1cImmC6aXezy3pnRXhN7lQrrGx1SInPJM6Sjxz
fgukvVwwEE25ChjI2SMPZzxeAITmTolXh7/XrVWUrAEatAmgIAjDQ507+zqrCmYW0C5XzaucmmgK
N30AyewriZzz9Ftr50eDRYERjYfI6H6sixda0dxngewdho14XlyzxxgWWF3whCh+tGkOw0l2atTj
Yn3Ppa0xReGSLoRxV49myEnYNBZSQ2qITveXdEqPTgPcZcA7r6sltNaFJG5RjaJqiVlDrTHWQYoC
hg1qITq1Dh0rbkkr+8BccAF/H6yLFbUioXPh73Jyh5LiJwy8QG5MyoOa1R4BlJYBJJbeya5sHD3w
st9FQJJQiXwIu/YxL81bKxlaV2qzfZV2rtJv4ZsIt9gEbZwMY0bTNLcW6dhn9dDNxwdZ0yzeOZFv
6n6IEsa4kR4Ret6FJE77waqdQomhvc6+65qbZ4cMFQD0GoQRdcHmtr7Y83fzDwOQPvyjF+eRihFU
iNqsV6Lprjy+hah8KgAG/79J4ZxPPKSGZGSzJRluMmCgFU392dY0stBcF6rMvy+ehVprdLECggJv
6to3zWkvcWf6ffgS1jHA8JMgid8pxibXNRNV0jGP/88C8ji3pI9JVc5S0Zm705LkqJiqp/Q06K32
gBgeqX3iAybsoe+1XSyVACN/l6XoLtsa3d/YSX6yvq0kM2Q5PiSUVV+PVQ8gWvtSajecgigkBf7A
DNsKFo8vMylW1pSGk+LlFVnGbiDmgUxb4FxiTf6KUD9vZF/XCYskeLimj07Eii+mHr+E07Rf3zqh
I11oon0WU2hgp2hHaALap2PdlFelf1CojaaVrUFJUYUNbaw6mCdVFXhyPHuM7rSNpMUOosKocxlz
J+MBgKOG9mLpb2zadeGtAWgAvXe7DoObu3U9N6Vz6xkjXsYgBhRVkeEq9HszPsW2N5RntQ6y7sPE
l9RumQGACj1vQ7AuXejOFqpzq9xYQ9XV80sdpBR49oEkeR8lnR/lz9RxdWnDOr9O4yIdsFxp7naM
oriMc7w1vXi6MfqgRDO+0e+npEZc9aBJD5nqM/JvoZz+yEST8nwgQNc92/PC8UhONoCZBTLLMD7S
ugfTQBNQW9p3UHF9NYXXkK0jOgbfBHKmXDzVj0Y+hire7EYMcBPEqVKn7zO8MCb9DdfWcV2a6ITg
1Q6DteQZXZKTNhaRbkh6gYBfsxoXWLk/28qZ8QbNxJ1U43ldmjATjEE3E9SF1ow5yJlKBE6NBlBo
GSpupb5v0vLSNlXhGy3wDXsymvvOBPz6/yPtu3bl1plmn0iAMsVbhQkrR3vZN4KjcqASJT39KRr4
P89whCG8D7ABA3sB02JqNrurqzIwcM/e2ITW7CV+G6+vlds6Ct+w5YLg1FETBxUceEqkTzGrwZoR
ZUEpoqQ39sgCm5H7UvnK2tiuqL+JR7GofEPaR7qzhjyZoFYwIZWZvXj1t3Z6buaQL1MA1FVaR72m
ibLF9Xm+XFXYRIIOmGsL7aMyTkfzzDRrYtjMq8DoXzOv8xsQEfP4/9OO+I6TY0HMMU/0Gon9hQTD
+LrUO7I+dvbn/7/RiBNzYqXNueOmHkbjlJOfgm+sMl5tHVXZt+t2LneEmDVsTyCO0Yspb06Wpc2g
D2I05Sufnmv9kdmKTSc+9TwWOzch+a7UaVcKLnGEEuR7Qo5GFyYNSum/V1Ut4vIOh9YAaCtQoweR
+AXH99APjrYI4PbcPicdfdG9UZE537QgmOuR7cNBlkEdlpGncRajLDBCMS3/bFv/7HIxAuRHoTaJ
lyUSwOerPqbt0s9/SgDkvbd2UJjy0YlfZ8N/2MOndqTA1Zxr4N04EnBuFSYlWKTIe1KiJGUrxrM1
XyiAoQSF7BXEISVPOw4I3Fow3QYdfTSbXyU3FRfjn+yXtLkAkAS1E/o+wc1HJY/maqTV5wkheAuR
Xff41Ux8MLtH8dd+v0RgRPY/3Zs31s6J0DW3+p8rIJ2nmyTEA8/HExYYzW9xlKDavexV4d4GAgiv
PSyibUDTCPeNdH926PGqlxqR6+iAym5+08fYhywXFIkAEGvuKf1tu/kzqIZ2Rf6sT/0BFaC30bRC
3YD4XwIxJhfy9teP+8ZZhNCfRaGIJ3gz5ePejWXcExMxaOyWt/E63naZsbeYs1twLJdV0fe5OQWG
oOHB7Yd7Rw4hmqYsCk6wz7p+bb8sJC48H/Q8xAQzfdmXaPg2bGggj8w51FqFzjvbniAkPhN+k7Bk
iui4lh7kyRY08Q7QNAWVbT717zHyW09OM9n/zBkBrBYKSeCcRt+tacrotHiFgldmY3oWPHX8GCqP
2gq2x6y5m7XhZ52pWNa2LkoYxNY1QceM+1I6IAtJyZx4IobVOmin93rIrfGOogGdrEvYMYoMU7XT
GN8DWqhYnYu9AEATMpJAmSMZihyTZLvLSNMCoYfbstR9j79B9StIHJBBWcFqKUoYF5ezEPwgAvcH
SQSUnSTHlsXVRJfSrgLuvbrxb80Iq/VpnD9d391bVkDlDeEFMAvYAEqcu8/F4bzPGqcK9GR+zq3v
djPft7UXMndVnKPLxwcG5GKHeBQRHQAEkt9hduJWNYGprmfhPN5M1iEuDrTBIb6FFtq8Rq4bg8b1
S05uq3923zAOWUbUprFxANyXjNMRBJ5gnKtR2wfSjuyJdwQO0c+gPHZ9Qi/8tzCEw4sTibj8Ynt6
Vla2dIGhZR2DJR8f5sR+/i8mgNUC+62QDZfGYjZ6l9oOoPhoUzq2PTwy0uQ/rtvY2hfAb0OPAxGp
gyjnfF8k6Zh5dtzWwep89+bnlnzp4Fl1rjBzEUthtrAkSJpgSaA6KpsZ84Lj6GK27NuG0fvKJqHR
q1J2KivS3U2hQmyBIqQOurYWL8C73LF/glxU0W27OWfoxca8EdyucvvikDk5bSaYSdCSWn+fAZ1l
UDtSpQUvU9xi0v5n50JGpHWHxsk57JR1H2psv85freZmTU0fyULfoQ9N59cMQB3FI/DiAS/Zlbyf
yWiZTLGwC4U2D/kklIn9vAShL+rftvWi16pH/MaMUh0O0EU3JnCJMsKznsFyOQ/g14PvCpK58bOB
A5f8KZ4VwAuVIXGqT94ObobuE7RJ1gC9l9UrySzzCJQQ8LJd+7UgaRdcP10bMwksJFRKqQh2HDkE
G3Fxj4YFJ9G3xSedLSGyQSMIrIAr0Ot7qyJ+bKvivq0hGri6XGDhoFBLpNUriKF5WT6CdXl2Qds7
+VMa0howb6ZAE2ycNnh4JAmQHseyuZJ7gjBpBylWuA5HozdeBbUSF3XJxoKsz/VZ3BqRibcLeoUR
mJl/LpyTRaMQxpo4ej+CBbC+zHyb6LNVRllnKVZr49aH8IOBbYi3uYla2PnmiO3RKLUSVYYkTQM7
/sothodlEw6mcWha1fRtWhNXh441QpFBSgRkM5s17q01EB9WoLdgx7W/Z9mvZOrDtFSh0TduK7z/
PeCKBcUDEvznQwOJoM76SVBxZ/WTVll3hH27vkibu+HEgnSymL50EP+EBZKjVS6Z/NUYXuyi3F03
szkQgJfBbg+wtCFDc4esBvRXBwSo95JnncyvVqaI/bbiFwScALYh1MW/cvzSZPjfVeOA7HOOX+Jm
9evmjVRriHYq77WuI3N6JvY9+aWnbVBXw/76ALc2O/JCBB+ASxkt6ucrVds9i51lqYPce0QtLqj5
j2yMYn1VbPYt1wS9OVwvqOOJOPvcTudU3DAzwJlzi9yvXhvOjeujP8+ntNxPwDdnlcr5Xr550GsC
iBhaWzCxxJLVwMuV1zVoRuoAzD6fbeT43Kwav5LSum0H574eexdZzfTN7chLxmeOHjaoFoya24dr
Sfgxrhj4+Ttr1w6s8hPDer8+9eLEnT2Y8Xno9kQk9KfeJ6cAu9YxeLbECFzB4WtBGq/3E7aD6Ens
ZP5C30ZVnn5rrQXYH3oMCJgv2F2ScnQyt0tqSK2BQ3H8TsiubtcgKxRrvTmwEztSXOQxkmpeo1VB
PL0P89NUH3VnDivn0NJ7o921/D/cDB4OKIVfg/KpLu2tDDtYA7EtAlcvD2xeQaSTA9NhKIa15XJO
zYjpPbkX7GHIewNKv4FLnzioN4c1CT36dn1TbJ0TpGuxTGLTmrIGhZf1AuCT1YExP8TpfQUQpUcO
VN8NdZQu/2XiToxJC5XqXdNXZQ7Xgy45xm7NbN+XKvzX1sVzOiLp4in6pO81ONJg6XYaGYPaQBGo
uRuyd3NSeOvNDf53PLZ0o06rrfMyganE+NJ6h7l47sw31h6vL5HKiuQyXcqLuXdghXpH2n5e2kfQ
jk0qDPLmIRJpYGQFdAfFUGm3JeWUZxVCx8QCVcr4Szch8t5+Jn3jt1q2Awoy8BZVkLDtMv/UC0QJ
CPWmc6tF2XhQE8RlBMIF30ktn7s2MAFd5/M5P5pNvHM42qM1BrwEWgeN+kfl1PfFTHfT0gYTJNaY
8xtICsUttTUZQtwYeSAEExcFMNzLMc9TPE3rgYRD28Ab/y7A5w7mlHoNtOa+rcLri7x12AHxswEz
pkD7yJwtLdEGBrJ/nENW5QcG+eEAdLTzfWMB9/MfTP1pi7RQuEWIdj7nNs58XFMMrunWe7rEmGr9
zSX89bqZSyABbKCcDg4cRDLoiJfcJJg23UoX77u1dvakSN+nIbvvp19L/NPi/OilQ+o7ox44Nn81
sjlyzK4NARD1JwdNE9c/Zmt6oVoOv4AemktKnCxvzApYNUhhtGlEkfDOuyTyyPN1K3/UruQr9tSM
CO9OXPZgsHzUkPyF2oBJ3scCHciHGBS/eTQ5ZHm149mId2iprB3fMMlYha1Bp2/Y/zxcqJG0AfEA
I4FOiGE0L56pDZAJMbIceuI9RXJb6+DTlpQ3t7RryPdqWenL5HZli3ey4b3mcU6fZ9e0wEEd918Y
fiX3czSqfpTMm/dD2iTFDlLMELA0W3Dk+nmzODlUBNoBl2Y9LfualgPmBzKG4LnIIeAcmJZe7Ox1
tQBX9Pq125G+FFL0qwX9Y9I+tTFbocOZl13pj+1A0HjntDs2VOBQHrTU7+0GvLFzOrYUOk2cPdBu
MFbfdef6JwRZs49FL4bMzwjTM79NbC3sZ3tFiN2zZAROvTXdm2IiVmiSRH/lbEKxe7QX98lIKzpH
4F7nSQQ5qPKxMFGFN1srcf3UdktgpdEj4zNNjz/Zk1eMN+bQV0mUc4s8Gl3VHdOkI7s5nxAoxF4C
V8N6r9JDuuTknecMfCjjOJV7oxuaXWV7bb3LAXtoAjOz+e2U9MA66uBcC/gMEEzqmG2pOKhbjv90
N0kHqFv52k05XHJlAjMaP4zxC0F2xCverm/by1w0TipFVyhaQ/HQ9eSAps91OzVEJm6ZH+vmkJIo
13cLe0d62m/z25gcLe1w3ebmgTwxKcZ+clJmD0RYSPwjl5VWYG1k0AJNUbtr1y/X7WzOoZD9RWUN
grxyTE57tk51CTvD3B14inZslr/nlvvSjlyxXNvT+NfWn7+fjmmpeWaInOmK7lbvu748D3YGFnUw
VUQrhK6L5xzMq9fHd4kt9JCBwdvXdZERRj+MfIPqY9JlPUM2i94n7Knh9938I0m/LQ1Qhrul35Hs
DUcefFaR2Q4g1A2z4mMov1//jMsL8/wrzPPl5AaESYcUXzEVYDCPX7ulCNGECUGJkLef0wya9op3
7OUGgkXQQQHL7QCkKo8b1TWwV6RDjaZLJ2iZtrMz7witC4WZjSwl7CAQEE1oLoQRpNsy5pPblmuD
6Iu7rzadnrMp7Q5DSm9cK2v8yiw4mLzw6Buy7oi2fxahz9tTbK3LmBZ9zbhHkSACdTKSRefTu3oF
bTORssz6/h6hUrqPK28Mh0UDq+8KOSvbSU2FV9haUkiUgEQBmTZkL6WAMFtdr64yTaTnHyeP7/TS
p8OT491Z+ZHPmU9Ip9jLl28RA291IUIGFTLxkD4fpQdyQqMvsyaYvW+rEWTaU9Xbfm+Ai3oOkz5V
vK82JhVLi61jGeAUQC763JzJmrZaBgaHPnrsli22d5NrXcr92c6zyMJFtR8Gr1ehSDbchNhRAFe5
mFsDIz23GxtzWRkFFrNinzL6q0gX3+pwQrQvWvVtWh4W825ZVYWjzeNyYtQ+N6pXcZl0Ng7o7KwH
qMt9DOm4azoV4mN7cKIGgiQ7QdlPGpxuMTNu7B55F1qC7PGho28VXg7VI/Qa7S6q+vsqVtEyX/p4
TCigE5hO1AAvUF0VANJ07OAK+uqX4FHIm4c4Xvxa+3XdyW3O4YkdycnFlDZCYRV3Vn/TlN+HKjK4
IoIUy3AeQJ4PRZq+LqejY1QYytA9r3rjz8s/t+GL++JkENJG8MyeOGmNQRTQbscNfCwy75mUt54J
9uzr87XlQU5NSee5ArslajwYTO09auSn1rso8B8tvDhi444bsd8PpsLk1lbAiQIahIIm8ELslFps
nLmHXLqgZk6rxyV7qKdsZ83/nMlA2PzXDpFe/jztrUVPYSc16lvXqKPBLZHFS8LrM7i1407NSJd7
NZeTPeowM2oTLiAvSqsubKteMZpLoCI2BTwRRLBR8gNmQ7LDGW8z3UN2uwXrIao4PLZ3JhiUFn8u
BgsqieaItKTHtIdMz6bI6pb6q8er6dbsawtN5t0yKxZya+QAKhpYSdx3uOPP/VU70ZZmetmgCDmX
fleVEFZnPI7G1vj1H+b4ZOzSqSZWZ+MlhrF78fTaxJBOJnZImtfrVrbOwukMSwfbqAGDWWKsJOGf
6QC5+8YIYvYMuEWqr0JtBbiB6xa3ZhC6XyD2Q9cbAmDJYtJmRZuaKCVkYE7b5Ux3bhoAM1FcLR3F
Ym15LUOkEJH0Fve3FJ4MfTkkjTA1jtZdFzdPEDkPro9m82JBOU7sU7Qvg3LofEOkcZEPq456EhP8
EF1gLQdTPwzTzhoigz6ZbgqckAL0t+VNMH2AJyOxj9BasqlpVF/aGUUEdFr5BJx25bocK4jDu/Wg
WK2t2Af7HLAOtAkBNydNISko69bMrFHSrPxVC9cJLTLul868r/lN3b1fn83NgZ1YkxKxpOLDWlWw
liIz79V7Sx+QI+39JlPM4KZnwY2MFwpF9Awy5PNl09au7GsxrsXRQ88ZdhatwgzCYmggCHLIyvPl
M+VlsLD5Pi7JLs4Xxc7ZGis+AJl6y/2ze86/oKqaNpk5LrwU9Epx9QO0B2Gls6NOM8Uabp1xYiCt
ZaCuBgVWcSJP3n9a7Rku1SrQeefW9KEvK4eADjeANNd72/vWuEv/6IB6B2ocqM/imY0YUfEJGycR
SuWW6HJF4yDir/NPcKGtNDfiNeLkzl5bvV2bqYr+myYQNFtI/ZhoTJZGOblVsZCFYKeuyZFBqs1E
Sfeft6cBJDe6q8WWuQwix4XRdXRwHVXVwWSJ4JTuMmgGprFivjY2BwDjKIaCWFpwfsjz1eRlAfQ/
nGQONCJPwobeOM1zYirsbD4jgYgXrNIQ4cJj8nxhnGwS1OuYtaaOfcsCA7zxyqg/11+d5TErHlv7
0XX3K1OpuYnVkANKAsSnoK5Ajl5eLcMjo51wDHDQvmm2eVsja1Unqkfyxp5AtAVWCdQXRXuFPI1d
XJlOhZcbMVO/W9DV/zTnz26FtOee9w+9e2uauzWzIXK/s4wvyLJd3zCX0yvgmwC3igq9AyiANL0Q
Wei1cUUbyTzRsOP6QdPpjujgWHWcnTZa72vG0V4ColXgK9pEgZi6GL6wjvSS+ALQYMt93jVw3RBZ
R7+Mk3znqeebiHSvD/Bin8ICsuiCasIDYZec7SinZGbWFKNDPo7s9MiM27mOxvrjupXLS1YyI8VC
1B01XeswjfqnFoKT79Z3/csSogPZTvxlf93Yxc6UbEl7Zq5TY3AS2JrIscP9mrFH6qmOnfiRs+3/
xwjQzhQ4ADhG8REnLrnHnbp2PchHamfeFWDZ9pOEQnRuMJb9QIvCrx1ehGVTJOiiGuYHFGfQlWtw
5wbaqc/TsC6KL7pIOogPQtHYEmhYCPxIo7aymCOpnZdBZ/4GUYVfeQ+xrj2NlOPQzP/lWOA82HA5
oBe6AJ5ZUw/WJNGr1hqx5YP6/Y7GFolS1rAvU+bmO7SAPA7JSh7g7O9zTyNhvhaK07G1d1HVEjlY
ZDxQ7DtfA16mVZvNYN4sR+pP9jFrv+beh0t21/fT1syC7UpkQsVZkdtFedNBundkZWB7PDLn8ujS
IkyRQCqtL8lsB9etbe3eU2vSSVknc8rzDtaG1QiZaUYleWIqRMmf7XmxfXGZo4IGnDjIE8+nLna8
dJ7itETZykXY4E0VyrDAH9tvqDKZ4VCMXeJDeKFObzvG4BsyAFFRQ6yN9UhI3r3NVjGu/qAR+5s3
JVZYaNY6otujKm6A16vTqFjxS3iIu/1bQzMjbOMWMMG+HpYoWd3q3XQHJ7KHxnjTB1v7zVCX2dNc
Mz85ccwO5bBUYZ7a612a2RXIQeI49ZPKK5+QlZ5VqYvtOReROIA9qOVJh9lMizkhNMNsVPwHn935
ySPTOzTsGgVmffM6sT1KkVwGWw2ixvN5z0Fp1nHRJ9jEHHzW3/sFTGO3K/WTGRwlkUluJujctIZi
C18EkHAOuDxF9hP1GICJz81CgI7EboVN5Q7v6/g6tzdJfjdofqG9693BUHVNXQbnsCcSvCaODUjL
5Xfb2IxtBVZBHJnhvZrCGUC9IoyzaCh8kn9YZZDAqvvgtQrXv3VfntqVnh+5mdbABmKc0DrbZ2Q+
8EVV8N3yBqJbC5MpAmG5r7Qb+GCWNVYQUlZtf2T8sLBKcJI3yo6ArW15akpyBUWTgAUQDS+BB+lk
nrgHzykBglVBA1Ujkm6OJIduQ5fCTGzYfjs/zcUHxVsjXn6mY6MINy5eo2JjoJMOabStGF/wDvQ1
H3DSwJRMX2hOfeo8d/HrqKNBSUU5cKn/CXOuqNABAeHa0AA93/cG0ybWWeKWBq/lYPi0fTVXrFyk
sec+/gRlKc2+HxNR06q8g1X87tuHlCCJku+9CcDSn53G/Kp9LddD7YZZXb1cd/ZbU3/6fdJ+dVlv
FU4CN5yBMx34hGXXkWer/z5kiqvyD0et7PDBzCdEetHJAaDe+UxYnYdyh4OZ6BBI19m+XMCr4LO0
84fimblLCHy3XwCbVQIcP5ZfW+u2iYOS/XCsm2L+VHuz786B7j7PieLCu8SNikU6+TRpm48orSMN
gklg1e2iV5j8CE2qXR5a9C2vdm4eTsWh0cIyqcJaxYC+tSHhFileTibUs2SYWjGDhsBEITfwTEgq
meSpdn4MIFUqDEyDZ+1mleLQ9hUAoKboXxNcidKezCfX5iPBcRuXiHrPAEXV4+eavKXTt5E+Z2Ck
QFSsVKDd8iXoPwNbHsHqo1H7fP15aS4OKUFdwNPhALAIGsOKR7ezFX0CW2ZcyH0C246mhAtiKgbV
5xgtxmWwpnqApnjg9AOualfZus1OjYi48CT2LvqW1tC5wFggHT74zrAn1c5K37gDRdBHU8V8tRVm
npqTFoyxxUmyBeZcB0LaLjo5HmZQ/1PVU2zLGaBRUndQDtbRVyQd0XHRcEwaXF5WMUG24ditLykr
Itv4VqoAIBu7HtHHH5pakCeiWft8BqHPkleZDVNZ/uomHVRFOj9pHhPDL6wA9PbXvdzGep1Zk9aL
52ZSajOsFflxZQ2kjtCOkAKOZ/qV/dWCeAqUb66b3NiHZyalNUP/klk7E0yanRXpwxjy5l5XbYyN
BTszInnvled53IlQPeGVz8obMMlgWn2vCyemOFfm5orhPCHdjh5usGecr1hV53ZpL2IOy9dsPvLs
YagtSA6EThLZ9VuWQ1d++tnXPzP3Loa2tQW9YRsKwPrOG5GoPw7JrovL0Bgj0LVDmnX002mHAK2w
/SZ95FQRcG5OzcnnSlOD62aszQy/36H+QcFKZ3R7wr5zzYvIz+tLbaimRgpuO4+PdBVBX8y+N07Y
a58z9LnTwS/So75EXbZrrTtqRGbzNLg31YJMv/lCnY+ySvet6kbfus0Apvi/hbpoPuv1Mua6jq+h
mGYw5iT3zhQ4hQ5V6qNbA67OP8Zu3jvOU12FfFaBADacFcyDi9+1UNuC/NL5PtHwVO9nEenH7Gmm
b1CGhPLXzZwq4onN8/XXjCxNoq2xRvsMZur+I+t4mLSHmqnK7yojkkN0bC2dwVeHqdS+9jTxxyxy
9f/gmwThnqDtJkjXSufKQFW3LATfUOp+L+PjWoYcFEekDOfitmk+q9qJt4YElRI8AZE0QkuWtDz6
oIM+Nllw7pZI8w6O97qqIhqFCXlpWpODxqKFiY7dl8kX5kZarTjd2yZcNNcKBBPy6OebbGmsdbA0
FFey9bDYn/X8rlOJFWyaQFbSRWsJwjNHWpd0Mo1uJRjFNL+CZHcp7kCno3AcOj5TiomRVP5rQ3JS
i2MwQPphg3Yf61dbgNqAr/1lZl/H6RmoFoCIK4XN7WHh2YhOcjzI5bQha4fRbsCQFzjdMUl+Z0iB
WN+uD2vLHYJH5H8mpNs2BhSqApFBGfRxxLUD3jROmNcPK43MXpHOUI1GWiS6JGVqA8qKBgIQfhgH
nn0F++714WzdJKfDkRapGBfeGzpsMIAGstK3yafFq3xq3Fr/3AEKHu5TU9LhNAjrYjTBI65sfhja
Tdn/bme8u/fXB7SVHEHob5iCfRdBslw5WQEU9twR225BdAcyTB88o+himm4Jc4PY7PAwbh9Qgdsv
TnyfkuQ5ZV+vf4IYyMXGP/kCaYu0oDftJw9fYHnHafnlTm+Adi/kBuqTjbfLdNWIhaOW7EG4AHUU
lPA9pKAkfzHRNZ254eDJAzjamPpl9k6aqIxvgMj2Z/rZQgp5wFNcEQT+8aYXdlE+whlHDwiIKc79
FKm0BaABFzRZfv9p/FZF1ncrTH82AW/97Agd8uRn6jefh3vvViXGunE0QK0NQmiICoEoQdaMKbqB
xQT3iHCRnhei3XGao39eRTBsoBqMLDw6EGQEcluRdmaZhncJy4LB27n6Hn0uwC75ThYiyANa7brB
jdji1OCfIs/Ju8s1685o5xjbxga4P29BUHtcx7vcUlT9tubuZGB/XtAndiYdArx2RfEm15LAI0gB
z37/H4KLs8FIWQfSogxcIyQOUvD80ziw6GfeKeBPG74LekjIKAvOMuwE8feTgRSutlZWgf0HQpu7
vhkDi+W3A8+iRkiTTLli3jY8/5k5yVVCFNJKNB17rjR/Fgy9D6bhl1rEvBsPc6kSPFFZk7xl54wI
dGpYM92wy7+B3tO3O7SqhY75XIy/r2+9jfePjTIlvB7iWryA5IIFcUrKhiEpgluwMu2nXfnW7Jeb
7thH6F0LtPcssB+TO/ADPGhfwdIWtfv8LoTD8fvon7Fz9vmnSNOs67Fbj0SDFFTPkBS7GewJrc67
6wO+PGswYiIrhYKESNjIse9aoew8Y7wmOI3sES06GV7pL0Q7XrdzeRXAjgAioZUZ+nnyuzJfk0Zv
M9gx0IhGImSjVvbZrHN/cp8rAgS6o3g5WOJgnTvlc4vS9CH/mxtxDIvW49cssD766DU/ZvsxevtB
/fUje/lR9VEW9AGEadvBt8PsrvXLm+Y12a2RFSFDt1dVcy/P6fknSVu51HmD9gox2XHU1YeJ3vTD
F+qE9fDvddNTS5YuQtITjwBqlJbXYhs73WAfwfejH1DaglT8ECf3hpXnu4xWDp6lXfPTTt3kJTW8
dO+OVNmas7nB/rfwAIedf4m+GAnnkIsNeNAhJROlAY2G76BtelpCCFIDSuX3t9qBKGZgc6ptsFID
soRMl5yHjDuwNlQ6OrUHdt+DY7g0nz3yZXZC1im84ebOPrEkJuBkqisn17uawFLB25Aismeur4NR
trEPKf882c/28M/3Ixb3xKLk7sEHBPEpCxYtsm94tJoEDLaPcfsfqu/CkGD4MvDKv6DAsOe0npcS
hnQSZG7gGL0/AdaHRGs3/o7tFz17m+kDiLCv+4rttfufWbkrOU70HIgmMT4DCpsQINaeXBrVNNK5
It11GQGcDVBG3RhJB7WzBpY0O3LKe74+GcvH9cFsQFLObUgBgKFpLRnTFNzJQg6viSoUXoe1j2ic
gQj3fUJz5HKcVPJkqpFJobCeEX1aDIxsMtdQA5PoPH+NV5UEt8qKfb73Y1pXTis2SGbdpvnryCFt
9c/wR3EN4tqAIqiHfLXMv9Z2VROvFDaY49dr7nvgmEV7bYos6PWV2tx2J4akC6Og9RAb4iDPKF3Z
2o+E3VMrWjufqdruN1yGCwogkBUIUjlLJg7T4rGkK0kQtPPIqR+nLBzI69Q8AM9SNCGp/n2Xo60E
nLkOql+oy0n+Ik+tBP2jGZJo+R0xnkrno/r3CBRVzxMT0txlAA7mfEFtraifBvOpm97RlrQuj+ao
uNY3Sq3nlqQ7dGZI4wDogbTTR/HNDrraL/3pUxLwXXJnPfiMB7affrtBDPzY31i5//u3/rVU7JQ/
hLxSbIEiL9wi4iaAaOT0ygIKFSF6ioAbRCSjb++9G/0bK/3iU7Mvb2toNN/Mv+d+p+oO2diiZ3al
u4aNKK6SCXa9+KnUX3MWeF5gWwnYKA/XD8OW2zozJW0akFmCO8rFPHvl70H7cH+lPGjaxe/He4N9
MvL7JFa1gm6ECmcmpU1UaqCe8XKMDnUbbnys+r6jd7UKoyJ+5draSRtoWop+XTwMjBo/F/Sua2FM
X1j6UmaH2FScvM0RAQMsEpiiWCl74ZH3Keco6dnIyE8otmboAinvrFGxWht+GCyyf+1Ifrjgk2kV
A+wk66PphHH7NqliV/ET8rRhw8ODiCI6mAjPXX09eGljxuDfjtHL3ei/LVU+eduA6C1F+wA4iqV1
sTxki8gKLSMQB0VuYb6uTqN4J2+aQBpZIGpAkypTloKVwOEYtPBSP5v2xQX1//VTs7XeIk/9fwak
uz4dDHNe6wpp1+pZxz1lFo+kfElV4f3Wcp+akbZVl7MJUQvGkfbHtf5EwAYRK3bUlqc5NSHtqDTp
k3QuMBKv+aRlX2gjiAZxuRd+qdIb31wVsOGBKgj6VYZM3OIVNgfVJIAKTnZnDy2aIJliWVQWpMEU
CFybRqDhBlwJyAu2jiIi31yQkyGIv5+8AbqhRbGMAt2hpe+Z/WYtYJ/gihXZtAHgoFCsQHVNTucm
8VqzYgayopkfNS30mjur+n19+27FJQBU/M+E2N4nwyi7pC/sFiba5WHw/JGGNsDE7T3TDmPLwpqo
xBO2fDG4YAVvDkW1SL5HAVoBU42Fylu67BhoxMwGT/Al1Nw7+GcGQtXr49vc1CfmpPENDk0JFzVT
r0P75iEjn8DLsXSHVsVPvL1Wf8clOUs+edB8XWFonL+6+Z6hXmErttzmWICAEboTootFcpceoxUa
NVD5tto33r5n6dFOgAN/zXNFxKUwJHeKspGPVcXg+PXlMFVveMGA8WoCutZVMK5vTtrfEcnEmAn4
1wYDgO/ATT9rZeNDdCaiKvnzTQ9NURQDJ6bozJFOqg767Rwsvdjilm+j1tt5oT5CkEgRIW56nBMz
0k4zhjw30gRmTP1Z0z6YFl7fyZvhmeiT0omHAh8C+/Oj2uRuXscC4Aj2mohp6a2XF6GVmQcj5bc6
f5jrGhhYs2Z+TXtFqWwDe2ADoo4CHzg/kRqQi6Y5WmaJN6xwRQ/GbbVHCSDUNR8Iqb01+3GER9qs
MPmnmiyHH6cmhSc5cU3wFCNUjWHS3NfH7OWtPia9b3ymAQvb38gk7dMH49n4agVa2Gm+9vP6dG/t
GjTfWRRNaeI/abbRQUyttcZhm73HpihB5XXgGqB8x+tmtk4A8KMifkCm3pOJrdJhstbewwlojL0Z
/5qWR7SpKXzgBi4Qi/fXiCxj31XLCGlFGBnbANDf0PTuY/LFJnvqBAaAU/VLTsFqpzjcWwfi1KqU
BkwWdGiOwmpf32YDKNn+XXUEwyI4CDjbIAOS6Vo7c1rbtcWBGGbNBfESyfs9OvVNFjBSuEMAoi40
bl5fry3XKFgUkTkHQzzC1vNNOQDoag1o74a6re6T4aFjweS9AekOdmbFsm1tjT84dxSODaGke27K
LbwlsyoOwCM0lIqWR2xEeGl+uj6gLSsnkyhn3oD86gtPTCJrvlXkyLwv47i7bmLbc/1dKDnnxvgE
6WswxQWGe0x7A733DkC4T+XwtKIE0cdho0W6qn1xK7KxkD4CIy162dBgcz59s7WKBnoYjQcbXMvo
sMknv281FpBs8PYON82w7dvsXhtiZOWXythfH/bmVoGrFkq4eA3K+N+y1DxrLPEBNmLD0ooYvEgM
hhGt/GTWikhx01uJEjhKWChjyWxYemWNE6Uj0ktdFq55HbW8KXxW9AFEE1TaRZtb5sSY+JgTxwxi
oTKeGcAMevu02OHA3wtPsWU2504wP6NDUUdtTjpmWpKSsi6x9w1WQ0xS8wkYqSAL57jQmElVXACb
W+WvNSqVTpjLBqBnMaAls19T78vafSR0fUYJ5VavPQQ/6LmzVd0e2/fbiVXJP3a1x2zw7+J8P+pp
kLzUUyDySQ80Wh9ArXNM3uge+rc85GEaxQ/NUfV03XTQJx9gnq9jmTDNTP4fad/VIzcPLfmLBCiL
eqWkDtM9Oc+LYHs8yoFU1q+/pdm7n9VsbQv2woBh2MaUmA4PT6hS8AETUfjkh7drYf2FMgmY6BmE
cAgtSc4k0NXhFt0oG+MxfApDt3X1K7YtDxA1GEPHunKCd/mNU/TA/tMmgowZehbx3BDNTpaVIE0L
Aa7HX9oo0bGjmkHt/NlY6/Ja3q5/kISZRG68D6vpRDQymjAratpg9b5vWxRPvF82Kue2FCS+U4kf
KCFBAAWKgtNFi+QQXcNFyaGtl/aoWgIhZTdIRwKe8iRMr6HRgpSULOceVL8Cl1kd/7r8BWenf2IR
RmwL3ZHorjirMyuGHqyBNT5AYUgM4T9DLXnofvpS1XqXkc6eit9I6K/B5Y43j9jOgPpM9MnpjDu2
7r/maQs6GRaXXq3ptDcSqsucUQ6Oyr+94gVYwe+MoQrtawpgGbeo3nqR5YI0nYZogg/W0gJnR1DA
ElYz57wyYgmTGVUWTXMsaLlyMywv13+TeFazyaFtHQPHiciNCangrjvw5OflhZoM/omnfjoKsSKJ
wM8a/RozFuRfEXzxKFQRLwxua9auPIHPLPWENNVqoKwWsc9v+fnZ1SObUWj4eoW1ia+6VHZL88ji
hA4Kur4yqpWbsM7+1ooIkNPZn0OGnSVDG5w7eguHoQALu9I8JjlzZUNClfyaENfiXM5GKOy+qOEt
ITbgUgMca/7ebO9ZNTjaWhXsIg6iStbkHSFRJAyrg0iVMgwNR7A/vbZhlo028yTcdCb0Sy5vjzPr
OM3gDEoYUmYmdmu0NSxGBVqtH2a/i5IeysogJTPX+NuXsSDfABIvZK9F6sNGJV2Z5diKhtYQOhQ/
rDC9YqoK/hQcLa73K8fr/G31Pbj/ADXBdzAsqclbGSdYVeS9XOpXJmgjq0De5w346tgtYusUStJH
luG90KT7y1O7eLonmW5wYKHOXDSRrE8LP2VYxVQq3Zhp1B9/+oa/YhEX98oMRVjAAlyuTR0DpbMV
aqEDBRyymyYpaLoar1+83+ypeAQSfIZ1JoxJqrKDagWwpNpT29QFRS6Eblw1cEsOnndwHgQI4xQr
V83iPEKgBfL1uFLPblW1MVmWdh3syuBvehNFnKiYcU2pXskOLdqvPzjiS3wIkZfPpJajE8rGm+Cj
yr0ub2hLtrGPXg7+C8QIK0ObFufMOM8gBTezJ2hXkjRAplgwG+c8oW3mVOwjBsm8bK7kW9bQBE8I
qhUQziKYSL2jqv8YSA+mfR3Cq869YE2vcW0yBecSDDGmnoOt2zFb5oF/CuKm9Qi34GXypHvFTVaj
yWuI03U+uwuSUlIgEQJEZYg3tdG6sR14HdgUApxsCH8/p1F/azbl5+VTvuglzJZw2r0zWFAjRC0p
ADv1vaMDxw31tSfQeavTZMfg1OmqoSNXJpJgqjn4f6xogJ8gHcP2hbO3ujqgZk9RdzECs/ku0zfj
iBdsfE9k6ArJYOU8WM1eKx0eRCs3xuJxnH2MMM88yqp2SDHg1nzI0MyKaD0kYVdAFmd1BiLMaqp1
sdExjDhJrjTee2xYS9ot2k0LWkwgrMc7VszfWFiqtG5H2DJMoYIeOt2nck4JysUub5DF+ZoBTR8y
2yCJrvlljFZ7VJ+DLrmNIYjwopgrtuscRAf1LNK0kEWZlGsFQ8JTRU0tezIkUMGU2mhbNPqmADPN
5bGcL8spjGBBJCsKtETD2hNVbaHgLfveENVrbarnS3OKItgOybDUuq0xGDKqbha/8DSizP/ZGSv9
EMs44AXT0eyNSJCAQ/rSiFMTvo9em1tog+24bZVU6+ptZ6prbUfn5gmDAoGEMQVNsLOFFVJJMpZo
a+OI84Ibb3jU0FRsuSG6H4zYwysAp3Zl4y0u1gxRWKws1MwkSGXcZ+Z4Y1Vo+beD+8v7YXHbEYh7
/B9NVlvY263VFxa4OnGItPTnJFb0muiWv/UT+6+bbr+jBKg10qC9hLZ9wSVOS8inKoPOnTgprtRw
19bajV6plL2DcfDyoJSlfTERVROErzW0swtL1VSFmpDMhNs4OMrbRn7sqXpfOOXBdG0E7tzuLXCa
n8paoOI7Jn7qDSASMsMVFkypIoSVTYM7Fn0iV+lxvKu88bbd3CtOir9raL5t8NcWKHrok+H1Tvta
bSWPuIbHvXoXvygOal1d2ymOUGHzulft8/LMqNMXXPpC8cQUBW9A24AvvA234RPkXFBATFzbwxcc
Sq9zazpega/sIadX4VajrbFigM5dmNMpmvb8zJiOkGVrmh4fAOYMzl8V8wk5Ej27GzTcFCube8Hd
PQUTLqFIVoNCGgGmooNav9YML0A5voy4H9/45SNHaq1cMUnnT6RTSOFADV0b5xFErr7F2rUmQpMY
im8K2vo7a+0GXJrLicISPAA4vyiXOJ3LQAZBbSFZOFLghZY0dGT5dGiZMwat2/BD9np58yy8xlCz
PMMTtnceWXoZg+XdyZPnGjRa8k1WfuD159jFtQRm4H7qWa9s9zLskt1FVA4pGrwcwEAjGI6+7KUw
SZFRhvfnx3spsmkaeEpo06QE4+sz0feXAZdsIlJDaFsBhwh6jaYPmm1RO6rGZGAArJNNxz+s4qX3
V87hecYX1nCGIQaOmKGWas0l3FycP4756DbNjzaJPvQMKfRBuVNK/VAaqSuTbsvMAKxcr6B0XDmL
5x2NwlcIGyhOoxCfgZF2XYlcxk/m5/dZX2wUH/yX6svYBXjKHCUp2vK2AVV3upKFXjos81kQNlRS
KEZm55gFs7U9VqIxTX8dlaMR31n9StXF0i6aQwmGr8jbklkVhioj7shL0GZYrtZ8ahXa75yk2lnt
vxifOaJg6QpDi61qBGIyPMVs22dOUGQUIvVu3T5XVuCBaYXLfx/zPN1YgsnrORyScULtredCt6ED
sWLg1iZSMHAkU4yqKgFQ5SOo3fSKSh1Sf3l0bLXC0zT/JZdyCoWnh8uncsnYzadTMANS5ZclGFFg
BrSWGv2jntRIEVtOGf6O0Yf091GZaR4RI5k4O5BmFPbLWKM6IgX1pRNkX13dIhiDwg83U54vj2rZ
1vyBETaJyvxWgewNbM0YQxhquNZrHdnaNRqSJYdoPhphVxhRHciVBhi5eoAmDS4lDcqLkC41d5fH
8/8wKX8GJGwPjflDHEhA4lAL7dPaM6JXc3RVa6t1yLVvpie8AZYhFyWxdAV7Mleic4NaBQX1Ht9k
SYI5I32lFKMeVE6XGt3vLNH7rZmM8T4vLdLQJvPbB6nUq9ex1Znb8qa40g1k/nmcSZvLn7Jo2BQV
VSdo95mkRE6vEEi0NZHFw8rJWqgOxE9lMoKA2QNRuBWtBO2/uWTPRj3DEq4rvzfaaNI4dCzeuGDr
BybAxviZJabD7fdMG1wM81AbyZap5rtVhlSW0abXd0e5/ZJItsH236fyL1sJHSSNUXQkbePIf2Ac
Xa/Qt0rtvy7MwcWDiifQQ+g6ngTf/QCzKxYgAbgj6sqxEU+KuBeh+RlNFSubcW0VhDMshWWSkAQz
I8m/+3zf8U0pHQqEiuW1F8caknCMIeCnxWEGJGIHTmF5eflUyG8BC72i/GtWpunSnq23cJYDhMn0
psTeytNNzR+lxmH64ORmSTMjcqTmVYleLu/mRT96DikcavhIkjWaONSGtY2NvdR4sk6lGKwHoExq
7u0BUay1/PmyizQbp2DwbeZHTW1hTrXyHg1fVDYOafWajopXKcEm51BjmwKT9wOh3L5KhpUjfN6T
8j3PaHZEMhhctSIJAUOxk1XVaDAwlCOuVacz0ZgS7sb4Bsak5B8EBXNt/6D0jtk9dVB/kl+tVd5F
dXln/fkKYer1ZGjKTsVXWLe35vvghFvuxvuKcpnqTg0fkXauvC+cXyUN6RfSg/ImcaVN6tnumnLa
4g08dX/+74QIC6JAOI3DrlUOCsISqnYfCJVEVMsHtwF7vqFXbt+slsMsvlhB2fkfqmBKU9Azo6oJ
qNy1aL4JQ/r7w76JqP8Z4rEKJVdMQE1NCq6qYIO9uft7lllhIwgGNlKzpEhDfEHCqcawEUK3KNfk
Tc7bq09RxDKZAmH2ODWAIm+rzGt26jai5v4nd7OfBtU+ByfwyldfosSN9vlV69UUHCfv2sMv6GJt
ij3IT9zEXT+Eiw7Kn+kXo15NVWuknT4LUlzgBealaWx8NH6AJJD3zxKEsx9QIZt3jgWCwquqicKK
gkyt+a0rsa7TxB/sn7Jux4e2Uuxruc5ITYPc1of7sffr96JN2DFDz/EHUg3lLrUCKEKoXWKDdx8v
5zrqpYbWZWmD9yxkfuCBSpiBBNeod5nVguvSYoj6Mkm57+XGfER0AxJsimXpOz8syWtWdf5VwoMh
oEXnNy4OEyLqWjfeoPY+3cbcMraEjREqfiWVTjpBxyyuLBfBa+4OGa+fTbm0jrXW9dRW/e5r0Lvy
yi6r/K7QufXDRjT3OmvGEk3X6MWI3THMkHWqS4u9VlDn81JmG5scDFa0jyRQKpaV9h6BpfmuwJ7O
XLuHxGddjLk71ln4JIFkkoIdm9zVaTtYVNM5hDHMcVR2dUkgf6DWg/lLxswdQhbk4H+2GhmtenYp
I1RjyunNEMdli4g4q68a2+YvZGyHJ4MQdkf6PrwtGy04BBXOSpzr0nXatfJXxNT2HnEh+b2tVXvf
5iF+mE94tikHiw3oOlTqPUea6ypIdPle9jvQRiPvRZ5bua2vQzaYpcuYnH/6oyVt/NBsfCdAzQQk
D7Myw2Wbcv2qiQfFpGpY2/kGQTK9odz3jQxprKTpKRJN6kBJrCoPQ18F97qvgnS6KFP/poKMyB1C
AKBIMRnJPiwe+NAliSFngznnEqEJs+ydrOf6newn9VWYadK1jdrE2illEnvc9IcvrdTBNpEMnba9
fDd+xxLP3a//7NO3AuzMldFHxCATGQdEvY4e4GV+xO5dcuW7v3IabdXbYh+5r93B2g+bkEprEcfz
MjfBagguThZWhd1O1pFsfzbYA7vwEXTf431O1ffRI158Dx4/62jd+jeofA7p3yt6wRmx0Z5lov0L
1WgC/pDiKOsBKiHVutBpPbBrUx+J5zfdjywmvxLeHK0ci2YUw/7yxC+oCZ/6kMLN2IOtvzOLFkOX
ftWgMAffDN67xGeOpOCFqFFuPZrclWNPDT8C1lOjsFbysROEuPZzN1a4EXstTNM4xCdYLHPl0Ngk
+sOg93e8WQsmLD5twEeDJAbYPzXRGZGg6FSyJoMZRkbF16BpVxD7RxIyfcO1FlefKcF3lxDdllMw
yEgK4nHoxX+9POdL40UM7r+vEKbcqnlBZKQPHaT2bnyp3+rSfsy2LO7cy0DTxIkTOwcSJrYFD5eE
HGXlNKxB1LyBhmgZ+0dDlt6biFCUpq+9HadKEhHRkA00gOhguzojeJfSxDYg81g5dXfQcKUOxMX+
UXAF1QFeiG7bX8eW9/ejNGQClZTJuUak4fSVqNeD2qQDMGX+M7fgyBivJjcoaV6NtYKkRRfeQEAT
zdXQC4Gi9CkWSn7luoL0kmPKT+Cs1/oD+BlwuboE1XeWvonAHKIoKwNcch5AZQmyi4l23RBzPq0d
BWVb55WDGw6kfPEhrCOvRJTj8jwuwqAyG41b3+yM4tiaIWOtj5dCMe54YlNTulbrr8sY0wvubH/M
MIQXHkIIoEdTgRFYJdsovG73LAn+Xn0IUZoZyjTS2WXiD4PWMAUobcdpmTDagVG7U13IoTiXx7O8
IaCCgvImCxlUkUo4MvMyliRAGR33xg7vCFyY8IUcVhV7g9UmuJEyGqKfSy+1teO2tGIoXcYv0K4g
AiC41DEnCfRXkJgppGPV3yf+dR6s3A9LCzaDENvsgiZnRdMAgqE/AdzwbgeR98tzOH3l+Z74M4WC
ORwVO2kYlB+dREKj7eBqQ/KGVoXnWEo/FB9GJAUvf72WSF1eOR1k06j6m1KcwuQZCZ5bpQmzUfId
RFwSZdvaG111RtUxx54yVJFl2cpQlxYMNTLQ0JSnbqfvZ+psY+oguc5VPMQcW3swsB+zgZrayoot
YqCu0ERvL36J+oRgvx3tosS4UjM4MHWrtuWuLH9fXrPFJJYxQxEOclwTntYdUCL0LysDeASL5IH5
/S0U2RzF562Tce7qU2cAN55snq+1Gi7dbfMPmKZhNpV+iWa1IoPLVifDm9kjSjpGvySt3MkNKq7R
ynV5wEt39hxO2KRGprToEMJ483Bbty9R/1pHL+0aYcJ5LwIcUVT4gfAMwS604wib0s/CTCkaOIJj
k3yOMvnM1MEzrIRqVXBs9V/Qc6BRg5qxRouudDWj/qD+ivwcMm7NrW2GMRQsPkuiXEdRRPU6X8k0
LcUuZp9HhELSHL1KUeBj0ruRsugwkm0DVT6jcmI5dqG8fHnOl3cyaPRA5gpaD7E7SrXryg+mycjJ
QMtcQQtlsdfzfKVmaNH+gPzt/8IIW7nXlc4gOmDi9rUub5sxdgd9Q1LiDMUuHhHer7z/v4EJe3eo
FZ+FLRDlbHRqEqSUoDq8qPs107o2g8KuDUKz1JVqmkHrOTFu+qCDA7jWu7w4f6iCnTogUKQt3kK6
lZSRgo4Sx0d9UpW8dvFNMMRu5f8Yoy2uQFrhZXt5AhdPIyg/yaSOisSA4PKlZdOYIPyA9TE2hJFt
V211+3po1khZFucPZctozkGxNq6oUyOTwLUciwQ4BsrbR30fImzaSIl3eTSLpmyGIqxSRhADiUdM
IDPKYw5G5k1QS+9WTUa0Ujb3RRCbK4hL45rf6sL8ZYrfSenkOIAljnKQOwXDIQx/Xx7W4g1rQgBJ
hYcy1eMJDqUcKGkkEaCAYvwdf94qnOy4VXqxP17nhobysvsczBuI1axxtZ4n0OAOIc+JK1b7bkwV
5jQKUc6ocvSNSTv/uvghVbR/gE56cuxcA0Ecmq35E2db8hsQajYaOFwmDq3TrVLIBip9lQF0IdaP
WPvqoanD/NtqrXb5bK9MMApmdNK6g8CmsHJN1XQBD9HbG0jHJtjL6k3aHdTivjFXEtTnN7yApJ4O
SAaLdhPWUxexUm5Hbh/iGqICWq65tlo2rtKidKVgWxVqcH1VfZbG2+XtszihGCEo1kG+g97GU/yG
k3Gs7WlCeUdtSXcD5tXorgy+LuOcnYXvcf7BESLjRJJSEPrKmFFyiI2DHm+kNd3V7xaHExdXwBCu
9UyBZm2lgCZAvjfvlX3YopCu+g1CmXpnPtaWKz37AR2dyAWByspRP7POp9Bi70fSm6UWRpjGvn0d
bLDG9bu4H2igfQ0g3lSHG1nbXZ7QxYVDzx2YGBBURLH56cJZZFAhQo8JzUDiiZyaqXyFgxuoawXY
i0cBzHEEiiCg1xbrtrIhatTYwAZN8F6Nf5TRk9R5VXlrrN0CiwOaeGAwHnTxiz2aaRNUsMEqTkIq
7U3+Rez2l51GiDewv42ETYs1QxLOHE/9aPA5kDr13iYbPXvVKsuB2s/Kpjj3MwUg0TSzFFIrvoIh
MXI9tgXVUGvX5vFzWekPPGmOkQyPOnxSSySWwzsU81IpGr2OvOugQBlKvHXNCPE6FB224f4f9s9s
EgR/rEkNZuoM36Ywt7K9Ur+WQ7h+D5dRzlzZaQZQhTeRspuIrQi7NGB2pyotSNlJ/5E2X2jcRImD
zK6G0uk+L0Od50AFLGFZwwzMCVh3sEx4+RuYQm4hPoOAqxvULhqoEVt1/NgpfjYr/vM0UWdWB+pv
cF00iHyIfI76ECsdSaYD0t8Wym1VrzVkLB6MGYCwUokmlUOC/i6Hmakba0c0J6RM27RrFZqLJnqG
M/377K1nqUWbmQ1wjOgjykZqKPfKWn/oojWZYUxjnWFIugRdkgljaDIaJ299GTgJKjni5oGscfMu
zhtqa3QT7Pw6Su5PsbqgBdXJACyOdDOgIGSOVpU1rtXFHT5DES62kFcdGiVg+UMcWTP2ap9CdqCR
74i/0cnT5T2+eM3MwIQbDtmpTlMmVYdIvvahclRBaGljK08hah/5jkXvl+FWZlDsUcvRtK8aw7dz
8NYU2x5EO9pTsCp/vbgpQKQyyVSgQebsaVMO2hhq072dHawNtOe9gMox0mZ0uMtpdWdszcfG/YGc
28rRXdzxf4DFsJtSFkmTFwCuJLIdlcRlZn3t19aKqV20EDMYwQgaEcgN/RgwIYImUYh01+vldTp/
A0ymb4YgmD6maSgga4Awql96I1PGd539ousPKnsNQdAvKVdkrVFy2d2agQq3Wx+2sqknADVK3GYg
m4I37iZRSEGX42rWZ4NnY5g/NCY4a+z3Pgqnep9Czp9aVD0wlIHHevd8eSIWN+zskwRTKSHBbJQB
PqmNOxCFPJYl5MceuLS9DLO0oIh8Q24Bdddo5hGOYVbWWVvUJuiGVDcaEIQbx5WdufiymkGcHT0j
CkgB6hMnuEm8HvVm1N9Ez+O22SSfyJImaw+rVUBhk5pFIAfypLQQH5uvfO9ftQcI5vWcjl8yRdfL
WtXh0lLNByhsWTtITJ5FBHPYvvay21v3ivVmdPTySq2hCHvUj7EdNIZRDenvHq0iQULr/qO2vy7D
LBkS5JQNNMRB5gu6S6dXjdkVVQxy4qkl00GvHzXQIfn3ESAc8hmIaK2IWsqhygHCoP+XBY82c220
YHJaxYeqiN0Sud3Lw1q62+aIwp5AR4oNTU8gmmyjowtJxRlX6ZAfu0/QHqyArcyhJWwIYjetOnQA
k4qnpHH79llbuc7OW62mGUQBAArkbBWFgMJuqGtJ50MDHiaDV08WhHF3/aBuLDa+2YWS0KRDA0Nf
8cGNgla9Imb61hUMHGKxVyT3lVQdjazbaP1Yr6gILF2ApopQND4NZlzMrdpqo4fypKZFWgn8QhEy
5D7IoX7EJq3X8rhL0zzHEqaZQ4pDQk8tOBBZh+IjZGL4L32NWn/p2M1BhImGSxSQYdLsypGz6ALF
LdL2JpMSOv4Tc/B3kgdPYWgFinxXcPtIWAU9rj7FNfoE5Cw/Lh+CxcWZskj/CzCNdeayyjEJbCsD
QKBAwgIaVlOjlN++FLqn5Gupq6WbBQ2iFjqIkIMG9f0pWEP0QY56feJ5/Si7X6zbXB7M0urPf74w
GBY2uhX4Gl6kIFwKtMoNraca3R6XUZambI4y/ftsynL0lPsZtESdIt63xtaXPV1pnZTghft4GWlx
PBMt0ETrhh4IwfCmXVYQMolvDXqMZPBGa/yNaq3YjcVF+QPy7X3Nh2P4rVrJAPGhPkmsbYi26svD
WDovFoRKNBVbGcSawjByDnGYPsY1pbHdiLxlTvP+If4Xku0ZynleyQDHl4pxqMEmU756P1y5bc/L
nGBgLQMXIJk67xRDGMeUwg6KAQgm2PxyfY/YgtncRv02kV3i70v+ihOa1NsyiEDy7hp4Zf7LRP73
AaaQOkORANL1Uwxgag/ghPrmc1G99e3+MszytvsDI1yMgRwphVJhnIoSUhL9MtJHe811WTxEqMVX
EVawwYsumAJ/0Cq1jRGgydUXgz8a0V7O90XlxWuxy6Vb3poBiTZBLYYgDhEOQxRR7a677nmQdnr9
xrOdvsZOeF4hPe2QGZhgGvTCbrjNAIYquHFjPdo0okNMzZDeHenr6+hQ7+h5Jt2tlnEsnuIZsvBQ
74o4TwcLyDGYF8cMHdbRyjW+KE8xH5yw/eOsAwtIDwjttsnc6kFypBvJYdvg2vKYy/al49HeCx47
N3/Wj4G79p5dfJLNPkDc/jkBjdIoYc+QD+UxuCleFBf9//Hjb2jb3in3V43LKb9ey3OtbCBTOA2F
2uvVQICqZiFSk2BpPJLmyGqQpX2k5kpv5BIYUYkJjUfckahQOb1bxsDW02Yyxn1SbCJVdRrL2Dcj
36FkG33aPa15uZKPXzRrRJsqWCDkoIJa8xRTq/0o8lO4pkXk+JqMYieqaRGtpVsfvQSERv5v+Mo0
ZjeJerQSt+63l+3N4gN//gXT5p5dQRLhKJxt8QVBcaP27hi4Rrcp0+swuObYX/GDjwfvv2AibjYl
wFTLFgOb4Euv66ix8aiBYFmngxvyLirvJH4ITWShTaiRg1gU1dkrsNNkivFUMFvj9kC9kImahNOh
poTkWW4C1s416RPNaBVSKXZ3aHop2+fVJHsCpYgtgzAligZiDQ8StcMjlYwyvgx8rm3T/Qul+5QM
lDUVBRJg3D79piZGfpqrQYYeoodKe025hjX/6+IXmMY5iOCZq/k41JkfZo4OloXwyiS3cJfibmV+
l8zgHEXYy+kwWq0kYyh4Z1CLadRaU49YcmbmCMJe9WUlk3MFCEZy32WIGgIDxc7hGqXo0gUJkiIZ
vfbTwRSdjYTIBSvRD+lIAX+JLfuOK9KNZvYHYjbbSq13lzfm4sT9gRNta5JFsTH6Uea0RrPtlf5+
hOG5DLHkVtiToDqauKDSJ1KBmIpvtEEGiKr8pYGrJQm9Lni/jHFehQ8aYoLHmYKsIZhoxDrXzEx5
KzOWQZNv3NhH3Qmugt98F74G9+VPhHy0B1JS9VNFugTZ0twp8n3yevkbFnbIyScIV3FjVoHBpDJD
h+/g63TwZfkul/P0U8WbvKFdb3RrcnaLU4v+VtwZeH1Y4kOBIWie2+OkYysXNK/fGPkqQTt7eVyL
W+QPiPhQ6JEA1jsbcq+kahyuy6CbXTm95+Rck5FQwLkEamek7MVQQRF0fpD7GEcIlqKMZl/SbXTo
D+UmP+BpGh0tr8NFP3rmTXi1tj0XixVAiUdA4QHjDJrBUzOoIMxFWIWTXYROa1O4F8fkmnWPyT5x
423z142qpwZRDLMaCQpygxrHYUhR+Rj8aiRGE/szL+9WdRwXt8fMwAvvBkUfSBdFGFkfpG4Uj8eo
D12171Yyz0tRVqKgzg1VXCiJBRXY6QzKWupraOiGjc9iGku4wYyjD87lxvISsFqMCQrqw52S3mm8
3sS1vLJBF5ynE3jhipFbNU7MhMPA6BsJ+akeESfXhqiPJt/K0oo7vOS0nKAJV00FdcUkiYCmaQ81
Yg5j7XHIYFnhS6PhdkcU7ujX/3C/nYAKt48xoMenVjHDYXlbohJvXH1jLr1hTiCEl1mgkSKTUoxL
ku59Y1MRTwsDV5evDf8tkbwolyj/1NCnH4deGL2GcTNJpiC041hQj4gOHdrigveBPZF2rSZ/ec5N
A0xz9rTHRHUOCINmLOrxbU35kiVfVfvDGDddSbYZf9JHF5sP4kFrxnUp9Y7KeJC6KFOGnYidVVpk
oOmUYNKHK/m3/s4gHLRjruEkT4bTHJQ98zoZ2iCXre3SawdvedR4WxZoQlUx9BfGUp1LKq6RfjN4
6g//Q/VGyPtmxSb4nd+Ym+zWxs7ex/drVnjBWgAY7Tdg3EHEXzTC8qD7TIF4qOP3NNZezOI6rjeX
B7fg3BCQxKFg3kBc0xLV7FNJ1nrNanBSVW1r9b/UdDOg/6HPt328vQy1cBufQAknhoUI8ZsFoELF
TSUo4uzsfDtYKwNauBtPUIRDAxX52sblnjkk2fbqbUXWtE0WF2U2Y9MwZ08kdMEWahkBIEZrQfAc
tZtwjb5i6QKEwsiUhZmo7M908MIQLEhRC+01K5I9iAlSonhZ8jPx0Y90BGdIkWzSCL25aEq9vEZL
5/oEWXCZwHgHJjRtUn1j9w1y42jhi38iQjgiWVG6HJm6tRjXIiSUSlHdidIdRFinLTqbUHRQ+6nW
IluCUE1aPRXQjm4kRO/QOdmgbbqBdC0eEe7lgS6sIlSg/oCK40QT7JBMIiT5eFeYd7LyZfa/LkMs
XIInEIIXw/1g1FgPiIBA1gqdl2hdD46giCYri3bOhwC2z9lgxIxd1dZGp8hA0sruyWjYVewPNEZf
QQUtzaTW3Fr74umbqTzCKWXmMetDTyEoviFUTiB2a4T7qDU36O12A/NZ9WUnQx+CCi56FBS3Rn7X
d8ZtDJa4yxO0YBBOPlt0UqI2BG8SPrtFUEMtNp3yYqNoMvcuwyyugwpqZ3DCyVNP8un+CvTQR3sd
VIEGc9RfItvOPkC0YnKa6VoIb9aAZa9zE8LhchKinf8y+rk9Qgfl1A+LfmAinzUmocEqg0Z6hLKt
9LGQD3m6MrrzjYyfb00NSBNzDIZ5OrqsLSPux/j5FbK1NkMTu5xsbPnt8igWSgwBg+pdhEuQrAPW
KcxU9WEUBsQ/0+iB106XbGRt2weuGQSQ07k1Rpe11LKPtcOeDDQ9O45KjXIzrpnGpeGiCh0kQhiy
elYxXYelEg8qhsuK30ViHutB2g6NulYufX4tGjJSPSakd9FCCTHS0+HWaa6wtGaIxA3UeJK3rSu/
ZFf+0bpGATw4tq6zz9zJDunVmqT8QmwXyGA+lk2Calikj0+RR1lupFKGAe5ME1xiEl5pXwpqDg9D
obZTJ3MNCagatCPo1dKq+6JPofo6ZgrXXCWKirusltprO8nVGlQBdmW6WuerXlfxFmXyZpOhKkjK
g5IGY9FuBhYpN77VVE/dWGABNTkhO9WP//5SnipA4WPoUyMbPI3TQWV+oYIScbK2lrmBtobL+Eq7
69KCzRGEW3lgyOiXCRD64r71D2P3KMcHO6morT1ePgrn5gRjAV88GPARoMNvp2NpfBC+JGqH+P54
g/JrmYFVw8s7ahAnXK3snZ4up0HKEzCRAIXhEuH5JJjDmZup192wzZhHEk8Jdqa+6TW3qG6zyC38
HdH+msYAPi+ShLiVLYSjLfFeRmd9auoxx1GzRhn7RYs2qZ0qjiURQpmaHQee4nGVQhYWHvJaNeo5
h8QEj5erAbEI9PaLkRTFT9EmwGG247364f/QaHmUkGKwHX0P+a63FhmGXdeB7OYqu9Vvwt9/Xzh0
gv/ttszcEknpbS7bwC/Sr8A8+NG29V+NbHt5Ny3asz+j/PYEZyhGUraxMelRkuohSVyFp1Rf49Nb
PBvovEHtng6VA7FAtanQ81ZqLQLsCGmojXEd2trW9Ec4VwUl0hpL4NKNN4lRE8g2QjZFrH6pmCYF
SoMhQW/KsbkKgpMflydNXTmDIgGPL2Xo59dxLNhNdS/3VHq2ncHrtp/pteFeQ6AodK3tq7KjwR66
CmhtKZ2B5g5xOg/t22sHZWkNZxZBZDuRdSj0sckiyP9D2pUtu63r2C9SlUZKetVg2d72nse8qLIz
aB6p+evv4u6+HZtWmZX0qZO8pMoQSRAAgYWF5tCitmlvI9GQEWZUrtkBLsVRx3YYKmxyV597/bRT
AX5cvLFDjXEjWS6tttc3eKUSxewO66JEBQxmm/N/U5llegk8qRvVG9rdy8u7mm4tejdjfFb3ywIz
nv6tlkZgtEC6IX+nhiCBtaZDuPeIaIB1x6uAcxgh6F3TXsN6CxtEIijyD6rg4q1KMBkUWEW3KDpO
zs24vNR1phIGltUw47M4yokuiPxWknC4BNhFGQU91prAeYq2keQmzNA6AyKBkNwU86Nib6XsGHV+
RbyIsW6DeqLB/4JC4tr1OBHMe43MHKJuGCAYbWu2FCjaZ9rdKvMLrffK36P5zxbJX8V0hpOs2SLr
qNrQ+Xu9qHspTrzrCilakcqdVlPmZGZtXbEGyqPlLi9v8BwJyafcbQF5Fkhbu9Cn+8fdth4APprJ
bE1AYZnfaLdPx4/rC1qzyRggCqITzTQBR+d0o66Ntm06jE+0QvBukjb5lQyq5IzVMvvxFC1gaKKq
e13m2iayXB1KrYyPnefLAV+UltgMkldkT13nFhY4IF8wXmq292P2fF3WyhYqMkY9fY1AZv3v5wem
94NSSQSyOhvZX1Unz3VHlk2OgR+Ca8Z+iTONiozxxHiTIHBW+Ox9JId4/VowVUmZOMqc3EbVPdqa
biWl3tfaLYi7NmAJE9UMVgok6Ij7I5YHTitTD+dnwH4kk73FfErHnkwvSl61Wd1KEtnT+rmN4psh
ph4CXjcEutudqe6kYH3pzBc9jbd6r7u68uNvN54NKsP0Auw5y/xzG7/UNslkCWXttKIeGs96M6jV
xr8u5JJflRVnVDyRwH0BGLLK3RC070SgFMPqkdefff2IIsZO88qbeZN7lregGyr2JtepSnesvDLw
vu9dyxf4iJU36flHMBN/EjslJi6Rzlpi5gCpb8x7/LRvQo8ek121s4+IUX9mvw6qk93VnvV4fQPY
T58r3bloznsoixW3WYv1GwQc70jDaaPABX9t4TUR3ItGa1oLRIJYHR41oCPSv31LN+Tjh7G37pYt
CPAeukPyrXionrvb5ZMkYJ12FT8URFqXZup8nezfT7bYXKIYq8NHINPfpPepvFG0bVEcKmCpru/o
SshxLopZrxNRmOlRAh0LURhL+NFgKtzk1J/Fy2F4lX5bW/2xy3xTgPFZPUX0XwMGi9z3BeNuVk7l
bM3MqygoF/U2eLMFt3ElNYdVnYjgTzFJ5FJaIKLCtIU7tOUUQedhuOzdc2o6P2Qn/k2e31pHst3W
B2mYhzlgFsp0m+ST3PY3qSTY5cuUGywDojod720QLPJxHeZTmSAu0oDBU/bquC91f7Z+V6AcvH6Y
KwE6RsMhc4K/ATMHXfj5YRo5Ziglso2s1FxVm6ZHU2852O3imKVBIs+0Y+uYyEV8CyLTvvLaqmhu
xzHPnxI8M/d5oRZVEAJnkTpN0+u+SsL8SZWs5qCmE/qdVUzq3FIpVtXDgMIt5ty1eWHA5CFJ6ZMk
mVWkQhPjCU/IFIQFVCW7lFKwrUi5IpXe9cVeOiA2Bg/gSQsxHrF4WxjOoLxqW6xVywzZn8cydHVK
pd3YMYFNh5qROuqBMfdj0A6NCIx36WkhHs90XQFxlKzyoyAKcxyTrEZJGSC1ZtOZWfRuzZiRVYZt
ubm+0lVRzMsikYqHAU/hMtmpkpbgdHbzfpgdUymTXVwTUA2DNlugQWuigFBhsHpQiNl8/JDWmlSN
OUpf8VzTm8oi9YMKmqJPq9YSEc3sSqEVuG5A/BgxAZw6n3Obkq4fad3AWbnls31XbSfPULw+B2aU
pk526Pxwkx2igM2kyX2Yo7cyEFVeVhZ89g2c+VOyvhujEd8wpAfDeI3NjwxJpb8+vzMZ3K2cMznq
KwsylvIu7O/aeJMmT9dFXJrUs63kCQraaaGdtECEvswbRcm3MwKgvxeBaA8DzvAHz1S2kyeOwhz1
skFhtASjq7lJiHk/lplgFV85inPni6jmRAZntocOqa1OgozGz2M/vS9erIO8UzFiZW8HsaNgKofo
cNZ27lQk52ppYsZ4D0NkvmA0NZL5w98ntc8XxalYhIx6JTEJ7cF8il21BVu28ah7xCk2o0e9wbXu
zH3pygI2/pVY+Vwwp3cSon57isEoZT3k94PHcMMfxo16n7jWzvRziLdfldfhGLqGQFfYki7OEYPQ
CNpW4Yf4Jw8xBmBLG0gmFRi0yuf0vQL9ljF5ZHHk6fO6Yq44AuBIUZRgoCmE35xiwrzYed92gLIp
d/MwOArqI2Aingh6EoI5JAGmll2XuGY0sLWWAV4ecGrxeIg+jSu7rtCnWSIAlKd9kX7vRc15lyED
JJzIYHp7ct1arZVQpYAMTDBJfg/0TY68NBZdOAZ84g7KlPEmBas1ejrUi6Sh0VkYE4kBveGLvK+f
CFMLddNYDqJ7AV5o5ZjORHELikc1nFoJjMCFcSOR1CliUOKCRN52FHLTGm6zCCjJVnYQVwtVDwNz
GUE9xSXTcmOwCR2AGKjru0YbnUxPnWEO9FoSqMOqIBMJc80EX6bKp8wjlTRmmWHWqh7Wzpwojo36
W2yCR0VvHq9r3oq1kjEv97+i+Ox4WOuVvHQQNRM0a9LyDiziH9dFrCg3NIL1w6EUBgI9zmo0ejFi
vg1EjEPkFaF2n6E7Oc7m4LqYNVuPbkh0dWmsNIVVnSt4n9jSGOVz4S7jpl8ek/xGSl8jdWcAwpSk
iOBuFrDKp7d1ft/kz9eFr1Q50HOj4axAOWpoCMnPhZMOdIBxqBeu+jDODkaWHaydnwVZQDFO0Zk3
9oOE1yzgZb3zIgWhQGHWThEgQdnEDceUTb4NUJYkE3NSjMJVisgtelyJZHN9gWuHCK4wsOza6Di7
GBhh9EYVEjww3KR+xejmRX0QhoorL0fsIeCqyEmgbHqBmteTYSaFQvBCNW6y0bMxEWFwpofkuDx0
udNIm+/qttleX9fX3HfOYKFZChE/jBYwWhp3qZfaqDqjwcIKhzr9/p36XeqAMg/tRr1TOHeDpwb2
bb3VbsNtC1TernAzoDAdNpFB9DFrDvbsY9RzLcqWoq1zio8xekexnXRwwDbvoQf9Pt3gUSm/m49o
9g2dNHFvfwo2gv32tY3QzmX3VpkoIK4FXv09+z3vPSXyG0e/7z9+WD+XYNqC03M7HojppA9mUGEQ
gSviD1yBBbLGtT9nwdT8xEX1jZ7WLTuLyreftPfBARzvaARQOnfypeOD+lALys1f9o1btQKThNc0
VFtDrYQTCWcP6jbGltoFKIrMPj0i+3VHqZ/dTwJhK3eIvdXBiW2xrm2+LWiOsqpdWqBUxmwrF5Kz
LNsEzV/Xz3HFFLChTGhcY73hOu+ALaNqElCNQoVAXtlnPuoyAglrx4RWY2AZcVFBwsijAEIAkGlZ
mcAa3tIgfsO87vCg9o78dJ+9x36UbpGWoM71Za1djTOhzGee6IYqxUVpFRA6ujSItopjIf7d0o/6
zTyqW/XOwPyOTXwsbhQG6BAIZ1rAaQl6bQGcIbBPmHjFaYlpL1MdFhbwRV4YNMd0Z+0j3Zk+1XuE
hQ/la+IZu+Qje0ue0qD7uC58JRhAqh9IWRMVPIjmoOZFA0hIHMaIDctjGN8mzdG0f4+qwA6uqA1D
dIDFEBgBIIM4M2hlSdllZYanc/Oq6O8k/3vdR55BY91wYNi/SDmUtO9mlCJLtwanzZh5anmn9YL4
bOWU8D4AHzsD+GJoKHdKah7qZBzYY08JlOJ5tILKfNPJTjYeQyMHBKcVKOXFhWaQLbwv0WmHyAYn
dK6TshzKC0Iz1A66DCULr1ZKx0wEcY1ICPfaa2rF7sIJQowQUEp0kWllQEXHc3H8DBXGGATw+AAI
kQ9tZWWcyDQBFpaqCFg0b8Tolr9U4y8JkAEsCsMwcArWYTgNKmPAQ02N7ZWNZ9mPSm678ud1MSu7
BbsHzIKhKiYmWrN/PzETYdXWiJ5rJCxBcZtjMMY4v0V/HQwBUaKj5wrFYMzAk/ndkmgVG62JolgZ
aw9aP3hGqQRqJHjnry3lVApz2CdLwRT7sE9DJkXLdkSWAwVs0ppJ/16/cGmwX8gn60g+crdmmJCK
JBh/6g65cegm7WiaIMIs+n8QYyBrpdoqtgwZH241i6Ri/gNj20MzJMw4ayWUMu/66V+kCXAwgB/j
7qNtC5gu3klUTYk8JkHXlmFsRjvxUYYNxoh4NE8fJ2n02KSd6yIvjA4nkrMBqVU35tSZKMYmOiAU
flJ/j8LOyybkKfKN3gZo4Lgukf3imTNCrgxpWzhfIBrRycCpuLlUpDY6VJMsC5TfGQKysfYBQArI
Yj0OYSHwDJcgdiYPfh7PeaKhBMLd3DgESUZfAMMxhk3Q535N9oUdVOBGBH119qooD3H8bkeCquDa
KhWE5GD2RLoHtPHn+gJfMiZFixST1u6jGPwmYKxObuiENrJBkNe68LBYIDCNcE4MkIpQ8FyUWmb5
0lQQBde/K7Tw0OcZ0OrN797uHq6f3ZooFW5QBpwKLoN/o+plRUdjgLYYZJAdqtT90Yrn7lDTRnK6
aP4HSwXwj42SBgCwLOF/vrRRtagSMgqPViU+8C2gI0EpRvT8XDsrAMXg2/EEBVsb93Sw7WyG9qBy
AlYk08vMyHSWvHxIFMyIqMpqM5fl+/V9XJeosbUhF4MK1fm6GrMd8pYRaGVV99JR6xjPQMgbKICl
VrahRNQsIpLH/OeJLaYT7SozhjwMEPlYDOLTctpP6NykUvNA2r9uGIJGgkn6/5bHXfEZ0XWDoT24
4iXa9qVnBYPpqsS/vocr/sVUEfPZhq2ywJLbw7KabbR2YQ1Tpu4a7aEbDJ8ooomeqxp/IoXbuajo
2yxlOIYpVjdyG773XXPUlh9R0gqqwGvrQYkJRhH+BaBFTte1BfPhlnSGJR4e89EGF7fkxCLju+Jh
kJNDjRn/oU7Iu3491ec2lPBqS2XFi+U3OXkLUVsqQ/rQJN8LU2AvVsVh+o6loWEd/XLcmuYplmUd
s9JdutR7Mzvk2s92bHzyqx6j3SCCRK9EgSZgTAgCENhgFzmbC1ahXqYDIo7Mtn9IOfoUy0TwDlhT
B4RnGhLdCNPQhXB+kXCJZF2lsLV4vO7kvvT6cf6GTK6DkbkCP7mmD4ifTCTUWaGTT+MnSqPMpYmS
fWpubcDNcnlL1Vzg/i+TVriqp1I450H0pChtxovc5XrxU4Jt2IeT1t4D5T+/KNJiYnofqQNU7HOk
JE16k9aoEDqm0Y+AnU/pCyl8dRQ1Y62dJLbYxosVbZb2F+7nxF71eb2UeawjrWGH9xpoOKbm5br1
WD1IDb2bMCA6kG+c9VAjo7TnlklImizZD3KhpMGkKU3spLURfu/iQZQfWhPJOskR8yC5ARU6152w
A00YNWCEk7x4H+W3JdMealQRXSSXN9dXt6Y7KMYgOQJvBtg8tzqzGcowSpl/aYzMqQ39t90VeyS5
RSyGaweF8jj2z0TBWuHB+UmngVB2Qn8+gBYfVWPHjiZspbxMcnE6ylkRO5kNTK7ETZDQ5JCPAel9
sriREYOA2KsazdXjgIqCgjXTBXgK4g60v+gqj4hXwLJhLmhBxCSnbpdgoNKS9Icwn7Yz7HLY9vtM
b73rpyYSySnIUJE5LCOIBCbT6XTiTNaPLvRyjDIDfK5M/sE447HM5nwzfIzKPWmGeR70SIJx7sok
6E35vZTrfVWjrGaqx25GC1whYmNcuwJsEiUD5KOxlLfQcbNMRmojfjRRQ9EXGb1+5Q1IspzSMgTZ
lNW4H8aDOQMIxJ/z66aaaYZhE7gDIbLvWjY6OmIFM9qk2Y/JdCTttgmfTHWjmwKTunb3kLlEMA4Q
KKbXcNsaA/e4ZDrDNlHTAWXifdtlmxAkiteVZS2kOxHzxXtyYiKpNUfooYAYuY38qHuVkHduqk08
L86QClzR2rGhxx7nhcooAK7ckiJDUjCpgAXIUzigz876aTej6UrdFAO1mwXXV7Z6308NJefHI3uw
gLnBaZFeu03ax8oyKyerxiA3oo265B/TYoCu7S4l8T+4d4xSQzQJ1jZM+2Nne7KpaT8VIwAXrEFs
dsAFC1LuFK5eRcua4H24uki89ZHiwc1j+P9zUVYlYXwHRhK7pOssZd/ZWpQfEWxiejVaSmzCaBep
5ZBRzW71zogf1Vjtb6y+jQV5msvDxXMOlxFfwgZQ8iGNoY3GWCMKcJG/9UcCehpM7kEfVSmac3mp
sRBkIeeuA61rGrwgbRiNXrOR3wzpoSTfpiJy8nKLpypwNILLcXkHz0WxNZ+cI3DutTbpEKXM4Au2
fbtCGCUKIURCOLc0GAZtMHML+frQj+inLQ14wu2u34U1GUBwwJAgX4IGFM6IJdbQyhiwBQbsuvVI
PmCydr7RJFGSZEUMYKdwAhayCJggwF3wWYGHrRUZSXqKwdmyHpghrlxURwJDIpDDd4hjtEMFSn+w
LBEMKYxraUOlyQ8NRWBBVsWw0aawv/A0/LAYyR5miTYEuzaHgytbleXYpALgvQ///horgIrYSA2q
yPRcTGiKmhZ3OAe7S0Jqp7B8ywRZ+dGqEs9qv5E63lhK4y4i/OxlpMCKHHjJIYkL2LvFqR5JaJyG
CaRaef5ct+2rWsOxyajMyyV1DClzi8j2r6viip3A2B1EQ1glQRaS05FBi9K8X5LKDU15M2if+TwG
C8KTGdR81yWxXzrPEEIR/0jitSRMqohOEyR11guoreF1fCk0/GX6Zqjw5n4jKh+IBHIOJ++qENhZ
CIxp45gjYoLbdNwQ9S0xLZ9K7yZxr69wdS/Rvs64rYBK4B1qb+q9MdGschUCdEX8MKmzJ4fOYAqC
oDU9AQzsf+UgyX5uB9uqluuQYGGpoiGn+6bbC5sKIxnvhf1mSSJKv0sLzzriQcaDNl2UVk32Wjgx
u4ONXHJPEFFKxnxfo1IcN/nGtJInalUuwZDz67t4ec2R9MctB0khCnMomp2LQyN3rlsTiyb72K9a
+kPrJpdIsmATV8UASofSHKBTF73+JpBUcjEhkBzS+r0EZfmotPd2LDCNKy9xrEZnz30GU4Go89WY
CSkMPUbsEVql4VtNhpR/nr2P3dj7CYqNRVjfZil5q7SmxpRtcgyjQnPkbgHwKWzsXUYNUal87Tw1
5HtZCgJ0zQbnRgujVpKlQYwyaOA1xxzQbLk1OlfJkEF/vn6WlzcC2fkvfiFkp2TMWTlffZkmdUwz
sBvWY68c0z5Cr1IJtixlzsIREYPUdQLtubwb6LjEG0QGAgAIMh4vn8l93cRLD6RB5C2mk6EKnyP/
ijYBuCfR/NxLbDceyafSuKthElLGaQQUWYJpaT7EwdA4w8d7FRRO5JCfVWCabgNeC1c6LO7e+Dlv
ld31LWYizs0qPgFhvAl0Gbjj+YgTxbhK0TV8Qrtk6O1QwcjWp2/XZazdlVMZnMZEhTQNugEZobW0
AVLuyk6l8adZUFHdb003AcVEcy6QrnhlcZd/GNSGDkw3bUAnRrtaQHNIMF65bBU3NEakccg/iQQz
NctmwhbwKYF4MqOmVAoQcE0bu9+HRos/32Y4pVpEUrXyPGBERH9kqef3QU/IkBIdsuYQkLgYbSug
0cF0uOW2A62Z9jAzMlrJv356l2gyVkY9kcptKkHSqKJTDpRKkeV46U1melSVin4LQ2s+Wl2i3Skh
MX6F42TVGCja09LJiRzuIlkZgBzMS29ZVKVxYmmSd7YyYGQzbcGi6NRarwBTLtnKD8wvIP6YRGgO
wbBne3JyFROWwyyJXuJSn3Ovkbp4k4SDIXjpXFwAcCgrClgWkU+C1vDJKqVCDb+IKqxO1t7MmT5Q
+I7rO7gmQsXzAslhxp3LB2byNPYTykmMjq8nLtrxO9C1isBEX89Q/iYDJ4m2cTSlgEKfC8VQKRgM
rY/ANLiRdDfcYeCECzyP/0Px0Bqw6R8iX9vjBSsBvGw56T7doWrmF9vByXfTzeyXQe/0/pN6aJ5K
t/8Hu3rycXz0pinVKEkNPm4xwNmpPfX2Dh8Z68FoHstB8GBfszenwrjIDbVxw5bYTqD9XQUTmdTK
v5SxsR57Kck/rp/thSzMBlZBIIt+UyAzkN05v5KxLOlkSIBAX0IzSJTIVc3Cy+iyuS7mEgjMyWHf
cRJFYU4BqrwMBRsupZdli6uNG2r6ZHZRusbclqmO3UbyED46/XKTaH8b7jDxQB/AQUDBDB5SWNpV
s2gKlmmnqq9gLrE6Y/SHWj0KlnlxVWBrTo+Os3B1sZikYHpCHlrwgN2ovoXWD+TJUHDdlLehL3u/
r4u8OEBOImfd5kTKqiZj1yZ67PRdrQShqFx4STfMyeCURDeAbqAjZJhP74m/7AYv+6a68d1Bce+X
7X0ImL+jH5KN5kcivRFtKKc3xmK3tGGs3f1v83l5H+4+J0cJLMfY34OWGhkEwUVf304E/AD1oUzD
u0O1Bmmg0cMD58bvqQSjy00iitFWRaA6zEBXJiJvFgScXIXertJkbBETy8aMGpTsQG3BHCuqYlxS
ZLBTA3aIlfXw9OQRAGreZ2r/pRkJBpHO+mdU/ij6/KCCnhlUyj9bxXQVsBsbRbZd6tyJskRQ/b28
9ewTTmJt7vSyXO6AlGTK2Y0YdZi1bzIaAjaGPQ6IC1M87Q39ScY8LIx1BAWykWCYN2pyhdITX0FN
QuDIWKB24WJ01u8AY0PwwDrfeRmV+0xj8Xiq/eoUf0S+vlm2RDRNVCSGMwJAiDWjUkNMVt2GmOkV
HntMypsNARPJ+gGDIQQILoA30YR1vpx+zLOENlnhRpmZboYa0/js9JDO87Pdv8Vlfmzz3rVm+wVk
+0GZLztDfb9ufC4RwOyATz6BvUdOdFlR0jgqdHyCGXnxM0jH09jJf89+49+BceNt9KInZXbozt4N
o5MK/ORatIxskcKYMNAyy+cRh4gWiMsRTnb6T8t6hbI5UxW0yc9CNAtr7Vl1KokzgJo60qRmgWvb
GZ4NRHXcO9mEDvOm2ib9uKvDUXC4q3aPoblBi2+jDsmZdYxYHVqNBa0o54FcLptmr+3BdXH9/NZM
kc6eGpoNzl/wWpwfnzwneifLJXaw8dLsZQIZkCwifFmN+gEZU1mhBSOF+Cdas3Sm/j9M8REYK/bT
/Npbm3Y5WCCXAmJNMT0zFPnhtQM7lcmu6IleRpjsYEg2kjUqXoUVuL9gaurvg3arhZtG9RZyFzfu
DEskvTeqm4+9U8leV+wI2C2QU72+y6v+k1ErsyI5sBz8RbVLii4hkzUZVDeRjcmCv8LpoUb7U+iM
6hPmxC2IcEsw1dwZ2Y1WeaEFzdr3vV+PHzkAk6nAq64ZKB1gRfTz4NTRYnO+O/ZUIR2TsyyB/Guh
7zUx3bm2wFsgKhvqq5KAwtZRNtQIevTOJZl2GMUtmBExzzn3qq0eIHzYgKL4MKiglzY275hftzHv
wK55Kzk06AdwzlXuR+xrLliGnelG8bNdeWt5Y+Vsu/cZQcbwugSh81B74TH2X6+f1Np9AGbuq0kD
+Eb+pdNnlE6GPiJ8w0MPmrMk95b8D3cOFhOQW1BugPKa2xKaWFWfNFCGcja2poHWgUrZSgoVGMfL
9O8X/RbyeBgQIcNKn+/8mOVVlAMg4Y60tBO0VCvy3VCO6b6Vm8IDNb38MPRqvy/mTibuXMTl2/W9
/IpjeG8LUkqWOcVHIPt3/gXyQsO2wjgUMH8EqrwfWj+2j6WE+ZoBCPqtJg9aeU9q1LL0HxiEHOsf
cbsL+/tExJh/SWYDL3X6JZy+Z2mUROkELcxeqdMuXvuJSU7u4v7qg0x1pF18MO5j3/L7LbkVdcSu
3QBkdNAgjfIgqinccRvs3WFYkC2ltasY27rCZMpXexGkAdY0F0ENSBZYFgyjR843GzM+m1mpMGcB
3XpBOykbi8b+HGq+4FBZcp0/VDSlKKgPo0YEYuRzOZFBBjp+9UvNdj74xRgbv6Wh7TOUWNU03NhJ
H/ohgP6POZKepjuUGCiP0LKIReRoq34F6FncIZkNB+dzywjkpBbZXOzsNvwm9Wj9QTe40W6kDbqp
NUEou7a/p6lOLqZT0q43Q9b+i0ZWW/uGoZGysNKwJgOM9FgKaHPQZsydYVFqyUJ6XBip2UXDhxwG
hcggr/nFUxFcvNbUoNDSDYho8GSTwsNC/GTxokF2U4zWbUXzpVdXdGICOOXXmkyjVsvEDSrGZdjH
eDL8OVkE7n51VSdiuMPpm4Y0HThV3SX9TivPbFunlN4IfbalXS2C+6yG3afWhLOsapSoiz5CGhJt
Xf6+AFkdFy+IuuP6rbP8qpId65fc7PJUdHprAe9pIppTkLDKTCkq4Z7yZ1rdku5uWo5yeifiGVnb
zlMxnJIU1tjQWsYCw+wpomD4rFyqe5K0XfQA8bYgOlpzVCZgu3goAvUMsvVzi6IPU6lGw4TY+h0D
/azYUT/Sffg4Y1q2f914rWkjoynHwAdEJIRv4W+NjnS5AkmycWOlQa4CJS5w7mvW/kTEl806iTvV
WWubsWEnNL4t40+VekrrFm1wfSFrj4NTKdy1UhM10/oRC+nkylV76syDd13C2lZhwJSlgqcbZ8Oz
9jDqXLUx0LFaagdjKp1i8YgmWMXawX/VVcHwhDcOX6uyJ2QjwR6F2HBGvSFYiho1gd5B1R/ZwKAr
MY9oFGjAqs84lcnFJKTMFAIfBhMbLeAsOXRR63TDjQySltml0e3Yuu0oUPCVW8uyjwx6Bd6ui3FP
UhelbVzaeIuolQPmUBDQ/ErnyVnaT000t+2rpMj5Zwj76gkyQUfMc8kneRb1IK1HicXV3eFp1J2i
cGa0d74mN91O2xT7xS0fMT1zQvf+vb2zg750bI84qa9TV/RCX6v/nn4OP3CNVGFWguMEenSwAgIG
qMjPjuHWkY7xjbZPnmSBJxAK5K5GNM5NXaVYf0Ica5c4lhc9dFsToqbX0M13dfDz+k1Zy3GdLZFz
PssI+owhg8TR7RIHwzXcaZ9u7hdUK0pXDUTtdGuPyTN5nPuJ+3G0igbyOq87aAeQ1dtOBnaL8k53
5e/VbeS8kda7xRHHpkNhTjeCBa9Yn7MP4O5QGbcVodXXB9AjVTfQMbL5Ee3fUJYJTRTvwdMgmkO1
otfAmCPLxbCvMEl8sGdEeV+aQ1O7vVHjbEOPWIMzZ/4A0vvO+GmlqJca7zWSTTY603Rlg3oVBo39
1tLlWCD/2dOtPh1s86mTd8R6jPrSl9rcM+mmEJH6XN539qlo7wKxO2rSvO2UE3uulwKfmlM/GR+V
4gNERYOM9/306/pRXJwEhkaw7mqE/OixvMhnUltaCI3RSdZXjAlw0TsHbXO1wGhe+AImBYykKJzA
c17YL3SP1qRMABUx22LZ04q+TLa6BFJJXv5+Oeh+AmE04AssV3IeCQyY0ZqhdRv+OY6+F8gFL6po
MulFaIO1oFEBgzaQ4Qdak53diX8GDFbLkTFEaa3+mLWnDmyqJgoKGLRRJq9oIbu+oLWdQ7kAiRb0
16smD0bXynrOFgP0nnHSvhoKBtTE7asd1YLi1kXQgV53Rq+HZA5IEsGXcr6oIu8sGwaoQ7z2m8y+
nTwTus9FpZhLZYMURE/wY3jLA3BxLsUwqWXHc9q5eRRrvl6DalKfE9GWra7lRAr795MDAuEvelTy
rHOT2fKK3gpUBkWVWJFCYMcuVYGtB72zmB2D2JNXhSovElQEIQmZOWRZXal3w+I7uJsj++4fSLbZ
GZ1I42LqRe9jtA/nnTu13Y0WDtRpapo49aB0G0AzZmCiQTNW2LYIvra+oX+WyaKwkw3tM7Tu2BGW
2c5PdaE4mAbslAuCX00Q+l6Ec2y2MRiLGRQaJRa+rVU3hx49F2XnllbokM7EQwhjwVXJz2CUkQzy
CqAeRy3fXr9ja8eIbARwbGhdw9XmlL9J9ChTWih/N90izojbp0jZRcVnjPFMbWoKFnkZQH6t8o84
zvlVZacO8gBxaJrzM+PWLDHIS96CQcsYX5JkU/QuAtf/3xK5mzeAdlrPc8iMuso19V2JQRaTcUsi
XzYfLNHj4rLH5GuJgMeB9AfNTzxqbZrQ7ALKms61kxdDRukuAOFqBpbvVDsoKkwnUBmWZ8JmXl/m
ZZqOE8zf/bEJCcDUnTuE5UFuv6XW96p+aSTqSvmChCHuhybtZvB69Ojew5Qpr8IY36HQAhpXjm33
m7BOPVAdbwjAGdc/7tKUM+3+symc4+gwMhWjrKHdC94HavhYkvd0Esi4CBzY+hWFAbHAZyfzOby2
bUnYzpAhxV2LHhTMoKTxODgDyXt/7stbvKFEla3LCh4nlDNMQ4EBNFNUd+5sVi/pNAZm3Hs16FEx
8GijAn05oOqUNh81CrSp8VvLliOGqOSy5Gjm4JXG7OnacmjDMri+4etqeLIbnOGSSdRPiJo6V5uQ
Ipbe1H47DEE+/9ABwSlHP6qPZrEf+t11uasHrehgcWZ9y6janNvLMm2mOFXYfkzl1jC7rWpFW1rW
ouVdJFK/9h3Vf1h3tI7xvZo2QJqo/uFSD+BHZIwiizH4HfCSRgeyRF191uPKG8zsYV5igew1T87A
6P8VzdkwfTSRiGE2rCfDPmmaHaYSClR5fRf/iOBMVokGn77OcHh2N22mVocJQcumrvyTyThZCmcy
RlLKajpjKaCDBsHHFiWk38kWNYZDuy23mJFzrz6hT2IE1WW/nQWPTdEiOVWpMXtuzAHodZNs8qid
+jmh/jiLmK5WHevJGrkbaoa0NylzrFaywyBYq3q04XqyQ9p7rbzts4d/uQB/jo6/d2jaQtkGW5or
Hh2PhBzI9PO6CIEC8lmBNA1Hu1YQDEnV86TdCYPI1d/HmwilPFTaLkaiaVRHsLqwJZR3XfvU2P8S
c6CzDIUQEE2hk/3cRpBiqMycwkZ0cnYYM+JoSvpk1M9Er7ctyW+GiX5e3zH2i2dpHWYtTiRyOtAU
RG5sFRLJjBq1O0v3jbQ1qp9hJ0Dsr+r0iSDu9EdbBiPeDEGxdddTw9V7J5lEWM/V1eDRikFv4Le6
AK5k4yKlutbAAI1wb0U+7TBponJi+V2eG7dbZMF5rcXAwD8x1A9gjpgUeX5eel+FYVVgtGJsban+
ZikesTedqL+fncHFGbGRTlAItMjyhHQSUiIRuNQRppHca8EnkOaYoUyoi4FySJo4UrX5B6X4I5Bn
oYu7CtDfEQKbKrDU27b1u+qXbIGZROATV8/rRBCfVMNwgGhq2MowvZ10HvoPs+xTVVx7EcBevt6q
/CaC0AjFd+BRkQTg9K8w5yia4w4hX+nELurDe4LpI2goSrZg7XaynXEcN7fp/uM+9Gy3f3+iN72X
3xhBsykdbLmLJLLgSly2OeDynXyTzlz5yROqlse21Qil7nL3LvnRXtt2N9VD/vYf0r5sSU5ci/aL
iEAIAXoFcqyseXDZL4TtspmREDNffxc+9x5nUtwkuk9Edz+5vVNC2trD2mvRW3kz3iVf4sO4eUx1
lz2UN6GPxkW/NrPyuaw5/YRpWAVkbaCRnDOipkoWNOfgnwYfpnmEOig0YCBn0Xr1BgMsD9Q1dmtj
w58LjTObxuWyh2xSY3Rg80c4euTUf9Efhgf9vfS/Fp7tDx5xlR8dzRvs+n5tRJQsXdnzBdNL4x2n
CedFiwUfJ9iI2ASDl+40r9t2D2yHNPaU3TnbNb2HxRTk3OwsNIJ2LQ9kCrNodvnlhrnimKYu96qf
p/LFvHdczbdubV8HAe0a0exnddLZfs+8VA2dTX2g2G/MI2xH982+77c/niwIllg+OeoP+j336M70
Qar05bnZIkJfozhaTAbOlz8Lp9qiVp0V4CcYtxRUOn69eRrdfqt5f65esc3f5c4+0g33r3uy5X2H
zgYmDKZRqXk0jPmaoQpb7LvtJjha1QazPG77Tre1Dx0CT94kA5BBSenl2wB9mpUwcileALHTf63P
v3qVYcjPgXUoSblmuzH4mpDWkgXQLOIOY0qDImq4PM5Sy6CNXPSVl2WJB7AtOB1XHoPFLQS17CS4
B9o0zINcmiBF1iWxDhOVcolf7uGk6x84OTc/izfp/goP4QvGkw+Nl705axu4dFvPbc/OjVkROpIA
tnnaemHnhYUfoXQAEcN/cU4AQ8MgPCBNGIOe7aPVKpWCbwN3BFzQP7lbeew+/x6i6cIeMxf6wbHX
euIrCiTQT9yteqWl6Ojc/OygdGUc5+DkxB5Duvhn/57eJsrFyE/Yumj6e+l3MBp5+f3HyqqXckVw
uGHF4FFFT3YWbyZ1mwRlR7G95M3OXCf9ZdmnNn1JjbeE+VF6bNe4BhbfvHOTs4DTjmkHrgaYVLGb
Prbg9rXvC4iQyUO6h+SiRV1yBxae1kvcqbWWbEK8169oQFxf+vTcz8IB8JqD8Bl4bUxszt+9QFV5
1JfoDPfWq4DgYn4vzR1qig5wAk1576xFpgsfGJVtAP85BgohUziLdAxjcAqLlMoDSK7d9RzDk2aQ
tEiEsjUQ5oJLcGyMh0Lze5rWnKN9shjcq6ZeKQ+d460jh++jqa9EU4urOTMx+4hF3CLUZjBBMAJe
i9Gvu3uII1z/RAt3H/wpU18I0TXorWZbZpVNAjIrGBkpSqFhummwnHSbB1+v21kqvU5ELZhzQ85A
UHq6dHAhyWmlNbXyOnLsER6Cl6k1dzRwQ80tyMHJbuWadMbSNwLXAq4dEFnoqs/WFtJEJmnbKK9y
8m0RyENmqzW/Pf0dsyOOZf21MQuzRhZZBbgt1cSG4eX6Bum3Jwrp1nSran8coA7tR/U2WiPzXDoc
gJ9SHHIAMKCXebmdkhcy5g4AD3S4C4Jfcf8smt/XP9ni0TCB+sU3Yxjpm5nQezEUEGuBqrt8KTlg
gPSnnSV4Yd+u21leyl87M7ccFTF6ejXsCOml9M5s7kjtXTfxGfWFbwQlO2CC8YrjBZ+dPs2Osz7Q
p9OXi8cxCabhTvGmRtoARW2G+yEcRwBaZXESJDooTr9yjI76xRjmT9d/yh949qcTA5AnJCghvINq
/OWXI2ZBA5L2CuzAfZiBCsau3joRhQ921sufg1n0hgf+WTsHQQhL/bYqnLsojTC62WhpCQGTpNjj
Lxe7IrUnGAjiklPvVJ3tKm6Fwo3H8SHkmPCMNdnvYlGXJxmF9Ss4hkDXnXUSM0t6yOKHojfZR+ik
/Es9GPVB7wf7LeaYffEjM24e4yAlOMDK7Y0+8aLaSO5FM5WsAjk4rlG28Vakg/jdRRqSJlD065sQ
MPIHUpTInEvSGEejaZw1kqk/COvZ/nFgbkH6jwcVRLazHLPT6nFw1KCg7KN5jnjFFm9En2/BG76v
HAK2N3pELPUjZL/1sn52BsONjOQLHgw/B2d5BOhkob6lBti+qg6AXoJuWrvS01040kCIgzMA5eFp
gGp23DKgIPSS4RsbdXzTAWIhBMhN7S/Xj9LC83phZbrAZ5ltPDpFw3RY4ZXs7szIVJD3dgDadHUr
Hg/gXUmfUp3vQhtwD9l3K6DaBf/AoXaH9x31EiDEZ64PFI4JFBzh9upEd8XQemb3TJ3NUK3YWahf
XNiZXRgtcOjQ53jVHdCK2eNW8BQj3X7ZPbetsxKxLHw4+AmOw4Dp3M8RKmYLRKiD4cgDYuOUEfAF
aMUpCMN/8bTj+GL2C5MEuBSzkJD1YW7JZFRe1Nj3UodSLM8gXG6uMngsxJ584uUB0ykwBig9XB6R
sSRda+dYT5+04dYmZbCFJAzw80DjPKsQgfAYCsMzMtK5llMVG6Mpwpfrx3TtnMz8ewFEQFunCnsK
6bYGw/URwDX5pqxWKj2Ldgjgc5DsgdOe8+E3Ia+pASlL9DwjXxS+YrfSdCDGuFKPXDqPwFBMUsKT
usN8JiAKepkl07VTAuVP+pzIFKN727Z77cNh+8/37tzW/I4FEXLrAbY0fuRgPo/qWz08ZbZ2uG5n
4dxP5FRTgoLyJ5BCl+ckaR1mjSHOSRwZzmNAMnFfhlr9OlqseL1uaiEqA8U/+qR4EvDmzGcQij6N
R0zEwWtBWamj3VPerdX8FldzZmI6KWeOsa3Nkg/gUvW6EjxDlGw5pCTqtvoXXh7cDRhgRACGwdTZ
poWxQ6D2i1tsqh8KbHV98Jxov67v1meA4qSDcWZkdgLyMGIV8KbKK+0/LSQd0/YpeDEPhLzSbMcc
iAG3XlffNXwHwPx16wtFcRhH+qaDygia5bMVjuD+majckR1YlWub+w6yo114l6KuG/lVG61436UH
jSBFAFptgtvM5/zzFjQbg5pOu+wOQWLuSN9/AzzkRoTtyQQtrT6aB7ADvl1f5dKJnEibrD+0TfCS
l8dFBqGWWhVWmfTVrjbEHWZm/7nDn0bG/mti5gOzNsmpNR0VpsePYPZ9SqIJcLo2rbl08PG1QL2P
OpwJ9rzLlaAMl452UyBlVNwfxbg15Hjg+eBf37A/LbJ5DIZkDoENOK0BV57tWGmjuGyYQnlNRErh
QkxYdq4Cx42v56li2zZi1tZpy/7ZaWQLfbgs9TOjDPCHNPxIN9bjGjK5elQZbtLXpe3WvRK+zpQ2
eNyoAFfp4lI7dSIL7o06iXo30PX+FLT2eDQBEP7Sj0aC+W8elF/qgOcbJyI5xFysOj51lRofudnJ
lyrh47EFU5Tf1nJ0IDFt2RgoHWv8r1RKEGki68mhPIYazU/KsrDdCEOIvVYQ7od9FDw4nVHieTTA
wJZNGoxMmu2OltD7dQ3MxqAzFD2olsZbHU/rQSuCQyo042BrbEPkSLeFtIft2EkOtB0f7rmhjxjC
0MwTK5E0ulHWiHzTkNIBRSoN1UfmQAhiGKvxbVAWyaHMoKUPra51pZv1UR24Q1JkG4dF7Uuf9WTX
lHn6VQtj4g1NbAE6hWgpWLmVS6k7YGGII+DkMHA6z6MNrlVFZiPQA2+3fYqDUt41HSiIQT5ovgGh
F0Aoqmh6X2q9c0ecJincPhnalSu0/LyjioQiBfzDfPKybIekrOWUwqGU1Da/FeiGTLbpg9/XD/ea
nZnDVaLIJcUQkkeMbMut8qSz4C3JnGPHx8j732zN7lGYl0MFBnO4BR78sJA+uSGwQ5XKHLcT9tN1
Y0tu7vwzzhaWoW8nO4bPiIWc+tR+Sos1SZolBz4NnqBqBX5j0DZd+p8OqWJlosoLFCHxxgb0bCBv
Rk4it1omfgjMuwSJc5DWWot4KSQD5QeqcUhDwIQzi6c577SWTqFfQU5G7AktdA2UNJNsj/bfynVY
Oh/ntmZlubxJ+txusY3SLkHF0WT5VrP0lzor1RMw3fR/PPazl2MAR0iJmc0pAkx98NMqK91I4yWI
1ta19O0w6/3f+zX7dsIY0qwxYSjFxJDd9ADnK1fnbyNFRydOHyCk6A5VucZWOh3xy6dkGjA2oROD
cgjAHtPPOovVRGJgB3PEacWw7c17VKdb3oDYo/Xa1NWbW868xvntYCgQBW+fsHLlc35+MmEfuGtQ
NSDQQU3m0n6gARjY1a3wcuPYxT/N8jEKP65fvIXq07kNUA1f2hhsFjBLwUbFzUcDwn55Y3q9/jNh
6QmURkCdtL/IqL8njeYaDTlIAH6v/4TPgdzlL5gFBmAHq63MwS8QoB3mfeBW1Z2M6hurhqB7l0AS
N9lct7gQuAINCbw5Koi4kphjv1x0mdG0GYkpEMyFo7XTWKfemzEMUJ0YuvopYq18LHVwhAOnKDEF
FzCAUk8kNNO9DeVmum0yUz8mKHKuzR5/vsGgXMM0F+h7gN37hNR0MsesMJOM1zzXb4j+Uy/LfdVj
tCtha/R1i58ehPYo81Fo2CIHv9wFQ6PSjGzQqubOXYAMkUFdO9qTDHS44l4Tr1Zz07Bj3r5G1ooG
09InP7c881NtYag4Upj+1Idbu7wlxcEgQOLTOzt6JeN+5WtPB2h+jf9D249EAeHn7IAlJphkBh0v
s+TmyRTG09C+8FZuwlBsZYLIjHa3OvBWjuYcIaD09br5pbWyKXG1oCyBkvjsaYubmjVlXwBfbfC3
ASoMhqBbnjgAlOvvKjZu6tBciYEXEK5gdoLoFIjSgUtCpe/yy2r9ABHJECvuU/bSgyJBG4jfkzr1
Uis8WSioDCk/6pJCZvAjR5Hy+pIXQCW4XthrkMiBThoZ6KV9GkTEbmswSovqBOqeujo4XeWVzgD1
sj140x3kg8E2o36eeD3bpmLtk3+uLeEHmJhgAjALQ0zzmoHiMbCNOoPAZXIgeePWQPaa2u8oNlxL
22fDwQxu++5fODKMgILxZsK3Iy++XPUYq7CMJkcGYoHklNYqB16nlrc8589jE9/ZSfC9TXm98kwt
uQwMUcEeAImo686ON6GqyGIDAH6zpK6JoUvbGu7jvnN1zAVd/7CfYxmMaUFjBwEUmO4+1UegH650
ewqVWvaTV80OQ0N+LSqX1+pgq7UBk4XgHubAso8SK4xiZOByQ5ssaJqUT7PbSj33puk6GBIQeroh
TrnrqoeW64i2g21IkpWXd2FPLyzPPqUmLDBtabBcBQ8dKKDrAig7DD6h57V2V6f7P/NOMAWWVNCv
Q/huHpdC1wAEmTn8Qz3Sownpcrwwp0gLfSrVJs0xZgtadOE8jVZ0M3bWrkKV5fpXXVws+NExgQUO
OoSql9tcjHFpRAUWO2rfanZbaZUr66cqKf75/UAz1wLEHPU85EmzKK5x8qDCnUQ4RZqjctoNXLVn
leQnph/2Wt4fsqDfXV/aZ6oYxE0QoEIUBxovsNXN1mZK2y4cDTZTQJxBqcWOJNypbG/qm8LZR6Of
21+Ydir41khetWJw6w7Y/PtGW/nMC68AfgdHY2hiFLHngphQcujRi8LvSCI/T3cmfbHZraMCL41u
eMa215e9+EX/WmOzoK7thzJOSvj/QgDIp38pq8jH9I0r11zekkPALD/2F4WWCXFweXSCzBi6phmB
n9BrT2qxl/DmqSDyJqLpU8/V4/V1LYUsINukBkhjMTKDQtKlvUrv9RjVdTDBA0gVEunKaps2umvK
W3CNJXITxE8BFJodcP/GL9eNmwsX9dz27CFPWxAdqdyA7SIEqWlyIlG9clwXAn6wsoHg3oIc22fB
n7aSMnICsL9nGrQRkqkBPCAKjA/XV7L0PgO/jnR0kiZAwjh7n1kD0mmzHuDeFBe7OIxMdzTz8DF3
Qu63rM92USNuE9uCcRr61WAmbhQOk04Ce9Xw2BxasV65+7y/+LCghMB/8HHnVzWTlZkPNoJykVZg
A0awHWCsNQWrKzeyMnRtRdMbpgXJmtLYtNqZBzah04AHjWPaGfKnl4fKilOrEQQ85ujhGequQw/K
GC3PrtALcr7nFcrzax9gwelfmJyd47gpQFTZw6Tt9H4pX7nSPb3PNyZKajZVrojqyEVkM7E967uM
Y74xMFZ6UgvdamBdpn8IQyqkz8Hr+YAgLWlwmRQFAjojUOpG2ZJ9YFz6xtQnkhY8eOZ3DsIDydTO
BJKEkGIfQ6PJsfYpq11oT4A4PL4JHAjwgJaxl2sMd8tHFdVckPDYFlLxmQNvqyYJB45bV7QOorlj
k74ngWtTP6jC18SUBzN+JxVgylb3YuTZNgFuTunGytO1dDHRD4Ie/IRpAQH+5RHBBSBxOiLwiamG
qRyT9HvF0FahlVpJjZYtOTYYt9gES5udDGJXZdZMqWliGnuHRPuqzTZWZq94mqUXAtw4gIhhSgKZ
ycwD9DrVEsyPS9DiGHCi+zj9iDHpb65x8Cx67KlrDdU0NE1g7nLniiFmSZ2As0CUQWBsohiMKEzH
xETbaO1r6wz2F9IQss8jW54quyInx1LkxizQOSoJD1dekKW7Dr17wJPAiziRp13+HFFLYo0p6Jqt
6IuVPTjBb6M/xNVmzB6i/Bm1juuedmGbUWn+a272ZiR1bOjxZC4Kbp1+z8VmVG+rZJuLgTJq4H+4
ykARMaddFJqEqknQSPhzt41PgfhotN9GvbHNdwY8eYHhxpV4ZgHDj4LUmclp5We1sThpBGYIYRJw
fV99CV3t6QdUGpBFu80NYCzuwzH6pT00APSvtVAXNvXC9BSUnJkeIqkwE9dKLym+lrqXQeZTDfcd
XYOILgU350ucYrozO0Ee6KJqYAcKsFut1CCU2ntaXx0aIV2qRStbuhQinpubXcmORnEfd9jRrH4f
FVh85HMXP+maLwLhCr69fjIJW3iDUA1BOAUdlYm2YuZZxyRP7IIiSLQgitmAS6rv1a4qK6fawAdZ
R1UbJXi3uc2hO1irN10q40FjHBimGriN2O0kwQBNShXGpgeM12zNcRgejUHotkdHSrMHuPNyJ7vC
tPeAbPXfU9ILy2NDSDfRGOJdCZ0wvalKXne+oQASckurFdGmZ5o6ZrrQNvHkB2hhgKghb3TywWu9
2htVl0IBKOda7LdRUthe1QfOHdPKhIHz2pEPNDT1l9Ig2TvTcxBtasQZkaZWeqh7ZgyRbDcSdXKA
0DlF4gVRPp/YkcJvcJq71g4og36sFn4nKpY+ysPqmZa0k/7QlN2mSWr9Gwgz4DxNPbYE2F3DyNqy
qDSOYQe4l1vLDoLtOcS/obSZazm40/nECgWF7IkBX9/z0gDSrc4aY3S5BBgYncaihK/Xh/bYpRFv
vBKCpB+CgIJlaGz+Ow0lgVo5j3dQpxx8noH2/qhzAk66GoS+bimwyW6IdnwCAE3TeHpaW4HX6Gb+
q5RDc2uNXGBgLE2CBmIRDeiwlMLUdc6D+jtBxxMY87BSP5uKFM8iFmPgshJEGbWj8d8Zw/Y+2cIO
7xTp9cQLMVRH3c4cTyYEdTYtRJ8PeD3xSHfc2UFN1egh6VAf8rpJjmPXFYdmKI2DXvfO97KXXewa
RZSLLRjYKdhyelocGRtoflsw4WwMrY1DHxTTBShr2+BWN6Sm9kNBQAWdGrp2iz5Hjrow+qHvhoII
qBtADM701DCWpd/ZjItH2SfRjaUGanqlHEvInfRlmbp2Kyr05dII+l9RV91pbCTPpurj0S3Ldsxd
gwqDPEjWFnLTdKQJb7Va0VPfGdWGIov70fKhBEOAVTBMHU8cYyvXcvFWohQI3DPoGumcw12pGqcn
l3j/QZ4aYPiqvDW6r2l8R1O3SPZU/AbN6EBPFtqy/9w00nIUKQEe4gyT6pf+TrQ12jkpQq06Zqeq
be9Y+JEauQvOtp0Bc0PXboXR3ZTASlWYqqzNtbnDBRcIzlJQmaGJaqI6P3OBhaaPeYRg3Gs04hre
jp2azsSt1MFzU6w4wAXvPqFtIdvAprmWeY2UaBmrSK2hRtq4lnUnc8uLq/0QvAQ0XvmoS8tCdQ70
v1CMBMJ8FgPJoYPbLEMJYSYT9djSFEei900GPGwJ1kN4kcYfQ5IW7thY3VrzbOG5nIRdDXSxUCT8
VJZE+blVgHdATiYe3mOwPnNN3daafnAqa+UIrZmavZiZ1hpUs2Cq7Mu9UzJfw7es+9QL11hTF7YU
jLcY8MUAB16gee5C+4ErZ4DSY9IWmwBkrb6hiWet7zaJDcRFpm36XqyE5gsFgAub0+rP4gE7hIJq
m8Bm1nTA6VJkIc/Xr+BC8H8eLs6VagLJY7MaKmhcswAkghmo4JUbOCuMvot7dxaUzvJdKGs17dhB
MWVsON5v7S1O+V1cWJ4GtUw7NHdtqO3+8cIwoOZg8AVHEOJwsxtQ06GKxw43wGSJV+kNYprgkMVk
JaVdOH9gtwUE20R5g+CuXX6hGm0VR0YSkSGpN4rtk8hE8PZir5W9llJnOuEV9GleBPZmjmqwekll
GEsAvbvuvQRiAY2FYSyYV7eZJt3OCvEroiSFvrDVmQF0YhHvfAvapgVaJgzTUxES+yaqWr6PQiva
BAHUQ6O40zbEzMDhJCsrDfy07sRDn1lQhDJUG63Jrywe6LODMIsAY4YSN50OgrJRTusSVHnSiK58
kwU/e36m5yqHAsVI0nEYMevaNfo9aT6U+cjinxbbXD9kC18flFMGZkKmohYmoC6/fpM0tU0Ekq0W
lapEr30a76FxxoO363YW78+ZnWlbz/xAUvEGHRKsiE73pUl/OlLH6FCyTTP+lQXmUabpw3WTSxke
zjUKVAbHnLbNZzZ5GxdMb5SEqBFq1NEIeFaxycZvES1cEn0DL6yR+blJ/Ot2FxzShdnZhUqrIjdU
ArMN6zYyf6HDsMuaFSPTb5/X3/QJf+iAnw+MWzMjdUarodVRImjRHQ1pdA+m0ZX9WzMxc91EKIQB
IUzkOUg1hiB6xPTDyvOwsFdwbBMdH+DzU9/z8lioUrfbrKpRUtHlU1Fp38Mgw7Ca/BcVjHMzUwB5
dvqaOFNW7cAMZn1ldi/AgR3FtwkH0nFD2y+5teK6l+6vzrAkCAoBvT4PXvISPaucoRZaD4Cui/o+
Ge1N3ZtHA2q2dr6GKl80BzUPTDCiV4QRzcvlJaNVWg1B0h2gx0fGbMNKyzckRo5pdCv/OYiYgOP9
r7XZuSjbvtcAB5Se0u7HrnIN46NKb2u2jYALKNaejaXiE7QfMAGAG2yjR3y5NjMFv3fUjbBm/TLt
Dbd3ffc7S154F/hl89GbawCipc3EeAVU3cAagurp3CDt0a0NMZkVx/2GiUC6I6CibpMmoHuwB6+x
mh//2GGgRorEk6MTjSRm9vkwUyu4sCU6/yJ0SW/dhyHbGUhpVyLNpZVNQ8sTxwv4SedDc84w2DHu
2iTBvWnHGwhCuLzfRAoZ3RoV1LKp/7YH5kEZJuIIGzMEtbZ6FzrGieLXwYpcGeyHf9ElvHjBZrtn
Fx1LxhEvS16jphX4UfRUDaB4RfuS/YzatQb78oOJgSLwDUFMQ59WfuZKhrByMsCHEURj0DUDFhpo
qzZ+ZOla+XxpC5FmgVIWGe00WnhpaAzawdBzGKqyLyy/1bKtshOv4JsSpYDrB3DxcT4zNXOPBaop
dk9hatBOOjQ4jLzZZNkxRFoLZiu21tNeeljOVzaLOWhMI52raQv1cptGwU3YdfvrK1rgzkAufrak
6TecfaY85nlsNrDR8+8lfRyIJwA6d4ZjDc2VcZt2HoR+Mrmvkz2UpD0rfu34k1U/DFYKeruXlV8z
beD8tT7/NbMzCkwkdAhM/BoF+UF1g06iawMV2YI7Q1o3HBfR0LcYoIqKTRNtV4xPB+WTcZtStJyh
eQK4xOVWaBYECZ1qgNijY3xNof9hlN2d1qBXRtLdAIrTsVB+r74VPAMFapCvfYpF+0jkJ5UGYKvm
o80t+rFdrI2QAQUVEqUtZgYyt2hedat1zZzuNROj43nw3bTUu6mvBDFLvTDgQDEzBwzBhDKfrV7Q
BoSNDlbfdl+6wvIDQ/mDg743Cp9uhVI4SnQb2ac4G/0mZFDD7pAcW/VJ5avSU0u+4/y3zO4ZUKMQ
EauxEwV3ZRhtdP4LD7Rehv9my88NzW5Y7eS6jDsYKm2UxtM3CuZeXbqVeLHaxteKXYl0KUHJN1qr
/y8F3dhvYMgwSIJUb06bCUxD2mJaq0D5QmAoA3iVD6o/5mSTQGwkTe6j4S43NteP+PK+/rU5+bez
yz6auFpNCZslirDlxogHmvlWkndArcT915bL7um6xelvnN+p81XOctlojGXeElhk5kei3aQS8i2g
TOs9qt8m2VqVcXIP/39r0BO/XF9AyiHB5A9e00IcY1HtZYV2Lv91fU1LD87fNaFze2mlHRUQutOa
hr7xRFAi64ScbvyccyxzXGuGLTU5/0yiAX5HTRAuzLYwM4glGsjdeSyCwNro6fojMzNX2i+O9SPp
vEyAZsx8F8F9U6zcj+Xzgk7uf0zPoT5Vr7HUGWC6LvttZ4AmuPFzyE/G6Zrjn77Mpy8HrkAAqeB+
PlWmbdVrozJgKRdvUbAFuagR3hqYYSD0mCW+PXpju7K4Px7tms3ZbbDHMSuIgE0LEWRqbzMdBR3A
QpKtxm6scjcGG0vzY/L9+vFZAohDIPHvWmcfNG4drckI7BZ56yl+UPUds+DdIcF9ApxU12ofyV0k
to3hBtbaHVn8pqAgAqBqEvX7I2h95gMIujiAPWKmMBPqtemSx7jrvC56y7S1B3XxNp5Zmn7JmaW6
bzOIcMOSCDJfRpFPQZ0gteJfODVUL7CjFNhXsN9cmhGk7YEagqJ5QtUvhZ6q64Rwo4VpfktJs5KH
L+0eB2p0otC0QAM5i2qdUuVEw2w8Kn/T3CsFOjXycq18DMw1Pdal7Ts3NTueVBpZSEOYirRc+Smt
0Td0EsuXFtutnMg1U7MttFkRtW0OU6K4qYxvBn+wMOpWniL5M4XE/fhNJ28k2BvtF5E+ETCWJyu/
YMmlnq31DyDg7Kigf2ZV6AYi9BEfeX7UndMk8esYD3m81rGYtm1+689Nzb13GZgVBzrfq0b7dxq9
pQVkrq0WQ3wg8wAatjWzlcUt7i7SVUAzgYP6JM6sJZaWViAH96KCHYBsfm1k5Jftmk7U4tE8MzML
mqgToeZtwgyiyJtamNsRJuKe7YErXFFpXNhDhscIzTSAsMHoMttD6Ln/389lagzR2VCKTafnIAYI
7YcE3R+fqT5CP7RSK+HEQkaEKWnM5GO0BkW9eWZeyMaK8jwSHhOx9kSb3PZyUOCtfLDpuM+OCIr8
6N5NsqfQBZhdh7Gk4F2lSIzz8s1qfD0+odJeBd8cFLLBaO8StTLrtkCiiPFvaqF+A3pe0LVPR+js
/JcYd7VQ4wMEDBMNtA3dDG6sGSFw2jCPd2wP6ZJNDJq/lGkH2oDWzA43rI539YgZ1LBDh6XzA6vb
jJb9ogsCWpoMyL50mwB9IAvupcYavf/CccNPxjiCOY1CozB++ZOHHtqNvQTAr6gqiEUjGEncLPnI
68frzmnprE0sTPgXczYobV3asdtCA8gJmLW+3jGICgfRIQQaL0VOBIUk3OP/zdzM6wqiRt0eJ3Ph
qwBXF+F3SXsfBa/FxPn7b7IA0KMCIge2HODW5/SHuSzBU6xbAvSDPoZfFa/dBPRDlQGYsVuxwyhu
xdpc89KXs/HZ0I+HS/pUSw6NhvVR1mHQQvk1zbwi+1UML52+piq34NRRH/xrZ+aQwpwD7UpwjZiz
b/nRslwMgLtk9DK5igScErX5lYVnBREnCPCR4MxPY9grZcawZZOH3nzQes9AAo2R2KZuXcbBAOML
uVVOgChh56wh8ZaSORxOmEYleypmzw4pxusTKx/6P4e01n+m5TebbY12LzlU+3J03ndZv3Ivllzh
ucnZQcVMfF9UFr6iNZHYjfwZKhMr3nbxA56tauYHI4sOHWthQiujUzlplIbltlXxLUuzL200rMwa
LQXk57s4Z4Y2LLCTOzV20S67DxXd25nuZlF4jxrYUdLmWQudLUehsjbfQZTuXr/4S3nWhfXZo8YF
rwfJsdqoOqTlpkx6gNCetOYjCN+c6CTkM3E2ir5IcyWmXEoILizPLkqsGUYxOLCsysTXlOWONbR9
reReWeK1ktl26J4wdLfTwtZPk+eBvpE281eWPy3v0w36+7Hn1aeUWoPoJDY/LT+y4BFgNL/mXp7c
t6WXtYdiRCr2pVqTcl/0RRb6jnBF6M/Nn9phCPW+MGE1In5RP9vVQ9Btk2LlIC+9IdAB+39WzFld
YMKlCY3BCjPxpjd4Xbcj2RvsmwFh5W4ll12IHlAT0OmfcVDINM1uTWwPBTh14Yq4g6GfdGfJt4Fr
z0ovwKVunRJmuBlbI7xaMTrP1EGNT/4zzd0KX7SvLLhJkE9GDPXSkx3GrlWsnJeFoHZCUgHiDzYj
RIKz22IBORMCO4UYiTzK2gCE4DCs8uIsnI4LI7OLwXIrD2oKI2P/UCNJz7hXDojB1ojK1xYzKwPG
GgiNbDnZcX5EqvOqIXBXSVoXvClmN0HvgxT1zyTnZSBTlOA6S4Eh8Fjmmdkb4NrOuBlYgvri2sdZ
3DcMTeF5Ry0FifGlKW4AECt0mJLB/dj+KrtnO3xm9T/PArCgv1amF+osaB1TdJQyDVY0G3VSMDI6
GyvYlM3XkJYYKVk5cEtvrIXeNKjHwFdEIXZ/aQ6IrLAyJnN2fq/CHx2FPKjxZrFHe9yTbtM1GLVf
CQaXPhnaI7aNjiN6qnN+b+BFIX42BYMZq6F/Xrsc+mDAqTqn0oxX1rd0g214QWAjEZIB+nO5PAif
CyNwYEuAqFGkB05eI/Hu9L3L6p8j3Sh44Osuf+mU4HhAfR0BE5q4sw0dSisLkw4WweHsanXgaSZ4
CMbAByve/2Zqnt+j55CC+GcypXXg2Uj3mvGFghJgFM5aH2N5VUihuDlR4s0F8qrQCGQfMqiN1Cr7
KDCp/sORRHsHyFY+V7YRQMpbZOEN8NPZKRtH+2QNRl7vCOHRodQk8jvDHAV5aIucNNAZj8rW12ne
Pl7f/YU3CUMiBiirAA9Fu2m2+5KBkBvIdsBR0Y5FbdWqHhh49aCE61IRuZ36et3e0lkGz8g0hYuY
3+QzXxpaIKSSFexFNSYpxIbyrz3Ccev/kHZdPZbq3PIXIZkMr4SdunfnOC9oImCSyeHX32Kkb5rt
5mLNnIejOdKWurC9vGyvUEXurPgfug2QN0fpP+jMQE7Dv9kkrSpadR7bVFby66BEo6+Y7FyFbPJQ
onCTpEV8wOAFtYdrLsIE8aiio9UBnYd8JWDAUCPYJ3P5SvGuaGfFTj3duGcKuEcgPTGcas1H/m57
XlfW8QJztseFF9TMqeo0CyUsYPpBBQSafsevc8BOT1MU4aOeCrnvbcS1VN0F5LzUC8hh7MPB1GbI
yifFrtD22bSfE5ayeWBy48TsaIdnzfYayIuwe2a/bH/A+pDnPmuwgeLmypkuznkwW6ZoJiHkzAqv
bh6sBjmsyUfiNg9FIgRrwRFTRuklnnYIAHzywlGqouGYor5Th9Lci5WT8QGFpPLjFEOL21W7tHnv
DTU5KFqm/yr11v6KfujOr7sW1N4DEnlHLa/1N/hxfJvRZNaDRRMdshyF1veeUXZR5FedkbzqkTR4
maHWHpUq+Vc4qYhiyTIovAXucO3GjxX8M4P8dS2Jy4QFMgyVkshVlUNh34zdsS1dKYPkF7o8AuOF
kQMyWZnxA0JkIvyVdMsFPnfYFOgmRzsuVjCcjjRB18orQ+MFccf4OVIPAySJQyrAXLljXUBy/qeP
cftXZqNRlPuo+0kmEF7/2rbL2e64J8wFBHftYV2XTgPBrEboOS5Qn0HknY7sqp0doARfzcbqbyOu
OFXo8aIFEeXAUBnma0+kXrb7SUXR1WSf0NBCwMtrV9/iYG8K12wNCtEU8K6gzB5KGdyms6tMC8aw
h6aA9AUkr/qEKo3EV9FCAUpAwb1n5QxFkyh4nGcOTvAKcOahNTo4TOsBZXkZEn75NW76PqXfu/Kw
PX1rDhu8q3iZwV3j2sNLkskdMSAiKKN0u9VNRKJMDY0LWqpBJqgG8z94t4gSOYNN8mtDstDIldG2
Tz3oOmWCEOzq9C6+ZPZ5C59ap41GOpVApTsa7uvpexG/NUg5jgmyLpOoKXx1fiHTaMpoOybo4bwE
g3REWKE5GiUHU11AfVzSPEPO3wrbfJNAOChYzbWdB8IahMwRX0RvKndcdGEUWPlIsS3K/KYIi+s0
V1H4bwpgVmYQ40EZJ2pHcDLwjw40gVuNPCUM6VRMWeAQ5RHpUzv5pvaCq9PaPpcRMYUozW8+eW6f
d3keFVo89xeXDggZ2EgdUp+qAYm4YZ8V0RHeX2Co84rwrmW+I+PpRsDDwtfpWVJVsVIGUb9OfpFk
j9u6I7exk2ZuNyS7xH4vipdQfaG5gBRnjWMEr48/wDx/wMDahDQqgDUJPcto5aklj9p3evBVSTun
7NFvd7LLvT4dYug9aXeV+RaH71NxU4uMdvXasfwUzmqHZsy61sCnSBKIG7Evexk1Upmnk6/UhLZN
dVCya8g+gOgkBOEWqmzz4R8OEYRUwCqGnAPSP9wnmGqA5ksVpdYBiJ6ofhtFhkOKd8Fir52OKFk0
ZloA3Bh5STzFbJQsMIDSIdECAlTla5DtrdmQqx0dTxXtoL7dCob2efugwBtgeA4gmf1JiLpQA6UD
xUHtGiAdKtr38nczS3zM2/Ck0OS4PcbPV7hLNM7dgRSQGm0JtK48SvIzrU56H91DJRhV2NRRrXi/
jScaHXd65dnU0bgCXloPu8xU7xiIlTUr9eOG3gwFuqy38T572IvxWVzEz2qU1DRRAYQlhMD88FTV
v0rzxyCKkK8cYJc4nEE2VhAjfAOcxla+1AmNnCzsiis5qagLEmcDREAIOxKWZX6jdL+khv19Hu7y
C7h7VR1boyzPI62knWJ5zFTcFi+RQUgmtbqEoJiDbSKuhGzV5aEFDroMCmNYwoids3I3JPcyCOCN
6jUKBNeCVeNcIHGBpV4y7XxCdgOMyC8NQaX3LoduFliy2sRywl70wFi1FRBIKGjTmK9x8/m5OPo1
qU8bpI6whqhyymMZN57QaSblbKS9oF9JBDX/voCiVcIIUwHFTPnRQu8tRU1t3hvHSrcFO+DzqQ+7
WIxqXs4FVE2lPFcaTKIW2veg6Sidof2Gh6pgRCtJm0sczpNQLcyDPmI1Xn6+CuePN6ASMS+HbZTp
U2Oh3PxusqAPLYiXiaaS8yiJGQ1tUWEqS1VzGgXluWnVOklfeH0OuZNtd/LbBi7P/3mUOBNkNIHN
/3s5m2VWsLkhHsJtdPiZMtklSnhrDeGxyeK3IAc/rVK3vyj6AxI7v44s4kQUz8gywHsyfUXFruCy
NeNtfA+vRdxJZs5A5zDPOnq0kLq1NMSOIgONGDvJ8NCuw+r+H2YcmQ2Ec9D1oWi8eIdUpCjLzStg
kgIEgLnpa8XoTazycJwIYsurjnUJxplV2kmFBRKjGvmaK7W7Qr+6BobzzCvMZ1A7pPZrBPYEwSKv
TeoSk1vkrJwaUyLA1ORTHt9mDSaSeQ19TFQHdSBacQ7JIaF+jb7Z5jxaCDufoubBjP3KuIpDJjC6
tR28+Bw+ayVJyPmpKT6n1sMvfVL/MJRkz4ZAkHadvSlvSgisI2EF+ji00XLuT2ZhocYFYKjZ7gcj
fwedxf32zK4dHUsIzu3ZoQp5TmWeWFo7tXaF1hB/ku7k5CUgX/8bFOf2DLuxzEbGxqhqGZpH97VU
7ph5NSUx6qIEl/P1BfqYOc5GmzoKstTCsOCIwLDlhZLijNo/gczkUKhHAokjN6BksK24lrDrkhrl
PxTVhmFwxdRcsERrZy6aqP/AcGOp4hSVzNOsFpyfh+rJkOq3Gq/FtNkZBMo1IGASWPfqwbFE5Hbb
pGo5oQ0Q2xyEHsXB/onBqTcjc06x5E5oIOv+npZhLlVCBuk3Nc0nvVYIUsZNO2AuSdhAiB68Qmbv
p82NLT81qihKu3ZALcHmfbc4gAeWqJkZYnwRqGmJchjQjhRlEihDKjdguy5EvLbzNfmlsO/L6kDa
F9R1pfJOFeXp1md6MWxuh4f5lIIuEcNGCY4dfBm0B3R7Zw0I4XCOgdawrxxLu63N9+2tKMTltj3o
MSOzr4FbTQgJpC7p7guwySg7BrYUCYkWZkAMWvNk3A+2oVd35mLE3KZBYbVE8xHIDA1apDtNxrDv
RG+aVccJSlOwbiAg8KnjUurB2SaFs+zwRBAERyZXbdq37YGsRIpnk/0AUS6tqLerxrQHKIvL9i1a
LBvl1bb3lXSdaTdo23bLV1vZ182NVXxHtcY29qpLWEBzF34JCTupswGtptC814kzxU9SpDIHlCmG
fWCSqQt8wuoBjL5OFMebs/IO5xJ0llMSTrOMOnsau3NjO2a8C1jvIAXgtM3BEsVv168ZH4j8GdtZ
SoqOLyB25r5RfKO4G5PJCVBFkaPlR8Wbo2YOSS3/H6YWNS/oYrVBY61xvmGqsmyKO9wKU/mFIclg
I5bTx+2xDd7V/ktdimjKVyd2gcd5gDKSddp3+qy3Me3VaUDXLPFZoTiZ3d2GpbEnbenEqajDf9WC
FrCcA8iGblDJDAsplRcp+NalZYRe63FXqF/kLvN7hYmeI6s7XwM3OcppDeRsOaNtIy2zmwkzGyvj
Dmk/UL6zcyyzvWVB9F5+juXxMIBK2zHHmOEa14SOLb2SxEbBR7AvjH63vdKrTmKmkpFVUE2jV/py
/2pDPLZUt1CiVw4QXGwfhkg9bkOs3q7+QHzqeuoY3jtTBAioS/f6De7GFBFKbacOgpvi6om2AOKC
HRJi9Jk9mDi+wP4VB+j1BpEoSyaoASWCDbK+jP+bNhQBXU6bYiFDTOZl7JpDZ9xb/Wsji7zN+uZf
jIezldxoJjI2GI8JRbZOBukY+kyT9BQHDej//Mb0ZzEVGSH67QUTAnPbPw8ktADIAO5IA3aW0EF9
B9MOHZTiwc03Gge1vClNwQ1PNKXz74v7CLjjE4tKAM0VDxkHJwj3Zt0JhrYKgspipGvxH/QkL0HU
PM0Ga163PLEOQ8z22mj4yO4KjqZVk1/AcI6lVIwRrTCAsYnhtOzbrIkUFpZL6C4IBgHYqtkvwLjL
hGw3ZlGNAEPnpDOmN6zT3DH8WkOZetsuREDcHdwI5QpXcADF+R3t9zIGZVrIyQpSXaI14lySznAA
JBSGQBC1z8LsMSLjLivrx+3RrMOgPgCdL7NiOOctSlZEWT3BLclgAO4hptPYj0jY/5PBfaBwjiKH
/HSIqDqEPhv9gBKeJ7CT72luC15hqyeZ/gHDuYo2NtOwtWz4WDwrp2iPPhtfjw+oGHbK0JtEjyPR
3HEOAtztvdYWgAuLm0hxmdI5NBZR869eChZj4vYqYgGRbQyYugyBL6+CSkIIbmg0cyes3MUpqhMb
kuDBXoLI0lfTqX3aNpD19wHOK3Q/oA0aaa5LZ6G1UtT0fYC+ocbXq6up9eeKVbW4YcXJbjxqOm1Z
OSF6zreB59n7FPH4wOWr0fJwKscuwcAnGbW44KUIBtE15HMKaU5Q/Rkan+EdO6lJUxkQVh57EkbB
zIMBb6vQufwNbT07Y9yh/O4/jozbDWaeM5J2sBtdMo/IHb5M1d93s12OjNsJuhG3NQElimsX51n8
My6eTJjo9gqtmuZi+jj7R5WHJY1g4UMjN4O2yrGGK6wU1amxYMbw0CSnSTpsQ4qMgtsNKRrY8lYB
ZMYGcB9pIDrOBaViq/59MSru1DLUADkpC463rEDsUJ3zoNi3xjlGInl7LOtAkLUFA6+OOiNujUAl
2AeaiiytZvZ3ckZDV8ktv4O+WWFpr9tYq0cx8rH/w+KWqipROmGAmcPN9Cu8oAa58lSwo0Uukf8l
6G0soLglqlOoo+cMULLaXqvhCBrzhyFD/yZpw29dlR7VEDVoDAS820Nc9cYLXG7dNJIMHU0wnQoc
fZv4gxE+h0MvCHmvHjELFO6aoSZgalLn0Vma16QPTItdGSoK4Itile2Hou5skY1wl42p7VpbzjCo
NPQ7pAw6tlfrL5ohymuLcDgnL6d9Z5UEw1LKxhnmB2AZI02RPLYFFXnd+Urx2bH/zxZRv3R5oECM
JQtiC1h29Bz3xwhFiQnablt36kFikzxO9q+BPBVoHNw2kJUqjdkpfgBzd51BMlJjygAc16gCo7/q
wA531gAaZtxKykTaZ+yx60bH7iyvx7uTdQHaw8BUrEKyqzMfwM51N2ZElAPcNimZf0XlDapEQRk5
K9U/N92Vbt03RXSi6YthfEnQZ7Q9C+tOG/SI4PmFejIv9aPKI2NVijOvQt8W6Cu7YnBitXZy+Tjk
X0eQ5th/ryOKeTcJ+CJAjQfeM84jDEmgKHEFp40gjmNGft281+rP0hA8fNejcAsczgNI7UhpHWBo
Znlk+TGL3Vr6nlYHVIWP8l5WcNb+qNrnMr0fNVHjw+oiLrA5v6BZpdIY85mulofUiJ0geamR5Wyt
XRt6pBXxyK3u1wUc5xcMVssgOAVcCHLv+EZjbmnd5rq3bSurp+0ChfMKoNg3UqYCpUumo663P+RW
EVzZtweC1NalM0gJtVkeAyIuKw/Ez46kglHpLi1320NZPR1mJTzIBkGIgmels+wOQs1ZiDDwUJwl
TT0bGXkxKpGK7fpteYHD2WATsaQNVPgYtX9FukRWfRrvUPTd6KFPKrAhH8DUFUGvaHt467a/wOXs
Txmlum4n4FYo2am68hRMqoMXpDeXd+VJ5Uf21zqPvs9qh6w0wVhVX5vmKCLlW13OxWdwdqkGU672
zezL0vbENAaiitTJ0B6jSKLGmNUrzQKKM87Mhl4wnmBQ+c5+6DCciuKFx3Z1/wpVlcP29AqGpXJW
mtRJkEP5Gdut2oVR7ALLHl2iCa6eq04ELZagmoLwCx7kl5tB0waDmj2MtBz3Wv0T1SCsyLwYTA3N
c0Vqwe5ePQkWaNxagcI2acwBa0X6L0r1bHRXkKfsgwgFvlc5241NK9iDIkBuxZI6kDSQQmJ4OXVC
w82ls1wpTlXcZCqYtXxVFBNa9V8fI+RblfUoQs2mEmHTW5ozItww0eZp2zJ+P38/3WYWGNylIqhR
UpIPGBRJyb0d9/ZMjN85RaZ0npwON2VPb0lTf6/UfnJNbXqug+koWQGCiPFtXMmRW1Up9YtUDSBw
pNlOPxaZQ23IXQi+VFm5d81k6XNxGMrheV7VNJAakoEz001VpI7rcE+QMdLTgh0USlDBkZyirtlr
LHEZfLFE++PQ2P8SCVp+BOcfNQQFkVPFR8jFfS+VroG0ZpaLYnSrbngJw++kJpPULMHK4+CqrF1d
X0/9iyGB4D99q+kzKQ56eSynh+0pXj9k/uxfvnsrmOWGoxK2QMl0kpAtStGGHpZJKfD2Ihzu5YhG
PcqoiZ2L2O0BNCh+adaOrIlC7+vuCJ1DJkGyD2RKl+4oNbQCtVIYjmk8dwbIVTJvJmowR18e7okh
FPpafRighxOiDGgOs/kHcdibQ5BoWDToD6fm6BTtdYaU4hA9DdG5z6GdRNEBWTjgWN9et1U/sQCe
f18E3cPYRluYDqMczXIPBYF9L6J1XT1AFgjcFTiNMh13J0zlYCGoMO2YAWp381BAsWV7KKunIlhx
wUwJhotPbVgmpfZQ9DCNPHrQSz9G/p7gGqr5sbDve9UKF1DcrAWD0pE8n6HKew2CwkZNUFdLBYeG
CIWbOQjrgA19ftZL8bWNPDP05tJc1Oq1ejKhYhb9yqYKSTAOBDowUqnWWB5ZRooCTELUBWuyo9a3
durTBF3TquCo/61cy58bsyYH+l9B7QoJgUubQ29ekiWoPIGwrJOc9Yfxzniqb5S7YEc8qEI7I25x
x/AXbnHbBrK2qRe4/FVGqZKcyr+jTtPRMn0d1Zj0TgmvWtkb6f021u8A6sYg+ewCFCWSDjdfHI57
2wl9hK5DR3MhiHCXnbI9u7In5xXsIc/lDro+jQNZNEnwvljbD8vhKpfTjNSxGhsazGcadi29Ai8B
aZ+sCp08X7fHupouXCJxTlkHsaTSh0BS6BVccju2nkqudPRPB+qhMnYl5GVKUXxohRkYrUkfZqRy
m9CyulDpJMxw7RTnCff6R4J2ytBByiN6bZ6Dh6tGdVI39r4GfijKaasiY+L2jYKCPdJReGzbiXbB
k3FHX2vP9GMfubc9OvG1e+pZHnSZjvpD6UFb2DGO+/qNwbqhVHfAPcn2LJceD+p7tSP30lUsehit
uXY05M0E4WBY+CR9k0KSI4FUFM6w4SaIB3cUHltrDmp51eDWvcrB1E1GHB45BLNGlExl+0BY/b76
vluicOtcpXqsTfMRlcGhW4NjpmeWuVr0Q21RQZFKO1v2S/I8kX1v7/SR+NvWvXZ+LeG5t4LEBtTZ
ZoDXSumUTOZVn/6S5PS1HqUf20ii6eT8YtWRIs8tmJQ53uny89g9NsGv/wTBPwtoC10x0K3gWZBM
rhIrbqBOO9CMetswokuozT0NJsuO9LafJ02DeOApwFncWsdKue10v5d/UPmqkD1iZMdtXMEM8rfQ
MBo6mUSADfW3auZzl+915XUbY33j/3lL8Fc13aI1gyp57cY9yvdAPqT20ptl9VeVrnyj1mNtxYdt
xPWN/IHIbQAI9FWpFgCxKs8BwS0wMyrRNWAVA1z+aHKFgsGnsqQcwodyP28ypY1uCrtHeMTWivb7
9khW507WbNCgouoKXcmXRxJBGVCfKjMKdC1GyRnJOYA6pyKpXgm1BGTr/hseN3NZOI0J7eECk/Kh
0m4DdEKO19R6z4L7wagE14tV41sMbv59cZU2SUwTYgBs7KBQox2rpHaiRFC1u+qNFiDz7wuQJOx6
pLwBEvSlD21bKH2Dwi21blHtITA70WJxD0kjzKmSEEAVKHu2UbfiN9O3cXhUlStJVAK8OncQYwLV
IOTMPoXmzaYeWRrgLIfKoT72J9ny4rIQDGj9TrZA4cwh16ClmM5PY+sc3VaH6YDs1TE7Q7dZoQ4S
t4UTe+oR3LnnbEcyJz1DjlGwfr8lmz/dCxffwFlJ02pgH0mwBbrvt2CqDl9Q2Pfj7UnRXcsrvc7V
96Y7ueOr5beuepqgqbUT8rmJZpszIsRGh6wOMQ/t6ORe1rv6w3BV77sD/VZ+j+5VP2E+0mCyv70b
129si7FzFpXmymjUJXBp4ViSgybAq+ag/Ah+tKqD3BLZKU75DVnSW4ZSZdMXSeeuPzwW+LPFLzZP
oGlJYsfA1x/PdoZbYnDdUx9rT3ajYz20V8GDchNMTvhte+Crm3aByx3s1KiZbuRYc9o7MUII2nmS
/FqUBBKg/L6lL0ZnJqgAH1SMLq6+0eAKLF4J7ZypFDzf5o/dMODfR/8CRtHrQKX2PIlh5qaR+VPF
NduWI4eov6aI4OZPELcV1c2uOqOPKZS5x4yWT1XUjUBt2Q8p0Lw0OQRR6ozWk4G4YVzvtldMmf/e
1ii5kypk0Ndt5/jp6JauaeLpZr7hHzQOmjd67TT+O/nWuORBus73zTO4oNN76Xrcb3+FYJ/+bnhf
THUDwhl4LNgNOvudoZfBpOMaqihuIkKZf1+gFFDz6qLZbsoKYrJG6erqa5OIroSiBeR8DiSE5jIF
oBD6vZb9uvXK6Lue+CNChJR6fz1x4EFAQxIIQubCZs5aAhZQ6I+h8cm0StMNpQnEmHGPNqFOFxRF
rN10EUk3dAW8FYii8Lp7mdxLsamikwOvhHMc/rCR/VFIuycoOabJLxNd8hJC26bSHgvSCe67K7c2
xAqJAgkj1LOCL/9y6SyZqmpfzm0kI93FVH9IIAf1D1O5gOB8pkIHSoq576o1kp0ZyAeSpl4RMdHZ
sFKQdjEUzkeqOVYpbYFD02s1eu4j0KoY97XiJeXJiLC/yJuEZ/X24FZcJkBVEzOogRaXV8rISzuz
6xrdFUYbu+By3OW03ZtoO5CsSFDUKoLiTLLVDXCJaoCKLAPyrKNDxx5xLvsW3ax326Na2WoYFYqW
LUOB7ACf7UjQTNWFOqZSgg43fWnyXd7VYHF5rrJvuhX+0xx+oHEbuwrR95eiT84N5LNhoZCQHu0o
BhG4oMZhtmXOI1+MirN1tKkQMx0xqjHM9kOEk5T9skGrMkSvHfrEtqdwfbU+BsVZPapMSyUtMCip
QSDZPifmtybob2uR2a8cpheD4qxeyeMmUVCw6HZjbIM2KEicAAzljdm/hUp/04IqH3rj2nSVGmhk
F6zcKjh6xU1oTWsgSuPAOwUMNnIGcB0SzBLzhuG7VB+ht+UU9WPKfgkD2quz+gHIN4WzEDLyQwnA
Qt735de2AfvOa0ZE5bNriUkb7Ir/GxgvlBVCbzogNZ7njYctEPrxIfBawx0czdH3X6Xz6NW3k595
4aN0bQgc2cppeoHN7fPO7iiIBWdsNEPrKd1B7vyYqf/S8H+Bw11QJh39SXkLnOSr5hsnxdcsX39g
/rjLH0pEQHHY7RGDFRysa1foC1juCRX2SLBabIZ9Kfw08qRD4Gvn/kX7me3zw5iictitfqEoWxc4
tdV5hZeGp0aYQuHj6baBHvAgALClnG25cYLSG81KNLx5dT45mQUKt3oShFFVebYcWu31+lZHDSck
HPqp9lDBgkZ0Pxz3JeRGcSDZ3dM/+JwFNreieWZ2MZOAHTba1ZgChJTXuP7tq9g4bEOt+tIFFLeK
WYrOZhYCKpf6vQRyRgUUVWVmuYWROnAXz9tworWbf1/cMAcWsDbNASfb70y+LxAq7kXObNW3LIbE
HUN6ao9VNM6zV8U4Gu6z5hCaJyEL++pQUKGC0jAILRs8V1ndqE1kJQSnUH6VSl7FvkfC5/nqVcjS
FQ1EoRCv4Bliy6ZjmaXgVqc3r7LVnvoeFBb99D5J9Vm3FUh+srdcfkry4nF7nVYvDgtg7tSL6xx/
c744xOqutku3mOBImsDp0QFmUOZTQ//7HBVytR9D5Y6gTLfi0bDmqwphujMo5g7RuSHo7uVScjON
CKIvs11/2t4fcPwBFOUkgog9jnWIwKD1OvzajZOonliEwYW+c9S02Mi6IPSNVcPLAERzI/kHSqDl
vBmcnxrTRtfaGiBty7y4I7obKJY/mTKuX4XoMrSWgQEarN1CL7AKCrDL/VvWpTwqI6atpIdi2sfF
HQ3eg/paC0FLgEa98VXRjy29Y9Gxjt63bXL9gbUA5zZ23zdFHrcA11I/0a805Rwarzo9jANa9h+j
8hp9l1YnOG1Wr0YzUaCmgK5X4Yl6p5KZdREDNJey1yGS9xaNvV5RfKZrTl0baJehLsmk3b8MdoHL
DXaoI2sw5nvnFF9PIzqqDCMEFeLoD8WLWWcouH/JUS5eWC96Qrz/CM7dsNs6Vc1pfg1B+dGRtHOR
35j6d1QWe7F5asGhHnhhdQhEfZ/zmD5tysWYOa8jhVNoo/wKPkDxa2rdly2EWIJyJ5sv2wNc9d0L
IM7ZgGKmr5oIQJEZHUc8JiHotdPQWb0NIxgPH4ejIFoYmD7DDHYABsThNVInyEqWYGT8ew02MHPL
4B1GySSiHbx6vKSA4LrXVBTXjDcGwjdQJA+Hn9vjWd+BH/PGR/yiRAtZUmJAVPklM39Q3SA8BugN
KyUbpDU70u6GGrk2URHW+mUTPboYIwTRdY1zpUWWhY05E1g0Ve+EXYDWtNDTqLS31MxRq+KggL86
7KqjRijIQvKdNJmPKdrxUvtlVH+yrD3+01R8fBHnd1mVSdNYdXivsfvI9PvutgMrbBmddFQdmOpe
qsFY3vi2SAj2d23K503yAcxdDmuU0+m5hamYyvcqVPeNoTig77s1Rg2E/BC+hTqcTO+bbDx11oAg
GznqUXZUyaOaRidbD55K41tvvee14pJWgSlGp85MKJjdo31TyD/rtPLDEJxohUygZ4wyVZBBun0p
KhNfvXou1pS7ekKgKNFHHQNJu7uuOYb0e4meW4144TAKVmvdiX/MGXdsVQHr7GB+35YKOr8e62DY
E3YvN7eg75Uk01HMp23zWHcwH4Cc9w4rgsLBHtbBtMCBYznURHaNYfC3Yf6fDfmBwzvqXCvUrpv3
RXaLQqbSQhtu5oAeu6+OCZhzoIKKFGQv93sB8Gxll1YIpdVZ386C3ISOjoLLiwCz0UsHh4MBxtd1
EO8D7WTA4vFEaum3BKGzgbpdfj1kXgV9uKAXOPAVljvgg+MOnatQvADZ+iW+ZHRqrc6vz7CE1gWU
j8ddQq60WPGC0vIycBWaxR3YX6o0d6f6QUdeOY1uyfj3PE2X38EdWYrUVG1U4juiZmI7BHB6hw7I
fWh5dRsUNHZyxRx325P/2biAiWb1md0OcjYa5wH6SUnCRIerb+2bVDuE5VMiSpB+vv8DArn5mTAI
S8wX4XdTLVsDUnTgz2DIYqNMWkc1l6UxR44Uzw6u62j8+8KDyxOM2zODAZmeMNTwoIpcS8KSUlGo
ZG3ilmckZzTxWKbBME9cFrkdYvTjTZm+ba/N/JH8vlhCcPbQIjJgSxIgzPxWAvNuCmXe8Lqp/zqG
fDlX3AWmx2kvz1vAHcqzOvwo+tcgu7dUQUrj8wNmRrGVuWFWw8HLoWSj0YdjihVpld5pwl3S/PyX
2foDwFNGB/EIzeYEAGx8rKp9ZkJR+VHpRDKCn90/xoHG/bn3DpUFfLtfaKL60Z5nK+h+S5iDgRKC
LizQfxi0zV9DXUp+oG2meZoCirb+Ok0CwStiRRkCnzC3GiJWgFJXwpneRA3FGqewcatdcVPug2P4
RQ8hm+hmRz990V1IO99cTT/UR9Pr3yyUBlK3uh4kwYV0hRh7/gzNAuPQ7Lt5uny1VCcjZHGDJ5Sn
nAYv/mK8tzt2CJzsOkFRuW8/SSJyyFUrWmByNyVL6rSotKNmPiqM7kkRdeCv7urF3+fcYdVIVKYB
/n6kXlfsYNjP9t9nES+njbuqZLHdS5oFCMO6kfRjaCWOJqKnXfUctoWda4C3VeFroTsrnlAzBIys
RItV/hXPywG1/rUlOD3WcMCvj0JGA52A2BSXJydJ2gFWnoAnrTPSvTUl3WMaWFHvtlarfBuSqBCR
CM22zftEhGpVBMogNofb+yUiXvSQhK4kFMiC7Vluf4UGcWgBqzcheKkNr9s+Zc3cNAUvIFSvgTLk
d0pgEWJEkqXs1RY+BVp9+8wy8CIRNWmsDgjtUsiomTA8nnXdnAhVMwOnowyxntzwRx2cD7KTqd+1
5nF7NL+XnZ88A8pooIBUdevzctWMpmndwLqP9qF5U86qN6AE4K2/SdwALdnfrWO/m24M5zk/G7fj
3Xj7XrnjwT6Yjuo0roiGbm12l5/DbeYSTIJTxPA58yIOQYGQ1otgxLMBbo2Y288xBI0VlKw3rrrT
b4JzsSd3jWcezJvs1L5LXndiZ9Dq7juMMrsG95WI03ttgyyHyJlro9Ql0mHA10DlkabXVnwTFJJX
CGUofpeqfB6pBf5ABNPm9b3cGDRFIrruO1SPqMhp46aajLlnDNopNoJ9mhkHrW1QjhYTv0x/IqLt
kaL9+8Q3XBuUWuaeYPDq8v1NOdV6UmjYLkoYuW15zIhTm4mTacftZV310mC6m7tLEMzm9WcGs8xG
6JgjlB19sToo3weo2THut0HWNiaKH/6AcNZpRKZUNjMIlNGt+G7qH9PuBU8Vp21rwVG6thGWUJyV
FmEgQ28PUFZwbaBBJm8zd3swq7eWxWA4OwyUwWBSB4Ree8tiUJTd4sIqs+cadkHfChHh+9qVH6cC
GPMt3PVA93hpjM1QV+h0s/EcL55yFSX8ILGpoh8R+66ZX+JcYA6r07dA4wcX2GmPoBHqLcZDmX6T
mCCdsDp5kCiEh0aGxuQzJ4mahH3Y4czRu9cmvFbJTcIQkLHfTe2NopKr/769WKvmvbjfcVs578iY
WfP9jnYaOhFlkHFSP1NFz00RzOy7FodbBVbDrGeASfWjZqM5S8V19V8eYssbAreLplINpTCjDej+
Xzt2Ivbz9lytOdjl3+csbUpklnUK/r5cH1j3qwfpmj3uu0yUf1nzBgriA7OaEKQq+YIsiE1QYhDY
AAiv5T5ydOXQkaPV13iVHbaHtLYuSyjOnKUoR11+iXVhKuKfUwJWodfSEglvilDm3xerL3VGE9IG
KBY5ZXLnombCkES3tXUQVYdeEc4kFLNdgkxgljIaex4K6nFR8agpUOcVsX+tmoDxAcI9k6sQlXJh
BJAYkpKTGnuGgkKhBDzoIuq2VSQTNFyQd5yFeLjhKAwhdyrjumtqc2/dLR0OAfE7UX/B71g+f5ZD
oRTkixCWgiIZZ9RDMsZKjKQJ6Hk1t9TNF4q2Vk2dKsc2aqgt5u6Y6XvkT3dGLb1tW9+aM11ic9Zn
jZBd6lHnAu6sCfTH1d1ky4JQwJo/VeFN4eIQhP8kNBRGU5TDXuaaqxAup807T4OAqUdbG2WNhW4e
mypIPMWqXnOtbwXZ2jWbxJMVBgP9UQ0PpP+j7ku2JMeRJH+lXt6RTYAbOK+rD1yMtvhivi8XPt+C
O0GAALevH7Gs7KoIT5+IqZ7TvIxDupu50bhAoSoqKvLjMznCC9VfS+wWPnjMPBfR1POzjOtfVOlf
PSs2YI6TmxIGX/zTRfhufZmGwJd7Rl4Pc2AGU0z448Q6j/rg3xdiAQjxrwN99vyR8C8v+lMBYVsY
tgmpyvRN1/aTBaQFk3S/SFW+fja/O9ynkg8YvlhagUzCK+cQ04phU1lbPmOTb3xwbiHOrYMi9udL
06+/ypO+SiuAVMLOFUhlANTyx2tqdzSjc8mBvQCodYLrvi82tpFnRc1ih75raPP+fDF8FfW/rzY/
HdAPzOzo7hT1XcgqWLrIMQNWdlsm2bEa0cKVv1h9X15eH3Yr/gklA67yKcQ0GV2lMwBUqWqzz9xy
13o8rJTZGLZARywPx+VYFW1Mi/efn+pXy+L7A3+KomjGS0A8OPAM8V9TbjsiQz3/IlP7alH4uH/U
Q3MRuPOnTcfqA1V7HnZreGevWWpVKfde3fVXF/F0Wz7HT7AKbHxhWDv8RR+rNpPjGLgsRDQ/ehhJ
FIsVlXWzHemwG2u9Ld3lxuufakj1rXkXUUn3rCt+wSz98lwDbHxgy1qgAn8KAIQwRkA+1tGkmwjs
3ErkYasSDKH8/MZ9tShgzfffx/mMe86dNXAwbE7azdW1XVaJpP3zmlnxyHIoE70v5a/oel/Fb44d
EN6GDJHgL+Lea9uMdO7hMFbaVYx9qd0qgRKsmrOjbYvzeRqLiAmSRYwy8YvL+tWSBCHeAfoJUx60
qH+MAQtmjCq1CFT07ms1Hcf2Y52iedjM0//gunIbQvW+DxYw5CR/PFBJZ5LXDKW7xx/6YVdVT0P5
VvdPxnrLrn9+C79ovWGmwIG/O3y4bGRBn06qmjqzIMLgisK31YybBf2maUOLS+puON1wViCDemC/
qgq/hHC/P+6nzX6ua5tY4wDQwNm8z9EV2Q5qw5+vyT1XSTkk6v4XUebLu+f60KwDOoD/PoU3b23Q
jWEGWWezRtw9c6zQpi9WdQeb6p9f06+WH//uSJ/iWeNOgpenIyHFCgMW9tbLBMvf7Be5zBcsJty6
747z6THJZ9+e+ek4HdR8r+kWGjVht7evNBD5WB5lFrm3/09n9scW8l1mkU3Vn9ewBBihs0slHkRt
we73V0/llzcL1Q51XcgMwhryxxWwwjZ9dMQM8Cr1IrqltxsROXbIL+lzfrNGVSqPPeq6cH36+Ql+
tRUBnfzncdmPx9UnYSXBJzyVw2s+7sb8PA82Pz/EF5NYuG3fHePTihutxhY1wTFGGF2G7B7T5PG8
47shzm7ELZ3iLrIjK3Tj/KWJDpg/iP4nFeX33+DT2mugN2STBld3ZexYr9amb9fIA9li5cdRqt0f
J/wfb/P/yj/E8R+73/Bf/4mf30S/qDIH5ejHH//rsv/o/nZsXt4+hv88/eE/3/jpfemHuHhp//qm
H/4GH/7nweMX/fLDD0mnS71cmQ+1XH8MptF/fD6+5umd/7cv/u3jj0+5XfqPv//2JkynT5+Wl6L7
7c+Xdu9//83GM/sf33/8n6+dvv/ffwuV6T7Kz+//eBn0338D3ft3GxMKAPhsl/6DdTB9/OMV53eg
PBw1QgB+EvfxfHYCHK6//+b+Dq1DF7/2YE3rM+c0AzAAJ8VL+BtsidgMKRpiwCRBZ/zv7/XD3fnX
3fobYLyjKGGzgm/zYwrjwyPdQr1s2zakFbn9V6uUnljQ6ZnaHezevdDO74iqlyQ/iQ96wXI/ObwN
g+qsHne91dY734zldl37iyWonr+7ZH9+te+/yo+B9M9vEnCIlaNmQ4viUxQwQ1G3WVa2u76edtkS
YaNnTvnkBv2vpMy+PGlcQ6S+zHfsv/DO5FDZVtGadqet7KFwuoTN7GzOPHtrq4JuepgchMDimgtC
c6RupVgSD1pvG6ygckvNECQ/P/UfU6s/Tt3HmZ+KfaQbzPu0h/gBEUtgWc0uExO0iN3gceItbO96
Z1d4kx+3oi5ibXl3Pz/sj/Hvr4f9tKUQtLjoIpdmN0kBMSjXVSGtBzuinF/9/Ehf3NvvT/Bz7mjo
UjS1os2uKKZXkoN6UwFON6v/3pS/PKs/5t6+S8tt8HxPs4x/XEzc3s8ZVQbFWmtwRb0jTWZhcqxG
f9rJ4GtuqrBX7j1blrQN6DeV7VxBkrze94XDEu3wR7YMRdrOKZbtJuM9TYwTw5gSRpRTChvTJWnb
rr4oxLyGDow++lzGNFtgimkRcY3BD3o0nYQJH3Fe3aq4lCvEu0RFH6EwZ+MOIjVndAsW9129OnIz
eMNdRXgZgQ41J22hoDzo8ikMyuwJAWK88qYmhGEklHZQrsUz4xdZtbBkgnTcvdJOXyKJ657YQC5g
gyP2cDS8tRajNi6KRrSwI2cp/UQxdkNXlHUBz4tzMQfnweykQwvsMisWKH+5qObnek8NQRI48W0F
fkUI4RgvUjkW4lCYO68pslCLdkpEm9GbwO4PcCatL6faTZSt+aYBwToEqyh01IzUxO02KC4/eJe/
S4pxQciYpxoemlhfQHtI8cRXf7OOZiMmK/SKfIqVPSe87O+sqX2k3QDc26EghaViePPYRMKVlNkW
Dq9iZ0Tfx7k19Nt5AElNsC3ixOO46MuyZh81JhMj5Xoi5QvklDKxgAbomBB9ZSd0jNlCtRaV7mTf
5XRO8aC8kqwg4SAFvljzzIWACa7k4aRlug5rELcYpMZFQjhSXt6euSZ/tHRmpeOA9aI0SIhqaCq4
LTugg2gadqW8GHKoxXFQdhOUgdCPHbIjcwGrLQ7eILx7n+K5CBbTJlbZ8nttvCHBEMszExZMo8Bf
CutuSf2gR8xZofeOi16Hy+g3YSAYOBBQoogQze8JW2E66wUP0Am5c1cKxVjiLSFQuyauwB3pRpNA
QbcD4XverrYNbXXnCnDsHEprTjq5q3z5NlfJEnAory9XDbUSUuQhKMZVqIvCjuEhsSdtDma+LA8F
hXWvj5Jv5dN1RtjVXJg+NIN/2Q78isveCh2MlVijBt+Ktsmqy2sAmdEyl1Nszc02aNi9l1u3Vdbv
EZ0je7Tg8GGSuXrgnToM9IYF3S6f3/OCnTUMTgFzkzZj0hs3bgjMrbpXy1ljF6RZ6JCfMxt2Ps1z
n9fwo9LhaJFtTm9yBHQxOUkH5UOXgF5foevrP870FAFEwmS2b40VLY1JYBnBZxZCkfZhRnjlwLJg
hxbk4lh2G4+GaNbv26FO7RkqL+ccHnSeSW2nvsBA0Flf88QrLnKT5vw6L+udrdbEWmNLn+wqn/Mh
NRpnV5szIy/rftwIuA9B0MDly4tTvPTmnSygKUFdlFShX71rYiUNPeb0bi3ASpxjOEzA2fCIwhv/
O0cBAVGkiKf8veogF1x8myEblpebXr9jOjwu4F7fElBFxw3v93N73dlIMqEuNY3hCLvgqXWjcgwd
T190yk1s4sezgi5jzaKiUBtmewkJHgvz3MwY/BDhwtQ+q3lUPuDyBsMMFfUunGUblhMcRDDp2TgJ
RTsHk+JKMABFzW5dboiMBQOpkeENdRYGEo1hK8AgY7+v7Am7Kh7hsd2IYYStJ5RZ5JvbrskCWQAz
pGRlMc+dDW+LSzaOQBpwhacgBl8xOV3LVnRxOXkbpeeIwRyrReNXolIwWKaBhBxftbFbBvlEN1T5
Te+LZOQ89vo+nSwWQ11iI+W46ZcxGoBwddljS9fErMkagIDtrSiE2/0CYiYFJRMC7qiFlwNnL6U6
mLKIq5KEJrDOdEG30lL3Xga8pXPOWdE8KTALO89KXOtsaTF8Z4EyD4keqLZGRKFQsxJTi3hQZFuU
bSTJca0S1/GuHQH9Bwuk14olbDUbZ5KR476gCeyB1IWYct65JULhZcWe4UMOETGKTzlnor6uyuIi
UC9Td5mfaqP8zRV8E3gqdoAlVAKKcnMQu1YZj1MW+dkFhJ1T1lpu6CrXRkAOMkgm4GtLDJ+lSHBx
w9BKjW3VbNGD2k3QOtkIWj53KnfCMqug/QYa4qZvhi6ucv5o5VACbjVdQrsAkXUcz6d2hagzgsaK
NtZmbsV9q/JvstXnE7D4fdlMNzPssg8Z1XYomrrd96O/8cfbJePfbDYeFY3hBZkSJ4eADlEHYZFw
1jztp7aIR9J8QKU6B0rZX2DPOjhV8y5GRbdlZa6YrM+U3ZzRQTYw1snTnycwQJxQDP6YVAQnZ1OI
TAKohWTCp2SppIOrSzcgWy0JTAYWeV1lW7QeupuxrcekLtZDDeZDrMBlqyNkKK4D+oVlHQJvkil1
yvawzHISADu7S74QE7ZyNzbDhg4D9soxyYLqZdGMNtggiuE9Az7rxRzRJyTmvh19+1YS70GDB5UE
WLe0f+8bvhFLhbxAAx2/nbXTQKGZQC+vaRXQSHbuYJp9IeU3yib/6Jm1fcHV8eXT2l8qMialFpDL
FPgqQ9CBHUZYbPL1bO0jWuYP+UlAPgc5uAguQA+FhZt1Njm+Cisqk34NHtauBpknx3Zqe3Y4Tvc1
WkliNDvP19mrWEGWGJvxhtJZHxxB5JFDajHUC/WOhVTV+eLBKNUaOWLI2svYKtTyWiyVeCgXsZk6
ea5hvQmAt77SHifxsrSPk5sxPNAcojeIJm0xt6FYg6TiCK0576GIDZakWcUrBk4SWjXmmPn93WQX
TuIuCgO+lW9NUYXZpCIKWrS8LbZcsgBiBl07QNl5KlTiFjOPOhNkB191EoMEASnDPgC+2wqJfXds
rM3YrM9VlrtonMqs204TcSMyTdhK2LDvjLVcCU0fBBNuZJS1V05Pzola8bzy/MLPeoziFsG7r/Il
JG5bhZ3sq2hGHwekcKQlcF0RKWTM+B6JlxNLmOVEXJE8bnNEZIQQxKZAsp0Q47YVtrocmrGPZSfS
udNvUOa/QBw8m1f3bllhtm05O5uVUCtp22fg5feq0I856Z1oWKGrycGZ3tkay7pmTKa5JU1MkbSe
g9oHDXjAhSFwAPWcgY4DO8eZ4g7MPVRW9bKSqyaYzJuuxXjT2cGD0zIoIznYKHvnMQ9YELY6P9aa
ns1uY4ddM76sXoWJCVANDrOYYfkwZpcnDoLTIg1ZT4YdtZtaZujjQjVjVFJM6mhWQIRSd7Ee/Ie5
Ucgw7PGRV43snkXGPdikz0IC9l7qYD/glH1Ms7CxTjixmnB0oPSdFMzVyKECGQxXpNZaRqjw3urB
w47G/Hb6aBi8BUxX3Kw9hb61kiyLKzwxlvtSWXt4PlJIvtSBKoPEr/Jbo03/0ln6xZ37S7TSQ036
YOe5db6tJNGYRx5PlFXj7NzhuZsQHzBcbi+wkNTiQlEzP/gz3euR+ceaLiYsJF3jfh1bDEXm0L44
1DIRncBMS7/s+rEr9112ZuCKPjcoFTDfRon76OSkLkMg7z58v8GAYuMkY+48wzJBnaNAQtZkloRk
OXx6HRAw5LmjOphKYUNbg9Rg1miCh1zMsIywsHdgZTSZ2A8B2GroBAvsl43fJIF9aLH2A/cbrTZz
iYcD1/TVNimZ4P8SyIeRvooBv583NGhHeNenMGtIupmGrrx16ikCfeKht+PS7sJR9DdovUZ1A3Jg
eZQr5KJz+zCs8shUe079s6l/kOMBgiNRjSzCYS98Olqr3DR83ARux8KhfKk1Vr8eYte8manzQ6TZ
6SrJrcSCPTkk5DzLQmbXcc5ey7XbiwIuULRw8tPOCME0r/e2aEWFsrCjatYtRo4CCKqVlkyG2tlY
0NfivZUEmGHk0ARtm0czfbTDAfPTVVIqyDKgM0gQuUbLHHJuohqUSulNewPbEleJID3lVEijISgF
TJjspIdYqdvKj0nbHnTZbB3nvqV+nJXOBkA9ppSdkEgHqTdE5eF2o+N1TZvl1keIMNVl1TuHBpt3
M942Rflq8w8zn6ETs4SNBHGsx/B9nBXVhZrPSYY0bJZ+4kEdG7A0ORZsiNd+5efzgA01h2SYyNqP
3leAHqdpCt3JvlAdPTjqTweZfwsOvBUt/v0UCTwv35QYxDf903f9f4QXOpiK/z/jhdFL+yrey5fv
EcPTX/yJGFr+7x4aXuAsAA0P4Pjz29/+RAwt9js6RYAFofoDvOg0OP0nYkid3zHQj9eghoLKD9PO
/0QMqfU7tKottCfRD4WoIqb+/w3E8NNUgI9ep3OiD5/E3iEjAAzyR9Sc4flcqxnGsbWqMEjpexi2
KwbQHNrVPch+nI7d5OY7v56arXbxO78S/GrQEBcFiRuFvJmaoyQ5Q7LsDm9ENmQrfSSitR5y6OI0
A1qLgXKvRuR0mKsbb1cfOqxGOc0/sOofoOrvEcc/aEH/yun+OBX/hMuCwY5dHI3+H0/FjIFpSyj6
bWUwlu+QwfI2CxViZ0+mSqZm0klTLnUirMU92DjrR+FmXoIxOf/KtdcynReLXgB0ERe8tbdOruS2
Z0P/VFSaJmVG1lTZZbn9I+Y6tlBP02BNb3x2y1RUntgFcwE9fiPKXxAJPwOcp3vkA2zCbcIjdPLf
/nRiSkiryn21VX7Vxpme2xdrqeekn6nA6PkidhmzVGplUMspp6HYVKMHFCyn3t7zpjI1VY7J/O8e
8S/w3dPF/PFiQ54Vz4sDyg0kMt0TRvhdO6mxTMUwiz5s/dMRVICBhzzrh/MpmNhm9QyJ6rIrfpG3
f3FQkMI4fMBPbAD6GQrUzBjtk15vW9zop1JDQTMsV2SkEdXSO4K7bLZkAj0i/LdP1oWWHVSJoPUC
bsCnaiGrZjfvVhxXCogH1+4q9hMRd9Ws8HRYYnguSfMLjBWN+BNE/q9LDPAefGgK/rUDGpAPxd1P
rR4PvopdsDbT1u/mvXDqAW53eW7tl7LQ7yhO7DdfZfRpyoTY6M7K0mJk/a1STnFmARP04lZD68Gm
cEdNJzN4dwRCuKEoTbaEawWzp7TvcYvjlawlvxsLUUFGsZxvSm7JPbbjt8Er5kNXeHaMRLqOXVgV
b+XsZw2MPKzhwQRjqKdR7mbVLGlZFd1t5sAI1a709NxAeCitvdx/aWo/VD0Sm7p18gFi/iy/1343
AFxsR/eMdT2/tTSs7mrdcxeQmM+HkKx9nwzEtfdFu55+tnMYpNmCL2WcV6UBFubOqUA8O3DXbV6w
6pzE7mGEKpXCKK/2ioVsm2WcngmrBzeG5wB0imXry+uOtt0LLciMKWmVzQ4chIFZhqIDvzkYgaYp
M+vLwOQak0i2HXp4kA8kmIDwVuheLDlAwqydWVK1mb9fqqw5WMVqoM6DXsgclRiHfhe+tDZZh/Rh
KKaxSnqGCacsUw+1pR4diamYMAcGB43Dsm+vJF+g/wls6bZhAz8IZYttV9nNDJ91rFy7gP0c/DaL
q9HAIwGFywImlYWrMFB6AkRrkAkX3X3A5ak/x6hTky6Tb0crKpfQbwe275xOXw5ll+mw5U6GHFxU
uo5WV2TRXFN3nxdV9o6qxbnNCLwpg9Zl8QBluNgvFAkRI+uzynfyKdE50FFT0PpW5BUQ+GDwxohl
0NgO/Q5G9bpkKCsBuPglSwI395MVPmKjZ+mtJmY9L+c87UbfPXau1mHnjMueORIT9WLYk7l4XWrv
bG3ke+CRYhPkzaVtI/CulV/DeBF2wmYaxTVGQdtN7uo3CA07OGufx5gPvLFPri+bHmCtjy1AhfVS
d7foUec3FV46UnuQ21nx8bwz/Qwz9hJWrMGqOfTGACb5rSNQGxWZgVACJgI3qs6WK6diDmB6Mx8F
iqoN7pG+9Qri88THzTDon4u5xL3EGlyd4ARPBwtG6wwG70mx8kgOPQPiVcNW1GXS2brzSm4wvmO/
zhXgB+KfMMKBTJfKsQHl97OJ/R7FsMn7JbVVJbw0ILQ6dlnvbxgdyktvUk7qFt17NpIiZnWRJTUi
xOWCqvS5gwvBBjZxI7As9PZUb53gxmX58AeYaWhTP5fQI0O346gzvXMGYUVoqj1IS14OktyzmS8x
FPtMnKGcv20bJfdVJ/VNoBYgWUX3JlGUba0WG9JWNT5S5n4Jio+xyeWlMb6FAtsu2DnAKgBu1Mcw
nG182PB1As54FQ+7odwvXabgQ15vmh7W3dS3d5QTMAHLdp1BsOLwRZUDVs8wejFZVnfDWNU8yjEo
l8jD2hzC3msb1Egz7YJQtdwqMTqiMZdjT3YTK4aqGW41dEgQ9UTULl2x7UQ9XxdZh4LU8CDEAkKt
apkmNg4KsarkQRkqJ9grg77hGRwM1oeZVl40OOXrOCvrOLoc0zDjYFv4VO3u9VQc0IldavDAeBGS
MsfUytoEFyOt9NVQQsbe4ll+2UEtJhzzeT937l3H8vlor+SMEeVsBocsl5Ml573jd696fHRIxiND
nQOYvACRuSPKb3lNbofWtlPkBh6UX9w1gSYWhjax2ca57C/7CZjOKoV7a/cz9M9Mx04k3AvuC9wB
3hTwzqRtSrFrvS1CtJeebbqQBw4GkLOshodLa5pFRtRyu+oWD66/yZD8bblyc9TwVOqLGmMFcaBy
RdIeNOd9aTt2HmGeB91kKiTqMnSpNFSTvep6xineWX0mzixP1FsIYQRRQ4eQ8cI/IK55oQX0FcVo
RxWwCjQMaoW2mLLbIsGtFA9Qy/OusmBoE/uEJa+YXj+JowTq2lGWH7u1a3bFiEVvsoRD3GQ/iWU4
o6MD7du1dS5WkS3pwOhe6PWhXcxtoEd0gpdur2v4ZIRrazBPPreliNGGgwsuujKVK8ukGkor8rpJ
43YQBXdMMT1hLyGxJxeyC4A7hJp2yznpgL3Yih17FNbZUN2XpoDCF/F1wlVbXPC6y9OWMndbmA5a
BAG9rgZLRqCnNJtFYt+Cfujw0A0+yD6G4C7NcNDz0dwYhyQnGX1r6sZA9qocrrlF2mskrHfAyN2Y
lHWWQqHGvWJrUEOTZkCXRCuedFyiI6PGfidYH5xVo2zTokXnzudgmruFB4k6nJxv2+V+rtk9xO13
E6mBTj0FFaRogcNuelt+Kyfuxt6agct5srHCPPIhX+ZvJiuv6pacG4mWleM3DkanOI9cm5hX2J3n
cBn0dLpwWh/XUzhazCuMhckOFeuYmGHvBHqKZMNfmRjz2B7ltLNJ6e0LT7oHhNvp0BtqEmm20v2W
YazxKDw53rbYTeMKgwBQj8gzgADAhNYODsaSTQCDBvvKmoj3WM0w+CSwyNzCEN2K8l5XF00t10jW
PBwJfgVHYju0l2INIXtK0o7TblsWAaA3Ehx7Th6FylOvWF94M1YH6WAPH1GFDw2whYD7/KpsDKxx
5sCPiorp2AsEBdDgF9OzNhN0mLJ+ilfbvytrdauFjlmvXnyGMRx7Xd/7Sd10K8+veN5Ep8m0cynF
kIwuDC8EBc7HhTxvlYKrMAD2SNIGH1CvJ2M6GmzX3N8Ga+aFzojWTu7SdovhR3/XVmg6WU2mN5k1
g9occPTDJu/epvUTLm4k/Mq7byzbAM11D4pn6Na0DYMnK9R5s2HS505WvuTIrqKh7d0oL63r2nPv
WDtbCQbLhkvPJWKzWPOD9iCLnLHiEkTxJpqUp9LS67/BP24T9AquMrrYk6w/WFYFgBlqTR6SrIZj
F2W7wavDwXL3FS8fLau7Us48AW0G4uv7kxPm0E/d2FPwpAHAUFJwXIPcjVZPxGW/vC6e2BSeP298
CznnpB/4uJzDzGHvYKWnQPf8s6zJvS1rPR2XwXL0ta7Pgtoe68gTwXM1BDdDMMjHucniXvhPivQP
1dD520INwRUL+hRdYIIGN72nXtFHNoBfNZbOnbBmFkMICoYkQTFhCRVd5NQWwNuhVeiJLeMOxo3F
ock8LxE8n+8zCZCvByRF3ep2pVm4opmBB9v3w+bUIZn64N0UbESDSCUCQBYLiHUgdlBfZLxjaeDP
O4vn63kFZkVcNz367ED/8z1cgsett9SXAuX4YVxm58rV9DJTukqLpbwJkNGHK9yLr3vc/J0piUyZ
XndeOx3L7NWv0a3FCtjUooZmFi38uLCyPOYcZYDLOzxia7lcEdXDLdEBM8XSpgWsBL0dVMyBRQCA
23rHrG6DjfW8mYclItTeG17ylGI0D0jrbZ4hIZpg8HOsR2eM+kEci1mgA4+keOjKF4kLE+cOVqFc
ghuDgiPpRlVuhVth/p9TrF8FTUu1Dl3UKZqlcvk2B8VBFfcaNUPuFmlDZg17JS6DZPTGi7UwPIKF
MtLCftNN/UfXHem0ngMyKTfoE6u9qYoGdhEYXx0hTnQmvLNZ1F46ESRgjIwBHkxqLmrYhQfznIeW
02NamZACUqXtSDEkSvONwIzgi1MNDr6VtiM82eSigGVtSBa68+YlGZCvhN3UBTfIKCagjV5sqCqv
u0ChJzT1tXjq2ACPrRZNHgbX6ipchVh3FfMwA4b2du0vmDiybQhYzRRCUUU0+/AemHSbuIMFONTe
+zPcEqlqD9AA8LaljeU+IIfprMa8q8DsfHALujvKi22evbpmiR25WhF2Xie26HLR53N7SujB/7Ax
It4tzk7WSOFIign4HhGtP9oLMODA6/dqPXjjcDcrkU4e6kEy3i3onIBvsh9dD3ukX9ySCgQRyFml
rhSYn3B5mlkOBLKnFcIzdkEYCBdAeutmIptGdCDAsImBBwWvvKiqlECdINvLsUV7aynGi6G6ziaE
PZBGxmKOCXrRLNguQfMmrCmeRhc1kn0zBfJ+RRtbczhydxVakOVloa9Z1cdmfukdnAiIcegjz3C1
5/RmaGZka8uhpxLwKHgxFB2ZDDmnm1v3iJ0qmui+rjzcDnerg3aHYjZ2nTvpw9ip8HKkvvyYlXdj
rXqsZGfnGXVt94g8rdqRYExpdYtFxmLZPqzKF7tysV9yp7jwnP1Jrjnh/bM3W3TL7ae+ct1wVHXq
OccZlpcMT+f7AMXEB6jmehdZnu2civJIY2iPT1V/Q6bmBuEPreKuWJ2dn0HtIbECt8EuziEy1mvM
YOfGb1nIWY3AEACzWtF5MUXdfytbdN+rJTv3gwGFj7I2ru/Pdw1sI1f4vsaWX4G9MQUuXJDA9yBM
riFjkDivF2KfuQE09QhCG7Bwr4CkmgQbQFPRn01LXrxzpwMXZaFkV2QYal26Ls5WDy5y8C8n0eCB
zlEAko59zfukYch95xZkVdGeWDq+dWVZznQJ9X1+CT/OKYb/xbs7QTE7y3Er7LWb0sq3s1ibu2HF
lHHWMhQritQAsxv/abLyEsv5f7N3JttxI9e6fpXzAqiFJgLNNPskM5O9KGmCRVIUeiDQN09/P6js
Kiotirc8OoOzPLFLLiEBBCL2/rs9ugoc3+g+p6ml7Qxf8+6y4XPJBM0vehH296VNpeC3BhiUqJob
ZXWKujhsNnpsJ0utxt6UxIPuLp1EWHtknvpln2vjMm79KyvsKRLJ13FuK6ZF7rOiPkAoiRs+/Wpl
mST0mboWL0cZNvu+0IJjOal0Yznh19jMprvM6+P9OEXTTUaYRbgIpTSfpD+6BcuoDGFA8n5cy0oz
XyIACGk3YGZNtNVGiGg/9GDnhey9YmGqvN9nfskkOb0lU1kbYRntZOTIgDWvmU+84/MJ0ALUx2wY
AyRXRnXtTPa4NBLEQoZpsWMwovQURMK7NH0z2Rn2sO/90jiQ86p2rTOpm0jjRwqt66MFksQmWjjR
0D01mCi2US7obuxY0iCXebIv6b83SV1+RV4mFkUXlpe+NeJsloG9jqRqX0e39l5M1Q3LHq6Ymg8O
WyzRGYlD6QbJtDC6nAnR2ggFFBjxwyDMyMbuMVIKmIXhfo4KNEn8fplcx9ZQwYAZ6tEsJv1+zIwB
0UYVpifL1LLryLSzJy9nZK0edR4GTk1cR4meXgQFxZ7MHDQSSW5p1sabsojTmLhmGCHtTuVJf+nU
aPuTCvXczh9Vp2+KUuIdLNibV+hD6ZnazNy3vu+u0ix6dqrGWbEeu1NsmY/kqDpPGX3+wrUS8arr
mUJeG6bdCYzaR3SkdfmeqgN7LBhoz7mXSvYbXWRPCLeBYaYemUTTLpSVFCTg8Ti+mplmesvCMgIA
TdoEnHh3VdF/lhn6lUbmJMswK23htlW7nIwElrNQw2OEIu9oubG1YT7IfRiO1qaAZ330reYiBZdc
8/g/BVZQrTO4aMdn9sPod+1lpk/xLlV079TrpKWOpZ/us64pN47oY5LCu3pnm9ONPdQ6yrbMuJni
+lNret6Jina8qQwvhoPVktuO/m/TObyVKba8LSE7zjENxsskrwS0Yp/v53acMUqTuGKRjuvQjjTi
wLUpuPbCxDsZnM/66IxLRJvymbdYYF9NvtKBhwaKlhRh6WA4yUmrTGtrVEF8ckoqVJDOUS6wVJfm
KoD1K7sxOYZNU++sqM2vqy7VbjUtFY+cA+Vdn5v+kiMDkHqsrSDYdr1ZhAtbjzP0GVocfkOwW7sL
oxb9QXleckXvTriJ64rXodf7O1FZ9UUgjNk/qMF2QuEvRVS6O02r9IPOHOnbvvedg4E1ZoOBTdIo
+/Bo7LJzTolpb9I6OWbTZDA2cKBey10HUJLTJi23dR2P+1hMAwlQslnTNzCsK4j77GvkU+l3eWBc
aFOYfEq6oHn4geh3Y9c8lFOv7fvQq4gXCBWUcQ2wYRTtSQ56G67yMi5WYALyUhO6ttHHsfviD0l0
KcQ4beiXjo2bYUyaGuNkqy6LSEGU/jKdMvnoFtDyote0a3/QkDUGnfpiO757pKFW8cqovOZgaOlY
rXnRjKhQWTO9VCIBj/dNBjnV0+Be9okrr8thZLpkG+WzwQzsp2EyQxkF+WXoGjZ4Uyy+1t6YHrsw
zlFWWmIW7OX9S5bE/sZAkIRYtcd0Nwbuja+54w7rvnmYhrwOF77fdCdvcsATpioDmp1MP2Ufm4rm
wWuSbMu0xpr5OLHeo8FAzICqLvReNY0WguIrpfIM0b63on8ZA4JkenvMJ74x5zYMRmgTzVbXo+uI
LTKc5wGeOFhohSUvwV+tUzkaDKG3CrzI5lTF60mGzneDeRfr2FB9vioZVXKNwCs5qpFSmFoheR4q
vuSoztwbVRvmvq9t89ko9WCv9YZcj8KcNoPMjZPMOYRHb1BftIz/qccofHW/aU9j44pVkKnmoWkj
IvAKeRU7TfpgpVlzyPRmdJa+rhekjcjUvUlDM9r7ZZtvpZPzkADyin1ie9la+Hm2iVSPMjEdmTQ+
R489tLFMsauWE+LYqBXBsbdEtiRlVNxlNcfttmlr5lHlSLeoO9JpKyOr3ZFtMi27uHdempF9YdE6
jfqiRn9WXTZxIxeakzkbvcudG9/xEMwmTa6+BKNy10NluU8I202GS9MybP0wR7kqs87eCNiRU469
40EwXJvpCLVhEQPcGPs2HAvSeYVch8IYd6Qzjg+c65TzFhKbhR3E+p9mrf9jvT9wycyE1Pus9+I1
DaI2e0t6z//Cn6S3DUfNxBePSLmZ14ZU/pPyNv+QAoMypJbpUkLgWvyL8pbGHxjrbcP7N+MNy/lv
k4z3B1I9SDDUFbhnmNT8TyjvMxJRJy3U9uZQSYbRQOr9YMTfMJe6iIeUIcASHo/5rD6fala0j20q
Lv2uajbmVH/AWp4ReTiW5yvahmsKWCb8KWdEXlQEBe47ALW2NB+EkTxFNCSxFt/XfotEur1xFYW4
31uPXitfdKtCDaqexwzrQUUBU7XylTLywIeztMv6c2GNKVpnO1iL2v0g5oDX8xPrOM8w9tj+hIWN
/AexOz++N4+nZSe0dd830dyiZbYySChUVbgkIi/EUSINpNQijHeN25j3bPnTTRIl2yqsKN2n6WEs
cqKxgrxadJYfLUVXQfkNnrawTbM+pVb4BSe8olGcrQiEAX51Ww9UyFpZ9lQsLBCSi4nmIHKbdclZ
WveDQJbvWOuuDbqHPO+tlXSycVX40c7UvRilZTA+o5k8DR0iJ+ZHoGnXDEp1I9eWJl037Mpwa1bo
49rKwgXg1Wj86RNRJqHfobZGfe0UX6EZ56Ta1OgWdQgCk9u1uwplbNwwA0G7CehQNh4zcjZerqxd
C6C3KJEyLNMWYZHWnBzDxmSSlWG3QsdjvfqJlrzWhYg3baANq8achoVstbXuIkdzneiudqt0E2b5
Y9gIb++4zmd24TtZVyiojGZZD2lykYgo3satnmydcpoOOrKHfdz7n4whQJg1eCj/Bx6Q7gUc166p
bdsqUhu9KEGSO+3C68qHANDhdupUv86mLl8bWqcdEXOYz55o460/WlvenwezXbRXiAVDqoBcHiPS
t7Iw/tZH1Nqp50cHmevMJs89K9xGETMTkyxMtrGKtt3YwwA0pS73NI9utNA8X1y6IwxNxIzVu9LM
zXXhw16XqK2aWEN/bPrhsunY60ddgJpm2xhaae9N5hPACTEFhYG+LvcGXI55tjZS61pOUbVumylf
5XXVLqKwKk5SU0i2kgJpnVIT/002qzBt1RHed1jmrv89htj9FgzyqR6x03ddmsXLyA6bHQxScTP5
WYwGE/mABlS9iF2joCRDRhUYAulvFwYbtAQvOcEfT6arferD1Lqy6ig5TLBLW8bhWZgogidnKuCn
7Fq/S8ZqWIa6M4+vl369UlYgjlVraWs8clOywEXUL3NH5RcEQp883Vdfy8F38OjQcOdukK3qzMHp
FKkc6stI1oJRcctK2VdhbFj3TUTvbhQy22dV7ixVWcQniiC1SVJPPjt0DmutHCWh2kO1EUN4Xci0
WTsyZ7vJPHg7EQcPpT5AKUz00VaQIr4fd2nhg4f3uITsCuuOgRLPr1RKBHe4q6oMJ0/Z+7epMJOT
bJXcmmQ+nzTdm76MptNTQfriJqUcWve0zAgYu9DfmpzaC8e7qfO6vazsEfW8HPuj8EbcOz5Ab2o6
PhWFjlhu5hHSQV7ZRpUvFdnfRGYUFJLjMeqdBzFa30iVFwcv751tXbjtmnkDpISQ39TcdJlvAduq
jVW5FEl2j9end8pyQaBhva4jEa2Sdii/dYPmMY5F2F98v/6UjU1E+5wjJoiURwiqog8NUFJ8Enn7
NJmZOhmJK3ZOZT/S8sUPZWDXN7XV+qeiNoIjWxAQe8fswCRw83WNV+wqb7xiWRWjee1S/X4dtTze
RqzVG1UqdVBRnl6bcdKRCh1CBtlyXCPiTZZdlBsQ6OqJgr9GSFQ0333Uo8zmdIIrKWYTTuS0y95s
is+lCr+OGX1x1ja3DXKlbVhLcZnJDshH06+aoL+nNHocpM5MhhZdce+r4JikZbgDCjHptePOuIXE
HC5kahr7eYD0KmWDfDWG3Lk0+IB3yvBhFB1lVJgOGD2JyDMOjD3KCVZi10aXThP6CAMMrAWWo/iu
66wTEZ4ra6dbGJ3KWDMYnuonkYRonSnKUtJGWkOpVmDY7RenqYxok/qtmJBshm3CzPZGvy/GYuDJ
Vvl3odpsNzWmtdYN34kPTmBsG8dfuX6UfjOb0WQgr1tcCtUXu8ETCaZWx3eeETQXG8gPf9V5Xkgm
fWpE66yxqotAVsYyh6Va+RTsR9eK1Y1fpcmVSNNxFwxC2wc+3lpQNfNliqJyWEu39e9rpzWW8Hud
sSpG1Z/8cggvGlBqbFetsWZZw117cbJMatBjXVbjRmNC4aoNB3MT2FZXrDPpyFXmMWQVesq7Liqf
cNU6S8GnsYsrYLgslHh1PfweXWjGx0R5/veyEBgofOwyGwON7MRXs9HBzTtWPRJPU4wJipWkpe8z
YZ0PrR9+77Xa+1RAbKzBEsRT0znFpUlzg2tJm9pLIL5EnVRr459J0ZE5hZGlmIy6jBG3vnjGvoS9
0uqn3SC6O7PM/YtwdNDDSkusVRRPa+W1r2EWpKcaN8jadhgCWqf9ReXUjJe0kua6NoW3qWX2WFXA
uAwPUQjivSLcjVEOM5emapUPbnxMdT1YjXlns02Mfb7As6LfFAy8WicDlMcicd2G1rWc36E2fJEY
LVNMOPAJ3sbLyquwnqJTAj9BLot/gBTqj1QGqNQHmeWIajkk2zhOVmmFSUU5mdpoTdSDrpIqfvK9
5LbJIPn4IPyD1njWo0XdsVRwi1fSRaMxtnKXgfyGjOZh+PgaK1e4K3rHPZSpZewTYfjfW4foEJR7
xaVWh9XOEKraFWb8Papdax9hWLyEyPM+RTWLlC1bG/pwVQO0VBdMu+qG20ivUsYsB3pz4VrC3Y3N
gFDct+AsUvySGAXDeIachqMoydQx7e9mWuGhDDFIbNJsuB5ljToaat3BiRoccToDiqamtwKm6jZa
hpZYJC2nmpJAcIjHT30lSxTkmvqMO9zflYBdOwAP/zIc/OoQdNj2Ai2aNrVykdNz/F1W3YDKviTP
aONi8bjIB009izTy6e3t+lUbfD/DicYoMjMrekD50d6itIGqt/ubpp9BiDy462sj33emi3Aco87W
s/JuiWI5QKgsGdFLWsrOZftZI7gqV8hL48vC0Kwrt3exZzSWOAimMl3k3ogoXDpwWgaSAlrqWLjJ
qxSlD9+T6DsnzHeJa0WbtsXhETSpB2kDaJoZOHpbq0ea05X5rosj42QM6WPSyegQCv92yivnHj8d
LCqyjQvRmd/yokc4T1ybLTPrk+q65ibopl06k1qFXn2rAlycE2yKzwj0RaInlO9hfOPg0l1Hqmtv
gNZrDrbJdU+cpPGnruXwBHoq2B3L8rJx4gWoRHDIvdh+9a1aHeuhMj9FUeA9ug1qdxmPHjFDvTus
VJxjsTHz/rpHbxLNapJwNRFghIyih2/No1hdSo85d0UUf0bSRvFo9unKcssI1XxanYwxmKUFacze
XVz7RnYvauKpTCPHS1nGcmu1ckaYo7tE2ccyrVPEStUarSXzT63xc1yH9qIhY3QfG+TMFJVdLD29
20jl3LHTYWRz8FEAMhhLcJzvqmqnFbrmb0lrP2V+cz8W6maiFzumifuibOtp7FEXQVv4CyMwj4mb
3SuK7IssCj+nYmgQruQMbvaMZKX3GKpRvlNNZiy+vq4JgS+7fh9HRANKQ6llmsp2B1QmNxmmolXB
pHhobnwcE3h8BQO1IfUiXqT1YC+BnXle4po3SfLQWB1VqqtbBf9BOB4nqGiVWojC/6bZETahegDb
oNwc3YrLMvIZlXMQg2vz6uNmTFeB5WuLMK/VvQ13ekhsX9tKhtOivV3IoOz2el1nx1Sm2R6NGCl8
LcZGq84ExahrXusRYgqYfLHpG4a3mBOD4gyn38QoQjZpkMnbflDfLBu02p8t2bHlLBs9BhOVHhFR
tnXRpY1+Im99tjxN1toJnK+O0mp0btFwJbLoIu7TZhPE7nSZKwGzm2tVeBhTucp7QcNVVxLzhrYK
Rse4SQv2yMIWK4fB8AeFKOc6jFC8Gg2hUAxDaC7qwWndjZakxWNTa/oyj6ZDMgzuN68pHokYfAY+
6ldWSYOzsJxsYKSL3j0D/VP7OlZ6ZzZBWyxS12ShDrLa5apy2/3YMky6yM12xTCxblw0At1CLoN2
15bezmu13Zirwlqg2II/yOJesfRoMSe/QSClyzUTBNiOo8KOllMjORM7bVxVtf6lrL/3wTDsu8xF
Fqii4UvfM+d2CE3vRUumCWle0S8LKiSUjKkO8RMMmyEpsm0kxW2NrmAJL3xTJd5zXul3KVluF6Lg
a4gm2kjwtrsIefjOlJbxecjtaFvSkuO1f2g8GJ9eRl9BeMeTPu90jkegHzrLYet5Tkv2gHCzJVnF
2big1C8O4Ox7d1S42kwnX3lmAUk4ZXdJAJta51LfiiC5Svn4Vpws06KoZLLvM9SKVcQvK1vvgt/0
xR4/pQDtm9wormjWzdvKGSBzU5BNaKJbWTjZxo2d+kthJnTJbmBvWz+B9MbJtxDx3GoOGL4aDyqi
muiX+H3dRu/nx+TywcK5xyszajI+PG5gDSR/obIk27CAMFDjrPIGSmB9OPQmIRs1fTgc1a03Jsmx
zxk8lXp4YIDEHwoH20zQ8NJ9ezpEE53rpHuIvdgXpw7U0SpC7RM1d3voLHvcZ3nmvzgD/brtMtja
0iU2mKR+rMi8cxIsgwqid+l4hbUq6M9XmuyxKTMr0FwKS+kP2DLV1k917TiBb+ybzqg3TlXgwqGX
fZ2sUb1MKC43VVz+a0Te/0GIH0CIAhDvfQjxror+5/CUJ09vQcT5X/kTRHSNP1yHUeJEQhONg3UG
2f2fMKLj/SFN8EXhzGig9SZqx/uDGHMXnT66LN3WSdT5C0WUf3imzlYJHKl7hFPhH/kHxpmztBVB
zCq/ao77IWjHBm7+GSZTuW+bUGnD2qg6eePZA4e6bZTFoo6z/oPYqbO8lT+v5XKgw47jbfHOvBYR
SFAeIfFdO9jssN1p+RF5fLbzO4UbMzY/mrH4q3vD7OAaOHGIsBFndgc+MS8BpBjWdVEHq64XaET5
wleidPrlmxf+CxvJWVbOj1tzCJBkg+T+hHl2a7S2BLuRCLIWnu9dG1pdPWNPaO+d3jTw86W+f6xi
t6CNiKvaWf/zi7vyR1ouxg5Tnr3DQSPPFdp9YJRjntPL1kxozSc9x54fFUcGH9XXuhm7+zj145ff
X3qGfP/2djg/7ptQJB1bD+HQ3PjPy8cMDKRmjjmsfS3OjnDZyc5SbfSBSecsIfDHZVAqYBeTNmsH
Re7Pl3FSDnpSDweSKIiEKSCdD25fxMiRSvMO7Z67Thq3yBd2OibXdo2spMyakTiDjrryH9+xAa6M
6X7OYHX/I3+uEU08ZOSU0M4kyHxsbdkz6OOjYL0z+Hp+sIRg8fEbADw46OY/fwNfByZyfJLuhjX9
xjRt4N+Mw1SmEfWL0MavBBIgj5n6Og83DX4We2FzBN6jk26MDx7+Gc/w45cIfge7Dh4D1zuLgcI/
hg2t4Zd4LUoWF2HjJ9H04lJrh+AlIuxylZOBf/vPn7Jw2JCIo+GDOs+eckHqNDWl41rHtLQOvODV
GL0P4xP+c/EyxQjT1xwz9p8X8RrlJG4qu3WvUFYks++f/ei/WDCmQ9Qd/An7Kxv9z2+yaoVCizMv
GAslYJtRdze+nX4Q+PiLDxFPnUNIGenApuue0R2m3ft2Z4D3kGrpr2oI4WVlZh8FB/5iLSA/Y5Nj
FoBHsPPZd1g5UOugBthngAfWFJkd9XobFQ+jbekrOTTa1iYd/IMVOP+tZ5uMZRKcy3w2thnmtf38
BK0Efjyqap5gP2YbkWLCCDr2HKLfrA/28V/tNKwEAcllW7yr8zH3KQpPMhcm9N6RBg/j5ZH15LrQ
Hyt3qgDWDBKy8u1gdAlaJyiGdNlocVuhEW51+ewWBiXo7z+FX9w9GR+Ee8AqsozOP4UJEiYKTKtZ
V8hlL9Dr5BvEEd4F7qTwgwP6x+b185Pm9QnOMU/oUALnI3qbTu/qYkDYxcSjpWapLafKfaR1F4Ye
HCRACP28s85UeJnMs1d/f6P/sYQJpHSwCpvsq2CUs8H47ZbXtb4x4qDB7uLIAMbEz1Ako7f9/VX+
owixyc3lGOEalpDubHD+6So4epwmUs160qx4WShqZMJRCPIGpNharrb+/eUYFne+eqHuETW6TKPC
N8f3+fMFA5/wOtYIAM4owgzEBxH+EvpSzgRdA+ofuqH5TWkFSiPcsCmJBamDP1fHCU+yU6+HwLk1
a3BjohEILkyaR/DE0m4PKfYMtcMYUrzUzQS4G9CWg0ijLIWTMnESI90F6lg30sfX5w+z5CGKasIr
nMIHu4561dkHR9bdN0SlMTyVEdk30wAwfpgmL/PmFLSIqCHMh6s2c2GSGppeA8OeBW6MpK42H6pK
GzxiDADhV05eRNbKZiZFeJ0nqhgvp7ywXeQztm8R6DVy172IwxezYqtcO3biP6u40z7VUxhdlHoW
f8Zz1d7hiYrvEtcfAtCdAYddrzledpeDejEyFw+h9bVOZ9BB4TyL8R50bArgfQV+HlhHci9qm2zr
VvbplVtFSYNcOVGEVs2eAre1y6fUh7lZ6iRU6kvlcDXoDNg8Xzrxk9+QXLKoGKr3WjO+A4hOT+tX
39BNgpnYZvWdhkY23PteGR3I7UcxnPVtIdeaZU6r2RuDvDJxE0RgSUtizslspwAkVVp1cUCyiMly
YbujF/FmS81KTwWMjr5qO1mh3fY6s1tiLVAslpajYuVIhWqk56tP9p3m1/re9LX8q21BIxK1xQjL
JSiC94z30Aj36IoSZ12gFtxUlg8uK1zDJLBmcB6bhkSGRSUdP17rCYvktvPKLr5wGlO7cbXEhh7w
58FI1pC73cqtKTtmXxNq9sRodKBwfJzdpqlKpF+4BbwnZXttuq2AulDgpi4jhZmsEWkXXVIKh58/
/ogGNvyjyLvRvyQsTveW5ZRqFyUPWS0RFMAse6Lxi0ur04DTTbacFqufL66TIIDzQNgLEmLxNO/H
lESVCxcv2oglJamay8IR7VWGo2+WExEPtBrwVZM7N4wmIctBqK/zYDCvog7mF7lEXRMd1+bfOfXH
Rza6MAcfCWtkPLlIF6XyCfFvzNayN2HCEJItTq6YqchhEb00rhPjPcnH5gmVtjSW01xOL/wpq76n
fP0A1qlC72wznwkZUEl0VhiH6BOdED0iGvjSvhusObGodN14XJkFr3ZdicYZrqdhwghCqEhhkKhp
tYJEEaU0fAGyxnLRAL61S92tNbnSO5FlSxM1cwu8pKfuvnAJ4yTarbRJAjfTUjsB6Kn2xQnKMHuo
Bw9K2LNb9aDswh4+h0Fe3wwdGVC4BCz2iSy0Itav8id/o0lW+jIfQhTT/qiz8vHS6HurbeGtFyZa
6QMmKP+RibE2g7GDmKynUhfD3Y9N8x/BDP9/4RtzqO9dU72+NscndR7TMV/vr5Tf/x2JvXN//T6Q
QEZS/jOIwP/9X/EblvjDmZt+KmLTwZj4V/yGY/0h6RIsyiN63D/hhX8H9vJHhPwa8/ljGuJHju6/
tEiG+wcsqDFXvcAO/wBAmI+vv0sGjb/W4T8/sIu356ilpBmXVqUdGyfZtroBmAoqa2g+I4jKEe7L
RFgnzY1jfSTteeeCc/nwpiNKktzMbTFoR443tTQz9xrx7EQEeLvuYnvf58VF23b/qFr4++6sny+G
gF/WbGHasZD1heGTOOZm16jWr71/FrT/9xXOOme3annZga0dI7O7m4wYiFloTHneRskm8us74gRu
3qylDzGKv6+Euu3tg3PrvuSQ9PE91nhOqwxUFFYJzbSsnadIoTyOoxGlriLn5PdX/Lld+PuKZzWW
M/mjppjRisyCiJRMPFeG8w0bWbEpmRimfTTx4ucK66/LnMdZkMLJhJfICE9NlkwrJjs6y8jVXj3s
2tTmvbP7/d3M9ecvVvp5AW6hcZhCi0zNyeqROYxLzA2fmLp0JVR262AWij7o5d55bHNYztsXBVBD
5etr0cmN2g3o8SnqcNa11kVtVUvyVn9/O+89tfmfv/mOAhRaDL5y/GMSqGstby81GZEzSU3Y6cEH
7dR7j2zuad5cI3T0ZKjGXDt64BEHt8zKzeBSBjlMWqhNYLAyKdulG3v2Bzd11sH8vRbOdoe4Kg34
pJjdQbejhSSYtBvSF37DNZKFS8Yy4vjQv2RC3H74Bb/3IM/2CDFVqTJTblI4sbc2E9zJbR7NwuAu
W9Ff+v/lsjjbKULK8cALQ75fI3kcghDoS+0Kla9F495qqvoAenrvnZ1tEzib4IDD0TvqRBUQ9HC0
pb2vHBfHHMkQtultSn98+O/W4NkGYbbGHDdieseQXODcJB5uDBw0IaHurlxo8d9f5Z3vSZ51Xpyl
ACWG5h41SZNHNuAyL6M93oxF6IfXNpF9/91+J+dH+ma5W0ZLdJ7TuUcR6IG9UjIYDmNgp99V5+P+
EIXaVH6afHC1+SP6xX50DocwkSnUMjv2jmllMYEP7QxxgsAExLQpURPb+Pun9856OE9GSiYLv3RY
haehKS9zr7mITEwFUfwg4u7WRbfWp+lHX++8lH91S2f7RZGVU6YbXMsdxg2S1A12aIjXRHtxU/cK
mAYvpcGwaHSRmX4J2Uvs+Qdz4M+Qn792jnNV89BOpj10RYikCB2Ely1Js0TUoE4DLgDpTesgh/9N
BZa7UAsYGPzRCLN39g95tn/YeZD2gSaCE2wINrRbaO2laR8//PvfqdDO47ZGOyfjnDb4pIxPoiUH
JxyRc9rDfYJPD8v9NWKSzfxMf79e3tuC5dkGEhRImtChaeT5ZSBhRH/mBGuYBfMIIwzqOKtj/mTl
kTF6iDq33H9w3fe+h7PNpEWDkQi3DU5WO3529NfOso5iIiLFJR5/4K6XLVn1mOmbVZUQUDG1w4ut
mZeDHqwzXIdTOn3wycyHzS+W8TnhlCR2GphtHpwykjKgyDV72ZIS+sHfbrzzlYizbabooPsVuusj
5uhDiXjALmCM6w0RFXL2aKYS6cjUX5WudopNa2nKDx7xOytpJiPf7m/gZaJUY8tJhw+H3I8xSV8s
4d9bCITsyxGV10ffxDvvUpwVJ1laeH1ikGreVBiWu4Q8j7G4JJDu0+8Xy5mX4a+v/ZzvdIMmcfXU
047oNVfpgOxxWvalfh1o/amzK9TozVcglxG79WgcpKkvCdyLFkNMnBX6cFh/ymfXNy/qO11eZAmJ
eqiafv/j3vuCxFkRk8whLphE51De4XNMpNnQDuhhkou4jIZVhkMThTfiw1jrv0gzlZvfX/edc1Kc
bUSyai1fsrhOIeZx0lbdEdufSw6QS8ph2a9/f5UfeW+/+jrmZf3mlBQZ03A7s+cy7Dmdqx5MZK4B
cqfBuZAt6hH6OQxmbbsWZnNtDiQKEPhHtoZ2KYfx6YNfMd/Ur37F2S7VWIGFwTQIT2SMIV4bSVwe
cfGVybMRlZsmyK47Z3rC3Ymxtq+WTUIc7gxsZh9sk+8cq+f4s2dlrkTLGp2C8rmRzKd7DvPNzKKR
yctsxd/fpfnOVmHNX/KbZ+2qIAaJ5SqW9SpycudwbCfJHRTGjrzWDenpjJeyNtiWV8M3u/aujKI5
leT76oGZr0RSXTU94mcov51maMc633bwj1byQS//zoYygxlvf55mkJ1UGQE/Lxh2XXFsEJDL8Iun
35cyg9YknDD5YHGb7zzw2ar19lqEuWcMNdZ44Q0S3cipdGD2J2zcq8xnPqHppk9Gfg+UxiiSonxQ
jMZAuqpIoR76ZV2Ty81U5aQfr7RkAI8v4/sGI5/eeeTtS6IcmGSBbNFJV301kc7T2ZhX9WoRBAPm
d6f/aMr8e7dxtjNqBoumFG546qfixmu0L+TJXaAt+97gBF+UxrD9cLt/70u1zsoxvYRf0hIjOOGL
39VojAjhAYzM11D7BfkH/SfPIln8yEvKkoLckPBbo/W7ZPjgnb1zjlpn+6DX9qiSYRdPrk+cQpxP
X6yw/CiNdC4LfrEBWGe7HfYEbcBEEJwC2/ieMKgA3d2c9lHioBui/8fZmTU3ynNd+xdRBQgJODWe
YhtnTnf6RNXTzSxAIKZf/y6nvvoqrceYqpzmIDIgbUl7r32tEeAWMPaKuF/JJf/PmU2NaIHPMsBR
KiCLPqO794077Su8i6FthUfB7dV+mQLXnkgLacBAyb4wu+gsfD+wk2iTD2LrKuPQJ8XCgrVm9gii
HbLADa1Z1EbRuSu9sOtQRoB70rb3qkfHru5hZRMQFHig4v6vaYaX+mLp0eUwcfGOAOd8t4cnlZG1
MheeeGYx6DU1zyjhrJ3nOPJd0FoAyfOpAwKFJM8upNGFrFeNGhYefebtfsSVT6G0RLexn5qAGoJc
eLLSZmv3fDeU1lM0LWwJc/v+BxH40xA+WBsyti0/hJNIZ1RhNKY/C9WskwxgH17soEQ59rn1TNNf
t2fMTPzV5UqWdJq47HHXdySXqwYYsqJo4c/kq0BO9Ws5XUAtBlB2HqdL2//MxqtreKaJ2yWpSlxb
rfRJlekzMo+vouv3EGyi20IC38IM59ilf6H22fVZERLw12j0evuR56aMFlP6qcvGdKr80OZqbcvf
qGWeLmC02FA7N0J356imLw6lRRjUegsedRKf0wXOROz8nwnU0hUdnyIDTSuAGi8sg7nT7Mf2/2ni
wFLBYCWHdxY2obCaxqAc0EMqg/EHpHYwKYHkPC7XhXhDv4jjZ99BekfR0n5sovFvmbPQi7PfdWOt
7SaI0PFWGu3XclYfP/jTD7MvanoJpX0Ye9E9qCtrmCIIuOLwh8sCTcC8u/1VZ0KrrYUluJmj4Rn4
uzBSw5M0zO8R+vmH5Hj7v8/MGUs7RQ3wByIROJuh6RhHv1E75mXHCrHNKKyHibsPKJXeHmlmx7Mu
v+DT+0Ip1UNbAJKyHG2umxatC7tOoFZ4+7/PhLCPoP7pv/cglhh+PPEwxs0qS5JnnsSo1cCdmA9s
4QlmvsSHDOLTGKiGimRQF1wTGIMigl5mcCFDxGRfeIi5KGldRv40wogmSm9CgSlMzZSu+haoU/7W
U+sIKCDQw/Ixgn1iYMI7MIA2cHP71Wnw8v9/YdTp1YWNXliz6o2whoMSb3kVDEO9Ruvwa+E2/Qal
0r+Naxo4HaIZwhilBJdE/tdmNvoymi9mMj9+3OdHp8kEEJHiYYcEhr9KLas6w6OiPLK4LNhmyrPq
m486sFg4gM1MfF0HNKDFzzJ74oWEiiyoqbeHQ8mZCdj1ATa3TWJzZ5Jk4cN+nCGunF8+8h2fno7k
vci6NOVh1KkUjD959hMgbRsgDCBsUA9ICx8Vc/7mUxZEhvcTzJtsjfRZu0kNmHmx6RBNoGxHcmux
nznzeBBn0NiMaOW7WBHijF7BPAmyosrYFKS6QxfIJqv4qnDbbJ2CCb3yqfE+NPDyuj1pPs4h155I
O5FxqAHRn0h4CPBpv4vc/nsFnOrB75HpROeKuJvM1tkUXu5Ab4CouIY14smqAeUvkZuDoIii1wBA
8qRv0fMW299woyAdrsMmDDWgH6iOfcEvBPG633cq7w61XwFSALMmYPvS8VBEU7vtocpIVmYMrIGV
oavw9rPN5UtNbSPlaTGZOYQRoQ3OeE2KTdcCkYZTCkjZYMxBBowOmyCBSw5PAA1YipAzRxZT21TR
wTRRv8m8MCrtV0AnqtWAVpkUjfQXJzEyRHd94oaLV5C5FWD/G2zipG7KLve8EALnE1QqEiA2dae6
+t2Iom0C2MViRmDuybTJ4hBA2EuU5cKMFLB9cb/bU/ScN35YGOMjMfjeB6C+wQ359gecebKP8Ppp
tWGnMVDRx+kkz7ZoM/9m8WpnJbi2Xh5MAs/rjmzh6DxzadB9DmL488jp8iQgh/2UxiXTsjLMA/AT
e2KlC88zN4i2dXaMQEtWtn44FN7+sjkPZbKvgKqAw85L59t3X3ptppZGYKndkMbCMI09HtwITFyD
7bB+A56yPcnppkmtpSvqzCcyL/v4p08EwZqlYll7YQOWQwArp+Q4yYe2d7fAB4od4O1mIMV9k60B
jf4JTMBZ9pETTGJgL52D9kBaPQ6FU2zs0Qsc2BXefgVzE1U7bBVOBl/cy66QRM5vZY7bRMEXnfdb
bE/oi4MeHwfp3eKK/6jA/G8UBZXt39cAI94IxGIcWSJkZgMCFv6qKxpYGQKdPplJs/JkC59W02Do
iKvWjMXfM9qgzRkCKVQeGp6eGpp8b9Hxf3StBw73rsnspoACErtzHXmfw21ifclGwg8Gjb9AftTd
E2wozH0PEDG4ackfSfPNGONLTKC9oIVjk5TTs+2IchXxPgMzuHz30a+/AX4KIPIihaqqamDQkpwE
BUMVcXgHIjMMJkiCUN+IfQNP0lZBPGt7YGW0xF6ZmS1OloUWNdP13m5/quuLArL9f1/dhPJ6wb2U
hWhWzNfg3O6yqnmBYHrfReNd0xVPt8e5PlNtX1sVmWrqyVGMhiBQ4iXlnhHkDDLKFK5W6xgAUiio
ZX8H34xoaXFcIvC1WaEtjrSB1hBZeztU4yR2UTTJb2Iw4c/qk2QzOVyu7Qiznio07ntBkbzAzdKD
b5b6yqtFk5a2MwhWlUMLy+1zA7DEKI2jxZyHIiUBDJIgD1m4elye5n+eEqNomwKzOAGMgifnwjAg
ZLW90T5XHkDz67qlnlxBJtks2cPMjaWt67gaFAwuXOhO0Bc5Jcjt9FEkVikErcuL+frzuNpaHqHs
7iH/ANIcVxsLkIDdMMEIbjTjpaTh1ehE0Jrz75QnsqcQ/ZD0nGXja93A6AL1/gF4RN/D7t0KcHJt
a9cnC3XjueG0md9NmRGznqZn22phBsBLjJH7G9zc1rJygSZuYWrW9wNINvz1C4sNT6jNfFGMue/x
KT3DFOd3UY39qol2cQu6Ds4NORq+UU5OVrfHmpkT0Aj+swWZNQjk6BoGdRWJ8QuY5iIX7X5G3Bj3
6MBYWMxXr714Iu0sCXxHb9e9BFJgcOMNeg8UPGfzaGG/up60xL/XzowScuW2AzsLncwDbHCNcQCK
Ie7tJ1T8YeZDmLUH29ODlHcEXb837KDIk2PdumgT91AbeYC3WUOB1K7hSzO16N6jRb0bFC5it9/y
9TstHKi0XxhFKLWUFNaxPs/8gIK8Q1T9NhposWdW9qtN/D1tQaPAPf07sZeahq7uDngvWggjrhtN
nauyM1S/oeXXKxgirGuRo86WP9Eu/Xn76eaG0WIYbL3AMXD6DLRZNO/4dcQDhOL8zh5xJSuGrajE
F2erFsG6ruwr9KdjpHh6SNIclNtyeuNQ7gXdaCe7288z97V0waENWagNCEh2zmGXCxpJDNYB5HQ/
mEXStxGM9lPPupcEvZewNh9blG9JvjCXL+vuyn6gixAB7ocrwpBkgG15cKEX5fccxp6KP95+tA9q
4LX/r4WzHHSbGlSY9OzEoCALAkLaOQF7RcFqOUKlQhUt/NHNrSjsHXpQN2Mdb2k7raE0f7UGSNO8
bkXaFlpxVIjyYRv793nnkBUuZJN64aX3evuHXs/HoJFHC4K43sZZGUXZOfG9Hfwu9woGI6spljsi
swuMbd2BZzE6P7rhmdUb2K5srardLow+ExZ1m0G4oQ5JnOAzgH6zBQgB8FbcmiK45CTOo9nfA+1R
Fm+9xMkTQmiFvGrejsfct7+1VvubtNHC95qbDnrgFLwbnZJhBbfwEpdtcUCLD13V7d3tB53Z3ZgW
l1D7jbPCBaUYfQsbw32d3IvOQ62ji0xUZbiAm1ANLySL5x5GC0c41HSykB4Gi60fMKTbmqxDD0pS
Lewy14UzmDNaIBpHl7W8oOIMFPBrdzG1sNAa6U4AaKDrc+XBHRZIdhR63X3pu49tFd2NlvVw+1Ve
r8VfWs/+3UqbdCrAZYnEuYcPwFSA38XJQ5Q56i+4WvVm4HB2bVQSQNUBm/VG8mC07H7ltLiOW8Ao
dTVgi3RYJR55GIFaBt83N06wrgJhvN113FyXff3r9o+dCdm6ZFLFgEyZlRBnAsIRcc0WZQt4w9Vq
G3XN6mvSWTTFaWc1qzLEWLh2cfZHH6ECjvCpt0slCxNr2t9+kpmVqqskEzdTo5NbxRlNuYCNkW8R
bwF8ltC9L4mVPrLzV4KmLpEskRkuoAUCwbFX53QAqEnBgAOtQCqB4FQcgRg5dpm4Gyy2l3XxTExj
X3Bo7l6KFlD1dOs5x9aT77efeGYZ6RiAtDQBCAT772z0oNmkoILDMhQ5flgdqD+3h5h7qVrYkW3k
txEUWeeq4OKudUQNTgl3wtJLTo47fbs9ytwk1IIPWuZYBk5gcZY+ATW9ex/96cEfsFLhiX5vfU2w
eGnN/Hdh5qmIbO5m4ozbycYUyTulQHAWYg0DuBMHMsdEWdtqQb5fqvRevS5jRC0QuamFNsGIFmcQ
rLGNtltYde4Lhx9BJg184L6JmS0dLefG0sIOA8QLCt0SY5VGg2p8dDFSTNfUiA+UJgAIOvv0kiBv
GzR/gEbyjiPTfTW5Me7O6KtGO8UO9f7TaEbPE1U/MlhTrm9/37k9XNdJdian1tiOxRmC8rawToqU
YQfXv6H9mTXxzvPsx2QaNmXsQbY9IYHTnRZrejM7my6ilPEkRtvMynPP5J1j2Gu/hPAcyjrXaN+J
X8ExNF7h+HD7UT8q6ldChC6dBFw4syPBsPVwf+OUKt3mWKXBKJ1qDUHSwcXFSvTsrr1wWPkrui8P
SQnk6KAydy2Kd9jfvFA3BnPZGcwVdDF/ZfsHhNwcfPEkIBAJ7kAQxikr8x+Kaqkle2bu6DJMEC/B
1xRddQYKANh7pz3AhSkDqFHuMzHsrZoGi7v/TEzRFZmgDjpW6vcVbgmQAA4/Mvp2+QSLa+66mgl3
LC1okdJ0ERFxxypb+r0e7yiksgPMr4pjSqGcpw6DYwoa1SL7afSLasOwF/WQ0S/udpeBrs0BLc7U
oIi4cqiqs2MZhyYfdlJOC0ebmVDpaAElTrqJ4VJanlXjvpnAfTWVuitM1azi3Dh68dKKnftIWjCp
+7bmCv3cZ7tB6KjNM53EfeTTzVCXh4FFP+BRsTbSWkIxX+/7Cq3oOJ7XRUEu7VF11+G+Vy8cF+eO
c7q40YbhKJyZVHlGC/jeVPQpBfHLehn+9F77J4thekTyMrByDlMBGjZSLvV5zMQOXbY4xfD5cry8
PENRuHPAHsewWB48/84E0j5mHPag5MHG73bwmPm4unIxqvjQNyaGYxEyTEBjZ0SFky2BF/sLM8+F
Is3MWieXT/6p2OCUntd4qCOfAcBcyb6GvyTfIa+9ExKqLTHtFtfBzCTSZYWTWeSqbxB6CUc6wEj3
lUh/ZZmxFnzplc2cgXTlIJxsnSTmWA+g/v6Bz+/FpsyY1jiU729/k7ln0M4mDi3jGGWQ8mzGTQ+X
BtwYkKUN+sJdlgjPPYQWLyIYb1TwBxXnxGh/uXF0jFF3mPhCyJibxFrISIye+e1gY0cCVVW5+VMG
xyj6VgKQn5jW6VJyhnvRQhp7LmWi6wYbiUpKQUwBozv5p8qyo6z8dd82ABTYfzsPmHZYXK966R8W
765zAV9XBxLA6CvfxIweJsgIYBIpNl0p3cC6VH3Md+D1ojXoahvPU6ipA0FdNt5flBCfXDG+D6xq
d7fnysx31JWDTZQNpOnwOzIutxJz3bf5Sy+XXu1lOlzZVnTVIFewbE8zTEXYuNw1Iy6GVetvoclt
gRev5bMXAxWZJN0276v7lkXrKWMLq2DuybSYIXs12KSPynNC0BsIVzARGIW8i2UR3H51Gj3l/8lu
QDW6jPwpKhmlyOKun/KzD4DKfzCB9S+KEzRjFYPAldiA1DT9lfrg9uaDD+JtSzxsedM9S38ASApz
hcFFZY1H9ikux6XHnln8H8mzTz8K7OACSGczP7tp9Ntzpn2ZwX0Jfq92v1RjvS6vwINrAWZ07Nrn
asjPXgQ+KvQN52YUe8Waby28jC6nh7a2DxUyPkVsPVvlkgpnJizoUsKy7FzfBqIPIuLpPp2+JTTg
Lt3h7BIY1HtgVHxXS7WTufeohaBpym1uIsN0rs3YWF3EYlNlfs8zG1rsu9sTaG4I7cBSkcnvwRrC
46DeZDj8DvCik5GSzeJuNrNv6uJAfwA+yQUR6+yVHoyoU/XL8NJ7Lpq/fk3OEZ82Dvn1pYfR1YEj
LAZJGvXiXDIZSjS8D5lxyiFBHqolqcbM+9IlghUVqvGGLjnD3upl4MYZsesAq9Uv7/66QHDklbDl
aCPDDC0TKldlIBp0Vgy2ue2XdOEzJyZdIgj/4khUSZKfa+WssxJ3I1hqosAOc4C+r0FYWLjWzW0x
H3//FAm45yQ+zGgRCRyC68MJGW/bhzVVDPFhU4Lr7ea7i2wu75t7N7ZOblnjRFoW9grdiduvzQot
UjAX2AOTwFOuI8kjTOHu4FcAAz8HrWvMXbqrz9xddG1e4rYW7xoXTaqlXcI9t8zhUe43q689ghYI
FBwxIyNL0NTijt8amu7AjH8eKuCm7YevjaDFAbOENXWTkfrsTQ4cd+ihEWIA88YD76/2Fw7qM6FA
1znVhl0oL7Prc6YSurZilcKx83LG4c2rlYkGVo+Nu4sV6OW3n2pu/pmXX/Jp/tnMEhTZmxpH6ezk
IZD6yZ+WCHgAGyXI6vGg9qmTGBsv+tUY32ITz1/Gzw1t4Kk8Qeu18DNmooYuiko90XPpTfUZvhcl
QFVgftxHGQNfKX1ySOL9rLiqdmYM01rhDf0jSliNuQUfZs0pXE0FHHXApQJQ3vwT1bCZvv2zrv8q
4Oy0lzNEJDdoXZy7KpvgZQJAdrxSrQ+3SUE9lDvt3jIXIsFcgkfXaskUKCUHrkDnKnOV+3OCD14X
An2PppceXcmvBas7L1v1aeSKHTBgiQJ+BYrit950bXlw3BKqvwTE2OqQSTeFSJ5IBXQ4cGwr0ltk
CtB+gj3MyzrjhdcZbCuUNF+GRvo9TFBx7DvimkAU9OJw44oS4K5WYIq55cI3vv4yqS4F9gpaKFQw
mjMIx6fETgO/kzugpQ+Y6wtDzERtXVFKc9wF4CvZnEUKU0o761/QnxXYEl104IuuTfP19ryYG0cL
mCUs9wDxQiuEofy1MJI9vKDgtGzcwyLjsJxWnjkcm/a/08/jXgf76Ko+ixqZ7MPgl6b3bhcRaHpW
2R2dMX1gTLhknbKxgS1Ql9tbw/WMu6pvHkdKK8wWR4BhJ3kDB5u+bMhC2Lgepxxd1EHgxObD6Akp
YUGghpi2faPg9kHBxDBhZA877yWqwvVXDUDUv+9A+biJdzC9Otts5PUaQFHxzKiiJzMqIRc28pq0
q7GypmnhwnB1moKCdfkYnwKia2dJC29gOxzb6i8sTB9MxzoZJHtZTBx/HCL+576FIbRniiaKPgBB
7dDu5NaFv9yuB48NQqm2REvCroBjOUC8MAGqSLUeiQk/WO/JhJ21A0raBB+ihd3m6rvF79CmcTvB
X7KKEzvMYXEUNIZ9zrmEt8V7h3b0lfDxbW+vl+t5eoykzWQ43qIiAp+SEKS+DnZiTbbqOLh0RpW8
cC62Q20HGWfbqSu/Ae23HYccieJ8SdVxfZfD+NrxoFIZpZ0T22BYq80o+He0OSEty1djbAep78Aw
JToxCoeLEQmEqSl+YGHBgsIJTFIsBKe5iaUdIHIe927qVHYoTDjl4SaEF74tCHw6R9j2fm0Q73Ip
+zR7ZVJ6PiTYVkhtI944SWE/l2kPlznl0qNwvG4h13eZqlemsI5YlbbHZJThhSamiQ6KDHSDOF66
QV6Ne/BevMzXTw+BAnEJ+yBiASDkPFiAMzoZ+warq6+tcE/b1QWOODBdkxZswHI4l7Qv8Lb9D+yC
I+0XEstzD6DFENAR84xYNUZw6F9gSp6cOl77S/y6mWXraeHD7vqUR3VvobvTefArH6RS9TgRuDrk
nELBErFqad3OfWYtQijPbIZ+IjSsI6xc6NYDOKjsJLTxAF5vnXjcw+4Zu4xP3iaYr6FAHFSQEWQJ
2+T5Vy7gmA1a7ABjzBo7mJiEnZCHYqABy6r7YerOUOTeDk9zL1SLDlk2tcpMRxraWfXKoHKX3XTX
G+jchp/HI8Xx6PY41+sNeBQtBJQ8M9ElVNCw7+B1iS5Gp92medkFHqt/obFHPXuGn8N9pZ2QTnR/
V6rMtg4vRmz4AkfP2z9j5nF1BS1s7nwYYuf4qODcXRIBJhqJICBXIVMo7Trxwun5eurNAbv833UM
PzMJjDXMM2tiBoms/5MtPRkuejfgsvdMpvyPTP1HI8p3STUGUikGz7wUSqsytNzu2Mn4yTKWUm4z
a9LVggrYYC7806Qdsm5MAisx/loT24G6d/ulXgLslYCoXxXKtk+QJBQklJO4E0xBGDQc++oprn8z
1/oTd2O4mDCaWZX/c/qSk1eYfe2E4K22K3+0D0xMC9fcucmhBZeusyf0zZUOujvzR9m2m4EOb6ZT
bThVv5MlifXcStAFtdRrK6isOycc3bJaCYjeL6oqxpHXsNxh7fXg4JnZuKG9XHvEehhLoHtbTt++
9rW0mAI/ZjCDwb4P/drdDjAFDYBrD5D23dUM116ObNhQte9TWucL8+PqiRlrQYsxfh/1xITHd5jV
7Eky+m5z/yfQCk852gVXDmeHC+rg9tPNTXUtzHiukHZsSDcUaVGtKFP3yJS9pe1So9T1Woxj6/JV
OIeiZzSr3LCBREkSa80NZ+MieHBQq2WKZWwBOzBtmWXtbj/SzOFJV60y3zPbAtXvUNLhWbhykyMw
WKb/4BfN1zZtHZoJdZc/DRmG8EberWtpf7u0H6L7XC18lrln0M4d8BCBMINjAHbpcuJxcRREBaA/
UshwF8aYaYG1dV1pT3DKjVOGb48K5p3F2MZmG9UMjyR3i6Cz/hTxo13jUl/mvfVCEBGD3qlDRf2T
V/VgT19krw1a/i0PGcYTHFHiDWud96K2Vhe607pl8uc41OaGWp1cpbJ/kSgn9A3M/eoYjp8LX+N6
+QJzTAtEDnwZhiJCL1DW1FbAhGiBlo53XDDIgitEAyQsj6IBOqRHd28uUUg3U8tf2Ls+qiRX4rmu
W4V4EfbcjkKXaNw3u95q3gS0JN5gootOrbIYu/FoVRIqDBdqGoN5ez7VAfb2LXOZuZsG9cNrh23a
OytqwoOvjOFMJ9eRnQ5b0+8EZC/l62R8kUYFh6B/91oGODjIq7YXTqq3joZMN7CY2xSR2sVFd+oz
lX+DhXiFJkOoCbNdj7udh36M0RELG8dsUNAiXA4ZNbr2lRuSyGN7Jb4D9P6G7MVKmSWKzpYVxDWc
emMvexC8shYm/Ow80YId8aiKYtahY3cC+F6iBuwOEh7oNYIqPcGXci8FnOds+4Em6apA8+jtiDQT
0HWBa1rGUjIX7pDwtt5lOCtalTiyhj6V9fCXRtnmi8AmW9e40iTuMshpAdlIzWe3FR0cAaJfI4Bj
vUt2AmjG1eJhe+6ptFOS6ko7GieIXayRoxYMW1p4QQG9T7E/hm4dkVdrsofV2GdLdhozhxld+pqb
SVTDTpGGZjPCyBotHXcNfOrWt7/SXOZB17LGJp/wRk0aysGKgrFmq8mXMki7+xa0xtxv7o1o3PQW
q4IpeyZqcs5oWRtXSSSWTv2XBXAllOhc0EjC0xFWDzS89BUg02KubOUcJo/9rtBfiF3BC/KU//JU
cZRAqcGAYmHkmQ1H54J2BmE1YBK4OfXQ3Jk5+JlR1N5TAyGLFMjS3X7Hc8NooQdtfo5tpD5aNw0k
lksb91J7l8TOAR6St0eY/YpabKH1UI4wRKChQBYAzjV7zuOtB+fTIrNfBjLEgdWz9ywxt6rfMbpL
vINByVJkm1sUWoiRdRtXXTnRMDHqNFBwaeYZ34o826GRoS1F4HjNkwlr2I7Vu0tx3YLM1bJOJX0l
SbJJBvtPjXtNUyyViWYuG7rsFT4hOZIvaJZNe3aA+ccjjEC2xiXCKucFlvM/HHf8vpivnAHf2brS
lZrKttusdMMhyp/hT+tvcmX1K8MWddg7frnJ4TEJO/vuWIokcLsf1IneBsf1ApS223ViCDSCCpYe
/QEum1Y9bgrhrqvR/kZ9D5KLrvoNN6T/spigJ4TU3w1ss4e2b4eVYlG1ocRY2i3mXpwW3pLIgjFM
6rCQd6DVu4LAzHPY+m1xP1XVps7MEeyL9g7mugu7xNyA2pkvt2OJoo4LD+FE2ZgNBMo4Lg8ohkJR
NlYJpC7F9FMVnkTHsUQK+PaCmbnF6QI5Bv8j6NYc+5hBEM3LbGP0/T6m7SuLneWNaeaeoWvkkE3M
GXxoh6PZd8PKokVGVxkxq//klC35Il5vjXD+x1cSll3x4PU1Jl9NV+OZuffeX+F76Iwv18SsX0ob
XXMvhIWk5XvVFbDRJeHUDY8oHcLUAQ0MThMtvNa5OKQrgNF9DsQr1CBhnJmviKWHSFgbsLDQT2Ds
yGTs4Ex9iI04rMdhM7nJc63GM25LX5xNWjrOMTMTb9nAxd+i9Sqi5VYlNiJQ/Hcsk29lCRWa1Xar
xbg7E/h0U0bDBnPDoDGkr53ZrCeYsV9skuoNUg5w9fIFErP1cQQM+vasnRtOi/I8hgmkzDGcjQMy
zvdNcOETt7R4noZ0R6rpRKCSvT3W3MLUYjqoodyiKcYy6mHvTpd944KBqaOnHN27mL//KSEWSrtz
R2NdZzzVFy6c3zthV/ivo/WOV9j03iEHc4ajEOHYwB+T5HXx8jSzI+vyYkUp0AaspCE3jb8yTd/z
LAHhY9p+NQWlK4qVw2svGbPpGJskAgGscXiQONJ5uf115iKLFjYrInKZCn84eq1w7ydzgLO2hAkp
ijYUzVgLy2n2u2jryWA8sYiTk6Mbn5Tow474O1vEexDI1rGqd1VLMGx8pkuulLMj2v9e08xcRCzh
HgKzlf30q+4+YvLY1ej1had3HcHMPOuQIjLv4aL5+/a7/EDYXTl/Em1Z1RNl8Evr7KNP20BNd2MH
h/MYzm8CtnzyqbAhCId+cpM1fb5yqrAf38Twg7LqT2X+GcY6gC+hC8BxVe3y2ICDGo7nX0vr6KLe
csi8wUs4O0qhznGMQ0WuIghtKULM4+3Hn1nouoYXZteEiHKwj654ny6pRUu8O5CXgu8RyKQ6Asn5
IMeFXqmZhacLdSEjtYAqyVxYoXQvbuG8m2kU2m50QnJpiQk2d+PV5brmpVO3Kig9SkB7VhY6mGNa
PDaiW1M63plO8pZk45n4VhskZFoP9bjwtWZH1pali3pcFdOIHZsDlWC69WMokjGE2camcXA0bJ1f
Pg4bfY9OZddcGHUmFugCXkkNqFZcixx76r5HcCVUBJufsXS3mPv3Wp6pLRJTwgJxPErS19gGSgcu
zwzcnmohlTT71rQoY03Ih6CqZB8jH02j2dBv0zg+AiZyHzdpFiS40EMCfbArum6sdp+3fCG+zVyt
dSUunFwNz+doG3ehsj5yB61IqHerhQzdzFzX1SktNFoZSrUwKFEFLgOtf+9X431UFg/j0gPMDKHD
P81ycDjID9MRCpA7axyAasv7fOdmiVj16CO6ux0iZs4dOvuzI01uTTjTHBHojrVgr2NiIhqKU6PM
N9xXvhVkYaSZc7ku9U1NVcUCTZFHf9ryuIYl4hndePel2+N4u8THn5nRusgXR1AuSMnsY1Jx6ONY
/8aAnUNTulqY0XMDXJ7uU31+AHt/KFBKO0Yi2mbDxQAqP+Qefbr9OWa+uq7v9eCOUI68HY5RP8A8
0PsNuc/vzG7vuNEsljAui+/KpqgLfH1QDwjziH2sXHufl+UBJYaVJ3A9Sy3kiqBoyp0D6di9F6lD
FMutMKxLnbZZ2CnmZoIWdnz033soBbFjrvyXvuVbE9/f8dMIDhHuajF3OPeptNhTKPjtTQD1HqPB
2ZsdjtZs+NEsdXHP/XftNNMV8L2ORO8erZg8SDY997RdhrfPzQPt3CKSiU0qcu1jg5QKqb23prcC
36avXbq+PdNmAuTHKe3TRI7d0qgcaAaPCavkyurLDK0fztf2LV3LG+Vkggexso9q6I5o/t6rKodX
8EIkmXn1um43ZV6RD2M5HKnNkm3cOM3RiCu+TgYodm+/nbkhtGVeONNQo6EW20ezL+BxDovZe57J
pRzFzMvX9a4+7lgdICzT0Ui6P0WDZi578Yw0s7p0rSmHSHLscU49lQ3ILaVzl3Hx5psgqcB4qQyg
rx0W7pEzk1SXnJow7oUdIUaCp/q69RocISr2p3ZjcOyX9PlzH0JbxFPCcoDbR+y0qf88jMYuRrVu
MUTM1eJNbZ1NucrkBLDSiQibB3nx0jQby4kFAFc0WaF9n+2TPPlR5u8elKc2XCOYqF9vz7G59I6p
3cN5nEEKZzb9KUIaYx1ZIex+V1G+qbxfFGd281iPIR/GlYPiTUXRMa66AKit74z7B2ek4Nl1w5bV
ZEmJfn3mWDoq0kAa165Gsz+JJoX+zOB3rlUVJxRSm0fG0R/ccafaLjz85Q3/7yZk6XBFg3DleyIe
8O/bTZH4jxXKV5B34TR1hh0p3MP4+Csxqm0ymccond5uj3t9Plk6a9GRTZmXFMOSi8YffgxBOVq/
iLt0Prh+nrL8y1r5FFa7mvi8KlR3MhULzezOd9SZD5Kt/Cx6UWIIY/Lta09yecJPIxWmb3lV5nUn
5om1TOS9mPwTbMEWFvfcZNA26YRAgM0zYzx2ZbEn3eDtGsDPNyy3Xst2es2MNF74JDOXBEvX4kKL
cgFnNfaxyAEHtgMLUG6cdrcFG4LKTLYu8/6zG3uflnmYRovkkrkZqO3gUS/LFCba2GORF19VPFop
HD844Ud0E4BVZyCN6XiPrmTrdOwOjZEvnH+uX8stXZHrCSuerI4PcNSM8+8wLDYfvNYrwYMaYcOO
BKCSK7eLjac2o8mDMtvJW/ioMzkYS1cW1K4DM26zbE5d7G5dKk50TPD8Db7neOejoiLYRVLZrKp0
QS07N4+0IJfSOIOkdRCnJKU/0eCHRBzzO6A6UrpzBudsteXj7QUxs/R0/S8BL9aygdM5cRRWmv/j
7Mqa48S18C+iChCL9Ar06qbbdhwveaHiLAKBALHDr79f5ynDbZqqPE0lM2NZSDo6OudbQBbyOkqi
AFlOu2lYnsG0afiZV6vt1esMbkSwOQ7YjRjLpzEpTmyE9SDcAHMFEcmwagcIWL43xSeUB/ayWHly
LgSuOTA4Gy30oeGlcNL1IkSVwTyQqRS7ksNg6f73W9occ3CwBatyeMfx8iTy5KvImwM8sb/GFQnA
C9gC5/qkdXXYc/fREeNKefgaFm99w1kQK/spba2yL0/IHhK/plCSkXBFktCX/zfjIOP/IMO2nARx
3OzkVtoPlYPh7aAoVdarngq3kzmDzlIUh+uTSppCAt7Zkj38oYMsmtj2/qIsHJ85AtgpMlpC8AY/
vJW/VMrepglKHCCM+0Oj/YatbbW2+ksbbJYK5Z1lCseO85Ou8qL1bJJm3wHc+54N+vSzifjGGhux
0a3MeeC1YDtXG6nHmZ4HJBJPRev4ljm6JXhhZbu5P/mlEz2LHYhNIPs3jTwBpQ4B92lnaFWgojoQ
vfttdKIPqqf/hoyHp/t/r9NonFAI0Zg8KaPa8pq/m7Y6GGC+Jcx4vz+dhc0+xwTHpitGA0DoU60i
ryj1wrNFFehSf1uNEn+6nDcO1Bzq66YMcCijQbhFlTuj3LOj7ZjFfjO+dxACs1IYsZ9K8NJjPaS2
5mFk+FT4RgxUXLK7/gs9lV5cv/b9G1QQsjrzcBKruPfxJwI+jtNyH/+lZtseH+zr/5Rl2UNSfB+y
V7VWG78tOmsZc0ix3qJBpRJsxgnuC9Cas7KdgNJ3qlJImFPotkP1LfFMInadZewSsErEKKAWBx4A
6sJVdbLW7EiXouIccdwNZSwdFxUxbTjraFO5JdoH/Z+PIO1XiyFLMO1nx+lXTvyf3sStJZxlXkNZ
USaGFPdY07R7XlIbmkeyPxGogAPLZZ1dI04CtzJYYJYZDCwivIJtqGo+Vr3bho2oATIwCuOQRekv
XaMjvCHd5tBUSSaDOo2iIyPAyMGyl+16K4tqPwZ44yESbWds7KqGhZEwATuUpMXntKBNEVtyDATU
WjdAiY4rAWch3sxRhuh2O102DfXJYkYa8LzYUKcAnxV79v5xWwidc1jgOOSSV52oT0YMvfo++nDy
V6eZznysjUPFUVS7P84Cpw0+iP8NHa0dxSVkH6rT1a4XnnsHpdkHvSpRtsVTxrzgkXeGGxg2cfpA
hiLyKpC08ajF+yN1XA+t33/jWRlzlcxpKlUqMrs8aUBb0zR5gEfFk6EPL0iwV7Kshdtujv0bBK4k
GxZcp5ENL2ZuhHGZvtz/kAvxcQ72i3rQQcC8Vae+bLyE5OjpnFzkp6takwuJtzu/qSHP0FilXp2y
Rgv6Hu2/jHvXVRld5uNte2hL3V+NxUujzd4Xk7LycUCD8RTJLmBDuW9tK9BVvSMtnp96FuK68SN9
RZFo4TjNQfZDWlStA5rQqUztcNQITtT0NDLx5Z/Wxp1dxbkSVdo3sjoJTQPE5JyN9YFye6/Hn/cH
WPhac1x9q1o0VSgG0KH7G2n2JoEWvAkl/fHR1dQGLtyX1ZVZ4EQac0h9pyyIN40aZpMWW2FogdW9
udAAFl20S8w9FzzgNQlrAs21xoBKr66dJ9sdfDfpVvL5hdKTMcfcw20qVVmM8NSL0KwuYDFn8itR
e+GWodVKX6XTIaHyoXTGX8Za6XRx1OvZ+6tqEEt0R2yb10hzYPaR1x8wXYWdJjlC6+dbqcmTsLKt
YiR0JET5+d6m9soGXTjdc3S+xjrdAmynPjGewU4AWCYeX2JFt9wuVyLxQsS3r3//1+QK8LdIy6Ix
LIWCPmRdtW4K9phBmW8JmnWBBTlRKPEUa/F2acDZ1+w7WZh1lg4hNKpaiLPX2xw3GlxNQCprNblZ
1XdcyITnUF5dq2SkD9kQKhDE3Aa53ZQXQD+FSfVkVRQuCat6vAvP2jlkFyYwjtULiTnlHMJMg3iF
5wSwLqLwI0M9THUfqkwMHk2RdSVD+nH//C9VgeaI3cyEvV490T5sdHqCOdnRKYagh3J2nvVIuGiY
MTjTJdR9rMvK3QCXmq9kIotDzyI1muxWkRuqC6Gi+clq/aMv2Z5qbWBBaKOq42+tAHZe5rBCiopj
ma1tn4WYN1eyLYDPhgPPkIWa5YjMi6oRfvN8hMN09FBJBZBGU9hvSZW9FqNYsdxYymftWSRnQwub
ZtPJQteCN0Mz+DlRgetCgKdGf0MD0cybKrzjdOBaa3Nl1IWDMkftmsKMk5iSLOQMZsScdn7SxO95
ZRueE0VfUiN5vL+NFq7BOV63iBoLuhHXTwqXbr1QQeVyPF/I7t9+/CzCSFPVMU1sGTKmbYd6Cqau
+SqHbiWALcTIuWQsfIYKNOOjMoSB9ja13CPQ84VXUflj+EcPLmMuFav3rTDqrCnhR/5auFML77wE
T/jslLpqZ2MbrnZXFlLFOWLULWzIsOVWESpXDyqjeYxk/PZv6zDL5ExIMovInfIQzcBv8NTioIHU
x3QVjrlwMufoz5iiC5+bLA/LqNl3pHqsLP0TQgkvI/ztRecEZWEcab0m4bR0PGYviHFAZwuouDLU
e/pFq6pNYiUPRTKe9D75nayVEBcuEWt28lO7iP6EutAaMlgDuK8l4IuVDZuAqTM3HVqe+0iPV2o3
CwdxjvtMxZC1mWZAkzoDdJbV5cYodLDIVL4ywMI3mwM94Q9ERwFVxlAvLBRp+DPQdMqTkbuH3h9e
wcH9nbawE+Zoz5LUGrOdoQyRwATUylnQpU3Yu5EvnAwSABH8CLKPpNbbldtoaV6znALCJE1eCWDX
x66CFpFr7DWtKjwWu0dHVd3JLNYslpdGui7dX+lS6sioM+qxCC1qvtio6113XWuOjd9ryTpediGo
zaHy0IFIFHDobQifs/ZgihhAsDprTz3trIDa/2TAZRlzS/rRKThs5WQVQvMS4jV6mHHiFbm+H+y3
+1thaUvP0oQMOIBhakgVNnFjeVkHq+gKbzuv6eSaFdzSt5oFAq2bYJRuNjXMkh84LBjzTnAfJLgf
q/ocSy+AOe6UWD3M5RLVhNcKIXAIYK9kyHCi+Jfdkhxa8e62tyBLJbPoaUIHDuIWR0LjlURgYYJz
SCpErUdMB1AiO9b3MnsFhOoIjYvzqkfaQpCbw1Brgs83FVYdotL1U09+03rCzdYeRzM+icl+tteQ
CUszuZ6qv06PJQe3i2y3DisOm+Zi4/bsQ1natun13/f329Izde4wn3VGwuMYu4F38qg102Xs6RNU
kka1zRjU1qV0Draivxuz9SAg1/sjbT87C8w6/GkloVpgAxtzDOqIYGSbrVGHrKyqrSgPk6v2Wttt
W7N/5tV0HCWh2zJFk42LTVYN36IIdjcJbHu0Id9PRKCd01x9j/eGdrL0uDtT2RTb1Bi3XKhdnjiv
K99rae2vichfSxJR0pcw/GtD1HI81CshrL6F8CsK1d9zslUa92kMzY3ed91QiW/Qm5yK9rXQX22U
l1V1WN2ES4dsLkBL8tSoCxfk8gnMtJztsWhsW03NwdaGb5NZDODAT89jU3m5PnnVWq9r4bKao15B
FkMx2ExU2KF5DUUTuA5lPpzLv5Vgd7VG8qQV4ntvmStX1VKZfg5ShaWIhaINK0P8s/BS7sbbRHfP
ljo0inuaYW8bFLHRQWCjpzrnW9J1k6dKFnnYQAg8TofOhBOZgdn+HFJGV+7spTfOHNXaRqRIaXnN
o4m7o0Z9rErxIpNzpW1sOFvnWrFLurdBo1/u77wFngGMsP+784aSW4kSSoUQqXT20eDuVd/tDIk3
Myke8SE2FXM/1Ei2vIjLw0jG/pQa9g+TQQUBcgNWFUb9JUm3QkovTcvNOMho/4+/3PW4/HUsXNRB
nBolfuBRjj0JxSeh36saVGpihhYBrXNQsEO3lOEB8fG71JwAmjRbFk0nM/W76DnPDk67jSISmvpa
s3kprPzZUn/9UmM8uDbtBxVSA7avXizNPdO1l7Qo3nI935Gh2taKmj8YVF+hfjK9Qpy68MHsCVO7
e4xrlMxs2fcbHo1nqdvRxsBdpXe142spfYS5Bgp30ktULFYK3wvBZQ7NLWxAljStq0J4nfgTzbdC
xAdiyI2l6LNodeWt3tELx3gO0CV1qg286ZHK9P2p780Hx3HCQW/2GgXXPk9/Ju34pW9WEBpLo82i
Jlg3DD4luDFdo0El3EZmM+x4pvC41dsduhtHYTplcI2tK6n7UsHlD8fwr8XPRdzCywNDlma5iSNr
p2fO1x7p7lXCFmWnzJNa6bdxBkXFCYT4TCvZ7v5puHltExjq/vcwkEh1cQQPywt8Rzc2ZCDKWj7H
kr+4a3JIfw79/zXwMMQsMwCozXQ7I3IudhlDjYEfE83wdeOddg8qtndVXAfRwKRf634PZXnKdkVZ
77t+b3LbVzV5uMrhAJLW+iZqXyvffGne17//65ML3sIl08YvRaLu2QHxyWsmYx8n7WHVFOFP2L81
8dmDImqpSRtuuxeVWJ9N9KTDPUTLaCiK6eTmzTuN3dCMoSFdVeg3ctzI7wwwS64bkzd0zQ+3ipBN
94X6TuMSKJAup/sYEmRurh/ur/7tlAprM9vsFG5OqlKGe7FTEaCNXI0H2kDt0PBEvYPmDbWg9yuz
wErf0fB2ojPN3+8PffP1gJFnJQsJJIMwSY26d6qOKON+MyjdT2JleW83IfHjZ48T0rBWcugSXUyN
dF4S2w89hXqmtEAdKLeCZD9BIKUHmfzShAmB3EbT944lIP0vU/zJ3qAo8Ov+TBd/l9krJrKSXMHx
FuzFrsQ+czQJb6wtmKDNg3CzfZSw75lZ4dKjvsPiAyhbIYpPQav6T5dE0UbAi3StzXL9vDf25PzB
kXOI6eQAe16GNoeFdumboCrDHdcaiSeTGmDbzK/hQAC85iucSX/nBiCPNlnLkK61lVvDz8JNUXfM
jjXaXUC+/4S+eHyajAJGlw7fQQTssZa02CQ6SjBjEWXo4tf9St5+87oiUN3673k3HTQhIjZB64NT
D06BT4zLrdX1H7SY9pBl8+1KfP239Z6/U2w22E40avlFd4dLY3OILgfC3MMwQxchz8YLDEw2VToC
izc9wGPzue164iWFgLtnunYCFs7X/J1CLLuHqh0clRDiHxNlb6teP8PMeuX6/3PP31rJWeQokqlN
DaHw83nnxQV5lPUA2TS5j3VQN3tz05bRpSx7L27xIXLroZj0LWfJ4+SWXTAKc9e42tv9L35dxFu/
yyyW5IbTN1UTiYuTd81ej7IHZdlexbovDcCI+ylZk25bnPUsrPR5I/RcVjVUJzkqk9zX5eTx+K20
YXGXb1P5UTn9o95ASksgM0o85sAtxu13TEOPxlg7R0uLO4soTQUdcCVkfdF5+wO2F4+TLr7Ga96p
NzMgnJVZYbRtS646qGdfJmo+yolAJtfsNvC88dvchSO5Dq9Tkz4CaR/v7y/gwm08fy9womWSmAK+
BgR5b6leleCPfdzunHbNhfTPo+/GJplz4brOhj4JV85Fiy3hpSBRbCra88+WduUu6vpji5o82i+Q
CRdAPhOvKwryYLLoG0BB3OsEGmBD1ae7YnJ/TEWmPysn+yg00npSXq3dEs32WNtBrlClUGT6py8z
pw6Rzig1M0rMCxviIKZwGGoy5zkRRuFrBd7K90e5nYESIMz+Gx5zYgEb7NbORfYJNrL7rbcIelKT
V6pp8PIOqCfSEc/s8t81nXwOQsb9kReO7vwZQfo4qkplgVxXtqY31lDSl3CQDNzU+oDPEdvZCCf3
h1raZNfD9FfKR/qhw+McGUcFqTp/iiPq9W1uHylJa7+I1sTtF26aP6nWX8PYOtEkL3X7YqbkZRTR
puweTMvxMm14ZbLYCPV8fz6LizYLe3E52j0KKsbFkemrZmf1RhQs2cWDIYBxSyvPTKcMvtuauKK+
n6BjqG3gzt5s7o+/tHSzWOhOXZaNkgPQ1WkXlmS7qWFfklx/tUbHGwCP+8d1mwU7pkHnQdX6dNH1
attwKAMZprqkTX6s14xNl6Yyi3i6bYk+E5l5GSBhUyT2ZiyHlxpOYkUGzfxVMMFCYJ0z9SxgXEjS
6Aa4c9NLC59x3sCoIZL8eeQuOEzshRRNikwAeMT7a7RwUczNNPoi6UplTuYFFhE/oP11SrrhvDqf
hRM15+3BI8xUxBjMi3Ihpoueaa6qbxw1nGxt7W+Xrog1p+9N0EMfe70zLsBxIsbKOApihdRQM9yD
ovCPBvb7QfbWLlNwJstrnqwkOAtbYs7mk1qsOLQep0viFk9m1zxCX8dn6fTWWOlerQmBLo0yO8JG
JeAtCVGTC2Bqr42TpcAVSwCO2KZOq+dorRm09M6bM/TLWJuSSOPDRRrjSzF277pbviZuvEdJSYub
cIqeGs04jqLzy/I5yr4rFImnFs/i+/twaafMzvDgDl05WPlwIcNwVJH+GzfvGQoZv3vUQnf3x1ic
5OwUy0nK+qpFcGHkeRqoX8bpJWpe0hb8lxTg/FxAg/lMtAEQAuUZFKBfo3xts5f7499eSzLnC7rt
VWsrSeAXF1t8U3Ta+4hHpd0R02OA120KCoD4/aEWpkrmdEEsJrOKQYvOw2BCBi8/t5R6dvxdt1BV
eOraXYQ40onB16aXjneQhpyOoFPxlXztdlghc9qgXhuW29Uw5lGxfmrYBBnv4YqOKtjr/QnevkTJ
nDdYk7KSMdHjy8TakyPh/mNbrya3vvY03SNRg3zjyov4D2Po//NCMnf5MKHzC5OcLgHkMIde1gGq
rCR6xNv3+gcw8U31kySPwJbR4q1rlec0tWfbArlD7Ato5kIduNMmL4+YP8kfDer4hXiT7hh06O+n
2W/efIFe7BZKux5JfmVpB2fKTaKKXSM+oH1Xm2/MHL1BfiT5F+qmVxQbBh6N90lep7lNICKIEkZs
TJuhcfy+ID5D3ROGBYa0dm7d+hG+DUlhAF12+1wPRrT8GcyUof2FSN8MqWdPMIVuHjGzkTUeNY+R
9nvo8DpLNsqMA5BoT1FcHeD43I6HNI52Tf8B6ZqQcrmrQKndQT9G8MSfiLmF8Lcx6CvX0+2wQOgs
LFhwpUDfq3DPjpVionFoXulCZnSe3JWNtDTCLCaUbY3rwuTuOZU91IL5CGxg2e6jUnmrW+g2c5mQ
uYuLWyepRpICWyj9XUfGsXfPca57WlQ95u+D2mQm0MHmh0UY8NUm342j/eFOm9JQUEzWXixZ/QCr
9/7JWcgKyZw+Wto2NSiAdBf47/nN8CvvvmAXuQJC2cMWQeqAtO2hS3Q0Lle+8VI0mCWCsihonBdN
cmkgYKFSAu8W2FXpa6Kit7MmiBX9N28HhM0Uua34pZfRxtIa2zOE/iHcKDDhn9BE+nsd9UcxrDLY
lgL5bM+0TgOKLcOAlVU9s0Fsep7sadm8aBnbpQQJ6P2lWghyc4amxuspK5Cyn2MYaaBlYxfTjqTi
FEu5ATwYwwf3B7rdmCRkzs3MpiauO9rhXGV1kETDs6aKoGrBOy2bq2VioKknlf8ingFhzl8snkJ9
QP/N5J9KV8pL8lUbkeui3Yi2c95m1zljV9YJPafj+NL27DK28RGWnV6m8zBmJgwAthptYK5Y6Z9a
ZK6J/C2s6ZzM6UqtGDVIS5zjYtilbb43aXvM0j50ONwV1/xzl1b0ekL+evuVVl7iqZI659a0t6px
yGsJ7AjMUKLkgRILRGYozbBADma1EkGXMoE5nxO8OaPsY2GdG8W2gqsPCcvwin4FS9q3P1N5sMZ0
Q1x1zKld+XLQ9kYmD23Kft/fW0sfdpbBRhCu0qDPSs4i7b8miXZwG83v6LiHL8AhXmva3pbbxA6e
xRhzQoXL6R3zDBwDTKPIjwaSnhkzj1kTB3YdGKC8xRx8PGMIkQiiku6QTVU0K0d1KarO+ZCKidzq
uNGf7VFnF2rAeMyLRQdT4DGG8m8pUTVqMvBn7DIz3+ArBJGytDc2Vp3Wu/tfeiHMzvmS05RGekF5
f7Z6+qBZ2rNpD8fC+H7/py+s45wp2da6wHFL+3Nfsx/OpMP0K/4NsWqvls1Looj5jxt2zmWUZarx
ybHLS2RZtTeaOBGBcrVHzREGdEcAteaF8ERWhhHpvsqkfzAM5Wx0lFICxWy6HYARWbMJvI1MIZBA
+u+JzXST9JOM1cWIYYVrogaVkCSCGnFm+ihEucGYkS8t6V9y1HW7cnzJYM7zywYc/ev97760s+e2
dhFYf6PejeUlzqvPPI+dQ58KqI7XCQOQSt/UZf8J3MY7UHWerfJm6yrYqldR6oOztyLBsJAlzZlg
KbUHMoJAf7HrOvaM2ICKdmuXm5rn3y0K04KVuS6NMzvFZeGizW2p8uLo5SNcXV66pnvRJNOPbIBj
cxLXx6FMvLQtidePuqccCE1iZbYwgONBCVXo1NcTkHPrdlgjXi4uwCy/SFyhehqhk1EmPEwdonbQ
hX5RJr8khrXlaedDDVA14huxWz+WLxWPfo4xbVfwBkvZ45xLZisVO0aXxBe0hxk8nyqz3ibGt/oD
hnSJPFzlFKB51+jbKYVvdoLamvaeQI40yvvAzNNduSZ+t7A6c84Za3gO8uVUXeBw+gp9imw7utOz
G7nA3Uqer+y1hUAzJ5vVVVOzcpDVJXadB2Zmv+iUPMkBbqRN8tz3a9XJ21LlBJIG/z3ZMQQJoW6v
6ovQ+SdcJlrvqs8Evvx0rprsMlZa5gur2vRmAifZ3Po6KP5zKLXJlzH8PXRe1l7Frd3Qi2M7VvvU
rl/cDlicZmSbxIHdghofUiGeZQzZxljTn0ZlbStleVHjrCTzSyty/fu/8gk7QQ+vS9zykqbWI8+z
JybpOecwDBuzfmWMhZxlTkSzS3CjDctB/GH803ChW214IGydeN3sS8v23bZYCXVLI81ahopbPQNR
AbVbqwym3twVefdutORrq6OlBMulDYuLlWtm4dEwp1MT4ThTrA8KjwYraJLid9pFRygdPaZYw4Ai
oUUf5aUb3u9Htj84/ht57Zxd7fSJHTVVUV2McjzHhg3MwZBuzBQ27miYXXTo1jNQy7ktLpJFn5CZ
fBLIQmnOfhS5A0PW/jwa9WGgA6yAht1gAP7i9Je2g81xzJ1rBR+F6AJ8SGYAIKmf2xFy0RDk+oJO
nbWFNiJiNxMQx3LRBdABIrBTPxtTFRBDQI+FO3XANZkBhRh3K72pPyChW5OeRU6WOS21XNVcJviv
oq275bxqYHLjHmDh9cWOk0NHer+Qaj8w15sMEhCAuCGs8p67nHvkGQ/TvPtJXeLT6nvsVi+qaTe0
SvZmlm6GPn/IEwmfjBSSKxpQguD70fzE9C5AafLVAYkixjlsKdyGcrgPeP0EXVBq1Y99uVo6vY3M
QxyZvQZNKzc6veyaC/QHPziDLlGR7nXQ2mFkczJyrfVIbaFl2HPPTKJDaVUwhq/2vctLqFy1ew2o
p0JLTY8YiR9FkKqn6Rukc6Ej4GhpkLT1Wxmt4cmXLpM5H70aClOOgGFfYuL+JGl3jpJo8lLaf2Tx
NmX5Z5ejyxkxeclAN2AMjjG6lR64ih+irPoy2HLL49H0rA54t77c3z8eCyd/TmUfwGbmAl5hZ2WO
274ankUvdwqXuWHCnhgc/WCMV6qwS9f5nPUKmf82aUvJzsiszo3QwKkodxoxtlraBFqaP2rRFLR2
heIcYV9ZVL3AIfpLV62JSl0zxxuHYu5iU6KSj1DA+YXx/NEpC4IoGunPE/QNV27QP2CdW0Nch/7r
WnAFwJfTFGnnhL0N+RNLzf0ImSV3GALpfLbOmzK+qHzbpE9Ocy3GBI5U3xpZoGCSbFrri51GWODv
JO+BCs09y9rDTcCvB/bhINlwy+hbM0o/Na7n6p+SC8v4k4D/9TtHrCFCdoKdJuZsBydCp1mcCyM/
rqLMb4Z8jDCLRobW5SxxE+1kczfzJs3RDqrmPLBo+W1qXbCi0taLCq1Gh4+s8DeWxpwFB8gxQgwK
e+ekohxeYJXXAuht91/oQHaDVkPCsH8T67YIt58rFlzt/rvyUQcLaTgV0RNS9E0WG8FkF4GEA7gY
6guHdRIj7fcRwohF/hETshla+nn/CC/MdN67tFGUUtU0QG2StJuuRgW6tbMLzM2OQ8QqL8vJ65ia
X8siXxnw5jnCVGf5GwEMJKn6nEHqcvwwtPhJEshvsZW763bdBD9+llr1E1C+KczaTqOu7fB6b+ph
UzN0v95LVMyz1HqBb69Hf2UmWEBSBzcitQBOF6tPz6X5zQ4xLdxCN+Aaf4rSgm4bMvKdrFvQI+qp
3d1fs9t1P0xylnElBFqZhj1mYUX4Dw1diCEmeTgyn0TUDYQl/NEBtCWtNqxsj1PJAoQRK4l3epJm
nmCUQX0/ymBFYBcrH/5m+o9faVYv0oDwQal2ygB07yBRJO19PhYo+5kVhHcSXKSTla88N6+z/L8w
iaFmr80Kzsh4V+dZmGX6zm26L2UXfV35stcDfutnz4JNY7qkhgdUFjaj0ujRMu1Y+GWXu/t2NHtP
jzN0TWKZoKyaTlvN0ek2o93j/dFvPgswsVnUiQH8Aa0qlWHZiGfOBNvwODqMRQesKCywvPuj3M4l
LJjZ/DfY0IRA1EwrZMh14H9k7+yS3Nww2uD2yIxt4yKdpPae1jv0mZzBPNFOwjApVV6eQRrg+kzS
6i4oyyEKKlmtyQTcvuHxe12zjL+ukqKHBQ3u1Szs46b9CtXPHsBCowkaUXyxIJutJVp3INXUe0nm
Yn+7uTseEqt/GuLyBXnZyve5mdTg15gFKNlmKawMnQwlZPsIAaUD7QQKq2MNffX6CE04C/6D42Zl
MW6HC33eEcUphnHcaILJPziPLaKFBwuggDjW7750G18y+9VRxVGHQrZXuBJWWVig70WE1v7JLL+s
/Ba3t70+L97Voqwr1bkyjICGg2Ktzx0UY2Bj+mlq7YHYBvzQYmBz5MpOX5r19e//WuqG9WOCsn0W
dg7/FWvlV+JW29JckVu8XdXFEs7iYwc5j3Iayyw0NPVoalR6bT3+TCZ7p0fU74GeknXsuzbbVGZ0
Yna3ksHdPsD6vEenS6c1uIGSChmuBqsT3btSHeF8+nvVV/n2fa2zWfAreTf1tBE5quHdl0SDjDKg
RnBORRM44RacW9IgWxM1XTyR82gIyLZiPZFhnGEqUJMija+3eZDq8Z609s7NkXRZ5mdZjvu8qPeD
oe/bbNUGZekkzuJhXzAOQftIhsDz/RAQot8UpkKvEFm+r/V9Bk5FD+QqGSQQPNWBUi3zEgFZ1ESp
sw0lf7+wH0ZG/N4gO57mIogn8XT/yCws9bzJB40fAy2KQYaDBmRX17w5xNA8rmW/2bRGyl8aYxYQ
U4uO4AkUUJawtJcKCW4OfiOMz3zCtDWYxM37Tp/37QQVE49oUoTm1Cp/quEg3dJ4K127CYwkH7y6
xxO/gxTW/c92O03Q5/26HtqnMKzrkayMzTOHz+4UJ6+ZPTHvGmAamqykSLfLhJZOZxHGAmqXyabO
Q3R81YOu9dA1b1vUoguWB5in+nL9kIVbb2wlN1qjPpOp5ntua9pDrPWIDijJQgSBGxuRtYVHpj4o
9GE36mZQQ7XA6I+sMlCXGQNoCb5F6iqCV3lO2mzceM1M5DbFBLOYBTK7LvR+Ul0e4nZmHlyxdyS3
DwYQtZnvaA7ov/VppO+6HPfp1Pi8yQ9tCxTsSKytkSW/7i/aUhyYa78WdVS3bYTNbg8FnPC0bp90
f3TeRvg+iqF5d5s3pAs4cl7Or1cZnDb6qHJXSplL52AW84yGO5wPpQxdbrxAOAKo++KpjehWtw/3
Z7i0LWeBTjKXyL42ZJiZPVT9zR1saT7xcA6kbMJyfL8/ysLjRKezgNYqDeCqsZchyVv9MTHiIUiI
VGdKRmCCuoIhG0vygDW9HxvoLSdVwr3IMSBFqvJzovBIsY1ie/+3WZjzvPXZ0Ry6B1OThYOof4HH
vsd+/kaF8l3oja7qByxlm/P25pBnsI9NMUzmmjRo/8fZl/XYqTNd/yIkA2a6hT0PPabTSd9YGU6M
GYyZDb/+XUT6pP54NhspN0dHuWg2xlUuV60hR/bKzMhO5Q+cxy8663asS7cebSKPiNeCmodSpWer
0oD2pPYWGWlnWRJcBfNYJMM/XSHI/0xFRVBmICVn2NDJA2oPHgZV8+P+ut7GtlIynz1KTFp1Q5S8
pgzwwN7bx4X1VPR8b4zPfonj04GsDhJK44apZWUrr7QQJPN5Y5d3rIK6mIRoS7lPKzDj2ahf2qyI
9wGja7yFpU0zu+YJORKvYCq9ln2+hQJFFCfeTpP+ZOf+ebUeXSgPvVnAt0Ob+B4xk6ssY1hflxAS
SBILPmf/uPVn4W6g29KmHqg8xVQ9dWPxQFM7cgbjjaNZL9eMxxbu6WQ+AoTKmFC114trkpJz0Aft
t5aiaqmHZAQLVp+9Dsp9zOUPdioOjItfPSnMpwCQgLMCMDDs/TGDikx3HLhqnoY6OdzfogtfcT4R
BNlYN+1oiivMlYGf3UBZ41R5TtSm8FN116zyFsq3+UTQYcnAhW4E0vYbcb0EfBP33CowGZg9hgZu
GlVC8v2/vdL0qp9uFIEXuJINrQARL4ePKS7t1LBwVWcffWUeoaHEVq6Ht7lilLhTAH56UlzzzHXS
UVxlxSHuoGBNPVYi38vaiJz6B4RdXZIIcJ/LY1fniIyBTc3X7tRQCFGXzYkM7o/KARji/psvBMt8
0NewzK/6nIsrVK8Tszx1hY4hCeKu4VOWblNzN4U2pnBygCsbqACvYhC7quu3ddL/ScduzwXYjUHS
hkXWH1vtP8TdSgt2qeiYj/oIrt7wVPUL9D75z1yPUTA639XvpkKrUkc8r07CSre0MS+dl2Whk1qb
FKfJ/UVduGbN535ABGaDBdbqtdMQuURaPUpPhKb5JbBe8sDYlK2+GkytiIYuFQZzbWWniV0NuQ51
9frm6Bq2PndQVBmV/Ch8FmZjewIy4HGsTnBBgUOvsk2Ufdm+FlOnn6x1AaYk/r/NLzIfiSVpoxXT
tbpmfvroxBYwKuO219i+WV9foVH7LaU0clsKslOxDVLn7FrB06pCw0JWms+4kPHh3OkExdUx/wx+
rAGqq0SY1foIX9JVasZSTT0fWqUVgIpWL9TVlNYeVevIQlbm3xwPBE+WnHVbHWQmaVRaxm9OjRjp
2rgEpjgVxmZEb+b+BluI2vk4C+NqkFq9gV+nUyGNQQ4Z6EO6ygdfyL3zaRVUQhoG21t+dUDdBVPi
OQkAQR/iXW2wrcdENIBP4cg+6lJzY/npro5ZRKAtYlXDhfvBd2b7SYi29eoYZ6E+mWu7DnWvoUHh
4hcxQNSd9tDK6s3sigi6K/+2pLPLktdmrWeplF+z1HljdfUgUv26Kjq0tDtnlQ8HB6mAbLdxMRyT
R8qvg105GpB0wThmyId6x1u20ltYSgfOrP6B/kpbCBiOX2QPnRKyd1Ehm9YT/i+xBwiXQPHFeBvK
VyjHhJAYNmkHBMJKD2tp58xqI2XrUmGaZlw8YIpdjAoL8/s0/bIdFVGVnYrf97/W0n6Y3YUYRUnj
iwxfq/cP1UCPnt2dYhfBsBYE03e/kc7maqxwK2RdzUt+xSyeYBo65uE0Frn/8xdGdmQuwVqiw9i5
CaBlbWmlmxyD71g/jKKttrXlA0+WgInAu4cgFQAo1W8dNGBCJsuVK/HSJYPO6h3L6InufHwmZlpv
bganDYO8gF/mDhzCT9/K1ryOICAaa9SgpbRJZ2VPWg+db7a9cUlse/iheGK8CPyEMC4FEqhpfgUW
pfmjhvy1FGm+qar/Yu7958BQOPRY5m2LSv8ZqRPv76//Qv6c67uaujO5rlsD+lLqRx3zJ57R7WoE
LmzOuaarBdRH3qgYH7ewu0codkDCwQARMZeBhTQp3e39t1iKdDrLKrFAEOQ2HlRaJ9tW6lfe2+jq
UKCfYeKjjzLwX3pnRKdJchCUIL71LsFe3LUE6i22HLwwsPPd/R+zFC+zrOPCqk42TY2so8069JNa
h6kaN/f/+NKKztJKTINOgHtpXEyttknCnrK02kMZGaI0K63FxYicZZTB8HqQjhx+1YWP/jA0YtCZ
DV6rNhxS/VUp86AFuppmeSBjfl7tHS0kzLkEbMwKJ1cKjxXgFPOx/ZI66JsGRvatitVG9VYRelPV
9k/rOBd2amll9w7v2QWE0mPK3b0Tw8nWLg56TTx/4UvNdZ0sS9cCed+AXyPb+I3cZAPLQ1o258aX
KyfcQvTa07M/3aFo04CtAjmzixipcR7t7ocp4ubQyNiP/m2dpid/eoKbd3WblzG7jG2BUOJvLh1Q
11pfmdYrOXjpJaY4+vQIRePaLG2bXTItj0ZvHMekvvo6/bcMN1dSynLfBR8UYz4oHF4Ec95kQy5p
P64s0G39LkrmUkrKk3HaTj8fwtLvlUXad+l7IbHMMIO8S+6w6ch3whpwkIqn0Czrn9xabnIHxuwk
M0POizoUcDTb2gB0hAFG/RtcH/KVam6h3vrrG/RpdeOuF4YMJL8OFVwy+6wLTVhJqX54Z1a/X52n
LUXvLGmQftDwE0HRSMlwsj33T+fH5xIqaX5bf2jy39Cs7JalA3Qu0VTHnt10kES5jDJ56l2BGWRx
pNUph3hUrl7jdCICtOPXUe27RO4sHUTDaPwELH0XG/XKgbOQ4+e6sYNTu56sAnZx2iEqekx5WwvR
fT/m/nY4b1RcczWmrHSoy9MpyRcZGpEZpBAKrz10DVD1AIj3ftQpXHBVkznfBJpD+7LBVpOy6EKV
en6Uwb+uJuqxc5T7aDYpbt1V9QaVrWGXawBkS6cG07KyfrDC/aIw7Eg6YLUFlLiA65ZuG5VmQyMu
/DYMOOuqUEHF+nfhCHvXgye/8Qo7/SUT8DpDMBXK5zYBYDWUudtweLzZ7R8BReVvNa5GcVd4m7zL
oBBMWGXvMg4BrcYn7Y/YV+MOvQERmX2eP8YxwD5hlZqNj6GMW2FgZoLFm6e4RfLkK/jqchs3JL8W
Lh3htmmBfzL4xXmogCVwMqig0HgSAuwxLelr+RFnHLMUYY6XoW1FlDDebYzYz48CTdFTTRN0mxqE
ozVk1eMoh/wb74M11cClnstcsCdWIvcaszGvDiEn03SOOe8Pbto/ZSij43o4OLH5HGj2m9fVlsK0
+6+9W78yjFxIqHOBrRqeYA40Y9jFLMme+Rlgqzg3V7vK1tLmn50J1K7dBm0WfgWTGx0za1P1NQfL
njykLWhfMNgeJ+xkJ4EQEyJ5L1PctHibDSHzsjGCxBo2SyV+5DU4anYAhLCCFju8ysxNawTPnLA9
zAVPsshgn1bwlcppMXHMzhmaoWyyWIViNPF3NZObrq73rCUwau43pp+GgxrDoPvw7fYUUA5dqkfL
f/bdOLLsnyuRjSPtVmDPy1QgjxVUGsm1s8cDFGLeSNLsDW1/jQdI1ACRc/8xC6WHZf3/Jyr8CKEE
bSoCcAOa0pl1oeg1xXW1z4PD/ScsFdxzLd++sspSO2y8qiK+aN6mRQhx82aru+JVOfR3FzDU1UAN
m2m3AeQhdLv2tQxigI5yu3kAHmxNdGzh5JnLcTFGKOFo812bsjmWDCAV37H3uPeHXcB3dl0C4tyv
McEWTtO/07lPp2nXBLk7Jha5VkDRho3XRyZgRABS2MCJV2Rv+8pc+Yh/JdZvbJa/05BPz8obynza
E3LV4KZ7TJ16K/7ucAbZNHRuH8HJQXQFUWVCf1DaefbeAeyf7BucQ6T0XpPB2nutHXW2F4QQQ3If
C9UpQOyzvdV9HfOvRusiJQK5xqCvPqqo7E4QnsZwCGXwmkn4bXoAJXMBq6wIukyOnFyLzoePi2WW
KqSGfUjrJtgadnJFcfnbzLL/MpLLEMyqLCoD9RJMxUrd/+d5w7fe69BbtBuo2nv/ZVAOCMLAzNLQ
Z7TZaKMh29Hgwy/Ip/6bGwX5m0E+rbzSoEvVJBivcpB6b8cS0jouSAs5p2v3uCVgxd/A+vQM2YFc
4GlzvNat24eTcBqx4GZdyzbyYPrmHNPmMsbNEJmTXpRHivaQ9lUSwS1wR8bRgoWl9LEBjgJ+nRbZ
j8hoIaCyet+2FgaxfYU6iNhdc67tzH8i3rNEI0rDhbVpX+4ngb/1yK0dOktn6NyUwk/ECNcOaIXi
ohuNRieiwPF+diovr552vF3RsqMbVNmHTmF06KuNJGnken2ML+w9K6I3VmyeDBc+X5UPn9DE/F5Q
CMOM/qQ66X0xzMAJ04SKqOv8Yp9ncFPoYNK7u/8SC4flHHgfDCD/i6DAO9DhI++qs9D0T+07T//2
52f3dUldSPmYcrwWJP2BK3Rrxz9K7f1bcf+3q/VpE2VkzJRjQY9A2Cw4DQ7EH/weqqVwymSnbGRf
WxmsFBVLbYE5tl5CGU3VNTK+ruIt5Hl7lIgCVugiFg9ZP+xZHkB2ChIeStYX7uRhsHacLT56Sv2f
XpMg7riwvPEal6gXR0AOtqbxxa/FWY7tQ9+UfwycRzskXxCdYjCJ7BdS2sXaBG26w9zY5nOofVME
feWP9XgFJa0KU3ZubQZ1Um63LzbbBSTdcRC4gDjNjKvj+2sA49ukOUr+B4MPES/loVK49inPwIRq
vmN8WIUWARslTeWrALIvBGgXA+dKbnPI0sqCjqEgsHl1afsmhmDHzGGfDD7ZFUmzIdVw6oh3gVjA
F0ZHE0kChkUGAOfPXBivdt2fg0HmKPdVvxkgcQt/EWBY/Zo8+5WB/vyQeWYIQ44R2unymFq13CaK
2PkmBk8GZlT4DyTB7kfO7a8OvajZV6egXE8i+RbMuaBQCpmakICLkLZ8I8qfcfYFHszHyjY3EJVU
uxGqqWm85gt2s6bAo6fj/9OGG0hVdJzg0R7QYA5rI9wkH/TobGpfb0lf/TZW9/bNYhqPmrVw+Mjy
pFGFde2ccQN+HaBw/JjKszk+EA3NcT944nAorgt18O3mQBlMbzkQL6Jeq4tv/gJss1k5z03dFBj3
kKsLypsnkF4pXH8F9bYi6yKC4yUmFI3M3D0o7b/no77wREXQr5/sB+5/7IW6as7E4BZkzrsMFetI
f5Oq3Hpt+Z5iaJO66nno9Pb+UxZy/f+QK2IjQP8dKcww0wsEcQ+N35Uhq62Vt7i9ZbGU1mzfFNqv
Aj+zrlDF80+4aYLnOoIy4rY/xpjuaG4q3F2d9lKjwbnTEObw9AtYX+/332/pikNmp41DVec6/mBd
S52VUdAm2yYoNhPeEUWTL7YAOEISsMShKgbIbSU/E8PZdE31IeIyxYTKWKkMlrAOcwqGsivX6Jre
AhBQ7aFQCF0Q7wq9gE1VuueCGCej4Pi6lGCBsNF8TFLvL8FNwAHCafr3T5E7lpk3JEVrXcnATzrx
ORpAfO94+WuT/4FyRNjyHwH4GivBczN28LhZ7ECbAaY0KbevsZRvNiZFUJVr/ulr4o9PD/30Li3r
pIItyXj1xST+WqgoTdyXARUik/7O5/y3h5kfDcY/Gcv3vo3czNJgS0h7Slp6LdXa0GopHc7qPJKn
KihpPsKfptomNjO3aQ+FdGRcTxwhoGlvZAEo3v0veDuI8NqzIEobyN2XJV4bLqIQ9B/fUu3AkV6G
PT07Rf/iBOZpHOpXKyDfJ2OP1cH37bYNnjwLH0MSNsQZgFu0yh9FYKnH0RbvI5pKu4HWH0LEBDDn
+tnLi91oZsfSfVaMRD4Ecu+/+4InQhDM2qiF49McRIvhioP5yn2YQeRkC2mdcGwAerQd8PVPkKEn
cfEUcP6uO+8NnuU/DEjUV2UWTqsEIwID4lTkV939Z/VrF7mFuJrj9HmaVLQotb7CnSfMoeIEsEdx
VsAT7zqD70dhfDUd68V2+rf7S/F3vPw/VRckHGfHP65atiXjRl8BXoqoM/ANGMPPSZ/+SmQ8bmAH
8LOy+MFT5c8e4pnHBjKurddFFfe9SGR1Hrql8zpSF6Mq6z3las8durVopg/mIO0tseBkyXVeh3AR
+FIUxk/lA7pf7igkr3pVgJ2xh+LPpoQ6nZ0dc3kI8haCf8G4GYDM/i5oDVw7AQzVHwr4ISZRPUVE
AJNSAsaRD90ep7E3hTtuPPY189bYbbdzK8QlZ3tEFkHpmlbgXNDaRstb6E3Hn8C83GdOsFMePg1P
0eK3G310YUEXOra/0nu/2VeC6uQsuaJ1DKdd13IuIg8iq68vvmXAhcB+XXUuvlkH4KNP//4p5bG6
7IgRMHDltPcwAGuTQz8c1NJDJ9TJWoOpL+SzOXsCWEQB+o1tXZJJF0tDDXpvwZHZ8e19nwRAcq6k
soX1mpMnGuWo2lGDdQF6YtvXA5gPbljAoWh1aHr7xMeCzc6ImgoMm4PYvriFkqEdb4HEAgBuX8fO
U+L5u7EenitXv0ykZ9NwgKCE35HRJN8KmYOZZ6xcc5fSw+yEKC0hcS83rAsGxfBs2xIo5QL7PkFs
lD7CijqCeub9xHCziMMbz46HIumBdoXo4aXJ43PskufAGkParwEilnbg7Awwh9wNdDeYl3oYvqZO
fJaUbkFiOSt8OyOja1P2pdeYRXHtJ3GWCu7+vz0IrvymHK6F2ENOKdaQ4b+6cEHJH1PjDYClSZET
iqX/tIRzyoKOhQtf99i92D2Hp5zZ76sy+Q3Xr+39v38bVYMUNcvdmMgx4iXCvRRdFcVOB2hc/FDL
JEr0IxqMrN6Dpfpc8ZXexMI3m9MQFBS59Dgm7sWo3xHLY51e0hakIhqfRr9aWbTFl5rd1DQzMeIw
sWpOE3xgw7fbaXs71nDJsuyKywB86ux+58TdUVfAO66s5bTxbpyDcxpEHoyW6Q8KH6vZa0yWsUOI
8RVLWPlXo/so7W7TgA0ypN9WHjgF0q0HzlIKZm7xUCEMLl4JrBoYvD6ShgnZJx1R8SE8/WqV2QVe
DxnQykc0lx3/n6Bm2DezNCIGu0ZDl3sXLeReJnYXJX689gEXsvGcDZHGSVGbnDuXsqOvmS9fSQ1k
XiC2HeD699du4TrgzZJHEHA3R1sKB2Tn/tf5OJ6pXe3v/+2FFDunARjtCLc1gzoXTeLNWGFGVcSH
IBjPcUlJlJnJD5OAlFts7j9uIabm+mC9krAiMgf3Av3MX5rZV1iwvctMg7WXbwa2ksxv05pQUsyC
aswgozLAfOSSN2KXWSjQ4vocQHS53Y3Zt5wAofBc9eVL51x7oCcFO6n6vYq7/Vg6WYjiyIZZzto7
L+TkOQXA9nzb7YMMSwxYRgVj+9Bfs71Y2Blz8L/L2wJu6fjTKD56NLMKKEiu8ouXtsYsbKDBURUZ
rKMufUEpwGZ2HdbQewHYxGRIG1BzV21VbBwBNmNcq6PleurFMrwzYZaqItYEAIhXXZJsGqmbbV8W
MLoLEivippdjlLbuV7C0q6ac86m+szqmWi8dfQBwvC3L8r2CRyTvf/Zdvp3EvKE/nRMSOjSNSsbP
IzAQSd9897xg29H2Dwn0ta7sl3/b4rNo5YVojBiqHhdIKKKdOzxA63zHLfsja9Inu1kJpKUvPzvo
4TJrlS4u0Bf409FNKnT2QDrqrBy1t5vEkGef1eRtnmllc8e/EHSEc5ajVSpdsUeXgETpCGGKlPZ7
aeU73IDGTaEpGj9Wf0zrGsRAtc1siJsYXhyiY2CdemJ+l0W5cdryxS60fBg8AC1KB7hNXmFCTnvY
JBuqu+CG0W9du3FOaeJnT/CCgDL8SH6rqnnKGyt/hgBr/5UBFrVpcYd7CVjGIld6L6BtJhuXmPZK
xl06lec0BGaBG1RZtndJmjQNa8ZggA4XIOp8KePxWHMjgYBL8pLlv1aH3wtfdM458AEhcaXy7Qua
4A7c0qBT0CTuynZZOKXmjAMhrKKphpZenCzZZHX5lqvikg7mMV1jQy9kizmDgDhCAcRpDhfEPbRI
mvgrdTyN9r3euLg9pIz/aXH3LQ30DO8H2lJLx5lW8lPYV1UlBffL8dLlA39LOijgVS47imT8L+tL
TLW14AdoFAxhVbB011IX/n7ECFUy+v940tBZ6qmV18Y9tCouY/EFqaYrHjiVYedm2wmW36t0i1Ot
d+AhGhsh6YovIyM70D+QT/lDwjFsh7R/sJJ6li7xdJ57ElMMAzOCi5HrMyQsNx17zgBKpPQdZtA7
272afNw4uRd6Rr3yGZa21uyYsCDyNXjtCEiUoGzPIRuicjeDewGUhrqArlasU2a7UUDOaRdOpse4
VdZ4qfP6DBfPo9JtFvZk+FES+QWdrb1LGfDEHfTnVqJm4VxxZstp2MoyqAu3jYEVz1Kll9blrwxN
7qYYjrJoV7LtUujMcnkJPXqd80xfKgxARivSz2NaQpnSeGrqMTKcEQPeVU3thWWc8y4Sqy2rEkTv
i1WwC8usk0bfDd17NNya14SbV4hFFWGfY+hL8l6t8FYW1POCOSHDybUL8BqUzBrc1+rxRXdya/VX
ZIQpXnovhQzp1bRffflk2z8NIBQMHYeVd1L5IwXPpRqDaOK7WCU5IWRyXJvRCUjsA8/LTe+xsLL9
DfTXanNNpfo2Ugb+EtOu+JRePKOSLYVVzgUSrY58M5siNAvjoMzv8HSYTHt0KqH68AJghclg0fHY
90fDHl5gxqWDd68CvMN7lPxLzGEwhEiH02sAneVRvXd5G+kg3uJFBl9HSUmi+ynxNjAGv3lW+Lax
hsUl0JgXyDtGWNw8eYDdbBj7L355KPr3yY0iNmG7m+3KloUEk3YfmcCs0oj67g7aGaLUD0LC+HbA
uQd652Bss0Kv/L7bAC/8vqlG/rSmiuveNEYTgnbZa+VJuKiUIUjHUVqwPXo5TrZP0p2UUDSa7rzo
VEDadAieV1ZnitsbKWROHPFTc5RlMgaXooTpoIVRgBmZ6Q/ceqemSJUfqvY3kjinQzQ4L41/zeJ0
owZA+2SEb4WPGzkigZU8YAor2fM2YRkrMkufztgUZkoadvE5+VYixx11l0aJ5+ynxjE6EH9Qbouo
5DXdpbClcXl/wozwaYAIIaR0qLxmFDjlhgdr0Le/OP9byzTLR4ZZcptJCpG87qMd+caUEiAasZF9
Etbxu2d1aIK8J04STSCi1P1VtMMmx0wbu6tyvk2kKnzIAdpN3Qe2kJlCRr2NcMqhSQMaNM4k3MDw
ncfO30+Q+WlTyjG0Bw2Q7uP6ybSQV+fcjwx8Ru0pwi6d1b2BoQeJyB57jQjIkdYmfKigBrsmbfgX
Bntj0ebUDxhd1r50anbRwDvn5Us1fGMdiObYx0ZngGliRFOWg3/fVoPnlmdehEXCns8BWaqGK4k/
cDx3fDwnVneq/WvbxpvGnZRb0NdN8l/3Y+AvQeHW75xlNaAMaRUD2HNBYk06HXL64CQQfa9+T3ha
VavQ9B6Svn8sA70dEiA9YcIEW2pbYRZUbSeYPxLcVOdADBNfeyLtIYC45x0nVw984mF4IcgnGSQc
sQEoZFGgRHtB/Nx/g4U6ec5OkYkSTstq1AAa2sNS/K4yRlZWZ+Gqbs/SkxcHMbZqUJ3hXPKeW+K5
YrQPV2EZSz99VrDa0JfJLcx1zq3AxLzmzrFMrbXW75Qwbn3YWSKJm6mHXTrFmTM4R6VGBSfKq0Wg
AQTpInigiMfY9eCwfYyL+Agem7d1jF9OtmaqtzD9mBNWOCxlABSo8jOUAd9gCoceFYT7YU1iWK65
Ff7gAV20sgWW6tw5/STjmhIjN8kJhabLyNbk5dnLHyYzZ5ftHNM+yDgJRykPqwzjpSvh3zLh09GV
BTwdOGmLs02NHc5y0zh2tCy3lgb3pTuVdfOzKftg2yYQQLi/1Rfqz/8hpaQ17Dkabp4CZW4MWl6S
wtzLtDgXUsIrgqydQdbtrTPnncgBcsUF0vo5zYS3p4UH+e/8oFEQlGOybwsX6M/ke5x8pDYc7mzI
/Z7L1NNr+goLx/KcmOJWtgvNhM48KQCCRjeGL5uzFz28A/wutLPmUk7d1QNXxrr6y8J2nbMZBiFc
7uFCeHYmzfY+i8m57kVyLmsgzxUEOJ80bcGf7cdkBXm2cE+ae4N7aZa3PRb6jNnj0P9IeH1Isuar
y8of93fL0ivNsksuY5YVvOrOARF/SlWdqSci7YlHjKPPbgnDnLVcs/SkWaoZuZfYZiHS85B9peUm
R2NrtOi77/RXf2i/DqJcCYC/AX0jqc05B6JweykbA1Ylvv9iBOdANMc0gcoJODden6LRRLdQ4bt6
PtvK7KfKk/0Q17u+bp76Qv2pe9h5ODxrN7Qh1SZgzwK1rBq9aKCQmeQvbW/hNp7B4aOIkbFcA1hj
nYZeZu3spn4qZPx2/+MsnCxzZgMzbZ3JYQrl3MsgONNHjafeV8vIhZNlTlew0daA+j4sXeJ2eA2o
8ea16crBsrBv56wjuyES5tuMnFA3hB1pTsCBTII5SSBXvvJtxDe85qZ99im1pkENHBvD4ow5ixwX
5zpupBSG2/bF/tkQIOQ3tlNvR7KHkV+YfktA32ngVjNZMgpTblwMyVwgTC3nl9x2HgAWbx6nEWRy
WZ5vnLX2ykI6nlMnjFZVVjby9Gx47s/EqfbMLL7YcMCKHFIlm56stR8X4uvvXeHTemRZL9vGB349
Hh6ox2GIzMKuQa3G9FZU1mF12yx921m9IztW1Mj+5blz211dBodaP5MhPbe+9W9Zb05ISHCA+CDM
d2cfvlwuCU4duoMlcNy0/Cf8JXbPLBv1DtqAMii7s+MYz0Pg/YBMDfAQK1PgpXP/b/fx08dILa0b
OdTdOa+rTZyySFivIElkkRyrb2qkW5zQTzHeDtpZ93PF0j6bzslPT0wMPThu75MTcYBwGKHjjOxW
1vUBKNuHoQIj4/5zlm7jf1/504NED2t5p6Lk1DgHS3yT1Xmse5BFdp149yEbBXnL0KqxlofCfHeR
s8Z/orHbwRz2j8Y9THVSBwVcw3cM/k40Na/Eqr+l6nj/5RYWcS6dX1S0QzmBdyNgURn1d0h6fbOE
8e5lwXEV8rMQP3MMv+ZpHTg1CrIkUR9Wot/sxHmKA/9RteXKZljIBXO4PvhLVpeZNjnh1uWwXRsP
Yd9eLPtXlYldt9bpXNrlZJYJKijZJiXDBwEr4TGVBhQmeNS6W1nvBih997u+fDdxG7z/cZYQiXNk
NrJbK6WFLQ6KjGdu0vLM7AEm40coA/Uhs3kEQNEAwdkaosZaFQ8Ye8PY5atyvlfaiyj/aTtky3QW
eb4HleOVk2ihYzCHcifCcmHYnZtQFn/xvMcGns7EzjYtjIKcVH+AMXax0iRdib+lLTqV45/Dr+nA
/OMAA9m5PFbedKlw+28Sht2+frm/0IvfdZZLUs+wMuZb8RmObjDkBrUNJqSslo+aeHRDbP+YDvaf
EvY+oV3p5/tPXQqLWQNJFpWZ9sPon8y++qpG5702R4jwEMA7ycql4fYj/Dki24+zqhpt5p4Mr6A7
j9ox2sKGu+nHWkQQjlyTmlt6zqw0aXgPORIo255y+bVvqmOQp5HNh3cExb+slT8nhTDQ3ZOyxiZw
89+T6xzr8l2T822+doDd3mX+nAriYRTdSlUXZwvZ8Jmz/DsrAK8FO+RJDuqjX4M/3i5B/TlonREN
tujoiXMeND+ZUb2NJl1BiN4unv05ZF11kHMyhBBn7OYnzyDoTEv2XrorF6elPz8rIPJEFBQIAnGG
XmIRJrBQVdMtFCpKKzXE0tLMAp03uTHwsTFO9iDeLV6cadYe7m+f28eDPweXF1B/aWPZGyc1+B9p
Y9foPda/2gxSYLHIQ6nJgaB7ff9hS1tpFtfghNIUPqHWCXeNI088iEoOYE36ByBFgkeraVaesxB0
c1h4bUCrIfa7+Nwb9QMnPUb75TPQtY9JrdbGlgvfZA4Eh2C2Qz2q+FlaEHpuFazDJR9XstMCAMmf
I479oGkLqxH63Ahn39R99u5AtbxJq0fu/xz6o8krHeUQk4g7NJOq8mS7jtrU9lA8gSFgR4obuCGy
LKSS6lA1a23qBTKCPwcpA+FqwXwBXYikc1/7cvhOPfYKN6UdndSeNH3u47wM/TTetlb/mpN+H4sm
Wr1wLITaHLtcpI45MMdIz6WuXoXvP4wOvKJgofJPG3SOW0bDHWNAs8rOzHA+aFsM+wZE2UhnxoPy
4y1h3+4/Z+k1ZhmD1L5fFOADneCUC3po0ZjdxqkSD2RC2BP/YxTMskZmsDzLtRxPUG5xYW7TwjdI
1iHms1G+htpYepFZeeADb0J96Gqcx374yJL8KobmSOKf95fpdjnlzxXVU8MCETu3uzPXfNNl5dmK
1Q7ehdGkatMydxuA/7DeoV1IT3MA8v9xdm7LkeLoFn4iIpBAEtxCntNnu+xy3ShcriqQQALEUTz9
XtlXPd7tdkTfzUyMy04SxH9Y61ulccTGYJ+cS+p+jboGEs7hIdz4OX5O2/DZBzp4KwFU2sZF0h4G
0O9yELhnpN5qkw9Fa3ZWDFetWMI8DDh6VK8QSvqfrsVHl4Ohi7Bt3dbniyluS1SCqMkAewa/xynE
89hAI1IlAay3SEP4osz+7IJ8KF4iqQPE3NLwhHiOrK3H6xCaVLQpGbzOd908f/H+/OS4/iiUph67
QqfQapXGbodLXtirBUlBRfUXL7lP5v2JuPzmv1XKayz4PFZ48VS0eKpL8WjA4Mu8Jxs4m6JML34n
qX2n2v8WMkXGQ/LFFfzso12em7/9YiSKy9UHsz6DA77p12jLWHkfWOiww6/koZ+8wT+i4X2kPItn
FIDJCKa4vkYj4ME+x07O2Z/zV0y3vwBx/3+SinTP//0kYmB6Webanms1mg2fTJ0jteglamK/K2ok
HMTSdwA1qZ9F1yAZto6xWgGS6VDQEjGaurly1N6qoa03MXh6MHkDlD0jhR4kDf82ggKSBxHvdnSm
odzoCclTkUpcXk0lf1vcgM0McaXFxtMOucP+q83apPg2h8JC4E7bb3049xsaMoxpG3qOPIBla8++
6jg/EYvBJ/W/n99NUSCwLg9PVZk341VZvZnoZbL3YGLI8mpNwsxrsYnj6y/9EJ+cfh+1zkhInZdo
QueODSqWU9PwGAxBXsoXdJGleo8rsf/3o+WTbjr5KHfG6y10pBD2rEBauSC8WveUynUvkPaTduKN
1P6k51MlJ5C1ELbOgXFoo2/gaOa+A0C68eqtgMQTKM0zk+kugiqjcl8RBz55x3zUP1u9SJVMgUYD
khH5nfTZ0r9+8cn/Wc2UfBRAz33YVx2o1GeNSFEJlXwOQhc/DFX/Paz7PbgNp3WhYzbg3YDlNtRU
zYB1tEyQ20j/aJwdTRzcao3TBFFBmxCQq0wWwUZ7/oXy6ZNP/9EfEJVjMEAOtZ6ws4bF73IQB8Jl
pXn490vALg/wPz3YH17hiO7zAyx0zVkFVdjnlNXXxYXJrvv3oGhGcdAEfKh8CETCclCtsYd13fOU
BnTL1FplRSmuzeIhwDKd+O4klm2kLHaE2FsE9zy7ylZ5qovu2iFkDabd+qG17CFI8HzWU/GNXdJe
aZ0QnYGrwp7mMrhGhkh4hqfPbCoy3SIUPNxUOuL7gsD+karmMUkhTCpKfhcGF3qrA83JRc5vwJXA
6UCm2m1tFJPnqBjhLQNiEYYY5q4dTfXWKDDHRY2hW1lOJ9Bf3v/9Qv4zgCxKPiLtAYznhS2w6HDp
iXe/vOy3Ab+FSAPPbwMu0zg/NfZqSqBdh7mvOGPRlLXkVMFDZRhE7hL/dXmmPXB5iz91pH6GgfRE
x/L473/gJx3LR+p9WdI5Cp2ip3SUr3pKX5Nqefn3f/qzo+rDPQTMSSjJMlp0BRolYFgjyS/ZDlU9
7ynBcgWm+xctmocm/Qpq8Nlj8aGVjJKQpbJM1ZlrccPDMOeD+PXlpuazS/XhXw/CgNpAcnaKZ/m9
C5pHgvnHv1+qTyqCj8p4X4ieCO6T0yzJbbRMdzoWP9K+cllXkf+0cks+qs/XoU0Qqr2iqbemhVjP
VhvWuFfPJDkYR/V/azDYpWz8W3FjIxAmA9z0Zwj6kVEOvn7WUJlk1bjeTcsXd+1n1+tD6WZKHyNz
GrNAFy9IyNUM5Zrit3oVa+7q/0TOjAB0+t+P4huoHMeSJKdk6ktoTIf5GJr0Kx7DJyXaR6F573xJ
AbROTmENxh9Z3a0Moh+gR015reyunH2YkTK8+/c77JOH8a+D/u9fS5IuQgCDd6qi6dAi1wB3AWQ6
pgMgh1HA77QHQpB3B6Im+8WE6rO5wEd1dWQBQ8I5Sy6KmrSdoMgF/2fu+jwOj+Eg+syBBXqxtlUy
Bb1F55f//KWJ7rML/OH8SQZSd0noxYnG7jiSZC+baN6CP7FsGhBNul3zVcP72cX9cDJ0LQmqpQz5
SUN9mMXGrxvSUf8kOv2Hp/BRD5rloNWA91epH//+hX4iqEw+aq4RG95FCKcVp4axgj2v4K7vYiLE
41ynYYYtxq0NwOeph8bkpSiOIC0fATGFRrVqhv0lU3ITWwffYk/8Y1LP8Y0pyMFpRw56AfJQO7Ai
Wlr197zT8yZcXZwBAyN9FjOAjWRdRzsG8N2DoDKEnDoRO2j1w2/EpNUe3KU0H4NGHdMyBOhhUdMz
S6MvGqhPzvmPum8SYDR/OexPI7HuiBt5uyYdAmL4l+qBz37Dh1NsoEwtahnZiSA4aZf02FYiezbY
irrsvxjnffYrPpxh8N4ixKGr2IlFpr0BVTW6rtoLpQoA3Pt/v0f+uiD/UMZ9VEaHZK0GPVt+Wotm
Jbuo85RsmjjRLm+dRaNbO5M3UORnPmLNY4F5QbwZFgaMek2acc1p7xzPDBWIUXSxvkflOTwpthRP
VQUJdRPYvsk6RBWCc9g8zOH4GDaWX9VrCVccnH6ZUNG4c0hj2CC/gN4pLXTOXTke9AAWh677+akG
cOcIXBkqnwvS9ywW823VMaI/y6bam6nwDunE0UT2IH75fRcF9lsdNQHIRCw4qBKIqUR08YEhxQ42
X9W/FFSTL15nly/8n67gpRj427nZVyBlNDBwnmZEaG9GVUaHCYS1fJEGLoeh/WExbfmiWPyEkJB8
lG2PoyeFGkl8kut0dkqbZxEOC+iyE78BP7PIqPL3JOIPMeqmbQ8c925uE3/qy0hkMZUPXnQy62z4
1Tvqk01f8tGJ1IQQkVv4uk8qMulDu+jnrpy7HNjwMygrS5G7tplgy1kgrAvhqKszHtP2i2v/6fX4
cIJHbnKq5xU/caqSnI5TuXHBhJuK1j/oCr8VDj21ZStO2LJJc2apPNRp7w4Qhaa4s1OM46975b8K
Ufus348/HPQc2SLzWglyknW3DZXaqLjW2wagrk3XqDVXc4/dMdwFZEZ4dZMG2yZy3ZtUXzzQn4ia
ko/q8xKBcJ1NW2woAyDIjkVXPSwNdLGlS6d8WHmMUBD5aE34ovqCX5tJzRtppzsX0uuY2vCxwDCw
V+sREBH+jtvmpRjxQxUtf8feMAA3p+sOyb8Yp/Nczu7kxvg8hxr9S/lVZPJng7ePqnYLynetOrme
OHzaiBbFPMGM9/3cYF/dPsvnMALFtDV23F9404z9p/jLCJCp/32WSdn5ch0M2qf2uegWm89VAnIc
nCGZSem4nZEds/v3kzdifwV5/cPJ8VFSvkL1XiuqoEYIeQnhWIkdoHLA9QxwgiNADZjUh3WeeP9L
YdYAHqFe9YLwP6rnIETcT0IZ0mUBlEk0YmTAL9T8rkjxwq5z1xM8C4CT8wTjjxX3H6lyjPDr+Bkm
Mm9iuEkgK/5TjF1aLKiwMAW80bxixTuctRWmjksxdUBet6sBLZCqud46n9J94WMWbPuwCW/QhYzq
gKh4kWxLCKS+D7Jze8xkIVbwkEQX1qOFQ9ceYsxcss3MRH2CHgBPfzqYWR+6IGFXtY7Ge6JCCVnA
qjAVHxH6u1Mp+QOK4/pLIsctq8dBZ12YDi9SLPKmQdjeq0mX8bYDQHdXCo60iwt68I/vvWuyekH2
za1Deud3g+1AgKxNVsPhMfZOkazHK9WcaKTqNIuLxt4AsbRuehPqzKxBmhe+mpKNG5nZiiHqrhRS
KH6pBqjfitePbbXGVyk+Ayo1eIHzuidyw4NKA2c2mnsBmQjcYq4TuxZf512oQo68n1ouDUxHlt3W
YB7fBlKoQz0ahEOPilCIrWrZH9ZqAdY8aAIA+EuTfg+0w0pMFJxuIkO/gRoavsuY/uEeaUitVg71
UoK0QZwwocqDFYOkdKnZxrSokV08jDsQ4/pqm6hAqoMQDQwfU98+t32NMCJal4s6uxK39WEuVxre
ppCgyj0yFrr5oJ1com9d03ZiGzQWPz96tiw5nJWYy0yCm0OnODniC2jwV1oN996xnYsENteZiGDI
FPgO+lkWyUzPoq+gMdgSULb0kAcWvIorkuBHMattJiQlFgi+NUWIvQi3dCeL5sKeG+d4DDbYYjYo
TSERL2/tMrqdwv1+VXs378ao7UEJAFd0Y3uFYU1Phd3Y2rj2XlRJHe5Y34lwh3yeiO80W1InN61Z
0eRmGB817S0KtjG5Zp3syuexIqn96VD7TO8Sr64wt6WtQBKcxq4O9hgY0BV+LDtX8YnHdqx3FPll
bkcD+JbepmFS610Alp3aK26C9judfDWTq6iBQx1AeMziJrhvp8leURrW0dXi21a9q7Ug6oooJARc
GVwSdg9bJszCHt8F25WKWQ7sNziMh9lKl+SgukHElLVh3bB86n2aXEsr0uJVxEXkdnJlkb1NGvzA
ZjVNAPoTtquDvJcTF9EO6nk+78qujdXvCls9+PDKeJqK2zbCfbhPxmnip6ZpNfBLrVFYErcFNPjX
A4A0012VjMVWu0DOKCGKbhJZn84zf6kjpBS9dp5V7T0WI0xtVZjg6YxH0kaH1cZi+aNpGUz3MNqr
7gq75aA4RqbHHUtKrcvjwMt2+B2lTkfXSYjMwdfKpQsW/BFDqFlh4naYQWMVS7JdWh1BYyvmVj7j
p+x413YMAbTAiAcJ8pBF2I97PXg+bmPTw6Jbi3gZofbCbX0WownEtqPcty8ckyeGNqQucRuPJkz3
bTWm3fUaFQNYJFqb7nu4JtRc+7jtC5JPrgvHIuv4EPGj0MNgfzmpZ2rzhsx0r0nNmkO9wBR+bqFd
JgdepiiuYSdY6vW4pGbC4LvCy0pthnCJL4frCLDFCyKXm2EH6V4bXdFUVZ5tG9VIfYLvrpYvU8x5
9c1wm3KKWIwZIWkZ9MCdvKlxVJjjgs+k7x2MOM1WprKHa8tKVr8i+bQXpxI4kp1yJeaJ9Yz//8au
ayORCGaT7l7Spg/Rx5GKonshE1KoN8xOYX0IU60Wu1vTpLdXvsYXcxPwWA0DcGyj4Xu8h2DEIKmC
MH5uxtn+FmCp8QNtWhpmajJVkfWOO4RB9FVNfq1uCsa9Iemw6Mw5MfmMlyzYFDDOBgbz3aYb3xqK
FegdcharC6M8hss+QJMRdsWpJxzjrr7GO3HNVtLg/ZQyo+TPgqs5eBAdIePJdrxc9jEsbskVwQQ4
edcNJeTbUNHA7jQAD/J7RBw4nkYguQglMm7SPxPKC3EssYTuQszIKYl/xiEd3CFCChHcGXZabMaw
qe1+i2maIJWKJiBKXjoazeFucrMl19WAlMSruUNGAGIxpyKp3sZhlOlNQuq+fIWlg0zQ+Yu5l98S
j9CRnZYz5Tsq/FJcqagxQd4h7puVG0Pj6FwPSA5CXvPYsXNBKxrdpaQ1Lc/IPBHdbyRyAGcL8BrG
xu+wp6Oaxy8yFVyjeDh6n8sYgoc5o4jfCcUWTihWXSkKGyqA00XBp18r5DrVm7ZMD28DeIciY0CN
+m9JAw3GU9RMc/V7rBWEIVABB3xkO64iDCy2w9ASAE9KHLL3VAdhXx7AOCmTOYfwZOgOY9ktUXFo
U/jVfxsoyvF2UCyK5davTWpUltS8ZUvGV6MY34hShQzFCG2D6Yoml9g4i2RqgZetlD22ItwNjsHI
lXrgHDYlku6bGEkA0zC+9iqcF7af106pKfMxhtQ/9Mg6mLj5OHXj1njEKYxZ4m0xcSj1SQBjz0DU
skc8btNXcPtyXpCN4mkS2BOkP2N0TyfDZ+S9Lynv3jRKzLbNooqUiPoshwgsmViR2iDrI4Gv8sSW
CaKtTTINVpR5CskbLKY2qNoqCwxUucc1CXx1EIEl0x8WtlzsZ8iB232Jdh5MxZU7KJ+F0aiXFgXO
ndqRRsiizrxBGOiW62n1+5rPFX0NZGn77TIm8R+MMS35LcwUVcAYkwoXMKZ5PcBiSoOFhZjgEB3v
gegpknNa0HA59AFLFmS1rCQ6JW1poTabZ1PtJPql8JuNqmLd8jSQTO8LCrr9le+DibwnhoaHOCax
3icMr+9tYVXPpjydVuQjgSFK6HWz+KWvc7n2FBvebpZ3hSls8kjMNHVv/RL5Y3CBehfzyPO6HS9y
fFUMezBJjfsBlSCUrzOayCTeMx87zGtLCwb5NkHcaDpkWJKm9jijsMSpgWhh5PgsMAwkDO/rLkNR
Ncd276uB0geC9Poi2EUi7JaT4Y3S9wHpGTnHjFJUa3h0kQaHMHublj+LIOrcIVHiRJK4OZYUiTw4
YdPmdW7TYIQna63URgtPkyMjPSagNu0tbOsBBkvqZ+UlfBHrVAblCYU1j74PDm+uW91Uhj6AdBtW
R4Qc4QbkS3WZb2PEN5g9aGod/pKkileEIEXVUt2vnPWnuDfq12IVXoZaroeiYfMfIfpy7LN5slN7
F3FpxyvRll7fRtCUsFu/LC599JFv/aEdF6NglKlLFp1FHXm/A3ykb36nBKRERBUNYfIaj2KcH9kI
EfyjRFiyfNf4WweYqYVYyx9yEAEP88WsJb9dTaqbBtOSegjxyZBvmJVgsZ9V1MdwTHPXT8tlex+C
S9GEsIscE0hjd3ppOqSWyAm2BFpNosdZsVT6VvKxCFBQgv7X8aDNVWqwnN8iR4O6Jwah3UTgkDYu
eBybTrXzlqQogNpDXWtMhkWCV/UgZJKWuUttEKE4W5n4Je2cRF3OpxZUZj7NTB0pyOZNRudp2a8m
1o9CGzj48AntuoAb38QqAb0DUYnXceJsiz2fnlhzK3oFP3w2cuBw8H4Ggr/HFxcUer02PSnHJtet
9xn+9wBKq5qVaEfxgsDxh3W7xNK66JXdRB5gsV9M+uCer7HcOROK/mxRpQ8rTjTqVgzT4qB4wl1L
kIGpWz4fYeBuHCAtxoc3ZOgSZjMJNFJxxRHsHKNkmJpk3OIfrg+AByfLUynadF6uO7wUOvjNpBeb
GtLL8B6FgkKAiK887A0Jvjn5sCJfDBWw42Ny79K2nPf9KORVnAw9FLOs2KPkKirEmIRVCh6sQlly
u6IMNNuW4r5qti5kVY/UctawtkNBfZmylWQKEKCquwlWNz2InzPR9HnmNPmN3hSH2S71BrErE5XL
uGmh8fvlOcYPCtP+3dCH1Msc5hIgOHIcPtHkt3qGr6/bxyNGbt2xACao26IbTyuMoMfIzE8lgjfn
YdMhb6crYEpdk0jt4tHR8Y6lPeaGAKYEr6qbE4kxLxqDJI+8VVXyjMY4Gc4jwDe2yaHJ8lhF6wBI
b+w2MP2M2aaM7WCzZUiH63KJwrcegpKyzRcdaCo3dGqRXZAZDcvK944ABbVBFrcdKwS8zBLDkGXW
IFMNEpXsiJTOsEZG9lLI9kei2mTeVngi2EOCDwHKHULkWH0Rig8b3bV+zGDfxwzUBHxa8xb4IkLR
7bb19NZEjJC9T6iEvlUsgQueccga7k4iDiq/XUuiEUqROrrELIPvshj3vCpZee0XF0WHeUyTEdg+
WyAuaygMZvH9it0ke+yZrtyVsTG4u0eK+v61l5g3CFchcm3AiADLmLrK0QG1ZJvMI9vYqIgQjFWF
yyuEh8EeHK341o4+CDbBgv+OIWD0uzMIWt4NutPXuFf4OU6qlGzI4IN8mNroaCI/PSGdoXkcBVwN
iGzDSGNjaRUPGcGewSPghYgmfeJxvJw6QKl+R7qP5g1S5CuAAgD/XYqU3ycTWiyUJKA5EnSFe4WT
VoIDAf5BP1d3feRwwi9yjU6qMe6Mp6snOXhQAH516XqsktBg67sOqL7n6cDCAQXK4oC+8onJYcNw
e91OoE+wtT/0EZN7UUikAygcUMklmro1DbsmBPMaUrYaBRsESUks3RmYj3Areig+ulpXeYICESbQ
vtlPU9y+9lOPQ6up6UZLAU+axLEbGCuyKJlf3JBWaMtiFE4DOu617sNtqXFmjAgKyasBlL2kiVPM
4DHvAJ7rOSqnAbccLN84KOQWS9SY4hoEcjdUoUPH1AxHgJ3fB4j8UDUWaNiMwN+jmmoB3aOXuP4F
JX1uQCg/g+2ICB4CJl3XcfKtrXF8xCqYXusGxqwudvyOu1Z/05GWSH9z8qSTzuI86QDgDzqeG7CH
t15FKwpRDhcBxDcom8q0Cw6zGsaN7zRKOs7t8GP0OslamWqYl4h4Qu4etgc8wnklKVLJWxSBmTYL
NJIsMPKMrhq1Hbwk+24a+JmKtGkzhqNhX2DmDb5VFA3ldpFxYs52ZMvPuHMogNHcxndd1SicfWJp
f1esCw99HPiHGHblPXQVoJ1wu+KiFYptCrBwYOrt2nc7zcl55Lx/LJaW4s6nyAVE/cWyEjfDrmPF
ckZ7jF2CLsx2TSPc6A5y0lo5jyi/dJh3JuiQXhJC4fS7qI261WlUfG/mimd0CozZRiVpnmsroR6s
IJfhJxU21U6ZgY8bEtf2kRVFe9/GNXuTpFV/pmIJ7tzMUZjBjvxtRQ53dB3xpLydnJVHBGmlQbYA
w7Cp4xI1gK/GZq+woXkbcA52B75GpNvALyr3msllviR2h0gMVNIfZEqKcosMA8AmRFhpsmmbBjbJ
pJ+8w+QIITGbCq+vLTJHPXntzYL3cqZqH55JLNbhmbJhFueUTYECsMcgkxLdOriN/ZqWN9EqiuuI
8OoyORU1ZkjGv4ehN6986YAEDpCgh+8OLSLaygnzBLwng+0gEvcIAHoTZW6M+vqPVLpqcyBpk5tC
04VvCmxKL/Dntb8rCErMYdUjAipofeH/Jl1xg1VVW92sKH+LbTXExW1MU5tu1gIQKvz1qC/yBK/6
N86RXgQrVLODKtb9kXBrrxh5zgBzJlEpMnAHU5bj7oArrcY4VueUqvg2ggd8yYF5DNuNIKy2We2C
mSGdgUFj5QTiX/KxF63ZdJGOumMt8PbbGhN1YDxTwJiCxLD7knY9Rx7MkPwKhbJlziuHgpaAyvUa
trHAXQx/ebilyEW6fNoRDX6d+OEHarz+Ra6p/N10LmIZSYKC5nyOURqXo53oaVzQZeZ+SqcRD0sf
flfNPN7gUCBvDuuZ3w7Lsbs5GX2KGBpkjG6DeR2u5znlp7ksyndeD+wnSjbxYkMDyhVeIlNw9nPZ
/Ckl6reMtrHXmwJ10s209iVQb0uUnknRUxzmQ08fqgHVG0KELkUp4DPFmaICKfNOW9rv5NKvdge0
0NQcOWkMVEuXEYjAL8PugUJHgbrTYKhRd2WdR7RuxItKirjeFGyEpJPC/PiXTgA8mIGFVWEyAHeq
9a5fBE62JMb5d7euowy+L3VDTswBBFqNZc83a7hg4AqjBLIlsOwfHmmrkcgQxkvCYACURXq/Yh16
wMQDvRkOxVBiMJTUzVU3hGGXC+uDg5Adzouy6Th9KYs2vV3p0jw1RKEDX8UgXR6LErOPoZP9Cp5E
vfTdY42sz/dh0ONhCZM+3gbe2IcInPEfQWPEvnHJoM5jF6H8Q+Bl1R/8rNQz4n7BRA7Rz94DGVv8
1mtVV4dYk3XM3YLR3o4bWFozT2vzWkPod5v2k71pBcSPW8ma0m0xs+BTbtGDFKcCQ/nxgJ9ITxQS
GbtHzgbXm5g7gAjWUHVwLSSha7ecQ1yHrBxRoueAhmDYDC6O7tPZ4wvFv112QAva9TY0kPkB4xxM
crdEC15ZTdwk9jwXen5TrO8hUPJ1TJFfECf7MHaQPKI5QREe9zOkdpMCPBWz2aLclNQH61ZFS9Gc
1FrjSa2w/qZHXLeCbxmwlEcFjutptgMJjxSX7i0YkYKS1yhMrtMIVLGdDNveH0VVNfHRgq323Y3N
VN0JrqjNxmq1eCDwZuPdEcODsto6gQHZAfCFCVr40SRnWS5Q1dBO4DVk+TSRW9RefkBm2zSUeTIt
oUILpycszbro8v6lsknTQ4H41ZdYhWV7nw6kDO6FJxRxd23XLPugb4thV3lB7sbJ6rdqWNFIM+Ux
zrQok7BaITF5h8AcFQhURn0Bc3fb2Tx0LhoRQhyzAT3thHQ51Slx2+pg+umGUUUHVjWIDyMBBivh
PLV1hi+sfmOTjjZiHTV4p4nHTtRyVAYOjVmzS1LQ5R2k8wKxS0DxrJBmXmMikfA9Iqr8ESsQo9+j
1oUPkysMeiEnzVUbIjj7TpRReMQI8q6s5+iWFOF6Imi7EZTlG+zoHJUCw0Zrymhv+wV+OavG4rVN
a68zUFKnI0J1dZxThRSblc4lWubVsG3Y9Q4FfjNftbGO0aXPiwW2dWFFuA8EaV+6tqfpBlWvayDQ
bMZ2D8xyhVfyiMYMKcE02TYYVCLLoyFaPExx2V6DM66HrEdleWECmeGhtMCU4HSZIaQk9fqrjMYU
ELAyha6lpZMbtmkKX/qJdTj6MeVNUF0wZREuTOYAxRoiNuAhyQaAh8vNwtdmQv5GmupDxcOE55iO
RuDSxqWZEQrIkWU5FyHb8H7mWHl47puMK0xsQO25cAOj2KY3LAmWPIgT9b5EVTWhx1DhtNMI7AIl
yS2oeRD8s+PUpjoL0ijCpLltixDa2cYMx9W2vkNYjS+TrK4nkKxNB0nTtsb06YiwTH6LuTXb6Doq
bhAvifuEKvHMB4p5FXgpPAOwRZrnIhh6pBctaY1ST6fE5UsTa0j/sG28fBRkZmVzOhZdNhNQ2yNr
1zAzyGHcLozB1QkkLtT3I5r+sjdYs0ypewCg2f9g4cjYRhgsEPLZoeTejkrhJKBQHoZ3ZbHwp3pd
KxCpZFs9BNXk45suqRePZn0uEDaC1YTfMhksmI4aZlsIYDHFzfHgCZv1rVRBhk2af2iKzo8bzPTx
HqAj5n/Z0IYtDEVFLd6KtKzsnzVqQZFDe4lpQdg2uEiQTBRnpDgDDI3wUTtlWpbBetfxQlZ71wTI
0oqLAUhTNLh3cixkueUW1rGNgqIJfmaRVlASyq54WKCFnhDLLeQTFmvud0uET7aopfSBgWS+x3se
b6aiMyeDudiyi9A1XjYLU3mrZtxTmSt8zc5lN5f9ySvBEfynMWc4jEVqlm2tff2GqEC5LRqpvs8x
n14jQ/wvj8bmhAE87jow7J6WmtAIpWoC1UMlu/h2RGtzxKOFBb+P4g7kCAfbFbqbWkSnuoyC/ok0
8cD33DR1CztCqnyO5cB8Y2PNzRkLLJv+8MuKXJHJofrGgeHMb6j8/btbS1rs5nAiT7rAdqxQHaC+
eJecR3ADf6HhYf1+WaVChY5lzO+BO9wFRbKQZmsAAcNemCPix8jGXzHeJ8cJjuSnBPw3KlmMPPm4
Anmpj+GLpb5ETdENv9Jm6afrQmJFuLUcxLoq/j+Ozmw5Tl0Lw09EFZMQ3DY92m7b8ZzcUN52wiwQ
kxBPfz6fu1R2dmK3QVrrHyP/EutguJsM0U2FG1P8CixXUBxpJQuRRsl36fhBA5B2HiuoHLngmOZK
/KprSP2TAS5FTIkV8CTb1f8uSEV1dosDOTOV1fKPqnCPND1N/HiXl9mbbfRKVW4/ym6fO8PCwWP0
dBXOWv5rw4QhmFQ7KXZwmbAsMi/NlUpyTZLFFNfPq0P5XIr17XXlauMyHkmpE2oN4YF1rG5onfSe
rBN036pw3MPS+x3Jd3BlFWcMB13AZBiQQXsIfDe/2fpZUW/LP++5U3Ecyw7ML6m5ZFpIHiJC4+II
LEyTvJFLSQYxyNpTXSdsYvlWwrwPbnbty46Rd6nX6XOpar3PBiG4VZyGUL7Y345ZSeQdnFWepd2S
kAEj1fIm13mm+XzgDMFXKa+mlf05sIQ3wu2gsmUDg+6GNEtVIwZAgCwPfo8Ndk8s5vkvhAPxfqI1
db/2wrzPDmUyPozzk5ZO89CKukyBObtzITO6IXSAltCNMcqChnmnORtc6mcAELgL81MTzDVvUJmx
lsS5pEi9RWUz0BXNCGfReEem+PQ8rW7Bv+l4Aj6+H9oYHiJj7k09qK2zP4IBuENeXudA+Tsg0Z9E
yIki4XUIBzITaVgLidDc25bsfteKvR/gFxCrFOe2y9Zz6EHGKmXtHcuGRaTfOI+LcMpzFTXi0jRd
fJycdjsh9G/u6LlPDuSBfimkcin/K86DfsjK3dzVtMTbrqRaJ1mTx7oS7pspO7ZQYpweErCxe7rY
vS8e9mC/hUWXBsGSZfu1c2E5cjKKuqBA2Km27JDVS/UZ5GCGQevmZ9DNYi/zbeQUd5xPJEIZgGb5
SSdCe4pMFh+XeKXXfCvDb4kofy4OG/ns+b6KZPOrkOV0BJGGFs3WdR8Mcj7JyUqHCoPlv3lxgGaq
ebvoLvxm4P5Lgnr0hHvU7skWd+/XCs7KgNO/uLkrT9C+/r6kdeoSJ4NzPxr9GfVdf6h1AbuSYwQK
R6g9VpCK27KS4QvIAlGQ9VATTZMVR6R/movcVn/9cOrO4JDRr2aYXkbZlG+NG4VNOjMDnHQxZrst
q2vs0FP85JEyR9cEeMTRiZJ2VyOJ8kmZse3OorhBBeV9SUQ5fJ6L2G/Iw5CvFJb0QiJ36iFFyEK0
pBGLSQvEEwWXPTL2va6Hcq9X0nhWp/ztV1h+PgujgrW+8aSrovCQy85J52IrWiqZppmLsI4c+JhH
bSs3v2vn0Q+co42oAwOVmqZ8E7wArVjely1Z1Zmxza7PQKlVB1llhzB5LcYl/BK17YoHt1ilPnTU
qgz/6BzZiMpbTY2tuxgLSj+3ZIunz7jUbnfDx101X8JHSQDNPfTFg6/rKLjbhrbeh/nS+u828DZ9
49deiyEtmEyhnxKM0wPX3uJxS7qN9sxrMg+F/hs7JtJ2p/rSG37HM/+BaYPkR7ObEOcU6Rzi3zmF
1kv+zFPDDB3KOL+H/qy9w7Co7P+Wm+rgy2l6KcxMboAZqWY9ZIuubAqoKxktw2kybJJqwvO8E3SL
Fp9W1yGcV0ZIdnNf5pl+Y6Gk4mHXcNy01KVt9s1dMaf9SsrYFEcy0Dw3TRrdXwFVfOQMdVb3/xYn
m9RLXwmrnjzsqUOalFz8636QhhTlkpe1uuvGXiMT9MgTZe+ExgopXUyUelDThItppfqSqbu2ANZp
Y7wBqoGgxk7dJEkQ2js0r1n+MTmdjR+YttzyzRrqyXfbHPbmrVSah8nH6cjYFljj/4Z4jb1HlCh1
/q+IJ/VvlujvD0GH+LfcL8KN2WY7EIZLN8xekII0bc4jo8+UH8a4cF4Sw1OCtSmsC+KdWUllne1y
LbDW5c6MayCephLceBLLGrZpXMTz+jwVkDP7ckT05Oxkh9zWO4huIg/xGLmZO//zTE+95QE+r/vp
bGmKfN6NEd5XooC9idKFzHPmj1o4yvyliTCPaXh0hnVQzGOEm66p5loHU+Z6KiH/xrXP34PKgRHH
/xzEzqXtizFu9xVJeuqm8VEc/RjWkikjCVq03hm5z2Av4+CMbbeXYxs39+M6rMlJFlXc64uRXs5Y
lMfR9idc5jZPiUVrOzRoM0zTvm0TaV4LoK3g1zq7ttf7dZRzlO2mRQyMv5G3iXunZM6FtPZRaLgh
n9Cyw/oymH7nOPl6N3qBDNpbdlK23Z3yydX7FlYIQcL9EpUb8p+iA7IgU0jm3XBE0Q4GNrt51Fw1
fFjzBYGltveRA0v8q7zJhZiMysaUhGXEjghbZgWJVA5uq+Z7JzixLWPvsHmRUuxOxeRMiEY3zwFt
OLX8MPPmwnnCAndWqvO3DzdfCN8Pxiku6yfIAmu6+9j1Zevu463U23+Rl0frZ0N5AHEyq42a/1YQ
gZmukiDIi2Mfl6vu09EXm77mGwQ2ZuAIG90KPNCetnxJgqd+CxhN0TtNlLKOCm21u/Et7Ka4QnK/
MyjK/oH31/LA29fEyz6e7EDTIjDZ1ROsZt2Ru1Tiks9mwX5iA84JPum26f/jZa7Cqzv5JWltJjBU
vOCR5O2vdVCkizfGmDin5F9euOXnwvyzTkcHbSEGzDpAXpCf+jDfmqcsGrmuN7cdHjlMouoCudWK
55ru0ezBuM0yXZ3eXewNAVrT0SP9iRoghfCm4nFjNll0/F0kVY0tPqg0r2jOWMHIqCfnreXMpiJx
Wpr5ULbKa/bIkoKDF7nUd2chgM6nyLeo/4Piy//WwbrR+DhDoAJrm5gqDEhqdg6ojeCURQOCK69L
mqe4LxOn3a0RnTqEFrj+cAVqbD4KRDbzA83u4IEQo1Jfi66My6MNeH8PfQIJvAvmdeupNil8Kd5M
N5ngkHjuOqKaXbcH23Vm63YL9p4trSrw10cH1Ys4QjGTvVwFVlgGklXfal/Pa5pRb1KcCV/EZ+MW
1qkJlCfpJez89UkTEBK+uyZy109XxXgF7MxCDji62LfV95aB4ZhkvN+Ll3SniapxYosieUmItTyC
CG516teNmHax7/IqAWQQa9WXEgQ78SORJtxjFLtQUg6zvxVyOiseAP8lqwUoUd84DVU6VfM4hrGO
HkamXYaWYppX2MKqvanrUm6XCCPnZey26Esk9EsdEGy4H9QELc85P9kxRZ9u70C5I8Sg0h2eBjQC
8jsCm/8vy3hbziTsG7X3RQgyKF1GwYuEfQ9vECUsv8IyJIWpbVWc7WbhLvemdqr6tqqLjmkjaOfP
sE+ClcLrpP8Dl7d+t5kkvinpswLx9RyGsHp5vWcZUG5qkmyJU/yPBcb1UMgzMCO/nJmEoZr4YVET
tTmUWzQxqWh5u5xELNdqr0sDDOH+vMidn8CG2H74U5hpw60Dnc5dsfSYR9Hr1z/e0O5vA1H43Rlc
Hs9bKPQf6yAV/1U1tc5uh6F2hlvXOgsd6zDkwwHd5NbvEzW2DCYmKBSdx+T2paoERDliH6qcpwh9
B50jWz38ByX3IzP+geuxWa/dDKJPlzuUHVXcQwYTk1dBasof67ewQdLtYi8Oai5U4WYPALgYgbAT
6Xr8501F7h0KpCwMW24yU5uphG29k9MPjv/hdlmn33irpNl5rQXgMtqtm4cEGHvY8YNr5d8x6ev/
Sq/THs/QNhdHuZk+ukVDxlVdjnhpoqTWMt0czz8jUKrG3VwALExj1/9aIl8Dbg5IFcrH3O/C/Amg
KnoCgq1zagXZKdy5WqicnJxfWCYRiXsR5wNGuXnk7HfmxnnKObt+hdmay1TKRcSHaC1qVKdSO2F5
a3DBN+912CuOy7xwxNmwgMkzuaK5e5SUXrtHFF7lvM9dg0SltbEILyLXaHxkU7n2WfNf14EAkS7k
XJKhiu14KJeBFIMgz7X/grM6VOup8dst2NcYwR7zqXOTQ4gqieeKFmAsXzaxwLPGTxCu7MTSye6h
sHWR/Wmo6xF3AEJLFqdRn8XhDhBp04dAR1Jc45zR+KGtzXBpuzIIIaEHzbk0V8l4M8XWvGB5pzTD
Ef5YkATQwjp0UJyn1s75Rbac9OfFzqPZAZtGJQQH59Btb8fNv/0JJKmfO24lNO0KxwE68h6g8kNs
cxceTNKHfBmLWQYy10q+i6hsk0s0Z+o5WY18cSl6ffc1T3I6ecZ1/tm1J21/Eir760/B8Cd2F9kd
VxgsYpazfs0PzQZ0nNJ30kdfPmcfKRtzgn/+KTaR2A5LW4z6Ldxg/o8NKRLZt2LMkO9bLxZaH/3m
1mHUeRrpTUCDUg/8vJpMWDiGeZY71wmrEeBY2pGnfm6ULh5DrRr3YfHQod412eTc9S2KFm5OZe97
h7EKcXZV1/d6KuBUUH5ie2qLpjkI6ZDaL5tpo1zI9fLgRaGbu3TeFOWPqh2K1LAl7HqWaayUIkrO
g0LfuShHfwQEEyS7hliNh94jueFRcCrSvVdN3W82kxwBgA6ZujpAHHWt22ZoDqozlh7mqq6K1I3D
lUNM+Um2Yx31OaPiYvsdWa9DriVonEUt7z824+jmv9qlGrDby66oLkPRUHsBy9+vu80GwEt2CcTT
Gk0l0msfgd+pYPrHdigzu6F9Aat8ZiNJuoMe/OUeU4q45n2mLwnzAkILIgSCJxQta7hn2RrHt63x
kVdKE7XNS0mHtTqU+YpiB/XsWr1HqrAT2q1+EeUdcr0KKHjRU/YP8qCafrP2RD5d40Ct4ZFpf3NS
zpn2w0GPRu1y0k2LIbkzrriRGu5lDmef6j9kj3BZ/WlB+7R04MxtB+HozDy1fZ1PU5/OpeOZMwV8
/qdSVcJXUPqIDYe4R0+UlptI/IPleGvoAlyn4MEQIeUSw2KW6HFto7o564HOsY+VYlXzBkk1abBP
PsG23hVCJlu+c4FxIXVDAS5rF+Vl5y7ZNujwuJ7Kd24QsjpLg4L1pH5wEDJIqjwGXs1JZ7xlD6DN
uUUJ7H1pg1TwLMNK/TNorblJvNVbL54qCpAFgXDorph1FNwGkRmZh7OarfOLlz+0h4J2vvhAcjs7
bNi0/nJss0pFb2GiBrIJGARMlKoIWxxvkwExqrK+PRGEwKaXGNCo+wQhacJn75cbL3U+BP/hJgAj
iP1pqcmDLxKCxMe8AGNBoxUeRB+u/is21MkLTwZHiv8xDFVpiBFAanubab9tXzanQiNFSExkbiHY
0I/Xrhjq72aaY9ynI1fuhz/2gPzEkunwPWrQIwCRBuFysHXDGLBD+MqUWk5SbEeQ8my60fVkv8ey
JXFoxxnA+y1RFyMQqLK8uCBKaZwX2H3EkBagzfySce9057AWVXD0c8lX6IUGiAstmqlSi2jrwgc2
mv8wO/GOKcBXqOieq/21qwsZpjyVY/BAapnlG/DRoPRzmjdR/enFfE9p3s3u+saCbg7jpFyTw2HI
zdmHpuz1ui/mgbHZmbP8tSUpB7e9N8gg34NjJ2UaNF0vUcmTSzI9A+LMLRhn1zeYb3JhH2pvaN+t
4zVPLnqBC9Fw4hSYrr0dFkwMu45ojVs1uP6xLLckSsmwWJ54ytarkq7zmIHDLpesyip6cisScHaq
SBKaZRCGHiqESIzznczXPb9u7m219O8jfjXcFrWnJDoLlyTErI7smdNn2U4JopnXUtOtWZc6+GKJ
C8pfGy8zsRfNYt1pP8xsMlfOBSwizGZ3K0nh5T8WyrDiBtQF6YS6dhDdhVMi/rZtGOlX6dvFv2uK
ZoPm142f/cWWCrK8CLV9g0uswXmI4oRvYRRsM/sw6rovzgDXfcigydAZKl+idEnCGe+liALTfKmp
k+EPVBEM0QGaLbYR/ekA575rcNYzubZeTiYqFdOXio9Ov43rktToCJWnEDqBTdT+IfQdrFhB0yIN
9N04E9tucJPM/R0E8FA5k84cx+BWnHa0fucNspeU2DZXpWPuZsC//FDRz6U2qOL2Lpn1IJAtAh9S
wBzSGXtZQ8YjPsX4rh26Lrt6Q9BkB6PW/C2YVfGJHweAMSyEkfthsALALAnDeH6D/wrVrU6c4juv
i+h1Y6njwfJyUXE/ukiD1QbORmfauGu2ZZOIkePkHJtS/K0RJ7Orj+Orj2eiP7ajJDsIr+jyNy/6
5FhE29ifbZmEKKRUUV9nPc/3upvmltoeGw9PaptrB7VBmRfJLiv6oTgsiaq/HNjT8V4VeTwewjCx
p0g6hszirqEAr/qRdzOotPnRZmV5RBbkqDRao/gbgU/4pLO+vCs6CfUUFz4rBV8sLP+2TRZnso/W
A3uC279AmDHuObl0gT9JSK52ebME2Xnu+ja7D5zN/XHZTSpAyet2jnMNybdTvzszlg9KKWl3s43E
i6CVJ2A5cuPqjtycNbqaEVT4b15LDDabImhs+NHPwIxA3t2EQInt0a/EBg/grNvVQcPACEOH0Xkc
RfbYbGjanls2pccwXAzkLX6mfSbGdbvzq7KWxxh+8Q933+SlvloLW+4QmG7vbt1vly7DhvflO9E0
P4kZyfDRhUTPH+I6bpv77efcuEicVa+mTsSzO5JVx97P8nJa2rJ69PNEQudU9UKtUZiUWZ7mdS7t
g+P0Cp+VRIuamnVsvfdQh/0CsGqm5m/CCVX9hx1KxmcRoeeMQPpK/qhqTf0MsyXWj7xauS9cAIJx
j9ZxDL59vrFHv/VHtCcOiMZxQ4KHSSSYe+8FP+SmHhmMzfoEFUGgbUWM2r8Y4AQQX+NOuugt7und
qAf/z4KyeC8Lbt17hfTqBX0wD9no13ojL2lo+udx7qbuZY25Ku6YfjjO0AhVhgwDgWq9rri4AiWD
Q5MoOJOh7Ml9jLPYcQ5blmAPs17sXuN+8r+yqer0jWQ5RDHdq+KvLYx7LdH6jqdQuLl+dNChato3
yQqjAHtcmeRMPtJCuo0fpl2YuRY90GAFaTZ2KCWcktYZN/+3BhQh7trJEzeMrLCgSOq36IK0eck+
uAJxWBEJusA1dPQWJegs6BnOq6y+oo4PAJNaXHH3S6AX57COaID3fU3c+742lp5RZ/aoBkzCnyr3
SZHA4Q+NZOxwxegdxaJ181j5Zhxec6yf4a7CNFSlXZxh8msSEbGxu/Pm74YpI4V0NgXcPqEsfKNL
JKZrPaN1OPht0fc3cYazgygAp7/MWRa3oD9CYeN2vR4lpbO0D4aPa0nDsBs7QqWsfVEuefXHWKMP
nyCUuIT/T9NlvT+garGz95VHlfjLEAVVbpd2PFYaVdwRAZFjbxL8SvusD4JvJaWqjh7YLg8GC+eh
WBsf48k89+8O3j67j0lL7dEwSs4NCApacHZkDvQZv7WIHSgKVYITvkBcez4bUGBUzYJOAei4kwEl
3Th/5uwYrtlyD8tOjg55GNQRhmPFoglxEcFa5nH3Gi/4WQ7+bOxDPlH+dhh75T1HbhF81nhP/lvn
ENpvTQCJ71100tVnSY07o5dFwZXozvlH02d7CIe52f6WTuMdxymc44d48eD8JqeZ74YcTeQNtR3u
2zhm23QohKuh56deVpcih//pWNjyqSasu4IfKysSr0+4ouL2eVUq8Q6jLborKh7n1e9ZEI+Joifx
yFXuzNTpWSK8EPqK777Iou5kNSrWXRGvHNY0SLTuW+1FkXcalpYtxzbOhgcUBc7GVdkonrD7dXay
m9EuK7NCPzFPo9kWXmZTck+NvoMBt3zYyYDUeUdy0CLQ4/Lgg1BiYDpiGA2qjTKmH7H/ME3i4kir
/T8tYHk6NZm3POGqktOLMTED29b5Jvwlqb9bd7V2Gveg3Di4lfb/0i+CTB6gZePmrs0cXnKAlawa
78Woq3Wi+NHbjphokWutyObjvdPzEnVH/N96j0DMrwARpNv3/NG8s7O7t4V0zW+Ecz9QXplXDvNe
38U4jvFv39GOuwRvCqwn4SQjZwxNRlPb975gOyqvfTQG8A1K0/jgtoTJ2NO4WV46INNaXOvA8006
bEajW0gQzC1PKxXCDkJYiKk2c8OewkcRjsMViCuOUYK2YsjheCXM+E7kathu+5kD7WnjjPMf3MhF
mJViBdiGxyAm0Q4FkhDJi6tcyhHXJZzXO+309lOQzvWTQNvV87ErwCCT3ZBBNd97jRTRsuMMkczA
kWf2/uiwPLTb6D0nBKlfozVGO/kzNAZphJH3dUqi+N1ygp0A8kgnbjr7a1gDpJJrRbyKrR/m4Wcq
liL8TwNM/8lRl97MOgwPNpRMpT2MJzA4UtVoyJwDfjyqWrBFPHotS1cnUAKIeIAqMlPUHkRb9zF2
+myG4kuaqy36+GXJw+TEEiTQBdR+6vkc0iUyvo+cIzGnP9rhACN5zUslRtmb0F/Xf9AOXloNPxTW
mCkfaDpqHtUSF48bsXu3S92Rsd+gPRvHqhG7iojlcA9l6NOn6Ngr21aNfObHC7ArTTX+HjL2il3R
i+IzGHusWooeu22d7D5vo/5t1S7avHBZ32GvhtfIx4eya4Ty/iQ6YOcMDFwZxdnzC3lkJF4GJbHP
QB0rz0ZnzL1PGdxHF6D6566WBC/Wsb0t9UytUtObPzVJAkNa8FYE4N/8Uxs+w7tNDsgDvLZ9m3jj
9qKImh7yc5a/cJB4X065sr1Va/iy+WVLw6qsqBukLPe9tWiyENJ2J8Egdhcz2pxHjZBpZ9HffvSB
Xz1pYweUeYxWx5DjADAQ89auFkXx4jpd/kfRdNKkWHspHffWYt8kgffcu+PPtRUvzXHIHcSxKtAP
dVlz2Fich7/DtUIXy5abP3PT6ps12rb9otbo23dcZmg0azF9gUjlNz0GNwbQ6zp6vv8RhM36qCTq
IRdJLwmkAoQA9WwGoYR28lc+YB7Bq1Ad5miosET7+WPCl3g/ym38hy8CN0SAR3WwltmowmxzpK0l
v436GAAjKJz1g2l0uJ+aTp0LT9ETRV3N24SY8TVfvGhPoow9RnneYv5CBUMmK0v4cGgc/yfcsFvG
+xJvenSPVpDyiJ3jbU7/5JvJ/1MZl4JOXUDp7bG1De6RUrGNutHVe2lrsDrDc7IeXRn0y2/Qzcg7
+5CF/RHj5/TRxfYDUTx6jABLgN5RgwWqISTBtrXqouXgBhVWYBeMP78WTi+XNKu03o80Nm7pkvUs
C6po+6MKUH+d5m0wJwLoKUyem9n7ITCS5E8U505xdBgDeSNZwH4w2bDbzp67ALhYnMn3PYE+51AV
8bFzkRHcZM6ELQkK9AmLPPJaG/Quz7Isl42YUxUck3EGii7pzr3yktJBq6eZI3qeDh57ksOE1Nbn
wfxoHH6sscehbSJ2pCSs55Rzbd4vWBTO/WiW/0qLFhS0BQ4TtCzweKiTEPkqtleCbMF6tNNptCBB
Zf6DbSJRwmdlQNMNE0hIWlix5GrTIgCTtcVkkhUDduSh8nagWygT2oxqx2XI6kdM/NtZ9wtKn2p1
bvi60Ggs9kcA6WIvUqvXHzKZNZcIqc8NqQbmNijwrKwFSojRXbkPfDuA8ld9V7gHODr0RxmRNl+Q
9WbEHzLp14V8ru+G6+i/IiiTQ+sH7QOtxvp9qEmrWq2x6ewN6qRcidOCqdZRe9vkznMlkv6vbf32
kE8J6ODiDF3qyyFI5RYjf0HGMoS4VDINFOio7xbP8uuWSZBqMUWasWRDlJQJZF514Q2HIl4gYjPf
gYuMPkY6oABKY+9ee3WNVKwSpxFk6Mh9lD2O0trXpAvVIfOr6hVsP36ZW1Tf0Dpl2x6Xkc8P8qbY
gGfG7qkn9oQ3HUX1XxNwhjhjCLuOi+ZrE/UGexx3fSoRM+xIMFv3qFyWFsHOkFfpUi3OjQsovB+M
a0BIB9+jy9LvSC7K0XDHPnqYE4EznX8xWYsw1V8Dp0wnfuMHQ8cauV8kNPNlATA5EzzW/ArKUKbE
blQpJjc0o0mPLGB18r4CNPW2T4ZimM0EWqdkgSDoysc3voFSPXA52/fSiuHJ0dgr8QJ0NahXj+Q7
Car1RLJV4h2N9recQjolCp7swbuyu/8wN4Bgd4J77w1f6TQc+3kspnPSRe2Ha+LtZ9bcwp/TfPC7
X5BR8R2gxlS95f0U4GEPKhBTkpeBwHr5m0F7azl3ELmnZdn15y3CUUZeCW5DIwIO562b1ydWCT66
onX9bR9s7jCehUKyAGPuxRHUnDuFeyar8aWxc0XFyI/B/jTpjRgbAmZkfopctVDC20RN++roYKGm
u8yHHxKa9NevxmQkJjH2DMikJCkV2fNiwSrd1Nq+DI5eoFqNQSihTpzUBLbyr6WsdPtvaiU0Vh4R
HHKxP3/7jY6t65wtIoV2j4RxZXmOWZN+okCUM9yRwuf5f7DnSbJylVSif0qUW4QFO0dtl5smNEae
CHBP2hR4rQT15pqN0mLyJJrO0sjhjL9WPZFAkTwNvbe8TKZf/cMgLewyQ+7aXp2pnc0tTqfql6Lx
6H1bItukoIymPAZRa7JjAx577vqwvy1VjQ7ZU/j1od2Qeq68mmlR6/itnAYk1iHajq/Sz2x2E3SM
7L8rEjAipMBE0yFMsfbTslHrVAxm/ETdSGTQMvuhfwuem8mTW9aCfi+0Wde89srPFfX9c+DY8H1i
oYARgt9lGxVFGd7MuIgtWYwzORtECQ3xc+PmRj9XWUfla9Uc55bDqI+TW3Y3faDECztHjA55PZAp
hHwVPnV66lbXO/rT5t5bXLjXceoE1Ce03nTCLQCA1mTZ9ApjV3EN1HnGXFKYf70gUjrqPFGm7Szm
S5V5Yt4ZQ4YNbsrye45y4e62JTafcyiqZyyU5iEBGar3Whh2DfIE2N78jlo+L6A7nY2wf5sJ3jkt
sohu2wyvdBMH4t/c4xMhLdgYjmnH7Y4tf999MsXSPzXbNN57KNlWepShhasEEOJQZKxoaehXmLYS
NI4qaYNjjM5L3EC/8mc5jTp339MW1cMBQczsYrZyGGnwv1MwKbGfNaJFAhgYXnm1A+zufcsRlegV
IerkdfF/xYY4fId1cD0NWrp3ItzsZa3hw4CT8uwmG2DSCFxcPjUFj9hI6ykxlzmxVDuxvh1piFAP
bKmETEDh0tBSrepOD425b9pa30RZVtyrrsogi6fgVbaOV99UAI+nZe5d5z6edHIKqoSwDke8UMRs
L2EWimumszq5qZlMiEmw5iyrdYwelc6S8QocwCCDh7eSfrfXdiU3BcBQEhMNbbHoPntEBb9d7ciL
CSDfHUcYFGJwIOWIGWhv8GSF7HcK9WRBgsK1hIHpU+4V7w+hrszGWVm0fzN0eNBm6/AnD2nTTH7S
GlKlG/mbPYCm7dohZhNS8kEXg4Ud9jI3Tz1nmr1DHlTutAuCor4zyGROnU9SkqvF+LHi3nQvFZcp
s+Tc7+feE+fQzEOPdLKZ4n0na4ekgSY6IE1+bwROq8jT763fe/ceqSb48jdzUskmXubSHb/aNR4e
h4gMA96N7jnctuC5KIi94dp0I7sjBV9SVr06PsbauuLrbNDuHIo5HgTisPYLv669DcbVHITHqrPj
ZfI4VW3gLyn+JOJwLA70e5Qqi0wRSMU37aJX0BNivxj94nV4Sfy1PTIOATVQlDz+R0uPe2ejn5CF
ydhn4XVNlI49N9oip+U01lt/Gdcwed4cFT3g6BbPLPTO3dBP4a2HJBe9PT9odeNOCOZ00Kv/cXZm
u5EiWxT9IiTmgNecM0mnh/JQrhdUI/M88/V3ZT25uSaRSrrqq3ZLxkBEcOLE3mtHe+zAQga+FcWc
Cwg23D2tleCsx3H+vSiBhuoc6rLl9Pp2H8La2GMq4cs/lLiyNA2f1BjU3cGnl+RYqdttLBa9nwYA
3GfLJJzMq1OsuZpbczCEAXDtJy1f5G7AWhSG9kENOcSVczdGzeyH2XtlFMhP6aYjJEEUtzdKi9nn
yiIf6MrLrXewsqh4FqUavci4DFc4MiRgTjl+lAoj5QZPjpSv2or2Z1ZheRtTuXoC92WcLaUA8uV1
akFTi5bgiohdlX0tkaWX0NJq1BMGjnB3RA/phy3ACBKqEEjpbu30IaCqNNfsUwxX4IUMyWuD39P8
ey83lXPfiO5rVci/hlELviqm4j+J2o/uTdMvNp7K3k+OmvgA1M2807qy2llWZgLktNz8kIc6mCqo
kysYG8V13aL1jYrH++b6slpva/bVkNdCFMJIRFCcXyelFrXvsjIYb13VSDup18M72gs4/pQm3goN
DZGXWe2VK+nLv/jwip+mhCJ2YKTe09RQ0CobTXfxpZI0Bgk8eTPW4RbHs4KIO6OpURxgVtJOXCdB
j4bmGKuwVIadDfI5xC0cQID9EYaZmp9DPlY+svrOKKqL2aEVjVddVCQdHURJGO5F9qOM/kFc26J5
Qi0U6OEaX38SkxpJxQxNTCMEMUG0BPaG2cXRdvLALmrkZALqd40DhN3zWF1UOp0xK4HKruCe7ys2
vVVmxoiF7ka6RKG0G/HKe1S/xK7urBHZxpOEViL7fZv9N8MJn+a9D5mpoSLXtBNtKpqJZQYK1+ss
9eX2r58J2MTU8V+MYYkYy2yjQj/5PatvoJpHu7poKbSA5jszpt4w6Hy6EMqjFMp/FLtxDNLBYs3/
5df2QgDB3D1q//0b2NIpIo5Tkoe7EFgcNsFdBZBiu3CL1zSiz9iJ159/oK5qkhchrscNGKb2C7uf
O+Q0myQcTvhTn9xidBKz+cnW8DEe+o3XW+ma47NxATs6Axef5sBHUWIGwOxUGJuRtpb8+qQgt11Z
/RP/u32DM+zfaew7xvJEdEOunhjk77lZP5lyu+Vsc3X718/cwTTi3StIVE/Yn55Yy+5HVOaog3XH
btmQLFxhBos7DXdvYD1hjPLotBOIIQ2jsdKVK1xbuF9TRX2LBunH7VuZu9CE2elX6H4qq+lOZtc6
leLtGz260Cj3V2Vo7EIvONy+zsyAnka3ixwSGQ3M/pQllnbPsWBxxO7fbG7/9hlAuHodBx/Gc9Aq
eMc4mD1FtFjudf2xHsWZFsOuSzDf98NvOlzxhvjSbn/7gjMD7G8cxYcLWhp0oFqp2pNbRcWWM2Fj
S0X2TUZLskA4nRtjkxUAk4YSeYGvnJBi/qpQHoAZHbDXt9F3lKW372Lupaj/fWxS8RdmWqonvTG/
BWa1z7L43+jbf1NvPjygwQ0bFe2YCquKk+wwQOvOq1llS0nBcy9gSgru5CRUVfT8WeL+4NDrCzjL
g+BztvBoZubFNEBdUpI6i6LSOF0TQvRqOAWR/mtoktcxkL/CLmsXrjPzCqYp6p7kcg5TRurJq5p7
WolvbCMWptwMn1+ZTO1SyZBahCI/pYNsNZusb1T4+BxFp41od6ZmqTTm7PFP1aftQnD4zFuZZqDr
UEsNPSvzk6lEf1rDRy0sG3tZDRY+HXNvZTLP+6KBb6YFBLUAq3BbJG7ppsQ1r8XRFt7u9va0mMtV
+FsZfBi8V3VIWClpfiJ+y7GSemOG1VoJlLNHs8WqQwwZ4T53KcTT4NjE0Q71PJ7aSvl++w+Ye4yT
ua9pmExVBLicSp/B+ip0lmgTSV2pLywuM+vlX/72hxvED2CFhnxlO8gR8K7oGOTeHRCUbUcEeyX7
pFTApteNhXCMuZE44YwnRQ59IjByfnVGbQywWNnQvTp2aXWIGuVLkegLy84cUP3vzz/eGTV4aWui
OdVh+2CFXxDZrLVMOWrdHVi6vaTt6GFxfvVv03caiU4hMBaURu0pZYtAJul7JeqFPJmZQTDNQlc7
fEShKpdO0mk7Sa9PvWE9aGH6/k9jbJqCjs/WxhXqNU7iZeK+w5MTVyJ9JOjr9u+f+X5NI9DtyI4w
kQVklmr9Kc/9Y5d47KpsVItL8Sfq51WsPFkN0LcncWQMjWNir1q7mRJtwVL3W5K7Ni6UQCOxdqY1
rLXKcteED3dPsS29mX6+tE7M3eN1Uf8w2ABnwt9U/daBTGmeOTSikcQGWnGPvVW7u4796A5/brYZ
QKGtUBhivQ5xz0Z1d0Z6/uiZ0GxwKz1itnq7/djnJsA0DR3TS64SatA6NWbNba91P1tNZcSb/WUM
HxWFbiBJEatAyTEdi/BfH8X1HX14FFmIdArbAamh2c8QishzUfQNhZE4aLqy74vhWe6OfaG+QoKO
NwjXqQfiYxahWXINN7r2fX9VtAAWCsK5JVyeLDk96NJWspXGQUqm7KLU8B4JGdlyZF2t3bTAbUtf
99iNLQL/NvjaeF/y6phX5jMcNmlhCszN4EmNAq236iUlA3k10PNEjlmdzERVdpbAA3b7dX9+CdBI
/33s5A/kZtO7SGPRIp3isvLJI8YkKPTSWHiUc5e4Luof3qxdyhwzmlLnGK1s80Ua2oNqpKGjVO5S
rTszaMU0Tz2B815wCqo5uci+4aFIt7Y1AAjTZNqWVvAjQ8kWD1trJPGvWPgGfj55xTRiXSsMjkh0
Hh3elGxTCc7nlaApHbICCDCS6/afahZhX5/rh+cnmBda7BkdowCOTWyG+msUJL+FBD5NBga604am
XBgOn3/XxTRzXbH1XLdNnqMZ75O2XJsAsIRFvSI/BVj6RLUnueP2yJuZYcKeFClVJwIdO9Dg+OLY
KBU+lBF9Y3ThIPBXcT1bi9RyKzWqUxfizdeqQxBTtJWBtzC7/u62/7+JIezJkgNVS+6RJNZOm5S/
RjPEUsX5nbLPw8YBBQMj018bLoeo0m+3/HMlDcgFvG2PxNQoqZ/juH+XE+WJHuyRLNo7rww3tOfr
VTJwYEvCzpov1kpiQtFbJX4XgeuF3tNCIt3skJ8sULZNZQzArXNG5HI1ItlUMh1Plle9an9B3P0V
0Mp9qAawaxr998I7uz6azx7ZZEWKpVaqCjgQTij5f6gufKKUx/u2K3bDSCPz2GqYZdCtEO5xxXbr
G3jHS3lMfzcBn1x8GhDfqrpfcrar4PB9lPufKXEomv7EkTLA7WyH/owQ3UweEHSBNpFfBfrEKrtr
IvdxMTl7JhpFTAPk0cEiox211uG84WwhkqmfA1t7I0Hg4MnoZOFBuJb6PWzwbXIMvvSyZ+alNdmK
gR7NawvBn4McvnDsJIJ75Bq4Xj14ggE8bByo7wGt3nUkTOJAh+ihV7CNhRzljpbryGa5VUZw3a5I
vRMHwt8gBiZ3vl8tVOgzi6F1/fmHRaoa5C5KMStDjMTPXQOZIMUmO9oehuhyYXP4+S5AWJOFMFW8
0ASYQJspA6uYJ+R102+yO+1V9Tr0N8EJqufjv430aag8rVt85FBdnczT9E1nJ/cDUOpRkhytl5oN
cFbl7Xqu9WDhhT1deZYIb1d1TvTIwl/w+c5eWJP1kbIDwXLHBM861GxY0Di+U171BK9srGKJaL8L
qfwuDdrK92m01dhOvHWe0Q1lUbr9N8wNu8kKaekRfX5Z7Rx44RsU9a/ZmG0zIR8Kl/gTWXF4AifD
Nf7cvtzcIJosaQ3BOHEmj7WTKSX0SZCVQ2I9AXt+7Zeyg2eKkWk4ve/aNvp9o3Ig/f3WuujEAc2L
UqgLtc7f3sgna9Q0jd5GGhIX4BAcNb0kSnRgP7wuTexxSrtBa7z2EnULtSRyu33Jgcjg/qgsbQWn
f2UOkP3qt2ZpZzlzp2JSdpHGALgD4aIDpHvdZNWPQZZ/1f7CfP+70//sRicrkkYnWavlpHNsP6bn
uxsz4fB/gMbQ0Y8ntd8N/ASdWpMdMUzfHiAzU2KaCF8nIClqVAqOpA/ZRc3T9hDVuLZv//bPm0NC
TNaXPDNiAYSidQKyplIrfFJd9dg2xSE30fr5C/cwM6fE9d4+rJRN1dhgiOkLjSNZw+ZY3qHmRXGR
FNLJA954KHQEGAhwUxzS1sKtzX23xGQxUSKQA4XN67Kg6CD/GWljZL/bRL/TpfHJKpJdjl5vpZap
yR7H/VIGxsI6NjcOJ2vIcE1tiEqd8t9on7BEfB8SjaypeHX7pc3e2WTRkOsylkRmKA6GBizLSkSi
VFBu/O56+JYLB7Ldi1xb971Mfn3ituFpVNnLLlz9+vw+mwaTgqjE7YJgIWsceDnKvavqIJevkRpR
Hf2R4d1vVEU8mHUXrAOM+SsVNAaHpuiqB5R1F+gmS3Gjfxu+n/wl5nW8fRhXWC5kyCxd55B+NHzJ
lQpITFjAJszLNahblm7va0wWy0aF1MuhJxoyW3c5g6663zlRwNso0/7gukWR1XTqy4Ad7zTKSPRu
P6mZyaVOHlQT49tsWjq7tWttjUbdSuROtq7yhH7r5+gute+uo+qzpzBZ9Ri2uV3WXe9IVpmcvV7G
HRjKZ6K4XlQj9w+tZgOfQ3AAn6kWm0i7F/WuLYalk9GZT5g5WRYVXUdy2lh0T0o6YZbp/+hQd5KS
+PiPJxfCvF76w4um6Jf7Hu+Lgz3rwS91EmY8qd2aeVksvKvrw/rsIU4Wwq7RoMq2UUehvTOkBsVm
Hx39SFJW8VWLiw1SyZvj7XExszyYk+XQ0IFmewjlaPPBXQjxguEAkr4GCHsWVoiZBXea8J4x5eu6
bijZ5fgS1sE3NwpwyQSvtaRdoBhZK024zr9WqeZkveMD1WBAomzrgCSuAI+/EAj1AP7qV48Ys9Wj
g9+V9cLHZO4z/Dfc8MNgkLEe1rHIe6cHD0ajupIfFEPcV5hg4IKK5B0JPIJ00xjQsPmYXlRiYtee
ai2s7jPT2pxMa5Q8FjMtJw21TN8w04BnuSQjOiMgWV8l+9ftQTK3yE/z1+myscwLuXcAVkTRAfHp
OiugXJG4t7p+0QZSbnvLsHcRfqqj2Q/xgA7aWhij6syqMj3MK6UkR9gz1id2nl71VKY74e6uJwOx
dlHdB7aeGMjXup2vBxJDfE9bjwlG/2iHrwtH6rimy48t8Vyw6PooqNgsLQyAmec/DY2PtBw1lqXJ
p1YPdyC/7j0X3KAf7AG13FltsVDuzcyhaWh8kvlwrTtVPqksnL68aarwheP3UxPb32VZ+RJXxqF1
xcJNzY1qY7LExcCUuwgdGDu9Fm5sqj0X/niq3Lcaybkp+SjcujNe6d0gi69dVvzqlHRpqz2zgk9D
5Wud/NgAhIKjywoRAPojY+9BYGWQk5xjruEJtgYQawgEKCtKDbf2Kinhc2Kj2lYSW0CG6SoXRJrc
HvszC6Sh/3e5t0CHkWk0Rg7RonzNAf6srvrEvOsXRvfcDU9KQw4KE7iSUuh0Oe7JkdUiFntwLGsy
hG7fwtzomSyJSCtpVihkTrSEGdql+4owbU2zplRcJHzBa5VW+3GpLTs3Iyb14FhkrRqKZDwlWs42
XfuSmeUBNvEX2/8ixU//dkeTZa+wErmkp5068GBXQ1A9JEl9SmqJlWio7xDG3qWx+YoZ8PblZu5p
GiXfIYg0VaNVTm3dr1wRfWMt6Yz6QC+7roqFtzTXkJ2mthuWmbhW0YynUU+gIoTHPqltkvG0cu0V
BwJdMVH4W4McHxK20VuRHJka0VM+yF9u3+bcvNev9//ha2aoEIGkQqHDE9YbvwRWnoXxgXPFtarh
BQyTr206rLGLdITxZkepH17J6Fiq5a8z6pOyR5+sOkQHdabQyKmssvjOMMANZ+7ZrGPH1gCRwVkk
jiNYmQLDdVcdVN68mttnEm4C6G4Lk3FmtuuT0kvCW+0aWBGcEUZ/AxhopeNNdFsIV7ef8dxQmiwn
LbUp6KiicYSuuOyHqiNlCXwSGX+fCWUwqsaFOTJ3pcm6kjSESMjEyDp4m6DSAGlYVfm12qqU+Ah3
F8+kbe9u39XcY1P/O3AasDtdC9DZAe1wASrxJ4+GA3mXb7d//Vz9oU8WlQQyg9SlV6VmUxQY4IlM
sDHCC45fcZGhM5aGNZX6ey79BJiE0D80F97XTC0+TTS/dnAIKwpbx0iyE7C3hHaSsofxczBd5Vej
2+//2l2ZZpeT+EkstKzVThD0cG7kMl0X6cILmjuumGaK98KTaw4wlRNJfX6i/7G1EdAjuR5Ini2z
4ctGvpDkKwepX9pyzl5zspyYZiLh/R1LxzTxE6dpE26xCV4ihMsu68cpxuC/yxGHb8dClclO0s33
hQEzMyC1yVoiZVLajJYH/MgaD80V+o2kNKI0hAaPK/iuU5sQc49W4dHIX0lcDddm0sNrTX+KxIv3
eV6o7y4jemEYzUzGqeZZNyqrSxK5ctq6s1ZyYb4Blt00fke+UBUQtrZQus1dZ7K8ACdS8fPzpVLF
xdB+YKf9RpobYnyM+jVol9uPd+4qk6UlMtE15mAxnZp041VrVzpICANzuWR8F0InZ7PNFurBmfmn
TVYWbbDbTEmHzKmEWt7Xed5vCeO7dC4F4QgRTI/bjYbK8vaNzX2Dp9pmNzUJ/NP9yrGUo5yku5wT
ylWSXDy+BCIydiU9fq9K9rRTYDp4upO3vrW2FHXhD5gbt5PCRjRZmpu6UjtqWGNFbJE5ZPeD8B9v
3991+H/yiZ0KnwuE1RXhYL3jBmRca0aIHbW2rC2ZNxkp4gTE3r7OzACZyp8Vmk04morBAWj0hSQP
kH0HAo27VZUUP5vg+fZVZh6Wer36h3IF52KoYuXpUbt3oUOJVh40eoF3Pdk669uXmHtgk3Wk1kUd
k/ukOaT8XpquPeFp3GRucWcvvZKZAT6VPod4N8uuJMBZRdAJ7qeDlinvgLjifzOtPSC0o9wvtOfm
7mayOkRkwhSGVjWn6ho/IXNgPeQmvRFrbS/1k2b2GupkaZC8yoparyxOie34XfcrBUC0Qn+CH8vy
3nr8242QFChSP2+/oLnrTdaHwNVG1Yia/OQqiklu/HNXwPLO5ce6GV8lM4PLKd5TqGILI/tvw/Sz
KTQpRVJiu0J0JvmJsNJVNnz3Cblv3yUvO48xeDX6EvmPwTDusmqXDSP+E0Cb1VMEEw3fET6bl8rL
DwVWITN/u/0Irm/vk79oKkG27MqPyHJOTqMlQJh651LPvt/+1XOF11SDrHu94bZmxLfaqyARmfTR
PY90Cz2CTFqNZ+Gpp5rs7n1i1I8C3gKhwf829aZaZEsRhjwK9KyZpj/oIUi+HoJQQ2ZIKCVLrVbj
78r+2dO7Li4fFhFLJb1zCI3s5IG6f1alcJ/pzSvAIZBKuSwTsyll58bTxTEX46nPwC9U6Xg2LDsZ
d8TCeK9wyaNjaAANEW5l4/S6kgKwea1ru/pl9LQj1LQCr9SKEjGA8uiW8KCIWnkhKBdEfDl4G7MB
XWcMqnGiFb7Ju/an6HFSAiGnXO+tB2rf6D6WYxIpjLG/AFUNToJMOI6epWPc6F+C0r5HwvfIEvXW
Dz423TGC0obRbUy5bC5SqXu20jTa1absbeuR0j8q7aspPn+MoMRuY69R7kbJb48KJDBgfqs8CQan
p3LkcNFoqhd4ogctLrtsBVtT+kWSt1jxX9oTbLKT1eqkSSidts8JlD0DlM+uZTh50H5wbxeue0+s
7Vb2qvY9HFRA5bW5GTjD3BpV7ShW+XWE7HTUm/heSttqB6xAwp2Y9d97G2u7KTsJHstCdnNxUKSg
8UCj4461gmtgN4e75LP0LVQ/qerhs6ZazFGPkcLZpTLx3XPgNVAAM0fJ42MjKynfJNfdGxIgL9Mo
2gsJhBCqB4BxLcGeuvrQGtpDaxndDgtcAvtd9ECZyXVYp8A4tjhTmrUZ2vFbiIZqE9TSXjHk/iEi
p44oxUtuk4acZOHLGCfWGlF9OuxA4RyIHXrOpaHDGwoJHUX1hrU3GjajJT3owHTXkAbJLCv74UD8
h7onjd46E67abUNlOEsg00FYG1AkXXdt8fYLSTMEFBqz37uUtgdTU/YC3+lOjjlxwlAd4DeBBwMZ
rlFAD+PyRzYFEw9tOASfQDRACKUxooIZA9Gt+II6llaJHo6PXhCUDtGn1irjmBdDfXbt+pIxGK8Z
01vL5uBgbyEIGojD6ox10g4HHLbnzktfunrYKxF2nW0GacJE0hY/VUC9zoMh34UEym4r08BbIGBL
SgoJuC1x0Q6Q4npdF/KLohLiJBNmz0ALAQ4YVoJQYITbJAwPXgDAft3bF8ZI16q6IqAsHmje/LEB
+WwSQayCwIF7bJAfbgoYLyvP/PsVGon3buTfoz4+1rUVlw+2Jyr2klVJRJjSn6HdDMSyp0xhDpxV
Qt5XytDfDSmOUE8esNWFEZtpUCt1q528Pja+6k0DzLy05C+ky5hno8ugvRBBnbx1hDbxEPRuDfvF
Hr6QQXVn8A1UX9yseRdErkeaKZ8DkpmxvFbyrlHth0IKQU104ZlkPqB/ytGkoFnbfburrlgqympl
WxjlCpNXyCsYQO4FHjFXxI6s+o4xvb5yfCXT6x8jAr12CaKcOtIcAAM/hNdaFzRjhLDVJTN7GPPx
63gV9W2CIDD2IR6sddbJV9ief0pkzfyjJdXAWThJ1fcp2lVi3gwRjLuiDbSzoYI44jCTYoXY9Tsj
sFVr0zZQ9WRC9bYA2Fxpkw58J4fwm++LdAOnMF4boI1+K25KpxaP5msQyNFBqVIAKWDbz+1IczIw
r5jnEeqdjvF1p7LxBtfF3CBD226uLt5M7wG6KWRdFvC8A1c/RKX4DudcebUlbAo26VUYFSJYZBK5
gzSNgjDm31v53iCvZtt3g7SSs9xtrosyyEJLykmVifNsa1Wl2FhRSeSV8ErehQ8jewjk9FwN8T1p
h+6dJbp7iSU8T7FAa5oEYhq67QEmPUmBLAfKWKnvipkf0qg8MMCke68Iy50rfLLLXUgIfa6tszIB
JGYUhOGphcR0xrX5K08R0kWVFn1pxxqzD8D4rwqooC+hrJtfy7SR7uSMEn7dNTUoodjOmp8S3KyS
cKy0eHbL5reVNJJDOV87aMIYtoCITp5EsuTAG90UtRifIuTTOyhW+bgB8wwZGA7Iz1YvI+BTprKx
pMSJOdbauoMef1OGethmasthi5yrW3tEZuvbZXrI+/Kh7uBpR3ViIgSssRzKZc+b0TPTXhN//Q1T
tXeQ6yJ4i2lrZKdW0tsBTgGSxERY2bNCW+A7/3grKyk9a5E+ntqk88QpquA0F2hZvrNDTtepXY9Q
3HTjmWQBgHI1LHHIOsmGpKJkRdaid0nIQuRTjVmgyvPyYMO22o9R5p3buDu2hlKe2tQUGx1f22Mk
5GQjorg6Sql8rnw132pG1Yj1kHgPOK+xAo1603UbNdT8nSn6P21mmygZ5Dgovgn20uuoL729kQuS
+ezyufVj5U3mtXKin/xBwnuNuc+N/IUYtrHZWF3g9ntLoI+IWxuGSCHL1qVIxgPR6sNBN0AF9mbQ
7QuAl9pG0qPvV7RsQnugYpMWa39IyLGeshIxYR0HvzSMhMo6gbT8tRlSmS2o7X1tyzrZFqD6NzGL
MpExmS/CFXVNvPaDpqaTFBBhE8ZKey81QJMaNyFoTtSWBkxDfWb3rhw9IiAhxgv/RRQ5CNMwAVaT
GtCeY71XtrZqiDVZkkA1yO28Bz48PugyOlv6sycWtetxawx1a5dXsQhPaQHuDWqN2hdrjn5LPluZ
hgXLVuhkJ3laOZ7fkzw3JmHz2MEvf86gBZyh4aYv8L2bbW1o3mtEbU+R0ORdveO0cTiAV+uzU6Rk
EQx4DSq2D514HTZ+yjoUxtmqy3GpSqMOGVj3JZhL9jZwCwnCzKBtuky/67zAgDdENyTq4he9crsd
OUWPECXYmAB8jPcqX1NqO2KntIYrAGJjZxYULy7F2Br0ZPoweCFvLhHSQptjTlw7tazlA9k5aW4l
D1JmrT1DooOq/jAr+7lx+68QOZHU6hQERv/gEogSaAP5DxKpc+ouh/XldfDfbLH0x8xsqv52Rz7U
xGFcCgFRMr6w+ySYItyO2bAp+2Neo9djTc1/wBonswYw+DW8szukVbCr/bc8iw4JEdshn74+cLxx
c3sb8vc49bMifbrLG/uR3WoPKjuOY1ZzEt2ZxdahrermaLAgrGqv/63ldgWeKAZznSDGAYHgV4Dq
m4DPqWoSTFeoe7cMrTXFmv+gmeD0UO00ZNaSUTBA1uGcqjB3WS0TpdtkpGsYVZnWG3UYuy01l7Yj
gIFcALt1ZfL3av0goJUWlzoLxi1Ymhef9RTqDAmiO6XPYE5qtg2Bo+m7TN16GHueo0ClIuxrKWnB
RrnSnQqG9ECZqG1lGZrONWhM2yd1mBNV54/CAslsxMfAzJXr2VZhupQcSgJGhUwxLI2++goNY3gg
QkY9omG94mlF/tBD/17oSM3gFMTfreGHweCPJhlxUR1fao4ltR8ASpvszqb6JMd4DYlrL5c2OXPn
Vll1HNfA+F86jJm99KQbBo0K9IhSxrT70EUpav5OLDDH+qTPZUXwG0giX89YKbZ1PdCX64B/5Eb2
RiYih7RW/uP26Jvpmkw9ghyc1l6eIHikD/QYGdk2ICF0VbTuYVk3NdPKmpoFfdmNi9Yok0tiEA5M
M67xFHtjk8S50fXg3hqjbt1AJVlprXRGBX/AoKaufJk0BLOLd3U/vBtSZi80Oea2/VNzYZtZo1kG
TXKpXFmhRW0/9Z69arofUSL/AZYEsbg5JGN8kqp0O5rpwpOe6YVNPYeWJvVqRQD8pW3sFRSPt7Qd
Ll5UoOVv1Sc3szawyhaOG+euNdn3G0R3VImeJxdN5fxQf8mrh7ZOL3LQwWYbkktnLJ1ezTRD5UnX
La0MnSDNgF/Z9O9xixMZjB5HvaAlPZSK4vn2MFXmxtCk9Qb3NQN8pDOGLKLibeMu9R9kqtegjhGP
xw601zNRF9+Ekb9Tu7yYY3Jnav7jQNTpOodCdfvvmJsuk7V6IFw7HhIjuah65sDquw97H2mS2a+a
dKGN/RfT8Mn3YOoOtI2UiFj4NpeUKHe78jIWIM3eEX5M3GsTm4R9sq3u3eLg9eXRG0w6JXnz0BvG
zvd0/1BD5VwpLkwwA2zenoytlTSyUrtJldOtCYNnExj5GVTnJqpVqO3jy+2HMzfqJiua7LaVmsM+
uJChCqJTOZMltSJA5xsZbO8ZLqJGlAsfzZmSwpx6C3OaUzyjinVLFr96qf7iV1tS0PcpRcMQjRzk
q2QInAvvdy6VKJ7NU6nsarIxKWT1JPp2+45nhLGmfX0UH74fcgvizszS7OJ6hHyMBXv+JH0NxyOU
/x/s0b+gyMrX8DxDsG/ye2DHa1Jn7r1OO2uF/Jg3tGxsDLBNDzldJ9Xg9t/1+TCF9fXfP0vHIkWP
xc8ulX2N447vTb79qyoktn5JHfi3h///w5TuyuQabac0mIZTshUr6yDJlnoxXLKFG9//EXtufg5S
GJfQ4jEp6EkFchEKGuwAa1z5aWfs2gjDZE6wz75zMSZEangqvfqrBA5wpQvywFKyYU+i4LC9ihLY
nFxhnQlhbszaWmqRzhzjmlMDpKlrZR0ncXYR8h+wTffsSE6p5p30uvmSVZFDTMNrSbaYSJZG7nVl
/Oy5XX/+YchY4Px0SU7zS1hJ91Z60TQTjNk2935mT50HqQ4c+aD3TkEnCw3iKoRUAgo1XKh/P5+k
5tQZaecgOAMzyy+tOx4krwXIeyxCe+8O0VOlFT/DstzfHoQzH1pz6oFsbTTqsheRyeZ5B1UTl8Bu
n1CavahN9sW3NTqPw6PRHKRC3lxrrtuX/by+N+3JGUYVjJLW+152GXCQrxIpe/B1k7OJs5cY2xiI
5aqy07fFOm5uqk0WvSY1jbYxGxIj2EqYuv/VKsS91shH2TjevqHPP32Y8P47YIK6DfVrVCn7A/er
K3l3lC0//TpbeF6ff8HNqetQa1krspIBMaqvcLd+0c7fY/r9UcTGetEwNOOHNacmQw00YZTk5POR
eLzOGhznIXhlt4wedLvwz5ZFNVauaKxtGwETz31KOzKHKgTotUYiypBicChVdZ/G+hNs/VNR7NW6
PlvsmIyo49SSHXEc2Xdp/limoBL95FeTmN9FFi2ZQWZe9P+5EIHTCGOIuYO4eW0G6ykxur1vStuo
391+0X91N58sDVMTotGOSVDRPLoQqzZ8HaruSopHjrNF5BE4mWy9k/zTry1wxETo1vhcMjW90zDa
tHXVrfJcb3dpLn+hTZwc06zYdJpNOnoQ4NYo4ZeZad2gvBTqlmeKnZMiYR/F4fBcl+Qh5PZ9a7nQ
DwPxBAucLxUZMuvKtqNzXdMYjqK82ZSE4e2DvAyxmHXWLsGPanR5SBCW9yIPPZmWC8/i81XSmsxi
U3RjrNkRbLsBNDtHK1tTolt8+5fPaAHNqVMv6k0kzI1NkEHV3XfJq5rJO3jGGj1XYrM8BWIWeYAk
kVcAGLVgV0C4QnazcG9zC+PUyJfauaZA5CwuHHqd9bS+9+L+lVbE795rD4ZSP4P12ZJAcK6y7jtV
3+27npnoU9Oel4HprsCZXmwOc7qzj7DFsrOdixsdQObCReYerZiUHnEZkdIDRv1ik5fX58E3yzWh
/ae/IZDuhN3/0jtSZ5m+YELJ97oQs7G9fX8zE3Rq4COnIUsydywuVRDcWdKrruQHOS2XXY/adbPx
yfycmvjUONaBYcvFRUrs5HuUVn/qZNgOalfuQnJSkVPm0ckg6oCKjw6G70k/aU0OuzoAwF2o9OZ7
eVhRzTSH1rbpbBXjVhLu7yFKh8dUGeiUG7I4R6a37wX/ogG0TPtIOxiD+UQ4h0/cQ/YCI9Ym8ryB
/TX4kbkjIZ3seD6ptx/jzPdzak5WyIVjoHg5gTZExQRv1zCd6wFpkiE9V4atGuXfFzkXM5sdc2pE
9o2+LiXPK0le5RRvrAJ8ua733LtPJhFlhYaIe/xmgRpshnalEx1AZrNTS/lrEA4yLVnigYs+qdZp
nJkEycAYZxfwRHbFoy1vvBattOb/j7MrW45T16JfRBUIJNArPbfbtKfEdl4oJ04YxCQmAV9/V+fJ
R7dpqvKUOsmpBjRsbe29BrZtUAu9PToz2ZtH/nsY23afT/GY1YGDnK1j4g4+D5+3f3puf2qJIVzd
8j7sQxm4UBRBMTyrVmWerhOXwV02ceOdnQ/h+vaz5u5POmdTlVE4wpxXBtEQ/0CR/FC07zkMYIXq
fFiTbywDTUh0f1CSgcnNQ+Udu1/lmKAB5KHBupTa/FXcu7ajtOF0DRrCzAzRohZ0JyJ0uS20lQoW
TDnfu7XofMNlW/BX4UXJthyOwpWY1h0EPEr2AW5IZV4Ez6bkO7T9V8Jzhk0Ixzix+H6X97j2ftox
BC+YPgMhrgqMTBxc+IeFonydmADLJt+Qut+blgHT6WStSLPOhnAb1gyuEx0knqZdxePfgO+tQgLE
6wAfXuen522hL4ys5OX2PM5sVlfLPnOURlPltjLopbEPR76xVLgBhyaOxoOReWs7HGBWv3B1mHmY
zgKdemh9khY1YZxeH13b3MW5cQ/yDJSJgY9oUvMFblhrATXdhcPksvKvjD7Tb9eMdrEsBhnA7auB
lDI9uMaSFtVMVq2TKZXnOUnb4TSE1A5s1kPvaHHxwdXCq8+d8TqTMpOwQ7t4cwQplSvDoOgcb2Je
nMkUf+eZHHyTN1u7NtQKqe2hsofX2yvCuSzNa4N2+eAv98t0YmpAcSQNmvoD2JN1ydAhs6CYnYNp
XsHyFLTLylkxAsIbgE5oPcJs0oyCHrYJkP+/I95PqCcdvCTfDOjurzPYjcJotIIKUXgkPQ434xKM
8Az4o6PSFJrrvH0c2nBF5TcOI2FIEyBzslATYeZPBwUmAgCeQB0At304KZQVzYBlg6/sEPcwlnm6
/d1ziYdO9nRH7kCOuE2DKELVr3oF4OjsqijojChAHH1JzQaGU8n3eup+95M8FzZ8YG8/eyZy6yxQ
RWBMZ3RjGrC+e4Gb+lsKC1qf9d7LUFhPXfh4+zEzAF7GyH+ntrBHr2VATcAME/oByWkqbBhQRdui
SfcjhTesR+8JZK2tkrwUoXlwLC+At/qC7PNcsUvng9Iu6UFTwJIGdWQF1CNE9uHgEiGPU0WKRjzf
OrC9H00H/uCSnwcY/AJZRN+M5I+ljpAzO6AdDJ+ZX7eHw7l89rWVrgU/14a6cVZLEVi82DZT3z2g
dbvvRM79coo/a0A/KbzeV1wmO2VP9TqinK5lqeJXGAEd0YAFmuEQm95Ty+KXrkWTGcXU8B5fUkJI
Q+0pdVs/ZBRrSPR3Hp98VPA3TKA05Kk3bo/7xGZnNimx94R9AlLlzqwAVRINrPpCa3cZjpjZj17D
7uKuY9vYaX8MtbIP/zYCOnXVbHNqA6khgpQpE16xZrwBR2xLSJyugWqI4QMAOnCehOsBLnHA7oTm
d/gKl34JBCAMkoLMq05dFR068sem1MY9mkkY0IIf7YJEc5e49BssP/vn2LDY3jbj8+DQc+7CgEGW
u6ijxUFRYR6yLM4B2VFy1UBAr5b5s0A1eoDr+IqDYAghDTg+Rul0D0z9vu0Rdhw6nJw6XBiImWBO
tY1hXVzx5MWmux8RVGHqiQbnR5pmS/fFmZhKtTSA1BgIeMAJuHLZO+FIf0zYweqdlYsuEoHDHSfQ
gGhBA2FrCJzdnt25I0Tn3xK7qeEQnuKOVAKmwqsHz42rC35rDWOafdfbPo2zQGTmyRPGeYAW08Jw
zgUanZLbKYASUxtPJnYCD+Shqu+Aw32EMAr1ZRYf+cVgAGpRMIB07OYgLBungtvkP13Xa/ZFabGl
mDM3s5fL3pfTLAHMGhz0RASD871v70e5h+OazIDwJpCeJdA+mHj4g1K56Yzs1RyMNRihv0Tlfs/J
Us4/E9511q5yci+aoLob9Nz70cQlWUeRuU9SuOJNMaDQJlzQFlbaTIqlE3Ij+JgAgMjTQFaYXQW4
W0ZxfsLcSnqP1lTsYXoVLFblZnrQjNr/HV0TOgzYqEIEY4Qec2OUf4iTSaQqcNnrC8ACsqPH+a71
xNsEobcq+z1lG/T3fQK8y+b2Mp+bYS2Kjz2sGRuTiUA15aeHrASGdg8XBt/tn59byzq/FbjtCRBG
LgLIWybHi9kRt2pIXNWQtoADBDy8RCqRuOfGuvIUUGWwo6LlXT2YC3M6w/BnOve19yZcWEdEj6ku
t6xLV9HoHsP4kWQbhpsNHZ7oiRvW4zAoCA0k20ulBMTp/eXQaRwCsjGML0bPB3wXui61kpEvjGop
ysyUTXReLFzNUheQDBG4BMiCTOXbMfXuis7ZUdZsLKt/BTGJr0wJqlVvla91GfpVYvo41HzT/WX0
JuAI2RKXbEbkCqy4/y5Jt7f7Iep4ApzxtMsBAg1Nz3dRDFCPNk/fpBPAJBpahAVM0jLI8cUfGFUQ
vx34KSb5NjPDV8KWtuNfB4ArKYZOmQXxcxxDo0oDwKMDODl1NUyIQvYcgtf+Ksu8htVZPZzKbnyv
pty+VwWFi7wrmnAVKrTB126iHhMEMPgAT2a7t6oJ49rCxy3qwb1N6ixck9AmR2+UPy0o1sAE1vY7
CDX/Ls3yGXYUS3iTGW4Hsy/R7Usk7dNcGTymSTA5MnBQfC/ANugrgH08CWesQ17YnwNNcYsE4kz0
5QEonHKP3km/ieu7UW6Z8QNBwqCxfB9Yz85xWdkL5YiZNagzGovOFGY6ZkhsI2DcVcuf4JH1Zgvr
Duaot+PATBDXSYqenSvWUJFCbCs8lTR+MBogWkm2AyZtzceFFH3mQ5zLTfbLIHfKmYYETsbBmOYH
Y2RbNytO5WDsqSsWwsnMhzhazLZCe+g8CpdwADyOdUw2rTWtUeeEmnR0bk3zH79ES6lI10NTqUow
JRSpVCR2YRGfZd+vl0+fmfz97w32y2DRDBY1AK8nQQezZH9q6C4ZwNwDFh6INY5T3DkxehrzrgMK
8xequ+BBe/US2Wnm3NHJz24F7YYRsjWBx1QN8CrsP5OGw4Sg291ecXP5m8555namCAzScSOlJeym
ho2bh38gwHYEx671gVDZk9Y5DcYI68gJ7qGL8uZz1T2dEB0D9VJCQBT3glIdphy9/wTkblTbjuFk
rt2pOLt1AjDtuBJtsoObfY8zn3zUhoC4TllvaWTsOoA3bg/EzEjrnkW5DCEWg5tTAE/tnVtleBjo
bDnMVhYeMNfF/1uw/7KSorpPK7tCmA7tce1SfFpe3FsUDlAOSnFKvscCGERrCBbrOzNtdJ26WzN4
SRSpygJ4EG6kW60tuz71Lf8Jga4DE/VmEfo0s9911i53cODng7zgVcFvr03cPcoVDJ5PfVMUKyid
vf3bLGl5GB1V2qV2nwU8Mt0ziHHeQ9Nl8F+OgSG7/YiZ6KgzdBUc0QwGH/ugrfjvHgrMicORYPaf
i73ymcHSubl2SyjOEeA5pZXsgct6v9yMkoI92NPwU9El2OjMfVAn55bOCKWrFHNiZWXmW0PdQSEZ
yPg4A6O6ET8B4wSDC2isaFsVde+nxI2GfxzEy+B+Weuy94hhtX0OuTECHLfxE/4fMESCaHHWLojh
zmxYnbZrcGIBO4F5QinXeI5i8D7ihtavEMD7eXslzOD52N9+0NevqAmDulFVoNWd7JDQov2zJYW3
5XYbtKa8m7gDPh4U1iev2cAbfNc2xS7r1RquEJsiXsL/zK0X7TAFeKPsxxbwRdmZb70UbwW14Ds5
JfCSrD0f4ePbwgdfttGVTPLv5eDLB3MSJbBuNPCkcHi/IMwLi78oxda8y32wH6HnVwQOI6NvkoeF
Z84EKd3nqDUn5qQO0IpxWn+mrvenNr2HsoleRO/4XIhVCI1pUq1Dd/QddayPNs3uIrv+VnD3UcEo
vQ+LDxdSWQvvM1PP13UasxwQCmwHgDgZLg32S5hB0Z6Kdep+lLa3YYVvisdmclYAC/uhMFctKI0q
WVjVf7PJK1OgK60VCU1giQIMqQe5NVyvrfKIkt3BLd30u2LJZ9HDPbTMULQSaKwerGkEfkg132q0
IXw6oaotLQWaSp2A+hF1+zLOTnaJvQ/MxmMKaokfWV7r+I7RnxqLZvBqh6YRqD82emqdLR8mHkHm
WEB/qJEAxkNq8XOI2+wk7HRjhfHwywYP72jkcbE2M2EtJIwzq0CnUCv0K2FFqLDyOHxUHOMezFug
Qzq5cppi5Up87iJMl1xf5TqlugjjbmSgIIE2cF+4HzBK9+P6Z8eGVdxA+wjVOVkpH2yQ3SCik2lX
C9nq3B37byb0ZXuxqIZHO0M5DKwFsUoqBe8jQPqHi1tCATGSTvZoTJTujgzgkSvXB+Si2ahihI9v
9ug6LaTJRE9PMCcBjHPrFmfEcIwLGjT1xovYwnvO5YTmZeC+vGdEoAnddMjMLLN/rzh172uzLda4
mdSbPOmbJ4ip1D5P8gxUOr6zOvHiOHxpA84Eob/R+MvT3Q6MMRXZ8EFwoz1gQcX7YLFx0zdmCwO6
KvIjG2IGTd/WoG43tQ+qElk4tua+/G8N6suzJQqFYQdTUshiijPKWBh9L10bdDrxMFlVEv2hQRU7
a+w+XLs9gbi3uR12ZmpqfwtDXx7M2kEqBzdMsNJAEW8qlFzK9Dcb21VKItQSUQ5vU++dNH3/j5n/
3x7Vl0e6nUtaWaHm1JvYZRHo9YzsZQviLSjmq8az7+EjsLOIe7TANV8KcHMb/ZKtfHmqhb09gOon
AijS+a33q4UpWIjt1sTjJqyTH4uojbn7xd88/MuT4P4nXemiFOkA1HJpeTM+3rdC+YQIf+p+EfAl
s/pAHtw0hpqg/do43RYcxWcrcTeWuzCxM2mKzl3xnGaANWwvApRRYA3huACUQhKoWMq05q4VOnEl
lzzLRzqIIOv4GgSr9ZTIO9jaHuPU2whS4rIY7VAzPPRLLfa5XaKTU9LMg3mvqkWQD8NKecUE1Mdn
XE/vaOcAgsf4k8fKPWzO4cvhFcIvDZCSbu+TuUqpzlDpFZDBSQ2XFME8v3FfLdSdXcXXDn91h2qX
lxCVR1p058Y46mzn4neTwwZjSVR+JhfTHbNUP1XgP+LTTUDCItLcpWijGSR6yA1wHoqFRGxmk+iE
lZpNRQbhAtRRpbtmDcjdwCwkdf1QWOcmttaLN8SZsKN7Xbkj0maZFKj6Rv0WEkSnFvvEq4wnyvnG
IVDHMKFK5lC5oH8ztxu03Q92hxuTHr3AcOzy1VRZ6z5P38FWXcomLz90JX0yL4fKl00P0m3qgcSL
8CKq565v4F51cTya3ivC7hPPuifDgF6IfHG42KTy6faqvH5nxNhoT42dbCQVfF8n+xcvJWSjo/fB
CL8vztP1BUF1CgfKSgUbUyUCSvixcuviHIaoMldAlqGYfO/RLL9rcUj+2+dcFv+XQewdMC8hl3YJ
KfG6qs1jXVyE48o7QuOFhTCDhKA6M4NS4HR41IrASJHGt/avwqtPNSh9AOoGUDLcX0iNBdx6oWKK
01g+L47l9QQf3fT/ft1QdMmIfDcLHDffihwiBkXtfNweubl50kqrfCSyLCf89lCRbW4BiYZboTlm
ESS2S3/sjM3Ui4W1Pvcs7VpomHCcV8xDdQcZcum5QcRxQ7vwPx03PbRAAufmQl70Vzzq/7cV5VpG
WLimhKovv9RdKFK/3ut3bt5vY1hg+/DZ7sBmj/jKNZuf7QSbumIEdsgQ4zkU6I0U6dqLelwgR/DC
DOT3LIxXeQS+v1KO6UMikwKaw5iCRfNQQDq4WCrqzexLHSbqWXUFG3KRAGbk+lZXP46s+xPFvfIj
+J7fnvK5Z2jTkEc2jfM+SoLM2TTl+ATrvtF3bZSAub3AlJwpRFCdLmKQJmEQX8oDmCA1m1H1Pzj0
tGD4Awa9nZ8LkOuBrJlU1ftGBRNiM8nXfeQAWtI4f6LW/WGW0cIF9XoEp1wLsCDzEzXZWHVAXPx2
YHQa1+YzBEMWstKZzanzSMaq5tQM2eXnwzce8RMvAFK+PVPXz26qk0iSxA65W6aggXr9H4YrzX2m
kgeYCKzTdiyPRYwi2O0nzWRIVGeSiCKqc5yciDFQslRk1zrkMy4H6J/Lu9Y2z+GrWzyYTXnK4yUD
yZnbJcSK/xvX+j4WGS1Q7zOkJNwHMePEAPw0DOZtS2NEP6nbNYyvcYXwS+r9tttvgCmo5mgBbORn
LtsZrn3geUigXV9YPmwJYO04wHMa9iX1PS/o08LoXNbKlWjyfxQSwmv4wWVJcLGYLQD+RE8ZB8KW
t9Yq7d0ftJ1GPxbDYRHDe33qbR2yYEAwhao294KySHdum9+RPEHFzjoJCwqg2VIyPvcYLRYk3tjD
ksowAqPtAoAG7lMIcPStdzdR+gbm9K/bA3g98ts6kggKbBY18qE6FwgLENQvpwLlivodmvG2n3tU
QtQs7is04MlS92IGsWnr6CJpK4fTPK/QvQOCrgbisllXZZMiB+8OChycurvvnfFHkb/z7giJ1305
uf4w/DbCaDXw2MfF1g/Dg2zvzbzDPGxHC8TFb5Z7sJyjXY3+wF4UOEMdB+oLpqJQ3s2hQ9JuvTS8
wx91/nuQ8ZMBp6h0eGHukyKH28M5E15tqsU0QO8YMqmwPBdF+lBPZJdYe1UcrZC/FGA14PJIYfDO
10bUZhtYSaxT41SV96U1HJ3JbRfC0/XQZ+sYENw8OXgbaXkmqUTp0aDd+Io71JK6+fXAbesAD0hQ
QxTSCItzS8A8zgVpwWe0qxPjC8M49/6XTfElaww59K4Mz83OCeDw9x7ShDJymgWM1dzba8EN1HrO
8zLLz5IydP3Iz4HGoFQvXSvnfv7y91/enXWNxQrPMQLIba2i7sVqvzcQBL+9vuZ+XEsKoWJXj2DH
GwE6qY99DWQcGX6FfH3712cKALbea+97nkTliHfHzowhkdJAR67sDrCOXkn1vYIOF223BsTabz9v
Jvj8Bbp+GapsGI1MNZMRuK77NEEsH3TVgyyiB7D7dhWF1lfnvt9+1OynaddFMiHzoVwZAVA0F8Gv
sfjM28RHaZvQoLSeBSe7fz0j9F57b4Hk3nujEdhjATm7DuJMoY/Ag7Gs0Lxa+KTrF1Rb77dbZidw
LcVTIIZzHyEu1u09ntCnkOUD4pR9ZwBS2ZC9LLqFfcmvnra23mcHoC4SDKDDoJEodE/PLd2hJ1sr
4k8Yy3ySvjE+3v6667mwrcN3SJSGQMphbUiv3JgOPTDAdywbVyHIxtx+xMzy01E4GcCeDDwcfE0y
3ZO03E8AC6ToNsP88d2KCvDw//FjtJiQ4EozlCa27UWXvLQspNqjH6qTxRbuwDNxQYccOEWY0Qry
dQHgSquygRwj1M7DYSHLmvt1+78hzfCIq7oac5E3ycZkydYs+8jv825zeyLmfp/89/fNlPVxGZtG
EBvUXkFf0ICCRV352bAU2OZWk7b7C5sPhjKJEUToPkrjmWRslUNaE1o4kAWNXxDWAGCi+WVmGh87
COEB0WCRNT+TzdlaWhARG9cC3hpBR7OzgBl0H01nQVtcsrEiKKT8/2kkdcSByG0JiSxEuaEc9gwX
OcngarqwimdOZR1soISKujrsDYC9gIu+rDLHQ/379pvPzJAOMaBcjnlfYISMOPvMYphgquGhuDzD
dBei19wjLn//5bihHWeO23RGYFVE+Ukpd4UDQVWveq3s19tfMXfM6FCCRkBE1XDMMGDtNqmeTa/f
WiFMC7eX+Ix1lVjObjEczz5NSwfyvsHnNC4PHDl+CwdrDXHTUVr79IJmpcNjncc7YI23Izw3FuZp
Zq/qmuAsrGtIl3AeDP1IYG/oUL8eYXHROf20vT2Ic+tMCwesdCwVSQeaSimgcI0adpOjlmoss2Om
hYJUoA0X5WAKIRHoyFsyHSC/BRHIF9PaIQ9wBXz6hn9LNXUAAOc2ROjGxguIpACZwZgWh5iRREth
7frt19Y7/AkUk/opLvD7Zn5yM/JI8V2cxo9p0p5SER17F7j6jPDTovnIzKGpd9dNOqnOhnjKmcDZ
Mqhsbt51BCo7ZQmZZGBLh11axEDV2fmSD+XMctB77AYYuAqQAgEJ7UoiAY1H3IPpsL+92Oa+RwsK
QkpTgr0O6ByEtio3u48NaG8WW1wJkbBVNVk4oWfqOLbei66mTMgIJMyzlbbOIeXEfKGZLH+6wok2
Lj5qrFQQxmzXcAS/cDhbibH7t2/UwgR0iptqrFlyHqsUcBvDVyKFtT26tNAznNz1IhBzbqq0RAHp
2uBYeZOePYuFPi2iYrV4tZ6J3nqPuQ5DOJ85FlTIs1UGPJHXCSRszjFNFs7OuQdogYGPMqwch6Tn
tjOSdeXIbSHUG9CICWwHX/5tJrQ8IJmmYoCVbXo2VTMeq7KaNpPhQTguxTnh1s+MJurcjlQtpLgz
E6K3jA1WUTdsnezsJckJ08ysJUzgzGjpvWIYNTXREJrZebQBUpucD0Dkga1XoP12sbmQGM5sTr07
bKVWw2AZjzpA0wTCPHdQt7EV7B9xnGH9Lq7bmXuN3gm2pPAs7rDsXLcdB6rRPcbFRYUbEuS8gSW3
lW5MGUJFny8xAGYSQr35C04dHE2ZlZ2htXy0cHLT/lGx1xjs1sYSCzFnbo70fS+6YbBzZJx9lA73
E5HGpreJ9ziZ7CWfynghhM4tMn3X950QkwrF2Qhh45iTfmtGlrmQtM39uJYMcA9qhxnNxbkgfPSN
sH0x02bhxWfIN7YuPUjtjEEFx8geDAEBMmAM4A+B8kDsunvbK75lLTwbvD8yLNai2oaTFZ6m9C3t
TbHtvTdDwIvUJs2pUqic3o4PMypzuJz/N0c1urCgbp1FD4VnPIZW8+CJyfGL1ik2XU9BufRiBrFB
QbwfMYqNq6GKoKg8WXIPJ6y7OgKmqZD9hpThO+Od8g2IjfjMHH97ngjXFklA4bMPeUUhYBBXxqH1
0n4NgjyhC19wfSsRvX9NbXAm3L6OH/J45D6rQj/NzNcYsCdPTW9jakLsCqp5zVI/8XqIIHo7OyLR
VKZt5QH1PB25qNFiQMKYSdRB2LhVZnNoqoVodH07EV1l0HJpWEPtN3oI+ViusqKz12DbWSs+Fv2m
rRY0Fq8veKJ3s9upzz2IokUPZqHU1i6Euy/hwbAwPdfTd6J3rAH5G+DbbnlnASsf8Nu7ldulUPMM
nWphU83ATgnXoo4pDKNiVNlnNtBNF1Fc47ei+z2iNeJGT6kst6aVQXf6EJf3lACbdjQhdsEO6HP5
DX2jKrr8V9E+VhKX9PQIYxDfzf7YybD26mM13uNf61TtL//TdCyz7DCkv1uYAzdVul1cV3PrWA9q
eddU6FPTs0joh+k0e5ygGwvcPM7f2gwndSu/ee7CrMxcSojeFEcrtGrCgTjnhDT7xlDr4VeD7xLk
YarVD5nKtU27TWkCiHQ70MytAy3ZqUUEZSzqOmdTjL5dQGwoTOl+6smv278/A64ienMXjGqeujAJ
QM5ZileDwDKg4f3+gv78wc3B3ZaeTTeKQIse3n5/8qIh+6w1fkD9ESDdkqULV7CZTat3gSOXCAYf
e+dchRaUxY3kfhgEtKowzt0/xiC9G+ylyK2lg9mDKAaksCBm3wMfvc1DdZdW1MeSvT2oM2tSbwVP
tQ36cmrjOab5klrxYfTiAJqsz9KJ3m0TNY1q3KTOvy0RvQncWjXK8mFBzgVqiqOIovVE1T1a0GR7
+3NmQrfeuzVZl0VOm5IzV2RfDu9lPMEjZdsXYu0UwRR+/ttjtHgEadXRG+CHckb/7VdsZdu8MQ4g
YxzdNFu3A4cSvlq4aM3sKl3dq+ymaEzCmJwBUyTwD4thumsZ5p7A33cho5+5RxJdkato61aWlVed
K5c9WBCYOLu2R1dGWUD4WUI9j+ewshj6aWW57mpy+Zlm2Z/bQzm3mbSo0fWjmUxwDTh3ZPyAFtk2
EWTrwJcEhY0wW1gW11NjoosVuhYSfigcy3Nowb8LRQwzG6OtMXbwsunZjosladqZ2dJlCRGSLKLs
MET1xPmEwuVuiIEZKi+ePLeH6/oDqJ5eyiyCRYg5tUEBdXU6IV+I2EUzJMnebz/g+nxQPVtMmRtB
kThsgxDSJL8KyBy5jtk/2YysuVO+3H7I9W3q6BndBAvzCoWDLpDjD0Wt7yl/6FE/CKdHD3aZsG1c
WNnXP8bRMznwYUOojuE5g4T5VIOsFm6dzfMiV+76bDh6+jYUZgduYdIBpF5Lv3BAtyEN8RcVoufG
6fJdX8rLUzPIMJE51BIHy1nVsLuC/Q48WGoz+947cfc7gtb/MVVmbC2sr5lY4OiCYQmYC0Po8iaw
2uwCOlpJ4AUhebwqJbmDLMAWGliPBLn9WExntCFvL4gZODzAGv/9UpfC0MiDxkPgAu0Amasoec+E
p1Z1b8R3UwlRz4aHIHAm8RD7eet2IDhBMqQz43HdJ/G5gu8d6EgWRYsqJytCinxJmmpuEWnBviNu
OcLWswpit9p1SQS3KWvfyvZlEfM5t4z0xBBWObIgiQwwsae6kw/pBNudRtoLk3p50/9HNDl6KjjB
eic2bCgVCmkPj15IJtiZVNHCCTU3PloEH+Ex16gI4soTi85mDxVqSpt3hELmh/YCru96muLoqV+Y
o8jQ1FMdcC4JPO/TsvSBVfioiEk3vArrXaPCrQX4YZvZ2cKHXT81HD3Pq+zJE4mj6qBrku6HrbLv
4MFk0COMxQQ7tlztk7Kh49vtLTAzjLqaXmxDerHmWRsA/LllOX8Du2o/gPMK7PZCsjcTTnRBPWrI
qBqKoQ0qz4591kjfojmUG+g29cg2I85DFRsLIX5u8C7v8CV0jSZsLzNiAR09GofOsT+qnK0q0cEE
Kp8A3NveHrWZeoujJ7CGSscaJp1VYFLbO2YdzN/DCR2KQoUDLDM9e9XjNu+3uUTPx9vV8WsWeb4R
w84DFpgkfrdqC7KShW+l+bSw32aEQhw9z40Hp689yOHc14ru2hpwAwBTu5UJJQs4p/w2apf5dSHw
RkNXrMs4blZIgcTKgOA71ITbEO4TUdn7Fgw7Vk5X5+uEhPdd3XoryRpomXrNz9vjNzNNTIu7EnZC
vWlbbaDydp8q4xW05e+jDa+F0bvrwu7p9mPmVp4WQ0fpeSVK7W0AT/XfYVviot7dxRl/5Ll6tmPj
bpFYNRNLmRZLuzwys0mCAk0zCNllyb1tT7/5aP65/SEzP69fMOCbECVeiLtEU8Ph21BNj4QiG/YN
6m6H24+YGav/g4VHbUQR1oqAwkvPoRbwNv03Ysh1Zxn3WFr7RaXpmXNBv1tYUxfaXqhKjFVffjcq
yEz3BqSBbn/HzNLSbxWpF7c1AFdl0CG148ke19eq+4Bz23pRRWDmWNAlzjuew1e4xSO4lX1UDQU9
I1nRdjxYpL0LDVECyD9U68i1l8LN5VC7cpTqNwmHNhOWWFoic92H8DZVcm8Ub/g6joItskzbuvds
6Owv3c9nFoN+oYCsiEhzV+ALs+HYFPyCvhKfsJ9AFsRNy3dTBFSj3N2esrnsTxc4Bzy46SnD2iti
z0GNH2c4DOChEk0zUL1KmW2gLy33TmbSVyK79CmT1qcr4Ahx+wVmtpcufQ6lAnO0pV0EsFy76zt0
aFS5DyFff/vnZ5akLtnMKXFkmw5FUBcSgF0n4Z+KwjshF4qkcAqE56LXOHQJMzs7nOS/h2CagLZt
ll4T5Ea+nezsg/BoXQv3CAnQvcTdKvFqqF0owF49a8Mm+Ozc/tAZ0LDjakmZUHCDhJQ7BrCsmm2X
wOigpnDIkSn5McZjusriFMbriffSsosjunI+nKIK7wgBIw1VNbnmEfs5tpTub7/R3ELWuhDwXm1U
n9AGvOlhPVn12oME4SoxrHs+oniGud5I49907B1dZplbdjcJmPcGre1868r6YGbwY5XVN9n+W5DW
dWSlCKHol5E2MGDdx1BShhfPU1RmZ9BtVhbc2OqaLlxi/0IvrsQcXTQWsPasniCOjy4uqtec+gnb
j7laAbre98OaQql0qoY1kztgNFZUfCIAIhtag6S5ySX0wGENe3LKpXLRXHbDtKnkeZIbpmMmZyeu
d5BzG4B9bWEul0E5yJleW9P2x/LDgGkWQj7edbrI3I4wzrJ+OeEDUr/M/iyR4tjREu/1L6TryhDp
Kq55Y8ep6uP0TEPy2JsX891h37F8m7pPUN/aSLjBxgLC4QZMYcFQLawVWggFcfyEwPwUxtKoEg7t
xwRSnMhs3wUOeqBBi8Kx7L+ncCd2Ed8BXb69Gf5CTq+972WXfMmOU9i8ATNepWd3aldxjiSxvM+b
aJOjuWVY30POIz8t+Bqjl0FnFn9gKBnl/mi9ueNPCgfluthB6HKHqQ3xakX/LFCHVM6vqYafMfzx
cATFyeFyLI289ROU+fGPlz9o+3D5GPzXYhY+E7Z1sdPBHtOmhRXmeWLeyfTGE61wYYcKye3hmrka
0cvffxmtNofXdq9CBQv77qHl0AxN+ycTSqKRGS2Ep5mTQRcotSy0E8gox7MJbYMoAyu8z06uhD3N
JN4asXABm2nKODrTp6ysbKydYjhnwvHN2PxghXPXQHXIaWtIwvb3vS1Owv1Yxt/PJCy6PunUKIul
VReem3zIYF/MbOhmAKqajFl3TzuVoRXsFd7TRVtibVeJt2OEVO9u6E6Pt2dvrrajE4IaeNhnAH6H
Z250D83F3dnzHgojg0dx/1y59vdI3Q2fbjKuhvBZVc5bK2tgDZNjaY41NOubbmHbzUUunSZkxk6T
2qUBdymZdBueMwjW9EFcSWjnTdb/mPuy5chtLdtfcfj50g1w5o32iWiSOWseq/TCUEkqziAJcP76
u1jH57QEJ5Pd+XQjbEe4VEIiMWwAe68h3ZQsfUes3YddFrh5JOp9kDjQge6HfUQ15iY0HS+FHn5w
23rUzCLxYBTf+9HYOGsrHBdlwuf2kxRhuxLCyD2EgK9LoWwzmyVbypzDWFoPsJnQoDBnZdRrYBqu
K4+kVPzO0lZlX6xEXSVbR8AqZmHqpovKkTgls36akBgWDLTt605vv3U0gHYh3CxS0qgrsPNyPE1d
3dHuGqu6gjF26toDEzBaTcXCzv+ls3SsA1KgJLB9Vyvol14HOvngRcVWlqA7SLfFIHTBzdLtIGtY
C+DsinLH4fEcPXT2N22I37Sg07eNJW5CcT9q+t3AYt8g2a5gZrX0GpgJTLLwK4V3ZwpHaOe6c+J0
U+nF6FtIYHo5CC75faLB2OmlNovIDaygWJcVrLY6O//ZTWQKERuubdy1A8yKF2ZrWh7HBkuKky10
eGCYA934wuwuuG26ZcX2mCc7v+Y2VLc7uBg02YWJn5z+xJlLnaztmsPMM4KdMVyvCEzVi2SbJeqd
8tSmrkEG6DG9n/6YmWeeLAmaMZazYcTHgFoFrL1JNkH9PQAGuU63ooku9L6FD+RCjJ7ZezJhydZp
a1QkwSBChB1PusojcXqw4INz+svMrZlpq306zOCjaXJDS+xr00m3TsJfk9I+6Hb2Sqx4Ydf8ousc
Wwjy7R9mptA90ezrNs2s7+mAJMJQl2tjgO40jMNtPwRmaw3v9uI21gy8Crrirq/H2k2iVrlmY/2e
i9QriQrvLjDfL/oOYkqQOoAJoFa+RJDghWwAHhFqJnaxprxObPnErvcos1HI9it3JOp+6hQ4IVrp
44p0L3hVfouC8GCwziVVB5K+CWB5b9gvzFC2fZmwt9PDO2OxoMtEKW3guZ6FOWKnFVznoQWmq7LH
dfBDYREuPxreWDG/Fg6FThL3oZj94nTjFmROrd8BPUf9QExlu+I7pe0SG+WXpuWRCZF5VaZil4HG
hX2t2v0Ae7gSHK667b0qrO/NMhrdSrc8bmb6PdJKyXRdIzA+rYI9bDZ+jkmobareGB8HDdWlxuGv
Hc7ErulTH9bTjuImLTP3Tkg1DxcM4kZRn96GQvwgBgEKoyzumiKGHUnv4NjHRZzXdeIniRkYe6Ma
fiwM/MwulQkpMLxWzKpy+HXRJzuON7uaOlunXtMByhyZj3IueGv5dURCN1CVXZm2D6xhrR8Y5l6B
Y2dQaSud30QRbBKsv9yG/+Ot/7/hR3HzzzEW//hP/P9bAeRxHEa19L//2HwUV6/5h/jP6bf+/be+
/s4/Hooc/8h/5ctvoN2/Ptd/rV+//M+K1XE93DYffLj7gLZn/at19HD6m//TH/728auVh6H8+PP3
t6JB/R2thXHBfv/rR7v3P39XpyzDf3xu/68fTt/xz9/vX2NW/7b9yD7Y6//57b/E2wcTaOG3V/b+
2wOPRf3Kfnt//c1rWPT6t2Y/XkX95++K/odNDQNlU4PopmabFmJV9/HrR1T/w4CaObxBTYMAkT89
gFnB6wi/Zv1h6sRENdQxDE1V1anOIIrm18908ge4/4Zu2QY1TGAU//UFvkzhf0/pb6zJb4Dzr8Wf
v0u3aNNQbSRsHJNSKOjbpiZDkcc+7+O8iPYkjdoMzNKCqJnPYNTMtpzRNn/UDaMsfoSp3uNdhRIY
b39otFGLFdREo2ipvCapxZhAOkNdEiJ5mqqrhoqR+RraVUhPwgud1W4WWdBtsStwmzzo6uYc/hba
UMSQehd2DXd6I28bzRXwKUCNR4zAi8KkDA6cyqo3RxWFM+5YC4hdKQkFqxsU/oANMG1dJdSx5cM6
dPLMgTZ84xYAyPSjV+ZNpe7T2oqyzVAjSjYu6r040L3AAvIISFSk0FGLZFnvrA1LU6xbRHSbLPXr
6+XBNKbFhYKvYxObUPVvQDV1yvcpZgwZH2Ny6RhRU+8vlNRpoJ0PP3KQtl1ugnuuu1CgY9VT32l6
C8MMJ7Zsj7ZJYNqe1kGwB/xRh1UQmDEHkTzkNIP+Fg7AvvWB4YwBnOGt0QgXqK3hX+zp/1V8uYzf
OPyyf9Zy9PgSbo4HmC9/Zbah/w/DEJ3kv+bD0LZg4W+H6T/3/3X3Oc78+r1/xhmKYKJjDZg6SnQA
CE6aIf8MM5Rqf9g6oai9qoZl0wnT/FeUUdU/DOi7YPsTU1OnHffvIIMfUYNCkMBxVNOafu9/E2WO
3gMJPv7rZiZhlHfQXCGH0BBwHtg7LPNUxf80GH+FtM8hbK5x+aY+iJxVakcOnVkgWyOe4Cm9ax11
dbr5o4Ud9H362E93zNaqBytNBTk4yPdUCgzGltDkXzetolLd0i20PH3ip5ZtUiZqEzXkUIXjKlN7
aLILNxmLzdBfqobixe3HeV9B+/pBTKOVGoz4IG5fUn5h6ZV7uuG5oce6+fwNikYd1VjVJ46ZAsaH
jkl1IFA1LlB+5oZeunrHmt0qHaSQDxUysuWjVeL0/ff2ObJips1Q/u0KiZGXcgJKEsNusizpgerj
Woe/uhMCA5Er684qtkbagskCBAwkD7U+3CpqdWPxyrNrx3WM8qJ3jOuQBisYGh5siJwkEURYyN40
C7BeuiWc9tEkGh4H083w0+KALZ3d4hAmB5hgfINRllsmkT+mPx0931NjSRp0ZoRlqRCatbSG9TA5
UPaiAZzfL2kUzawM+TUfQgJHZAI73iJPQ5q6JvC29sKrb2bfyJ4s4OpDQ4yg01AxXpXayhoLL6Fv
VnRNuLoNlpyAppvZsVXyt0O+LgBXykZyMLQPsxeHKgPVDBT7IYMvjwGzapyne60AQa/IkF8z1iFt
HvOUrYbUgRUMFGUHmL4CLQ5y3KZh5VqxxuvKjHwep35khOs8VKA5zy6ToPNBAMFdvuPbnjheCy+e
tlTWqp25o65sOCTXoIXvR/ypH57Lpl5HvXEIyksGQKmipp7RRlcDYdeNAhXQalwXauaBXnTVwQAx
tA1XM/ZFAVhKla5oWK+slG8QeICEMHeCFJ5IuyuleWmd1jf5e6ESt40HPCBwebLe+zHxrSABVhVs
G/0OeCq31vjt6a04t06kGMi6xIjsMSGHgd1X/EVPLijk7E63fVzLDntIinuwPeR5k2EPmVUK+Yvc
1esMOhgdcLewKOyH3QAcY6jfxHoErnEEcXxjBVNDv4ujQwmcuAEZCDtTHjQewuer2acO2w84yyAP
lHhD065O9/PoYw/dlKIoE2HVlBzruW1LQO6/pQq0QoYXiiRuwb+No+2m+hKV4Vd69kjok11OsC37
kSo1OSCJ/DwkdC3sG1NwL0ClaXSU3ZB90MTC1jKua7OGcC+hgMVaBy2u/QBJiLYOvawhz2EGqUPI
QrghFjynxmFiq9oad9Os3FpB7oF54rXx6BWq7SXJ3tGg3qp/BxrDjRoFZEfVM8qfFI3wtvMoJF4T
KJqnKawL8gKy2Lgy4y4akvuOPhXFZTCBrIIHO/0oQCvM67MYmBh76SQIFLvpmhxjrzaWm5Dei4OF
xJE6E1vlPEVBMzyqFIppDQ2oZgBgyVSXwIIS8NaUrnpF8SjHuc88Ql/sYWuNqTdQ3VfBUuAQPjDH
5x5prIEaOF7oRRLfMjP0GmqumLroRzbXySnGfjpmkHbXKrxMhwOe4lvA/S8TZSF5NHOAyQoxTpw0
AcwgcbREF4ajrRRU6LX3vNrS/Cw5DaLKCjFlFyax0+GQqRWc2E9t96opH6f35Ny4TPHq07ikZd6m
YsC6cBy3amFnujnd7tyoSPGuzEqWlBTtmggjQQNsGhymKr7DS3ar8/vTHzITVGX/GTNjoqUCH9IF
N4V5lVRvZrIAHp0bFylWIRluAkE8kEPEfaZta8M/3eXjqnOYS+muVzmVbZG2J4eSQjI04Rvg5lfm
gBwEcVwjsXdW/J0DrqfyxzjZCRp4SaE/dHXtW2UI7IPwqQ5uaBy4kKvetm28Ru1mH+u5b6h8HUIt
C+m/jYJSf5VC8ZCbuxgFtLi/ba0riN26In8VYHEqw642vLIud3G4csi6DJ/1MNkufMnjFwo5q6e0
Vp8PgYVLEVfWWrXmjnJey7KwjFnCGiWO8+mRcpcMsIHIFs7QmfUqi8qUEdigOjXHQw5h7a5L16SN
VpF52wewwcvI0uwfHxhZXaaqR+h/wWHj0EYbRd1xfWEjzPVeeho2eZxgx+ECkMbQwApBD34eh59D
CIYutITOmtTpWf05Uuh6URtxEoyHLHxr6AEJs4UDZGar/TpXPoWgMuEgc+U4qXm0gp5TVS50eCY6
yBIxXR+BeQTc+gHo17VJOx+2Y9dKeN6b7deT61OvYdvLhRZjOCDf5tftWiuchfGY67cUIcKUBAVJ
nfFQBPdCKK4e4BbenQVnI4BmfZ1GQvRQ5+AMHAwnc630oSc3UEz3EpzZavd+eqnMfIO/6cEMWt5Y
/fQZfFvrj/BldON6qX44s1xk5Ze4yHgzNNipBfMr7NGlN/5cu9Pe+jShEQjPtZ2j3eY1Szy40Zwe
i7lmpa0JeWMlrhxjPHRkOxlCjP557UrbsXd42PMM3a3h+93Re2EunHxzkzd9kU/joKhlaTRTw2GI
Eu0txRtsSfV5biy0r01nzRB3bYexYOVOaf2ouDtvLNSv7aqOSJRkmjoH75oR/uFnzp28E/MReu5g
CR0YDPTuiqXK3twwSFsQXHvBqwrNpvFlPHENNmcNg1zaSCtcErlAu3l422svVfdxXrvS3blOyzgw
HQSkzHrt00u4Wp03vrKuCuk7EMUKxFDgYfQQYLszB0Lac1kYgQba6uNBN+9VyEMuPWBnjllZLSWK
u4FZwJKBTn1rpvVtI1Ds70KfcHvXM+vMUZE2YFhHQZwU+JQIsNpB2Rd9uHAiziw82RujbEXVjqIk
hzFaAe/Z9+edhbK7Uh7FKf7RsKCzbQEbW2d13sKT9l8DB+AGBkbjYcCjofHqJeDe3DhIG1CDTomi
pYgXXb5n+jo479FAZYoq5LhpM1ZOf8g732DbQVlYEccTJ6jDfY1vdsQKuyowDqPz2vGfeoPiWyPg
Ril8hz/oYbWO65tzhpzK7NQUzKag5daIdzJSSZANZj9ON3z8WKGynkhedaVVl9iTpIzxzicbdcAx
YKxPt358RqlMBU2hXJGREHe9XjU9ODJ50TkyKCiBSpsx0WCWxiwMfctXprUNmjM7rH2d0hqAMhb0
Ni6nlu2O6nV8boels3DQVJPiIoPYV95o+a5pFpg5cyMs7UWuNXliRZg/Fh1gouJOfIDTcze3MqTd
yPVQaM4UPeC56lp42DbqDQuXoulxbA9B2f/rSBNL7UJ7uoDR5EUM0U3kQHajWQ8t6HvwxHKMx4IC
zQT4YQhzoMGKYSd4l9HNoK81pfRQ94VlW7jwXSUYwr9qYVTW6IgbeLFqHL0RreUFOYThy8bt6b6B
gSEY07BEi73Guutb+6yYT2WuY1vE+IQ8Gw5BFt1UZXHNF4L+zLTJfMW+5UZUZvgmVrMBxtUtgusI
KKSz1oRMmasFSlfNtNpqjXpVlq5tWHIoSxT/4whRrAlpV8MZAsAqrvYHlSOXAhW/pgphlNZ4UfES
iBiWLswNVWWvDs3BpKqbG4lfarHf6aFbl5ZrQHykoDE0/xU/S0w3tcgeaIiFRTKz1WSKHfTYhJl3
2MIRgdBksuuHpcffXMtScOhHC757fIo6g0eLHbMWotncWpCCgz6CNdSkaDem+76oIPoNP1VoSZ5e
DMeZGpguKUJUCRzDwaLEeS0ySKVn63TStzG8FDqSljpu+kT76STPpHVWSfuDWQ+6ujFgNmkw02fV
e9bph1ZfD+WzPuYrIVLfzIHbVuGSMhqek2lQQ38ylLvTvZ0umX8vPFCZfcehC+eILh8OJUBraXwr
utLNae3pdAk7NDOLMuEO5Z6mAnd0OBR6AVmzn0N9XoyXmXQZkE9RTNhwIKjt4WFy3tOaWtNQfXpS
jhTyKUOJrF2HOomSQxvN5Gdd9aF99rXpOCt72icY7aE4GKnH2oVZnBvj6c8/dRm6qSPnDUUAskxU
FjvPzs5LpFGZUFjBBo/qVTEc4Pk5wh3k+fS6m+uxtLedVleEmRnDYRS+ehMu2XjONSttbQU1XxjV
68OhY75xdXaz0pZ2krRuU3gyH9qHMW5/lJl4Oz0MM6FIpvGVRhlCmgiF1pZvE+V7b8MpU8vOSj+j
WPd1VTRJGRtR1w8HEFFQM+TnXTJlGYd2wNW4YGi2hxOE6lZn9lbadn1Qh5g+NKtdGHdQ1zs9wDML
QgYsdkSJS65jQbDoxrCslwwY6YWmf+FSjsROU9p13NT+2nWBKADT++7gaAaztiqCtTnuFHgohSK8
JQl3FW64RqEDou6sIvtDBAx0wnKVBveQ/VsXxcGxb7FwoWa8i9WHlD+bFR7TdeuKZADTkLnxCJZj
0q9Y8tZxZWfQYWsHW6O5q7u9aW9LZxcAnQ6DO3OV0dJ1uO4NleYSc5XXAswfAi86OAZHFDqdj5x8
O29wta8LrDasnNttNxwA7RamF3D/dLvHdfAIlbmnlhPHEOUi/SEErgaOsGEUeikl67z7Fii3JH7P
sg/QT6ru2WhfQlx/Tn/u3GKRokfUkzpgFV7atrJibKsPC0DQuXal8JFC4JfpjoKMw2tbbIczTxOZ
Emo5sMcOjKnZn0axb9qF69HMlcCQwgZOPDpk06wGybOJy1w23pnmW9CdV9ynMuxQy8fQtDV0uwie
NNON9YVU8PF8F7DXX1ejqZfMVPnYo7TN3JYE+Fdz9eTOYN9bCCadtURk3CHUazTcwJEEpO0mnJgH
C0t+5iCQUYdwdxQt16e5zDcmIRM1Fp7QS8WlmQUoUyTTwW5yM0WvCwA4CtiF7U6Pxq/a9ZEQKBMf
g6wEpqxucLkLLmio3aoDmIW6HwwPJHqMAMaCCYFPWmOdFclNTCmov1fUUdYxiCqJqLZGxLeGPuwZ
CpewyVlVZeOTAjBsxfAVBa+U0i3YR1NueQyrgchnVHgdCkBjCAe0tF+YVPorJ3rse0g7X29pa6vQ
UUFB1fTHsFs1pe7bqDl31XsSUK9AfikMNZSHcy8i9ioHpWjsI6j87NrMdo3GgpoVTNH5VVt2gKQx
34aZtWJm2xQHOzdXKhkB5gmBUtN9DdCtUmUXJrvoDYgdFgjYabZy6GOvv2tqAszNN6tU7sHTWhtq
fl2kP0j9ZIGRKPrCjSAOayomRG75irXgPutvZXwRQWGmDc11XYBe8pwla1uvLmk7+n0PfJixYwR7
Yrxtwc8TdeEWTuJCusS17UetzH3ev2ZZ47XkewZBRBi9oxRP8KbknjLobm8Jz7YVN8wfR+PGKlQv
SK2NAc0TZgd+B8UM8hgMNpRI9FVKjCvTfrK1ixR8+WFwILPjrKxuowQ25CfIjZ2YXm8qK65S6CT9
JKaxipIXrU7Bm208rRLnxVzZ3GfUgxCihFOVRfNQIWuLpbUyLYkjS0WGcaCobGdWh7t2WT4U9oX9
Xlzw0LVjLx7XJd2G6S4oFrbXTFD4xbX6dK2PjRA8JwMvySDbt00A8emNWS1WJmfipYztaKnSFI6N
L0IU6pr81cI1Y/iZaRdl9pAVO6fZBdptnYWeY72J8L4ou30m7pV0nRudW0WW15rcM6rKdfRLPJq2
dlbdk6bZRlAY6KwINtalG9h3PCyeIr7OsswzhbnOVeqpQFQrDqQA0g0waB3gdc1KZRXAaZ2vqzBO
f4qtWxZuamujlEu4w5kYKMM8at3qg0EhWBAkdQMFVfDb00FwpmEZ5RFkPOadgnHMJ/LZDW8fTrc7
M/syHHqMTBpXU2LFFhcJ3/fJVlmyWJlJ0cswZsDDK2PIcVS2IOmH6TtIeh6rKdgxybpFxB7Mat/Z
sX/6i8xcKGQ4c6ClxdAFQ39IgxtDPPD0UjeFW7cLwOO55qf1/WmX2DQux7bAGRTEvcuVeFUOL8KJ
PRNO9Ke/wMxOkaHNooF4fTPdWAg76Cx3HXsXiD2WrrkkmzCzhmRQswoPJ1DtcEDjqaY166xbne75
XLvTn38aG5rFENco0W5qrPtonS/p/sy1K938O01tDM1ExtNMdz3xwiUNnbm5VL/2l5Ulp4yHwwEJ
VejEM8Cnc0/oNw3yaAuTObf2paOeK02r21O5tauesuoFvo087aA5BTl1pMDIMAGOly4Wc8MkXfwL
M20UliBF1dfMUxt7A6DZeVFHxrE2Q1WAmi6Ggz14YXxIlqqNM2tddiukELIYoqkqGNfiknbDDh5F
XtVQjE62J4run16Yx/nCBJp7X2faLOK6zVREN0u7YAp4KtqFY1XeSG7GovaGrNiUzo96uFGApbfj
rab3LhHXBqzDu2p0E5u59bAOOHXJWPmdEm9AK4axw/hQVo9MrzdjnLg2+0jzS8VOYR/F1xX34BGw
Pt3/uSyvjHLtzZ5pNsfOYvW3bBAuxKO9BGIRTt6uWPQjyVNcc1QXNgvAiN2WwXVm3lr2D15CbxZH
XZIDdTymvppWhxF5NcVx/DZZ12GKU/6Wpk/5AP/LpQg8c5Ro059/CgN9r9jcge/sQU/9rvbbjZac
l4SVkYh2RBOlmQ6pkP9o+sZP+JKUyczekdGHQQ1eXFRNC8R+Y8WN0n0/PXN0BgJO1Sn4fBqNsSZR
Mzp44HIUS1ReuCG/S7uXnF5D4Cd3h/AlREUgK19uYdPWGL6l77PyiYYvWjWAkZB4FZId1kg2uhp7
4fCzG7A2k28ZVKrBGgBM7TvtCmhTrQT0qkLm6kridlbrqbWxai3dNUPq9iGIJf3wESgXGT9EyQXJ
72h5aeSHkl2S8TIzDvXwUfNtqa+p8t1M7+PxRhEiXmf1gyBAnxNluLRpeGdxGyud0+dUT/G+23Pz
+9Bdh2niQ3qg5hfQeQrbZ5bB9ySInNVYilU+/rTqOwjyuHV0OZqdG+l4oOhAvBtepVk+vJHdSBOX
UQ1zovrBGh7i8kbtHqoOhrON30w2G/cju6iCHfwnU7YN84uyuh6q+0Q/mNp+jG0oxoS+FR2SCsqI
3XWqhsgeP6b6odTehQ4HR7qPh2ATw0jFFu9Z3cGu1Lq2K/E8gPQUwdSnaz2h3KLrevN+eubnVpS0
C9pQ66qC4KIGYklSX8XKmXtg+rxP60nPTVgj92i3A9nYuRyXQvGvTXTkqSFjQiuQQaIw6tEwCdYo
i7oKTLCj4DbMFTcyHqHkoKXfkufvwRpOMYr1XTHegnR0R3vn2M9m/AHbkruSZ7fQnzDadBtZ9xSK
OgZep0UIgt15wCgQnL9+/4DUEKWkQGEEZe4a1oGEC1t1yjgd+/7SUV2NsZYkYMYcxsxArd2Pqk3b
Q8Vi3xK/R3w/b1lIh3RcaWnDRY37e4X6ua/ShZfizHKTcaW2yZgOJ0E8ONKLxPKz1j/d37m8s4wp
TTNYZf8C2LRgp/KErRzrNWrXKo4UpqQQUb3rwzfNeqtglhajaiOgR1rsITCz5nxrQV28EnCw0VCc
bAOXjj/4cIWURmb3bl0RsJomIwlFXGkmGESrWo1cEmSrWP2pOsmW5R9Q+tg1jF2VPHAzuk97xQvs
cR3GrTuWj4JfZ8Gqbi6t8NrQrgxjDQ2F82ZKNjV0TGWgeYA3fVXdpfTCQgLj9JDOTZV0IiRtT2Eo
iBVMIXX41sQLl4S5ZqWAoxmmpuRTDoJAkiUyvwXIXJ3X4ekTP4Wcwc5KpVECFEvelJBe9Ra/Ot3w
zE3hV0b+U8Os6cPJZQ+ID7twGV7KkfnQ9u3COB/Xsib0l77Ep+YjFmkkMnQ8BZXK5ZF10DuQqTIC
Y60adq/ah40CZsB6AfF7zc3TDNcVkrtxlVzVpYqjWXmxWPzhKOS82E2lEDMCup6D5DAccrN+154j
TX8/PZBzcy9FlRDWblA27kYg1+Fp4sND7Kx2ZdhsaKtxqXG0C1lKO/Kjj/OalZL+sYJyVZICH6Oa
z5zszwQlUxk0W2g5xFcLdDc34Qy4bhZrH9M4HjkbZPfBliRNGTXocB0AVmGNrmM+2jncBhnUBVs3
bH+yAQ+L2k8qxdOjWyQyvUQHc7S/Y/ZblMBGoRvA94XtTAIWSvatHNr7DjTKOgt8nDJBDkYf3fQ2
dUldbAVAb+23Ub0ai5uw2mTZtqGbscVrvb7uxDctXNLGnlk3Mmo3UTOiVSUGTH/Ryn3VnReKJkmL
zwFDDH0yxiOGS4Fpa7shYmH/zDwXZZBu1GoJramGOr5+3RlD6qYF8iNRgrKOHeF6+X7e8lS/dj/s
tKEBGQ9hSWV+C49ZYT2c17IUAAoo1JDSmvYT5FSFb51Z5SLS/leKAB57cO87UHLRfOuW+A7Hx5vI
oN1e02B1YbVAt/MHE9xeVqBG+tiEq0LcnzMg0Bj9OtRaoZYmCRvkBuv8shFIwTYL17njZwuR0boQ
4gIUVkXfTe17xUZX1SDh5ywcLcf3DZERu5rBdFtMjY/wzxuWLe3mOj39+acTSy31sK5i3EGNBOaQ
PzOUU7gVrc4ba2lXxkFh9J2KRVKBjR3Atf3MwZDSc5BWSxKrAOqhXuv9lpWb87or7cLeGTL4j6G7
VvAa0gs9PKtWQxxpD0IUnMP0pEHMg1MtWTXVmf2V9qA99sgEkRRBj/qqcI1sAUw6s9ZkkO4Aayeh
WQkyzpvgpn08a3D/jrU1OBlNNNpe8NWS4MdcT6cw8mn1do7ujJn+z54i7XO6p7+Ap38/e4kMpg0E
wxuA9v2hM0ovSW0gTHLzR0cbr9DFPsuFx4JDbdJ1kmleChGaOEf1k4WoIt6UEENyhVlsCrwwklsF
YDXGLiv2lJffMj3cdiz0Y2P047B7A1gOutYpKK2QXghgiFSL0cs0dS8geWDEj3Z8k4BxwndGe6Wp
SKFcF2q7aUrDs/hz1la7XEN6OvkOhIjHCByH0sgA/NWEtCwBNcbrieUqYbkL0nzXFmIP2xvoywzl
pYBbiDoJi27q4K7vkVA5ROFWZOpGFdDXor0KqKsR+khc+mUQ34xdcYiV1WDCYBMniiuGztXzcecU
3c5x2EYP6cYGb5l1zoMTm3A3jEJzW2jZWc8BItveFOEYW3C5QKko9SFLWJ7lZghhNSn4VQSrvLfw
GojrC6F+M60UyhPngRIgp/d1bTphA5FIDbuzNN4b9X7IH04vz6lzR1an7I8iypQkdTaCXTGsW5gO
6A3U4UP/dOMzG0pGJomcd4MB+1yQktwu8WN9e7rduU5LIZDnAy9bipGO2g1u4m6er6db1OnG6fSO
PTYkUiDkccZrCCjhnOkVd9SoXzMHkfaJR5CFZq3Hm94VNPTzXPUb+6difiuBe01FsNHb9lZf1DmZ
GT0ZsZTYIa0TE4GewAm6eMrPvLPIkKWYxBTaoPh+avkECVJtybRtpr8ysJ82os8T+C8dtHX4uCQj
Otfo9OefYnJBHKJFToyi0Dq8HBbWz8wMyyh8XZRO1bTRcLBGx9eR0x5rIGQUE9i/hag/HRlH1pBs
dmPUgVZ1FagZGnSJGWSQiNH7GW77sXjIlizC5sZG2gYxYKV6n2DAs111eV6NAhqMXwc8pYGppxMG
FEIPjxX+Dc+7KsvgeUUQAzqhCqqVer3KtbsS5IrTO3YmHMig+arpeE/AQD7UfNf0OkpIgOUnSxSF
mVGWkfPA98FBuEG/mQAo556AhXZet6fV+Wlpq9Y4RGGP6JhYL5UCr8sMWpwqnMtPNz/Xb+k4yoMK
RjIxVkc1XovhqlzC9BwvCRNL2pHKUPSpEqCWGtgB9IVR6+SFB9NgPw/gWEaIz9V4xZf43zPoViJD
6sOmGM1WoCqsRZuxdPy6eOmRaTNIv+kysdHz1oOU5KrkFZKyqMo0N3ChP28EpRs8BP27TsSIPekd
SjYLkeG4eTkhshUPTwAyc0oEH2aHh6hZ1WnhNrZxzZBRD7LYrwa+ZbqxKnF3GvJiRYiCTPWu1IE6
YWwz2DY4J9/RgtexTWo/5eR6LPZpCL4yrEnsZgfvRTcAgjCg7Y+ufU3FfSq2ZNw1VbvuoZHKnXfF
WpKWpHPLTIoXSa4NTDP4eNAocj17HYjxosxXHSTQSMMOQOHo6W5IYY0MuCD1BL2N1bvT8zMTZGU+
QBIZoDwneG3m0WUDCf1g3An1OXMOnX1eXRViuV/36ADx4hrrAJCQp/EuPSu9RGROAOeJyDLN7g+w
NHVza9UOS3seqspT8D9y8siAYb0D5iYrGG63RuvWjacWP6DYHpJvtnjrgC7MtW3YXqel4zHrtY1C
FN33wJBAE5R7TWq5bbuNwgu77KFV9txZz7a57+g3rFiX5MrGpoUvFHAZIbfmkBsqLixtp+FXmhsW
AFFveI3GN2PRbBQA/ApzC33XrYAYWh3tHfybmXe9HuxLpzxQ/mY5LQzFU4ghU/i0QmtF/ygMsVOt
B4XbV0UNFKV+hRT7yjagwU7KjRpDBeL/cXZly5Hi2vaHLhEgRr0y5jx6KPuFcNllMQkQAgR8/V3Z
T33ztssRfunuOq5DYqW0tYc1NHk4NvNlmUhYtps+PSmjRuvRCdM6DXUthTHuKnVRWjkt+N+eP5j1
vqEiZEpGGDkHoMqHXXHhaEzwpQ0mqJeNTF2yVo9t7alu/7SugYE2/kQTRd2g8qqIpNeabeo+3Wap
F03maVl2ADYHtQgh1+q72r5pNqNlBJkygx6WvNqOZDDJNVZWweLO4lhN5TdNE4n0j67e1OT5lgvM
p1F8tlgiZxwCNqhI0w+Ur3RVRJ1oVqXBQKjqJr/Voe056+tpkcmsQ9JQ+6P4dJoRdUX9KXTINsuV
6b2qG/I2b9DCjW3M0gryzNstVX9yfS3zJwKDEp23aDRm4awdJm9MZGE/yfRSAsPfdfxic5B/cYAp
RtlMxTdvHVU6oT18qqYN674FZ5Ekun2ixeDn5kFUi68hLPlqjg1G44rpoe12gYlopKVd0MNqaJzf
y2JvtUZC4L7Zgv1gwIPPy5fQcq/omqFj5MNSJEnnPhjyKqCY0xGy7brSH8s/rsgP1gL5LLA5lXlY
oIDoSTsAFtM36VsFy0ymQtU5yQLPY3fgES5SoEGkHgoaWbCqv9rkJOkDmx7GYjdWp3GOJ/yxv/23
rd3kJAMhoCz52JYH/LPGP8cHmgzRImJMTjsaBWUWFuibc9Wjd55I0vkEdTacYkbgUDLM75wD77aC
/OpnAVQNAnH96ZEXWb6b8tXzkjF9mdMXY/is8DPXSEpI3+UuD6pK21dFVFT7dHlNyaqwgRPmARtP
U3VsqwOp1kinAw0LatAU3GWgMcNU7Tnfd3mk9AvNYYsOJovQDimwFEXWRvp8RB8nhu3HSngslPzX
WNS4X8CUQnbRvfJiXQ/dPq1mCBVOsU7quBcAV4D0kml05cEni1tHAIKDXjvY4145PUxtIsVBqeZv
nv1Qz03owmBl7oaHCdJlBD0JqOTtkSdFvQGHBbyw3HSLFvDyeWnWdj/FI9sODQkdJvzchrD36FvY
pND09idEnWWh2xajee3FBc2vcH1plUBjY7VVUfqDpOiKAFuyTIFHZCi8xExhgYXjlMGyiOYnG/70
+ol7gGSHwKJjHGYMGWQT3tzubJBpxyxymSoAUEzL18qnAi3VBSCnGmNdlOhefS17+DV2WgjliAja
qLWG0TAAuNVw4e1HN5Unx7M3RdXAv7hITPOSwt+wKjsYLUIfBLORSZoAmSufcBul6BBS9UDp7LfS
ilzx4nQlSK2AnrcM9gzTY4U+CjzowsK4QpIXXrPK7+jjACeH27HzmBXSbApcD16HPQBSb7kNzI2A
oUbLVxjvBxpEPgbwmE175wDk33SPlgFInsxXU7W2QTl34aFQtcBYlWFnPlHnmpKnIe8OBKqTDFRH
CkQHMdsYqPqola9sRMullr86ffptAMznUm0/ScR/WMrfZDODxuEQoB9WBVTSmdmvOxRLYwn6gd6+
NEC/V/AR1IGPGCo7bL2bbFMZW/JhFrVPhzSe5iHsljx0a/gKz2u4W23bKs5Y3MN9BAe3nq7LCEZq
EdXDtpK/lHUcxJNDwN0/a/Uzuqdau7GR6+BvTDfDS+21zs4Km0ekFJXbTS2W+wXQ9KV5NLBjyHCF
USUw8yx2xiTrIq85Fgo9qqciv1o4Jxkk+fV0kxK6xVwsqGHp5JSvU9NuEKcp6GaamaE5pwN6bUSt
fhkNkhS49Ebz0XQviwTOsgorBdKZeG5S0DxpiU9aK7Zv6iayhIWOWha5ZHrIzde62xgaOrVZG3IN
jTgwywDQgvispl5l+2HDwEki32vXjX1u2buxSJ8C4DSpVSFWffXb6DcFXqlhG+Ck1s7YIxncjjbx
0+JBzYk2DuGcPgE8ZDQwsrOI37ax7gJ2lb9P4NdRdbZlCM8jKn51XsynozZuBpKv+/6CPg9uz2pW
74tlwD+7iIimJdWCXfTi1G8SZVRmdOjPuZsR0bVob36Ra1KAUL2va3jIuA3yrm7FmtnnTVzNh2Yo
fFEjcGWhNE5G2SQ1hGCFXOLULeBhzKLcPoEHuK7YYUHzupIrpf1xIF8IvI7e4PQb6Hl2ATqEKIps
iPMxcPvqeoY7AfVvoWZpZJDK/mHA/S7PvIxndrTMcCp3GRiWbp7oZoJ7GLCxoMxbP69C3XjT9dVE
trb1uAxHw3oyqpNZDZiMnYUG7Ba4y4MFD5Lj6HmxgfETJDAK3IQqe+5hz1mvMEWCnsMlHx81XHvw
+sKsroX08dKhb4vPAOuD1uzIGGDUhbbt+jc2wliwgxvV2K3JkIYFMGWNHo0Uudi4cpth71USvis8
sGAGLRZxJF1aYUMfKo4RBBIWXpYhlIUD1q8RmQ9uux0QnZq2DXLGgozKRFN2QFyFLAuKqvUYEbDi
h/ZKNRaX475QMqG1BnG8AWa7MShkpwx9q0yiM4uJb5596vO+JFve/IFKpGacqmzTD9eUD74tXvol
jZg85QIxeNq3+dOSQw13gUunGfXoWFv5i+TPBYlLBaW5IR5ArfFKRDCGm30oYhcyLY3SEcA/u2IF
jlKQ1zk2kRtKlC8LIsD0TOlD5a6W/iDsJhS5nVTDtqH8YLTqUDJAtKAJNGn5TkBOrAfUXstxtTiT
i6LoD0jLydTISws7pjZNQ/iZJtnYvsOQfTUNkYtfOqVd0KRix5WCKO4ZeSFCgQdbtqMD31Xe+Hme
h3OvhbKRsUEeAPzxa1YGi7cb7d/EWHP4aQ61eZIp8UecIdmX2x5L4KC4yLXEKUZISSe13sZ1+b7g
auNIXBak86aH9gM2sYnkWphZrEo7JPNvDUm2AyHgoTvM7K1BHq1DnMLNVgtWuRYyyOzlONh6VFvW
7QDQbFgxSfc9OE6m/eF2Mi5dL2IaCGFpve5n3Tc7CrPKCiezWVXG61S3oVP1yAECY2/0pp/aJOr6
PDZyJxrlqoOB9FSBR6jdZDA25bAvneFaOJ+OdUqdS8lPyD17KZOuUdFSbikDssQQAYy8oA8TOAMc
D5YB8R1EFL6vDDu0YBrLHXtvNWUoBdLChqx4O8PJhCdNhYtNVIkUYILZBo5GExCE597Cqg0EjCor
Ge0PRSHzN2PmMLrts+kezOmxnX8hXViN8ImCDwQ+3twyowxASUFwU4Buvc9tojM7KtCFXZzDNLq+
QZDJD9iMyMhbMZ5yOFRJcq6VDD27xcHoAw25FAx4gc9WqAWmxHCfM27Gy1Dvxtr25wzeqbU4dxCq
zDrjZNm4ctTgS1FuiVmjDHAjVmxzEaZoQ9CKBnKE/zqHPphjoRnc+HRBYtN5gczdwNXXokOiWOIB
HIvSydAu48WdICjdnubhKNo6bku5z9064F62AoI80CB84eGhLqAZRQuNaGfBfM9bmW25g+ng2sQy
L9qyozWgY5b9UiGgdlDWMZAULeSzB8fPSV2fNnwt1dqeqkCAPDRRJPfQoIHrUmTy6VIuKqlxOL1m
hP7K4I9I4qcyO3nGtF966G6Yth709YfjNkeSb7vmTZpp5HgEl5cKYaayciUA+tlBNqA3ecjdNB/6
0xFE9FDWguLWJFA19tPPMc3DtH8aHLrSRR1DuXxr0g1+j8p4zuwsyeaYTpFpTlEKxaHRTGbu/SlG
qOTQOirhC5yxsL2RpXeD6uNmjnv36Jp4cRD6agWM+jAcROtGjroQMic92j+N7vkQ4YunnJzheLwT
PbCQHdCrHmrGNiROhrnYY4/qkDlPLGsCAVw8MseCpZHHmihfXDBV1Xr0xKcLWXBf9Qht7iD3bXuF
cIvvkDPMs35zKzvNiDQgQNYiyZc8AHKBc0giTztYDSG5gxK4gaidy6lec2jK9CZMu72tDYoYtHV8
5dSgazUAJnurtL3Ibq+Yg+j4K6e/ocnX+i00PMs8w5WG4ifvgd5HFIccsDkYB+WhxbN0LDDEFBt6
A0Mbc68gL+AaZoizlbTLYw2iJMPFa6srFBSj1oNKedo8KHt60CHdPVRlgHkPOI2JNJLKwgcucHKc
5h3VVDQqN4ZNBDACwaDSSGSD7xQPBqtCl9BgnlFKoIZUxRIoHMEpraNheYITI2KzFXDHgZGdgQud
akkN/CNHqCx7yO5304mauF0Now+FnT4tXRlwOzssFg2JvtbL8kTFpycs3wJ3U5pwhgYzeQHMfJqs
oDfQYYB5tjU/LOaxVul26UlEWpxHe0vT84J6PMv6JKUogJkISW8FsJhJ6syF88S4axvr04IgPQT6
RXPqzditD8zYQA7ap8YLyZ/G7DzSzKf9DnELQPYu34sCHQ0xAAQdO1DVd/T5Qbs5IqUkKJvqhAkX
8ofWx4Q3cWZ6Notslc503Zdsb3EV24x8lMhQnTHbKfdpHgUGVcgYKEf3ZYHxnBnDPjmowYqtSwQP
R0tMCgMroLDkOKMWR28Bkm3QhSa+aUJ8hzO/RS2B+W7spNo2dQ4mKg3pYo6sHgZ3gTUNKn53MRNm
7kcH3NubjH0z+ZXTRYQ2vu21QYloRyzjmGvZXmFarPTQAgtMQ6bDGehJJNQIPAZm53XyPmmVbYUs
fSP/3df5IwYyRzREoNtgbGCgx/xqcA+e1T3IPk2AtEO1cPKa5thm52K63GrSgCMZznszKNQe1o34
xcneUXPgWfC1Q+iZ2y1zukOb4hpY3qCIGLi16RN4Xy3ea4F2osIpQssIUNwqw3R8XPwKw+H6tYEx
s3Vr4mSXHraJ6NQ4loXMrAoF+4TxBVpaLJA4axIa9bP5NgETSTDwdeh76mZXb8QOnhN78FbOgFJF
mLusNMPWgZfNjUXTRTcjZk6jDm/mqs/GdXxNuiu7PaDZGBj46qEinjBvldWu71RjQLUcpsz4GkcL
tT3OBBwBeg/07OkWeNYmkysIFdn9c+p0CLKfCwJnD7ZnkTI4wo8rhqS1gv3AYJQAH8NOMa8+p1YG
QKXDd+B864gYuMeU1V8LsvLEAfM2EGCgalb/ycUblek21/vEELh3jPkkMh651ae2JDa3Y5KuK5h+
ThkNsqVLdOzawkT+OdkrG9kDamPDXKJsXhDzdHMtXA91bRMWnK14NZ5q+lobw6FBIwqGZ/4wIldn
+mHBq/Vgtkq4MOTuL75sdPcZHlwQXPvTzCd0NGbvaodlpPKPjng7ioZQCQ9GSeMSOVWtShC8X4n9
xtONQpO9W6m+TqQVS9CQtXJfIpMb5a+iXjfoX1hDZOv7NO/9HohYlf2uoaFcZDA2xWHqcitels8J
CcuC6nKCDje8hUtDRQK94QJ6SjaYTmitAbGtjlxpzx00LYeyPhSI06KCbwKv1pkAmYUuvlEAidae
axiql7npN6hLlynkqLQB+96x0du5mbniSOG4w3w6vfJ+2Orpsc1zkPCPDfNCTQxhT98sebN2zvcF
phY63pfpDlZ/XPdWedRseN7Xn9wbgz4do1Eg+2tkWI5jOLIclj4pOpWP6ZKuqJd4GG85MPTJ3WrL
u6e2TgO6ILdq7O3ggU2jo4nb3+pIey+yeUNlAEpA0LmApTs80CqgSiQPZkDUaWnt2glBnHa+k8mo
aSZ0mQzwHlTAkRVMwkKzDhhUeK2IERtQGKC8gKSMzKlrYHRYP7nspkpfHNnsRrqNqOHQ0BZpyFuF
vzqEWSGCjKid8rBReLlj82Ei1aUQ06mbapDsEcQKLbaMPBmbFH0A0PprtSoRqjr31XVKXwD6YmG7
EB1piJbjaYgbznMPSpahGWdh0Scbgi7oTjyCoBtA5n0vFvpY1mptSWPfW+N+TqdEAkWro6kNi0le
QXEfvcfbXy8sDdk47IOnwq9GbY3rkMxdhhoT6Rgb9/38e7p4vbnt+/6FKKBQCKrQIVUxIym6uY0N
KrB2zQZ01zpA0WCiHdgZOemdh+y3W3DBQ47BHfOVmrt3nbYJJ0sodLD1uLXhhhb1ja0lir8uqbW1
gTSYbbiWlBHJSwbyE3j/Ogvn5mWCDzcR84GkRliPuwb6HNOLCT/BMn2w2S/W0c3QllvI2r1kCyI3
VUm3zIFd4IA4z94IpxvjU4zPAtYcVuZGiwb/nD6NsrKNOFFH2VWT7zrZBUUJgAHhWKNQp7+y3tuo
rH6bFFC7TrOfhb02yg5iErpW+oXbYxqFERQKIYVAVBaAwCvsrzlSlha4YqcZamd2WOP5yuadpx2n
Al/ZSmY8C3T2WLhR4yDNpz0cCjzIVJDGCS27g4/LogeiO9uQbxu0Ao6xrh0s6eEi8uWztZK2a+Gi
oqH7JlFn0K6PFer+jD7q3cUtmrMmRERLsqnljNa1iCUUfZgJINR0pUhXpaCbriWozbDDvJFCK6j1
nfxVyStH4yKlZKP3LpqasADvOxs509KEmnUoyjWDheKtWxezrlkRcraWQwYYvqdU2MCfITIrUQFJ
fbEZGCxj/ebdSI3lEGeUYP41wHW5hOOgik2MqQT+3WM+cPvzjSaaNku0IBlUhue3YKj1eX2reyCU
hAfzwUCKWEFO0rpBsdc6lFpMseuRMMglO7tk8DU7CzTD/pzSBsJCUKGR3AucHnQW5wQmY1hiolNu
FUcTpkMqPZndVTZuMqnOVxg4p5MeswH9J3pkuRnqwLsMugj6ebjCxeWtpaAedHUw8NcU09bp0+4e
3PR9GXBNam7c2y28rtEJhszH2H647YNwN5yOuHNl1Kn9lNWxHPLIHI6Op8Uu/nq7/EF1HI12uxnk
kEhqhdB5BX2C+kgAtv0AC6m96IqEza/1vM7sLYfTM6931HkSuoxaZfhs0UMNXYNCjzwdNE2DBLnj
gpX/JrH3W7R4DYzXCEUe3qBhPINGYQDwZWRJrnW/8pE8tcqucBxVgtbXhXsbrV2VLotUv57t5U1H
2tlNPTSmwH1k61StUiFWA2wxp1qPsxxdqmGIU8OOdRyEGYs9ZB9TWb/lkuOEVaHmKFy1H948Bc3k
PeUmFCapW169wgiMEjh6DdCzpSB7aMHErDSQW29GtcW1scYGT/pOX3cG4kA5fjqIUo1sV4vxwOBa
4uD9BVZ/zge0GFM3nD3rre9HgOTyM2WOb464o+0aQloNGkjLUq/q0eOhq1vhtJzhEWQEFO2+aZqj
2sx3EGw5wy5mp2S585xlleVknWr6Sq89VHXWLsvrswEMV9/LJEVNMHIrFuW4skaYjmBiYVR7Zj6W
83NTvNPivVBvDFeAAVmTctebb41Cq70/MvugnPOImq2GTDBDJxINE02ronJ5L+QznZ/L4XMC06qe
D9a4Qg8fCEHdi9FBNTM7ckowFPa3yXVnMLAvT5glGl2NJ5wYOXvoylB9rfWbSZ3Lbs/ag1XtjWyf
G3t9fp/ITcr7im0Yjm0ZD5p2hh5ojdC06EVQpeAkl2r+lYHTKd3DaB+r2w34ILLyMjsoSAWPKjEG
WIyPpnnv7Lg1gWyUuHGnaEppNOUBIpEH8Zbs6iDftdGErzPIe7JQmG2wAJUCbcCNa6EAA03W3JjV
4VZezvRUasduQPeo3mupeVnMbmfjSmMWpoArKJJj6pZIG4xhZP/LyVbrlH9CnxRIi92gvxsaW5km
DpTaF0Uktacpf+ymgBgbtApqCEaV6iZRI2G5nLQmDXkzb1D+V97t+94OrnnQ8oPsj7YF1RIMejFH
Y+heblW5qQfPfCkWkoBYtK2aVzLRnTlcLDlBhrnWIURD34ZmONowGQzp+GbrT31mxKi0YkZzmB3C
6aqHB/JvxPzzwujK0sz9TRmnGs5e9swHYNqHRy1/4hgV9VevDYvW21jZxkNqvrLcD01d7Ze6WGud
jORsJVI/GPCLRmCHf65MvBFIUxaxFFo90nyYuRFUiMcqFdi3B7Maz3l5cGUWQRs9qUj64mTnDBFB
t6HtgxwRAwMUfl7u127SrVHOcMcKBu86aNVaM1H/6PigFqZMDwBJRvqArqR2bdkHZ/ydiiZaRrrT
TbaFF+2OtJg6S2kGwgWsF9qrFfJwmnuRjfCdi9jB3BEmKDm6ANcSJalVF7Hq4Z7Te0PUZYAsZWZI
xkdYAkIiWGLcvNX7d9KpGJApn6D1UaGRYXM97A3tOrUfYF4JiV5Gi5/UxeOgmqs3XA1di/4OrfgC
1XEvD2ZlTHaDAkawkqFWY3T/jezYV8+9AyUVE29w/+G5nowF3bffuRp/9dzb//7+dslrdjOK/h89
z/XGnvHcAjPMYaX/FCt5xw2o4V5GWg/gr7mDjjS+om+wX19w+3T7DlvEuDCnnmu4lExnXeSvozZG
hmPgjsUwlljJVIqAVSTm9I+XTtcqg1Ex+q+MdiED273+7ZTlN+/y1drdwQhB8Ler4vY7ChujqbD8
4Vd9BwwaS+V4ZYOvROeHGaMszL5/tDfv9Xi8xaFjzjnIQkY4FFH+HdbnC1TovfJObnZemRJQm3HZ
1DZPTO+Ast1Pq+Ub3M9X2BzrBmT61y7NddZrY64pCJiiXSeCYekT1iLHxlx8NNZuofuTBvtB01yj
Ytzmth1Z5DmdK6Shx5pitjIiDqMzYqTNQe/GY8+/IWl8+Wp3YMRqLBc9YwAbc3S94RQLmvoKsgOs
bXfl8IEZ9FoMq7p/BNDHcvYt1NMdCFhowoWCQ+lXqCFQCcEQcJfyB2L/jLmr3yv94Oto0EygUKjl
IXrOMEn92Ra6CxfC44OUOkCuPUazM/kz/EySXbfu4oVqusbtFjzYSrTeh33Pz973Llq4qjQsjTpQ
aySBbqIMDX/23Luj73ZWKVTe4XVnEjIAD220QX726LvjDzM8Ui8DSIh1v9WrOJ9+Rn+6l/LJ4CRQ
s3Get8b78tx8/P1lzS+ghP9PyCcnmmvPLsKxBWAWYB6jfROiRftkWnIMrqtjzk2kgOmZareZNTRB
OswXVbVrrReMIDRtZxWbHNlEW8ARi1jwpPXAq4OP1fJRj1CUVdPhNp3PdZqMxi89fRvFhRI9cbSH
jI3AQm2MxYHyMA4TNy5//7VuKMX/wAL+89v+K964pMgMgo7/tlLXGTIlqhthwyDVi9mKt7zFr5il
08+26D9w13991lza3KkEtpJbHJcudr2nv/8OX9xO92o8Zm0NtWHliPZs1xS3WuHvz/0i2t9LHjrW
0EJmE2szag0CMQwYtRSNJQ/m399pw/4DEf+v9b+LBmOhm7qwcQYKkgVLfa6bnW49NONrX1F0GVMM
kNejuZPNzq1ea3nEtd7Uz0LTgHErfXQx0bqugka88/GVatfUfc7JC5zVnRkNW5hpwARd3qaWGhR2
GFo7TRU34o+JOSlMsB3S4jp/zMsnOw8BY/Y9jGwKmhjQXXJFFvTungyJq046+oj677w428Y7XV7Q
fQ7G7GhMp8W52bCdeEcPWredikPeAHbQCAwZX1v0dxzRnVhtblMFBA+7QMnQ6xbY6zbXydLDlj+N
6UYAmk03bFj//Vv7Cg7+j0LWv7aZAz5YXwyQI7rJcqAYBPAJoxrIas4TGv0OcI80sJkBs40mbFEJ
W2i+U5Z9o5731Wa8i5dyoo2mwPHaTmLP0pX6DkX91XPvgiVpmJVpwA9sh0/vof3mTv8qqN1rLc65
1nijAFK/Hp9tOIsCBYr2WADBLYuB9CvRjhu6eGJGaMyOr+sLzKUxkWBu2Mp1Vq5R7as+sasZTUMs
NqYark32rFl+6bk8UqsG2sA5e3UWQlQwMdBcnnJnzZYVZ2aQ8Xw3o59cmjsOW5bc/I7U/cVa3Yto
9Val6qU0kBNsID6gfiZAo98raI0S0+wuw2PzA6Zx+XdiKV9wU+7ls24+AyXn2DGpjbHcBzgTK6f7
4V1479uZSzV0ArJz23yB/ELEi28S1a9e+rb0/zpkhsZBtm7x3IzxgI7odABMon5mmwif3P/7dB1O
HVwfoFduvGM6+rNq415WSWqkltUEmoj7K31wfv892ny11e6Oe+kwqY2A6dxkSWQRyh9WXPdGnY6S
TapuK7D8Wg7fiXx8caHdKyjxwaPUSjlyOSqSjgKKDgySqwMm4fXhj9bjXkvJKhBQVGVO2+Z1COs/
P3voXVFUQIhZzz1stu6XcCN0cX722Nsy/WsP8y53qd4gTwSKEWMu+o0sw1erfNfAIDbrNEUISjhz
WLkAAHPWBq40E7P6Tnv3q4+4O30lgaymByQuJOUxlPgzOucCHvW0/Ea06ItU9160aNCLzNSMHvFz
VruJjT6t1NZDO3MmJ/B4fpam32sXFZWlnKmEaC7hQJivaM/in32vd2eSCGscZmmATv/EHrQfbuy7
+9exGgxsdYwIbCNdo6kPOvvf3/aLSHovQOSkDKqbt2olL1clQE7Ir5qsjv7+8C/Ck35HTiIUbsIc
RMdbt1aN69n82WrcyxC1c2GjM44lljKeb3jxb0qEL3bevQoR1AsEgXTYDDc4gIJ7aNaXwMydxVxE
qbV88yFfnJ57SSDilB7rC3wI2qI3XAfmCxZQX6b82UVzrw1k2rAKYRJyDo6Que9YRtgAbvizL/Tu
ZmS2Z5SDhy/UTiEEB9GHb7LmrzYK+b+x0IOUOJ9nvDOxQ/WuFcnfX/cfk6f/qG/0u7No9cqmJVXT
VgcdbIYcYAFM2sR2BYRZteljYSMQj6AUSXA1ZhFqkw721toB5lInvoNxVtUAzXV0iAcAMGgeIkuK
1sTQkydqebTq+Tbp32YeCQCWvAmDmm32SLkVebOTNAu6smZiOGOIhllgQT0jrX/f2BFaqQOq8Lqg
yIKRw86BVt+0VFtL7wHVvEpAu3MH83MIyXL3DSP6yECVxdDqczByyao6WappTfou6iHt59Whtji7
is1rWuDHwx8bw9T+cTFYnIGUNPKThJR/al08AmQCJ6CiPkK7DuiCb7IQ272t53+t8114AkvYMJCb
Koh296DZPqXTow28kQYAZeNdmxnrk76qQksINdcz7eO+7DazdDDD2Lj9jLm8WnF3X6cQLQc+1YJo
+UQxKm/90fu4dSXKZtO54BGRJrmpj0xmVAIGwPQNoIIJs8DVwU/n5SjKj4K8gfoAhsNDjcFhba0W
zJ6nIZ4s4FgWBmXDUAke5sB55+q9AeUL6kWBJaVfASzsThMoQCvLKOIS040FoKQKg3r7A4bRjtqa
w8tY0YR7KrEzNEmA0J5/N+R3AZOSSa0L4DKMY1/FGgXuBjNbYQRdu57IJ9r0gXKGx1LWx1brt3OJ
odKISSX4ydJsgg6QshQYk9KE/Kt6miWQ0uNpBmSecaxEcXAxkwM3DRgpCKDlUNzXhovMBDBg1qrK
rGCatUvTA/P5ZhizP6DYbLMmLpfyaYL1d5U/NcsUNd3WdOJGx6weUo6D0YUufqj40wIXZGWrswby
uLDwfyb5CISspocmAOPDTHwcg9Y5QALLn9qV0/Z+J8/wzgjqfIhM670SO3u2w8KpA1MZz7UUYCgC
k463GnPztwMFd7hMrXIKwXU1DrG+wNQanBSeycsk2hv6y7TlZR770AOTYiBaCNxGMuUn4KZdXkcV
tMldzQhUPq5HoPCZWwVwlFxaOE5ky1oDwco6wFsvrABHp3YJjwwvMPAKNj5aAMkyMkCxbgPGiFhp
aKXd2khlPCoHIqd0Y4DlSdMJnCoeZW6/GjBr6/MsqgBWKLspEc5n/7+cnVlz3EiWpf9KW72jGotj
a+uuh4hArAzulEi9wEiKAuBYHItj/fXzRU51TyZLmZqZMquHlMQIRgBwv37vOd8Z4m2WhfuqYeKV
Ou9VgnQag1bCgDYozcjL7E1VPMytc6HDrD0Dqm9bXBf298y/nbEy0CRd0w5BmhoSnVeuA78/6NRd
zxfL4RIjJnouwvouWMAxMUFxVwZ+BMM4h1Kfawa/zRSV4nkmeXfJrnzId/2eg9At/bKbYBmvrPDe
Sj+mBKOmhSShRtnuqvUkHs1xPIb5jo4Sc9F456K34K1XU7JlSueH3jpEg44sKOxIbziPlolcrEKE
2URjsTz2AYagBtmoKVYVV0xUX9vpq8mdiDRqYkgQD/G6jBVSqXLVJca6ncGPkPiyhP7KGb+CPO6y
dJ1PWExKlKlLuR2do4nMwdMpcjamljVq3wITwKvKHRyFh0Y6q9R3iEiE8FdiamyvsnnaAoCCOhjJ
/CEvA4QDH4MTrAinsbqjUeFLp080DVzwwVs7oIIc897FcI1xB3K4DTmrc791qtymTDMC+VjO952J
wDwJ11wMNFYnG7NwWKG3D7mPaUbq/KtRtkCJHLwY9r4Yg7vEDR8G/4R8q0T2XGfHEZh5PW291jv3
LNB+92wUeAJzbKJZtzFrOM2S0grYFmMT1LNFmkeFfp5cns8emQ5hI4PzAaxxbZsYsGaxqd3XBnWr
nr7oqdqZmc/s9S4PIGYGe8RBls7XieoP7Tzj482Parmx2MKs7GvXo4qXr6En9nXtITds96Fv0p0b
VgoXZ4Hw0zB56DD83Hjlncq5jSd3FaDrN8P9HJ5jn6S2zgcWrdaDfgos1Jto7DcqTz9MWRyT9KFk
vs6zdNkQRxcBlP9VjBVLZBUtOvkaM+3SyILLsDx7ybcgQQrPDafRz43giFYzoqGaR9QMvkiUHhXp
OSpfbr3GfCrRxM8lzuKpYl2W4bfSYEVMp7zdFZO38fS0bl16z26rXtrBOwzmFaLUFFAMeAdcw8BH
vWrrZCc9vFntOSvOtvkSjNNWKnbliaFkd6HljidbsO1/n3Vz6Gpnl8t7tIbRHFdnTgBrwXUjCKbN
H9waHDM2QB2ir9UMj+JyT97mubXPQ/vWMJFPxrWGW+9pEIZJHc3BwW2nVeM/6eAbvaWNzIZN431x
yx+O9zDIFyLDNgIrSULR0VdvPj6GhdAdu/PvWnlbdySlJA+y/VJmW56o3Rjzam6RnZN8vh2JA8uM
Yz76aOlYgdHgglVdM3HBiIeqKZcdduDg2FXmeiwRD5SdjHp5Hyt9Gip8GmhxPGTeDdpNj8qEw5QX
hi/xfG/mFTpcBCxJ+pgsD/waGxPRkRkMb84QX7XmnSGexmyn6QljpZqy8VAYRz+mJxyec0ZINSL2
CymlnP33XrHjDB8Kb142F9uyn660j9Ut5PltnuPQOkwpU9YOZafBzVqYJn6ZeOUypLuk2RrZRCk8
Uqjdu/2v4Hm/9fc/1yZ8qM94t5TcxBhDzHgK52vdWZuMtblrMYU3P8QodxWllUbokrUV+U842fEP
EPwbJZ6xHlO8b9mPxS7v85jNLX5oy3JTugl1nr1RPJ5S0XcMDrofEF3hdc/0uk2NfdsrVOEhXs2H
sEAZWqmtpxFVIQz+68oWO8BPSi4+1md0pNJpn9fpQKd3QK9YYHiHW9PcpXa/74xmk7EY4zTej86u
qZerwHppg+9oYFd24W18NazSBe8lRqwalcckXczYN4SLrBZsEeOCgdSIGtGfkBVm052si6iGNu/l
t32FaVXap+6iJawpUBn1aYEh3q/XRfWYW3ca5sGix02gnMiM5w1n1e8lJtQwX7ZZApCKocF8R1b6
VmHkzA4jPrFM37qomJyZ+CHzaYDK6GMmkfG5SN+R0rr1cBy9e8k+JccqSjhLBr1/ljmKNLr5MZUV
BjbmDConIXHEOt0dgQRZq7LJcJNvW9z2I9PpFlEQy8HSfluaE7gfKiHsyr76ahpQr2klXgi0vXHl
Nsm9ZuGacQJM3TZszqF73bYbnd3Zatmb8jBz3TvcXHGCqthQe8dO1ojTqAuOcb2Li4M9dmvPSzcL
y5nro+fEbBEIxNlWHYngpmJRNpt+ZWvFKo7kEyOR8yr6+7G8T/Gf0YVVl1Z1dlcjlAOWEbbhNssp
QIOd4eFTc8yrrLhejG9sGSgyx41D5VQP97NkTppszfi8sHm2zUOwBJvE3hnTarz3u3MzLav4Mmsx
T8lyZ1ePvnXr5m1EzvFKMCTP+nPvP3f4MovDxLLmUS67FnfyRRcPSiDnui/Zt8A+xTmO/+4hHr+Y
5l2avA3tKZNfY7zVGfdCyf3nuNd18ha2eKl4Yfmo2mzVNwm1BgtugGufkRbRCnES3Ka4cCYf3TIZ
aFGPEbEtzcepuFPM1X1CBxDaRkFpH0Lb2gZefE8ed5SHJzIwgrzd1jXye9u+0io9VJx+YiTiqvBQ
TnF5wplxQfNFdd/K+KHLnqwyPGISggXoPMZT/2yY9angkVb+++JNdwOxn4QukPC2qcg86+g/9epR
aFYIEyNDqo4x6k8n4wvALZ0ZyQMCr3WHTXQw2QTmO1XGpJRNqyG+ngnurFG6Na+xdT/YatVixAh9
0AXiyYVNW2a4Zc38StRPQ7Hrp2eZzxvVHyGVXTJCKVtRYQkWRss5VzyKTn1H4PCKhwwPPD5mUht4
2F8ted9TXphc/fAJfxeRI3p8beOTw1TYvqVdQrkf2QiJ9XJ2xVU2TLsgCDfAP7R5mtk/SvFN4nSY
wi8i+LBI8/MyFSWDuvdF8lRh1s4gjIA/0RDgN32MND5lB8o5fyZgvXf8oVXAc5jTXWm9x3qOgoky
AFX4uhV7ke7mscHJfrIYYhYeZ9/uay4Vhugc3VyPqR0Cw9A9BUZ3MhV5MU2qOTN78X6hvFZ995zC
xvbCHg9WuhMhIAOmRB4exEGj8yx1lOA66ETz6PXhAZz+9Yir359RtRab0oOcZmG8s8L1SLqOvBzF
R0oh3P+9d+ti/k/j64uLZmTjDbZ6CpnNsYwnuJUBC5RLusXQ1HAGGC/FHIl6oTFtU+S+VTJtAkwT
fnfMzCtbfZlooDnFjFFkWecxFTleDssL7uuFiJDL9QznXTXsu+Fw2YTsovmRiWIvY2eN5XwdtBgi
xMNMC6Gk22RgyVqKZIPhA1rFIeuRQXv7aTp2MrjxRYmxNjs7DnzcAlFho6M02Ul4K0FX3seW2Gmc
MEnbX8fCOYJM24n4YpsK7hcRHPzePHUF9yKrUQB/eXRfDCw/ccXi1N0niPvb9tvQxlu/RNv8SFRP
PcdXc+U/FPm4twJUh/BvfrGV/clG9qlJiGuJLwK/9GnGVIgnOm1/0bf/bbDwk53/M6F4tAZvFHYz
nYJeP7GQXcfQeSaPGtQBCkE01EztH5QIPoMPUA3UH94aY9lpMaybfAoOZrd8SYMfMkyuw/jHX3/a
n/VbL9v2pSv4u65/u4QN2nkPWlghVjkF0EWePNbqF51R689e//Lnv3t9kQfD0BSM82rT2ejFfBqh
AtkkFI0/MuMh6S2G8gdrRGWsjyP7YT/L68K/bn6ZuvvbrOVn3/qlx/e73wAuufK4//iE9FAW3PX2
XOIFaSJUZMd4DHFcEC6pbibiEzJczh37VGmzw1RXuj4hc50gKgS2+f/R57984Z9alikmsCxnKH5K
jZ01Pi3ZL3qL7Kx/cuN+alr6XoV3g73qhPF+1RCtSycOT+IeWcQDB2eMIdWJ4ocEj2JdMfGvsvem
gE9vbcyle1DsJksqNg0GNfaBSGCTnvAsFBVH37uhfnESsXW9fisWcUzrIUqNF4E6XDnBTaiex3pY
z0kWleWXZvHXY44Trj503VU8f6l0swFqFOKGtfRNK+W6BCjS0mRu4lsnOAaspKxn69q7wvXXNF9z
s6e1BteGDKEJMxkre6cwA+XL2q9fwIQUMU62ox4QDJkbFCB96VM4YpE39NeURXLCbTSp8tJFWMdG
t7oQBpq+pqJ4zVMKxRyRLvCMQuMKTYOz9qaDIVDzXygdUVBchWaEgVUsWBWb61Qdujleu7QHbXoQ
k1PuJfytnCOB0hjprYOo8xUcN/ypan6SWm3aPj34YQBg68V3KNmzQ94ca9prJCxlyesy/ahUcqox
+TQp2mkcjNBZcvzqKIehVCviDBiPXS1Ldt1mGTsxNTs76mhJnpVyk0y4v0esjMku3iauBWTK51Jj
e51epLDPlfrhqGZfBPOm6C/O/mOdPmbt8pKPFD4enkHPijhuruuM3QaLXlc9DvnZzs+IRGE6xXIb
zm9OaUWzKe99/RGm78JON/UIM670aXpIzln5qrXN9VTtjfpe+/VmceofY1fttbFwXnvxxQkROVZX
fVU6TgTLhEO8WANTWg1eebtgJB/xGrXDtB1VTPOouMLs9luweJIWLwGigrRQROU+5zSH+4u1En6i
v0haSP6ptK7T5aypHNs5eXKNr7NsT2H14ac4at1yMzlNNOMp6MfwWqTOUSfOW+bQfUC0EZofxuDg
OyZNq3Oh1dbkq3+VeLaAivX1NoStUZXiVvrmL2YgPxvkXM58n/aUJpcDt0w8UnEMdAwfpiTdGAHy
kRRn3PIrdcOfrLXB5d1/t9IBaa1sAELjSedPJenCbncVYmn9643iZyORy0f4tFGES8UBhSrqpMy9
TMjJm+ZfnR1/vm4Fn7YIP7EyQVd3PE3duR8e2AF+8cI/m2xdfuVPK78XOmqsfLrkPWiIIV4AgsGO
I+O4Mn+1vf1s0HB5i0+ruetXRZcvLhcWF0eda6IDPVplRwmuJJNPqbmbq4B1JluHIlj/9ZX4s8v8
aZ2vFnJQ5svHatNXx79Uhfj5sP//9av/2Zf2aUQV5GlaLj3XOXFNAshPk60xn8KeG7//9Rv8puT5
yYb8GZgrY42K1nXYAb35slIfsja7zmvxZiU06EnkzVhZtfXuDxNH2+K6jJ+DluPIJQAPsx2EpU1f
Aw1L5n1ec5o11VvolQeN15LB3bYdrEjK4lRRSf/iN/6Tqxx++k5Mb07MuJ4YM+Iu9FJGCp66GouH
PH0Z6+dk0hDWkpcFHJcA+BHm8Hx8A5yZXhkjiq4aW2eHESlQJuOk18p4l7Df//p3u9zLP/kyw0+T
ri6WFlC5gD4imkM2kZne4F+/8p91dD7zhxvOwFYvuBN0JW9Ld941ZRKFejzY3rxTWNIMq151qtjA
q4fwA4mjUl9CzEEWDe2k2gdyXEvvmyVRUSrnyKRpFafoUeVa+W+JZOXOH5oLpISWpmVRZhAFauIO
HuFAJR0oLROcW5zvu0BHTvqSx6+5W0d44/b1nH9R87TPkRoX2a3DIL8iXbUPv8WxWHfhrsrAPizT
m5jEPWHRdAicX3wrf/J4fEYnz3mYJg0k/pNVKBogxXqCE0zGG1Pcf2rX//19+o/kQ93+76vX/eM/
+e93Vc9tlqT603/+45y9t6pTP/R/Xn7sf/7ZH3/oH9evA6Z39fnf/OFHeOV/vvPmVb/+4T/wlGV6
vus/2vkeL3qhf3t5fsfLv/y//ct/+/jtVR7n+uO//vau+kpfXg12ZvW3f/7V4TvOoovO7N9///r/
/Mvr15KfO77Wr//67z9eO82Pus7fWcMdn3Vw/PjtT2z776EjbFNYZEd6FzVfpVqd/tffhPt3l8LY
8oPAcUAGBzyxneovf2Wbfxe27TuhaQehQ5iB+Nt//zp/uCT/5xL9W9WXtyqrNM6oP67BfkDImusK
fonQsULhf17LepuYy8Xr+tthpnNmdAkUVkQma8e3/P+n8yhv5ZFfEzp8FipH1/wXeK/veRiIB3nX
ojyenPlr5Xf3v/uy//np/vLT/PEt/E+LiTv1maG9Xt5Z0vray/AAR/4F3NMvnp3PX5rwPccWvuO5
THUD/7OecQ6yMR01QwZHqpVlPJkUKbUhf7Fa/+RdRBjYrmPbgCq93/jLv6uG5sAOQFv42e2YHwp3
H6pr51eM7T8uun7AB+Et3BCUkwVH6bO2ugAH4YxeIm+rK9dYe7/0uv3xJHd5fZ/7ynSFA68m5C3+
WNA1pkhM7SbNbUbj168AF0xZ5PblyW1mIH7Vk07ibya7iuI89te3wr9+tNC2ycqh72Z7tvf5xkYZ
ao499fuNORXnPIQoZ/xK5W8RqfuHXevyAUPheF4YmCJ0ff+zv0t6jjQhr0Kpyu2efn1lQejLsz0I
t2mvQLlsCjHnz7bEuqnNUOxGuCmXaXfISSBEjFBZSX4OHTJomyGaJImTuEyzbZ2l727neLeyT91D
G5p+jDfafjFNiTd5sgKH0UgmDq1ipuQTEHTIxtG+NjNJ364vaRMivWJE5wanpIHdsOo5f9gH1yQ6
vSqs8bonZfAWzpF1mMfpQqhykh8T8P/dUtVyPProbqLWHQRcp2DatmhX19Po5JvEaJ+Wqb3YwMuO
8N4h8wLm3WoZj/kiiq3TlXVkD6neeEH9Uk+ImobaLtc1sQ6Al6fwOuNpAU9AsaMmL51x53K+hXwa
f3VSRssynJud44v03BVgoTxnUDfBZDT3fm6qqALJ/43Y8G7mIB2nKH2W5kk0iPNTcmaPvpe0Ud9V
4QYoCBYkOxVvWejZx8Ct+g0kRlqrUN2+d7Ee10xmoU3WoxlNSQsmhbTgyOFGOgRB4RwM4nC3bTC/
lxlDxa4aXvxUkf2Z9wAsClQd9LtQ3WYYyewkvTdt6qi0ynEnTN5W1pWkOSqnU8IAf6ObIYcI6EwD
bo2CbyoW9RkyTAWnZQAgHEBc0RBMV7pMw7MqAE002YCK0qVT35ctv2aLobLBm7frM19HmQTfNdKM
3KshTyOrdgAPVBr9xCVNEJ6V6Z8bZq+HpqBfEnIUvZsaZfBWWtATrfQXS8PhbQwJIMPJmpVtmJQ8
6IYPzKhDagMYAFY7msQjY1/PC3c5ZiIId26cQjwaiovB3UTDVYUGnMauDsSH7N1z2FbzailNCCtm
jr5HmCRqJ7348Gd2migN2v6jK5fnKijiwxS043F2HXG1xB0pl0O43CsnbE59WY0/kj54G0qrXZt5
6227EIAWRNWJSa/VvYBtNKHlAg8OUHHtrSrMYb5Ozk3gTRbX1HdIWy6w2aLT3abK6+CXwDwGR0yh
5fJjYZl8CZHCbtFMMdrQU7p1mPr/4IAET9UFw1n2/hhhlvJOE4/bYbHa4pib6IKScq4PlYIJBg0N
UZsW7raTYjhU3L73Uz+B90pF54AVRDdh9sGytgy3xEKDrIMKtI6KxdXb0L8Y43PUAd3soiNJ7NdW
gKepHM5aWtTdvjdnMNCJYW/4kstdSfTThz8UgKSUk4L1KgEOY92AJaxCpjTmnfKWipEd/Ad8nera
mIh4ykU6wLmb3X3OJPfgZN189i7QkJEO98HyqoR/7JkbS+lls7ScxLy5pzMjlrkAJwCzmpKGUW/j
t6DLAX1aSctyTY8NPjgdplqV1MhouFGdZcemEx7jjPkYG5tKvpbe04hv1dAZONU4U1d0KpOr3GFk
nQtGuAlXD+VIxxDgMRjdTUioJK0h5B54FKPByb+3SfygHU9DmAmV+AZDAoVVNzzB2iF/FXnbQaR4
oNIuwIOWpfE+K9v+gmnojm7uG4ACZXpo0Q/vS8UcsZgbfe7nGjrM6CjAhUFgrgw7Qf2lwQe0df8O
VQA9W6yD27YZxAbQGQoSB0JM1nnOeTYmeXA0O5ZwernvCyNE05MAcgEwtg6qdtgUngtSbsomJgGj
T9OoZXAQWdowXw3P7U5LMIEzYVXdtanG8g3NYy3TWe5Z+NOD8i7giaJEwFUmihAZDh1Bnatbawxt
yAJOsa+8yjsPg7ts06b5vsg6vAqlYRwdHPFrMwvzy5nU3Q+FQiFX4aD1Mk6ZVpFlW3ewklU1Ve/2
AHdgsQU4Px2wKOZF/jbNZbefqlLdWc04fOAOzlHR9gIDqtcPj0PdyBPLX4NLKIazUFv1TaJckLe5
RM5gWfeqH9uoRkq5jmfjwWVcsK+SxEfBUNGxG5HLd0RHrHs4Ert06afIqFS27R065kubGavR4Dvs
IfS+ZHPVRkomJdrGud4Lb0peOCYCflT5CLi3l7ejZwRRBkOOIfdkrRY36a/nccCRVIP8o/uaGuuk
hgtTGbX/ONYX0pqKO5JKL9tdzLq2dgMcLoVR6mcLMyNOzcAYWdbZBy6n0HfH4xsrzNbbm72TAxOS
QYGAZKYDasXmcWkm81oXt8w0od2Xoz++d6VvPuYL3eBWAtTyyGFuTLVsHXsetlbKDMpKx49KOXSf
KqqhVpboyTzLPIseqnNSN4xPPB80mEw/6lByO3sLDYK4MvdGWtnwpAk/YcPMbiffeVNZl3y3h9HY
OF3c3QTQkN4kgZ0SrM4F+GpP9bUvHZtl2i12pTN0hzm1LbhBozxNgclX11Mv9DBc+kngdm07y3EZ
8HX5XRp4aAfgESe7fJgzBKPwSDam7jOwVjK5ncNBDCtaastWDUpfK0qCCIwfDFYdQI0OW39XdEpu
zTJ9TxJGEmJq7KM0xNexVRbhCcmbyYfY4Ms2y9UMbL1aybiFRhxWNKoZJqsHIWJa7FnBXl3Vqlm7
safvKh+eZKtd2CAZfNHATNLIDNz5QuFC6Ghi8yQXoNTiiNoPHv7kG7cqpqfOPd/dTQXt2yRu6uuu
Yv8OAjrpqTATeEVmh8othqCnhux5DAx5KENgR6pNeWnX/mbOOjmZngIBS7BdhGHK2lpynlfDkI6b
ZuhbkLvyh0QJ+Zq61sd4+f/othtuHA0KOUcN6Zq9d+Um4ysxXyN3A6rBIrCL/QR/8oMTn0X9gI7W
csx3SLuvanSM1wEP3rYXcEOQOduPs8eov3fpDhESMcwPhVAtgYLDuClCJ9kPApGZT0NlnYUp4qUM
nGAWzOAl0fpGCPQKhgpIfXtwk7d9Yb4mSknU2kn7Bg7wQ7iX5BmErHjZjWlGCeNnp6mossgrBwBI
HjImpmErUL0sHhoP49rWPVujMYzXXpG4KzQnzma2hwkZda2CXTh4NyMwOAddrTYF+NovbfIcJGGU
WQFjY9bI1TiI6UbMKYkeff3DKJeP1gDsk/Sw203LQUJrpyMDb1eBx/AguvQeadd0UnBoITmsPb9b
BV47rMHHNaB4pHGWnLtJ1mmqPfVvflasPNcmT9Jquhx0BaTxbdvQ+qharoFTmSYVlGu1ux4d2m4I
ESJ7UO42pYznbR/ayYHJsLV2cxMqIhTBWfY54RVec3Ryh+wTaOXHRnsmmyTQao7u+FSzOdgWk7vs
xAKOaioIoc8K792RhLQ4Jv2nQPbeCWOYu7PcJn2C6Dasaoc6Pdd5f4C9hpBQonDzljC8Sg3/ug1h
+hH1YnxJillEvSWsL5lVFDypgR8iWxMjYPxKpsc+8BxwWKjmjZoRd1ICSWwaEdwDjuqIliWlB4RD
AvRev1dDF1+N/SJQ+YlXz6LKykprQim6UA9kbaL22SWqiopIbZZa1Bvd+3k0Vb27n41KP3KT5FcT
CLWrdK7HtV3W1n0rqF0t1SO6tdODnNQdN5zYmF0Y3MhgyG+LjnLVm9TTlEKtcrrWBh5utIeqdb7W
gRaRvsD4zaKCW+5qgGn5cxqy/AQcNFvE0mm/USUi6qLx5NoXHfTZOmOqN8bzwVJT2q2LtLG/jCoD
OqwcYKJhxh3cET18Su0c2bDl9BC2naHdjIzmbwF6juchcZMzy9y8Z+pLqowr261ohmJF/ae2FvMm
7t4CAklOG/jckfiG/19RZ80NI1fLrBCkCB0297CB3PeyymVU1iLlPFL3KGRNwZ7ZDLvSr4NHxa0S
BdbAfiQuMQ4VzYCDglKxNjgYHXVouruu4yFsLKGPlhl8r+zEi5qqBBWX2Cmg7YvBe3CSLcUBCJPJ
NVaxQIAvRBZu5sWmpkCEtajaiVyt6rPMSHLIW1QVbtNk26mZ3/IZzJeU9QzUP/lwy2A5hx23O9Kf
8JBmsHrnySV9Y0Bn7rdUio4YjG1aElA85Yi07IvCMV4CrOuxtJeHKcuamzgerGa1zOG4GXph7vsm
TN6dZdJbx9Gw4xZa0G4dy30xW8NbVjnL2TNVEtkMTvdNUc23gZPOX2SV2cdmGeaNMBZE6MlM6h2i
RuS4hjyRSI6+22vkk2FYA8xmPY2bFIvRDpjisMvLzI+y0Ll301mBLPamcbXEbn7vWPW+pfiu0bO5
No8sByy1o0pLj27glChpGwq4roqfB9Q6W1bMauc63bipOoQlToXGyB4NUIRL36x0Osfb2lwemCxn
u9EwQX4PTAVll8MbjCnp9nMcF4A5rfG16iov6jET3SyVYtTiScmygBoXNnO7dt20RuTsKuz1uYff
X7rnAa3WvccddPDiJtkJDAo7ClF5LTi/XzeLK7aWM72UNj3iOszSbdrDxQ69to6WhbP+gPZoDcWa
IjBH76LdgnCnrO82+GG6yJx959xCi/SIGkE3WI/AKZC3jYgdty3r5IaD+F1mJeMBwRCt6mJsT545
5duhIxaKBc2+8mWr15xy02tVee1dZRfO0aoql7TXHma48qxN0RXVvq25go3kALpKL0TfipzL1UJ7
C4mkCl/qNPswlNnRCaJ2LY0gXuVG+E2XMNhQG331ZqNAD0UGhZmHwM2cLOVgGX7hKIUKd6B6GjSC
SrsbiGZYGmsTD5UCI+kIdFpU5Z4Y3IO0odgIu2dpCBCUWRnfSyUyDF0+lpjM0y5mh+wb3YxHI0O2
GrjsDUm7gFoLhxqVlRseh9L1nkQ2Djs3cUCsTSMg7SnMH2VO334KMUvECwL8oDfcJ4BPWBiyBS3j
aH2PDdrsNZ7dq1IWb3Pstochn4e1s8TTjW6SaWfm40fv9+H1XCM5lW54WRPVdEjKi3a7ZXFPDVmd
lOOH+xJYWJTMVEjEddQIHFHT6lQEx6H3xfM4O/5mymz3hYlqAI6SOAu+M2xay5S/k3N6uSPKb2KA
xV7WzjUPiXelCjuHTmnqyNauuyrgzKHV8xwQsBw7U3Da5CPY5aZXnd72AWe0psaR76pMR4POYQAP
SDiNPh14QjgbTxoZqLgwqqcYQa836I9YtXR/6h7yucmtQF1WHEp3hCQ69sk+tCq96RNPHlUy5tsg
A92LrMxQVncAKG/veSbQuIiD6HP3xsnz8pEptId0ov6Sh20ciapmcBIvcN7STG4h0vAJrAJtqEvC
gW904lBL6xnaGdj6MoYU7HfmaqlzOgFVPEd9aPbPedsakSnLbhuYzrgTtmVvbXMk18RX9rSjuRWu
hKpIQ144/x5GM4fxGhvVzrEgdPY6tqPBZoWziks9mgroqcVFdhkv3HOj6V5nnWahVjbvPFzkrHZi
HIgI+eF0LqbctifGp4AJ11mLucqD0gMPLPJ7JamU/Karduk4NwdjnLtdx4B4X/Yq2XvNEGwHEbYR
IE595iNUUTNBRBTpaJFcNulXKa2Xobb0Opi0jNyL2y4ZS3MrRU9xkPpiJ5uCw3jMYJKeFOfxLJXo
JpPyKuzS+lElUt2YlgWNkCOS1eT9Gsw5OOixlcAhZLXn9wxJgbKpR2iIRgN0pGu7pv+OI4hwkbYD
SSr6N5//saDRD+Fxy284rcxrcJXJdTYvOXWPMYtDk+dqWxljyIy0U6dEw8IetWZSHPN1F10jEZ2W
/nOYmParXpw5aidk8EuHtrBrHH8PlifcEZDls0j7DZiqhHiPenLpkbEOr0Q9YMiQNrJ1OWy6Vttk
b8wlSC5p3Zijw+0fSEDCsrHuah2kW3vpTMrImFWeYAsCVExvm8R9uB00Cd9MC/g0jbg8iJOxxd9j
b5sseGmErXcVXa7bZkaNH2ZkY0w2t+yk+/RGutmwU/GE5c66bE+c4LZ+1lqRAkvDmdYDItl4z0N7
AdAOLrouTiiIj+b0LhGWOjhG4J0rQeRF7IzNgYA8j5y1odgGekp2dgr5Oa6z/BAXOU0GSfw1zjOB
njnz9on4X6Sd11LkyLq2r0gRmVJKSp2WxTVQQNsTBaZb3ntd/f+o9/73goKgYtacTMxET5Mo7Wde
A62oyLpyy57kHmwzpByRQd0h4F+/IKoY3uNDhuIHG3UFzYnHM1pKwiSFwxqhpN0cUsEY9qFR4tkD
J6xpeDA6QKRD06nFvdu8SvqUnreLT7lRwote1UGeX2a2MBGflT+SsBLrIPY1tkotDdgBQdwCp9FV
GOK/E5pA6BxR51emMMcLxLezvW/MVBjcorwyYdnAY1c5nFms2WyFYvGc0rxuUZJeV04ib8NAF2dD
wFs+G/nvOcDFnPu12xU55bc566aLWCVUaFvgt27QpnsW0j/rF2xVaDfeppxt4weqknqTuXh9hZYz
XgwIOVxEaE8gFMqVPBsBzlc6FLsha54ohSMLneKqELi4bUxZiTbObMY2QHUeo86AWtmpJF63g0vz
2ExLyrz1N0LcGNZjZaFoE/tQiiAlBpYn79CRRg4IjPtklMMqIWpaSVVO60x7E1SDhXxakKSn5L7f
sxnfs9IyHhyXgl/j+mJdBoNgN3bg1wWEplE31J3m6lmlVAh6hO0xlKvkKo/n+nap2MNa0zzMpjv9
Hpre+mX2+GqNHpKnUZcEZ0nWobOvKuO7T15wZdYUG+kfEyOQwcMIEmpXU3y7i5NbkV8msTKedDZC
C1YNWOAoYWolhEcqk+EK7DAn0DKmL6FMkp3R6xhJ4M49b9rePmR2qQiERHc5RgIVUCvADGPEhzup
q8WEMl06Ce0EKC4qN54FGLNvXDYHEdjlULjGps8sfAjUIpqbTOqyTmV931W5hsHRaGB6KUY4KDgb
GxMHsbVhFNiljRKPJPT4uLoKIPXOkNvUP7No62fFReBBWmzT9HY0mu/YxVDSH4AfJyG8j9kcamhu
VEdyPdQv+Gz2N76MMXgqyFldFLf3eo4wofOhDvnAvIs0h5dKabmg5B4BfHOrwdrmJrGN6oLiq1K5
+Uf5QuPDN0DHGn20eAbtltvWLsR1PnqPE8ph+yoeJNWnlDhQLGYz46Qv5TDPG5P7bh+bAHoGsvc1
dVRQscaU7Cydk6fF5nPopKjuNrY1raY+zHpcUNJghFcUlEjT5sHPDoQnPSLCqnacrbXw0Tfn3IB2
JDHE9DEz721fdh7S7RTFqBQEmyDsCyweRrQqI2e4th0JlKVo5u8NO/emFWUWkgpqfWUN5feqx4pM
y7p8UDWlIdk9+6V0aD7w1lh2lD5SsZ7PSimNW8cjksAAsD/zw9nY2E0kf2kvE3/IBn/aoMKvaaaJ
X944x99ip+gMCCxR871PdXBeUWvDNks8oDq/WDOREZQull9eY12z575ZDfImGzl02YPokA1Rf0me
3eI5WZRztk8r14GmVLsQLbxJFb8Hykfbru6re3jf5bWXO4D8pccV74Ggr03ZXDV+taRsU5sNVIYK
KCAZZnhrENn9alrIk13t2jdkoC9cot2Nb0VynY/tHV3E8CyN5456L6FGb+aKL6Fw5lho8WD86WzC
mdpQXuqly5RJhObguqeN+SKGKL0k9XRWceX3N7WIyFcr+HBhQ4HRDxU2StXwZNMO3oZ2Fu47S/aE
rak0ribaDxvdluOmYXvdxgBtOU424a21BCmBQQCVyYKilTE9yaWXnhrK/OkGzrPr+DgQuFk/3kS1
Y2xLKzQvpAVPQKQQizODUnZD2bReZyHvhZw88WfO0G9CID29M5M0vo+qsPrqKLv9YiXZjDi+6Dey
8dqfLb5jphtt01+GHGduZdu49PTCFBtGHI6i2A951aLuqZWpOqcCPdymQrOf9WB5OCFgWJLgyffd
i2BPWXPXXg68q+sqRt09DjXurVN3OzayPTMdrAo1Xa8tKW9N6cogK7MLtP+L0rQuy75s9ii0t4Dc
MQEcZ1+fGXmKVxEqKtPXTurYpHNG5bZ2wxI+DVYSrW7lHkAGnNrOajdzUevfBkzsnVP4y7NOYmYu
/8ijwkA0GF4XdlN0c5Lyl2+18kya8ctoJfMFLcIfozd/03HxElu8RK7ov5W0nEOkx7XV4duQFh2Z
gV181Z13j60DMsRs9nRvGAJu99g241pQUvhWGVK9xJU5wToJ8OXwk9Ai9KDEBS8qI2BAMb5JC+sw
pXNGpwtFd5CA09B9ibSJ+RZmQV/45eZVNcZWujczbFQNV2O5kUB7aWZ/MBef1h7XwBjPSKiY47Rv
WaY9kij9zzC24qupKmEng7ja5TJHARX9QOjwIr6mEjKXqDP3Qb7V9CM3yeJoFUPK+d7Ap95GWHWd
mUFR71BTFLte5jQTQxhFym/DrTbCENMqmV9QzMnPbXZiv1dJ3p132GSQBbnJuhiksaIcw7akV3JA
y3w8i6k2QwDPkruqGAKuYYVdtocEuS0JwaF3eLjJKneXtX6wK7J+pkvPNdKlc7lRQtOmmyCvZb3l
b/RgkjIESK71Af4XLvoUQKJ9Z9MP1ryjf/Irint7HxQ4C3cqpDZnVYtRjlfDIvAgEsWBMimAowSE
RQCBnpUH6JSm86OqavFCDXwRvCcguO9rJNq7LhgXO6J2FybQ87o2Q0dWhPWX1se0VEwDzBQ95Du3
cREhG/EgU05rEjhSRB+b6IW03NwMM+YTyRLdNV5Wb6KAOofVQTUTEJzORDs9ahmSkWczmsjL2xBp
1BRwBWi76WmQJtDnGmfiqA/ueTHVN3+aMr7ISb4z4wgLwiPi6qsALiTQiH2sXelrUqHiUXhOHTe5
tWhCbbMxddaJJ9O7qfPsH0mbjd+Mxl4Q92OaUvNJzU3Tg6bLyr5BQ4YKs5s4P+ymsLB+W6QJHLDI
FcHK5ZwjL5NGBtUt7dKXJJPqqQoBom7grAow3QPWolNRhZCYURLctJB1N2My/hr8xYNhjov23Guc
HibSkFirkfAF5z4EJUpTUl6UTr0z9dCeGf4Mhz7venTvoIMoDzqUg8vRjwmLPIE/DWo3hecO2JqW
9sZypvDSCSzxy0gVYZbdwO238xHekzNgZGmZ3blL0vPgknOtEWDTl9hqAzrAevu7V7ODY3uaNpOj
IFH5As1KQUO7C4f4IhOlSf/RGc9murbr1rAwZwCMs4UG2O75bcb9ZHR65whffK/zisq58NVFPKny
PtVSPQQZ3DQ/7lp647Qqo6F98kd8ERsnz9ZJuTDova6/DMsm38WyzSBBR+GFMSvWIjYJtVya1zgr
djUlWrec0gdjSuMXmob6KfQVPHJ/7P+UZQSPueyGfTbK5D6efO9Miip6GpOEAn9NEkRlDrClD/Vs
9svkwc2m7o7+I53V3qgUTnuFNJNV0oubbnFjGUQPlN+ao+lArZyOrWgwGIRIhxwrlQQ2Zc2qdW5G
bDlp+HQlPlwd/qOaOkm3lYYFPUpV8waHSvp5nZp2tpVeW3He34xGaa/b2nrJXHDWnpX714OFpq01
Y6U8U/alQ1Us+BvDfhZdRh20dAX1Q/sJDRKBH8CAzkyZid8hycJqmIxgbZmFC/WrWM0CmCiI2j6y
nVWfmSEp7kjtDmdc+M8B+l8hG+cuSYf4hQIedhN2OUe39Bt9fCvGdA8aDSab9oJNyvYO1540p1Vh
1eF1Sr+PEv0sUA+ghC6L1DtjtpsD1Fi4dbozbyNh0bssnZueYAkSMEzFhdLX7/2OYzqbYEUIncXW
FFZ1XiRpvZU1Njp4EURDDkZn4pCEuD1uHAtLjjlFznxVuhJ6kaCfcRXlprvOMKHCss4vXnDqQoZn
MqxLpzCdn2EP6WMKUmTN0yXmI0rBJp2/W7uB2MoOzZBWtooMVT8qyx6JxroJs8+aq6T0oL/EQQj5
wse9lGOOjmu5uFUUkH1I1uxNPRPzNziPrGmCACFI7Qg1PEcP07eyxCvdlIpSBcJz/j4LLQr6tTSu
kwWpTe203hotHuOD01QPRYGr0c63JoQw6zb900vl/8ADAxeNOHK+eQn2m7Bnsc4zynbrpO7dYMWg
anTMXfmPMGzECrYAlGfS4LMIghYQ6Gs+hL281ilQqK+ucfndnE4QuN5yOdx3Px1g6+uf3iOKETrC
Cr/SRr2bRuoKDYzFUGwL7zAZyQk04xEeDxigpcHhgWWVoNWsY71lY7DwlvdFdpehSbqlof3PpsqS
jilQ33aB6TiWOqZKYEmhaAzYiONAiIsOQEP+4Vrwc00tLU+BZ3O0d4xejbI4MzXeL3cL6byfIKeH
/4gOsQAl34xwDF7VTVfgTssI3EghD/WAgQWX3OfzdAQqJRsGC2kJ7Unbtk0E494uOhB1Byuptj64
fIODARmwPHkKe/kWW86XmAwjWRGHhom2nSO20FhlfiTMoTwIe9i2VIl7AfzgW0YT/vOvebepTC0W
/DLoVeGZyj06IHEnaCHTVLibso0nKC/t/t3PPz4iXazx8+XnV/P5RFRMO/TzAd7NlKXEgo21gMi6
wjl2IDDysi1DXcX3g5gea3qUiXzOpHsW2frEp7xdeDDX9EUd23QVkwXY+69i9Ss0MW7IiZ5H8JdV
vo8G+qpIhp2A3L79mGUINpa5gGJNx5WmdYT2BYXuywnxhevZW40v9bzxmy06K/9kxt4PsmyJV98x
Z2mhfItB1ES9FVmOjRXhfXbitjr1KctsvhqFdCCNkwzqHS/aPFxj/mkCgekuP/+Wt9uXb4FIZzJd
kAKYLvNYTQ+IwjypPozuiyjqdgF83ut46oMTzJrjb/G0NJXjWsoR3MDe8co3iWxKIar5loYDciHz
lOwTxFmQtLDAyJioK33+Vcvp/g+TR0sw62KBlDscPiUd52juoqGSASBVeZt5UZZBxEyCay3K/Etp
6uBrB833CauQBzm4J4H5Ryzt/xnbVZqHgHcTZPsRg9AvUApVjiVvc/csMRZuFbnk8Oint+l8izQa
Mf7XAUhVEiC0k2SXDRFYrejdRSfOgvduEiA6oHoBONyymY3lz19tIDkg7UgBEFWo8Lu0zufhB2Jg
2rk1mx9+BK0ZDNPnsy7fQtGXT38z4vHzQf88Dgczzw4ezvKIN8RXtedAow5fkqGhF1eSjtHKuTCK
5jIru8OJ4Zer9u2qL8MDhNfc+aZ7rMI5WVFLRzDIDnFVX/hj9aObQblQge4X2/W+950VpLwC81fn
AobGg0H2dOJX+GjOiS245wgDUOU6mvMIT2TZkqkdTMO6Ho32S59iJ0i35Y9GwdwpaVd54eM41l+K
0d7Y0FDwFXQpFMePseGc1fHStZXrESc9XPguaY7/F5vCg9zI+8ihh93zdlN0fQA+GijNIc2sA7RZ
SpIe4hh4IZeoNcHJw3/KaZ/BK524aD7cHGShaGNYpnR4k9+O3JQNMqyosh0S4IvNYi+D498IGSOz
v5b2D6v/pZsrYzyhgSuX9/F4U7wedrmaXp2CiQQmrEs2ha/GdW6cVf3TOPyagoMdepto/OH7IMWb
G4rY4K1PxVN/pR8+G/1oukURFUA8s+xgJBQLgIFfGtAv9j1KRtTAUPEaQlBDlN6eqVr8Tnvn3k7d
NY/cDgUAzKNjki/7XAmqH6MsQQpVz0OI0FUXilvbmMBCdznGhPzses5uiRQykk9SNA+bLtPUO9jY
fwpkWPHlC7ALBG/s4pGXA4kznG2MmeaWdtZ1OKqtmucfoL3Q3qEKrwdUgmjpZQWCGoihYZceoJOT
rAdzPOt8vCyBWX5N/eDBycWtn6AN1PDXANxR0UdAtcwvNPataqruB8cD+0S9FBE4DErRRqU0BsoE
YsROAZNf+3aGhbdEaKsw97Vj/u4r9QjGEXj30G7rDDuUqbiM6NRS0gV9EAQPVYQPQ9yY32UTXLr6
d0L1KsWa1VFNv5Jdj9Ujx3ygFbkOBkkLor+aCvUwGsNVHldbtEvVuofDUDbB3YkL4P1LB/DB48aV
UKNdgsK3243zjyHG6KQH4ehb6iOI/nm4v8rBuBiRbEKRdmsjJAcPbW/F+IuM/tcwGtaSelvjm495
ZxzAdp26Gd8fApq/ptTOkjpQrTy6lqyCakukivKQVC82LwDrpKjKGvJrhUwBNUJjemz7B6vDsvKU
NPyRaMjyKlDUh3hlE2M4y7+9nRJBg6l3poRQvDfyy5n+yM4yIAFHrZpp3Y7iT63N8Wn2WiBQLu53
bTo/UTUML2Bpi62RWs4FEgSoXlQTYM0oaDHs02onBkyiPl++5Q56e1xtKTwWEE0RS6njaGhyhw4S
etscKDGBDmt2ws23mXnilXgfndhSSnuJvQTEMHWUMoQe8Kc2HJsDZjjbJuseXcDQtqUPVp9s47a5
ohG/+/zDjsM84hCG1I6EIcYmOJYEN6baTUfJkMk8mOfgrYxLURnD989HOZJN+d+lVqS+DhUDRX/t
7VJrIF20fO3iUHvnUf8SFd/1DLfMw0jUu1VUr+PuSyB+0QxfFdU16chTHWMxOOdX9XjjD+D3/H5j
6cc8oWeY/xmpwKR4k40SpkUKbQ/mWWBdjSLCqDi59eIT9ND3yw+ZTpraXo4KGcTRExXFQQn7aioP
s2ov/Sm5TaIqguRknPJg+OAxVPAdSVckj7FNVv92ooaokLVJF/KQp6A+EipWL1TzU3Q/3JcxH7Ob
yFPjF7h9eM6AmsMOfFQntsT7XcivAH+XA+l65EpHv4LjRtngd015iKpv02Df5QhcZbREwK146bMS
6Yld/z40YjzCDqJ/m1zzWLPREEEh7ITJDXLPeVbDjEajmtNt4LYhbvCj+TVLcFa1Rglyqj0pL/Hh
51oQMdFHlaZ5bFtiiI6WYpWXHDIBAaTnMQqK/C5qs4xaijhXAao+nrP//ES8P3d89F9e5nIiyAfe
rnMjQh/AyDLJYYoiNv682H19PsTHe+k/Y/w9lK8inMj1SwPAZ3lQ5t6jzNpOKNTZ3wBGgMQdN72H
TUt0PnX5iQ30wWkh1bbI55QFq/o43C4tCVnD18yo9B56LelA9V9nGnMnvu/9ODZZI/VWCN9QkY+T
xyoCr2Hmbn1opH3T+PlXY3GLh7EQhEgu0ZsRrvfQttN5q+pdMcwkHjUKQwD7vay8Q6B58/kvtLxX
R4/Em99n2Wmv5jsdymyiC14TyN7Y1CtHdg4AjpXR1Lshefh8sPfxxPLxrss51eQUx2aEI9XZOWps
UK0IIIkCwEyHt7LOzgDwnEjfPhiKx49be1lNqq5HtZNo4v6b6HDx+MX3jk0JNpGltwti80/gI4z0
+Ye9Pxm8SMi8kywJod8la5Y3Ghlg+eZglXiU9eressITN45crrCjlaLuYFrg0i1q18epOGALBTBy
bg46+1ObaEwME33yl1GT+qG1BOBA5YcZEGXshf/F570e+miTWIDXAq2XNx4H7Uq2tNJ68HSfz+EH
J4MSusn1DUXVFMevSF6CLATAYd+6CMRBMLacL9A0sss5SucTT+P7zUHkJmwSRuIW591yGXEPCsuJ
o0NnuzNBCoCF0IIVPKGnixRnMp849UeHjPaO8lg1Qmlhmu/3fRJIR3ZFPx16qfO1kWflfu4EAqHp
VG49EXQkFY31j9oR1IxomVM89GwLcsyiS/D2ZPspqoVt17kH7TeLy7pHwhNOyWVvD+5uZH5RazaS
U7v06GFcRqVGo1HfgP5Kl+oo6rAqSibpKIyDCYLhXNQy2bUtFKiukJA6mkDeGG40fCeRhBdMqHyh
g0VgsO6T5AdimuCTzRBBGK8b0kMEHfcyA5BzOwcRT+1YhBeFlicW52gzLGIh7DaPQI8qKwHlUehQ
itTsgrYwODuPqJt2EHHq22Q68bCdGmVJal7ds6qy5wTReuMwePpelGVxj2wQrOEgNK6EKKzd54fp
6EKiYMjnALLnkUHURB27qCbCsBZ0VnXoplUyrqZ/1r1ZCpJvf/4y/qvPqRosNivhVYfqVwsFIPyX
v/7RLirHuXAzg19fTVs3BVZz4kKTy/X/6jJ99/svy/Xq9zdtwxVg/auDN9/qb548kFXTG8qoFljr
HuB2AUV+pb7Pxt2/W5jlqng1cAvNpCixnTwY9rkcN8hW/buff3RVl2U20IS0WRguNpCEp8qipzbW
0a0yzdNsiJmVyedrpe4QWfpXv7991E9zva51EVGsDsRJoHOvS+PEcT96Zv535V2Xp5q6hj5OHpug
HWFLGNVBa8Sm9qPay+b58294d93/PRz/N8TfGPfVGouk71O3COoDLMxtvOAoOixj9Hfjr5/oqZ7d
iQ/6Gze8Gk3DYWonVFsP1Ic9ANrNOQz7zz/o1BBHlxfQc8+altMOtT5Xa1NedfOJIT7eV/+Zs6N4
TeJ7hOoEQ8ArBwSMevTnn3Dq5y9//mqWfBnYeQKP8DAkZ3W27e4///GnZmj581c/XhqwnpKZJScR
REIz6+FW/MsvOLqyhiRDMDzV1aF+MEdupxMLsPz1dzeiVhBHTCJM8P1vv6Ak20RMo6kPY4ZFbb4N
UWXtix+NPx0+n6oPV+LVQEc3oG4QCDCduj547o3h5PRQTsQgH64FQhMUpajdeH/v/ldrAcpoimUT
1weBk4eLS5BT3eDd9PlXnBrkaD+BehodxD7qgxMFO5gN90nvQo8+5Xr34VXiKa1dSbXBsY+CE9BQ
vZpADx30XofrwVmjbXc+27eff8yHa79IsZBcAPs4LmrafYNJl8PWUvIiRpX9z4zc0I/Px/ho2UEx
EP16CLHZx1rXmVm1aBD09cFwv8CsgjPwX5yP1wMcvXyguluU1xjAaxC9+BVV9YkBPpolqqhKUPhB
MOA4AcvsOmAG5/KQPTbDthj3ULrL4kTU/tG+UpKenwmsh7rS0enw09aHY0z9w+mujPTHWF+38kQo
ukzE8UlXJlJrCggRzauju0p7IPn7jBI2/OYH06uuDKGRzV9EpIKLNEK1WC019X++/K8HPbpewrLr
q8CgaG+7zyvTe/r8p3+4NK8+6WjWpiCzhgwVpcOkN05wjtgACLa2OyHW++EoirBBgbqi43j0RuWB
jolMg+owbcPoRiOBTM5innhJPjondNSps2lbLJnU23uYXLKFOSHZAMlFubOcE4v/4f569ePNtz9+
1qgGwEhl8YMOxOmBx6oTu89X48MN5oDqYheTyR9nnnNGq89UIxmbRnV7rvda+ujgjisbKnlyZlv/
1ZT933jHMWNT1k46JYyXEpZk8/2Eqd3nX3RclvwbNZLDuxaJ9HJHHp0Zt4UP1gLCPNTuGYR7qPwA
inCvjOCnwhB9ku3m8xE/XKdXAx6dlyhE8jurGRAR8z6+QXkkK84+H+LD7ey59E9s3hfUJN9uBduu
6cjnDGHAshtNmJEvle2u3PPPh/lwN7wa5mjHcextLCwZxs9DCDT7oN5X5n6y4g3qLquAgT8f76Mn
k9KOQEqSdQK98Pazqswp7DwNy0OT3yY+zj7bxL1CQiU9hY/46KS+Gui4VO06/ZAEmoH0H6S4LHWi
SPXRDrAFZQl0ThF285Z5fRXGCDvLoAVzY2prpx1IyavAOrEDPv6C/wxxNFVjHHl1YGccVBTEnHDf
n7rMPtpi//kGGpxvv0GhPaB7hz5FAEPPxB1NRfCnFPL22SlL3A+nS9IEWsQxXcpPb4eiTB72tOmL
QzHDSnom983Gf4Yu/J+qB0Hl/x/jGB7ZNwmKTLAIDlD4lPqO/EqFbynUlM93MCCS5bc9fqNfjXTc
X3LF6Ex+ZhUHIbMCDoWnr9M46zZjBRy3gWJ4PlBpu07CKbq0wxY9yrrxt9IdaUBWdbwp0dMDiMPf
QBpTn9coniDB1yxQ/9RIozNltcFKlcpYwV1X6HMFObtY5s5ZMbg/0XwBCVjOvxPDcA+xHTibeKoq
nHVCF7HHyLJbJIZMnCYz7ASGOki2gZH5u8KigEL5dGHahJJLReIOapMJ1bBFISB/TetuPYEZ2cC/
L/cwEJ51W4ewyGWxDqroVwFRa4AstI1H/GKyqEHiroHnF82D89vDZXNVmAnaIzDv9lmCaKVNPxK1
rjg8zON0kc8Z+W+Lfw8SJZjZIXSDC+PgrpsgUMjXDAgApViBO/gUhotFaa2Aq09/3bxUu4pMNIDM
BA8yT1b5xrURZqFY7aEBhTRVYo7+mWPH5a1ZpM9WhmUtxB73pzt33d5CUm4PSb27CQwBxt90q7Xy
JdRZgdNYgzPU1kFu6SKr0fsPIyfeGqhj3DVWj6NQCZ8772iVI49Vnic5VEIzqtSZlH7x022DZm8P
XbV1TZI+r4AQo0PLvcihi27mNDW2Nbz0DRBxd+PX/a9GBc46tzv5x07DaY0L27yfxKBQcHRMEHzT
2KGZFwhcPWv6BvNCGalLH5actpJt1GPhMVe4gYwKU6RVZ4zQrCokzTwvb78WraM2SZbjhDMgyXeF
ka15ZQbZn0pSCgIuos/7ri8wr0Fksp5jNmaOrAWcNLw4Ji6BIdLjr6j3EA1DHGErtO9sJ1Tcz0oF
QRheCdaIidYX2VC3Z7Y3Qe8IRcqCOtgYB9UTu8PdpeZk/QxmB4qbibZZ3wXueSXgcgbtlG7jenrB
Xn7wca7Mp4fK9dGPC4ENlWHYX2O1h8No7GOJ6s322dhNLzBEcNtzNYui82rjoNaSbsIULcXS7PK9
K2W81U3enjdOW26H0r+R0RXOllGFB1IJPwy3kRUMeXMPSSI4y5tBnYGcRMkPcRsINKkFt3JQydpK
uj/1YPyqJpuube36e9+tzetGYR9LayXkepzcH8hITc6KCitaAVEOT2Ss532T1i6sEOwBQ5T5Nn0U
Grf5UOhLsyxwK7bjcZWb0JO6LhovB7Stdk6JDGYbVsGXxlW/DU/AZtGYQMgK7mWfIsigEvfXKGPQ
eSBD1iSAwy41fET+WzmeyygbaRhY0Zc6Cfvzxpf+nR/MEa6URbkqkD+98Sbo9fhApBIuM5KreRY9
GiaSG0qhvpRAYt5maYR9MHnIddSG5SqCMEciaz87aOPCwYXal1T6CXVUZ1fBDVzrxISehhvfIS/K
+hIJCsr+IvgyIHRznvsazTro4aAYwlst+nETFjr/FmSOu7L4T+xiO3szIk256+PZhRlazAC0DLi4
sQ8/0hjMXVksak1lXm6qDpvhyEOmITIXIvMI8y/DMxYhE6A5iZyCK4f/ROdhxjdPtsU2nOvyOTCg
5yP5h4Cqcg3wBR0uYq3t/g4pCKBT3zZ7WNkhMupBurYWB842TkbYPQ5CsloH7Jmg2IStcKDVtYv0
TkYcac/9Zgiq7j4AIrRrFzp+V87FRaiJn/scBRinmKtVU81gGpPKX/F/+LdyjgYUUcqfcRdZ64Q8
aNM1kVpHDa7AhoWMHrI1LfKRktArDCHxe76/rYvK2yLjZW1mtAV3mZFUAM1y9ZT5o1hXUCPXUeX+
qmGG4+ScvAx587uEuweqMn7psVaxyg6F1RGHYZ9bv3GZAFXh08D6PNs2sAvX9LFQ6TpEma043swd
kNUMZP49jWFUnFzUpfLWwMYUlwqjctJ1LEP41xleLEmEaF/QMidlVsPT1rm1dxCUWeGJnQCYC30U
3sLxS95PKHMibdJ85X/kJKYRspUqqumMcmN8jdwGaqBdpd/cLPvqVK79veuMDI9jUV1MM247AV2h
Cq48qnIdljiUiiA0wTY1nlWA+VyWQ0+GSzwgghdYF4NnwFakY7+Roedc5IH7W2kw+TPU/qvG9dAc
HBpjRRtQgAJsRnQnAEQFdW+tI6eM9+ag1LaPqQwKzskO9RT8Ijs57Mk0my/IHrbXZaniizrj7l1a
elf0ChMcP0PoMYX9h0uo3PQO+rQ9n8G/tRU2SDrelT2mbQg8YflGTYytPXTgPyCBwgmFqq2shVsT
zxdm3w2buWnM+zIOnZ6souu61SJOu8ck0IYC6MXflN/wtptE0M9Gib7RCom/nkihZjLFEByw30V4
2+wh4nrAe71CP3ox3k1VKZED8mZ1DWE2Qd4sdTFHgiON+K/CP9B0f7iN/dPuum8T9JNVbaXRHQq2
CbJWhIJ2j46p40x4b9Uc+7Qzgls7QofEg8C/bhsLANuYQG0b/DHF1q7OYBpGUuHZk8YswhTY9UVe
4pQEHgqBATsIbkxWDbSlF+7cJB9p6gX2rk1hFuaLhleecvjpNPu4gCPp5rodYkhhnq7SNp8vRleN
O7O24vMG2u11nyhA1oFCc9pXv7MKnG8D3/hCtG27HWSqf/iozqGsSY6WLqpjboYsjUaFZYNIv/mj
QUYRBTQ4BTDqZvthnjSKCJ2KYccFsr/LRqQ0glbkX+RiCjoY6Z8SOdRVGNOTaoRTo6hsRDdzgRZP
ZvfJGdjQ+aYsOk5JYzXBlXKGch0XjnE5LcgndOiw5Zsm7CTbVO0Du1nc9rJxm6JaAdmwK7/lFZiT
Lqs0BENL7gwID/s2hxy9Loy2Rn69924QqGAfT5X3rGtccnRtyA0Sjd4tStl6i7MJbMKx5bSmRFDI
socQ2MtvZm60jw7EYqiXCc5qNobalAHEzGVv4pGldmoQB1lV/oPfBegPddW4T3LpbwIvn/DzzKq1
h6fNLvK1hzCnkXX7uZ2CB4G20Z0KeQKnligqwcJxUwa9v6WXXj6ohXidQJ/atgaXD8psQKFHK8YM
ttf7SIt4E1c9FH4PdFrc6Xvc0RCe8wkiw0EPxcqdq98W8vr7CSGCAzubvSCd30KB/61yYtqmBuIs
eH4DvLiT4gkZZnsHjFesIAOpXRTP2aac5vpGtL2BdITHty6OVdllHMn2AW/FR6cRDdFP94IGYPBl
Gq0as2ZTbBIhX0Z7WbQRdIxTmhBjB40DKYo36PtM4dk4UpIDjSuJ3+MGLnfeXoegUbGS5TLVbTTv
ytoG3wf7facmOd7741SujZDDGKbp16GSyQZM2h9txjRxgKpfQLy7QYpiY0JgynbPpQgfYDNDmh8B
KbjEXvuhapz1gEbNSoxDt08DLzob4ykBy+rIXVUH2CFbc3o5RX66dRX71GkCxKo0gTC2nZIkIk7b
iyhKqzu7yuKzanQsHLea4Qsi9e0jEz/tzT6BtDpMEw1L9y9coGqYgjG9rBB/Q8Qg8R9Qj0DMAiLy
PqdqhoiqRoWaEETSrg3rSzP+fxydx3LryBIFvwgRsA1gC0NPivKiNghdGXjX8Pj6Sc72xcw8SSQa
XVWnMrXhva8dPWRFJg/cpnLOinTijbVydTIa0V/B5VERqO0Uf3YZ1ccml8v02AC2kVxWx/ZmF/I0
z9Yni3YN2+hOUi3i0DeQ208QClXlbKmy/mSF/v51ZMLnlZ1hbMvKGsNW9COTVmT2uDBrqR27MnPE
Qwcj7czGIQNlYdpeCbhjb/VshZe2m1zzyhSh6zT1XVojPEtTbsXd04cR2N2sbWl85a1G/eKUCTnR
AU6Fk0+4dSjsei8qnFRikUIiPxUl5R72y0dUYhm5+Ejaz0nqQu2W5vM4OT1ZdzKrHPHOVaS2FUQ2
vYRWtmXnowSw+5tm6cQESCk6aOGMdG+MSrppoczss4I9A4WbdGANUJgJGXPJn1XLX5IObVqX05Qw
wQ0TsCgBuXPXUUXusrjeGPussd9dYfOIOJLfeZKszXOKeVUS3Yqor3CZmzp4aD1jo+h+/rEm7jUC
ORDEXgus3pKcy96m86Xj3b2UYOqywAU4yW3eUfhRMbpCr+UYTzIrW87goHDWa5m1nh2tueIBvg3A
wFHbsWLtDQbL00rhSpgokLjsWZVBAmAk1AyzRLMM9u/O1mbNma8j2/HJG69/IjOgiH9EEs/fthqN
14UthR3/gRlyVp9cwLGy9RmvlgbW3R4jTgOt/uhLFtD1yjFgn832Tl8Tw1MigH9cNca9ng72Qx5J
nvDqDlkdheRc5HITyG4BxuVE7gOJHfXOzLrFtv2rFEStdCqPwzxVyrurO8pWLkr95S4R4BYCqHwu
RuPTBeD/p0x6xCCRQmLZYB+c08C3lBbh92iR+iGn66loJoI2iuVJTDBHVMMxPIdOICe4wrUAUhsl
VLMoW3OaEAgLgI5XtZsdjymXHmoRjDErzla0uhBPnc4m4GPYK/NtbnBuUv26MVShpkYKoFWx6VWm
GQepiWBZJJHGrQqTdOeuRqAuJlhS1Zg3JQUFvO1xjAPV4kspmkBZy/m512lnYCwfd9IiBQnTNT7J
zoKqUVoOBNB0eMhLa9iyPzt8IkRwjmLOlAvgSDjNk9VtSnQeHwmnDJpLNw+yOQcSzZdLv3K1hWpS
JzAw3Xp41uX0O05YP5J+dPlZivWkJ89DgW9XZj4FEB+Mnms3rrAjxws3n3VdwTMaxnCRfWOHCVuH
gR7rlqf1DYWf1Fj4TpMk59d03A+zFvAn5LJW/6w1/l5SfXqN9are95aC9EMtlzrdk02EYGa1GlYK
J+nFX5JbM/S+2QiiOStCbPSpj46evRENC0xYLl196Xr9R2qp+uJKajtud5RhCWC5PBo5AdYGWk4+
i89K2P3OKGr6JLapcfeTACRqg5RwlRGwhTzw5qrLu52u99pygfnZNVzvlELZ2oMZ+XlJn3aquK6y
ggYnLa9rXyIj2QgmoZ4t+w78yfpIA2M8qjHbMpETzw8gfjsYiBhB0lJNdqkZxTunreRTojv2M7+K
4Qmbr2bqsCvVTZ8gCpVgNiEwqFyePBJsUID6cQgZfpvvQ9qk4dIXxmef6PrFzXId7TGGJcaVRRf0
nKPH0WTjqOg7WGJq9K4DSuVgViq4iHCpehMGY1VIfde5fNdAi/xbZT6GsLAANTgGh+fqTpsMAXY4
yebfPEr5SnMJwFW8xBviidAbTT7YZVnMp8pOXtdsmgM6PkDbDKcGOMHeNG1HniUx/E66XWDXzptd
MmAwUwo+MxWe7L5erO7JGivlCGfIPkJPTy62WaybMnfycIV5TssWW32v3at95QZtuX7I7Zkbal9J
2nomLYs44tG0vnmf/LoW/omBOJjPrJhyU4F/OE+WG4j7olScpjZvzLs3QjjDQ1pBALQrXnEVTCB+
PpFgx9HbMFbdL3Lf7UYZKp5Jxeq+mql9IX6ecNfqpo1u1uWF2+D4PleQ9AwZJR7FIoxBvlIblCyY
XHJBMbA2Ir+t8CU2VTVyv1isMqSMQUmiLtAqmr7Idn1du4fY1v/aZmGnsFlXv2ktwJam89c0agtt
vcgPnLfWmc2pKjD7iXWwODbkU1sOSEvdooegKk1Q1ywXb5wxHtBtRd2mKbvIM7LyHxGghIdV/iQz
KCnoJZpxEBVf/GHVvu/EDo/1nXrjRBFk4Q67y28eWbVfd5b2UDJzDwHn04kzRyMYevc5h/d4wjaa
HOgWyIM+zBNgX2e42kXugJ6BWUN4ffQMJVHeiqVTH0dDSx5lZ1RnN3fsDzwGdKWoRj3+uLgeyLht
wEBZO9PulgAKtxFigihDUwB4VfWsD5R4wMme111563sRHaGTyl2SaO0u0rrkCrO1CyptBZPLx+IP
2aQfjZGPJhax7oHes8J6grRXRtm6rTNXP+qQTeB6ao1nGIgfXFert/+bgmTcbdZq/VKSwabl2sxi
30/E+ti4JUTGNW2jdcBXkDFOOzLIgPachI+jmAgKpKbYT7O5c5r0pRVwWJK6G8LChP6bqUm2J9Xe
XlwkCAed5uxxBX3Ma0Vq5h8xqeYmnP4jaorkqIEH3OYdpLM5zX7ibmbIPtHyNdfWwBTYDxYo6Bxw
qF3gDXYE7amWOsC0c/UB3QTPtwXIBGW2Gpa10e94OI0NKiMzVCq9OShyrp71KLM/5tX5Z1cz3xeV
8wagZ7+pbRBvs1I5e9Nqa86StnohFNEFOmR7Kna397VcSW+jbvenNOsK30oV4OjD3PrKus64jQsX
pL/SIHDukarQjUAZIfooeubD0Kj2isb1qw7wig0QPpSCxUetE9ZtWa3xQB5ngGE66/f0qTq98oIz
7y1dfc+uhPqQNDQkuAaNu2W071jXHE5UqZH1NgE7lQ0Xf4tu+0/GYoru0YvjRp3EkJWQ6JZ/tFtZ
h3OkiQ1ymMXZ6Jpxg88WV3Nr1D4XcBkYVi7eZtManzJYRYE6RtiI3NzewDkA7mLyHX+Qs1IEsT3X
dC96dPDRctcQ96N1HgS9uFUHdlp32keGonivzu2v3iJjx+cFSmmeevYcVHa7NwwpYHtNTbUxNCM5
67Ke4PjacNJdVAuy1c13sZgfhIhVrm3Np5UnHdaxlsofSFW/N1sWXZVpDvUoGn6M0tVierkLJUjW
N/3BcUHPVXfUa6/28kMneRKMsqRmsgpfrz7usM+pe9Zrk5dEX1l/Dsf/yS6nG5urzQFnFxqO3KMD
qNxSzKeIHNF40Tjo/VmSJipQQoUQ0jmJuQXfMhsWnl7CniS5mD2PWi2ZEoCxh/Vqb6KsSnZTo+l+
TUpvj4ipPHSCoDkPn5WwBDqI2tP1wT02rtbcrLWREeaFTt8sZvo6uAnViTHdkuauATD5+/m8C8xn
h14BRPWhSAOERCv8+7I0gcGXRuSpWfQ0U1hcLGcF5kY3uu1eUzbJh03WSzzz0tHCpo+aoEkkYuY2
MdQDdGNnP8OGfo+k2gU8wCSxRRft44Vrhe4mbxGTfr9yYsRHmuVsI11RdhQ30R4suRZYGIBfnRoL
2EqY2lfirthmw0T/zh3rOwfbClqn+Veq1b+8LjXfYHe6CmdbKu1xpI6UYREN18KBUzs4UPDxNWVU
TIketnDdaO7m/waNA3JsyoJeg8k8RRlb4x9E7vKPg2pY73qb0M0+6Z7V0amqBlDsEO0ndmhHrNBb
SRT+sipiYXPJTLfsxmGHha3lVbmkzVVqmEOEIn7WHCp4BV3noJj1d1TE957km3wvs6NoN9rz/Rdg
4zvgzSHE0QSQiPsDkJ45l3ugzpdYqlRXrckPFKF80oxW2woNWHbPPAnGHAj/WGhcMOYKfKyeuVub
Vf41HhVvyfJXTWMaZ0qpbbLCsZ7Q0/1b9PvoA7ZYbbIDjYEIvREd+QK/RO2WZ3NatN1dxux3avoL
tL2iwDza47UkYmWBvqXVqZeCC3xZRB/kydyzXjLl8e1FSf4acxpeMuF0nxrIycBdekzmrrlqlzyT
rhFGbV8/cF0aTg4kd8fo3uJGxRRRgAHutZEemK3gf5hryQdc3a3GDWdN7bKvZUKkfBgadTqaNXBG
GsOTV6cKfHOFdnSV0pkYsJ7T++3lJrvXqPDWGJIYUH6NESFGnOiTV1R4wwqNvj7domJr1eYHhRm7
AknrR+vKfSIVCiUuYFYVXREvK3C2Y6OP2FKGdAOYjxXurkTTtJA/KA16OAiJeO2Z9vDSzQxZ2jSx
j0W23Djw9a3NHMTnNFQfcDdkQcSeqY8lz6rCriD5obKcci+B8cWZBk+5AnaYzhAvJ68ox+63tKmk
jNypw7rjMhdpAhXdFP/O9pyECPnWKmT28dFyLPlMXSx+Sj3jO69yVYEbv9EV5ORe2szqj6Z03bHp
VQiQuLe8smRF5v7a4XubGj8mMnrGHKpmPMHtrrgor03rL9X0aXBUBQUGAh8I2pejYEaQumgXurWD
CYg/M7/02NHOTelop3GCFJ03xW9NcXzMYrHAobZMRicu6+mdlgRIwZjQllFOrV7c1DhuUXlk7oHm
878+GSb+s1g7naxqIz5K8qJB0Y/9c+uqNGyjXAIzBHabFmXsW3ac4L2Kh4eqlF+oMfTQbF32CDNe
3NzqCi+HeT1C9bblwhhmeDdLEEGTY5dnZZBlcyz1vDyrzJJstuz7GQj4mOHD4tNQstUJq1gtL8Zc
6A8N3XyfZ4ybozr0r5OGLt7IlBmDRXNXyehvPE3MqfVpDAfLyg6r7eYHod4v35JPgLkq1bQet5s2
zpNAun2/kaMtd4xsMOe1VUIoYy72Su3qnH6V6rk02IMosz60qnhjLdo52FGXhGsa6TuMfghHZ53b
XNTPzoZh5fI0GmxG9/Zk7MUdZT51XXmqZwkduHPWgIWiBYgxyMbZNJVwZfk27LpRwDhwnaMd828g
Iv2su7vzIteYCKh6HBLgRRGl2Az7JVxoA772Y6LJRAZqJCR4YTWPzxLlAtMZW/cYq4+boouuHCgm
RrxIOwityHdjb6a7OyGcUmdlkJ+5lAvYiMJ8hm8PF6Dxp4VOlokHhvcqgQOoBZJZoCY2VtLeTA19
c3p3ys30czd9THdctRzxqXM5YroRo0fW2u44k7g6qlaqf00l0iQ5Rtp2kkALoTXXO8cci0eNO9o2
zobHHNXtNhMt4huz0M59dt+7No0xAL68HtmANg9CWM3eBEoR1E6EslCm8jNJ0yaMEXb5JrdRf3VL
nRcLb4ClMnK0WOr4bIwMZOwJDQa2E9JqUd+FVrXe40oam9maVTMJXnt+vwVdnJuv6851YxGOo5ls
p2JixLy+r+0odyiK6tAezeGJ5fGFcREosKwdip2hRekptbpJZ1ccX8nULgP3u5UhbBtnD52cnk3u
nDtlNuiJ9YqJN/Q+lDbVL8uV3XkxYUpUdi/23aIvz8040GziRuHb3GIqWIdQtcoHmQgnVNzpJ83F
9BFPlUi8RSwcOTmHQDPFP+W4iE3upBGF85Qzy1b5F8Y73rSazEdqifirt4xqi7kSzVqfM8uN28zP
M3u8VDqWiURfMZpVUcvyWuwecNi5B3VBsRTnWcOmbvm8DE2OCYX38Nrly5Z2qgy43rdXmTfTudLK
fGc7znC/FypE/ZkM6h0zKHvJi/uQlKvxUgPXn5bEE5n1WjSDu2WyIw+N6O7KyFal8B2hT4geHnDk
7ju7jnwlneZLM8c1DoC7hMBwa9xk7p9SaN+ScoSx9LdF2mIvHKV4nwwzfxyXZfJVGQ+hwVv3oaIt
HOYjE13diqtD5ubWAYxkus3K/DUz7YIaVFOPnaXP/AF6xGxVbno2gxqmTCzziYldQoZWy163ovg9
j5efqm9vsEQSX+PsJsDX0TAbG979pknVp0iLxSx8ZrNlqw9xxLKxa+fdprZW3UOApQcpx865Kjow
ZsvCXFzMrwCwiee7SQHzPdEuk4hKwPya8gaje88K6mWptXTDFOCCNtehYLI+R71PAmvh1epofLMB
WSYnl091S4mmXVz4pI8AHnLfnOnKsYDjbqKhcH5o4Ghgiu2aMVHuEgRx5H7plDUwFutTcpvbAWEg
RYKRnZbBbHgVgsNN4loaT4Dx6WTM9RpLttCp72VZq36s5pSe3CoaDtQzsAiYgaceHI2J/BmNgZRt
eV8zK74uTWY84oLMz1oDFnhNIKOsSdKGWtogg6XF/sDmW75xKwpDFqoSzxIoVIvRLNkfEQ4orum9
5Y4e5PgGyQLc7WtaZ+3WyGXqLhTzL1Lt/x8E8iV29gZgefRXW/mxhGozXGlu7jzA85iG4ZxzTO8y
hd8mNuj9NJ35RnwgucNY1t0KkdwXa/noTGv/LvjJAvpSfOCqHh0V7K5B3ic30juA4U3S1mNqB1qc
TC9RbdsPbcIDauW0lTJWe/dNb6+bTqyEosa3OmKEmE344DQ5pN7IdmnAmCPyHTmWoZto/V7H3H4d
1KjfdnlavbhjYgQItXSfZRd0qsBAKz9qJ/Fp6Wq3G53F+IgByr0qjRP7HLC4UpmSOHBwChp5hIP8
jloqdBI6hEs7tF4mRucuS8ufpFGtT+M4AlahDYWD5Q7J1vKzIdruq62s6kRHCv2MbUcvC50xT7QT
MNy4ohGbRow0mYCdMcqp33nnUOKAjPm39lH7UWjOupuTzN4YCbWoZOBYK6ZfQx/UIetxQf/t6+k9
UeIX3DZYeu6xnLmgEygdyOFVKaY3ye4EM2u72rQdc0PqIUYVIEAfrGyS/9S+Hd80tRv9jPIWT8Ay
hFQmZAdm5gJ5J9IHqsMYY8hg+0M+xbsEUl3g2oMWxi6Zg9Jxftyp7l60wfhlsyFjL7+3t7NuZL6m
tRE7hLwemf5ojxkXMa8XjC8wyqDx0rnhsHMLsJ1hxU4zGkb4CnFeI5r4vmXcRLpSZoM3In/4IPyk
b9LRfnU6oT8ZZqPvqLTI5Ii85XxveJ84VnSKsnalDGDqUyTRcwqK+MiUsHztLcIU1eIUJ00cyELJ
mAo2e0cQZPsNfxyiY1Q7pkOOjPGE+mTkn2wI08h5jPoHXv2+5FlVaTanuX7OGfVPb1m50QgRMTo8
t9X3qGWXaF1Am1/T4gTyUtWPNGi8mv5AHv/gpeAFCSy0ALZ/n+Q7mGFfSTFuLCF3pnjBboWdkGfS
em60o2XRhXyIk4OT7sDCpwyQVKjZrrOzWm50J2Q6Ee8bt6wod0yvTD9M1G+Gwp93txY7Uf649iNl
lpeqVArdyZJbbaX0UY89Tc9qCFO505SzQg8LUZj9WKuvRv6yVg9Juu1s+nrWfqk7Jmm/5bQraD91
iq+T6K7q00I/KWU783ofMw8MFIux9zOCXjlvNtn/DXhVEu23UwIkAHI4zeXPAPtJjy709rVSIsJD
puXm1yqRm7h+ic0PpT1pTba3mFEL89Fu3Y0YlFMd3TM1ddjwl4f3HiAcPqrDZu5+FvoVVk6EkTpK
nd4WelJdHE4joQIKIUPi6vWxh+207GAuRydhtGoWgWXu1OKxal4qnhxJYX12err7UH/Hvgga48SI
z3d6J6jHn/unJpK/lbWlKoPktuLiCS3noZbvKsdl3OSHXN9O2hEj2L4s4B9TNHMwDOp3luCWJYGq
ddSQrj9Oz1EMc2SgoTr/cAB5pXawB7pwZnOQE68dTBw5oHe1eqvFXqQg+3XTS6MJg8QhIV/EN4bX
SMBPTXuv1a4KnmzzFtfXQtv3yc/dNQEVxJ8s/oBnRUcrd3bL++zrRk9lsh9d1Igd4Ur729RelvkN
donHbKMzz5GzbRhisdavEMHptxmpmdIKe+2nYIxa8lJFXZCuCi7Dcx1dUhODHgmt/OzwGhcY7MxO
bTc15S0qDhJfZa1Ipraj+ZqMVrWnr/ul53p+cRyeq9WEUX+eypfEQcbJ0d7LmQCUeXUsxS8NrOwF
am5CXPgRxCnS22OCH0YrdoVdeRO6u6RJkbog9gIlSTCXYdJ9g20+G6jmTE4893VsOXhdpmoFLdTI
M8dXvAMBPEq/5TKY5duUWfIEDoYA626JU/hDzzNjtvIskGzNmRla3UemvLNJLxnvOsY5h4/p5ovf
9Q/W/Kq6T220zYhdrs0fncmtIt/U9Ul3X4ntr8XfhIyGgVWN5wbM3k4dMzJo27vlSLfwUCy3tH1N
sbqO6i6K572YVD8H+dnWkMJc1Bu067krMDvYL2RtTHXEHE6sp3rutLfOCGpV2XG13df6Xa2DRij9
NZGiFIxVan4m+gpeM1ZeKf7Ngo8vO618WkO6b2JaOEvkE/ynlsZxImioT28zS02u+4Odk7fv1RY/
RP78mFDsHUGn0Wpf9e0A9zTjuF2Yw+/v2UcTDWZydheNCwkHIt8BCqRAKaow7ZS3kdAZbG7PiR5z
6zon+S43PnUS7UsFW5y2a9x81iMrgePLJB/ub8KZniEprKBQmP43nstqeVZwIS01UikvSKhVqkKE
NtVyNvHIGiAh5ujdQuiTJdEhgphuR16f/sCsjnsjRNTYog50LNg441VDuzxK5uCMirixcu63wVSv
R7nq/oILNbGC2Hir6puq8heZKXPIA9QCkcSGIScf2IuIO/oZF8jjJsiy2Pns9Xv4dL7kSx+USvSv
G5sgTxgvVGex7JXyfZi+LXW3lFstM7zcPVTuV21dAaD5KZzw3Kg5og+SmrCythWquAldX65BPXvk
tZrmWxqKxaT4s/29cuZO7bfMX2zrlJBtsZpbPNwIkIUs23HxYWqmXdaM/PpuUs7OvIOo1zs8D9cB
OV/5odS3liZNY1LP2l9K9xzzpPTppiy3evbWjd921WwXgrVEDbghPJtgrFtShZUy4DPPOLIrT5Zf
Zny1u8ZnHstkBorhc9e8I/8p8bnSYAAPTw5vRUOCWzEa/zXW9e5NdZWdJZ6K+Y+xR939kKrdISKg
Vi49Vf8pFxyx7nZpT1nLy5NTnJC+axNONLLtWr4MDmnY9UFYV95uG67TPizH6K+lPfJnEs4WtPKU
bRW/ZeOjunyUJEO0/qhwx4ptt9/d48SkM1JOJAFdPSOzFOK+6w8FDrctn37v4zOrw8oQybE1iusE
FYYPPtlwf/HF9DhO5AUHeoLlRXPpOGagpN7SCQGw9W3Pvx2hkwxZgDWDd18R//CR8GXwl+xXYeLg
oHjrSVRPiRmQG10sZUszEWXRO0GyUETrBQvZtlSpqhBPMscOtRw2HwGnQgy3RTM2XbwvnQ/mAxTQ
xaa03pPoV1x6F+N6ueu+nH3bP4iG/+FIqeyN5bZnFsdm5H5K9gIpSlOrXrKe7vGdcXk1OFXzkjPj
fkCYPyXvqQgNaJRc7RKuB6rJ+slBxtPkfMg3DjEX3yio4yovAoGunbMFd53vrrfYeu6GU+b+Ik0p
xkM8nxCXeqI/3580ZtE8RHv0RJ1+SZunSGcAb9khDkb+a791ES7c8uiLTN0/l+4XQxNePdKXMXT7
9CvLzw1ZA3CPqwgHeADWRdcfFm0vOypZdWfO9mbktWE4B01h/tBtzOwimIlM6yORVNLol0U+LdOX
rfGNuRXpp5JYZN6I0eMOa5Tz0AaM/ENJDEgdb5N9XOurUH5qRoJNAt8C1e4XfR6lmnc1msj2RTXI
Wn6p9lGYT9H0urbfdbxfrY1MjiVk+XULDtE3y4tLI7aeHorsapKvTfvPIu35Ehwt5xULy8xbLI3Z
Unm19Jc4uw7jSY0Pyz0Z1X9k4gAKc1gd7ithClmKb6iXiydXv8z6Y0MXfbR4Hj9W7cEdQuq4wOq/
eR8x5YZELXjL/c4C1VZ1cjCiWwXmFLWApLl1KfPN/jHJtTDVDcouk1jERrTsxxCLing53xvx1blE
yxfX+8F+ytTpNOqf8RBtC92lNY2/UF4oaHxhS8qeyhuZWMzqFpgSltYm5JrOhZledcWdQKi416lK
kktFwWbzAnaqJ1BlRE5fjeV+2mWHGQNG0X2nZKXLCjtDtS+132S0vVZ/zzgAdDWDkZj5NJtLLvAz
c8R4+h2WJFDSBfbW8pB1JfRTOrY00Ep+/QZKen0o4g8modvBvbJJwa0g3qx3RyaXjtkO7YastHjW
RbFJp+5piJGBrCYHTRzI6DZbpPWn16g5F5HlKy3jenpUq/U3dmWwJs9T8xUlwFnJcmYcCTUdS6kE
qUrT37pS+p36Bh2yyUsrLr1IISHN333CPe7qpBIFh96gv7YFX+i6wFMRf5sGQ6rstx0rxg9k9UnQ
8FKUgT0cRng+zLU5dlF40F+u+E9WxFki3N827aNMPo/jh9lsRf+A8ILkBYd2tJHVj8F0Xbop886/
2gnFALUjil6JxVCLt/vEHjaj9tOy8h25GErvaOKhlPuGjqfKVo6n34O8yoeSzfsajRE5k3sTP/6T
Ecb6nUa+TXFSb5l5lyUvi74iApQhHb9T17dZOHOCT1HQC+NNz9uvVRVegdzeNH7a8i+x7KOF9iYG
N1oWH5NMKc5JujHxY8K8johEr43CSzd5S93XRNfCAflZuf6bSYNEL9Xy57bICNmv0W4DEuiBHzXZ
meu+YrNloUIsxGeMzlkG2aruRns8DeJlajeC6S13YBTfnsYgmGpHlT+4bIf2yzIe25pLmsFc5tjW
m0J7GGwwvXvLZr8f843lhGQm/J77oajS7YCLdyLPp6uPvTwO5lEyDBfJT2lY/kyruFf2OlPRhtZt
pr3a7O8r2paMp6dSR4GF9DMyjpSZ9zyAn96rMXo2w9tsYMEZes8oHmfnB/PgvxVhjlmafmleauOF
fKqX1jMtn1/OdzO6SOWo2fsy2w45rmB+Nobl1vrkWn8Dhne6/YXclMn7ZEcw5DmJWDw6KHx9mAzg
MDoxazas3ypuCIW+MBZJSbiRLANOmxV/6nxW2xeLWGp1AjbCvIJvsnoRDRGvnbybkJxj01H3WKex
/DOECGKMRZJWVfoiBkZICGOa9hqJ13yy/HG59G3EkJ8r2btGymsB5mnTUKfg4wvQRWc75bGrnsvx
TWmfHfk0LdsRIEzl+DR+6ZUfrIJ/oLnK7qZTvZjusUvVfU2rJF+4/bBgWBZvkWI9zCkMnCOrgF63
PhX2sRQfGeKXdel9W6B9TqaHZDqouMxWeEIra3cGfdWScjrhTqdmfyO+nGbYxdjK0eemNSUub+6q
+nHx5hRMvFJtW4wbg5hPm11IOgVthuI1bnZD+jbWC4sMkkH1dzp9uSwjJ2QNFOOj0v+1ctwmxhIY
6h4DDEkuvserMzwOCs5x+PuingOtSMJeQhNRxs2KE0y0bFyYGIjz6Z9JiG9Rc2jSw4k9rgOthshj
he8Nh5C/ckoToc4PkUs3X3EuLAr6a16dinphNs52I60e7E7pEupjd+jAlPP3sAkyODkrU6a8GhBa
B035i8w2LCPIt63p57H650iCSPocKqZ6c2PWhWjDVu7gjxywxCkOdr/serhJ6l2ghjKQNHzfddtc
V8lDr99apD8wp/Arsq/m6G6Nrg9T7a4GGoO2MnftwsNuL9PeqeOPYa4/mN7s3HUMHaGe6hoJc7P6
dMI8sRRXWpmhMc4H2vs3i8uhcMcD9ptHPKrBNC2btElaT7drYNYidCJ13zvKqczjY2LgxGXS7zG/
+JWK2Azl/BQvKkN7BlOT7q9Wh/xzIEYFeqg0buRduEegruJNLL00V3wIxc+JYQSaVM+V0X7OuSNC
vYao6xbuQeNlS7TbVwfDaxUjXF3F9a0pZ6Hvbykf++5ZmCPX47XydPdeyRUfjIGuU5pvtJnlAHs5
rJBdyMBdC1fxU8PdVlJjIokLS+vOVckYr2IgP8jdHEVXPR0BpUKXH9buMqzlsVLGIGd6F6mI1egr
o0s/OpzMXrxGV3KE5xn6bhVb73rTeyMvzD7X2e0jjaPHRyMu0B5lrxoo8FlfX7u1C13+GZU45LDE
vjtnocnB0WJ1XZeVWA7irdglS7FuFUs7dXW5MzqeUzKU4LR86dghI8pbqzi7vJ7OUpv92ppeOzSZ
TC//I+nMlhzFtTX8REQwCnFrbGynnfNYfUNkVWUBYhaT4OnP533uOjo6ql02SGv9I9Xta7R8IOI/
CW1eKID6XObpzi/TvbdRTODQEk6oKSvPbacFSUzIbEJRDWu6toh3/Ud7+julAYGnFk0l4SW3g0MA
j1yzKwriGRCvkxfG3St4ewl7uuQVk3uJ620UzpNnzwfxv1I26gn8YY+mLM5zfeqHkRK68TjZhiIy
6ilh8mi6PoduuxcY/rzy9v7w2bmRUTL/RNRaLk54NzjbnnTqB9Eyrc3u8joDII1hl2QWeJwN6mMC
s6/A34Glfuw1eimIGY6DOecvJaof3fJ7y/rQBVxRyGl7F6mZx/hIjXsAbEAtOO1CCGnQeSyjOpdL
tY90dbbtBj+nOvam+QV7XO3TLUcR3FmJ1rAwN6Wh26xXaAlAkcXQepAm0MP+YSJpMFeZDXZH/2HK
bSDYSV1RXEq50DCWHdPZrHufUKkBIKIy3aXNOMvl9u4jdcXgECZYDxIFbCPRncwZO5LkOOjnW/F5
BCpo2/qCruhcrnQtYeRLo5zFRN927TOKoYn1jmZu4b3SkbnHf3YXobfZKdwHtc4+ex7kdXWIrp2e
Gy+knsCvu8Ry1Ks3fpQz296AL94R+AL5ajk++u41GMtfahWoASk/DZqTqTMKCxmvJsp8yd/jJY4a
ZGf13sAtpU511ZBi3cjxzAjEo6K4S/qpe1zRTQ45L4jTxBKZAxJWjNsIwTdO/JGZL5X/6GrfBTq/
a9Jxp1AGNS1UNqYGqibRQ3axbrmPSHVHaQ083x1yLU8uGCsNFQc1m0M5hju39I6hrPdu0DwwZt5h
72XZYi4erTgj81q6WNe1wCSExZLunrhogMR8KoehCNAWqDYOKpxYY38XqXnX3ta2nF702hlOPlOv
nup/wYDFrva2L2eBcJvX+5nlcAOZ7ULUzpIGJmTGcqSVpeHgFJiGmqkE3HOx97k5WrNIIrLtAVja
y8BOSHVm7FhLwgFx9tDUrYPeuwjzoqX66CZ1Nxllx4hlH7c8pafRr1/aAI1i4LUsh1jWlN98DdjQ
WNmgWjwEscqx75HC3veSD1ohmeJKgaBlMgt4CfMjfqzDouB+N35AsFGMSfs0NTGx4YmXhrtJSMQD
lK1WAu8YTeALavAQVL7sPGCTARvnSIsolvgFwhxtFz+OhYp9Sw8d0drVttSxsAKgDVXvBZbkTtvc
vjhBc7lHpBVn5ray97HXNFdbYi92OGDaoUGf5O6iXPz1MJfEa+nHuQ/fb0tk09yoNk2flcCrPww/
LYN4x+e1Nih70V2M0Id0sw8eCF/nePcO6H+/8mVk80CXq3Yvjb+9eco7Ie0+du7wSoXJM7zwfceX
MxtxnKyDiVpgUbWccsrqs1EcsUntMZAd0kg92yMTK0ykxBJI/ugz4ZC/ugWBqIT7c+yNhQMfhsjh
jqO9HJjNGeXyyXqJPDa4pTmPDO6U3K5mH5jprtK3hno8zm54jMxvn0ts7virYX8YEOju0nauGfdx
O/BvHar6ipGJ2M82NO/+n5WAbYT23zx7nLOYhn2kx2M4flWIG71KPS5gdKPJoYUbnF3ZpdD9ERc/
LM8YC1M++n57diZ8cO18dIV6wfQNJAo/C3V/toV7dvzoXy8KWsBL7Dd589pSp3Ij2T07ApbhpTDR
eJ46em9S/6klfAbfPJ9yqGkiRmDocRYF4ddqgcWPQ0hQo/VrQT0Yp+QeVpMxMEP8gY0LtxR9ll16
3SZ8acuIkDLP3qLG3I/VhGUQ0X/Qjc1uwrmAJqs9gjLDbBT4A6mzLhQsA3eEjyMR1fWNU7EOxYy1
0Swt7dLrL1eVFIDMaHiCkOh7LNtuXFQTk/Ro3zX5ABuQduQwBIi5NRzrIR85jzy0ailLKtW/p5ta
cw2He9rrj2T8X8JpnU6wbH+l8ZKgUFcD0Fj77qHLxKedzcmUav9hWVoQREmGRRux2tDzC6ucitCJ
Z8pAwl7us9vqWK+s85hRbbYKoYcHOwhiHcgdArOz1xX/Wk/+RHK71xScdDRe+j52Br+5W3R5oC6Y
3O78Lsiq000Aw/i7XyWCsxsWBLQkwGMcVwOdmG3nBRmVxODwrcXlDSQ2glNmt3vRcl1c8YjJ9Ire
aGQPKXOmOio3lSAso+6zA9KGxLgR3g8KZSHvk7mCfh1wkjdGt2c/J5GRKIXeBMzfPigLWQmbBzQ+
zsewapBWTmjOVeMTe0jQzIu1Ysyn81g+tJ2gTEWVHM6e/Yzq762rak3BtbyxRbP77Mi2kwkFxuOx
LnK8nLSA/1GD/G1rO+Lr6qEiHCLEPzYPNssNrhy5XvopIre8EAxVHZeVG2EJJrTRAoGQR6nLKQ2b
ut/1bfmtaD5+bAXKL8ILKNk5pnnWXP2JKH+sDBaLT/A1zX5/MTr/s5XDdMRYWOAWbwRNmLqktzRP
H6XjYO7Mtpzn2stdBHfgeS4xFbb86DrtfjlrJp9cf63LeDLaPfpA27ElqVJ2GlCHck7V3ewGd11E
FIavcVLTQY/RkubbEx6X+r4nCeQ4bD5Gt66nVFyU46EvQ3w0A+o8I/ATjxghUQ414Q6H2nBfuz/0
NiKuVfReezJ0v6kTRqg1I4rPOqIEOpWld0PBfl+Xk8GIGrkwUDioXxCj5WelPcRKbkqdAf1f6g1n
PjovSd0t+ZIRELITeSS4uNh0nhX5G5Lwkmx5Wroi/CPqgIySdaqftZHpO5+huzqBn/q3ORf59bK+
Qv4nWUaXbriGZDsMEc7NAlkYnEEePEtn2xKq+uq9XZHbgSHpezLWkiGKGgB3ZlIGME7uVRWgfmey
Gjg+1/w53Mb2X7mNrLpF27CM+q6I0F6HJIxgFHbXtxK5xGGZ7NfaLH87W6u7JnDu66AikSMPGQtV
U1I4ebtvR4m7OCBa5SkquvAYOCOuSL04XzDQ0RuiZPNByMtIsXiJChIH50UPek4yt/MvdiSm93Fw
YYOjejuzTmLqEWZ9VqW1/WuGqvqykUYe+83MpwbilDYDUfCKqBRyh5Q/hvTFs/6KAd1+ZE1vXobT
SEY0LzolXtypYM/AXPC/Z78hkYLzrVT01Ue9zf+4W/6UNkbJW9zzyVu910L27jFYEJMwxHSldYdu
xQaoHgCvg6zmtHIAiMEGqw/ss0g9s60JEsreiisKGXfvutAVHX5UBrNmNGfqZ1GAiGmCDmwDunyZ
ULgW23e7tRlRZ4vDusTgYu8q5eujr7C9o2AcfNQhwXhsb5RPt0Th76jQ1GfjACMNYO7xJpYUmPC3
LvZVFxiAjYwJu8hl7NCsDHjLGdSQ3P3K/4IzyoUNb+16enAnspR3xOPAS4sMhx1Aw3GYix+Ktwqk
zQswUVNGWBZ6uLCchC6oj46y2Krl0zjeIOnAoRq5qlfu3oGshzVHWiuBRpWa1kdLP8DXYQeaiuWx
cPQtRoquMRUyYoRRd+ra8o+Xbm91aXCz3M+FeJI5QfiYMwnkiMyK1g+VzSnTLee5270qBqplN+ac
p/XNBR2kQfNcGk9yMzUdynoqas/0It9SJZzg3TIT8CZtxUmQAruWaYRDZBDr0xjW3XloZ4lEF8hh
b1zr1xyx0k4Mwl/l6rRYLt35vLyTH5DPCR9dn4th6zkDAGIZDad2X6uwo4O6yv56UfYfg8p275im
/aoAivz1PatIAWQ8z4nVSEk0wGCexZhPOeXqNP2n7b56sSeZ/oyrcDII8rQ4h6l8TLkMX5fF1xff
QmFYWxQ4E3IfcajcDo5qcw4mKOIhJYqN2daXeFErPcxnYiNh+TMfaITxRwWxnS+RQ+fUJKbDoCuS
DLC9dicPW1FMoQ1Y65qtsCWqtzVeXDBXZdzi2gFkxc2W5Qk/a3a2ih6CyJ6xkTcl5r7NcoLLQqAD
CihWhmulv2r9leAd2S8kxd33Phpil0ENmTNk7Uz5lCWMvStHi+lZ9NuXtUF9+4vl8UwE/62Gp2V0
i8NMkhKKWLYXCqtSYH0LTG0hK2CgkQzquB3imYrl0xhZEJGu6hM6DokO6WXK3LE4NfM38quxcHCt
1BXzHd4JJnUcfrSq2eRW5anAkYvyh7feLhN0sbw/U42fCM57p92C24jqbNTQtMJP/J13bc2onFnh
9xaycFf2lDHaBuWOUS4CsUqxgkxj1cRdsZJQZGOtSCMiVpDc9fGQ6wwRg3jOcIxkcd6hnZj0mO4A
ulRL8Wia6v28dffdMv7YdOvML4LRDDlCqp704lXnQePP0/iVfOD0/CEqBkNTnhWl75nlLv9qLnRi
vzz3dyPDv+Ba0aFbahYt5v4yjlJowCib7+bwNwpexAZ1T461bbkWAlvKhLjX68+mD9xnDA7TF+Yj
mw/uwSKmoF1FtThMfyPBYxmhZmeYg9vkigAYJkM/9Df9o3IBrEIWnEM4lnVSZVzD2LOwKvtD9NRX
LlrGwblUpRkecQh0qCyLHgBHWPhruupLbhWpPLL7Zn2d0CdlZcdrz2gya3qmYxgCUpikyst7Igo0
7Gwn41wP5WO3iX/pVNwG3MD8Qd37t1sRQpk+fIyEZe7TPMXMS/FHH4d2P48HAu38jFQGMfBs3Jo+
IwXIb4y4MeeRZZ+8VjnfqUm7O6JaaH9ao/oJJ2VwrSdJkMsSLTlcKL7mjxo57CFwboAYLefWvZsj
gZRLYd+yhKCKcUrEyiap4NoKoaLnIovgrX3L8LYJAH8LskSQyJKZ6Fc/otwkogLxdVA8ZqDc/eTE
mfuVjuwTgC5pS1XnYiL3p6yCFx0sL70/ARZ285O3WNdGl/1HmgYK+UOfx+k0e9x5aoIKGea/tTvY
8Mf++zJSbt+E9QfNivm9n2fTe8AiwjJvAG49bOoU0T+vXfuCreqtkninfJyT3OOcorut7z+BG8RD
rRj/fGERZFSQqVP67fLLdmXNt1dhozxuWAXrR7urPvrsZhJbQ5itZrGcEMW7QtWf9XXcTxtUgeSu
kIAUu3oe/1VN/WP7qgGeQiwkAgjpnhAq3haVTTP4VLlwLdEFI3dOkU4HIUMfKb/HvL2MPoV/jKVx
31vNURTTfwGJJUeCNKLLOma3IskIKYOvSG7TOVDiyqIUk9RFbNrguafJaxHuF3PUOnujas+BcfUd
igPV8M/ywvpQlTOBDRvq62oL/xRgc0nTFr+6rsE4srIDdZW17RT5LPG0hkgvsXVCZBB3cWjWvP7T
1Xb9TUYa9LDTbtEJqUiWEGBAcIOvodHCLESKL/yOs9tdYSW9KexeHFc5rPp2ThuALdUbGAdrKDcZ
MoVBZLAB+dyfrCUK1mTSpd/vlTTOuVXNwiGQOqgP9ZoSq5OhG/9gGRFn3XXrYR4dtISmNc3BEXN+
RGZrE+y4+duTky3Tn4rXvDxY0vpcVvG7LmGAiZBrEuqxCI4K5+Bn9qqpjRt3eVzmYf4InAgxtBjQ
Td0CiOuSxhl2xuENWvfNxjW5r1Ir3DXKHZO+gt5nBs8xOtgfXk4l6wlBiX9YffkzSy4KNp/wMNes
0yhCQ3a5YMMTXMm1fhxWsLg+jAb+o4BVijxn2JZU3efl8LxpbH7Mcy7DWdn7z3XewFXUqw15yvy0
KxvCXjtMGVBT/Dr5jC6pGMYQUKV/X8Uiny1qWJM5n+tLKib3wHDTg4HSBScDSgN3oZ9HSZ9G+qe8
RbQhR2FonEPraSJd6i8xWeY6+v588dxBn80UghSnsvkt/M3fW7U9spPY05U3rY0rnweOcKzlJNAp
3c+R6M+FLOS50hq43FdYWZexBUJzfLgP0zzqhROmngHbQCy9G46M0UiTSgK0Z6H3vJ0fhD3NX0Ta
iLgMp+Chbdz+V2kPw12vo/J5MCq9d71ZfdphEGHntaZ4KYs1iUistg/p5Of4TvR65wf2nw2pmkXy
285u6T+rVWSdZyznJz9zp0MAPhar0OtOgCSoFlybs1zygdLcc++WphDfk02M7xoUC/6AkV4sS72X
/6/vQieIgwHXHpWf08EUFihb5KSJMzs/2zR+iRXjva3s9T8JeHPxDA5u6Pj2jo668nWzEdbZlTFX
5NxijHGjwDwP9dsWFOS+CFBK30JLZgn1u/M1oxHT1m6IRv9fOAa8jszPce7N6wuGLTc2MFY7vGTO
DkYfgLW+K6L1Fh1kdbEpC5H4ji2n3Wa742GYOHRzw0w2pjiGhqxzEmkiZ2/bcKzTsHZkJIBiBYhb
6mA88OIT+JF24UVT9PJvcTE5D2ZiMxoLa0sKBu+/JTlMTytZ4iTD9Mz9RPZcJ+M8Vbb/Q1DZsNP5
CFXFcBsxMZSCmLW5SRMTkohput567cIy2JfC4JBJvYZK+cUV8ltMXf7BlIHTrgEaotYOsfXiLZ+6
9tWxxUSDxw87MVBQ337m/ThA2ZVlPBBJmkyzI/4V4sVvy1MqguW5rwiLTOoMmrCLMu4Jd9V3vWcp
wgFsC7slUzZpatWXv/SERbQYJ0AY1+KTbuKVxQMbZIxKtdvBN+n9LTj1Yq/OegndrT0wZ7NpA5fc
NVbzi3C9cr+4w1s1WJ82a8BBDatzJaNKv6OAHh6gpD2MhxnglVOmlwjHHr7APvtDjirqxNVrz7JL
9Z9+LebEncp0N4Ev/GrbzQa7WoBXNh1ceby6RPXeT9XrIGZaq0957W/uJXCzdvxrQksUWFLlQDZc
5sRl5xYXjXzrrgjRPNWzWFA0qeatHrGQhtVqYq1WYCaOmXy9N4vvvAxpsPhnTExp3Eu3UombusrE
2FGQdKhQz1WiionMmArtGUGngeNdeh9/41qn62nLUufVhzlFez9UCR3PFNbiPLjSUwG5qURL5IDl
UFYYEXpK7Puh2jprv4XhEgIu2SUAy9p5u1AKgplKO0Byu8rPsQCKL10vK/eNt314mweRRGyUB16a
Zmg/VyRJXdrRspEi2x3aEXG4XMhZHfp1gwFVnf7aymLKiHJt0RDUJqcMvpuIbaID4Uk6egZ2d/2H
XIFJpXbh7c2MTsZMkHIEem0Hasf1US1ZeRqd6D0cq/G364C2DQPWABfh2R7KoI7HyY8O9VZWf7co
1deyUynRcWm1iHjwIAR1KJzHze8kjm4dJN2o5KFib7uru3yEAoSZGkTDgJA7wQN1wdFzbwfTPhIj
nXU8JvBG8++1yN2r2artndjd9rS1i/PkeJaII6nGJwzaTdK5Wx2vg2NOcABl3Ak//V3NDB0glYwM
m2cfMcCi4hg43wtVkLjVjAUgnF0dK9k6FL2BrWMcR7QlpUNjccDkNizfixq6R9XUwR9yBMhtCwDz
a/IdNz4ylN9meuuYD2EeC6aGPeb9eS+MU99v3YqCwStnJIU51xgEVMFxDzXSrE6Bgz1D6xKK7N1T
0HK724v2e2IGAnYdrauUTP8L98IRwI7+nMGuk8I0zhMvw416AtOsc/BQgs9oE5zriPCg6b+pTyXh
RPN6BNCtDo5d5J8mXO272p70Wz11KyKhoEZjKUr2HguytPJtCwln3pF9St6xJOWEgFnYsLLR/zl5
0f9dVkKCQOOnE+6S8tJndffQzOaPLUT2wAhR81wha45032OU2ppTJLrlaesacTE16SsrXORejAFJ
M17WYBzEJDdLTvdOw3i0+MtZfCDmogLUqxgzZ0+eDQ6dngBgdH3bgiiZsGSCiHfj1qy7lWSHJBt4
2xxA+xuxzmRZZrcHmPNsXQExRow221eZTf77kDOlLTnujGYeBUGPMkqqwK9PNtDVDtfbl6jyWw+L
LojmEDaABQ2n+1oHQHJryz0TgFdYDCpwQqTBFK1njj6hif8YCtEetkt6smv8o0GNGm8m6wMugO3G
KSgO9EWJD91ERQJB5h2nhXBWgpHax9sZtgvxXO4art4DlTyQdnNLZNWk/1vJtyKqNH1IBYb2dG3U
XhM4hY4l/8dJRAiuY77WGZmx1ql3ypfqnTlpjKVtvRo5mANZ8PNzWbvteyZs8xD1mX3dmuKvT2Em
H1Rm2QM7vL720sj9FOXLE+ujn9CgO3z1XQVY7XtI5joH1isvfupNQhkX4/TRcaPsXdosz8RKWecs
9Qc8yzmEkO2ToBeG9R3BfchK8i1zb/ccF1hgpP2bPRY8ybPQrjA8bzBQtPXmgrGt9x1xlC3b8OI5
80emmvRBDpO+tkUzH1iR0PgtdfEKx4FhXKMVLgguzncbFqndpovfUV20l7nV1QWhBh+dNCVAgAzR
dDuNzrUqO4AWOQaMIBk5hqg8/eqVNDLvNG2N8wwphNp7aBCmzdgW0PDcfovMUUwj20hO1mx6779g
sZsHHj6CF/L8hyQNNGyF1z6GqYdYomjd7V9RjN5+8EBRtQ/asozYbILOcoGTG+ZzQqVTWXsHgxX7
OPc0aWe9hnINWzB2t+ljfmFK06fBI5vRdS+bjebGI5Bgh5oTcdjYYsBAsLQzRGkd3W18qQBUwEfq
VzP5T9WUdQebFO4jQZ/2d3iTl7c3kyGvEdOjH2jkuoF9L2brt1MtOikG3/S72e/0QSlnviOEZKEP
UH1jtU7jurbR9bqU4VDEYSc0Rq2XfPO9Q+bCE3Z2+auoBuTBPum44ZR/E3ZTJxl6C3LPSnNtm5bt
YoxQOFnM//vc7xjmbaQVkXDrY7EN4SFbKz0m6NSgqbfIxJ6w2CFdBF1SG0hNM14i3LLrVa4NqV6p
H+W3K6B8ykH+f9N28A5i5TzP1Vbqi4dzzn4qq5E8c4hUlP7wb8PJHUf94wxj/lwIKZ/SHFmxphb5
kWr4W1JVqjkvq1KBl6u1bdGwI+DFioTFJr+pzCfVM2Sy1nR3aWPyR0diD2xAlIk0IZXLxdBv55Ct
gNn4+6C4YcsJiyR/wP/oqbg/5eSXHHHJ4u8XmU36SERmWkccqsg2Nikm9aPl4g0aHMBblLRi73vZ
d4XE8rwJR19JO8z2SuOSsKa+iBeO57g0kbjMDeXOoWk+s2rwkizC81uu7YJvKJeH0Vm9N83+uhsX
2AbHGqvEXZebKpOftfbbXyqTSISlxfM880p5zvCXnRY5p2unCFAIaLfIK3l15zHi3SbooLZQ5fN+
kF+0DDOODgagwAc+rlICTw1uENoGoqq4D0DV0b5FNjblLKWIxlIC7UQd4rPwyzcPr/x8GLZi/cLz
McTRgAO6aKJ5l4pbjrmzMgkSnVJdPdCr/VKVGELGRd1FniH+uJlel7ApTx5R8XG4WFDEpEmd3HCW
18XHL7Dz2x6Crm8HniGVuQbmW9tivdQFm8EyG/WWdvVfjmTyzRtx44pa9TKtqXkN6qnljFI4O2WI
elzk7tdKItvVN2vJ2I8WKGKWn4HNi/emV+T0b+g70tDkSW4D7vsitdF9bF57RKTA3C+jnyysv0c2
zkM9OsVxoznh0pm+3I9LyPzXaaJmcxLxuBELVANgkPZ7RizFLlzR/tpEaQOlbtneM8KROwXnsM/6
rQBjtrwxvqVLOrHt8ZWNW+i+4vl0XrxaoQjx+HNU8R/4QcRmXc/7akkZFAzOIJCj9LRhN0AMjMLO
dCB6Vgr/oWa4XpvyuQ1OjiYMnf9XWQIWAfTs5FpG30UU7u0RYqCxboh7vKOecuS2tUbDT8OoS1tB
eTUW8e35PAQJX1KerEH0Y4n8ltaSRZfK0+zdvEFkincba3hhAepGlWYaSEkLz1I8rCDb83qp5p6E
/aLNjg5rWbKuM0ZCk92CQIiegGdWPWnd2XDwvaE9KqmC18UT1etaZIQshJ26ZVd4u2DAhJktMD8T
g0vosu3n2v01D2HwuJIym0yegxk59bnFPD9hF0jdnwUUew+KLojjE5nzmpl8+HBkiWITsw9Y+sAq
gGMcgthCG2GPk77TvqXefMno7I6eADWZpoNukJ9ZxPD8pJYqn9sxg/zjRv+WBWbWcmZxJD/cxCDn
WLj8wSVldyXtWiIDbGbhHeEGmJc1+ZIE/hhIQWWeCZN27iwRjN9pH0BMwVrqp9khIwQLzRA7VfcX
uMH7mSeHwx1a7iBcxUYtiXLYrBJdB74C6Cxf7NKe1dmZ8vpbVKV3mBYzfjUTywbBJIzei/yD6Zdj
IU+9pF58pC8y0MD2g5me8z4sLu0EiuogZTPefLO7eEvOGeSUvyRMP+s8IoZx7a2nPpf1YyVF/+wC
aoGwghB7jo/7R2yoNM0qgtgqCzoZyNLHIsJbnkiP1RAqbqLQYgn3ue1uD1HAYIGTEMwHegWtEw1h
i2JyI/xqcsH+lPlBdt6cpDWGCT7j9Ug8oSZLhXYBG8XWd+Uuy4Yw2x9OLSfG3t+4yCzflNcVuzJS
WSeNB0VSfdpTnV1VIJseso97dmly7BfcOaRVcRa2zg+DEGNbUN0uZa1pndCYlaRDwsAgXfOSSmS5
ZK/lTw7mcwL6yXE7T56Sxylc6tM2i/6Y9ttIFke4fmsqIhKc8xwVBAVyD+BwhTMYP6iXIFHLrwWc
wM1ywpxwcmCc3syIqtxe7O3e9NTDFjVV9CTBEgxscxEvjms9uNKfE5Yx97ToMf/ddI519lJVxltr
fs+BI3ie6+JfQxAfUkgzJI5aumRxSh87ceERa5V5ibOh4619pt2aVoDEp50DwWqwMpw7g3+sVtBG
VbhHQzz3bvUwbc9ZQBCDSsfD5g0h0lPqM9pxFl+6W0DqbufsitXvPHtWeicNcPiuMPq/0vLlf/6q
IRVb0bVnYoD1XrgBPwV5Aln2q54QJXa9aA4wEukpVFhxUhpTDo3dKjIjQutU5pk6FNlkca5mzcFb
USz3rvw3+ha5ULdEMGAfEnzykkgTh0idceuBDMng4B/BHCA9B+sls1v/0qyFfHH7Oj8Qx17u8KOg
W5gC55yWUHmLcOUzgQbce1L8YsZwr5QCWBdB1iDjClFTsUe88h7/8A9E3U1SRTFyXNghEUxDS4VH
WU6EQpaROlcBwu6KKDURXW6JPvilVfUVNhbZjC2XaDNjyMnJfblYZdd9BhPJMwIf2mHicXr0GIbu
FMkAsRYoVCqlsvsQcuq68NRzP40LOgiMAk1Jb9fckiWYB7+hirwnvOh/EAAC1G0mO86LGPd95olj
xEJ4RxWFc5HuOiRcvd2x2jj3lG4ibKD1QmqUXyRFOUS/IOZo6FuVvaPZEo2poL2CbsghLjQICg9g
TIiZOAQ10sqOFJEdbIz6Dfba3gf4A+4ZFnkePRszmgVraNoWCaY1g/DLxn9mpgvfiAvANEF0EAl0
RCJidMlvXvU1P+ZiqRnc6XhWwvrD/V74pIxxJi1q8xOVhtkVASzawA3QlIMYza3T+olr158gYdmh
B2GM19m1GD2t4gKklx9WK2Ryqjv735ZH7xobzLuoLF6ptAmi53Ay9j2WY50w7jBc4YDDX++FcYqe
abeFaPzoXpd7vSGyyWsTnDIXqUlGvIIm7yOEin2Ai5SfTqbyJ9aTGQ0PT8fWbt0+VxvhXjkmwsbO
XkgnOW1riG9F9FB3jakZxtYKVAxbo2s11bGsMVwzFWAfGCyb7CwigvPQXkj/buwzyC9RFVXRXeyQ
cyiObs073rKGj5aNQmgEIyIPDFNP2YbHwav657qryAKqBvtKAvcWFw6AQSSK9hRBZJxQ3RJ34DDJ
JLVLfoApmo+hgTHnrM3PHrmKIdr/lfG5I+lyZ+QY7hd6ag5e0xeffrPSBgKKiIYTJP9OWoH3idwp
SIbbQEHsRXccXdBowDH/suEuPyk9R0ltkNQWxUwIx4Km2Ph1+1EWYfNiBdhw2Z9X9Fug4WXVvUWr
cRNOCRLh4F9OY2mHz4U99ElBMvMHIk/SPSqZHh00CpCfrYObFZrGVBPx8u00JbQKg55SjD3s5Y0l
ElvkbYS7lqiaG6dH7DFEgNBy5FpY6DRiUFvye29RHaHWuX63akNIFqzhA+HRfMVjVz+T5U5Sh0+s
5LB1wx68sSMd3AaPL3V1Tatue2uZva5BXjytRFjsVTP9cKgs6A+pD8T8vx5T2k1IGWHADVD+7AQz
Iq0ZwM5ErpkypT1jrOZzl7rWNa3BcXQPTMmXyf6d9uvD3HYEzjVTTtoxMrC0mjt7HwblP/I/22vR
yYnBp9THYUDHS0SH82yy5RubyX8DWRfnZcvXjxHMfA8xOyeozwAomjFiBsjFPcRaexzSmdUEzzTx
ClTlDJaLVLRsO7zSxK9F4BYx+TLRrizhFutOtLE3iJ7IYW4ebWr5pyT/EUSimONuZoK17S2/b10Q
4xg+oX7pZFkf5Rz5+3QFJ4pkSYVAT2nGWtXVI4q/JV440piR0fzMrfw/0s5jSW4s6dKvMjbrgRnE
hVrMJmRqZiaYmWRtYJTQWuPp50O1/c0IJCZgJGlltSh2w+Mqv37dj5/TQ9VJUrNKA0DhmWve9WoO
MiK6G4unSob/BBp/+bOeN/rXQJ0YtEw6hQyekduwD6p7xe3MrdFEwyEdXeNgyXb5FnYV+QST57Ex
RDIZGr+/A3OufOPg034axib6MxESHLwG7qFw5A5VvYrGHYrRcWond8BIE2KpjHgDHZdv5QQgzgqI
dFJwfkcfYvRbSnzRXu216pvrN/53KYOLMozc4KAUQbvxionyMmoBRoN/g9daI6/V5s1rAMrrTSZM
A45L26nZ9j1VcxcxojBv/Bcqwy6BeBw9d6iKPNlw04O1H2rIqzr0xPTC+GkIMDf8K3zt4FK40oFH
XBcNicttJHUGWPg4BhUr612DDIZekTIpkmuc1Piiarl0o1LEP8ZFg2chRlEaYiVQMbwOQ5MuPFf+
AmfNWyV7Tw2U7vD5k1+K7Ze8e8lMEnwKSZwPRW9atx6wc0AaI89TlC7YLln2LVT6eB+xme5Dw5xa
yesUyPGYyddq0qChQNL2qKlR8FGd+sNkU/HvyJlFPxKNejQt+y303VN+TWn6vV338S2vi+xx7BNx
kJA8O8DUgi6BEb0GklZk2+oqzNB1gSzOJl9rkWdHFGWne5ApXyXWXgPyKK795J5GVhhKGpcqSV6r
NHyEqnFrwfwzcaXUr0E78W1YcJyWXQK0BLQn9QAAfb0WjFvVLLM9TiTY16hEYAKRi46X6m6Qmpz9
oJUg7jN3/OZmsWAHTOiONChuvMoLAbtKULTL/DfIksWTPo4aVdk+29mito+WxnIZJdQEMvRH1NCy
V/LM8hdEjfQrI8ye5QKHSN73P+A5urYhaN4ovY3GUdR/tjorv6fpyf/WKH57r4zk5ajNgNErDJtI
Ao7THaI2ySPJ4eGtzfAHlF9RRI/Nl6Loy01p9p8VSkLf3diVKTDZvHSQWBO3SS1/Gnh4b3StD54k
SjTHUVPhM4ipXgBHdNHY6xAyKCKiHbpSGl4gAibDSWGFLFR+64Gq3wQGkZUN5WqDFF9KBy0Ruj/9
B6h3SGVua/MR+uLiJRPw8kxKRt6t3UfiBiRfvjOGgQqorA33RZhYXNm19aCkpMkQ8YuPXmO3tHSb
NsgaCu+UBdHbGGwSpWSfHylsBPDCpl/B9Hh76KO9R8MvlKu+hUcupJAIrkhNbsiu0oVL8vXYarDM
uU3pfegL4xvU9OmNkrW0+GqdBcO+O24G3mkPqEtxt4Aqx13wPFf6zH02DNCSnpnDlprC6BhR0XTS
oqSExCPnsTfpMggUkg1aBxtRHebWQ9lW3Jy2mCIzuj/CXo5IGrJqg0w3UxShqMBml/boRAZXgQW0
ireaOrE+p1cNxxGeW3xVV9vBzg/oR9HrvHrWB8gvcSjQwXhILwFklOjFUUi8NkPAJWrlX70pZk6L
ov1hwcz4LTEa7xCj9oVmHrQsvuS2R3KXqSO3g4cijKipctH8E4bgdExNHpxYg3nQBWdyW5t0XrsK
fW6KCsuAQGU4UMv6tjLpGNBtMbyigaWSXHTFDZgcmsQN5bMFsUQYmjyDNbXWoXGrfWi7ffuog5V4
gMoroEMLOAfSdt0ODa8G2EVOJi0GTSzRU624dJtZcY6+Qur2EEBB51PbsYw2oiJucnD5B0Nr7esi
GfOjpICkaUapvOLgEUdXUJrXoRnsPDWxbmNgsTsCOrxR3XzKgRReVWBnngtrRI+1QTAROoXwQCq6
u4bok+NqVkTqg2y9uIr8bMZ6twuzQdyNpv5JbXVI5WNu1jqlUAHa0npu6K67i2ruO+p9PGt08Nmx
1ACyE8gDtMAPjoMt6I0twGJRbOWQkDEl3JI0uGupPd0jduXvukijBwfabV4z9GVXQzXg76vsVrHp
F9CagteYq1JMb9P0CnItGex3E16lul58IVQlwAGJCjFMFDe4QCHX15BtsXEhCpLALfFqTb4KUcrQ
BvrFlR5KwT37SrtGn2284u3SfFB9mab7JkvxETntsmadfzYjgpRNKzUm0BsUl8CH0HBSgv0giceT
3NQUfCVooz4q6UqKaJ+RQKA/axwuXKAidsZI70oryhoArlu9lWVZPckVuo5eYUVHb+iVHaRr+g50
7hdAAJQGIdu8y7h39kbtwb2eV9Aw0K69BdBjXsUhjAJaY+PsB/WfpjeLu4oqPq1GVIAqBRCzV5De
78AG7zql+9K3kXyk5946WIlofiBWZNwodgjEwZa/wdWXHEr4Vp/tzv7imxbItpJqBEW074B7lT3F
G56mZNVJHMH1ZuUdYBDRoKDVGiT65OyoCyilFJrCyaTq7sEcaA8UCHftBIrfR9NGjCvr1YwTn2vJ
VSNp3qOq18mz4KUIdLzu2wPxUnDDpvpW1JQo8iTjyWD5XERuK+87VQZOWinyxjSldNfT0YtYSQpP
ISHcth/p0AQWmO0bj5sPYusakSdYhQI76I+95Ku0ApF9IXUz1IQIkCHaIOxuQkQvdiwFj29fHvZW
nP5UUU/cQfYUf62HvHvSzUb6UnRkhRJVq2lHFM8FweUD9TXIqGS3/4eI7zNAM4MMK40xyJ32u7Ih
S9S1wBbCMPvO4DjSZII2ZOPiqyykEGXlfnXTx0JsqrIon3zczpWfQ5YJ6I/qBLVVNaWfHQwO4ioU
MVSa4iI9fNDHgNdDQjetCHgzmb3d0LPvDu41sABUnhpzAFJMklIe4aBp0P0AJQWUqTLL8ca2WxiN
fSt6q11wk5ZKwaGKuBp0uWMOSXtt60ySSLSVJXz5ZQVEp/uM1CR55Cg2qeHLsPnTR9L32RUVGmkb
RfQ/toqGGHqcWjSU0Eohd+gOjSmtkzZKT7u6rbWjGlW0qpcDGgmUGm/pPvkQRhGexUiHQ6VHJFB9
TloMvQdqFI1P80DD1Q/InpYZGbCxKVV3em0U1BvA2lAhEDwtmiH39lZr/vTspvWokvb99MCX4LOi
Z4oeGn2XdQOlw8IFpgwXLuRzoTE0NwYgdY8AUG/qEl0rDy+3NSziSaqjyhvIo7fiDtXIhsI/Wj4V
vOADLyu9pdKqw8UoTem9wK6iz11TQxVqSBCdQ2QIWM3Tb6qc1tENiI3vRtc3Pz0D9kIBwa8U5z8s
srBHYDj5Efm3Yfp1yU8aDMSu1Sjo+yqnG8YIKAUn/lIZB7wNLNi7Ex/yH/ljAYHmJisNesdj0e0K
Q4brix7cW5JGpOo7orZNxXVL55sJ9gLJJ6hNYToLLLpWGluFFTgyyjsKWOOrgTyCw/8W/YLal/ZJ
E0h70fgDzXxgkQAjyt+lBhAmKbjie2RoAY+ECFmBvmBqtIkIQbQUpg3N4p5PNf3WNMDsVXSwXPMO
bektCKvrCN3ZHTTy1l6lWgdriGZCERLqN6oSBaiB9getoCc5pzDadfdtK6mvVLBpjhQqaUjDNG6E
SzDJDUFXk6J5+zwZyntJ4clSjkkBUwTSAGYZ0NhW0gfXa9AD6XzELYkh82xiACEbDQItCLaibOCv
MXRQnB5URZbSwgffxlQM6HmnsqO1nyshmo8qXF0Qq5JLeio08GXoGevbMXehWtbYfmUAoQsKk68W
dfCD6X6waWIgrJuESeQRiGshAaOB/5hSnQK616M3DMznVCRNG/GPR3jwqUiphY1tLN91fqo/+gnp
Vwms/bOc57Sp9bZNqz2AVgCQJcl3nXIuJW8arwB8m7qi3BodPZOS23wemwkiqUJJKwe0lfN0bPZ1
HXwW3ISbuCU1QQ5dHNnvpN9EJ2CjAa4GfXh4hNQOkIQML9tEzSpJhB2hbFNlJTomtSLb9zpCJEBi
+vKVx69ybOkRpxMaqZSbQlE4KiGic64S9lcqdxY4WKl/MEljy1d9AQYZtbHIzJ+ynj5et0MfrDLJ
iKlqaW2sOIYFIrdYtoSmmsDWIb/X0+QNKPmrWRt4mTZBzThARNiwo/IHfL2gnXjvVhDJGtFuTAZo
xZAg3tgFrbGDjwOXerjKan7oNiwk/XkEdAokLyjfEIhRj1Yed07k6wYXCduuUqmfUikbqSDDJWMF
qrilwwZG6sJQAKtoDYVU8lZCmAWUb2l2HGvN+paFNeKa0PduPBfE1GXF70Uhds2yBB2nwuTP//5f
p1rvIN8QTA6gLIYhDa5C4+13P69rqmarukaVR1dl5fzzjfAEb+whe6IP+qM35ttMGf65bOK90jsm
dJvwXFMNXcgz+XWyaiY16TZ7Usa7wXqNagIhmpTpe7xsZ5qJc2F0BqGYtspUaTKa1udDCZCs0IfE
Tp/y8AOZCpEjTYdfboLPBf2Fl229F2E/t2Wd2yppaAomRcSnof+cej9tOGNtat0KOfY4AW52CzDs
ssWlWbQ0U1FUW+Nf2rRPvn15Dnjh/N//rfwf0XB7FaCpnsDs0m1WZw8ExEArLluZfvdsDoVsmobG
SbZBKmvnVhqF6q4eSOmT0G50bnQIa3j+XsXqVdF9v2xKmb51ydZsRB46nGx4bGUdzAsA/5vxiTZa
8Is/AAhvG4nUMgWN7rttO31ESrVaGez7o8VutExbs2VVwRtOU34ypeheJTbQQY7WjUkomV5dHuDC
ip19frYfbSrGpTZE2ZOc3wUFeZSj5N3kxuNlK/rSLJ4MYrYTLdtSLKvDSpHceP5uFNeN+PJ3JmYH
uG4TVCQCTKjqQflnat0Kd5ctLEwV1xHbWwhFo4I3sxD3ZO2AQKRPX+Psn5bex9QmFFsxoqjvp4p+
MZVUoAIOGFLW8/UOPX0QFR1tT9EXc/ODh1JgPlrxDS/7RroRzQNgDd9+vTyyBad0alOXz20CENES
qJ3SJxMyeUCyUW6DRxLbOHNc+/ayrYWtcGZr5stD11ZHDZGXJ4uEa0ezqICdRRk+XbayOCKKMAJM
mbCRZjgfUTqaZF11jq1qv048cd1OaicxXhAo49fLptTFEXE+DZ29YXN7nNsCBW12cs2IiKcRYnmC
7O9g/NTRMNl+LMRHXXP3bfPi69fIzlGNpawg9kH8wc7uCSUCl+zGhxjivP4aPcrLP+2d7zBV2ZTZ
Rqqm6NM/57+sj4taknxbfdbb6lOpvgCP//l3FqZfcOKd6v9a0LKn1H78y6/PZpasrU3XOb+/VIAY
RTuJ6PLy7zf4fWfufTZD09+f/P7SNchdy1gwKUBkGyBmsX4brZ3pRStA2FRjcuC8K86ttAqNR2iu
ac/kWwA7wYajunAetRr6Zt03SQVM6FVPah//o1A07PXCmaCjXhgfDYvnfov45IZn4PHy2N/vDoMG
TjpdLK5SW7Vnrj/K3F6RZUTtG/vNMF7Cm7/7/GzQAobHqKM05JQwqiaH5nfvRZPJnC5ETVYJ3NSZ
HymiIAffo5PRHa+a/hj2KztjYXb4vgVYxzZlDvVsdpCZRJpbUtxn0urpxrD+4OerhmFyoUDlL6zp
GjjZeOBSldyUK/MZcZQSnuMVL7v064UiBD2AqkygOTs5kdCgWRl6FzbNm+FQ9r+/tqo+xSS6MASe
b3ZJKXmm56EUe44Br5/Kwfntgw/4xFItgEoazkubfV/zBUg0yZSeA8j/YKAvpPvf3pynBsTsxqMh
XhlSZJjhnAPMeEyzlUB4mt9zv2KQI4ciQ1FMw5CV2e4BTEczSJ15jt3Qn05Hy2bQ/2CDAjoyZGIF
PLw1bYGTHZTLeYgCA5Cayvtu36s0xV+eovdOCzIVzWBvEtCr8vzRpUt1LQ2Uzxw8EOqxIPQ0dIPU
39+oZ1Zm50CRhrIuNS1wAhicYApLV0axcBDOvj+7AmHDp+cBKWmnLq/r4JpU8OVZWvv+bBX45QTP
gQic4dWEubBY8dELi8B1YVv0vwmbQH3mRGmRcOux12InS3cAz+Nb3nAIqF0ew7QZZ5uVC4CamSFU
yoLzkLMqypjKP0bkBml2MpvpHXCrEhL4cGW2Fo4FJ0JwMkxZAZI9c0tJgM4E2LLKSawHXqJAIoT9
4fJgJtcwG8yZiWlGT45Fgb48Xr2oHH0wtINcpgUN9UOB6NooP9pR41SVDiUqnE/knhOS2L9vnveB
TJpCMYQ1DwapB/s036gl1TfaNcoRumkD6fqHXDXrD2GO2rc8BiGoH1m/roi67y6bX9iO9qn52ehT
Xx5lISmlcyj6T5H06fLXp902n1vBHx74tkxGZnaYdCiaBiC4pdMrr+XoFFA4IzsJ54ZtNXvJu75s
bWmzCKS04JJRycv8+zQ/WUkLSBSYCqtExxxEKoXZQv+h5cnKgi1sfltYOnf8FAYZ880f1yldaZle
OvTYuW2w65MfXVds4PImD315QEuLo+sAGyyOmq3Ns2SgDIrC6vrSoVvpuTS8m07XVu61pTnTDUF9
l0ScocznrEyDfrTCEtFCKC+eYXlUHyOlhjcylOSVK25pM5iqynAAfiiymAVgHvUSOdSy2gFrmlFx
/gTU/aozIFOqwSPGpvKhh7X28gwqS1NoEkYT9/3rEOeBgZc24E0xmgAuIFFvHHxqgfFPuCAPHvbb
pn3rwuaxo/ehteG/C64SWxyK2ny+/EuWJvrkhyizAKIuutInNV47NRx1Rvs0ZLCkFG+XjSz5slMj
symG/bKi7bOsnabejdKHaLjRTUrldJnLDjre1dr5XpxdbTpvNm8VRUyDPjlxKJrqUT4wKBmETVk/
ha67ctWsWZj5JzN1W0XQh+kAo/NInMMh07srx+zfuZ+7KXY/cByLnBOXzfkwbNOWO6EPlVNJj2Bf
MgA7gfJoF58VLb0S7hW0ZRv0NFccyeJinVidzsvJ5LlmlaTpMFZO3INhbq9T8epCbD3CD0strok3
6CbuLu8PZdoA70aqayaBgaYb2vyB74Jmht3Vrx1E9naycp10n333MXeP0O4l/nUbAFOTfoCJXhnr
4jKe2J3+/mSsXgAbbO4F2PXFBwqkby5q0pfHtnjADDI3smmxJa3ZSfezuuqk3K0cjfeLcZ9APaoe
Lpt4n9w1DZtIBHEjUxYIkM7uM6gp6IzAoyDF0lK8hJvSfjKqR7W5U2xzq1Q/M/Or4n2Q2heEkRN/
xfzSJFqyYimq4DbQ58GQB7/HiDJ87cDqKcPAWazM4Nr3Z2fNCoeOhh2+D6oTrIpoVh6BSxfA6e+f
HTNQJVEc0c7pNAO5cXofsl0hPJgRTaXeJhNO0o8H35FG6nmXF25tZLOjJnwoBWOLkWWo2oyI4iXZ
9WUL09zMDxYLw7uHvDvM5rPdpww0qiVJzs4w6Lp+tSpCHCQ1vl+28n4cpizzgjOFTvRtzvNC1CRt
lDdE5SgHCSFYGmh2lw28P0STAVtX5P9c0jOHPkKSASC8xUAPbuKoQnBG3PsHNqakFhg6wjUxDfLE
F6BX3Ueq71VOB+F0tI8n0bWVW+P9ajAM3tEEnWR97Pm9ZHu928ICVzmZtaOTQva4DfdRtBI7La7G
iZXZeUkAB5cNqqZOIj6F2gc72V+eqPcXBKOwNXzNf2ZqthhNrxE+5zoXRPGJOiDRCxqM4KPju6S6
GooHS1kLl5aWf4rMTEth8qy5D6XgkoygFypnABgvaVBnUspuVxZnxYg9i4SUVuurITYrx88/ILhm
Q1SnPF+eufeehuciG0AhpSVbZJ7Ot5gbhgXIBs47ZDpSDTPutqVAHkKsD0PuildbHs4vWzPfIveW
DwNRQoRSH02VUhW06iuncvq5587lfDgz5xKGcj/ST8TtCY9riKZaY1JIghZBReOuLNeepAtRwpk9
Y7ZCfdCqHn3FteN7zy7eMpBu5BxuE2VXW1cmO1GKb4v+pldWDtTSsT1ZNmMWvoZu0fOHcFJDpz36
oHo7YR/rZmU216yo55uj1ZsSWCdWiPb68LMX3vnlM3fR5S24si2MWagADj1obJhxHB/604nzEB3K
FUe65H9Op2v6+xNH2hsFbTcD28KijarbVOrKENa+Pw3x5Ptl09ejWxUMoX/rXfpAHi9P0eL3J2iD
Cse3ps2XO8tEJkOcVjvIjGz97GGsvv+BAVWYJMIoTMjzgoUU0jnfFRrZo/DNP4T56x98XsNTcmGa
vB5mS1z2cti0nVI5cOmhnKiuOLHF6Tn5/PT3J9MvKHtaY8/nZRWW8WupSQ6Xf//iQQC8Sy2d2/Ld
gxxksTa0ils6JlRh6fhaknsi27Bv6Ai+bGnRgU0ZepsEgPrundhYciHRhUdY0QGaMryDYsAoU6qI
LNUNiPR4vLpscOFJNyUMGRYYMZWIbOYyoxq6qtAQ6GvF6N6KbhsOLUTuR828iUwkSyfedmlDl+pl
u4tTSnmD3Ov0FPm39HuyZiYgTphQyeZ1EVTHEAUIZOSTz5Z+fdnOkneZSoMkYXVqWfOd7cH0OsDV
VDlRxEtfuHs0jK+jXqyYWdqCqqlOgBKABe9qZpKlN+DItdoxIAaBnbo7xsFo/8HmODWinu/znHbg
WkKa3SlICjagY4HyV8XnrD3k5UrosfCAI5g6GdD8yJoFXSChia300Xc/Qi4A0vswoG8qyY5s3pH+
QU1ziGVII91dkKxccMvzaQPlmjJ672qE8IsAqKM27ejgDsequacV8fPlnbFkApoEVbZ0IQgdZ04b
AgYl0qqkcUjrbR4h2l1ZraUdfvr96e9PdriPurmoBN83NR+BjJEGugezQXfzeHkcSzsctBuPBAJg
610yNy5MCyB41jhCRf+aTrYEibC46Q6XzSwOR+cRMhU9bR5w58ORhwqKVQkyE94RG89AsnOrIlJO
ju6ynYWIFD9EXQahFxVuz9nGa7te8zxYypxM5FuDPvBRue6KazN4UMtdsRaTLmwC2CB4H5KoVgnj
Z94P2T/aYJN6cAzve70t0y+XB7MwaQpQGVU3uDhII80GU4Irb+Gv73Hcu7Y7jMl1PdL7vDJl/6bd
ZmEvZki5qLQZ0wQ3cwwwpZmx1I7MGZQ2mvcS0mmb6s9S9CTMB9U76Jk/8WVu8tDcovG4o3dzKwDb
QnmIlCbY2z8YtRBTtpyIxZyXgDMhZ0ZRB4PTJEcA8/C+gQ4O/7lsZHHlTozM92MkWqWTwwEHlWxe
svEPHt+KdvL92ZzCthRGupcODoj1DuK3BLXClZO7uDtOTMx2B30KtU6PDUNA4xGG0DtoxwPag/9u
oqaJPPFDYS8NI5Ixg+NXVwiaBtXT5e+vjWLmR0XdK15txEwUkog0+bb3o31nm/u/szL9ipNR0L2s
mWEQDU6g3xq+tNVbmrbsG7FWe1neVpxWQgYdVPtsNJnauoPsZwPERDvF3Kq/DxwDniB+fX82DjAN
SmB1bCtlPPTaVRivPBUWboOz708B5sk8odCUADooB8cb965C9xSNFIfLS7FoQgc/YpD6AJQ+myLN
8pLYb2CfQiJGy/cdurvK/rKJxVU4MTGbJVos+qRKvMFJygfUlcfi+e++P5slv0Thzu8YAuqO6ONx
7i5/f2mKwLFqBlhTjSt59n25p1bY1uro6Abawt+GvKV7dAXfMX1j7vR1NhMgBm5JgFTnKz3QS5f2
QS47gFoRC3K8FK6T8Mo0b4K2X1nypfXQp/4DQcjOiGaeSqlyP8m6WuZZclvJ0rZqhxUvtfQO4YFo
AnuiCGlq6uwmLqFzyTzeKI4nILXjlKeRIm/0Gi4BEyrhEP1FtfraBPrNGK4B6pZiDsZFkwJMNvo7
8ATczbVXgG5w7GrCgVvhDfqxsTjYNJq5KwNdmkpa14kMdQKCd5jWBI7NkYyr6jRC3jVgFWFEvbz5
poWfb4xTC7ONUY11CzE0FjqIPB/CQ//TS/5gf1PTN3UKYzL7fLYfuiFNaMAXiiMnOzR3YbcLvZUH
4tI8WTxIKcFRpOJJfL69TdcVPfQ9o5NBdJPAugqZ+uV5WrTAXqbcrQvdnO84KZRyf0yy0akh0vTr
cPP98veXnADVJ53EAWEQozgfASxOWk2n8YBgY7iHXdcNpb3U/sE0nRqZBnni7wO6sIVS54Mzoruj
bVT1Dzzx6fdny1DHwxgWNoPQvCPd4L2+uzxJS5v19PuzzRoPKuISKfeVzfNIgUUQtZBaRyJUW3GX
S6tNiYBcPY8KizzX+URpKhKwXdQOThTCWq1WnOzfHwrJOXCDikJZ610mhRirNyEo6EhDIXWbyfca
CjFxr++Bpqw8j5ee5/QACaHRqQPqZX46ksTXIOAqOqd3q3Qn26jUZBm9qyK1YIRWk2CLSFu1RVoP
VQSR209N1RcfVQPdqZ58OPRRct+ueLaFpTz7TbOlHHQZLEzNbyrSYFsn31vpuVAfLHnlTbV0U5zZ
mV2uQS8lhayUnaPR6tdHT3II/2Sw6fPHwnpqpX1XvwjI6i/v0/fdI6ap8somCWtRVH5XU9YVcq9l
hHJShLoXQq2xWkK2u6MTMO+PphdvxpDG2vQjQhellq9YX7jrVcqAZCAtHlSWOXMlkh13tmSZjaPY
X0IkXkDd0VidZreuvlKkWVxEOjsozRJXEF6cH5MKYia6HdLWGdWfMXQLEyYmh78ZpbjLE7pwHgFE
yhMSlsuKJ/+5oTCuRnjpGpSoygOCy/644rgWvC8AW64nC8Tg+7SIqRWSlfV95zSIJRIyH0el3JZQ
+F8expIZnd1A9ED65V3oAC1LkhWi6J0g2SUB/e/Piub8nYnZuULiOKJ7CBO9DU0PIrk35loGYW0U
syOlhVDm9SMmEA8fglta7ZS1Lby03hTk2VQkfDVqDOfrDb9wBilY1TsQz8gQlW0vT9LK5/91Gif3
oK+aaS5rfL57tcRDHf3+s4okzn9//b+FwJPPC6NOehcfyl2O3vdtCjV7t3KTL528UxPq+QRBhN3S
UsoaeKhr/EvT1KCNt3JHrU3T7HiPY50iI1H2TgPNHbqRY/jj79Zh+gEnExUoftWa03kQ/T/SV5gz
/uDzE2ielB34nrl78uscOTpIMxx4YeOGZlEa4v/OwmwAqoB5vkqxECC9ifTz/k8+P70zeOJMScfz
+UkGVaQQdXdOPhZbOUi2a7WqpasCJOz/GDBn56yw4tYSLrejZT5AuAPHLQKoyU7qN5m1AghfjEIg
ACXLB8rXBJd9Phi6+EfofYbGiUtH0fdee62FL3Z+bNU7uA/2tXr0goIu7H1He29ovl6eyoVX2xQA
4XzpWwekNxtp7mlphqRe4ajQ/9ttsenQD57cpA9PDMzU49raLUwtGU08GJTlZI3n6EcDqgP+ws4d
JYFSw70S/r1UwsqHVglcGCv7cPr1s1fcmbFp9CcHqbA0F2I5K3cE7/osvWmbg1Q9efH3yH8xI7hX
e23FhS7N5+nwZvMZE+I08GjljpvGn6oanjhfPdTVcKMJAwILdDzHbuVqW3BH5I8mNL8J+YQyL2wH
lV3YvazkTqpuhu/ZytcXPOrZ12dnTYM5JG1Mvt5CuPY6mNdKdLTTl8u7cAkDcmZl5lKrzoYiR8PK
MFx18IiK4K3yAjQqfpZgqCHxk/qjW91UaKVdtrw2eTNPpZe9lSDbkjsTowmpvj+4Us8GNgUNJztQ
qqBLhP09dwAd1BCZrFV6pv//fIdb9MUAAiRy0uYNHa6PNB9V9czRrc9BcadaN2X09feniC5AImd5
6ozRZvicGLW3QPPj3InvoKHX+5UTs7QCp5+f+T/ZDGlSGpLcgdaubT+1cGz/we9HJZh4XKb7xJh2
+MkSNJ2sCEnSMmcQD3b16JbGioEll2bRbUhwQxKEt/G5gXSotFbnKeMEWXbbBzC9hYjZwYHsVdDz
5N3KI3zpRE5YA9ukuZHjPoszyU2nde3Tp9Faz1IGLXkW76AJNFfeFgs7SwcKKKiH8bJ41yqEFEDu
5VVaOMFPyASqb7R2XV6XBVdJ1zcXgSFATXAZnE8bGbZRqse4cGIIqzalJG6yDjkxyHgRxN2V8IxF
0m/TVYDQOLU5O+6Rpds2ciyFUyQw80u7Sdnn8qgWtvOZhdmBTxSYStWOUeUDGrLJIbLWegYXttuZ
hdl+TjpUc8KCMUQw7fvBoYFNDgZfmlzWiG2WtgDZ1akjiOtanTcfVZZk9p3rFY7eO1Z9jyJvox8v
T9dSIgJqm//amJM7IJtVIH7KhVlW13Xlb3XpJYblzDYehfshadG9etTVtVt6cZF4OJMOMCySP7Nb
Ws5aI0I4g7jAQp3nCPvc5VGtfH8OOg2ghU3yku/H1r2AjLj/cfn7Cy4A7pz//n575nH8NigVwxO5
49dTgUq1dlF0x2T9nRX1/IB6fpt1XqBhJUEm+VqgvVEj5b6SLFmbq5kbiFSpiBuLsbRt/anQsjs3
D68uD2TNxPT3JzcA1dviP9OV+/uK8nC9coWtLcfszAeSUYlMY6LGirrRXoKuV9qMa6dxbRSzc++6
bi0XMlZM75igDJHv/m6WZvdKkyEClHpTKMTTkw5Dr7nrucleL1tZ9F4nW3cWkpcVqtBtwiiiYtvK
dypN9PIhDB/DNUiPsui9TizNDnkGnkTTEg6hTXUoQJCyG5Frs5R6p2qB2EeWm0PbrR5dObq2pGaj
2tVbHMhXqBGgoIDcSOubny8P/vJGASU624iZAk9GyhRnyd5Pt3V1F32m/fGykaUs64l3UOZZ+rFI
AjmOOFEu9M07gp944+Zes4uqoNv4eTwizqA/Ryz2HjXgcoOsbQ+JIQIiHr3IKw5+eddS9hRwitEb
MdtVim/YRVfw3nPRos4OqMuvjHbyD7MImNH+MjDbUHaeKyMxfO6EWvlswowWCDgIocUoKmUvVOiP
hX1oe/2mY5QqAsHkMI9lIT9d/h3LS/vrZ8x22yhHI9Vk7rGsuTNbJFMQ9wTRzAPaXFnf5RP0X0tz
vHzqa52hl1hCbGz0bzP5MfWvMu92tUNr+QD9MjS7ZWzTLZumZWZbdQe/QhVsOBSXZ235+v+1esbs
joncqEvdlBd6kaFuoLwY2UORPATyvchhOj923tfBH/aXjS4Gnic2ZzeOUhsJJLlsSTqAP+oT/bkf
wQntwdia7RXL+Nip/sopWJvK6ZSc3ECeatU5OSUCDvtOqx4Si3zAH93Wv1Zr+gknJsy6MNRyMgHp
814pmyfd8K6HrDqUnXm4PIH/Hw/zy9Z0GE5sjd4AOqPQiQz8h1r9nogX03ydhMbkGhK//FurvtjD
P7F+hL1mZfevnDNj5k8gbm3jVmNTVsoRlXfZfkndfdSsjHBxvXQgmrDakQic40KkWMvHtB5ZLxM9
myceJdsVvzX5g3du68TCbByWq6th4nE76eW13VyJbKvnHyPpUPh7T7kdqpVi56IbPjE385JaW9qw
vnZcu1CAQ7f9+z2PE47h14TN3F8eR14eGExYER3f6rVLZGWy5ikI8B4ROrlMlq/syKOVj4H3ww02
Znbnbf8EXHI6FG3m9mLIURVtGoqu+rS/eRt/5apY2VzazOcVsSIqA4ZlR4oPjQc6+0PfXl8+oSvL
PYdNRHHb+wgachuhJ/Hchv3KKVwegiBpCVuJ8a41OVeTsIdyPne08sptW6Swjh6krn8yiF9GZk5T
7zNbi+sprC6vhvCx06/+7vszj9kqSdWkGd8f9IMeXMNve/n7i64Kydz/maSZl6xocCQsYJKU6imS
bkz/s+odTVSYL5tZW4uZJzFtyhNWNE2Ttw8h7zUI41ZMTJ9476xMHCE4JTDJ6rm/h9G+hnWEKoHV
76XuZ5QedUQYVfMfSPRXTC1P2i9Ts8u5pRgcdDo5By+8GsRb3X5q4AeozJVX5/Kk/TIz21spYjGd
mRBEVd4nNIkk4xYVvsvrsjZps+2lNmjRpAZhRlejb7Snm2AjUFerrK1h/5FH+TWa2U4bihSWr38T
NTC9I66UbFeZpBbXxUDiRyj8edcDlHS51POiwsGjYuppd1Z6nxX3RrNC27LkuOix0KljAC961wPU
mwnc4mGP80XopT/Ka+u+GHCeGphtZdMe7Th0uQiRmo6Sr012jM1mE7TPtfmkV9/MNt5l7cqglubu
1OZsTxdCU/sAbmvHQBs1hfH/oJr7pHz7/f12amW2pSks+RFioLmjSm/FgDINMPJDgCDLGjHF2nBm
GzupjbCs4opEge06SY1gRVEeYgVpvigdVqLapVj9dFCznW2ajZ5kNYNC6IUo3Y1uxh6drF0nP1rq
y+UJXBvXzJEqvQd+o2Vcivr/SLvSHjeRaPuLkNiXr2C77V7T2J1O8gWlJwkUxb7Dr3+n+um9MQVy
iYw0Go3UGq5rv8u55+xGAsz0cRqeoGp928razXM9Is4Ty1q51sYEOxzdYFax00bkbf/i4dHR/wNQ
EDrSUWydX9dKKQ8OtfEitKb5aBSFr9j9HYFnCTqrvwCsGVe2+FRn3kLTT2HeUnUKjzJA1JDfFRQ8
1u+E/x8On+2UQFsDwS9kTez0Tmmebf0v/IDrIXBXQhuSZBpjlpUBr5Bc/qxB6X97zUUj4C6AaWgg
PRHBgnXWJlf5/t++zh38FsAsgC3gT6b5nVnvs795kq/nhzvvbRrS0AzZdpKPUvvVpF+q4oNEAiDE
+rn4d5W5k25EZgshNbk4h/mXlH6ViS91+/82UdwBJ6NlASWLozeMh1DzRIX41Yzj9URxRxsa2rRz
AixzS+mujCEPRb9GQFVmxYOUftGH9ACks2tbH/pw36lPkfNbg7yyIQqRRbuNO/55DcYNCzoE5xYg
jiYEy+D59jyuX5T/t1TAoc3vl7AoWi1kAYyqvA76kaSHIXpR4q+3rdweBiDycyvQKgymPIUVDZGe
dtRGgQso+j537BWT9ElVIEZSS/RinBIROHN1Q2sAMwM6adkmj8tAc5QJfbEKYV7aAV+rufZQfQSF
KnCYV4dxZYYbRk4UFVSSeLXq6ktF3gNIDvzFOlwZ4C4vMqpxCdIR+LFQk7Ga32b+7b8ZYCO8zibZ
Td90A0aQDjtlApG84PZd3a5gW5OhdqKgI5u7vzoF8pGQa2WQIy+uoNp0p0j7pBf44CIr7O9Xo1Ch
q0Z6CL2eK3RCDMq+N77ncPkTS1S8FBnibjGny0gXBZguyCK6dXjRs0sHotCx//oXywL3QTeQDjE0
vq137BtqTTGu/UkCdFnH/gVi67aJ1SPy/yaAz5jPWU7lhAQT7nzZQWrHnYL3SlQfWD0eVya4WyS1
ugBkjzjlxj8T+B9+3x6A6Ovc4QssyR6GESF+E/pA51HBRSv6PHf0KqnSSzXDEkjWXaaBll0w/6tb
6WpyuJMXNJpaEQt7NjPv7EP+/VUTFaNEK8ydvbCAOqHJKuFG4o3xMwrIueg1Wp8kkHxa4IJWFT45
CDlboJYMDALFcNp7VFijWB0DDoDt6EDC4y6f79ISDmia0BJ5IkhGQz/GNfsHYj73kXJQiONqpNsp
uW81H5NxTwNI6UGN2HkE3FKwWqLfwb3rWt+USd0V+B3BlxHylJCVEW2Itbm0wV3KSPdVddHgk8VB
kxldnwJbpBydJNvp9e/bJ2ZtENcWuBMDadsUynpdep60P2H+rJcnDXwYG23YSLqBd0O1DEYvxnda
Gkmg9t1Y52+0kMgxykPzAdke61SMpiN4WxS2+LPU2Kctw0FeDIDhBfpyoGBVS/Ipf0tr1Ytj9BEN
HqhSdi2kGOvHNtHcHOJXkJ308ob6UNIgkAdVSPao08INLNWrCQUgXhZMAXsE+J9lwusAoEljnBb8
zZG00ygVXfkW1hCzNJu9FF9yYIkVSObZgoh2cYtgCq5tcbdI0lV2aaVD+Wbb75FDXSi7elGsukw3
bfvCXltim+vqjR1lk5YlyslvZhjsxwjap32674V9SquTZ6PpEPEwQI98mwWu9NRo87J8k7Pf8lBA
S/qFhFAcn6RdloskdRZHDrOHDnBsUxP/tcB/l1YQE1AjFW/UzL8aDXmAirFgk4pMcGcOLMmmLqH4
8xY0+QeF7m0bBII8zYoJ8MwYIOQ3NLTlfoZGVyujj11pSGlWvDUUcrfvdlYLxrCyyWYG2N+vDKDg
oCpSnBdvahy4tL/HrXEYemdviN7cZXET/CzXQ+H8qxBFBzQLUSzI9GJAUxzquC4oTtykqndTfoJy
xSFump2WRHct5ChptbVUBx4VG7I4BqhU8A/f1FUaudXlUZ+/aVN2grI7bWVB5LOyvxnGHnp4yOU7
oOOez6WVFooxVlHxNgzBXRerA2QEJ0jwSoAt1Ebg5jUVWFzZHqy/XtGRkwK4hOcWtyU7jOIAFjNJ
xQv9MYi87zUD0JrQQJTL+p15ygkLKp96bBj5W9v8GKNy3zkiEqyVDeiAZQtMLDZSaiY/aQ3tmhz9
1PmbgXBXfnV3Cvl6+3Zj7zd3Z8OCA/oKqMctGdISA6z/Qy7nbwSSe3rZuyb5JzPqhyYZPKU3PcXe
DyIlqvVR/WuTuxro0GgJes3wVEJJt9H9Rr4QaFsaw93tsa3aYWQX2HEWXCn296vjm3ZFCzKHFpsa
aKt+mKp9GAON1xdW56Xgz9z+UDho6GUAabSaorVmbi6q2yQBWSF9m/oS5ZZk3wMEVcqbORHBUwaf
E2cV9J8yCqFzM1JLM8kJnJjJZ0FzVtQXubaprz/PLY4KjfUWugDxW5FU2Utl6MW9ZQrTewuPDBT5
wHlDzYb1DyxIqaC0rUpoMIjemj46SFG2h+jKvlJERKxLRwkdqiZaf3VIC4Asj1uSShty6A0NzRta
znaxdhzpDyu6N4wH2Tlkycft7bacOVwGBvC9jG0DTBjcHV6baTuZITzAcQy9FjDvzaIkNtSpoCuA
vIgNADvfd9FZedv2k1QA56IfjP5rnjzGOuiNph9WvzW9y5nijs7Qk6KpCqt4S6ERm7qlqIVkZa4U
QCGh5geYN9jCuNcg1BJQuAGA+xanQe/akpm4dZVtfr6xa8DigqvZhoPAM5JhW8VjIzftG+R65OJg
Vmih92wR497KUNAZwbxeNBPDq+EipBpoRoX0U/QWBL36XA1ZujdsUggy1UsrFlJJwF/D2QFHAQ/A
MxCETVVQBpewaowdZByqWt9t3b9zE9zFYsuR1CvgB7oYkZ8O5/r43z7PXSyBRMeyAXXkpfjctQnd
3FaF+BEdKg6r4LKKMXfY9cxIu6Ep7YvSFvvuS1hvlvTlDHCHwtRAhlqFlX2phwwUAsi4ba3Zcga4
G6SCxKaOaMO+DHm9A1rHTVw6gYRt2kzdC2dPZcEGVGsUE23w8zeE0F6GdLSdvmXjw5hF1NVGJLzV
7Zt2bobbUePQ5yM4ltI39a6Mhp0ui0hIlqcCMDm0CiHDiogTqZL5OLRRlaeqd+gbGo5d+9jJ/eY3
nRlgqUgccXh6/JIbQUC1VqJvRvKCRrFY+UHa8+1zwT4x98DwYIDGG2yZrDGEf8+zWslTancUa9Gg
5dbLda+J9oVDBbfhylzN7HDnL1aCZIQCDn0LDMctfpJYxHIqMsAthk2tuqhHGCgGBMqD7ilka1EW
9JU6kh5MLUuDP8ytBg1LbVQ6s7+AvQyx8s6eRPxlC78EFgyZ9aezF2MhfZTaTj7YST9c9HbXhLvQ
2veVwCtdTNPcBH/2EGrFmRnDhILK3IsjIjxYbCfu89yZi5vACu0enw+U+/ZPEKP7oLjPN/dtMCu4
YuGKgld5IeaXGDQ1IaYxXMi9JEO0Fh39G08FDLA4FKVN3FSLTsBBnuqaaFN3GV8789QFb8H43ook
IZctwHgqcEWhl5W1mS56sjKYD0y7V0F6UO7H3nhIu9KDTO6XqYXaOTiVJSk46KP+J0d7mCyJXtxl
8fbTvoGEGbhOGJfV/P7KyimM7TJVwRCSuIWh7DTtmIyjhxqe1+v3RfTUjY+kCaEGfBeAB3QgR7Px
W9E9vdwzbBow28anGgMfuSRlhAgw7tSzlYdeAxrpOkp2Fnr8smGrE8AGrCDihBo6ppvHiJbog5Cj
clTPxrvcHWVjaxqD+zw7e1cR39Qr0N4o8HmtH/aA8keNSH1wfctgv4CRSka+l+elNkqptu3SwAh6
RHh97uZoHQ/IXnfQD7EHVrgwD1lvuYWwB2N5N2HuriyzYOdqcMHUUy2ZdPVcy/fV9NSHDzZ5vX3q
lncTTCBQxvBURhfI7Uc0eJZtHqnqmdRuZ3l02t3+/spGU2Ucabx2ID5EIDsfAohSgrCAz46qxr4p
j8lDXUJtQfDQrcwTuKGR3MQQGFEfNwg9kLSIaJl+lqr+RKTukWjDU1lOh9tjWWROGKs/erttBBfQ
Y+L9flpFcqPIlQ6U2PdWPxnanwYtOIHzUquHpAQiSRY1L6+sDgBWCnqjcUzR2cQNrGymLHMyzTjn
JPIq9XUoBQnVleVBMkvFVYBAEyUMbodNlVUNZRCZ5zp67bvJzX9UwHQWxuX2zK2MA/ctY1fWwdyo
6Nw4DG2yrDyRjHPnHFTJ0wSjEH2eGwVVnRJZW3y+ll8NpF/oJKg9rBmArDkD7IN7eiEDW5UOqeQg
MM5mlbu/LCoCP6xsYJbyk6HSzqop/DpTJ+iqrE3MMx3eKhKAI0LZOdZmXwpiBQq2MLSWwSKwEBBK
JxSq8sE8y4DSO7mXhL82r7IF7wAbSobeMvhB52d9VDOiDH1pnXXl0EY7XUTCvLIKSIJg9mWHyRHw
BZNMlXstQi7vnKIZB3XFfbzfOgCwi6NZCJcIjGA15gMwW6dMBrCOnrVgV2demWx+rGbfXziCAR6q
BPmEs6w8NL+TXHA/LQ8zdLqAPmHnGBq2Gjf/mdPXVmMqwblPiVs607Mz1M9W98MSiekst+vcEPv7
1bukV3bUgRE+OMfhPr+Xhr1IIndtJIxQXgXBrLZkeR1UK+rCMgHqxMk8Jf5u6m9h5yq1LHg4ljsK
uSjYQIgBQo0FTVCDhm0l1ovwMuleFjxE+nnzhsL3UXJToQQDLktuopJiUMu6bcILMoO0O8YiIrK1
3w+vClkcJEJwsLkNa/eYpFwj4UXqM99ohnsKMkuBXy6wwW/aDLw8YQ0RvcuIHt5ePjiWaN8uLQCa
jnjetgycarjF8+3kpLEjZY5in5sdwNeNaLey238WbiNLcP15ttmudqumkixCUsQ+j3Tfq4OnpbKn
tc+NZnmBpnjh9nAP9uCNQLcd/u6C8LMJSVF2KnFA82wfzMY5CO7x5embf58bj+lMSZ0VAcYzQaJn
F7RP8vb3bm6Cf6/HJNUUChOqeZAat1BPt88F+//5JWFU2Iz8TDMX72kwDXU4WVQ6q9MAmQP4nfnR
Do998OwE4WYPF3miK1tcFmQgNKmGEbbs2kda2MlEcIGV7QsIi4o6PoJH1B25+DuwOsspJCM4219j
SALI0WY+RqZmzaI1YDlXKEXlUIfGitUE5/o+1539pPX728uxckJmBtgIr05IBVRFXQV1cFZiehe2
1j10aox0V6k7U22OgWYfbttb2cEze9yBN6UhSUyKASWG/Cui7ZFE6XFMkt+3zawtjA7QgcLEwMF5
xx2UdiiziqQYVpy8gvHDFORuVz8P7RPENdjJC1LqONUJwAJFALWG7xka/rPNdT+sO9BFYHuCQCq8
Km5j9USpS9POgnPVASl1KNXNXi1UzCHuiUIGqH4WqS+it2Nr1o5x1qpdp3hJsrs9/2vLjEiJJZzB
r7/Ic3Y5gAdhYernJMyeqZ48qlp7F5bO1qo/C8muzPAHPKryvkV4CG6fnfyPLOpKZLuEu6tmn+eS
nAaIzcGq6OjnDDSQJaHeZMVeaOChEpEWrs4XGANwW9mokPLVvgYMVXEexwaaEqcPmTpPNTqDmji+
u70sa/sWxT4E3YhkAcvgLveuaFoL/NrmWekar84PfWL9zcI7yHCxygxDUs3vE3BlkAKUTthY0wQh
oBL8pftRdImsDuPKCDcMXU4Tve9gBBzQbm2/pmRrAY7tqysDXFRZxJlNwxAG2jFFO0Xs/oWjMDPA
eW9ynaN7g00T2Mt2zpPlbI9nGOcZuLBZeRpZW+6elfMk1qPA0s5aPp16Iu2nQhB5r2zZmQVupVW9
awMm2nQOpPex3lfJcftWwuWq4ZYCNaACHBG3lfKkUOWGmOcwGE4SBAzyoXTV7rD5SEDhQUcXBYCM
oBjg9pJaE8YjHpjnInrUX6Bvt/3zyIBCRgIsYKg2cMW31KyDoVMz89zHX+0XSXv/i88DQ4g8DkMP
8+9ElCt51rfYR0gXaz/I+HH78ysXoKUA2wmVcISWC5BnqDlpMhWSdDZ/mEbnKYnpFcbo5Y6orr7s
mgVKTFXwXDPafwC4uHnKFSuZJqOVzjKZ9nK/z7IHuXwmwx1RqGdpOxkJcTsXPB8rW/iTqR1Jagei
JRZndFIrWSrp5Jz78L00jb1eFMck3BwIAjEG3+3/jHBPeajJkHtjRjLjJT8km7Gx4CfGxAESyXjg
F/t31GQpmsDwe7Yo9Pfa6olG8r7u0ieQyApC5pXdgDw4GNR1E1ljSCjOD2RcSY5RTElwdsqd1rrS
79G6IyIYJjtv3JsLhAUAQwDyWGgG584j7Ss6kTZwzhO68i3nwzT9IDlpX2NFBLtfWX12ZkAZpRgo
AfL1GNkkTYUXDNFBN95VCNaUCs1ytXp3+wwtHyvQLpuM3RTUneiL425isJ1HlR6MzSUya9fvIUG+
/fu6Allw4GuAf+RTY4NkGFPepc0l036ld0bxz/bPM1FVvCHQHwed93zRW8j9DENm1xdn+GJHnpL/
x+9zt3xQTLlW1fh+aHvW22ZNW8eEAg6bd/x+BGjcI9U70zANgRO+jfKpMg71Zj8BYgKYeuQYGNyV
n3snDYCbskh16Y6Wme6dSsQktdw8nzEAQgFdQeqWxwtI6hggp56WF+D4nWgvB5vTkvPvcw50I4dm
oBtJCWIg+pS6JCsFBpaHDDMP2gbkBJFCV/kaoE2VcLKzprjkTvGzaUfP6VhHgv7j9i5dXk14Ndgt
iEIy6jQ8djZC/4CcdUl9qfvvVNe8EUjjAKiEtBRVtZYr8vk+mRZo7xzgzLhL0KmqqDeKBse5uysd
txRRPYq+z10XpO4kojX4vhbuBsslv25PlOjz3IEYDBsqlH3dXCQUmo0fkCfbfB0BGwdGGvaQA7zI
g/3Mvi7KwJabSwpG9Oqk9KKCycoIcJEiuMeOwongu3bzrNPJNNbJJU6/Nftss+As3BycNtR70SnB
9Ijn991k2qOZFkV8ae1dDRkJwWuwch5mn+fmn4QS7Of4/C4xfpSnrP2+eX1n3+eezySttUDq8X0V
dDM/Czs63P7+2u83HHgzJlP7QoZ7Pj3jqKjTJNH4kkR7fbxTgv2gCpKcy5QUkHEKdhHD8CJY5V6E
1kntcJLjGMC4i01yr6kir4lB4GxbQBplbi9q313ZUUCnAsyNWwpSN3zwrXd5Uk12FF/kXnaz6FR1
l9uTtjTggNIG5WnEQ6iA8tjUvg7QAysZaKOlr4GrN5sjsfnnmfmrHN5IaIxsEj4/xcPBGEY3Vxpo
0JiCpReNgjsZOPF1juxFdindPN5BVen2JLGdP3f85qPgTsYEokZES/h8oo+uoX+V9mP7DYjizfcT
UrUo4yMgg8uPgut8sgAwBFEGSYZLlReulRC3EjxFK9PEColoFEXacQlmyhPIJ7bq0F5MT29fE3Vz
OMGkeVBnhWQvwhY+sK+lSbO7VO4vCnnMU8eLwmz7OrOIBbAQmSk98n4xSibVONbOeCHkPryLnM2p
Rxax/Pt5zqGM4iGMwg6fV833Nr2Y+9vbaHlBwQ8DjQc6QaAWCI94vr5VMZaSYebyBaz80n0uK6mL
fJoNqFNTCQlM+bVGpRhizghbTQOX4UIuSU8Q3KWlNl1K5fQlUY63h8KfiM+vw72D8jlSg/Bu5kMx
lbGf4qKcLnY62i9g5C98RUrqO7OUoU6d0KD0bhtcDgdDscHmwor4wAZxc9fa1oRuENL70bfc3oel
INxejmf+ee7tiIDPj+MKn9dGaGQ131Qdbc2HSFRhEo2CmzYqR5USGjDT6V5hu5Mj2GGi77O/X123
CDhCpyb4fuag1j4+1IkgquC3MDxL4INx9gB1Ro8eX9pVAoTw3dB3vlJeFGdnyzjkr5tX+toEn24J
tUiiFXKovqK6VemJ2GhXpojJYaCpx2HHkHcCY0drS6qlnd/Kd3b26IjqumvfB1gClRGGRgB0dL4E
rVQpeUOizkcaFXx0sbt9egAD+ewk1HAaFM4FUUHYZGtQP/BZ6yJBx3H6z+35Z27Y9WOHJUbtCME6
Hn4dKC9ujzakq4kBjIZvFCcpQK+pG9gnvHVUutw2tDJT6FVkbHfwZpkQ03ymgD5OcKKDxiemG4Q7
ReB6iD7P/n51FqhlQy6uwOf75F3qf+hbqRc+5+nq57Ojcv39kXRZ3+P7svxdqfzYvz07KzcSMBRI
/CLNznqkOW9ZMo3aHmnW+qCH+VEW9cHqJVdqrQPEFQR+x8qhnpninr1USzVULNLWJ+VB6X4lyT5v
Q4EN0XC4bZsbXW6aA4ajRLsg3knJ3ildiQhCGN4//1yTfyeNvzsgP0IqtOO3/lD1LsklF9xA7mTU
Xkz+KOWpIaJhrR0WOHpsodA6segfHM0CKpRhFftFaAU/FHuA0mVUUP0UJcH4MMTleJ8ofSIieVgA
tjFQRsoB5N//8txx0ykVMUAehRX7VUX1F8i1mwFek8wCPUcPwRrL+dM3UXsAdD14jPtJD91Masba
HWyzP0hVC4HAIJ4yKLTU6aEyrFDwTnxiA7lbBP6qjIw5XEIA57n32knKNImjlPplU5R3FjpSofLe
KOZ9kfXaflTBBNvYOqgTy6E9ljaafhNFCQ9QkPkOwKb8u0smaG1JhfSUIWR348ShgIKm5e/bp2xl
689+JndbK+g9Ckr0vfj1GD23evZbgtKH2lmn22ZW7iKIR+HWBhMWhN9szkwcN4Mzqrgl1FdL2W8W
2sJusCBUwxpxgZBxeMdyIo1hDpVa+c1BCi5O4W//9SjNArCE5oRlBThSlbTU67Lyk84zkp3Re9u/
j7IsPAo8moh7uKsu7TtLLjta+zp5iI9t+heTf/157noL4trItRqfH42Lkb6XgpzAytoyThdWFwAa
YtF3OaZEaogk136l7ex4H1qCNKXg+3wlqKyljEQBvt/TnR64vcCfWDkB1z/f4g5q1pAi70EY4+t1
fUpaiDA6jTdO1uaAQYG3KFuIO5GTNj+LbFevZVxWY5PLRuVnxnEihjtVPjEqz4k/bu+lzywPd/Gg
EmTqoBQx0afIF00zLTDLUGkyH79G8+zG1jwlM6nn5Il6iCTieAVIn/YJbq6HyMmqnZkMHe4mMOP+
ApS+OlvR8F0LxvTPNJL4BSIa/SUvI3KndKH9UsbWcKhjvChyOKSqO1SaJbrcV1YE1QzWV8/iXJSp
545FL6W6HNpZ4ndtf9IhcH4sEzLtqkD7dnuu1gyh8RLlX6B4NIDR5ob0NE8th9SJXxdZ92UsnO4B
6mP0dVIKUZPCyvOPVQeYUgfsdEnvoNlDQtJCynw6HFt6CovHjryOhSCKWzkqDNmBdBnruICu6HxA
yOZDtjO1Mr8gj4p9oKLW4bUJu/4+d5OU0IM07Rzfj8tX1Xkq42ebCo6jaAjcw66V7YAWWJiQlbvx
xax2t5d86a+gJQVhAwgb4LIYPAbGSVs1akxt8Inuqvp3VBZldR9GH9Ov23aWw2CtLzLTqNU0ll2c
r0QzkdQyQBzj5/GR7GkluE1WPg/gFhPNBlITRRxuIWq1JHat15M/tH+iY7W1ZQDKF8xlwUMKIDb2
ErePhs7oqBw6nV9DAUF7zzaDM//XANiCgDNFfmbhD3QgLTSNpPf7+pdq/Uo2P6iA2SMLhwARvhJS
WvPZr8YJdTlpRLIkDDx6B1Z7gYHlQYAB5vICFYacvsbt0t6iIfCl5eAb1HDDyrflc5Bu7ePFJOkg
rwNUCDhyvKscBCJBk1ZslcTwGwh74v5rBNnQ5Z0EVT9QziA9BrIUFITmszS1SYTmn9T0jcda/moX
yZ46+d5Q3m8fhQV+hI0DARxOA6aMeTicnUAPmqgkll9FvvIPeJwl/VD96cZf4AI6hrnA8145GrDG
iIYQUS9r7n0WIYk5wlobgbHUz7O/WBYMBnVrFNLwyPIJiCl07FwessZPFNN9csqtDL6YLnwfVQ9U
cYAc4b3BDsojVRQ1jQ9gs6fuocQk2Lzscph7CKyIhk1lq2hzB0R2vh5gGbIIepMb34x6QCdfGvJS
5w/2m/S1oNP+9uKvrMbMFrfHslSKnDaALSlHMot4UrkVCMqmCywTgD84LCTkJbT1QdLNsZ4a35Cf
21o72rRzB0sBjYlIF2htLEhegycHMGnW08jNW5WkCGEqZLZ+NuZdaN1tnyqER7i4HDRSIVE+/3yI
gFUKY8oyBG5r7c16s58O0M7V97mlyJUIIK4gbv1sepBiL7EEcLq1bQX3Fm07iASWicWi0CA+1dHO
j/Xf+fi9jn4V1Uci/0iHP4YikhxaUC+yZQe8HuVmOCTg4mE39JU/bXRSP4H9sPWdwXEzfS/Hx/p1
BJtkI7+bieckpyy5Lz7K0itGrw92cXpGry7iN7Rs3l63RScy/1O4fZHnjtOqktb6o1VA5vu5k36M
5EcsPdOEKT4YjT9FLyq53Da78gThAIOqAjBSuJU8MSko2bUqpRGuoW/1D6ARgBm4bWBtPUFKiPoG
Ng0rOM1neChkTdJBdudbVrMvybFyqlM3VZ6qH1OHHHL7+217qwMyGC4dxA+sB2VuT7ZLktSKU/uB
YbxUUrAbivGt20y/wVYL4QWyEaBNYLfg3Ew/xFmpFgi/wCQgFXeSCN3L/n/+dkUfJzwzeJhIdnCu
gT6BnkAKg8qXq8c6Mnf9+KW1H83ipSmbw/YZA0jOMVktjUEM50PJCj1oQ1VFYB+V2n7Sc9WNxr6E
sKUlojpli82NCrSErCkZqRY4nJwpIzBykwx96/dgjPqW0aHeK9F7HvTaTi1DESn4yhwyUJiKQhfq
/nAa5gMzAZKwUtB4+VIJzCQBK/i9rR6jCZRxmyMmzB22w2enCJ5DzpGOYivSu4klTMN90jReZxvu
7UVaeTXsz3IzypCIPHhOh1oJSBqNVuMHeYCHaRdVok4ntqP4tQHaBvsAG3opQe7ESTzkUtb7TZge
wHvnWvHwLHfxsRudF2rlT6ZWlq4cyoLttzYy4PeAHftkLORHlqAPJuxUu/WpNRy/S+ZWjgqcVIRQ
nxyVKtpB+WK30g+VPuVD59M/UnSQRWjWlfsGkTjI7xBDAY0vcxeBKocjtDmmzh8CzbXab5A79sJR
2b78LIRC5hM4c9aTNN/K1dAEnVYgNUm+Kh/Tz617C6hitOLiFUCf2wJizjo37QKlTr/r6AN8ugfk
4QSv+nKW5iY4r6TNazuocd+DHLL3ptw+Qhf8CTpKAuSBym73+SZmAGmkYrDSCJp5NGVbDvqoJTXx
k6DOIf41dGCED3TPmtpny8lPuvItLOtdrYZ7uzLDxzKg48+QxNmHDZmFg0PN3h1AO3IXtNpPsMiA
DyTP9F2Pz+0bdRQR9y4fR3CKYjUZHhoVKt79CNWk18cpJD6J07tQrzxbucum8dTZw8mE0w6M4+2l
Xql4wCLueMY+x9KI3EZquzJxQNgZ+zSRFU9XqJurj+6uKZxdLBf93krC3lUlR9vFtgmcUaj9U5X6
AA+Edvu+Ia3APViefkaBx7gDdWR/F/eaFJfxWHRy5Gf1KfcKero93pXP29jXoPMAphOOHDfcTJ+I
IkdJ4Zf9zwTdrh+3P7/c1ri4rj7POTcgvy+iusDnKfGC2PFis9+Zohtm+WiiQIUSOJpUTNaCyt0w
2DddYNddfpb1XZ4VOzC87Yz42KiCM7qcq7kd7hHTB1qkUgs7VnXuC4hB/Lo9WSvfZ2cTgFFwPCM8
4cbhmGmCvBkl5+Yf03xAqHX78yvThMsLwbQN4O6yU7eNrV7uUHJHrsz+bsrjIf4iRdUdXq3NHiY6
CZCEQN8/diwkbOZ3cVhSeyRpG/i19CVrD+F0MOPNpwIUWUgpA94ECAGaXOcm1FxzhgJx3Dkc9sVH
LoLprKzE7PPcbaxnepmrDj4vle/2R9EIcicroQwuGcZ9ZwFiyw7f/OdPdQm0Ajop/Th+GxOUcuV9
SR/y4N7un6JGcxNF3jfVh2OKSvBLjw8EA3BfPtlhzQVlQjSp/VRalPoGKKinYngHuW7jRr1dubTR
XjOt3t3edCsBJEvGIx0PvcGVAFJViyKFHHvsQz7THeuHqaBe5By7yNjpw3trH3TpCZpwO029T0Ay
nynfHAd0wsYOxW0yemr67fYPWi4t63OBUjoyPmjQ5Os2NAUTzRR0FDLmhzo8hqK01fLGm3+fuyRK
cLA6Mm2p35SvtM7cui1dKuReFo2C20AFNRwKXgrqh8TYF+VPRShuIBiHzoWJQzqaoTHW1B9tr8pP
g3pnieCuq4MAGSQLQhGG8Ic41JA/SquR+t2v2D44iiARszqCq89zh7hG+OskIBHzkaXqgJkGC6SI
oWrBYw+uXQbJAD0jthQ8FW4desNMQlPSqU/G+94p3MY4pN0j/m3pxyylO5p5VvuqT9+GQMRvuXKU
wQfEmqXhxyHjxIZ/lZnJDHUwKrugvuo8GvRAptSzELzJL+j1EUQgq6aYV80SFKiucaZ0tUN5Ui+x
UMUuDHYtdYPgSAO36DbXoDXc6/8a4tyFVjXKTC9gSFde7eKpPm0/+ybzFBidOPJa/J7uq65Um+Tz
7Lf00As23Oo0mRqWA41uSEmwv1+tSNU3aAk3KupLmgdddulZ+wmlxkykPLm2r5GNQtlFQdEFFba5
GZPoZZHoeDzGYWc5O7VzQVhxe6JWR/KviUUVPVdStTPN2A+zPVY7V19t4nXBPhEG1UunBCt+ZYl7
yONgDPrIdGLfUdwmPiTdYYQo7VbFW3ZMr61wV0FV1KWddXbsg8S4791cVEpfHQUSN0hxAPLpWNyS
UNnuJdmMqB9Mnoac+OBm6cnIBQ7c6sIDpIfEL0D7aDCaLzy4xXMgHgysCrTGzfCrNZzA+Hd75dfu
ZNAVMlJ/gKpgam4D8U6rjUaR+ZBUU8ihEyGH12bq+vvcGLIKLaKTUmf+5LwZIAAmKCOE6NegjkgV
6zMtx4W64FJF6hqZcpBw8tNVpGlALDvM/TiJatfq9e9JZEM/R/XkAh0cbX40gdyjWnSXFY3blLpb
a/G+trY2GGLzoTEVqt64cpDl5RO8JNGpbcYotavBvrIOtsgXXtkWcITBwII0NfpseaIXSoe2LI00
9dWkeC6C4B/qNKd0IJujH0A3kC5Ebo1hOHivXk1roMrjGmaif34aIjzNyr6bfZ39/eruJFNVoUu1
Sv1I/UItX9QSIfo8t621AeCpCol835nenb2ZvN0+NWtLAJYAuAHwKEHPzf36Hvpu4djUsW+0cDUu
knHZ2sXLNtG1BW4AE9rY1LpkFvR9qu/799sDWDmWs89zx5J2GiFNCXypUx7rYd90T6YR76rcdG/b
WcnnoC8IqUzUOYDG5vPbVTPZBq3j2Debx3iITplU7HoInROoZqU+Wu7/xh7kUBgORUOHMvck1x30
PAaNxH6ZRi6Ije8t+q4OXyRzHxQntRdlj9a2GU46VNGgYIO6Bxf5xiNNjWGKAJeND4ELyMvt2Vvb
ZsBBMAUrQI8WD0CoyF06dAle/rTYZfZDnb1O6vm2jbWdgAeM5b6Yc8EDauu60KsI1Cl+YTVeAZXm
oLsAJO5RKu1uW1qOhnF+AqvA+tIZpnR+5Du9chDG4DlTaXWnZm+tqkBE5M9tI8sVmRvhNsBoVg1k
m+HJABXuJdpFz0WZZ9EwuIAvGAKp1gdYSLoeOaEXx/HMvPgf0q5rR3Ic2X4RAXnzKqUr052qalvz
Ikw7iZShDCVR+vp71HOxk8kSkqgeYNHAonYVSTJIBiNOnKPJd+iMKAGG1/e1V2eI+ezulDd3C38w
dBTnmyYAEgJRw2+eVyUSM+dsASUPlsMnh2Uxowl0I6H15tc3luPCiBKIySxsUPeCkYl9ofmPLtXk
t7cHgXfRugWRRFPmaWGO2xoS80SsIu6qFoQpAEQIXby3kcBZx/E/O2oDAN4pA6QYELaKr2yInGJX
t0cpDsFh8uP+C+SoLV0HwAa859qksj6uNS4UPAzsmdZ9xOYcTT93Y/VIkFUFRoKbhxLk3IV483Fw
bVVZMFtOi5gkrI4r1+KumU9+GTlvh3wgiYdGZxBgQk3ylXTZ3Ak/E5xgOqcskul7M//+9mMA0qUh
HpcrhFot4RKn40NOSYmnWR6ZaZLmmsNs65xB5QmXDBArQIYqq7OkExLsrK2eSXOfhmQX1MPx9hDW
k+o6nHVwRiJIMkFHhNNZsSD92Vog4F4+D2JXOmUcsMdG3C+MxiF9+2DWMhfyxHiKo7ilvJOrCp0k
XjNlz5nJ93b+4C+eZjAb03VlQRlMmC1zKQgs8PedvW/8w+25Ui6xtVIErSWU0LHmkEOzlaslE7aR
945wz8y0d715yHnsVSw2deV65bhZ7eCih3YGuACQi1YBnOXgQD+jM4OzG5y4+cDrg5ZtYGMoVyaU
66WBiEFVcpggZmSPsSfv8/mO/HjzfCF3hfws+uRAWPEqbkFStpjoGJyDAvTVJ9bGvIjCRhcerafv
hQv/M10XZlavuAjyRQutNaOEmRL8miLcmfbPfNrJ9txA9bxqXwIdSFHNz72yuC7ghcXSIoT3XATn
tAzjRYBfh5l7F/IFIuRRWj1Y88HGC9Qyv8lqP3iax/SWe6BnBvyVK6/hq+hTtj7Y/0kJOD91H2Tr
PaS0/zgFuu2qXg2/RwmYDbj/7RC1ELWoi2Z1p/BJE5yLlseh3KdtH5FcRi7QgF7+t1Xc144bVbri
7ObwLswqd0NVLKwDWVVw9vnHsTuyHPw8moSgzoR9vX5QtyV0WNrgXGX8uz0X30ZJ97LSYUG3Ntnl
BCqOOVQ9980ME2jLL7w8tUMYGcYRDWS3t9nWaBCYANsDNAHieCU68anV9M1s+WdQf0eN9TzSj2Wg
awzeGgvgIjg01sQ09vP1lBld3qG1JPdB5Gfv6zmM7cWKm+rvnmpG8zuBom5nEBOCMB7Z1LXJ+doS
up2GmhmZf576ShwkC/y4WZbxk12Bp2n2aPfVdyg5pKYxR0LS6QB1qewEXFh4nPsqzyIMID+khNj3
E2iX7uqsaeLB9tm+cfPinnVlfe/RNgfdiWPFi2XPL6A1kLHXNgaa53F0DLL3DgxtfVApNqY6i7jL
0J02Lt5PVvL2QbplcJA20uN41mSJ7zN31wMn+1jk3hjPIQ2PjPvyvYlr9G4OWRbLfqDvxWxlh9ow
edT0HnnHOhDhvN0TAC4AxhV3LJgglEViBprFJDArZzc8T+TnODxKXS59y9kuTSg+nZN+9CsDJkT4
zjafS/HMg7ehun6fOytcDSRQyHkADn7tAA6jgRe2ND1T2QKIyRiIQunp9kz9hvuqXoaWQ7SSoGiJ
nkYlVACzVr/UXpieR8hfRdB/zM0T6OS9PGI1O5GO3/ele8cpO6bgSWzm8M4jYj/46ZeydN4Wtvwz
YISQoFRDTvHV82KqbWO0IeVxTnOgh2tWfsHDLL494K11Q7L6d1kbkapKL4Q8VZs5tZWeiUu6iDft
oR0cGS3E1BhaIwd1Yi+3rxJZOEtHFsgR++d2+uR0R6d/7JB/Gfr7ZnmaqsPtUW2eSkgrrDCqlWVo
HfXFRcwLOXl2L7zzyHhEq1PF/8Ymiybz+bad1atfDWolMXJQqkKtSvEWcFx2jPWOd15cCKSbf4XV
G8m3fvvA2sXxW3EHvCTqrecOjM0DevSgSTPkUQg1wdtD2HIA9Ml5IK1d30NqCr5KB+GkPEfUgJdW
sWPFydCxB2+txqWJ9e8Xq2GH0EJxVhO9+VRkkW8AnPOYfb09jq2lwCMCPgx93df6wG7JZmdhhg9R
3WeSJjoA8Nbn8ZADPdn6n1ex92RRXLNjD/e1EeUU7zMyaxZiPb5UXwJOetXTRk7kFYR5xKuUgX0t
PQfBGDfj+AMh3h2AepGdQz2ya3Q4Y509ZUMKcBoNvTNh55fDe7tzjnU2nDKLHac0vOdCaMqVaoHk
tydfjk8JRzoUim3Szek5FU0XLzjkn9Lc/+kA5Hrs5y480K7sotTM+M7w0UlE6pcUWNTT4s/gcbVz
+em2wwCCuDHjaPgBwQFIX0z0gl/7JaAZZjb1S3oOkZB+aBvmHayAlsdySr9YjVwORmPGjHT2O2mT
9rDMdnonhrHZL6kLGbK87/aBC/jiYo5tNDQFnkyO+90uZHcs5za7rxcfOoepVUXESqs9GnuRSq8k
P6JPJ5iioSOw1XjhiztxPynrsNrlPe8eFgRcx9I36L6Zhw4JpbLbtRaIX8vWrKOq7MKHOhzHh5JK
eheKUCLpFDht5Kfc2/kz0Pwjnd1D3fD6XoBS+LDy9x1kK8vIHtw6giSAeeiBoTkWHG6csX46GQBN
R4C8LZ+C2UdkM07FUXbUPTHTTGPgt/wIJIbGs+OPLF7YfPB6QJIbY34P0THrznYXiBnjv/VjWO8X
f1mOfeW8+F75bSkc/2BJ4j1kJXsElfgRx41/HORi3PdL29xDTrGM7XaqI9mAl0UsGUTFZkYesqWc
4zLInCgYsvnZaBGcNWXWxV3D0p3nL/gDpNf3dZ4PO7SAQsgdVFq7Abosu8Hj5bEbIPdJuC1j4EHE
e/A8ekeHDN5+CIzs5Eoud7SDXqc3Nh/DIphMsGqY1h6P7MqKJzF4MU3bJir6ZjiZGc3e+UVDdy2V
SyRBOxeV9vKznf0FRzMgVBO32nNogYSiLhBfgqpneD/W3Ng7ci53s52Xe6tyxgcIvJhx5Q0jfmT6
19B51qeUjeZ92PlTGJfSXD63AIQX+5rY4CUo00+hKOoIBH7hoQqHX9U4ShD1mtWvbCB/W1NXv1tK
xLcCchvPwwwQQD9MUxykqQ+5U2HEKBQWX4PwkJv3U/oB3LJhQtCudKwhKxQtJdK7mRD2LoPATZyF
EGfc8WFxH4uaVu+q3FjicWhCoKkasbPqqvmUW36bLEEJZ4Qr1UDrBDQyJglOnYoiijUZiN5IZ0Wh
N/rmwaBQpjW64sUpxS+/66r3wTDYMWDi1i+nzYDJqrLsiAzr9Fg50F0mtlUcpANVzVLUUOl1/P5c
toJhF2XNoW778Z7WZcGjdukhbd4PZOfjvHzo3cm7t/wSA5UV3ZVG+XPq0uE4Tjl9IozSuO777JPl
TWDrC9kYGnEGzbw7nxfzEfwzbWRnZn5vMhKewIPuAqWc53dVagZH3ptyx81p3LdN58QF69N4qaf8
joKK5Tguv8bBAmfU+Ni7obeznUanvrx1WKOfE61RuALQjq0cngbIJCaP8/TMPcAJqgYwr77OD/gf
/+KpePS68cft03HrbMT/G9VFVH6QqFl/0MWdLbPBhhhzn55bGZ7sFmlYLvsT71KcChbXXH1blyuO
G1DO4Bz2X7FX8dkG1iD00nOe7bAqTaPJ029+H6ApZEwhHoG79XowQ8esmlEzPVfOsLc686mfa12g
thFHAeu4vq6QmQN3jhJy+nURdGAp885FeTTosWZ7okNL6EwocdTYDgVxZ5gY+CGoLWT9SVSPp9sL
vzFXaMEzVsR+gPSvv/79YuFLXCImFB5ZAgCbd98xTRiw+XnIEuI1Cm7iV/CB0cKTaS5cllRB7O2g
JvH2Xw/iD7BLgSEaODXr+tcTw1yaKlhYAi2aaPK7CLSHf2ABOXEHEIt1DMr8VCbJvXw2adJnMXhS
gzcWJ9YwyUcw8r/vK34kzUb06N2jif+FOQdJ7m7//I2DBHKaK4/sKv4FfMX1BDVZh0Q85TRp3PCe
hp8L+Y1BF0r4Y+SL77dtba31pS1lqnDZuXW49DSRh9n5YBjPtz+/ORRknlCdxusFILjrociAoM9s
5iwZS/8p9Q7416H8gAB9VzeH/2ZL2Xq0ttcKRckSu6ryWGbs6zJCgbQS6Eq1itqNGuZ8uW1yY7ej
pREIepDlWygvKitFjDmzxcxYktf0aKSPM+X3NH25bWRridYnBwgDcGzBKa7nEHolM5gPQ5Y44Xu3
ikqdDubGNYKeZ6h94+paxY+UENsKqc0Q6bMk7fy1kweNvN/NdNqn4dtoD9Ztc2VI2fjBSAPIOmPj
2+aPIPhaEydKu48u19wkGz53ZUZZlKruzJrWBs6X5S9edXHT+1GF6qibPfXW37fXZsMBrmwp24cE
TV4UpsWSoUns9Dg2CZ2Of2ACJPHrzYt2OZVxxAEjgWM1WP6CfhXQ+Jz3nqFx400PQCtbCJ1P9Oeq
jyx3rrw69xvs0qKc7SivWP4xt1n+3PbU2LV2Y2iS+BsuHYCMFlcxujVcEKlcu7S/+GlnLT1LOme/
RJOz/4Mpu/i84tHGQMbcSDuWTFZ6CB32ngXGHRoRNcnO7Wn7dxSKP6f52KM6LVjSL1GQ/tXQQ94c
0lSTNNFZUdyZzghsw7RlyULuV2JM5yPv4QLxf5syxZFNB+svQqwIXVHcbR5T57EPD7eNbBXfsO4I
krHqODRV4R/ee1IA9c9A+WSWeCzUwQ+LohhVusv8buCoZtrBrsgOYeVUMRsqAx0hIdtVWcE14932
wH9/ieIiYcdJxnP8Ej/d2fOevLFF95+z7mKkim+IPGcERXuWWNivu/mNbEr/fB6ceysp8VoMVpZr
mgoCejAsl+yfquKdNTynRWLTO5HpcsKbE3VhSbnBnRrY3KUdcftA2gatobXmBNV9f3X/i1i2q4i3
ZB02UdjVSC05ThEXji40WB8PSt4OOFX096C/ChI6ag54HsmQ9iNWuyrx0pdxTr4tQ7oPBiCzIaQ7
VD96pvH1zXHhUgUz50qqrnYWNFbuZkg1F0k5Rrb7VDvJ7b209X1ADIC/RcsYkj7KulR8yeulCIvE
ObbDeSk02N6tUweNCyA7B0IGfqY8x5o+b0OJZtukc/92eDwdQuvgpR9vj0EFTf12Y4Ax8OoLUDR8
VZksiym1WmhAJzNSY90HyXYeeyizndHvCNANk1iimcTCnqLbhjcnD7AZ2EQz4quaAIjiTLeYFtjt
H9OPU6cJ4Lc+DwFiiN+ApArENcrapMDKyLqbyoRliWQHSr+9+ecDxw6+eCw8fqvqW3PmAjULfG6S
Ds/OS9tqmhE3fv7V55WzsSjmemIhPg/lVubQXS6H3e0BrBOg7MdLC2rIyatagJuW5AmEdu77zvgg
J5QK3U53ym/aQT8WBHDwosL2vz5cLLts+tqpaGL03a4PfgpkLRvNYutsrOHoxQFWsdGvlxKvNSG7
yEFbmUcbVCPf/iZHLQGUYYgB0fetEqs1nUcnxOg0aVsETOSjwTU5hY0Nj1ftGgAC3YW3p7LoGeg4
sjK1aQLlLLR0/SpEi0bMh67XAVe3DGHnrU386FHD3r+eL+aKlg+mS5MqO+f2LzL8EtKPnVlXq9HZ
UWonVucDjLBgQLb5DYxEnH7vxp0vdK3mW5sF2qEOHmZ4AL56rBtDl1XoX6GINeddGuYRr3Spt82R
rG3sYNpC14paX1zMsjO8Ys4T2gDQ4BnNKWD1J9snJ9IsmpNxy5vRlfI/W0q0ac1QdO3wWsK1ZYVR
2ILGr5lBCWS5qY6hbCsaDKExBxVLZDDB7bX+loudQ0qWCTcf8wS5RehQ5wfKl59BT+6tmu/cPP9l
9cZe4viOUj/cj6nxs3B0rTib4734DevcX/yGWqDiPQcY72iOXtzVwb6n9VPIbF12eNNPLgwpbr/0
CwtSbuDICzzANJFCtfuA7G+fq5tGkIxYC8XAJKig1rovK7EIJ0+6Ie5jgNv+2+dX8xeT5XuzhACs
B0cMdibyan9wrZlIZ6ICubJrqTiloHBo2mcd1oKEUwRxy0dTmjqI2uZmujCijGGou9acpiFPjDax
7b9zzz5aVhWbuq6JTcdCKWCtda9lH8UOz+fK7Vc7oX83iyOKD6hn6FBqW+ttrZyCJjTdUSRVjPg0
CGvRFrh77F8AP2Vv5KBZ47MQ72JI+QEbYL2i85yGsOlLFmDB6z0vdyCpLHWnwOYQLkwoB05eV0sp
SpgI232W7fzdbZfdWoZV8Pd3mIdbTdl2zA6sJgOdctJ4LKpcM5rFvtKxZm08LzBN/xpRrhpulAOb
PKQB8Rpz+8Sg94Q8kuZUlH8P7TcxauIz3ZiU2FwUbZ+xDOYg6JOCpMs3j66tyW1sL8v/hqQmHWsu
q8IAcCYpvbvCP+o6fTQzpkYbFVnqgI9YFumau5nI00zlqTWGfVAO73qneu4m54CCsuYAWxdCjTsv
FkpFUjVt1sleFjBL/sqg1srSJLQSVk9H2bdRaPy3hVK5iMMJevJGhUnMZnLkZEHDWWOliKkHTXSo
8QhLOQcgdixxf8KQx3+k+ZMXpFGtIwXbOjgv5279DZeHf7ZScJo5cnbZntJT24CBNWp1OKRNv0Mw
tWJ4IAoXKFZYRqnnSxQMSEWPacF2gr/94QyBmX8tKDe+SWzUxwFTTaA4GE0vXaXry9ENQTlyvLkr
ggBqgIkozvVp1Eknb641SJrXVgzcK6rWZufXSDl6BAGn40RUPrXzl1rXNLX+xFf75MKGsgpZWVVC
BilNzJDH9fhzcT/2w8FY8Db/dft81llSVsP2+2xyeYa847QXSxc1xAX2fowZgAx9riOD316af+dO
WZqQgYE86zF3xD95ZiSp5nzZ3CMX86ZcBOiPcEuTBKimmY8s/Rawz7wIorH4fnvSfteVXq9PsPLn
ge0IEMrrvUgDNs9oKsU5ls0yEuPI33U2sE2d9JvYMtJhX801utdHIFumBrIKIzg8/rIGZ4gE4V8t
Y7IBHwIe0mqZ+1TV1Xg3G95PCYWwhPIQvCGh8I/Atvp7c3SbOCBsXpfDjFjRoiEroF2wW7yuAIFK
YO/ztPMeuw4wlhHU6AevSt0Tt9xJk5PaWj0UwtAOBoAAHsFKqFA3hLnVjJQa1FuQci86TVVia/Uu
v7/avzjhSki3praL7/fhB4CXjPyXYXz3Ck15SjcKZW+hPSjIRF4XydSf50dXaAaxdcVdDkLZUNlQ
MMgqrYMQjxOBFhv7WXIAyIYHvBkbojvsdHOm7CgCJjrfEjAnh3gCL0j67M5H7a2gs6LsKxDNz2Yq
iiJxHXQ69i+5Awk7YPSKz7c3lm5tlMjK8weQhPYYTdD86paVIejltoHfEbm6cy+WR+VRqY0VnMTL
ApQG4UmMD0X4QFKonX3i9AczZDzWz6L7bod3g3mwodUIFfbbv0Azlb9TshdObvp0ESXDD0ibGHQx
WX4CG5uZ3b3dCng70DaO5wP41JWt2g5D0PqLRPmjCpMp5w+cWmBoXmJWOJoCwuYNggbiNWeLRicV
TpK1Wev6Y0iTpUIHB5ppxOMoAI13iqF5GLuMRkGlVcfdvIQvjCrjK13qEChDIVs2TFFKIrRW5YPQ
5GK2vBEIH99CEQHZERUSVXDhgGASt0mQLwIlbDJFTq2r/m8aQU4RWb8wtAK1Y0OWyFQD7EMTp/3G
0hpgJc2rfnOqLgwoe9f2LO6xzsLFkvknHqAlLfQ+uHm2v+1x2+NYuzyBx0AhW1kRWpZdP2eIuth0
MICErDUerfv++veLfdNRsDzPKa7c4nML2KGOlmLz87jLoQkG/RJg+q4/3+e+oF1foTJafHHEEa/U
P5iei+8rEYNEyb0QEG9LiiXOxieM4799X5l+S/aNF+SoUgfTLqz2uszT1qkF50SPBQj6oWSvXDOL
O/p8qPFeDJcfljvHEsIonfelXgzNPG16K/IdyKmA1QYn1/U6hL2dNciH4HUAjQngwBHgmLE7Tbvb
07U1HkDJPeSMEcejQ/zaTDPIKS2qCQg1P1jxNpXl7Rd3N/SW5gxR2Wt/p3Bs8MQYgMGhXKgSS9qs
aaxM4qTq8vGYp6Ci6XswdxFWAccPkDTEQuMiH3d1fpzKZTeEc9RW/rsilUfeOkc//3p75FuO/o9G
M5RJLJwL1yPPMmC06gD15Hk6vYjp9N++rri5XbfdOKa4d8RXe97ZOgapLe+4/PGKlzszAf9JMQPB
lB/qHrSyZ1toIoQtz1gJCQBQBdwrVD1jCeZqmlo8vcLCiZqP/sNQxbLTFUfWQ1cNQyB8urJEoSX0
VSNLAR0VIXzspzQrosF9L/xTXpwm/tyEIeDmOuDt5qJfmFPugM7r5Fww5A5M+gl5OFM83172dbu8
Go4HmggoPiH9rRbDw9zzCpoGWbIY9tkepnmXpygo9fZ03whnFwKdlaXDyzDq/G0r+HBW+kDUsUDx
oKYrwPEGtg2TIXtpAPg/gbSUWwdp+SfLEh+6SceVpjOnnE6LVUnQjsNcjk65ZpKHwiM7IGBjvIvO
AdVRWGz5IiRF0HgGZiFAUddlvbjzirGhKThGctS22EtrF2hJLYDdJJE71JoDcWtnAVILKmLozq5K
LNemKOkmV4x9nhTebmyPCzuiZeC2k2hMqKG30UBDXvgoLzT1i8k/99l3Gf64bWKdENUPVyQDmD1M
dKeqh60o3MoNM9SC5/ah6L/m4efb398aAt6+4K5aRSdQQL2eJUnzKgtcWiR1izSJIx8c87kJdP2m
W6O4eKOoejjwMiTLg/W1lX6rs69S9wTZ/H6Aexxt4iCPU6ly8tK3yGRxAJbcowO8/93tSdraJOHF
55UbpurDrrXQMJKgo5S5h+JnV+xT80hzzUn9ehgAsBlo+12h+K+ZhfI5LKtxAagIgXrkIHs8au7u
19sPRBFA3oLbC5qQCG2vVxvJCOnngSgTsAREE/3ai31n3MtS98547VUg/wdXOgwB6PXqyuEzQw3U
BxqmaV7G+bmz7y1Xk5XYMgGmQ6jm4JGGvO46lxcniQNw4WR0I01WcmneNJGO12NrMS4NrD/gwgA0
AWqb1zDAKxEB8C20lfENC3iFgTsGTQXQ3VBXg5nBKJa8qpKHufnUTR9vO+3GBAESiWoUMP8IPVXm
Y+S9p7AlBGtd9sjR1dHYl1FY66rQr+99OJQBWhC89fzXLbJe1npL4eYlkL5PVbpHK9hTSZ8kbv+q
v3fEmx8F19aUa5/UXgdCYlgrTu57quOO2VgQ28ONjwsfbWjIRV4vubTCSrYZbRLCgkg+B2LS7D+d
AeXno78SDV1QqU0CtgN+SA7722u+sb+vBqDceTWRvrE0+H7dfJXu/VTFQt4z98PbrYBm3VlfGcDa
ucrOoEyKNuSsTZDUbE6jfddlp6I53TayNVWI5XEY4h/cUMpaNJ2ZmiH1m8T93oafHevT7c9v7A78
/H8/r6zEMFGDS9NrkgZC0LyPq2EXgFj3D4z8Vr0AYAzocePan3yfLLRxWJP4w32Xh9GAXn46a7K/
myOBJI0FOCqiRpWClvuUkpxbPPG7WZ4KWo4vDmXDJ2dqw93t8WytCYQGIX4LKjW02SgLXzWt6zJa
NAkvHhKLvLnkCOjOxddX5744cCtvKT23wNeFe9/RJrKNJuomTRV6a4cAtweQI2g+wGSk7JDCLHNe
NVgSnkm0ut3Nc8LRP7toFmVjpgCewBzh9EWTjSqA5pI59X0w/iSO8dTUSfH2hbj6vBKQEFy8pC/x
+RT7o0l0x9SGSwGdgYQFiBXAoKq+QbwONCmttDlgM+gFhgR17KJSuwsXU2giq01LK90c0jCrKSUg
cQ1WuTZbeAKfiwpqR+ZI4wmUUrcdd13V6yjaXM/0/5lZl+vCtVKkqMfUhpmi+dx2Eq1cYWS559R4
ICSxiYin+ftti5sDC9cUKKJ2sENb1xbbvq5FtjhYellF0t7N/EwqzTm86WQXNpTJEyPOsGq1Qbsf
mb3sRPDz9iA2Nsv6xAZ4CjIGaAtdB3kxbQHx6qKcliyxmsdleSbgG6SgtDamXrM+WyO5NKRsfb9i
AUFVMkucmBbopIdi1O2RbCwH9KgA1wedJvDtqm7t6JcN2HBmcg6sF8M/CPvO0WHNNiYLhPwAmQHr
iuNFPRxnb5SoW43kbIUfHDZHlvdN+G20TPvbQ9mYqys7ylyBDQLK1z3sOJDJ4uVL22gMvH7tIKKG
PCBiRigfIkF6vep1RmfAzLIMQJYWOyWIm8yK+t6MAaKM7O7t6N1rc8qJjJJEWtRNSs5F8aVz34Xp
vgdburO7PWsb/HXrO2FtFwRSA5Q6ypEpeO8YrZVniYDc1tSB3KI6mM6AsP6T9L9CcQs6Gh/TRmoc
b3O1ALD9zd8IsKayRwugqpAzarIEtBLVi2T/8fOr+YsdulhDFbaQaUH03cfUWpkyNCf0utrK0Yl5
+3cAyhkAhZMiDLsuS9AiVu48fiT0iwFV22av0zLe3KMQdcKduSYqVQg/opiClaiCnfO0J6cyL2QU
yKm/M+s/KL3AGS5MWdfTZvscFBYdTAUduBnjstGEMpurjpMGugCgHkA/jfJ9GZiDO6FXo/tuyCN9
I40yMvB4WJsgYoRXoSNMrV3MU8dzpwB0X2bjixB8X9jhA1z/7UHMlRnlIBDV5IhlXDsEiPUyUufD
PPzJ9gAEzMA1iegVTKrXE5X6bt8NtaBJxh/m7iSPt3f91lEGzQKIMSEMQ0ZFOVv6wWac226e1D6L
HGLtOgaJPX7Pc3pn2prreMt/L4ypPTSOwZuw5j5wwEuxzzP3Swk41Tg5P2+Pacu3kKizQIiHaNlX
j2dwF5m89GFmFPc/maHZ7ttfx3zBxQAIU/PeQdbYYD0B3nv2dv34jry9TweM9SuP7f9/X7m9LClq
PLwAWnfEc+h3R7D7xSA00hyLW0txaUXZf3XmBq1jYBQu/3gg+RfP1xjYciwobkCtF9lstLgojkUN
Oo49x9bwLTDBdNWDm1bPwpB3LCT7HIV8jb2tZQEBmYtUDvJqCJWu98lUh43tp9gniNei9wPekred
ams8UEzAlwGC8l+lmY3KKB2K3uxEintvfBeYoLOJ0nBHf9y2s7UwOBTXSHy9VVRsgDsspTNYLewE
FYu8IT9ZpHkHvYb4tp3N+XKR6URSCkkKY/37xb0IBm67ky3mq3ksxiCig05kYtsAKNvAUISjy1c8
jIdjhY5jCbhGl+8Dbz8yRzOErXgSGYq1RWd9RajwgwWQPH8OJM6ujuzYlEaD8zRM+Q70RJrF37aE
YA+dmYiOVaRA1ptBH4gZAZ8Z234VjVEBLiep05TSmbGu12RxyiILfJjJJqCSgKhoAZ7nfX8M5Ofb
q7/uPjVmgUwKKj9ob3td22/At2fJRawRbCTskzsdHPMRNB7egCd/nHaa236j6RTBxIU95RbjKZ8F
uKqyZEakXKP8bXcHUALVET2UILvcUcCU+B+kGK6MKkeQ4bU5ywF2TewybsodaTResbVVIaOy8kNA
E+XVTWCCvdE2+YRJDN/RcYb6wEMetP/RyOozF/t0NCCbUYLyIFnaj6PfxTy982fd639rryKPCPw3
WrbR46rMlB1acip8vC659yLG59k53Xa3zZkKwZe/VoptJMGvBzFACo6HROTJYNPzIOe7oZ6SsWl+
3jaz0d2GHAY0ehxIt+J95imTRWarDcCiCDsN6aNMpPdZmx5sUiSLK+N5XrF+TszHIXJNkBynkMEt
386Ief0blHPPs6jLuNvmCQkPgfEwj5nGI7ZuostBKnspd1wadvbasjU9MP5CnPoAaYBdYSCAMzS2
thwDkGe8NuDfCBGVN+EgG7+ZUh9hujgtxZ1/d3vBtvwC3ZUWLu4A7qdGn+ttGyC5lSW1WT1N0ntH
rOmpRzvKbTObo8BLACSoBtJcatNjuyAsNwFlQrvw3B8KRvxfVudS3VNz61AF1TIeZ8htvE7Iu2Ym
wRyHWLpzELJxaGQ3d2GZRxlYknN32rn8w+Dq4qytO+PSqOINRFiVsISZJ8FKqgnN5Tp/afM0zg2d
L2wtFlJd6wBxTAAZdr2J+yqtQd8BuMAU8Hc5Qc0s5DSm4fD97at1YUfVvUDH9DLYI7r4ssnZZRJy
RDreu83rKAQtHXLp0PFAafF6KK5JZGr1S55Iw3toluZDWgXneiCRMWYJ6NE+gmEVCDQvKYphB/Hv
/e0Rbs4kUt8IXrCpAAW6Nm8E45waRbquWf4excdkTLNjGth/ckGBaxkiIgaEjqHBcW0H1E8SyLop
T+xmRp3rlxQ//UaXmdwYDLwajG9AkqzUGMpgOMtGx+pK9K1Y5Dy55G7ppyMp5N3tOdvwc5jxPA8s
cGi7VMPJDNyYlW1hzqj0Uc2WIMvx4ow8ZcOP24Y2xwOah5Wpwllr89eTNjb5RLkAf4HVsbtstI/C
dGOr9zRllo0zCUE3QABgX/R9NBVdm6lMB4R2IBRMSHDK8qOuNr85in8/7ymFNSuXTFgznl8NAR/t
LKLA/z5ab1TdWtMsl4NQSaxqoOYyWoC1ond7RCZhRJABm2tdDLSVmgTvCmimXQfo9lC1QzowrUqk
XRM2fAlJeWjHNC6dZsfcJRrBz24WH0yrjRz6dNsXNq7aK7tK3JLxcHJdgUVy0aqY8xzMtJ9Sflcv
ILrNddfHlkdAtRYeh/b610CmeZQLaceJnFHv+aus6rin06e3jwewOfSw4V+0qivn3iC8yfKchZxN
8bUbur2BdpjwG9CqO1JqGoc29quPhr/1xYw8nK/u19bvOBCnbQY+FkT5wYNrpvtlQA/j8gc15PUQ
9QAlA40aOhivd5KTOUjGc6QyqrnfF4t5GoCmCVt3f3vufieilTfTlR3lpq09MTQ8s4Flm8m7lLhx
21UHafRH2j6DXfNom2XspEM8ooUOdadTHzSx5Dpw8Xou3PoVyrkhWJvWoAnG7QiFekfwuCpQMpcP
BSQ10ykqDNArLc+3h66sJRIecElwh6Iy8PvGVO6Rpg9zM1xy8eQ4I3iH71i+X8TfnL8tTPttBsKs
UHX4TU6kYtTwGyDqkIX901z6UctbqIu8LZx9ZUEJZ6XVcNBrwMLKsiOAM9/dnihlC//zfURHv9Vu
AQBQFofUfssNZvVP9DMnPyX/+/bnlUP9n89jblZGEtwd6jFotWU3NgYTTxY7OTTmZVyNx9smXo0A
QnMIiRDpI3GDhmBlM41MzKk7/B9pV7YbOY4Ev0iAJOp8lVSH3bZb1e7D0y9Cn6TumxL19RvsBaar
WEIJ9ix2Zx6MVRavZDIzIrLVYufg8zQo+VYqZdUAMs1Q55KSN2oRsEmojkxansTFQ01RMNtY4asp
kr//7PPKVm3bqhTcxudpERkjiGvaT2rfvWGOzmwoc4TeNHY+JOCxJyMJ0Gk8mMyNzNbaJOGqAzAG
76Lr8oVPeqoROvpxLb4l3q5kW9nStWk6N6D4Mqf23dKERD70R2t93/W0DmTL04fGMV/5xsNGRdgG
aRFA7YAoucqdVUSbsxbP/9gyHg29Dlu4yUlsJJjWJgyBLrD7CKvhqZRlF7SAlFLbaHEKOuFuNHj9
rqjQQOH2wq/NGm4ySKriwYptRi5vGl7iOTAB/3byxvlk+fSdO5GD0RfR680goSRTMTAG33tpJvWb
DjQVM4nd3Il9Pj1l+gRcor2xya68OhYGBvAMcpGRuSrHN2bjaiVBTxAyo2FDNYX2kD4hl4s2BtXx
9ojWlgcJWjCIZb4ZjvFyREVXWAnPfXqqqkp/LnRqfbITf4uwtGVF8b5kMcDj4IydIqv/QfofbxiD
FEsHGRo9+tRcBcBiwmmNjp4yMXs7n7tOtNAq2d22srYoQLLjFoQeD2RmlLX3jVTkgwvZXN/87fDv
9fBPo3+dq++vtgIcNTK/OJJIiKg190Kgfc7gFezkuTUacYbDYAaWXUdDtqVtJVf2LFyRp//Cklyz
s/TlmC75rOsZO/UseXC78sTxKglsPnyv7HSfme5z2Zg/3zA6WfiTXK9rjf4pzRxToK3KCb2NwhSV
ptw+6OIxdbekB9R84/9Hd2ZJ2dcNemH1ZufS0zDnZgQwXRFmUMTe9ZZmP6dIZgW9aLIwNSqwcHW7
eVc3ECQpipbsxgJ9XTYuv5XNg+FCSQyYU5D21IKIn+VVyfSenmof0Wn1AYovaL3yD/F/357gFT8o
+cVojISXynX1wBiEacz2QE+Gk9CQpKVxMP2RhlWTbnXjkWf2av+cmVJmGCpFjs8bQU+L4LEmRIUy
AVRsWeehy5wRLiWoU8sUFbzbeL+sblzQSiwpXwpJUeUglhlYzZMF8Bv4JTQASvU3kEAn7Ah0HbM/
62L86iXdVtfA1YmVcAg0AgDBQc09zG1WAVLQ0FNK2kM5NTu9RMNft3y9kwHUCwl/C4Av2UHr8lA2
NSmt1mH0VMyiDBfRG0+5MNrd2AoR5mXqbdyba4uITBfaDoBoi4KJMpd+O6MZjg6nhtZ//X0JBdS9
Q0X9xMdHbd4hvVYZDRhqc71FFVubT1w5BjjxyBkhMrgcaMWXymSFQU+kSg5MpHkALP7OsraI0Ot2
pMyyNOOokvuJl08Im+FxTHtv86du/D5s9Z9YO9sIzP81If9+5kgRl4EmkVN2wqszaOmP3n300YvG
/3j7aK/coZivv2aUrTGgVZ02Q7Li5KF1YTAX+TeeT+FtG6uzhb6bf1YElRrlFQbNj4lwz4PX9Ab0
RHrsFntXjmzDyupIzqyYlxPWtsU4CgNrQupOgILdFXeVZ2253K2xKFu7T4ylQTYXY6F+Hgii73iN
R/JQOMfbk7Y+HHS2hneXxEdlK1ucQ3Nhkes/+6dJtw8G6zdc3tpYgJGXRFhoOlyFt23uZtCHnxIo
cYD8ZPRVuWOTeO/O5pby+dpgUEAAYUyOBZ0qLtfGcRuPpW6FRyBlz6XlyLLwhs9ZHQzQ/qgC6pA1
VINohk5NVBvqJC474Ue9JX5ORNB3/uCVG5nctZOJ54CU3cB7DeO5HEyetGgU2bAk7vuiDQkqS+gD
T0PEok3oFN6WWtfawBBJSLgketFAiOjSXDcXnIwdnHc374eyDRznyLNXdj/8E9icG5ELeOZtFksb
iGjlDeEHufME2Z+c729v6LVxAGSKtC40DoGiU6aNzHXuoF8MfGayc74l+d7+9d8MKKGDwNsK0AdK
T2NemWGJks7Omh30Yx6hOPrfTCmH0xVabic1xqLDWbrFwbJ/6fXdG2zgXIJ+BW4iaqaXS1JOlW3W
oKvFDLd18c7sT/0bEhsy3vnXhHLHNBxKTEvjaHECqdRsRIaJbgAm187KuQVl0R3aGVBGwCAWtDKb
jDBdml2VVCHZUs6TM67GjeeGlMVfvGUxzRaLX/roon7f8Ce/uO+RMQXUqcB/33DZWGjAjDoYwGdA
CV0uTkW82cTaaHEJcYcqyuatnMCax/zTRgu8cBl4K6tvJlq3tKKHgfqn0fzY0iaQ/3d1uuD1oWkv
M05XEeE02tzCNYxcQKNFyWI+FQPUkeyN98laTA1sI4HfBzwTRa/LWYIAhzGkaYWYumpKHiSF7hxa
jYCdCvGg4zwxcShSPkGRbvLKDV3I1QkEvgV20ZEAKJRL23auF4PhFFpsQY1lQVNpO9u4oVfnEC93
H5xb4l4Fm3mGm27qci1uXKc8zbWe3BdZTY5lnxQbvnPtGEmEPiJl2cxLLR5KgmTFm0WL7dmOJv3F
cniU5v/g/G6s2OqsoeCKiwZPBQAoLmetH+rFazNsO8J2Lo+YHd12alvfV85NzxcGMchBi3364PaB
2376b99X/A1pbMQArjw2kMjhUKP1/rltwFjd02czpDiaLul9NCaDhdQLjTIw0iD7rP0gJ+2H8ed/
XIvQc6n7jeK+SIOEHJPn279gddtJTAZCAVS/VHExLfUEgWQEnPa4Y0U4+6FRbWy3FRNId6JHINwD
EM8qM8RcDCiCE+bFYkSlcBFhspD39fTz9kDkWig+6MKKErBPVT/rwtLcuGbkc+mX+3qmceqjykHL
6ZeVbnH4Vu0h7pCKQ/CoKnCh1QEX7pzaixMbHYvA2rJ5HqCHFfqYdeTOHKw3HCY8gIGgQcsvC3lk
ZTPaLmRQGTIXsZtN3wS62uqi/XJ7DtdWCupGHhIzKL066ku7hR8fvAVdc93k0WTPRLzn7UYRam3a
JPsJQbWkvanxZ59Mi0DPdz92tDoLqsJ40lg/A3tbfrHdBI1XrGwj8lGbz8toFNP216T0ImfRaG+S
NmnTFKp2I6AlRX+gdr1jpfcE5l1gMLoHG/3AsuHzyPv3+jJDf7P44Aj2kJnFnc26O9FsvS5VSML/
fxNEnkyIgjh4Y8gA5Pw3zWwhkB3BjTnR50ZL0aw932W8vB+SJQJm7udM8ePaaoqAtN44KSs+Bx28
EDdDqA7Bs5rWmGEqkR1qYjIWw8FykiEczKI5VLXmh2ijO31sWPYdWnlbJEEVOPX/UePLwLjBOlBu
l6OGhiFgRonmx0Y1Wg8LkpjHuS/1x7TV7Afe2tmhnnP2MHZz86GcO303oEnhnVEOv27v8zW3C9gt
UklIK4E9pCoQzo6bQrwNdT4nJXbY5b0V0KWZHvJMGMfUzfnXsi3ywDAm84FCKTzyCLQXMHMFYLqd
BYCXWUe0zqoQjLb2YGAtISfYae1j1dL85favXV2vsx+rxB6j0RAypYkfQ4KZhaxpRFAjzv40iAmt
HgYHMmA9egH7rN5asDV/cD5Nyskx2glpgzFN4kGQyGP3hSMibavqvRKNXKyF/BFnR2FmU+IUM4yU
ReCaO+btax4u7sbTQf5U9XqQQGuJD0CGVE2A5K49ahOjftwRa+/zbj+nW3nR9dn614TaIg8kxLFC
AOzF05J/Livts+Hkp2najIPX7DggQqHQQ1AFV4P5agJv2BmYH3P6gfZZ0M7Wno6/bm+6tfnCJQC9
A+AGvKu+FJk5WgV6pPhxlaEKkPuIDD7ctrC27ucWlM3lLL1uJjks1Mux8Y6t8738QbZEGtfODnA9
OOUSRHTFeXT9qrK7wvdivXbDDvLhmf/VGH9CMGmH8xK66e72oFanzQJUHeEOMjpqJTkxqkKvU8OP
W3I/VWjBtVGpXl175KPAioJmJjqVXR6WzLeSJJt0Py4ApwRhlDeIqDr/jrnZ1qNURSz98dbOmS0l
oiqRAoNKyOTHs+X9spn/0PbOo+WLRwg8AMRjn6Y+/eYkZjDV+hEtuiPBzRgc7Y3wcXWfQMMH8gIQ
oELS6nLInPWa6IXAThwJ+s1ZBbF/1HgfBYZTLd+g5rTVHmrLoBJoZVlnLb69YGN+WtBUpra+pXrQ
Hm9vlD8C/6pDAhoVLaFRC8P+VCCWgCMOYJjmftyP7nRnjO3npTGNUCRz8YimnjXQdbmIutaxPzlJ
Qe6KcikjSD41IZ8tSLMyXkXgMPEjW8rxYDUtFLbJyEM0B55Cf7Ct/ZSzJGpKUL35QrOAVgsaT/g+
2xjJWkQnsXqOVKwEKFCdrkETQ4f2oHFOsgNxjrZ9tPV210FbuuDR7VlbW5pzW/K4n90VxpS2I/Bk
wOfUbvPBM4rkOArKfnqsHsKGt8nrH7Dgt0FYBuQCxEpqRU2r0YEwNcsknqe98bXJN07zmrdAPg7s
NighgvehxEO21hRV3QMK5OXvnNjIN8Sc1grM6AMDdAbIEfiPr3gLr58N3pRWEmspFc9OPeQPwvWy
YALoGxwq9o0vCVgTwnaBJa+870LTdRqUusFPkIzY4hqsjhZkPgiKoUiAV9Pl4g00qZZWFggIi3Q7
zLfUAtd8PZ4VgIwCrQ6unRInLV6dDWDOIMWp1V/bZPpcNdVuqOegd8086Mrmd5psyR6s2kQVG72w
UNu6Enx2uVkNzYANOWkPrItG60vTlqHG8QL91upso1aw5v0BYAehBukvBO/KegJbLqib4KiRJV7M
HxlSEp65FY+tLtOZEcXt6zU6VfS2l8T6AHV4VgZb1YE1Ax5AUI6P/JOEdV3ugyqbBjKmCPjEziB3
Xr0xSVufl38/8xGjMTYIvHCo2Ex+e6n7HrW76LYbWluH8xHIv5+ZaKcpS0oKE8J479v3dDpY48bZ
3RqFcuu5fs6WxsAk9U86fwZd67+NQHHaFEy6zHUpHJuu39M++bpU+pOrextp062JUvw1xIt7W6AB
GbpRHRISAd68qdCxagIeBbUgiFpc5Z79viIV5a4fCy/ytCP3UK3byCCsrsWZCWUU1TB0Q9/DBMNT
iwCPs3HLrN1qsqm2BSVVz0Ux63I7lbmTzTNEkONJPyQUdYZ9t3xtiw189KoV6AhCrBwIH4RTl1ZI
VvqVq7e4DMaQQcMz6J/LIby9rVZf+MBp/mtEudFG+EIOBGISd1X1xKwmaHPyyOf5GQE6EvU10GJ0
6H6OC/oYjD2EQYwPt3/BWjRy9gPUS2aWKduhww8oK6SXaPturuyHqSLPBZ0jx7PfUMGHzhloHihG
Q6lAratlOZpTyWa88ZAGoziAiLwpYb26/cBKhda/lNlV+9Llftl7NcX7v2PuvrB5IJwtFtbaNeZJ
AgTUfCVgSdmBi5kCtoFnYFxUnfOVsr74iAqyudfdwbhHg5LhiLxkBpnfPD/dXi+5IdQwGDOHOw2P
NAMZXGVXFm5WMg9+ruLZC+p7JysjUTN3cZvXO1+UZqi5S1D12YZnWj0NUEhG6x9bh6i2Eoz0A1mI
Oy7AEOSCHwuNIExAcH2YHU0PkZbv9rfHuWpPyj3JxqMo9clFPrsyjAGxWJYi4ZeSjzT9zfyngn7s
mk+3raztfrChUW9BhACqpXL8XISrRTGZHpq0DTsDoc9Uv5/qT1mL0oKxEbxu2FLTHRyJ/kzLCBLg
4/eCfprMoEE6CuIJU/vP7VGtHYCzUam706T65PAJlrgZGV7YbTitrc8rAU8+dY42IHcQZ963qX0h
b/q8JCzghkKEqPhdLS+QD00cpIXygOYQrNm9ZXb+fl9Zc3ROIYup4ftG9ZJUZZBmW2W2tSvW/0O5
kCNAzuly71LDo9PUeB561T0R52AnOz25uz2I1Yvj3IbiB7rZJXhHykSNTu/q3IjMdLjHs+lTX2sf
PH96Z6DFoJFzJ6oH80WvtoSS5CypfujcvrIJup6gwIubE6o/TVB4n8rl4HduwPlT04J/PZ0m8fP2
kP9c61cmkfuXmmkAGqnyxAm8QTpUhRdrepvyQ9MlDnLKS/ph7BLrp49n53sj40hDQ9OdPQ6uWA59
l2SozORjQBv2wsWUH0E2aN9Drb/Z8SZb3pcsmSNWsC81Le2DVjsd0jXT/PpYAtVc6PD5ENDHjaHs
6dIbLUckFp6NE7Jq5dOuxj/cLaTfysFEiVqyPwD/xCtW2RO6yIjBmeHGU6jTF6/4ensBVrY18v+o
eqJ7NuCyKoRo6RwxNAJ1yYY2z3aafhO23ge9Xh5v21kZBkTK/q6z/PuZ6+96aLDM6CUc2+P91ARj
snG1rDpi2U0JAl+gFqgIMt76XUtdKr/f7lEFPUwJkb22rLKOUuuVjSH+ZAUhJfqvNWXp8YQGmITn
XpyX91l+BxGWN8wWdLXR3sgCI1zFDLCatAYvKi9ufXKXdP0nTrwft02s3cV4eP5rQv79bEF6U3Rd
i068sZU0gV78QGIL1Mt3w/zxtp2VDQZCLjYw8sCOrBJf2kHhqGZ2i6GgLJ2FEN/VDl1WzbsGJOQN
/7m6B0BZgIgoNgCoMpemMoJrANprHpRE+8dmLPdIhtzzgn1YRHHHZ+dwe2SrWxoqIojZHJAJ1Sc8
1TRSMAd3zuzeddlx8xlB8HOvXCPSAy7CaiiZqVAfW+vQS3roEPKOIv8lUBgOa7f0i2DWJ+1gDL55
v6DWsgDKjA0IEhq2SsYdB73zDBGwvtECSgp9I+JZXU/gjqFCCu22q+YahVb3DndQu15Ma58M895p
ok7beMCsTi1kF8Dfg4tF/+PLldRcCFpmfeHHrjcGT0Mzvv584QaXcBykrUDIVTZlaQ281TsEU/rX
DOiiJbq9M9YucqjnoS0I/CokMtQCf1NXZm8sPq4GY35vZ+wnsUqpkxN5qfaRFYBQQ7d5Z7r8Q1uR
h3oZNwp9a6V1gMRsCWhBtyJ03bicQJPnc9vUDoAgjhe45JEUWdgPz3kpAdZ839pDyCo31N3T7ZGv
eJULu0oEsZhQy9AKD3Zd8d2vxUtjeMfZogsksrItHuyqMRQPDNCjcD+qz1ywLOZauEC7DNbg3LFM
dMHCliSy3OmzP2fOhnv583BQDiRwg2jV5slOvNB7vJxU2pqjO7olXBmY3B9tNIN7X5ij8cEtifE7
Xfwh0htTPM1F0kS+8Jb9UptmF+gIcR5Rg8fc897o7pox9R69lExRlrr0rmX6GEJraQrQYnEMaauj
NWqXuyHru+mB2Ytxmq2OBrwc+tD1E/+lrfD+RYK6wD2dGrvbK7jiRKVOEWS5kTwGZV0Z5IR3lTak
lhePE34Cf2ctUzBbJ9363bCNK2jFlUA8T0eq+o+yvMpj9slCS2fALZpytBBrMVG73H399QMbYMNj
SIBdqSexRkyStB6uH290Q+rP+7J9b/fehj9ZnTSpwI4oDXl39QHfoXXt1LaIbgh6AU/MOibUegI5
dc/yVAsMV9uIplYdjOQegsmAdMsVx3zxUqs36ShLutpXnpJnJ23ezXl5EovZB0XJcP8lgd5puzSz
PhR+tRH7rjhodHf8a18JgPIqyfXUnnD3DeM9z+m7wXY3UthrpxvESoTWQElBgVS5zSeKvsoGTlWc
9JV5r/lm9zzXo3dondy7I2x+pcCajOlA5MTbFJ19oCejRg+i9GuzNVvUIslj1j9l1ikrv90+W6uz
dmZCiblQGE/q1oUJrieB8H/obCOhs2oA7FoC+iva/anRfGpybhkMiThDf7IB0s3oFpZgy4Ky8EXD
La1FWx4wnvdo/rcVXax+Hpgo5IggbHzVJZzNs+wIX2OGAG7WxBj8vr0Ca/V87CYfpSpIvUOhUdlV
QtO6evJm4OCqg0Pvx99uhVf1LvWCTuym74nYNXVYuJH2z23DMqJQ7w7TAvcIvCN4CXU3m95iDnWL
p3WhP5XJZ9P+aPEaCh11IOqXafk+bh0fuRBXBtHaDaqe2NFXYG2m+WiWVyJOq7JyjzLNg6mV93Xp
zQHpBNhVeWLvNKDebg9zbf2AM/zXqvz72avC7yp05IEASTyXxsdSjC9j020pLV47BmRI0YES6T0C
0pDq0gFocwZTG9uTk/QhcR5F9an3PyVW/eqxoJIv3/fo06Mjwle2im4ODMJIaXaqvbB0QsE3vn99
/V1+X/EGS+MODA1BMzAeg8Xb+/POrzbiwOvlkGAEiLMBNQI4q9q/arazKtf8JD2xwY36wYcA06uf
A9AIh5oUyk42OpyrwIfSaXRmtVV6ar13aXaoqigvN+6atXk6N6G4HE61HBpgZXriY2jWYW7vIIf0
2m17OQrlPSDcSh8IwyicHoSwXbmlpb62DmdDUDu11CkArLWDllVW8ZuWZeDTjdh0Y47ULNHsCqfz
KQYg0i9O85t3XahvKaps2VBie69twJsvYGNsQx00E3Jviej2OqzAlOVC4Mghf2/Jq/jSf4hMsEZr
NXZygePUITA65wDFPWbV3Zh8gnhdiKYapv91ZL9G56fm/6rSIxv3edfvb/+Q9bH+/R3K2fQJ75PK
SNhpMaPR3Hsscl5P3sP9jJsSuEKIEV2x47WET6IZsvSE1sNIKPPkucsOrx/FuQnFG7sd526es/RU
Y8Xo3TgcNwV8V5zxxSiUBUuY1XdaBxOp+2KUO606um3o2BsDWTs/5wNRlgO3gUG1kmKu0LhjOrb6
G5YbNzNiDihkWaCfXW671AYen+aEnWr9rs12TXXot95Vq0M4M6GsBck89AktTOzsAZD20Hu9Pgy2
kyv1ziGv7eKlczmEXjNySJE77ESdANW7fkvsfHWhz76v/H6fNGPNGb4/+k+0DLLqyUtBx3nLQpxZ
UbZTNULSpEtsdrKLvZm9y+HxvVenKC4nStlLkxicritdLMSLZ4eeF/rZfTVtGLkO9y6NqK9or6iW
ocJsTazatwPaTiEb59nfRms3uidHj4v6w+2zvrq/zmZOuSXtmRkMySh2msU+cXfZlmve+r5yRXIC
GIszy++T0COxk2/c8hvfV5XrtLTygVPC9xEv9r+KLRGdrc8bl8eDDJnbdRkWZDGD9sX5/p8m31au
RjMfiAdfy07DcG+3e043QsXrwwdGqSnBi4Dv4x/K4WaM+102FXqslw0LlrwE98n9Sdrp2JF8q6/F
9VTBGNRvkMqQWrSqM0QNUFDRjXpczZ+T8p+SbpG4ri/XSwPyB5w9EgAN95olhQFPHFDUhnJ9CJhd
dHtJ1o24KG5BQR5eXV0SLysXZ/D1WFhV1C5DuGgfrH7DyPpU/TWirEtOSAelcmbEfn83LO9xxm8P
YuP7aho3qxwN8IxEj5FzD6rIBevlDQbQWsIkwMheI0Bsh9tGigWJc+s5TX8U1pag2OoygAggu2SA
46WKcUFvriU9+pvELE2dwEuYcwAqq41qTpyNu2N1stCGB6qseOFfcQMBSGwMrmExLKePhkSE9uuT
H9i4ZxYUH+shZKVL6+lxpzfPLKufbaOgGyvyBwRz+XCHEWQ+kBlFhQWcvcvTQfRpygHFwIw5GQ2s
rP1qMv2hbftPGiOBayxWSLv+V720TcBYeuROfUwaSJZmWuBs9mlb8zzozQcZMLSZBEhI8ZtmOnJ9
nMFpsEnYftaMuDfidnnDyiHxBgKAJ8XOVI+jC+HyMbGNOCOsPHqzXUZtAy7z6/c6pHIA+8M1CQ0A
BcGR+xPleq8bcQqtD/qRAyby3wwoc+U1CdJvGB/IqQ+Qk33LWT3//eblxugsm+adWIx4SZBjjuov
/+3XK/uuXbjNax2f19wjb+5qfeP7qzsJaUkoMsqMtZojl+rTeTlaRtxY4dAeev+9bzyYr38pgPNz
ZkWZpKQtfd2sCDxym0G9NI1+356lFToBynoQ4kRiRRJXVQ1DptkZZSTV4xRkXeO5cvIDs2NmPplp
/dAtQ2APScSLGSJr7/n06iAJxoGeAxAMtGFANi63QD0s6MzRekvseVWU0io63h6dDEtV34NyM+h0
qEchXansYJrXdVMYy4KGoihaBeCyd6Gt5ePnuZqNPTf16s4mgm9krdd2Btw1dNAhbAn1USW0rDJj
7IFY15GT9Wkw1sXyaPcmqt0DwCKo+40bIk1r9oBc1wH2BAUX9cPLWYQ8JBo30R63quEcysE79tVd
4eyzZGM21y6kczvKXhRCL+1atHJcycuSd8euFp9fv2AekpRYLFTLr/IlbZ44i2+IJU5EfbBZ9mjr
SRlYfH4sTPsdZIJf/wzElJ0ZlHN7FrsVzMiYp8Ng1b/Y/L522qgRH7m1pSywNnfIXNsYFdRVUVO+
tNOaWtJOgBPGpo0uM36oL3V0e+pWLQA8Z0GtywSMQ/79bCRkEQ0CUYGnGNpA282BGa9P8CKwsZGh
xtUpZc+VfZ02aUrtRe5ryFglJG4cI8jy77eHsRJgnRtRbzVRDJ2bMRipJwO9LH1r15QumvOYWxTE
dUN4fcA1IAhSq7WZMyd5KZ8F/nDstZ/J8K6bPt4ey8qS4GZGOgzywz4akinxVY6KfupqOYlL64X6
v4o3PKMApJNFGOnjcBNfLnltoKSoaeYSZ/Vj17/w9pAzOyzFh9vDWJkphEtoi+IC8IbrTtm7vG2N
GoWmJU77IB/eOy+N/WrmChQSAUJA1x+o8SBwuhxI31Fb9OhCgCpcs0vL6XGYk13bbZHu1wYC8CEu
Oan4g0vh0kxjdJYnPNx1i/aoL0AfLFnYvbKNKequULDDCUc5B8O5gjnVc7WQAWJTcVI/6eKp+PX6
xQAMRvaEkGRxFc/gaGhcy7wMx7xhe4D24rLxPy2JvuHrV6fqjy4zkG72VcsTMbmaN48TthY3D0Lj
+7wZXlKWbxR01sIP6AgB4CarbNfcZ7fz8s6pKPyv7ydBYmoiJEV6Z/XDPu/BLhkydqyocec0y0PV
1T860++DMaPPt2d1JVCQckYIEcDIkJydy50xO0yAg5gtccHn/VSwJ80uP4+Z84Uk0A53xcttcyt4
B9B10KACTyNIZlxBb8D21ZOCD0uMhrfmHqSw7OfY+fyYItyLWDvznfAXKPc4WvHSjdCVrhMLIljA
y73Fh8iGu5LYLsucig+hndfpmvwllM2oGYsAMslQ18lDN9s45CsgLqlCDK0yHbAjYCflnju7oYRd
srYv7CU2nXp8ZDT/kmszZOaXfGSHwqnrJ1A2nHu9s/pwALg+GjX3DU9eHHzZhRSwfSikKr4MrOvG
LUdjieee7YjXnAayValeCccuTCgXcTVlVdUTsDmREgicGex6LepoDvDC60kOINjg+QGiEvoSASh8
OaFs8edkNIol9kkIrZLi9ZqckJMB6u7PwQDuT9kb+bS4trsIAaw2p2ASbsTJ8vpTonMcAET9wKkA
D6M+k/0Mb2RupiI2iuZok69poe9a47mkFB3UP4CvfPvQra0Lrhk5T+heCNDC5WyZi8v8KulE/M50
v+xDjX55/ff9Px0sZNoaenKX3x9bCynyfBDxcKRD5LAnaOalbH/byEpIIYl+uGGk2M4V+xuPuNlt
ubBjH8ycj1n36S2fx9mUVz3iMHWOLDo6Wj7YcVV+rey71N9Kxq6sOX7/XwPy72c+oCK91hUVDMAV
HDoTun4Jj3zvo2nz3UzbkJs0esOQAAwHi1z2MFETpyz3JqGnhQ2m3S6lh/LVgAEPGTRQ8SHyLKHt
yowNE++qvhuAEKVBinNyqrI3DODcgjJlOW+409u9G1fLz3xECxyyReJfuewvxqDcfmNKzR6DcOMx
2RnGTu+ifuNsrFtAS14XGrVIxSs+kSTEriUhJGb9PVKzdf5gJuHtdV453hjEXxPK8dOqVpeSIpim
2Q9KTXpDK/9aveGAnFuRv+Js/9qFZy7dgoGk+hGqruZWwVBuF8UnyiaAUoEdssFoV3D5fd+pq3ng
hRvb7JtT33vzoUm/Wf90y+shHNi3EMlCogK6bQB2XxqCWJdfeui8Hi/FP732y29en5S4+L6y4k07
Gg78rRsnHg8nfdcDbwQGVCM2YJXrE/Z3HMqyg4Jpoq04xjEZBw6gKousfJ9898fdG7aXRJ4TR7Za
UlNJEELUBBI+TqzZ3wst7L33uRVmb9ldZ0aUDEubjGZleYkDmQbvCyvNo5uM326PQ87H9Qb7Ow5l
3TNh6oBqa06MZ9g/Lc/3tOIimJMttV25vqod3IYQQkGzb0BfFDtzTQsPaw4iHCCBbUSTDa+4Mg5f
roNsiYSIUlVxaRc/NWbBobDiH+zybvzp0uPtmVoZAUqTFsCbKFKiRYES/ZhWz4eJOHY8Qib4R7ql
KrU2AFAEDUioSl6vim11Wt2vem7jJmx4mGVtyLoHwj++dgw+LODmgy9B2yB1DM6EQMiaMzPu0euY
BD6/u/3960Eg/QwlRrDMIf6BUVx6kcWxaQ25PZRRQIYySLKrzfxA2VZnzOtDDjMIdUFAAfgdN/ml
GS+1+7ozNDMWM0Cm2t5xT6XxMOQHU/90e0DXt8ilJbkpzvw7Gxw9rztY0uZnv70vgWU0gDcqtvpX
XsdBl3bkxJ7ZaZxMK2uQiGPDmUKLvB/bImiGeCZV1HUPwxafeG1YyBrIMBuSNgi6L815fmfRInfN
GPog2AUssOkjd43A3OoLeH1ogNb+a0hNsdSiQS8HaSjxzN08fu2AFbm9Qmt7AeV8eGCZY786lhNz
KlChWjtu0AhlsfIsMLPpezPk+5Tn381lerltb2VEaFSP1K18paw0Gm1pwkdjnmN3cn8WDlyNm726
DCJ9zB9NKoCdrh7GBqmtPiusOc7sD2xvsVfn7/B5qcuDh498gSt7bWj6xmQUn3e/5ONDxx5BP37D
HJ1ZUKIW2x3LuUzIHCd5HozDs9gK7tYWQQpKwM/jX/Bnl/tXZ56bErMScZYKKY8ZcEpe78pQsflr
QjkiJfWcGULtIgbHMByWaEJ+sNhiP68kfpB6AD8ZPD2Eu1e9DmktiMlH7Cbe35EkrEhQtQDuH6gW
4jjaYjc6kbNV5FiZPdTXINQM9pykrsojdeZsKO/KvBsGpLrNKfT6MZreMHmwgES65JuAZqXcA4mF
hkEjqYGxod89VgVzG/H8cHuTreSPIH6B5C3YozL/6SnRUVGQpBg5ajVN8yhssc+TPtArB2zfOzo+
0vq+4OVdU786kIVV1DuQvpci8SrTAYlej80mkuw9BDPZwn9MrbXTK+sreg1sZMhWblNMHyo4YLDD
i6pkDjO1S0MfayRd/WPFf01SR/nz7Ulc2wrnJpSTmuUN4Odji3zroEVoUfTY9/nGQVo1gRoXshRg
kCHRdrnbWq002lxLkdvMOGh+9fBk6tOGjZXrE4ElFLNRt0F8o5aiWDWRZe4xDG3y9+AQvy9bL3RK
/rVokygxCh6kfbvhRlfHheIB0iJAdF8d3VzL8MyvsDpkoIGNDOXP20uzsvrYTEgcEUTneEooPg7M
Vp46TSLiGvTKNg9maGnz9PVXDRjI+DjCWqk9pBiZktnLe4qUXrFoUdYtYbn1UFqZpgsL/yPtupYc
x5XlFzECoAVfScq0l9Q90zPzwhhLBxrQE19/k3POjZUghhi9Zx/2YTuWJbhCoSorU/GjUyO1tKew
gBVhX7vcvz1L8/9++a4AWACQmrnKgneyKmBfAYGu1+CDOqALH/0/iemlUG4o2ulZpPozi4TtZdT0
Enct0bM0LjToIBcKMP+sUaRs6zGuy7grOoRQgw/pQh9abLeHthCkGWj2AQ8DiBRnJ3BpwQjtyeym
uDto7eBZzeOk7cbBM9wVM0t3EOy4cKEINma2jEs7JQFFJdVgx6iGu67cElDAEm1ft/c2k3vaxkFW
FLsIDb/uuELPsThExG24aDGPVxll1KukFhlZdyiST5rMfN7dTx2Qbfzj4ChskzNDyl0xGe2cMOfd
QdpG6mell3KxVjpZ2hHgm8A/0P+8hs6gPJQ4acUHkFy/axmgbCtndWmyEHIaUJelqCOrKQf0YqP7
PEOJT+Rs28KX0s6+MyIWSL7i2uadpR6q+ep20aTIrkXxIijxDXle9IehOclo2GTV90hD8SKMtkn1
9fYuX3JzeIQAi4vX74wjuNx9ppnbZtFi9+mxs7fHWa48LX+BpHQlXFi4IlC6+MeOsgNk09OhM9Pu
kPyxo+ap/ml8a4fySfxccUhLuwCJOjCQg+oMwbviUdsyzblRje0h64PWM8XKaV2aLnS8gXcDtx3E
apQaz5AleV80TXfoJn4Y0TISivrksOlfjAKoDmwzSDMDb6b4BBtABX3IbZyXLA5+R3QNvrzktpHU
hC4NNjMKrOqqlwkH0W/YHUhxKNM/Zv+OAJ52jxVaFtJvzpo8ydLRwVZGnRzpTfeqGYlpRl1wDj8T
gku9iL/W1c9conC8li5Y6L8FveOZoXl3nIXWLmT3mN7MhvJno0kDsxgfpQz3hl19Ekbnkah9MbNy
C+bdwjf5rzSyAyzyyuotlNHxM2bph5kgDjGEcnU0BLqzLcHlVOjiyWrbpyEpUMUF651lA4zeBm2e
vxOSPTZ94XqAje4TZrzdPtiLcw5fhWLITBOiHuxqoG5ddjhwoJn3cr5nIBx2vpQhC27b+fsh1VtB
yxa4BEC3kI9V9lJvc2vUQngQa3CCMSoeyml8q4YeTUL14JHJDvLUDJLinbXRj7EDRaWVO0h1FH5N
2E/I9gV6OT53DCVNmu0qg784Od00ECK//UOXji5wPzOHwkw1rQapXRGh5J5gQqD8WIrHDI2SLPs4
sAxd32D2nYtPCBxU6AyyuK4F0OZ0MMlTQXf0++0xLHg3ZHNQtgGoDMxgarxYxmBlMCt9PCRl41Xv
1vRxkDEejHBvuEQB0QQDz+UBkkOsh1aB319miS+QDwNk8vYQFlzPzJeBgOdvikXtwcxJFlVEDONB
44bvsBzp6GM7/TSst5igQf6BidfbBhfn7MzgfFDOfEJUlW7GQrzxhfaoNbrH8i//xgCSunA8WPer
2g00ri0nIuPBMje1G4z/YuPiFQpUMyJdIJgcZQDCrK1pdO3+EDmu98z0T/HHeSbnRyh2rqMDJI/H
jjJFestKR5D+YNTpF02621aCa9UFMDIrm9jrrTVC+wXndG7wb27hbE1MM8kgDkP7g8OJx8dtLxK/
Sl5J+/En/IUdxTdBwdJpag47GXOfyMTu67h7i92PM49ezN/f++BsOFBw0ItikFghEFB2+rNdvxX9
19FZCT6WdrJFUZ5AsDwjhJTDqdsipl2DCLRPPGk9hs3b7Y284CHRQwNi4ZmImTAVzFbKIQUTYzce
TFA4NDogLIB+NCsB59IgQOSLRy9oYRHeKIGgbU7/PY6zVkKTncqPk5ND3w8NQUhH68hJMOXydeOq
Jnyoh0MXI7xs4pVAdun3n39eCTBrZoBzTjbDQYyBdPxsLcKcf55ynV78fOUskgQ4Ozng+wzyEq0X
FjtK76sKilnB7dVeMeSqoWxd2jQ1YchoAgjdc3Z0J59byICuvDKXDaH3xp2pIK8ikYK1lgb1iOFg
g1jKNRM/sicvc05EgmyuW9leS3sYXEx4ORGot1xpPA6lhv+ejFh9+bXKXhl5rMwVpzKvwNUK/WNC
nTh0LTSjy/rhIJtkl+Gct6dmVr554NWjbScg510590ve8mxMapdUXZi0ySQM2v33nD8MyWMpvvK1
S2B55gC4BN0FREZVsJE2OSawsmQ4aC4uZbQvmbEGwuZ25f5fPD+4bP7fjHJ+UOMOObDA2HZlIBtz
52pr2cjF9UGfB/JRYCdhKoNLDuD9WEdwAKImw0PW9+LJbQfuh3pdPDijQ5FlI/3eaSZ3H2eTtb99
rpbmEcE/UpNAZ0NFaP772WVgTRny+yO6KsvwlZJ7Ywz6tcbNNRNKRNCUIA4HQJccaPl1yqKAuq8u
WiVuj2Npof6iGQFohBaGmpeyR1HYeaOjiOB8bYKOrISyS/UDIHvRdjzPEhpZlLuZhcMUVrKjyH3v
I0t4Tfu56B4n/nOyUq+0v5us8JxkDVw1by/18KLWC/ZHVCyv8eDCNMeOGSM9dPRrz+pNRYdtpT+4
RRDW1G/BmnR7FpeWCiSNEB9HZAg2odk5nu2G0ognm+uSHCA/P/i4/fjzaJv9i6y0NXEWfb46r8aG
FAuub0CnHXXngaQBVSHINh1YP22b5iUhR5QXtkhl+1YdtFT6HI7eGBrQeaagcdg65N7W9nLYFHno
mfQH5Pna4ifp0K2U3QnRb27PBV06mWi6wXxAiH0uq1xOBqvcqagNtEZJcxe2jl+G9MXobB/PdL+o
H81kh95aRMJeqH23zLtMHOEsfHNEGGIc+/4OAVBQ8bUU+V/Nzat5AwsqHlRATyBwuPxZDXTuM8bR
DYSsgZk/uqDrasmeaMMxL39oRXq0u42wSi93HkfxlJQ/JCRb7LH3KllDc8O977rK0+pow9KXoUuP
rKF+1Awr0Mbl5cX0zbALtMqqL/oGtHh9QbG8Iv3sstib5DNpT1KILcVjumJI3YUbd/yTW1uzeMyN
+6qAQEuMx38R6LTe1Nz2LWf00zL0UBU42unx9vou7PW5xWKuA2AP4p19OY9hzYYxzNFr0TfNdJpK
PXqMCkNs7GJaQ1AsHGPkV9BmNIfCwO4rS5ZGvWbVDZYM1JbVY9bk03ZM++nemvrGZ7Jq3ljWVada
c7W724NctAwAKPLZ6MG5qnVZembRFDWdw8BA3mOTgE7PzfRc1NF2ID6U4j7qhpGXR7YR4Cr0BcBr
zZN+5kAKmqVmleYt5Isf9Onhz+3RXIUW+DrkOed9jwoUjtbl1yepmQPJKOo3peX6RZfFHvDAnW/J
MNkXZrYmL3+1RRR76s01CFCRukN7GEDLMPJYh54vEBDIBq5M21XQORuaK1PIfgGloAYBMzA0a4ex
O1DR235jR+wB3RaGx7Tkk95DxxzzvYaLWpzMmVoKLTSoGF35epd3uWGb7YGOj41JPS19kCXY9Vcw
llcX8zy0MzPzDj3bEYhg2l4fYcYorICYmRePX2/vioVVQtEQp2tOA2FzzH78zEJjG1CNobI+ODL+
3EnBT0UlqW+4If1y29LClKEFTAcSGU/OmeD00hLLbWArkwKWQvs7KGBetNy9Cwe+6Xm3RsO2MCoT
jQZA9yE8AuhdGVWRSOpEwhLo/zuW3ZHzO/JhPli0GpyZUPMa6F+F1koJE1S7byKoC9PnYa2/eHEY
EBMHPzbK+bjtL6csRz01TkRYHZrEGZCbyXsEMZyD91E6K4doYXXgEqBXg9okGpnVfaBHYnLbsoJS
DNtIdmfJfdPvR/7j9h5YOKoAJ6BbeoaiI3BW9kAeVkgI2ml9cPvcyr2ypeO+04TuUaRuHso25nu7
k8kKkOTKj1tz5Rg95rPmJWZTsUozwjWi6yVwEblfReDMLg/E3kIYOtC1h+jDfQ+zOVTAAJhCoyBy
8perZmFfmO0QlodRGg9m8xUkurvb03hddfh76c60lSjFI9GsRFfhlHeJEWG1eH+PvpcqfKicF4fC
Ab1AO61rv2TJSyjucrbiLRb8ETrEEXRig+AQq2kjaEwPk6aX9QFsy9ldCjEhnzls7c1z/V4AUQh8
EgrycysnwrTLGRROPo6DLctD1LVvnOrvvU793oiCkGcB8EJZEHdVQIU1+W5MVt7814dOB9ptFnpE
dzrex4rvoCGo7kCMnx+itA8yEoEkhXhtt3LermfyworqPkwjL0VEZH5wC/JpQCIxlGxze5fMP/Qi
1kXH+NlA/qIRzlx7bNngCxtofrDzP1N56lDqB2EOxPWeuuhbFR+cD0OcFIPzo+XcYGVAOYfr+SE2
fJc6nkbXwLuLswb/gW2BnmWiOkTpVqJhLSyUf+oHvuIm1j6u/Py0Bbt3NuHjmf4w0aAPT7fX49rF
Yj3OfrxyaDkJx6xJsB4auxdvk73P071Z7W8bWdy9NjJwDN3vgDoqEUNku1pkNUZ+SJ37qH6c4gfb
WkFHLMzTnJhG8wqZIeGqKnNTuAU09uL8QMAO5/XpyrZd/jwK4sBKASylQs7rtIS0mpblh5EGte6A
iX8tLzW7D+VgYAD/WJh/wdk+zfW+B2Qyzw9ct7cjh2vJ432VOjtqh4/TlK+s+9KAgJpGNQ/4eUT4
ijeLk84uIdyYH9qSeYOR+Rn1by/6dTEcThJ58PmhrYMeVg2BSViyAaqHGFEWPoxu8iWS+WNodeDQ
JQ9aq/mtzXcm7e5jqm2oHP1RlE+J3a68Chcu2oufoUys4RSNW2YkP0irz/wkGV8Au900ZbtzNPeI
noXfSS1XrqRrpte/Y0evLIIkcLFccTGAOJRpTZ8frN45jC7fx03y6Izutgbv4yTzjdXHT2M8edSt
AqORfjamKMKnLzHYLUmdbQQavr3bC7JwCilCAEiRQckWzY/KHdJ1bmNLnfADhZSEKQ6VLAJerVVw
Fxw8rEBni1l05mZWNlbrlNowOQ4HputxYg+h/hKnp7iw/arOvHY41dnn28NaNIgnFqiv5kZuNY+H
/iVN5n2aQ4/yxekbL562AoXKJH6qTcdrKoLUSPZxhwbybChJQCljod1I00rZpy3cgSH2Hd9MNEKj
/Eq+ZXG5/rGh9k5EJV5zrY1xxchHshgWkm+JXFMZWbACiCREfuAK0LmjBm0MMi66nTvFISreR/Ge
5Z8y/dPtBVpwNRcmlAOYSNPJ6GAVh47sf+vu7vbX1wYw//3Mb7Y4TCGpMYBYf4Rwz960vmtpt+LL
Fm7JiyHMfz8zUvZ6Sg0BIy19b0m+M6B2MsSTH63xhK4ZUk6PqOt6xB1XQOjLi40gAg4zu8uNte07
3+rKZXMxHuVCNhPbkFkBM7bs/Cz75fDcq6zYC+Mt6gcbh/9wBJKhhemzQewKm3t2viuG0Jfli9tp
Pkf0Sx5JLj1bexSSB2n5Fa81f+gdz3Wz/ZQNG6YLbwTXaXGn51tI/b1JOm2lu4Fclufqv8G84hXZ
O2+moNAL5OgC4dAgmgh0Y+Ids36R/nNWRF6WnibyY0Smpi11QEI+ufEToWu378IexVFDqmbGIAAa
ouyipB/1kOdFNYM0bL3cNFa6MufLFsCbAzgGbgU1e1paU1HZVlYddDr6A0OT5RqSd+EkYAz/WFBC
xQgN81PpJNWhpG99uEvGd0vb3D5sa4NQosWuhQozq3l1oOyHrj/WRXD7+wvb/2IIs/2zc9a3NalI
hu8P5IkPAB3fTXIbrck4zLtb2f0XVpTFJrbVjaaOpXAM+wGZOi8Kd4iFPLvaatqwcbsft0e1OGvA
GoAkFBKHgCBejmrSDbzaoqrCG/gxdbx2DQK39n3lbd9OpEXXbYnNa30x+Y8yW4kVF1dlpsicOWHw
/FS8n8Gh5SxqHfMFotmyOyX6Zy5QbFgD86/ZUZyfOSBeTEIKO3AIidPtRPcQsmeZrrypFtffBmkG
zjkiIbUMpKVNBsIduzpktofqTyP3BfWq9F0rfbnWNrx4KM9sKTua5onhRiXmLpzYtoIWW9dnd/2q
RNOaGWVLF7LKWaJjSFq4Y5XljUXQpmss00tGMF/zi+E/nXeX+3imViSN6VYHVtRB77Y+ZNMhd/hh
0gOkqgBaBc/tXPYFTd6lmT6tQmZmiThgibyse2Hx0XTv68nxzbV86dKOm4vLAEyiknNFd+nYoQGl
GC6gLG9Enm5kdwVAB2nv3sU8+vg7BFWbWVbKwr67ErXCf4+rRBQYFpqIq2DINyCaN0CnLV9YssKl
s+QR0BaJx5cFbtsrXqPJTkVvRpk4sPYTwX1rGdvbLm0+iqoLPTegbGsZp7omw1SAOEkLWP9A068m
2Vrid2WsxHdrlpSdLcKwJCHBtFmv2RCgOT4qt2F3J9eUPBftoO127oqemb8UJyrCfsqjKRaHyECR
uh3IPuFhYEcFisWoz0MS7/YMLm49B31XyHAj9lbjAc2OOSl7jCs2fhbkJyUl8nk/aPTztpkrXwcG
PfAZIt5AkRLkAur0tWj0sETFD5KyRwd+jiCJHvLXIex2MdceoO69EiujBqluDtjEewIpWTS3otqu
RAmcdZOsML6DnoJXldY29cvGMPdQbMx3oo/sjcaLyI+7sLgLJ4f75VSX7ywP+4chHdIArODuPej+
k62ZRzLoEa76RQYaMMPl6VaXUwvodo+/ur1vj4UTmA1/z6Kh3bixrYFZi/VemmhGQIxUf+0rJ9o0
smnBz10Pm94cxD0TeGY7oaZ73TjR3WT3tifbuHhEQVLb6EnSPbdp7nzlSNJv0tJ6mdpW92Ns9Crb
NpSD8KP1av5ajo90yE516dy9xxsZ23cMAiH8pN1pfDjamn6X9DrfGLEjN5XsgfimpPIcdNf4nW7l
fkIq7kmcvCCL8XvdlNQAPjrgBK2bE6nG32lfd16YN8JPq4l4uo7EUJwDfA1CPmNX5xWENwn5MmkA
sBB9RldoWhtowgDq3W2qbdPLDmOMdB9aq5YvUGjZ6Wn0lhXS3iaaZKChbVgAOT0IMNPot9PyMRBT
wTda2RZelRsa0Epx6LVJWG+1Pkk8fcQfrE5LgyaewOZh1IZXVaL2Rhsw/5K4v8vELjyRT+YWBI6h
1zAzvhtSRFd1FJqBkRkQKQi7zkMTyLSrBl5viTlBgVtPdB8aDIlP+j7eaSKxPFZIvq/AEu8ZVj75
qY03QGZzHhT4yV/ArxrfdzngqHXndtvEMLQX9JvgrRwyiQaHBKKcWmKPu8Zt6w0Z7f7BbeIKh802
vDSV5h6qms0GZS7AzEueJodGGD+n0SJfARpsIZaSDn48FJU3Iuex9iC48jgzbzwuArTX4KwALIhj
dBbsSpDPhT3t8XJt6kdrFJ4eu8eq/9pY9iPA2F5aasfKNh6c9LlydlzmuzZsT5PYESIDHTVKxBZe
bqfYC+FTDuR32gy+wCuuiAdsKmB0pywYwLKe2cRjI5ovfw2UeIM5+hIOp7iv+mjTMY6U+FOUPUeD
BZfHPTN8iwC9CcWLHlue2ewSHWQUpnWiY7MyBVcBxTwDMwqXoYUS+WHlpufFaEP9FzPQOSH6+CsP
XA5Bo62E3ytW1KpGVcjBzrWhOGTCRxtwLz6H5sp9e+XMLweiVjWM1hpsR8KE+EOZl5WPWhfobOXO
XTMyu92z/cKcrLT4NBYHHoL1a0uTF177NvkfZ0tx3jIvmtgduuKgAYWR+mbpaau0B2sroqy7cPMO
bM7o/UprYm4yUyt83EmVl1bM2DC76T280kfgnUiOxKgGlEELt1mih2uD5rfvIst/0ph9cUcn9W5f
l8qZBCgUqB5jxuXRWZlZzdsWNdQ4a73hr276yTBe4/yLy6E+GoTOymIqEdpsaKb2AEcOsDoIPpXF
tNLGcgarzV8rLfcsW/OcD6L1/1pAaEGhYo0oECXfy+3Sm0ZidwAxvr6UXPPG6YP9rlffn6fybDtW
LrQy4cGKV1NuzGFfDCtnammGzn+/4h4bqxzQMoLfr4/7bNyuFSKVPTj//DkMn/lpUNe9emUIKkgq
QLrzmrLvQqs9K818NzGD2/tpYRDnVtSnf1OMRZ3Tir9qrlf+tN//t68rMStCIlbmdsFfO3QBj5vG
vPsX30cSH93ZYJa+Aib2YsD6ugl/RasEBAemNSXxxTU4+76yxAYN24xbMX910LnUbyX4B9bITtZM
KK5mlNrQJm7KX6Hn7sZBwnY0WQl4Fb/8n530zyjUntwUcgilwzGKjDn9ryk1jZMpJrSxN1W4QWAu
V27NeVbO3l7/sQdY+QzBnGFzioceTQvs29zNXq0RcqdJGkTjrrR+N1bmFcaXWlYrPvF6D4O5jYCJ
AMaAU1FLBJke5mnYYA/X2vcEQt5Afn10m10amH/AmSfpupgbeiWwzeqjLe7E8GFfe/n9eY+cfd+y
QCsMqjD+Gsq9LO4iZ3f791/vscvvK562jFIhOxcTFOVBZSAz8sw/iMzAQoPfBA29wFvNz3qVs6cI
rcGYwLl2MqhXFF65lnpbWGMILED+HfAF4DBVxmuEzGUe5ZF90uvnam/zFV9+fa3i5//zebVlRVZV
bUKr1TqVdfXMTBBMOuk9gETBaKc71q9xpF6fSEggA6IIkCJQ6PDvlwvOBe9G2oXTiQfxDxCj94U/
ucHtRV+YMaT1ECegxImygdpHlicZdxurJyfkkcdxY7grXmXt+8opFzVa8LmG78fGqWoPurHy/XkO
Lr0I+B1AMDPDuVGQMGf754ciRW6CcLs/FeXRIFF9Nyb1c+Nav4Fo/SPG+r4z2/jejV9vT9vV0oBS
a1bkwo5GKvkq4wYZCm2Ssd6dSIsuC9Oz6tgjzueo//Uv7ICqCVz1KMBfDa82ulFjaIE/JS5aO/oA
7HCVWXkrOb2rk49ROGC1BORcBzOH2kwcjp0jwFfRnbJi11dB7ARG9VHnBRPuvEhIu8IFqNiZWKdd
TEfRnDKNST/pgilGn9ztybraa7MNF4z7SBbOlGBKgSLtGbfZYLYnHkIxZv/5w18HwASoQHR1g4NF
RXGypqpSbYIOxQRKrm201p228OPPP69KhGh9D+VRic8P7JHuunTFda19Xomx0iI07LrH51ttG20s
8+PLi1+PNBngmSDHIsrUc448BmjKp1P/SMt9H61EcAsb9OLzyq8HlijsQwefR1WXsSczfQLu/cPL
i2wfdGCgbAwVbrV0amvJlKSlIKekCb38fnLjFQMLY4ABtNLiNOMgqOnEthz1aphiciqs0Is0wxtz
MIODkO/j44AVxLpo2UZrhaE4RFfrepxncsrtoBoDttb5tTSM8+/PG+3M4Y49cat4xPcb8pInh6Lc
ymQlMvwbil04dQSEADDP6wDOjSsUXJmmLIlDQ56yqJN3Gqmqrd7oPAibPgLLZ90c44btTNZ9wd0y
/BK6TBFMDDO/WJbp9JRAqNQ3TUC8N2XkxCfRssxzmya9S+OI+xU6GJ/jJk5+4dXqjh7KaIO21QcX
ZS1nsO+ZdPptH+vFbkBuxzemkn8ba52/JMVQjUDmyPYZIKjGo5oT+aBit05IBjbtfW5VgeuIoDUm
YSGnMbA8cIqp2YYNmaD2GmlHvJWNbcdpvLMs5Etr/BukjLn8JnPkdeIoiX7oYzwcw9H6BuTV6FkO
1AtT0ndIvTbIvw56hBTnyPfSrWXqGYB0PFbRoHltLdvKrzUThJisLnZtnELMKkuRZY55c6zKSf6K
TKN/KOMhA3gNkAmW0NgHwIts67CufCBaxWvO0sivOXKzLKf9Fnjrxmtznf6MHSfb8JjwL6NRycGj
kRX601TaL7Yr6c+MsTH1Kz6JI/w/iQJk1HvL08LQPQA/lwLNFP1ozRB4idsbfnFDzuhzAjQ/iFqU
B7yuV5EgWShPbbJJhrvIQM52BZW5aAKIyZlJc6GjP7aK2KRCylNS7DD9fbZPupVRLAQUAFdDsmQm
nMQ7df4JZ8cqQmKxMjJLnlAJ82m9zbRnSz+CNn3FzsI9cGFn/h1ndurQLmWW2fJE68D+Bfag24ux
8Hl07BhzTwX6XUD7d/n5pEyNJNFq5wQxc+Bp7DVY3tr39cvvi5G1cD+Nc8qAPbR0b+Tmiv9UMY9w
mWg7mtsYAcHFVa+WmsY21mNgcMPTSGX0vcnC8Jgz5zvXNeM972NATI1SnzxHz2ov7zS5NXuZe26q
P4RxcdfrxO+F9htsfq/6xN5uT+/1RkSQO2uO6g4c/FVPdi252VZ9Yp4ME/nxcGsmm9D+edvG9RRf
2pj/frZDxqEDfMuGDZoE7nMsPhwp4POIM+d6IYheVNQCMyqjLEfHONkjmnv8UmQrgMPF34+CJJ41
M/mbepFrZlkXbWSbpwiBMtNPXboyguujihGcGVCOUG+OWkRHyzxJ6zdnhlejNiGywmvXUp+LhgBB
Rbsx0iNgE7pciR58BYKHwjxl7HUYd0b4aZq+MH0tWby0qebyBZt7T0BCq0QMds/1YUC+51QWgJ3W
92mLqtKaBsvV0xmvfYru7Rm0+7ez9XIsIouzDqBA4yRHA4Qf6E8an4UJsrRPafb74xvYAOQCGQBA
Y/BCuzTVlGRoSTfQkyHeRu3Qr6RJ/pa0L6MTNAfhuyBFQYRyBQ3m+phQdLJQdH2Mnjv9ycSwM+vS
j7N7l/3Sm/tUPA7obdEaZ1NVD2P7aTC4J+x6I4sTLZ6H9rkQPw25E/FKkL+0kv/8MtwklyOXDXry
0R+PACiF/q835b6zpje0dLqg3Qom3xlkeFWI5/aY5ulQ6ydC92R6kCs5NLW3Hd4Xgb4z95/YYBe7
0hAjpCM6QjjseQOlbYD6Cx2KYeKNpnvOG1+feCC0J4dtweEV9MOWVwwlpN9hAn2v8ltZ7PV6r609
P64HDVgNqMYRAOBpeYUudmyJag6SD0eS1r6H6Grlzrk+6JffV1wuFLGTtEnx/Un8GQxnY+rtZuJ3
rF0Tu1wbiOJRwCNsmNUAQwbCsB416GQNXLU4lDlQwvYA/4gajcXoOyMR+kOOplkeUjG9tlV1N4j2
Wz1W/2LWgOKCMXfWilShLh2SDWHSlfZx6Idnu412TW3EXuNyX9ejT7d9yvXJAvzkzJYSd5RhhtZD
Dltx+8XAaR6ih2otp7S0OIj8oGBjOBRyLMriQPp6MMMktI7CAcFP23prIgNLgwCpEyh9cIAYgP+X
7qGIQeopcd8cY3P0CLx8FQ4bHJ7bU7U4jJmXChodeMTpyvWoaeMkM/D6Hd069tG1YLsrMebiMOZr
BNww6DxVs7A22JZCq5UYBnoWmp4EWdq8ddq4sr3+xqqXfh4azmd2lFjW0XsABOGojgkL/VzCmYJQ
0RCvXbKv0Vndd/4EtFOTfzHY5w9PIeYNjC6IPxEiqQvlQr7Xor1NjiJCpsBz6fb29xdm8OL7ir+J
o3a0xYjvozhuuNAW8pP32xYW3MCFhfkXnAWRTpK5SQTZkeNQbyn7mvRe9DNdo1pa2GkzeSyCCiRh
r7FuPd4yhHUDASPnC49fyL+YJbwosQlwKtGLp5T1tAg8KZ3Rk6NrCB9QkjRkXrpWv72qgqEIcm5E
yfGHQ6W1JMQYElngsfyDT6XvQP9HbNNk34iVZVla+DNr6tGpa6cHQm/EsiTixSns7+iLuGfQkLu9
+nOcoZyc80GpTFtTDajMMGFQsn8wAOEHCCx50t3YY+VaumvRFPrAdTToQUBFxR9KXaOR0WbkaGd/
pvxd6nkwjP0uicC1wFfyUkubGmE4dJ+Qu8Cum/9+tqn72AIhS1yQI9oRg4J8D+ewBDfOGj3psh1E
G7NCC7IBysZzIGFWEbslRx7tqJP4ZbqJzVcj/XV7lRY3wxzU/NeMsvUmc9I7vW3IsYtiP9egg1xY
mjfQ6PvH7aCjFWKCfxtnr0o0upnakUjo0WH7SA8q6blv/5sFxdtYYWhS5PPosXXAt1kAGQq985VR
LDmb81Eoi18UrixyCRuZ6TlTkDcrz9al1UC+ZC6SION59WqJJmRVacjpUZrfTf6IKAbKubenaXEI
Bv1LRYK3t1qDyaOhhEpSQY8VpCT6PUNm738zoOwovSCZlbcNPQ7We7dtmxUGRH1+ual+xfxnAH//
fnYATW7XQu8E1rkpHgRqyG2HdJzhDF8c0e9tJnxbFrtwbN/zzglSLQ4QDm1IEvuVnQGgBTbWrIDe
SToGsYE0bZMEPKtW1J8XZxlPJDA3IQF2RZ04DTKprcqlxz7esCjI11odV76v+vCokGIKM5seE7pL
kzux5lEXvw+cDNiFkX6/qnOhMsGjPtTx++1PrH37dHuLLPm2WeQVUe6csFWza7Z0+VQXkT5fqkC/
u/5k77oh3gxDH9y2tHSzop8WvFbQawHvo5IG0LvGMiJwWx3NKb1z3HxDof06mcwfqNZ50yi+U2au
HIDF0Z3ZVEJGK2dNMmWwiSKZp7l3snjQDeE59e/bY1t0Fmd2lOdIGtr5xIUkx6n4rJFny/oWRf/i
Jeecz5/yWuhp02KjwQZe5E8dRHU6isJYhbpLmKwsldpjj1c/SA/OxjPvybODnWdAzk79RI5kTILC
eoGUqiM2ie0GbKo2sqy8yK6Dov5Sjp8rgrjo9fZ8Lq2bBUIPlMBRnkYX8aV9kMxLIxYG5tNCTvfF
zTzCwL6wu21laUfO3eTIcACwYKv+1wRTASpTGOUQP2XpS90+af1bE7+lY7kha+K0f4lcVGd5bk1x
xqkwwNY9wJoB+kwLHavJ5L6MJsDDU7yhpLoTVr8vkypgde0TJr+NIw9aEe2JQYMul1+jmvmtECvu
8e+5u/G7VCc+VVEbG/NaAwiMLtvfRniXOch8QFYA/AKZ6xGabsI12r/FFf5n7tU4MWbohggFTqZu
TkEVm5/tQQuqpNlE6VrnyJop5XC2AMXaPMPBaadtMRyqISjF3lgj8lm8DM/WV1fO51BMUhgMz5NQ
y55SOm5D9DdXeflI69CbIuo1kYUEz3SyCr5teQG1TPt+Emj8SPMtZNv3aHnz0/8j7cp23NaV7RcJ
kKj5VbLdbvdkdWd+EZLsRDNFzcPX38U+95zYNK95nYMAGxtoQGVOxWLVqrXSYmOCtSnP5zZsKlXb
oOwNDXpBVM1A5ArCEZHPZMqY3+U+3/Lloa73rqPtDOt+AHlKCwmLKn5MG8SeFC3W6d/ck6em+cvh
xKeAuDBzsP31CK0RxSFX9RBLDzN0198zlUDOCK7eMWml4TkAl1X+9hGkVxU6QXJU9ftv5vw9TVX4
EIk94HxxJSGSBguJOJNFMfqdhs6aKIu3kN7Qf7P5bjF3tvEhUQENuWcQTigeU6CS9aEMBWU9wRum
ZQFJ4LTCzDnL79Zbg9xpA+plr16so3FmrDaAa+5mbdld94+SW+1fYh+4DVDbEsm9HDalbVylejQm
d06+sdPQLLbXTUiCmzMTwtlEMmm0BwtDQyNFaDSfga5ThAAqC8KxzPSxdYsK6+SCnht0WkFdj/+l
CeG2LKk2TWSBibh467pDdjNSFpI/YPDBKrwThJnC1iZJkpRVXuJNnZPNuG6Bi9lcXwbZSqNPBiBQ
D/S1FzW6HlIIQ+Gba0Qb61sxlRsgBH9RJUpPagZ0aoDbeKjZiHm0vE3zvircNdL8g+/cNRqaiSYV
NbHE3YP87o8RYTUg0Y5R8rF4Luhra3DNZ+izeixulFbmMdKZHT7YE39W0onmfmFhMNY27UK/uqsN
xemQJFOQfOa6BUBJ81rguYkZSem6t/w1Soz7ZT4g5Bo/TSqKK+micFpQUCKiiC3y3KVt76TuqK8R
Ohbb9g5IFcB7rm8vWTzJ5cW4Pg3SxGhQOR9IrpsdrqNliXJC9rGeBBkasEEchJjO3Y41MOcGuau6
4XdvdmhMs0KIiYa9qVoyiS/Az0DtFnkpA9kpYT51f9Q8qzGXyAnzsgitVaVpItl7ZwaEvZca1gjY
sbtEFnDI5ZZZPzoogVTtbVSpfOv5BuYTcGSUDS7AKXGXsBHViSUCcQJKEyoZLVmUgAZivDlBuG2C
9VV4qqG41oN6S1sQyoxh6eb7xqzC2n0oTG3X9m6wGM9OXAatDVq0n3+xVTiRNi9YmZfUvZRRKF2t
hRk5ZWeGGTEOre32gd2jD2Fpi4+QwtomhnNf2oioOvefbp2fV3/6VFipYpZli2mDQhOUNp6EaGyI
SYH8iW5GnbPrvZ8uS4Fk2pmKCqvkjKOogfKPS8CbdsGuOwJIuTaFYUZ5+Vj17aZdoB8y/6a1H6Ko
dX1ypSNyUYV3AMlFwkl4gpCyIuYymFbkTS9r/N0ZXiDRGPS5CsEgswPQKWAZKPpLUhYtsdKynGEn
77aWfejqACpl6C0Jr49Hdp5P7IgY3W4hpTuinyuavGc3a4KhiP47A8LNi1oA4CsmDOjFYUpeS1VH
gUhu+n6SHa6OyStLgHoIQXE2pdPa1DqYe0mpgy1maANmDFmAgmT1aCZIWcVr19w1Tv2ddJMR4BXL
wg6l3sBPRxXmTXITwKOAgQy6ne/CHOdeurJjs061yY7q/rEh+4Y+Gr3itSk3geuf11ShzSk4yKHv
ExSFmR05HfteWsmj59f71re3f7FugPb+24xw30xFkkKpDmYyq9sa3rSZ/yK1irn6Y4EfgZPbv8q8
PnOc2o7K/MO8ncnb9QFIXhegnvNA5Yu64+U7LTPWNKPMsCKn39jxg5UhXoJ6wQNE/ZRoB+manNgS
9uDSzbi1cF9GdCBBSUKPAXaryl5Jj+qJEeENMwztknfvRvrwl347WBxATTSeoOcbdFsXMYyTo/Y4
ZikcDtbarLVH4i7311dE6tNOTAgDcCeiU3AH4KSmtfeAVt8udDR/CDqqMfSx03l3uz0X1QeHqxxC
LFOIVQCn6ZwBCuA4jNbG68DpYoFTjQ6b7vZWBEyYAdoiXleF/qfg5NyFzZrPmBVpDZhB9/vr45At
PK423AR46BkX8M3CdMqqMhK4UDACfK9uZD9/d6CnnxfOIa0HZ8n4sozW1i7Cvn30VF34kuc34tY/
IxDOh5dU8TRWGEFC7wDfrymKFXuqbb0frAY7heIxKTuNp9aEfabZVQWya1gzmYdk/PNkGMBd3V1f
FP4RIaMAjI4O0V9UTtGYIwQCtqtbPTVzK8qKtxGqwhU6lRP7BzE/Me9YwA1cNyc7OxwZgKY2RB4o
oZ47yzr3Wl9n2MvoV0FHwCdn1DbZlAezqnrPP3Q5rj+GhMmLIQddNgSGFrQGHrp8fhlSXwuKtPxU
IbGy8RpTFetI97cFRV4cHP5POKe1302smAsrghSjl26zQRGzyb8PEnI0wqCPR0RV1cWMGN1erchO
78Dq4qskR2T7DfRr8ACE73GxAIQ6fuOVjJHInHYD3aE6UpQKuL5s+U9NCGe0TKepREcSidIRChyb
mRzqFG0aik0mm6h36hPegg9Yq3DnD2vitSCtIlHRgzUmM8w19PtGhdmS7TDQioDRCdU4DgM+38p6
xkxz7jISeYa5zVbn3i/9jbloeK6m7c4ETc/1oyMdFbCd6JqE2hLaDs/tTTEksmsD9TnQ+qSfR9VT
T7o04EjBqQT4G3W588+TtvXXxShI5C5J/Alc9Oa2rdsqC+zF0kLfBnnLX4wHtxnmjvNTiWjwadVq
wzI7grL6o8uewUF7/fvS7cyxaA5IESEsw+fzJC5r0Q1F+0onUWlUmyY9xukvI1f5aOmswWviEQVa
8Av8aesORKOTg1kDJ56+Qmw51ndW8WJ2inBZZgj9+MjWW0iFIjw6H003Oj4ITbH6wwh2qMIuPpKJ
dAExAH0yoW+j2GyyzX1qTjhCPUSX82rg5uyvqfexrHZxuaPjR9P/cvsq4RkKNmcARREVCiGHgUdA
YfoaatrDF3f6Fq+7ViWEIZ+6PybI+dQ1BK0o6wgTbnuf+aDJure6eyO7uz4QWWxwOhDBHRi0A19l
jRkD3nmdd8lDyoLJvctALPU7jjd/YQybGlrGKNRfSEUwppEebPEkqpp+udehUP2W652LB0Jl3Nuz
j7JN00yg6CrcXA/ieL5ROOU92EKMCJgAmBo5Fbcwp55XxKlXkchIhqemLX7MXYxSERKIwRirNqPs
JJ8a4wt8cpKTBsjZRSvh+aDx9Q/N97UqdpT5Vt7LjZsf+Wg0Np5bqOxyrX3uW0f7Ncuenfr++nrJ
R/Dn+8IIyoJUdaXnJEKGDfxr/7R0v/wF1Aph+x8bggOvlnzt/BE2uphT3dvrZ+x8EmT1+Pm/G4wQ
Wo1DMuSGg/MEPNAdMsaBpY2bTCX2p1oS4bpr0jmfmQUr8O+gX+vcfUy9v3GqEOrGcwT/uYDEV+Ni
shHtKthYm+QJjH3t06wi1pAu/YkNYbZctG9qGgQDAdr5ls673tgP4++/WBCQpwCbxv+J1bnSp0lh
1JgqUh5o/LW2skCf4r+4TiH2+R8jghdlPZgBezPGOOwXvfWDfN5y2sTrI5Eu+okRwYnmQ5NVpg0j
RDtyAo/bswOcTB8uE5xMaHUV8Zto9h3zebKRyK2RtP4+6aqg43IAJsRzgDEDvoznrvnfT1zVqhMg
DDTkcOcHMFQGtM9vniG4XKC0bAhueqBREY5FbCxzqxU2HgG5vvXmIkxXRavS5XXJRSUQ1aLFB5oz
IttQM89r289IRJpsgb7hZHxEbz5gYGX96reqhvLLOAMpT1TqofqIbA0IVc7nK4mnwikG6JU1/WYt
vrYrHEmoJ9/A3HLrzoIYybsNADmRrBM8fNeC1SJreyuKnwC2AC/o33we+FBfR33cEOuZc0+60Qbf
I9LDD2DhzLq3v/g+rwAiQYPVF2UMWzrGNogmraiDhPV41xNFevvSSwFrhOoiajzvVMVCGJa65ezl
fmpHjYuC2D5zAMdUOBDJ0YA+LPq0UFSGSKD4frFr9Ac36EyOjGo2PrDMn75pc2opXhXvz67zhz/y
fmhm5HVSNLLawgHxKYCffb8YkTb7QKG2AZinvs+zi7jkU2Nb4Kms7trs0M0vC0jHVvZPOSgOkGyg
wGjyehE6ejxxoCCgYYltaXq0iy39rs6IItKUHFDj5PtiTW6t12TQCfDOC/QOkq7bzjQNSKttY5VC
iGwkyNVZgAACjY7swvnptNnaajXF3WV1y/Z5aObtzbuagN0X168JjkIEsuffNyya19mECp/mfR2j
QYUdlPx83nyAjQ0uRCTuhK0Aqo3KsICkiTzAjKdP1u0RF6rHf75/UXRKSuo6rWcCNQipsUeABQN/
Viy2bAy4UAjHZPCsmbAErU0zdBxNZlTgTGbfOkv1gr08+Sg1ohJOAAEDOY9ISKn3s9n3LB8jrdxB
dKTOguxGaUA8FmAC+XgHZLSEgDDyfJmTNC5HZoE6o8w/xmkedr0iALo8ETCAGQJRFpArUJk5N+CC
7NOaXW2MzLLe4ZIKmxosr7vSU2TgVHb4309udwYIvQG60DFKEMa32sYEGVNs7ytlh5t0UTwEEcBa
IbMkwj16g1Tg/CMj+lnopu31n+PgBqaT/rx+/lRm+OY7GQ9BthJa5MYY0R5Uym1xX7L6h2eW36+b
kU0b+D9QPEf/hI5EybkZg+Ltv7JhiPI8cs0MuKsqyO1l07W3I8vxFERwhHAe7upCqRG9h73Tu2Yf
2c4dtY+jv3cS0HIXH6bk+5LfnLrgxny8FpE5Ny+wF53dF0gOan3UrPvUjcpib3aKq0S2QDjzwED4
AP8A9H8+c2hEJOXQFEOU5lbA9FdepPfY9vryyI2AV8P1waGii0Rz3ZBBvcyy+giJJWveQNfXVgmI
yExAhBTU99gF6D8VPLGeamOqWdjPJfvQo1RG9RdLVbyS7TLQ0MMlOzZUSMVrN28HozRdd4I3Lg4u
s5792t6xsd0w21NEe5dRKyJIF+TfLs8XXORKs8JlSM2Uc+SB/Nyt7qdsC67fjTl9yFtVMls2dae2
hPdj3Pr9BMjnHFnTR8/71NagtMg+XN8B8qnjmwyJ30uGrTYtyBw3mLpk/mZkEBo/MEicqhLmKiv8
7yfexjYSauQ9rFjafGck43unj0ue9U4BpLm8M7E82Gfgy0Mt+IKpYEoGP23Nbo6Q9Q9W5KXKRXEr
SxflxIKwKPbM/CL32zlqzZ9zfYhzQPZVuAIJ9gra74iMQBfNj6UjzBeN+9YrFzpHcf651j5V5LAW
ztbyeY97HiQ1DTVyaCGSNDSK4clNc0wD3uKI2MVSk5d4aT66ZALgiX0ZXfOQU+OtYM3LCv5sc3XC
pTEf0HevBw7g7avTfr2+If+PHwDOQ9AGckFM4cpgaC4fJ4K94rWvlPw2xnHTVrtGu9eHz16+Hdi+
Nx4t8+Z8EGYcLX7/tirEo3Tpl65yYHWxWdAgJGo2S/YjsRXuQ3YQTs0IXr3Jy8HOF2eKGu+LQ7+y
escAKrqZABxR16kV8XJfajvVuRVQoQZQhglSRdOfzAtCUh78NKggA2bP/35ynttqBTHtMmGTtDkL
9bnbJGt5p/neNtOTryBg+3x9U/BDdf6yw4DwrOM3yDvn+Lk9Ex5qSeMVDGxgkyPNvVHVUJ64Nyay
IWhOKevtdXsyN4IeNXhETmAKCrBze35l5iBtSeaIfcnjj5aKzYnfeRfDOfm8sAvKLCbeWOPzOjvS
Id24Ceg9SYBiEgjjgsofN7p2c/mVt1DhqcUZci7fW2abZkjcJnVk1R/9iQRWvs0SM2TZp1tnjidC
bPQngJoDJT5h64HnkA7gSKJRHTighfeV1PCXWw8fRxUMRVzEFBcEI+B3pXO+LjRKd76xdX77Cyph
2/Lu+jAuvTy38t70CwEJJC7ONwDaLdM1G2GlAIdsYDZpoKqHX26xMwviU74uxtL2uAXD23EyQTu8
PgLp90GUgEQICpRQgT8fQdqZ3cDQHo348bUKTZXilHQZcMNC+QfsQMCln39+rex1Ss0Jn3eXoMqM
oBi/atrG8Dc1XkfXhyJbDNNDJRf90QBYiAm8eSpBNZMWFP0hby7eEXQLBM51E5cOxkbYiG54wOxQ
WBPzBe1ou0U6TnWkZ8UGssHd+sVG5wD6lbYZ3Wl6vbtuTzZ9J/bE/EHuDDOby66OGjIGRgkCfzt7
syrfCHRW7RNaqUIK2RyCjgNpOO4FLlS7IPbq29TSaZTr2Wcy5wiQ8nApfcW4ZLuO5744dhREM6L0
hJVTrxoyF8cfzBn34GVQrJN0GHhJIP5GDRTMwufbToOQlldNGo084gEG4/4yKFhG53hSdQxJkonI
IwJ+boBHGv8jwpXMmcAFpHmNKw6SXexea+7pugS6Az5ube849131YR0M/IgaskUvJd3evkNO7Ytx
ppUNA11h3ynY99YyHqs47wOAHnZJS48W9RVAd9nMoqYMnDvq8YYhtrKRPM69bknA4lqG1G0RZC37
RsXSJ9sep0b4sTiJG9ahGLpshhGqQ0gqUAnOSz6PPWEAuGbAXyCjff75bjEHlKCrNrKDDDUqlR+S
fh4fJzydpV8UElK/bNeYLgwoxiToxs/11+tLLv0+771CEQHgIl+IOlotBiVri+/H7FN1p+cfr39e
ssJIiOL6h1A3NrbYfxPHhpsMVc4if0h3jt5uC+dlVDk22RhwIQDJjqwFYicxtJlY1yBNxqI8+d5D
PKufFYGMygD/+8kW0sfOHhE9sYg4nxvrt2+8XZ+lywid16P+DIDP4sn3825MoZ0zsWip4mC07+Z4
49sPOvty3YzkAgBQEPgkNNsh8yqm+eqpGmvQZdVRpbdoTWstSHTRNEJh8XM8el+0pH+9blC6+lBZ
BYCMU+OLNxw6Qeqy94w6sscaPZAzijxN4j5oPqTTr1uSrRBqrUhZgVwcHVaC51pq1uR0Jk3ECeU/
0OkvPg++EeAUORs1Cj3nC+THRVl5Dk5Jwgx2mJdqfq2H9PaeVJRAT6zwbXKyDWi6jGBFxjarde1Q
TNYTG1TIEMk8AVGPIgiiWCC8RWJIy4mNdExIH+nf5u4A7a2bl+Hs88IyrA0cTJrh84OzSY+rfvcX
n0cNBKQZHAEplrsdy0RCp8Hnk2/W8NXUVJ3ikv2KOxyhGJoFgbETnSHkurQmXcoh0gFL1lGtL+uN
q0JuyZaAk5pzCBpvqxZ63NxM18ZmqoYIJOFhsY0zFW+LxJugcossPjILPCstLEJdZ1U62HEfLc7D
zA7Z/LAAn65SgpLNFRA3yOMaXIhTVLX1+65Jcg1zBcH6IKG/OvKLANB9+4KfGPEEzz4CylI7I+aq
s7804UAVl59kDAB64ckN4C4/14Jfn9F11A660UVQGc5J2K7R9Z+v+j7/+8mBNpjuVbWN77P+oPkf
JjNcmcLFSnw6HvXQsgI2DkTH4jKQFPH77BV91GGFW2PZWORLR19n+poMn6+PRrJxuaiGB9wpOnYv
8px61xrDTFkbfTH8qFwUc3X5dcAMHDzrfOjIoXQjPO6Gzrd7kulWBDBzt497Ragp+TzCM1xBaA00
OdJEWIqV2CylswkPngQtOCec7a2zg0w254KDchZeWWLtZNA1d0aVCdCS5NdhTP+5/eu8HQfgFdSX
UV4+//nl2PSGkY92tDyV3XPMFAGIZHY4Qgkdp3jq4g0lbFTLLN2pAbg48kuyM+n6CTxKitrSpVdy
AHvDFkUkiCSvmL7Lqd1lFjWAF2yD1A4h7xm3e3tQRGqXJ463DqPmC2QiACZiW+OSpb1eDZMReX2y
LZ1t7uo76txO7AIruEA5dRXck4j4b6xm9mKtIYCvTAG0crVly5ZItxQZT9mUgXoBThwyM4hsBe9X
J467+MlKotqge93GS3BNymfkWNHZ7d3eoo7MKsRyAIKHQ0cb2fkO87wE8slxp0VuQNvPafzp+gaW
LAxaPXzIE/KqOQZz/nn0m3qN0TAvysb+41DEMGKCz1T7eN2MZCOfmSGCmdK2lsptvKgidWCswTgr
1kRiwEF9BDlAlCou2yIGp4d+oIGDaLU/yQdSKH4/n+XzLC1nqwcEhmfR8Jbh03hyY8QQeHZoTeyo
Kn8m/Y590evHmez0dZfNv2+eKqw358NA5zo4WgVT6CPssqIBCXCz1ZNDPu1v/zzoI+Bz0RzJe77O
R7LaZrqOuuZElEAHdd+rsqWyhTj9vrChvEzPF93I3Mh4a+Mi8BJVU7Lk9CGsQfIK6DHgYUxhfsCy
41O3ToyIgp5qAp1HkeZBw6pQU9GJSoYC2BZiWjCHI08uEmHlhVZ1C2v0CIzx4zFeFGUm1eeFmRpJ
A/HwAvSeReDGIPQPb17os18vHDlmZq1ezfh8Zm/yNMxu58NElxBiWbTocdiNzSOgkyPR5IO95km+
RtXwOjhHq/g257c7J1zdvIcOhw7+VljqRWNQ6qhbgI1zL+jQSuUuB2tWLAP/iHC0EWUi/sAFDgCU
GKmlll6sTpmDs5JAwnqO5s4M3PHD9cWQGgHRCe4/wERQFDmfLGZ6EDJvYz1i1QtUKWIoBdoqwKHc
BsDZWBYofbt8v50syJB3SBHaAAQ65JAUYMhYXyaikqeRnD6ep0BIhVIIDoYwEEhixXlcgNpIp79r
8hin97EGrNXH69MlORpnVvivOBmKvrjQa2hSUOPZv2r9WMS769+XuHPoaBjQkIGGFU/yn38/LXPA
wksQBdv5q5V/0rp7v7o3lzXooW9PVZ1HstGAkxgJEA5vvCijT0nhu8UAuqZ4tLfu5H9eBtUmllTK
0UjLu4BApYRKuVikikeUd5uq1SOiLz/aiWyHCgrta8z2JYrYqd3svdnaOrWzJehLa3GbKZ6Ekt2H
9gUg+wAYRzwpYgUaCJToGqcmarWP9vJkpvfleH991WTziGoC0v1oEeNrd75qfRYzDcykK2iv3Edz
7J9jf1S8pWTbG/Bnnk9CJHkBsDZiw0nakptofpAKBPw+DSZwTv4FTMnBQFBMRHIEkbfodXqsgs2a
Cc5fr9eAUdcK9GXeOJmZhYzNn67PnGxxUJrnzxTkBcAJcj5zXkbxymgc3GR1FtojEijZW5ylm+tW
+PwLnhTw2j9WhBvHqzPNbiEIEFWa/VTVQ9BTaLuP37Wsv3N0hYu4HNJ76A28JzSEkKblm+XERfRt
m7TZnK5RPjBUyo3QsKot0b5cH5LUCuSQAFiFLuAFWj1OHRSxSvA3GbGWgGJlPa4TBXNsnShuIQnr
Jsbzx9JFDVjPFoY+PVgySFBVb7H72a9+29mHDlQP+oBOvvT/kaa43O9o8DABf4ZL5wRPfPwnszgU
mm6V4KoD/SPIcrbg+AS16qqqP8tmkXctcFeLN4b4yI+JM6PrbcapylqgsBY89I9+/vP6Ul16Bwzl
xIjgHeyh6VhbLaBfG/TD2k6PttkpNrh0HPxyRUKHCxoIr30wFAyr09lL5Pp31fqiLS+DSrxIMgrU
AtCjAtwEYlux9LYW6K/q8q5+ffFaK8BDROGmZd/HwwJZKSC94UiFWQJFJZDGflq/2jENPKMIbu9M
QlEZQlJIdCL/CHHf8x1FWjuv8AqmEF/aLHSXfry+ysLNjQ465BDAz4s0MB4B6Bc4/3zeGdVq5HZ6
dJ0uyIbnxMvDeeifhpbc2fV0dPq36waFCfuXQUwXfABwnhceAJx+TU+Zlx7Rt7QpWLfpVM5ZYUEc
0tDk5mj2fnqcsic8cQOn/3V9CNI5AwYHBMrIbyPPdj5nS2GyCXj85GjQlxJYthR8aRu/+ABZrFvJ
A/81XSe2+GBPHAqbfD3PofOM59I2MR/c8k0ZsAvXzP+aQEEA+VWobotwk5loaZH6dgJX/GDku7J4
0tneenFVmXTRJV8YEu6z0WqTGBCR5EjzES4YnOT6MfejrHyk+nioXOhz2nmYq1Iy0v2A+Obf4xOW
SxtAjhNbZnI0/WhlIat+XN8OqvkTlqjMzBqyOvh+m21dsm+dsKPh+MvXFOGa1A4/rqj8gthBTC01
WqsNNcTej9Rxk723xJ/YbH3MRqtHSNVb9zkgaArvJjOJGBj1bGSUoWInxDmTTj3mzmNyBMAleQZt
TnVoE83eltnchPm4+jt/Kurf1+dTuBXetwm6CnGxwelx6ND5lm87i3RNusKo9tKy9geQNz/i5Pkv
jKDxh7+04WlE3FNndKB9mpfkqHc/ejDY5PPHGfDf60ZkOw9pFTzu4F8vZdRsqJk63dKBJCPvghnv
BhX2W7o+oJNFRQFANKBGz6eKem6nQUU7PdaBOz9k/oPVbPL68201hX8tCOArAKUitX0B4IIonW/W
OU2Pnv41bw9powIEyRwqtvS/DYg5NDg5a1r1Kj2Ozj+Zu02AqSs2eClwJTx78xdrAqdtcawM+gyE
0zoUZecPfZIeW+0AiilVD4Ns8wL/gXsFGRz0Zgmbt68Rp9PG014aB6ppCwMNeuqyx2GKVcqwQqj5
vionllzh5q7X1OyTOtZekN8M1y4aqz60tCUo7ePtMwYVO64KhQjn4sbuFx3cbwuuIC+pC8hzLd5D
ugKFet2KbA+cWBFvbXBF+ADQ4NS7XvmVmONzPdh7YtlvSeHtUWAO/eKf6xZlS4UnKUBBeGMD+Szc
C6ivN+3i4Dpy+7sq7YOEhKalmDvZIkHQCAgENAOSi/SOs9YFOinS5EiGNTD058qYgsKF1LSKyVhm
yENQhdZyzsEkxiSjVkJzuoah2GaHuE7iILW0u7nXN0m9lrf7NVynoGfmmwIQAj6zJ0FJ4jsjCLP9
7FgbJESSzzXC60sjcZxnBvhoTwz42drbo+5lx8nWw2Te1ONfuAFYQOsnqDzxNhBdzsqSGI9OKzu2
wDhqOg0Um0uyHsiqo1UGNYd3pt/zEST22vfeOGKKALQIILwT1sQN3WT81Xbfr0+WLK5C+QG3GLS6
kBMTfU615sUQO112BNXto9fWv+xmCFPb2prDtIdOynFs84PPrG1fj4ZiK3B/dpKj4F7o1LbohZxy
zqykhu1VW0NzfqzaOZz0h16bttT+2qBp1JwUnkK2OXDncdVqFNERnpxPbcl74dEjnB2bLAnq5Q5v
YcX2k3gGyA5gbxgAr6AbUPAMHZ382Y/b7Li4dojSZGBN9kbNris1A4ySh5Yg/owXBgK05ZwhWZ4d
oYV8MAYj9Lx4n1q+IhUimy8LOxwRIzYJaHjO5wt3lFNrjpEdTXffJRvkka7vP4nnxl3Hu6kATgZ2
U5itqhlZh11ZHNeiCu3mLh73pApHx0NHKgsq21WsjiTo8dDw+l7BQP32/TicOAezajq9o2ZxTPo6
XPIicIY6pGTvpsm+VUlSSw8XcpecwI8nrcTUdt3HbZP7TXHU0SKoMRamQJSnowG3NAUkQ2/68NL7
vypblYJ+F9QQjxYKZT5QYOjWuiikZLPrph2hxdFvfPfBIqSEWHVrPfTlPAcoslUbx2TeIWnqOoyz
ur8r2VAAVjktB8+pvI3h0Mc4a/M26FM3f2UL6Tb+4PjbpvZ+obWAHYbJmrcM8asiYJRtbFREwaGO
dwq6VYQgiBJvsL2OFbj1ig+1tRwbzcI1Uc+KnScCyd+9z4khMWhwipotfYHFaRx/Dmo9u++a7NHF
C7Z+6di4Nyz22E50M9fOxkjqnWaX9x1JdtcPgOyAAZKPUgGKaxAsEaJwhzbJyMArelym/m5KtX2a
b/87C+T8CLszG9bBhYUS+qv6w2DdXf++bMFwdhFOAuqBgfAjd3qk2sYsUTCsjpBBOrTlBy8d7xLy
87oR6TTh+YBCAGqDF7lRZpCiMr24OgJkHDTapsz+uW5A5ohQf/qPASFqyBoLzNcFDLRzsxvKYQtJ
zinEafkNnZnDhPItFMKhkXfdqkgx/r4JEQkZHJaGBi1LCMTnxRkbsLyUxxia6GYOXW7Hgv7CLzuj
Qe8e8njrjy+OU+7c5p9sVgG+ZEt3al3YfEM5UtuO3fKYsUd0NW8rM9l5qtq09KChNI2iPbrmOdPT
+QaxitwzyjypkEPpAmugezdh93HaVEFckvvJTzZFPG3gzQ4rGT/ThTx4c/5UD8mv65MtC6uACsMj
BJ1XIBkRRgt2vnSoCoqN2kDM0fJbtgWcm0E5zR2CNDFVkHvJ7IJ6yAPPhmkDCSPebRqtzL7za3rs
Z1SYHTfM3FdDVcyWDAruHRkPsEJxdIRwun2dVvMy4wLt8hitl3oa9I6xtQdEpo6qV1FyCM9sCZf1
Wsx2FcdecTSqneUHBVFczpIziGHwFg7kdtHmJ7h+c3D6zJ7T8pibr5lhb2P22Je/m/JpqL65ripQ
exdUEO7IU3NiLBAPLepWMcx5JDK0hxbtq72HK/rJ1geAD56yZedb35mHXCOU2ZPXZZ431PgxT9/H
+Dd1dpr/+/oGlc7vn/GLSTpzMNfR68vyOI+7NTJUJVvF9L77ohNHbZmrV4KorDz6oHhHcbj3XvUm
GutXkMuWugIDZsh2/8liisA8lxqcIDWDtYyFy/qlhQj88k3XfjHvoYt7yDc/lHUXxD2BZO9L2d9D
myUAOfT1KVX9Cj7lJ2NuDIQvuNrLo9a9DSxAf9Dqf7puQnoC4U/Q9Ir7G6DfcxOL67B17bBqhT1s
7VXb2ZDmK3zygsLM/rop+Wj+mBIOyOAXqCtUMKWXD1XehUt23/dfr9uQRMhINtj8MnrvSea/4WTG
gHxkGbXhrZlXbVLnmz95m+WxDLtEYUi22xGH44MgH8FLRnDHxeziQvNw9ZX5jgWGim1ctiynnxcc
Y2r1fUtMjKPJ91m50b2nzgp7FReUbEUIusI43TSgFiKWFpvC782eFEeWbvTyfmr3jYpjXGVC2F+l
362srmGizqxNmTxBjCRIK1VGULoakDPg1FyoS4kNonrjLNZkuHgwBJn7mNzYVc3jHGQAkdAAnzCK
AWJUr3n5kGfFgmCbDcH8DOVjRTgvnSW8GaA8j1ck8mLCth263G70Cc+GpNoUiQ5KvkfLUXgTWbiG
GBGsX3h2owIpIq4AGkBneIJZYsx7HIzsvtbHJ89eQ9aCzU4rQ9Jod1aXGEHe0LfWoSHx49tA4u9T
CVl6VKVNiEDh/JyPtLGmmk1TVR5TOui7qY3trZ+Z1b6oiuWud0b6dt0hyA4SJ6Fx+WsMwk/CzI6W
T62WldUxw4wuyMzcjekXFKquW3nHTou38akZ/jNO/A5nHDH9uaowrOJQTSiIJ9VzWaRbarkPqeUF
OtQ3KdJDqbseTEbuR+pvR2v8bvf5VzChPg8Z2zLTeXIa74Pit3FXdPHbsK/wRCMucFXClPMUGaBc
cXlE1ven0/SQrUPlLgBLUwZ0nw598MIqgkZfsjvw6Tw6EAViyTIqdp90IU5+hXCXGXq8EpbjV5RL
ErifVr0OVq0LOuvjXw0X2xsYSQurLlwzKa5nZjZ2eTSX/EnT6J1eGndmiks7p+yunNJnZ7ZeW3d5
KSr60VlUgYp8oP+xL4p2l+nSEDeBfX9+M+fXxAz0NiQqfSqZx0BhDbccZ1aFePf5hsvqqml6q6AY
ZROa/TN19EDPdtfnUmVEcN6dlTSlXmb0ONo/aL/Xxp8rUbRzyC5sroOGOjFaIC7qrE23+G6SONWR
oMyvN4+L5ofoht9r5aFpHcV4RGzju/c5tSZcq/0IQaKGutXRTb+htBOMUxoiSR6MZrvxAW1OWohk
VQfLehpnVfKOT5Z4DE9tC8eQNRbTKwLbgDsHlfU2+lCqsLPAweHr8o+ozSkuFVkCD9D8P3MrHDkX
OQA9bb3qGBvFboZSGtPfjJluQZznzeZmabaGtQYT+rZv3zagIfGh+cEV/kR05QhKMbdce+RsZif0
zMNSfjdAN3jdiGzj8LYDII9QzIBzOz8AE3M70AnD4zZr+/Y/pH1Zc6S60u0vIoJ5eGWowWO5qu22
/UL0CAIEAgRC/Ppv0Xvfc8oUtwj3eegnR5OlKZXKXLnWaHm3tNRuuGqjmjU4exKvYjiW3Oi5wdlN
0oIqrxKQAj50zQaCcPkYjEbYuluS+wzJR8hC2Dv+SYKNPxsWGWaU6VDgQGwz27DSUlpNugk5OAUN
9AIAyFNu7q/P5DRT8405hQNTSRX8tvMebsMeO2GMFTlwJci3lR79xeeBZ5iuQMAS52SNHqTYWsD2
UA8CeQdl93X7F+8KVD4A7Ud+DQWF2U4obO7xkRACL3Xsq73SHuM1KsClKfrjaUHLqCEJM/n8s+ud
V3wAdVNODnp5S/uvDlnhAV3yDQiGpvsKYN4LyHM8EL1KewyhTNJd5Voh65QnJIFCuxgPRtNHdKTH
68tiTFtnvuznNmdbKyvAxwZ29Mkm3xRlHhi2s00qNezaPMo120+QSe9oESauswGEHqLjJETaGclm
vKfc8lAXY0DwN5dXkJdM7yjL9qXFQowmSHn6MzPziOjdLY9ZoNA6dDu+r1rv1oidfW3akUrH8PqY
lu4r7GGUx1DvAZXGbJlAfDQmg8fJwez3XRVB24p+kpf7z4HEUZwUFeF1LiiAESVnlksYOSRdiCyS
stZkunhFnRmYl2f1CiXsnmCrgcvDt4y9bKRv8WJjK0+FE7XtE1d+NAX3VXdt9hY34X+HNs8wGrqs
wdafkUOnRHys/cb5kgwH1h7iigdFubJWi0fqzNps+0H4zNYTvSAHyvsTT2XY5/nas2oxjXM+mbM7
1x4mIWWKgmls57uytf2+sfzchoYTMfc2Nfd1CUomw3g29XqTUfepsDofEXSQDtrGEPbL9f25Nubp
72dupM9Rk3Kn+q1D7izOUbsa/esWFk/A2azOLqlqiHvVGXGotVb4Mt6N/AjZres21vbJ7JTZXCG6
02HlsqoPYvOLZMxPir3M+01e/dC8lbfV2qTNIt025xZzYhwIpbs1KDjN6pVk31K5EW3Lf7pKIUN0
IeKQZGWWjh6WJdEpdshrnKHt86DGDwNaA/sH1zoqY+vX+XPPvtIC7J9VZLZxYBrcB3V+Vbxq1Xc+
bMp6pXytTTN54aLPftjsKUOkQ5Na4ofl9kNfZaGr137SHFS511sZMmP0h+rQ6d9BOq+W3/p6k8a/
s3Zf9ivJrv/POfp/MwStuI8bN02sUiMFvF4xakGt2A8DIIQQQis3FmIf6KH6rTGGidmEysC3I28D
Ez9X5tlOi9UbBDE/r2/BxYlBnwF41XBrXiSueokGNSaH9NDKzjf4fiiTnVDisLVW0hWL5+nM0HQW
zk7sKDpz1AaRHkxd3pSofbdlc9tJHl0fz9KRAh4TKHQ0Hk/NZB/NDJkSp2mB+19aVqDRp9YWAbMS
34Z+siDJtojXiFAW99a5ydkpHmWaNGMDb1+0fUC6jee+D8h1cw/E8GowqOiszlOI274OZKM3yA0p
Q2SLh7ZCSO8ZKy5l8akyaXiiQRNYrgukhuaBG5E18Cnl+FWy7eBlPhW7jj1aYHvq2TeTvw75CkJt
ybGc25zNgK2naPOeHIvlkR0628Z09xerejaomecqqzbWxhyDsgSLQGwXlOzNsxV/bHmomacu2V63
t/QkQgg5qc+jYHlBxsTbLhsciV3UMLLt6yEUsYUikLi31fZR5vrK8Jbn7z/m5pGKofdZZ+rYQQpH
o9nOXGtgWTp7aABxcb4nood5cbDMFeQlVTgdHRhiq99aUKUGbeL1OVs+B2dWZiEC9rLZdcBOHFiP
Cos8mvZtSfMtr6KhOZU9mjofY/0uMyCQzb4wNInH7XHgG0pXXmGLLuDsd0yzfeZpGAhxlZjjd/Tj
HX3xsqBvfRWSie6dvUbku+jOz2d25m5aqH2ILIOtNP2mFE+99RP+k5DXXDLfy6BqcuBya2fvbr3t
wVdpkQySXCtPnsVAFxRJ+B1IqAPYP5v4kZcQbMxwOozySeXPqmyDjO+yzPLBkx54MZTK0cpo20/Z
2rlcqukjcQBxRQ2gFQM17o9z7Y5sJMlopgdaiDripuYeeS/fM4tBC9nTf9l2XURqqsUby+YZwNjZ
byL15tSR8rvI2rVEzeXSo1sPv2fCDbkIQGZL7yqZaGk5OSJL+gY5uqO7Tfrar8Cgn72Yw1oAd3l7
frQ3W/4sd8YEelWAEepPZfwlFYovvE3XrmnzXjoI2AG1sg0cF9Zqjg5K454TNgAJmnWBUvmxu+Lv
Lh3Ex+/PnhCKyjPpqfh+5waJOB4sEP9c9w6XK6Nho4DFHnLZE0vLlBM6O5SOGBza8hQe1WyiOlEP
KXFDBe9j0uSbosnDrl97l/9pN50Hfec2Z6PC/dh4zJlSPqr1AJhb1Od6VJRN5Kpyo/A+NGn22NL2
25DFO7UiIS6xkHFy1xt6+L8Nf3ZObLfXSzG90Uzp+JpDAmLvc6fxbVJEwt2p7Ot1e5cL+nG6ZwdB
U/pS6XVcYGqLG1m2G9uFEI6zJh+ytqqz/e+Ci1HNuulF0exKwwuL7oVx3C1xHSQqyqzwAtfHNcXp
15Z0FmlYZc0lzXFTkqQ8xXX5kw7DPo0rHwTxwjeZCeKzPkLZbPcXdlECUSfmMASWs+3rKoYouIP5
5Gl3rxUtus3YG8i/Ilrkt6pS7kk+hk5frHQYXfoXLCNYGtGhiywJDtDHU1M5QN1qZZwedC/fkbHa
10BsciClmLXWhLq4Y85MTUt9dkCrVKtiM8VhMQoZ9Zpy1MYu7DO6AutcHpEHSj9V+yPE9dEMHTgx
axVm8pL7LbnVAaShUbOG8bp0mNPE/dfMbJ+UstOZ4sGMHvNvuWL+zipnZSSLW/HMxHxtjCSmYoRH
GxL3PjXSO511ha9Iqwe8Em2pRfN1zGVUyZSsHIKlwcEwWtvgtTGTs1OX2GXei1ZmB6vJg4Gkfrym
MrFkAdcNknITd9MFZE0wyIiCJR6es9zzB5atXDdrn5/+frbXvEbJkDbC5xX6Lsm3eA3Stfh9ayKJ
dYDBB5vDx+9zoeDnj2goqBPyQJIGd/PfVGaA9PiPidkQ0NVYGJ0GeL/phsQKaB+ka7O0tMHOTVws
c8VJZ3WIp3l868Ve6LDej1FtpbILNDP/hWv0UUnWOIqWTqiHcigq/WBiuaDwrpIRBNZg1z/EBPnS
kUeG0b14gt+JjK3sg0tTE18NeMJR0oc26kXrYQyZJuQqswO2IFCv5L1GjNjGzlNVuXZ43YMvRMlT
yQQPIIhAonwyx2wohI5epmXoUm9kMI4/AX7xR5mBN2Lbiq+qxnCMkIWzSZStkqUuDtSAGj1CdIim
XEQ/HR91M2bpIbUFuoeBYg9UwYwtYudG823msLWsxKU7x2gB1ZhYX4C4nVcOBwG0PNORbqmF8uzU
g48aAlJwK0mdxXGh+fUPQS46DGYHLRaQ8MlGJT2U0quCDiLQhWbeFJ13p0szuL6Al8cBIzqzNTtx
tq2MntXgLoRw9k1mKbc51cNeehvWxCGhNFJ5/dTQ/tNXMMzi7p12DES45tsGuj7MbvoO7bEdSEPL
Ad3KifA9wm/yGqqC18e4tGrgEgG7IID0YKWd3SljPDCrKjXc9+ynJ4HhxUl3lJVY5tI7TvocYMgE
SBDthPM3m97EWp22SPlZchyQboRkC6vX4v0lIxD8AqAPrR/Yg7OROHonhckRMFXuCX02vkXX3kRL
c3VuYRawCGHlsWPg/h3bOigrYDcQ/ZHYiD6/JGCABnTbBrPHhbhFosdohulQ0x3jG4gcgWhmECs7
e9E1nduYjtnZfagTK1EbjqhWVpk/eFDfe6GNDO1sG3fCF/pTzB/k0Pqa+eX64KY5+hhOI4I4G9xs
lbqx0IrRwLMkM5qIUdNP1bcU7cZszFFg7kF7sbYvllftv9M5WzWFa0nTW7DIiPWlo8227oswk0jH
Xx/ZQjbq49Amd3I2p6nTAuUvYYjSbZ18UbMy8Kqdpv9O0+9NkYd1cSvMF/Sn+qZxQ208Hro+MLq9
k56u/5IlH3k2x3MUU+U0qWlpKCQ5KrRqVGEd9bK7yZti09X6/rqtlfX0Zs8UUieuB2QF6i/egybv
UHjx1NyPkY22xzdnrfl5bd/OOcBJ2ydmZeH5N3qPOfml6g3aybBh2Y8OzEwxtG9JOXV2/NDE0/WB
rpqe3TzEBHOuLqZZrUO1+gqkPGG/hHfoXdzo8Zsx3kOg0bdF8b+5gzlYRkOjWJ4qGLLHI9o/MW0/
dCtjmw7dlUM577WswZn6z6FEVPSSm/o+adJdlmr+APqezlFWTsqyp/7PifRmzmf0BiM2Xcxkr/0e
ROvL/vX6Wi1d3OcHYOZk3FSxIMgHD6oYtp8qoIuHzkHYEw4SkvS2VdyHzuQH0f0FSndyAXgHIiGI
8c3hmkNTZQotEJ0YbrrNNVDvaXTb9n0gygrs4ptcvykSEnK6yYxbV6zUHBeXEfwQOvhHUIeZ49pH
TWutgcIBeeoDRCrsOA8qebKVLxKw4OszvGxqKrxCOATIgpmvK5OM9T3DS0HYt0wPeBVWyTa1Q2ut
urToX0B8/K+huS8zQcg/ZBNmIwaNkPbCqt6f4Kc0udPN3051vD6shVoWFvDM3Myd1RbNcqvEzpHe
qSiBaoSsnAmkKbtRjZ+tc0+znahXnvWL7vrMpv7x3kgqsD1UyJodPN3Z1u6dXlt+y+8tbyWuXDx2
Z3ZmDkwaqZoaJSoHaHAS7ks9/Lw+eWtLNdk/u//MDG/jWsc4mqGBKKPuG7UTOb0XSpAKNXoVpg3Q
BtdtLl7uZ2Oa/n5mM5GeW5YOUEOWvUvFBugmaoTXTazuiZm7KmuzUwnFvFnj+Fi6JExK66k1CHRl
25DiLclUdQtwwk4b5IrtRUcGwi7ICk+QqPmbqkSTtJrnOGZK2QZOeZcAsVUe8vQUZ/3Gjb9Xa2zE
i/OJwiq4fCeqw3lhR1BUVoErI2BN0TYV9b4JmoXI0/26PqfTVri4cM6qJrMtP2Tc7N0SnqqAWKTw
vjFnpUK1ZmC215lW9aOd4NLkCv06CNundvL982PA2366xibOhTnLVJtSPEakg0iW2FGFNL76SaJB
4NVQWjuzMJulTipQsZEufB+YMTwUSkyDbVHWvD6OJVeO1lgV/TfQf0Ea5uMRGjvmZLxU4MrBJ6I3
XSTFm5K0/mgaQd6uhItL63JubHYzV3gbZnoLY2j13zTkUXG76PpwFi3gsYl2X3BEXIDSec28pnBt
BBeZ59MOKL/G/98szJaFkYLTerDI4Ys3PmfOy/WvL90GwABAHB3Fcw9ECh+XI3Z6libAxB5av1J2
UgQoqA5rfQ5LrhpU/zre/cjyX2RbR7O3m0GCG4vQX4ziCBLwzYIpIkdFsUx8I1uBayzuMSiHAN0G
VhDwcX0clFcngjgC9iAnh6TXO9PMIHNfK83cSvvt+gQubgAkYZH0QhiGvMNHWxUA0dZQItlQa68c
eJ+f1z+/uD5o5UaSFzKwF7IPdWwoRZHj87awIoUP4Wg6QReToBYrlpYWCcwMiCShK47sycyH1aha
652Ke0fvraAV4BhU7svqljViKnU9pOkn9Xz++BuIG6BlXAVxONDMH2euk25f1zHeclUZ9n6hBtdn
Tl8cEJJAQPyDmwTJyY/f96oijmmV5YdMdipaGArURpMR2UjDQgVtEGPICNjsUOD7qgHU/t6X4D5I
rbiOilEgPZD0YwAlNm0r2kxECgjefPT6MvCbSPFIbCYmBQ68Aj3tp1nJCs14jIVKjjRGq3gDCpKG
GhZK5771LB5XdvjSrkP1DWT43kRYM6caYBnvLDsh+UFJ052ulhC7FWgQuT6DS7fzuZGZq66GQqnH
AhMIz1Dnme8iYSeMv3DR50ZmLlo6DQEbBYwofuluhrW+1cWJQjwPqBxi+ovEtFF6EDpNmxykHXZ7
o9YW84dRyVbu/6VTarogsgLxJKTU5pezKRszAbAQXZ9qdqMWik/7MkKbkj8y828WBXRZkwoMOELm
DaaO2ybCSq3soJpM7ga7qLakjh1fdRjZXV//P+mNedwE4J8KnRZIY0Fk7eMJghCQnReKiQ5MjiYg
a8QJoINjPFpmOQR96grXd41yAP4u7qJ2jJHAG1r3FVP9pkpeBmpvVmEL7qO9o/Qm9k4/+qrFDGTh
vOYBt1ETGqoCwh3eiNeCVPktaRqoLRha4yeo3v2IpdrHIJZqzMe64G9qL9Nbb+hpiIe1GbkFQbek
2bn3LgoBwZi6zoHivg9sWb2CrWI4Nmo5bi2je0UC4JtUZX7UEnRaZoAZ3UrXziOO5h+QLyG4lvl3
VdbJlo/ZRIkDhFcpRyRY9OHUp022641OvxscK/a5Six/LMwHUSf2TlSO5XNRFT76biA32Rdvqiff
U9CsBKjhj5s0f6HDF3d8qoAeBNfJFoRncpM3XYAul9FP40yEAugl1c/bHqRJMqgSK4gr0++hz7Rl
HqVh3aLT0qgM9EWbSDpVRlEFrc7dGxcwsKBGHWSTsar+GweAGixAdej8vmS86aoCgqk9nhwjWDb0
hgaj+bXqV1zZ0mV9bmRy42dvqqor9LZI0gyQajWAJNGLXnjRSCV6YJMNVnzl/Cwg2iZBdQiLQRoK
jF9zbaOCY6y84Nkh03kP3YVYHLxUqfaV7cW3FTZ1oKVyiBxF9261Tk1PbY1aRsDUQdyjG9beGHVW
3Ax4om15Uhgrr/OZv4LMD94puLH+ZbKeCwLmcQ3ifgdM1qn+nIwbO/1y/Uwvfh+vQ4jLT4ID8xYr
MjREA00NPY6Ak+iQD65WXOGSgcnfIsJHOIwC68flRFd60UzNdke0KsavVfX+2d8PLXETbm8CP4OK
efb5US2Z4w5qjRyzGejAPZZdeN3CLGzACsDC1AMOdTJ42ItHsDloXKu0+miBH1D1K+8203yV3pXZ
XpCV8uLlZMEWut0m4lss/Lw+bPREsErlzbHQ7pi8RX/iym5fMoDDBSVUvLEn8sPZaqQczLqjVR9T
mYfURnzTrgxhdnz/TBekZQDaQ8fepLP20ULHlRKstGN9DFvvwfPCrgtsXAN/Mw6ANSZ+YESnc5wQ
VR2Ce89jR5OqYTx6AfQJri/74kydWZi5ocEtICg6wELRlXigqKFYw5zMgoR/ZgodmoAFTZKG+vQL
zhydRx0rrzyVHWv0/VcRSXZtd8PF5x6kkxW8rKFGB3YIXJTqLGhLZAuaFhzzY8vZRnP90lrTsVmY
KRgB0R8yz6Cnn6+Fk2bp4CVufTTIc1kdPvlmnwaAjDJoNBDVAkFrzwJCJa5GDf0N9Cjjw5Ch8Plp
B4XvA2g64TSB6r0InQ3OHa+IiyNP6zBGBpmv1Z8XFhoPaqAS/ryqIQ/xcaE1i4y25HZx7MwNU+7t
5sbLw6Jeed8sWMHPBz/HRNUwBbcfrcS2VhSu6Muj4ufNr1+592PNeSxaQIoG7bLTe3CO2rc7hBQq
G7ASxg1zv6XkS0VVn3crYeaCw52kttC0DMEzXEuzc5Ej0BssjitPsfK7DCSiijDDmnubQQXjuF+3
r58+6R/szSauSOsYXK+w16cysk0eqWuM47OH07SF0VYxCROr6KpHuu7j0vRqNg6g/SmPcY20aeqD
1KNeYyNcOIXI20x9QADIAbehf7Rh1F1hutCEPurv4O9rnj8/R4ARocnGNr3JtX/8elJpaVnGWnXs
5Luu/xrXSN+XZghEgIDVo9l7ygR+/L5WOGgLdPXy6JzQGuc1t6R4uj6CRQtwtOgWQMCEZumPFopM
jEMLBodjmpm+i4STZ4FGBESo180snZHJn/9r5k/r9JlTr3MgohoLZioameVByU6m5n+S6fnPfsIT
DAsNQWooKM5WAzTq4KjieXmswaF66rK/OBDAsKAffnKIuAM/TlWD9m6IdavYrh7iHVSUi2yNDHte
1fhnCMhW4GAgeEOA+NGGCr4gt8208uiqiq91O8uNw4T9yrIsouBjB8waVXXVZwNbcZNL+8ACgz08
DJ7/FxoGbpGWTTta9MjGX4b3rNUvuvx9fQ8shEC4TSZQ08Qxif6jj2MzU9IlVCCmtqkXaJXx7iT5
drTKn6hP+V7C/2JE07kE/A15Z4TxM3McSj1tG9Njb9q+wSpfqbXIWOulXZo37IcpMWej1W4emlZZ
2heyhpW6v3PxaB1CPV65iZfODmg/wDuCJxf2xSx0HJJCyZwaN1hHbyFRHhEwZbboGxRrKusLC4RG
N/Rmath/nj4nHxW6WTqqKtMjp8NrX0KHxtV9NVEA/+mjQThfP70f0GmqQUoFrWiIvGcL5NXckG1e
FkePPqnYb9kz0w1f4p8af7luauEWAMYN5Tr4BkB5Lu7OgSL8Btzo2Dlf0bKuf94zWKoHwg/IqSDG
mG+CWI5xw7Esx+IL6YLuk1ipySkg2YwrH+ICENycH5zSTJVYRdHxyPWwiEPLCeUa5f8cR/PHBiIY
HBcExhPhw8fTAmJ/LD7aZI6Z/T1xAjpkW5fTAB3oXN0m3iZus6gqH2J97cmysLtRefiv4envZzdD
Yzvt6BgxOw6KuOe2CJ3BuKtovDfitfthTtf27yAh2GGDtAux+cwDqVVa1CYaII+GxoMke3D1e7O/
z9gb7bzIdr/Z3heDgG7D5qgdrJzi6XY4SxL+YxtEimBNB4/PReNTYTiJ1tguOzLzJ29uPeMub9LI
kdu43iViXHF+856nf8zhWYAND00FaMbMprX2BgZWcbzTxoNjNgFzB4gYsiABr3ph/bKTnVlHrSN9
PWWAfR48I6q8t+un7g+4czZmCILhTgHbjoXS9exHEFY7wC2J5tiPyqMW42BAzTWMU/Q/J8YXg+po
kTNeISP75I7Up4Ya9Uq7SfCioZJTSBSWoYa6t98Y1bfrP+3C1eGNj+TOn9UAC/EclAMilj4dcahO
YngEC6IvtU3TRGa6VZO1hpoL3wNTuPaQpoWLgFjZ9PezDW4MTHRN07GTQWkAHrg13rKloeCR5gKe
DCpjeLmP37elIvXU5fi+5le6DIeyCdsfbf0trb5fn7SlkSAliMfyFClcVIqKPOPGAPK/kx2MQ0TX
WikWPg+6RgvocTQEIa80G8hAjBod62l7IlYB1oM60Br3s4cQT1rIjGDl4VLRiDxzAFapS21s7P5k
Gb/z8kSGrdpshXKMLRtcsyv328J4JhI28O2DYBpphmnhzhZe7xTRGHaFnudmp6g32kpCeOnzSC6g
nIqM2GUxpaV53JtF2pwa43cSGeVKtLb0efCAAXQC2Vi0bM/88iSl6eY2WnQ9PfzB18Kmta/P5oah
9tE5xGhONf0W2MZK9vMiKEPO5fy3zyJ1M+NJD2Ko5vSeyaPyLrqXTx+EKccGnwaCKdScZztVaUXR
48FZA4z2xoEB6jRzc93CxW2B6AuBKxKFSFI5yEN/3DuVxUZFI1jc1LsfBgT/9p0wfxrOrRx36Jb9
7OtssoZ8EnS/kO256ARQTNy9bpU1J5EiKQntJwoaEuc5/iRh+ES/q0LfEsEMlJBRP54dP0jPe1Wf
dM1JI1FFIrFyui831cfPT38/O3CDqhZtWeDzXXtH2HOxVui79LT4Plj4sLSo8oHw9eP3mQlCwwQ0
4SeVu5CBSB7rmgaaRgPVLYPcWKMZvdzFJlSFHHSaIumDu2o2WyD65U4yDuIkavQKi1+J8wK6kOv7
bGHKULUCNhUxCR5L8/YMMSZ5PtBsOAlHhFbVhPrXvzAw0b1Mz6NLBo0khqKcTTqBjey36X2qfP77
6OsDNen0+AL2Y7YmmLpaumpunfim9UAbPa5RCUx+7kMMA+ApwoTptINWH5TOHxd9pHkhdSe1Tl7+
bmUnQjeGuqn212dpYalx9nDQkVkApHCOxOmsWCKEIuapPRrGEPKWRukao+7CUn+wMcuO9Nzh2G2w
QYgeEvFSG2u1gQWnNTWAoYIyQa0vHqpm1XWUaLAA8mtqPOBiAQveL3ArKWYEVtzPzxnejGiQQlJP
mxKIHxdG7foKKvGGfnJHdZer4Uh8ha8RwEzFmcsNADZ3VCNwmWMDzB93ddONsYht40R650VPu/J+
FGm5g1ZVBtrdWD+CzK1+7GzoFOloRNo2urSrvVAm8hNFQZVEi+1BCzLPrrcQTCjuas6/t67zXc2d
2GfQquORRhPn26il5DktYoX6ZmyYpV9muktQ1jd+2OZQHgZaG/s6Lx3ie96QhVmjsEh0pbL1GhTx
06Ebjor07G/FoHS/k7L+AdHveMM1pvmqmvxmYBzsnIyAqg3U+nWt5IAuak3QJw5Sft6ggeMz+54p
ebphHPg8z8yLjaGl9a980Lq7oQGqoHQ5krSNTt7TMm0gkyGljr3K4ROLxNyMDQX5dZ1a7w3l4PRO
HfLa1NzOfeiJnjRXvBSircLRGfOv1HOqsCNav8EUGBtGJ7CEFo9gZ89V3+20PGKxguuO58955iV3
rVRUyJAp30cJSITfo5cy9Z3Epb8VEFf5nd2TyMyZ/cCk9hwLNX8GslnZaazRA9fqnCJIitHWQGIf
pkbU+ZlWf+1y7r0CX0vbyKWZutVY9y2v+6+aB7yGVk3aIyChrv3SU5Og4Wx4A4AAfA1OZYHPL6b0
WbIKTytd8eK9NIw2oHpmgo1OmJXvNiXIHsvScJ/MTheooKQ0SBIOeIeUY33rGJX8QdT+F2uSdlOz
9r0ckdnzAc6wBr9JGHVAh+a+CFa8ADDyVR/BMeUPkqpP3MmxvTKtCHJFJqE6QlwVaBpwNfpQL6qa
oANP80/blRY0DuIE1DdxeSTIMu2gc/JFkvTd0oanBDRteijaISKt+otrovHjyh4eQTEvOJhYO6u6
b5Wq24qm/F0I04k3NdfQvdT21heb9ADAxswBqZXGDRH7Se+2buAOkpwgW/5a2rzEnaLYA5I64pg3
5F2rnSeZcdb6Sla+Co39GNJaARFcagZlzogvrESAAY84PmGpu2mZ3ew9pbONiBBWRgXLUhoC7OLe
crTc1z54qZ9NOzEgh0riPrLtjGwrKD/6vcUZVKty9pvlA9uju/i5kEPiq1VuRmWVfO1axXixS73a
S9n+rG0OVInNkvKGFVIJOm69d4kxOqHiGK27o2TUfnoMVFN6I/Xsq8pzAEpqMAxTgda8Ea28iGgI
ASE/Xrioar00ZFD5Vqkd2d3INO/Mx1iFpPfYNqNfW2jNGGIDXfu9Z4dOQX7bIIgPnTbreAS20gIE
lYCVbNyhH7GBLN3XhXqXSQNgYFOadb1vJbr0nM7SAjsT6HtMahm2RWXeOVqR79SEJYCoajwEmOdJ
T9HaCXq574Qa9dYuaBKI2LSCtDIssWnbBriNVro/DdCH0zuRN/d51dD7ElSPOjZE86xTeieziS6z
Ysp27FlJg9ZUwfYcky/xULxpbmbX4FWzzDG0iHhlXNjipnFJdmf1DTp9OlAVaIAEGi9932uIlpyk
vmeGKoBm9nLxDExhIvbcUsA6B9KZk0wdqYSN1jEEWlbp50pibN0xTvY1B/skWrOdLt5ifz7mjbrl
MSF+p+evjiqkj4sW/Wf4AUHrMKgopU0Cjqk8zh5qmpiPzRDnocDPqCNpiVuZoCm6J+rOgDQ9SbEH
i97W+l05DO4PYIcAtktj9UfcQAVq0zdxHqmxwAkgQ/I4ZKYe+01jJ37JVfehITqdGF2t5qvbGPIL
SqffwaCg3oKR81ACoLorSypfa6tK4V1ImwZZTbU2GkUxBEWs23eJ5RabwlKHbx1v4q3Ru/RZVYbn
sczetKxnexAWWnd6YRt3bo0NglOsBL0F9BfEVsHHrqgkRI439slQys2YO/JOyWOlvDXsvh/8go7f
maVmylYrKI1PHqcSO5hLvy76RIIUztTDXAwi7ODu/SI17RBlVTPs7LqW0ufWCCUFu/J8IcDVarjF
j742oIul9PCupSO9fWPljP+Cfuhgh+jObu3IVKihhbwWApzZ5QhkmK7iEtLRawmk7lM9ErTcxy0W
QL5VsnBDm4KijukjvUVb/F0roKcKvFjmox/uu+ciX5Wy9JE7ox62fWNElpW6z6roat8SgM+1JlPe
cGn8liYB7x6vqg40j7Ip/bFHpOdDJYGxrWeBGQdqM/HI/UlrVQ/GohjyrZQlxZ5NIX89Fo6iBqPb
KA+AvKFJxnGRsTN4PIRA1uwyR8H/UW5yrSx9kuD3qQbFziqEsa0UQ49IqrvgAXSze2MAEWvRFVsG
XFysYWV4j1+FdHV3ytpRPehNUgbUtXFO49EdS6gqaMWGSVWPLOA+AWdrJA1jYAoCZBdBx1CMvW+k
Q4Z+qxxkhsOY+i4XvyWmL8ANywIXNbyDLY1uOwkShtQzBOhwxET4psfirS40slG1DKqrdRyVSsbf
4PfEW5FLGcIlVzeVm7ZHl9EKbsEx6yB2RP6gF1DuIWlRGfeQQhfvHTV1f2waIyClVoGjWIvfmob+
0Frb2thwB76aEz3oBz0OmNLle7vFLHhO9xNUn0dVaC86g8x06ynuyWWZsXG71G4CMgAGYKCq4stG
q/blaN2wrrd8MCdUQWKpJDBjT7+TqZ35YEFp93DCU7jkVhEIYZ3/4+zKmuPEwe0vogoQi/TK0ot3
u9t2nBfKThwBQiwCxPLr72Hm1r0x7nKX5yU1VZmgRmj5lrMccX81NwMR/YUrIJEtbGyN3q5gGSWR
bm0H4fTbxBbDJWMJD2g6UhsBajcDWls2115iOS9E58+dTdOnocurwB1pc1lwOwvsPDc3ZYtgqfYb
bJYRUdwdnRsG8zA9koDnpPzddqYf4bdagdO2hURwBZtrO53cEEQeOBcK3Sh3J42+DQ1Pi+4WGivp
r9ZGFKOJulDMvu8cCUXbuWboyDZsFlsIy2sVzpW6MuEbJjxAr8veKgLPVS+cdnd13lQ7g8kMzgjp
FqEadcdIQUQ1T5Otanu9F57hRJYxevtiKrswNw0oEpvaBmW2otDFs+YFuoXbmkyyDe3SgqmjK2/4
THgMSSAVj4al8S8AROWvqvXhy8kKK06oEZqdHqLMI1FW1wtznc5b3LZ/yGS9DfWwsXxe7gHsCaVg
WyenUZO4vzkpzWAWcJFwgaANFoBz4OcSpbkshWbegBfx6i5Eejdf1zo71EP6rlRebMZatOjhtM9E
ANVZ2N7LPLnZhejc24HYaeTT+o+sSnqTc7P/3U61eZXRpD/ONElw7pXVvWsM+SNEuqtYJua047U3
sHhyCjO/5n3eBIZk/NLEtG8KOnmX1B8qFtmqd7uAVAYiL9AR/XgwWWxSXGtu2VcI3YwaDEHcmT/q
CXdeYDYkPThmN06hkTXkdeRJ+eJn1StAvq8D95JQzmmLoC1/AZrymEzV+NAowC6DFGfMldl2uo4K
4QHxn+fDqEKK2+j3uEjZjTTXrwgdVITCzWJ9kKEtk3eqiVNuNLGbQLqJCTu/ZHaqbm05mHdt52Wb
xqshUSM8IcKct5IFdTYlj6KrAXBMAC/1r7rer2yAivUM8VlgOzeGbf5J0k7fFnb5qDxPxjh4cTaa
WbOzSi8pgDwCfEobkr9mbdkhPlWeojFrWbqtcDiFA1AMPx1DVZep6Qjzyq1NBxGGg/PqR1pTp9x4
iGjhz5PkG1E0IhJZekRv8HclENtVbh4St58ilcCQ1GDzH8Z0tyUcktKZj98t8N1jKah4BjKNXs21
nccj1IfvJ+zoQ+fNiNurpvuZ2W53NByYqSsNuBfzOyQ+kNUo20Y6cVXIalOXqXVEe512W2vKMxjo
VaXmxqU9yTItAqUN1iMkRVei65sGgeJcbvhgEsRhhvei8WlekoK5/NrtUE/2gcTbmdlYOftaWzdo
umr7QmlShRLUxR1Uz0kfp1ShuMMnNGKU4s5N40EOL0+LX3YOsVoNNbMbi2VD0GRDeqE5kEYwY5D9
o5OABIaCy4B+swvRBKP0AJqmig+w2siAQ6lhlfM8epwGhl9gHoBQ2hT49/tCW6SKwXF79dxZmKGr
Efg6I4W6EEgbrUob4EXnLBQ8P5rWlIW5Kg8ScpIV+hwXDqsR4XFcmhOjbZjAeOq2MmUZjmiBPpde
eTfX0Lnqzd4PPaCCA5ZW6d7CvbHNrBoijHZnYxcTGrW1Ki9Mpk314CisOepAxu2aD/CBhF07etCe
+dOccV9cJbxz6H1imqrAuoO2VtIUv6TbH01SPNo4SbFSHf2cAjL/SIsWAj6GPc3PtdOPNzhor6jk
XgQgncB6hyavzuZnh76VsEtCkmGYO+65xk8oVpuBC2SGCDK/sdMNmFHyIfF5/+xx/Hqnqvw3Pfc0
6B1yn6S5G09T/VTlfRaWOXaEpO17qynH/qqenQEWj9aMHDAdmyrwG8PdNl5Rhi3RbtyPzDwi9H1M
qZM9m3bqvxI3TS9m12pwkbZ+ERRjUt2wXHkQDXY7eVEklhcXgBpc9XaRmhtr5slDRUtWRrPqyno3
O/1DW3piuMpEXlqHwkMylzKbB/2QvFt6ehddf6mbHEwDT75O/nywUtAo48ons7lpc/pGktIJZANc
KaoKKHkFzdzj7vMo0EDULxuEGGTE7qq6Ch98rmZ7z7rKv1W20+zdynwzR/fNYX0eVuUkofRivtmt
qAIbh1AwZ5gMdLEk+sljijlrku5pBpomnKiVYAcV+k/jzEZQuD4PJ+XDaL5RKb/qSt1f1MToSSAG
2JLO3AizgRj5XiXNUASCe89jrRAcZtPdWHh+hJQeKd6Q5ThY2FGZybNRZ0bgu4WznaG5DfdBUuzm
gaabKk96/LSsufeGUiN3h7FsIJNc/YRFbxdBaa/YIC9NwrGb2ZXMOA/NIaewKin00Rjm4lWwuvzR
5FAb3CU4gW9zwK4DG3cO1AV85zAnOX1sQOzZ+YPK8tBOTXE14ZB4rAXPsMM91QG6Z3pFgHCRvMBA
2dnP9jj0UVIZfrMpK+ltdd9AFrw0n5EID5EEXOtG5/CkbSXcH7aIrl+LquunneYiCZA+AerIl5PC
7FnAOrMJW8rmbT3SH5j6JEBM0gQNRZw6zeaxKpxhJzJk/b7epZa1gaYRuzCVP4R5kWT9TdcJ5Vyx
qp/j3s3si6ylKkTLWkXO0D2hNEp2nmG/sBSJ1FixR9hugKwo3MBL3askNw9D0iH4FvwXDGZeEJb5
8ZwSBnM857Zm6PiPvhgONU+7LlYKZHFlDpDHNkyzjBqSZJGiSGi6KXnze52ErgHjFuIUO1nYO7vx
dpUxSRUiVm4C35vjph13zCt2RP2gZNd5YNtM7rs9crVpm9q6JGkKeCZKru8uKh6vqd8hAy9NuE94
BSuCqShvkW0+2S2HaYcGiSap23wzML8NRN8WV86AEiqMHV4mI6svpfR9CVno+tUy5mGLczXbqXT2
bhLHGe5FUrMIms5uZPr5UXbzr5xX7lZkFJSWGi7cVxqdvcd87qtXJlx61Gx8qpvO5DiJE1TaikxH
AtsiFJ3F9k1hSCRVuoL0K+6VX9lQui+4iYdqN+f5LxPUq8sC8J7rjHtNNA6jhksadS5nWtu3nSUd
1GikAXMmJzGxr40fzB7unHm2tqp0hrjKoXk62CD7JQJqDllf/oFox7tyQbJhND/4Ajy+GtFyRDPz
LUlKFhQJEE/JnPl77krPuxjhsfHkzKhz5WSgVghHFBWYI7JYzRX0ul1udbeOymeQAt36qnSYkaJs
ikJXb+l6R9q8fsxKjvFS/1kzW0e6oNbDMJD6PesbDY9gnJ44FOf5R40rYdsR5LWbESngvfJs5I2e
V9e/WiLsYGibB2V19mb28DPCLk+HDulTeSyFN17gpkXnbmLFeKWLzN+Mun6bAKmVodPnEwpsKnlu
OH4oFUrGXBnsRvo93+Rz+S4UWEu5n+PqVokcUSNkP5H/5yHvZPs8A4x2i59VT0iIPIKy9Iy0C+kC
jT34w4DAVCb+ZkjAIjb73NmgF/40tSp7Z6h53k06ee5xJe00kKthQgdLh2o0SDwn3rOFoh3IRnno
dV5nYZLEr17ZHV4jb4ugdnSeRUNtTA+CtOLdX8AMIO7gNGSc/OyQdF4aM21+J/3y/U3nDj++jUaV
TIizUSKLbNbrGHCm5pgwJLSWZg+2TpMQBDU/sEmFXVnKISiczAlHnD6bXFWwru9qG/9Zu+SdOtJ/
BvIu7yFXlS2phSEcrCcyjjhnkQWTeoD/ZmsAwwYMMyALNYpSFzNYaFvHlBNMLQ167QyZEU3SLbfL
afEA2hubo9wsaVAwA+QvkydDYHXwVoVDpeOFjUXEmQbsiY7MYtwE7cOF7Y8Gw8fuQl07VsKHiRx8
/Tz7sSa7avh+64oCyQ0gigdMGtLwj0MInyK8kIKg9xZZ+Q5Fqq+bSicaPjBWov9Aq6zPCH5o5AmS
tiU5SCNuYYLAw28/f2kWAxECdgNsMFc9ainMhImW0UPnvuEcxQL8+vknPsHfz18DOL0WYtE5jC8P
xaJ3meyccs9Raft6kBOT9GGQFbjSUnyiaYlBrOwKd4mx/f7jgZ2A3jXggeCrLcP/1ZKGzv4MTqjn
A+588c7pmRbY5x8P4j7Q54C0UGexZ/z4dDoxYpCsJwcAyow9lbuvf/zn1ufHx6/mBtmbY0M9jRzM
+or5ez3vh2nri3Pog3NvsdoHqEmiwWF05FDOv+bxmL19/RbnHr9q4Np1W3O0hcmh7nYoapMzX/jk
JKERSRYkzsLn+/gNPC1LL8PRdyjNDRXBVAfOe8W+S3cE7w2AdpiLLTx2f93rTGorFTWKDgc54mqc
IHN9Tifv1CxBXoaaDuL7Rd3g42tkeVvKLGfuwUENMnNiWZ0hwJ0bYN2oz6s5r1sM0BMdwEM6Mc8B
vk+NAOS/D5LB4te0RncajSaoMdnO4QlVs8BLzpExTj0f6hzgi6Hl/JnCNzAqMlL33gEsZvQCA384
J8G2zMFHrAEAAMCXAEcM6L+9RmP0wkHD1On8gx5uZh4xuR+26oGV398RH4ZZwaMMyAhwRjFMjWZB
xIsz98KJHQHOsOmC0gOsMjAZH5dSU6HmkaaVjyjZvRZj5Mqtg96wQiXm6539+YJwAefDDbBsPaC6
Vzu78yyiZc2QYDhzdjW55QG9CPcWpeJzmrMnXglcOJCvQJLxnE8AKZ6iO20LCrNP632E8+wwIiVE
uxkl3DPvdGIkIMuAiAaeBRJT6yUwZHTEG3vToZtshs7ooPQlYAX2TzFkqEGmNPk2jBBVDQq1Gbgk
2sBnrSYRPbUJOLfOOaRt3Or4rN/mP9Se1aIGKtUGihZM6gVC83E5KOIjV6kQhlgMlTpuuFADywoK
/LFqr2cJf8FAytqSETo7HLhPa9gjxfKDbraay9miYo92Y/ZgAUcQcCTRW1Sa/BuErNMVkZNpQKvG
628tdGRvyPhzqq4y3Xk7YbnwYDT5EJcKrKbMrP0ySNy8vTVnn8ejaxpvbSGshzxH6Pn1ujzxDUG/
BVEI4tlAX6+9x5k/paY3K3KgOEtZcZxsG2oaW9Tyvh7nM5594fliKPT2EANg3Xyc2lGAO9ZDAvOg
IWpCBtgMcpDo3qYWVSr0uvl41fdbW+6RDKLMfCZy+sxVAjoNi9TDxQTCiOWsTnSyVJ9KaiYH67b1
3cCGRFHi/qqdR5ZVoVGHFpIedkZM8fMZjKUKHA4INxj4k8Jh0nsV9cc6OaScbxPD2Nx/PaUnng+S
OfgILhjnHu7cjzPqT+ZQeEmdHZtquCkteUGsM/bM50ZYFs9fEWElO9baLkbo0U7tYsP7NggSQT9Q
ZAuaDBKFdPVVhOulsoex6hFGZ2UTnqUknvz9EKjysOKAjFuT7Fhf92bRC3x1ZPa+3Nrdf/kEfw2w
OpDaZIRiS4MBapQlj6Z95oD9/PuRsACMDWTtKaUoU3cJqVAiO4CJKOqf4zmi/8nn4wtAa3RJHdfM
AmFxo6uGxDhI/7KEKBI9s+0+X3qAnv6z7RDvg0yy+r620VEA8FwBqZR9yY65tymnb0ebH4dYxQfl
2LgmADDi6BoR2FhQ9fzuJoMcOJoToOUhpv20yTg1Gsh5UnF0zL28qPi3dwBMBAAKBaJ1ETZfXzhw
IC8GCfGiY/krBZRZf38BgXQPiOPiIA0Q8Gp2RCNt2UxMHAlknuygev7+5Pz9+FX0ZGvldb7G42V5
Sftrdc40fVkfH6/jRTPg/34+XeUrDpqIQjt4vtWHtQ9Ygh2gRo+2OZyHizMJ5Im1isoJkN5AT4Lf
vUYwj7nnpQXcYo++91j1OoBslXWO6fT5sgV7568xlv3413nayJZmJcKzoxHXA5wNY2upX8bf/igf
BlldC9QroYSQYJAK3q9zfjmX398SQMfjagNfCrod61O1adxkbPOyPJq+2KjauEiKfvsf3uGvIVbn
6tAmXpkkRXl8aqfrMf/2tfaPLRmiPGtRqlsfS6LQauRl6h+keOsAurLPxDonjlV42gGIDflNC5T7
1WcuKgCAxirxDqMZZXvgYr49OR8ev/rAwgD5Fth+76CzcVNkh0pM3z82YC8ONwfAu20gvFfndmFn
3qznAROkAG70g8o9Zx+w/MbVzgZiCPcaBJtQTlzzhPOkhTVsQ/3DoDYAt3lik+jN19N0YrNBsGjR
blvoqNjVHzdbBUSPXaHLeYCxbejkN5VxWcN4phjOXHInvjaSR7B1bXex+lgHMTUShIzQnh6gaH2Z
XMizUdKJU/DDAKtDPLXTVE3o2B/EH9VGKdu4WegX4J6e2XTrIBnkisUOEQpS0AVB8rOmCmnLSdp6
9I1j5yMeswE0sC+M/skHT6Hv9zObIiC90JU458j4D2Xgr9WwsEaQQyI5gFsFstY1obfsMmLxZCTH
aQSyBOgj4QQcIIhHNk8wnCnR2VVJ9ZR17vCeSLt/H6DsdVnWQ/JHMk9elIn5BHRGtZF2Ald2MsPJ
2dXAohEDqUXXtBDsmIqUPqRdw6GDa6e3tG0HGWQMZsXyQpMQlBJov0moFTwatARGoW5jlim2BRKi
3lo9AS4UgMN9C6hKE9gCkuKBZKK4Aso0fRiYewRN1Iy+tYT/nReIauKjYAkjy/64hLnNtEx9TY6Z
e/ljW5VX4sfXA6zW7r8DOARSmqZ/Ivwo2raDm1JPjqbmEZD1Sp8zETw3gv3xFVrZgWiV4hWc/sXY
Jv/hBWyCZBLEXdDy0QT5+PgUBn7oK1t4vGNsM3iFnonPyOoUWWYIBD2wMB2wIiGauApBCHRtSU0b
cuSldGM4kYsb7lv1o9VV/M50oftkuLPzh1VJ/i/mEZBS9xpdabSz9OC3G5/0QATawntwVUl3vUut
X94A3bmpkDvTHiiKM0YeNblR79ncWlsAUQ04t8sCGHUzjWfa1hvdAVOlwTMAtC4dwykDBy5Ex78N
atGbv5sGq7FPfGMzTyO5BDxp/N6dv0wDjgdMgoVyIpbK+s7JQRpNvdE5EvsPe+Xk6et1uLoOlsfj
A5qWA3oUTDDW1wHMwiiTNCFH1BQDB9iDcbwAGPzrQf6RAVwdMwv9BlyexUYI7/NxscjZ70bBuHP0
Jz+qim3S/mCwuAXc/CegeEB+Eyi+vi8gdy+S02/Puvf8nxqFckOfmc61hMG/Lww9KWhXQDUbgdTH
n2KzNimmqXKOdl9dK/jNDvCjteoZOC/30kznG5IA7gSBBlJZsV1V3z9YFnm6/xt+tSsBL+r7PMPw
ugWMUgRg7Bj1JXfmM3fjp/dE6XnhTkJpFIXIRXjo43vObc/cBLv3BrXCWwPiJl6Nw3yoxYYUTR4P
ubhtaPZjNGKrFXemk515UXvZn39/c+gE/6sPgpIhKpXrA0IMBDk6amu3dj9311XPLHiZmwAMVvVR
NmZxDRWdap/mwlnKefYea6cDThNUHIGKtmvuelrwkGv2Z+5yN8olr4EXHCHBoPSwA7j9XOz1z6G+
/sUOmq3L1yEUAPiPU2YqLUYvI+lt2xlunI1W85BBahu+lgyxEuqHN1NtlVGrSj/IUw/dCTJsoIcb
m7X+nZW9ODOF6xMQDp7YKsvcIYiCf+Nq15DcLFQBT5D7gdvlvh5Ed+1bsA8seuCR58w71z86OR56
OxgRRVhnnRIzs4XFEq/y+zSNwAZT3j0BUv3bGsXLW/01ymoH5HY9zVWPUSxwZWboVZ2jMK6PtH+m
7a8BVp9R6WJsywwDqAQMB//R0g9Kx2dOtOWY+LBW8BZIMBaRDhyaaPZ8XCu4+VIF9he/z4bpUmTV
jWOQrW8A0Vv3/e1I7I3lJlGSJXe+BbZBSR+//gGnXhLNRAgKIXrDSbZ6ya6jGcBGJr8v0j7iGdm2
/m09nQlSTi2IvwdZQoy/smYfLD9iSYvf21MJLksOIh/afsa9oY//4W2ADmCIJLDz1vzc3h0YYLIs
vQfO9S3Nqt+eB9YT02fuoSVe//TRoJIDeJFpoYm2mjSrHIcqK0l6D0NRGfSphmgkgHSZdaiLAU0o
8qexzp2Dp8Z0XNTdoYaBcImtxsTngS8vKOH3zHtj7i7PjjK7cBQLGtYGgy/OLMxT68IBv3YBpRBc
Acvf//XJ2go8ND406f0AQK065uoJYcnXH2v56utZdJYiBO5SCsL5Kr0T1tCg+Ef5PdhO1DqU5wwH
TjzfRwKM6YJ1ypLffXwFGBrOEwNy9a4BddZaLurvVQmwXRYxDGiMIaJyMfmrFyjKsjfs1mF3cojN
jX/ubDj1+1EahQUE9JBx2S8r4q9PYNHanyzusrtC31xp9z/8eOiSANBhwxodLeyPTx9NUlpm5TOI
1aM68DzIM3vkxJ6ni5ozJGgoeM7rPZJ7Rk6mdOD3LZg0+S/ihTYDy/R7xePlE3wYZZnDv+aIszGD
IrXG8VWU0OI2Xn0lvldr+t8hIFeB8ita8ebqntFmghQOGMl7b5q2wIZeKpAfv94Jp+fq/4dY7W3J
IQs7jxiC2xfEiCjIkuW2O9fNOrGlF4VbwC6gHQaJoFXEyoiuGw0BmbtCucFEoIO5bw5fv8iJJYtu
B05fJAPYEd5qy1k06WYFkZq7rgsdtQPw8Ovnn5goaIQDfITyGerhawiSNDMqps7EjqveTWMAxPui
1nYIncKvx/k8VVhV0ESEpjHEMCy62npjQV0Olhy7m3914rZ46s/5u36eKAzgUhQXnUUjjqx2H4iX
pXI5pXclv8r2jfftNbuUgBZ8DcCgKMisFpRltOj5FTa9Q0I5Xbv5/pvTA+UWtLP+6TnD/WQdko+u
QSG63th3fXXpvNvDpUXjr0f4ND8YAQIeMG2ARNMihvBxXytjTJQxtc4dJJoipwUOe/4eQgiWNyY+
MaQ2LCynRfL04whgwlE4CFjOHdJ0LfewIvr6DT5nAfjC2GawhkJBDInA6nZwNddtmdTzXVr0kUR/
NE+3yF4DI7soQdAT9CabDoP5wt1YJbukObMEPiduy/jQDUWNHIHKJxMkDckABVrffGe5D46yozRx
IaR1OYNZgZrYrVIRMiJ+ZmWc+G4oRIHY6qKYirB2dcYMloEqK2T77jywSmGW3J05YD5tTKxrdC4g
4rzo7H5CsfZFbjiyr6c7E8pu/bXTXsBo8esPd+oVcCkip7cQQH5qeSblwGBNaY53hf3bIhk4jO9f
D7AGUixLD9fu4rW87Hx0bj8uPZsDEc6bYcTiVkHWDUCohEhghu7WmO8gv/Hi5l4MF8dgavnu67FP
zt8iSEgXuVdEFh+HRou9MqusHu9Iz570VP4Qk3cg6lzZ89Qc2gi6INeP7B1Xwcdh5AQEIbT1p7u2
MTU+VKb2hSjOoaaXp3wIIDGPWNpABmApANi8mseMSaPVuTHdUQK2T4ezyHw38yl0TQki58PXM3fy
lf4abHW1eRzMlbLm2M4tmAMyAiD53InxqdKxvA86+cvVg77N+n0gQIf9bLhY3OwAG5Ww9Ipt37zU
1hAoOw3lxAPZbsz2TBx+choRfEBRGovyU+lOgzMrUNqb7tK+zQNPe8cRcBThVWHi9tu2MM+cTCdn
EtURC4AC9KjWyEkBv5+h7tl054O2JlJ5NZP2vwzBcPhhIn3UCVcfq54di3s1me6Gtv5jquTCl3T7
9XpYHvFp8f01xGqJI/rIeaHs6U50r1ZpBbK8HcsCVlVnVsXJ2fprnFUoYmaC0irBOCWENFgNhuQ5
86JTIyya/suBTW1E1B83a4rDMAdTCyN0JBy5I4PR78/J1i9lwtV0oUuxwCRwrkLVcXXwQNIAOiLS
Hu5UC3o2wk9UTJsR1N0yZ20blGnagKRaFZcs78ldkYrhzPdCW/jT4ecv6QJSQUBZEEKuwYe6ticC
iv58Z8xdtmkTMUG1QfocPA9LgW8lFBgw2NkQBLiZRQmLZ/B9gqKRNBRoMkBOFGbdY92OQeclc1xr
aCNQDrrSXEIQAJQimQZF3TY7jYsrKEjZH3hPwKHpC7XLpE1jPrTOjTMN1j0ZexJ10Nu5rkaqd4XF
n0jdDs/SIeNv4Uq2c3lmPInJ+Y02WBo3kpB7LxUybsfGiXzEFqHlDjgRaPlW9xZ4MsScaxn1VV9m
AWTWkt3MarkxQDzfN9no7bijdND13hx13iAvWTZNcWO61aPfQl7GaXIn7lNl3KIfakbEhljKoCcw
UdK6vu7nim1nFIk3bdH7F4kG7c2qyhpiCpBzgVSdCSU/c4jnvKFpgGZbBhypYYWp8OgDVbK/H0xY
PTIHVE3H4X8qaoI/56ritoDNQAhhay9MTCMLuKjQtgRH91oSaOfU4PBHI4RjogbsuLhX3WtOQNJ2
XGmBqTdZEW7yKqhSmVz53DNvpF2aD610rjgKjjU4hFM5gkecyDhjAkbQpeJ7j3cTCHviGnVva8M9
H8W2nP52XTlHWa4ySG/4UDnyWA29I9bE/ZAbMetb8aMEOTfivSjC0S1N1MvQOg4cb/Stqy7LHhbl
aQiWjMl9nrM3UolhNwlda8x/y8COQ2lqZzh9CmWT9IVNSqKObnbP2naHCdIhDu9DpeaXSeVuG5YW
lfDGNIaIwLPzzR7n1okGbOCfGeXmi911bQzNTyMPjcn3H+3JLt8SX1pHUKWrK1NiSTY2e4fbVvc8
E0h2YH4OWB1TnMjuXRqjcYBMzXzlGWbxVmmS2fsOwlEL31p5kePCxgsL0q52KIH+0WXuPcoJc5NC
qCuSdOJQl/F0CF0mb4sKYvpQmjmtAwZ26hMz2vYNhs06NI0UJT9lD69JC+Ft9NOMKEFZiYPQlkJL
Ziz8a9IMh6wAvbKqDAskTafnW1ClIVs1thjP13w/SqlusrpzYqvDBZ8uK2Vyoeg1DtNd7VQa85z9
EmTKf5ac9rcpmWEVhsl4zNHV8PYJGPcbsPq8w5Rg7gMIY/B7H/IfN4ZV8mPR1D9tv5bPbW2/iMRD
ejxAvVg7swfmLkSCwQX+MRuju8FHGm8xt+yZTJ0dAlZmReAadxHAwdUGaC0aVcJ8cWfDdSHM1AKx
lfV1iHQMfyj0q3nRsScHLHtsEllGJidt7I9m+5Nje9Yh8yW/dpqux4vSIugo+KrTm5+/aQQAkHSA
Ysc7L9wZvFshImuAuWlj1/gfXTDVvdbPt5bM25AOTEezl1SR27F800FtIizBbwyRQVsbolWzJxVz
4I6Y+o+tk5sXOoNuV8EnDokC4oQT1lwwzAlofnyELE3TNoHMfKiF9IMBpq4Hljbo8mAmZBCGdwRp
nlvtGG9gCsKc2wExUPq1Du2sMC69NBu2c0FlKEH8hPyWNsPMzSFg1/bAjDaZ0x78AmJmdpLRLZyq
qlD1/vhHIy69VMif3/oqK/YQ23DBL64ER/MeqqETyFQ7nD5mWLnpEBWmtp4gh9JW4VR17RWEuMQb
aPSKBqPdTCHJ1bxI1+kLkjfuth4MP85Lv/1ldBMojiOtrcjQEHvg00B3dtk5YTGm9jNaeBQKHEoc
bdllW5Why6g9nV5qwC/ux6SvcZYbIAGDHBfmVm/e9CJ3NxDjax/AUZ3u86Lto76j3bIgp03KUOjX
RuddGBZlu6435hiSIOIHBBzkLp8mC1xHaFB1hQn91ayqLuxc9Fg3Zq6Dvpmr9xZGcwE0DhR6rPwV
mkxlmCfsnhtWEoEC9hvQMQgeDWUbOEXxjPaCDCpuAPcOpfFIQ75jYxoQpzFYOd+IoQNjlEI7RjQN
bgdoMVy3DbQWkJJrDDICOtRBIE85SRlD8QvGBmnr5hcM0jyBcCAAoPOu32Sd6K9nG/Rws6IqJoD6
xfAGnEJnMuD57U7OjnPT2iQlZ/GIjn/YcKv/iSu4iKc0z+IZnvWBb9QgemZGHtcCa1pXjrdXEHEO
R88BuMMoBAQOLHbdgKwaeqpkocfLJCBdqu4U5eqhzmu5bQnGRQDjwuUFAmaMi/Gp7Ao/agZo7kCo
2byBxAjkpPrc3AuWdNvaaOs49fvxgnXZEBdSexsFbjB0Ckx3r4Q5hoYS3t4BZuTQy34IjdaC5IbJ
m8iv+y5shW/Hfqq9aJbo8BsTwCAhmLE5rq6WR7yDUB6kZ5yrYqLGDtQOY+cmPsQIUsgGsAq2WXLA
qTEZQl1AUM+KIc8mHlrIEG4JWOQPqirqvVRz/9goeD5aE3XuFaQnYlxnBVTMdfcq+kWsj05NwCyA
73O3GyA6xPo/fZn+UrVd3uWYtcBmvIxdCNcGomblvrATEkEYsLmsF8UFMjHwybGasbez7uCMTvYr
9/o80gpsfTtjA4RbIBgJBvnvyiVtAJhRHtgW1tsoKusSezcJUbS2N4tO39YHNT2YOjrvgGeAgk1C
eZT/E2TKZg4I3Br3MJ3WN0gkPecCfchpCNIcwiyk9Q4i5/XFCC0CKECY/0Pame22jWRh+IkIkMX9
ltos2ZZlJ7aT3BBZbO77zqefjxlg2qIECe7p7pnBoBGWaj91zr+weI3RX0LZQESnNA5gM6qfBR6R
jtWK5B5Cr7cwqhz9vExPgBURavkm9Xe1R5LN9dLvUSqPjquNGuogk64gvLR1Z2kNUpWx5QypUaFT
3+QQ6nR7lffIm6SF8dsa29+l2Zvf2xZ7AFcPOPoaIW/KNgspawKtG4LcvanLXLsNB99DvtAPNihB
ZS/RKLkLoTf1JopTdZFUyOcUXhAuZfBAa13Oyk0KgOSO6IClOLSZ0zcobZRZa6/AFjw2nm/rjmIK
NIcQHdkEbgYaKjPQrxqmSyes23IZTkqU5JS0p17L0OqLJLlcKDYEfq0N4kUh0ElyjahfuVUV3KSw
Kw+we9ArRGVNfmUbDSuvDiqOqMS/L9PMX4KVktahInWbrKNiPQBqMZ2Es2dJIi1fh1Ht1sumMZsv
g/DeYj1bxKr+UEziRkrjd6+GFUxemaNU/lDNoTooRRP90fI6+mbjxb7SQ6jVnez/jpQIESCpQ1HS
HVX0OWx1UbWEswLvk5tMb+01inTyCnAgyiBtZU5Gp/2qboJ+4SaI57e5BjteMmpnLDrtxlaQMowl
haVGsgAqefZ9yGyF88JOHixtDJdq6oMN08YBDa+cO4HM3crTMmnlIzuzMnTPlxEPyoW+0fAYbddl
h3tC2vY4nfreqzdqvuPVdYmiRO7rK40C98HXwvZOB7oT70I7nCTbdDBMlNebZaiV6k4v7Wpve+af
row6J89Y6hqiYmukUwlMO8+6ce2OWyfhFgzizFgNYVtvwe40kP4Uf216WfpdFQglUUSrv5q1FO+q
KhsPhuQFBs6kY5Xdlt6oyxSG3WIRVtVIyA0s46HqOQ58MfaLhoQcNwpQjXiIkHuM9ehQAebDfBCD
4tHN47VPKv8u7VvrGYkvN1+EPM933C24C9eu3KFHqrjBW9ymzUGTzORL7JnRbV20+BKFrYeMphX1
i9o38kVBgLdBoVZa2+XAoaAH0OVH9HdGoXQ3cVb4N5ndVUstMn+Qu6l3kaFRRe3c5KUvjPCu9RGb
iJIpUzm0wbMfNsMaQjPKraOlOmpRyF8tkeOG7UloBumB/2T4RbNJ2oF5TJLiaxtz1esjijF2TpSO
0bAJ9EO3d36Nzl3m5a9SVVY8Oo3JO7LJbwHK1ve+2no3sGqLBz0u+y+mUXhbuQxZKkg7bAs9fOdP
hUu/UxtQlWxJ3R/ajQ0jacuTqzgUeUFgXyoWwBitc1d+5LWHeMgkR+rMcKWKOkY2i2dG4nvds+oi
VWyUuvxgs5+/1rKRrXzfxT837PxlICetk/VFeyujJrcejHZ4CrSkftIiNIdVMhtO2jXVuozchRVa
W9ThXiJXk5ZNCDLGEx1qW0na7kXPe6niFFzIWlqtUf/Q1hMnbqFWcrfx9VZZIpTy5uJ5yxnRFrsM
E9J9JtCViBFd6w0Zkaixa8EwWfUdwrz1zziFdY8AiHqPOhPqCCamPVFXYHGT9dHOR+wUSQo/X0aj
vPEVybHsFHWkUYy7jlIztr5hsUPUyluruouX8OjVTxSlxAJqG9J2dZncqpZrr5Fd9VAU7Kw7BRby
Mg9te90aAZd6mVVfNSX9Ewa19SCrnG680YhaOlRdA0mNt4MXWD9FqSRAKdxmKeqyfjCSVLtVUrve
mY38ZpgZ53JTKruwV3ungvPvkAqO16MOftmnxrewif0cvcyGldGgt+T6lrGS+l7ZoAWIiFNshe+a
aKg6qR76XkYU7oKsSdYR4lwLKtH+Cp/20eHkRgih5D4I9AppCRlXA9UGjws/skQIUUdrGGVhB6q1
tSTLg+iK7cdbuHX6bT/JTrpd7jt64OXf6yIcVnLnumj1tPj9yvG4s8UQ/RxZmiu0jvzbsUSOMYzi
Z02VGEs9eunsSlpnjfu7qarkS6mG+aGOXaC5vRCHTJi47E4nciuMdEMcjtSQooglOZIORbBMdRTm
Z9sEqPYJo5B2jRcgMU32RN7j3+AumhrN3lhJ977SKVsXxeyVZw/Sg1aTmDBCLbul9pHdt1rYPSYB
mqLI33wBEwkuOZcT+4tra6iWyNKzZAfIckRxFjhFaPsHMj+I+/j9fabaGcku991Oo+bW1PV+J9oi
3Wo9yyPwEQLJQHCpSGZ28WMqEBHMGByJ5hvZ3BroaSyjMEycIg3zRRrIltNVpbdwAz2/VQtF3mAt
by2K3GrXie9Gi0LVX0iTWTeoNqXvUYuY8YhfNi8uP15FutfyEiuLB5RQkLcV9qg7Wa6MTwbouK3R
KOGCgFfeoM/zXsaRfdMKxOV6zyAqCyr1thCjuU4k5c7Pu2Rhebl8KNR2GkJz2Na2ZC8DNfqZJFGw
iXl7IXUSN+QUEO1Fh3SSdUYaDxBSqe9A0/TP6J32a3eUeVD2YfItkqTy1e0DY4ckMXp1oVw6gwHb
TCKKctD09JZWUZDiahMFaRF33LeS2Tt+pmdPRQByjoere0umUaySvJduYIUj2tShx0BQYfpr2SvR
HIvjGg2zxF6lpN0dryneLFRy0B0fBVqQOWJ96NY4Zl9KqzHP80fC5dGRwMI5hcyK8my9Q9C4V+6t
po/v/KQMXi7nZE8ymVOCD3oxRezJVWyeWS77DpU55CAPjbI1xN2YfTYXy/cxyJhsEhTiA3WGhUwr
rzIAa42Hutn34dYXV6pb537/h++fWKKB/7WUgO/bDzGU709SNkAy8DcVT0ynoGycsGZ60+KO693x
gKQA2cId1gJDmF8pnZ/rw8dGZvnqSk/0zmhpJPLJnjnXeMDXPj+bAhu4YtWjo4vN1ELLHgvv++eX
kD2VFmH7YoQxh8UMZjEg400dLql+HCr156e/ji8T6W90tibhi6l3H+AqbtnVUtka8kEqxQ9BdogE
2Gfr2qb9F0tIeY/FSivHTcCX6aK8yvWDKycPFB+p6Azq++VunEmk0wZoGCp7PEHmmGBqV7YKTlU/
KPaDUh3KlETF18tNGPN6wdQNdTJQ0idg4lwhpNEyDcR6ph8a7shKmF/0mFS8Hf8wU3FN+mdakke1
iaktYFA0iOYJzR0P2UCesRjzVOeC7G+ipN2NbvOINspXVNl+y0NDNvKzaHw2Ik0aGkIFk3yIMWtS
ziVUVbVCP2TwB+Od7/25PHwn5Ra+DzCDPQ5ADaDMbBXEIiKeQfjrINI/Y71JgsEhlYpgHgGcQhLI
v7LrT5hHU4eAUoD1olnI2rMG9dy24xQhgkPamsqqEK5OkaTc6S7Z4cxHKBmxtCH92qvSqkuROLzc
3TOnAiA2Hu0MKsijOVyEpG4tYaJjHAAHLYZuFxqfpOxNZ+dRC7Nac8ud7nehMA4eeLmEJWn+iwU/
0Yi5XozJZ2t2sGUEyzgH16wIWCrUWTqNKg7yxl4jfXawJvQOZssaoGNMis1p6304hAaFuL8zqbJV
ZND8wZFI416ejnPYl8lKCnbppJViz5dfOIpSrjHuOIyUzTweaOkhLTvHzHdjjrgksnVSnXyTXW1T
2enGJ52n9W+Xf8NUtTza1ICfMEjVcV8Ds2fO2cCJhN0EOp8gHXiImkboWHhiCNThVKVatNE1nsTZ
5mhFwdF0kjaZrY+wIq806WUecH1bqdm3vqmcmDxq1bxq2RXQ48nmnroGdsyCDg74aj66Jj5vpoIS
3qHv5Rehe+vSwEBFp1jAWT+ECNOnyGPHv5XRujKxZ1u2OfDVKYQ4QQV3mpqXrqJ0hwbKSdeYOJFg
CZFuXfVOaR+Ro164KEJfnsiT05newqGY8EQ44pywCfwWp6RWsboDZFDsKYZkbyQ5bhLFMrNqwxlY
UatEiGvSOOeaResMgitV8WkZHe8SraoayS7t/qCzEVFF9RG3DSXB40JZ8n+z/MqknhxhdHPC5XBo
gzs8ufBifFRIKKqsVziMCamZa5C6aQXONwQg/0lDbxKtmm8IigYoh7cZZX5eNpbtYyJB9q7+9FE8
9YNax0Q1ExrqQcfjxhag7i2q/jBq5rIf9QclKreXV8TZoQLbMWHGidPm5GZ/kEgvl21/iPKseRws
0nkEhd6Xy62cWwBIW1BfEuDuAUsddySx3VLXpaw/sCQpQ93oCHMW8S5v8NzVb/r2++XmTgIexu1j
c9PP+XAq183QDoFb9AfFp5bev1niK+5K6zH8fbmdafzny8DEgo3GJtTjPNhp5Nz2PT3tD+QXnnQ3
v4Wxi82Q9mJWiiMmS/bW3CdAqq8cHacRwtRBDco+EBBMKucbKkNPGgJvOByCDISAK/EcRzxeRweq
+1PYzxkBgqf+0q7RhM4te2D63HcmseQJDFKSbL2uAgVE4viMMjiJnfdc+nN5TM/dd3+Z6gpAS5b8
HBBryAElJLztD578oHMCiypYSPFD4xrIxiMJPD4a6Y0q3/viXeq2n6dCcRRzKvPfuN/Sx2nDfFg7
WpeVsRrI4lCkGKyQefOCqwzv02Vz1MTsfrPqYkoejuJgJZXTJxtJPF4ewzMX6FEDs6ik1NS40X36
oITk79W132w7bIXC8Hsjfl1u6sz5MSF+DW7PiTOtzI4oeYRNHVKVOZjGb8P9eQ2WeOXzfwmNH2YD
gupoDWnM5xFdDjF2ufYGPrOkTZkYQ5vOP2K5WawdtBq1hEAhTVCCHC6GRnkuQGrsok7RP38rISfA
cxgoL0++v5v6Q1/KKBmLJusAESvvNUYY6TXtBWX6sbPz6KiFWWeGrEpHJZNHKAM2LkXfNfVulIK1
n71o/h+sTqiMFDcWECbtykP5zPl+1LA43jShHqlerzfjoQy9L8CWV7766naHWlSY+9008RVI4rnz
j/agR7DyQJzPmX65lKqA3qrxkAvvlxHJv3KRr6hXkGD2PScI0w1WK79Ht7hTW0ANn1zySIGTGgNu
zCOJw3C25PPYirS6NuKDMrySaXafL3/+ZCyPPz8Xz40VX9NHn88Pwa7od66+NvV1m6/U4HcaXFmS
J6ufthCdAtlBMp26wawrVZ/hytAm8QHptINnevfG4K+a+JqR9sl9PDUDdp9sDShVlPWOlwdeBCAU
7Do+qFhjGOkvigJL8qVrqbm5PHZ/w5WjHTBraXbzG3JIwatraMnwHsKmQy5eElu3Kxc6hhiaCJcR
dRe76m5Uc1x1dr33hfpqoCKgDvlNHSdLqcNXrwuv4ILPDrQOfNsgMTIReo5HwBdyhRVlFx9K87em
/bCbNz1/u9z3k0P/b9f/aWJ26KeqgtVVOMQ4sP+sqy+e/SDytRs9ebF9JUFxraXZdHqqO2ZdSUt+
fh/HD22zJv89uIvqmuvwtVGbzSa+lFgrYBXBu2Fw0FSt++fKvvY4Ob84mZlJHIfUhHo8NaB0snGq
xh1kI9+5fbswc44Qcwvc6crBcRIu/p2hf1qahRaSAWzTzWipaziUsLoqF2EwqjvhhsHaVctkEWSC
0ngeZwtSZdfkz86NJnkbsOkaERw8y+OOGhzR9gCm8IAMP3XJjPKoufGi58vL8Fwn/56NSLRQNpgT
MmJKVRTsreAQaNimOEnefbVLGSBbCQavrDXjwUuadqMYXnBnGKl+ZYzPrE0U03WUFqB7TvS5404m
rpuTKkyoy+tK7ojWuMPIY+um+k0RGq+pJq0ud/dvgHN84vCSJgrXJn6QBYf5uEFXtYPRxr5zH3jC
SaMeiN6rZCrrELgCYpqAZSv/W2GjuFi8U9BGz3SXl78tFVFVhTyKQb0ueFCs/soePb1FyFkSleF7
zD8Ad49/FjKKEkKb7oAU5msb5Suj+DYEquOab0Bfd7n9dHkYToed4cZjmxyzStQ8X1sADiibafKw
z4OnLvlVJN9jm8lXoqWs/Lzc1OkCO2pqLtutyVaZGcM47ME2OHawtkPUIBPHMp8b7wCdtC/Wlxs8
iUFJ/yLbQaXKRvaBt8/xUCqxJDANQoUkUddhu/Sv3MFnPw9wFrl/He2heaEN8z51GLAF3JdevMyU
d9X9cvn3n4aFUwcmnhfZHZgic1lnkhUFb3Np2Dc9NWW82sRWGl5Lax9hvQ1pT3uLu8cBi7TL7Z7t
2D/NzuNdiCMZyNpw3Gf9wrCffJK9lxs4PbnRgaI+ZsJ7QVdzzgpsAz328zAJH6K6BHN/GwTuQlM3
UvlyuR2wokzxbJMftTS7iICeNj7uTOGDm2KuqSoRiddO/qV6pfWc8EjHVigzvpWWGW6TONe2WFvk
y0aV/B+pO5a/TLPAsE/n58k9Iki1EYaHmmlfJ3L14nW6vudlNS6w2TBWUYg8Bsa/f6LG1BtkjXT3
92jLALX1vlpbcdF8UwPza9hkYpFXAA48XWu/Jkof9isvtIMHLLnEewCRu7oxBDgQ0Y4J7lrcZnlD
LtwCOngXUJl+KgCCY+wq1Y++Jb34ZmQ/9iASV3acyZMJIJYxXhr5exzvyo3cE+Q7ZaWpKzPJc2vR
Bla7bUFrLkzDB5+iNkAsYuFNzkhMgtoC8owaSduGnoZHdOU2t4mPn2+o6OBVinbcaUbnbbWMyy4c
a38jsWDwkNKMVUVSb000L0B7ChchIDCLnZ0kW6ENXB91BbxZDTwbKyDZ+talifTghyVwTb3T218d
GIadPK6tsnl37fKn5oOqChCRCoFnBlny5IdGeVvJ7aMv1doG2YRmGxpZv/IzjHlrH8IGCO1hASqu
Bibj6g9um5d7gBDWdx0gyp/M7Pp10IftFzxwpFssIsfFoNbmD1BXDY6BNbXCcig3kTGEzLAyDgtl
0P0fZaNYjxlBwB601Z9R1911NeIRCDUzWCd5UQFWBM84BiABbdPtYIbU3VJXYZ90vp3foJNhroTo
OsfORL9QlCjcihgZWTyfJ6cZAbbbwi8WF5jlqFsAECtsc6R0CW7rGaw6JeQ+epJrM3nGjNJ6ikQW
3oNc85xM05RbdMnGn4lXYp7llsmhVZpylSugvIoELeqBFQQdY8w2Zuzq94rqIc1d+42jyPhtD6LK
yeaOICxSs3YUPTZ3sZ6qP+VBld6VmljRDmGEGEhYbMskalZtJqeboJEZ7C6htG114aqxZGllgThf
m/hVLoVeNWBPMmUnqU25MT2g2oGL/ZI04LaGjB2Y+DAU2KQWRE6JdY0tdhovIZc0Md6glhJPzMUK
okYfa6U1/Ic+yBdZUu1sNX8a1f7K0+DcKaaZ1H7Jek0eBfPrpdFDs410/8FUyP+zJSvjuQC9O3ZX
7uhzDX08Lmfxn+aS6i3LKHxAg24t7G9FsLE9PKDs35ePS/PcaakpnKKTwclUdT6+MM0y8Poo7QMk
d3zjZ6HjDYqrsV7tXNVAGKdu01WjudbKxLj1hovRoK/CXuZGUe5MBbO/PokkHIJ/CEzmIF1I9305
URya77kmAyY261UTBCOcihoKKVSpX1bFDhD4ZFZ1JxYVmb1FIXfaQ8o7emPVQ78KO1ylwyaplkUZ
Z/dAb9UnywgKkm+ju25dsMC9GLtDgP36Mq/i18GuIJrpIHAlLTSXbfMXIdcYmzDJm19NHafrxLB/
D0gjcpxNgNUxsBeZ7ar3Q+FWTmlba6E31ZM8jN0KoFqBMW5ktDgdRFicQaRflVH9nlSqfauVeGKq
g9xsWhYAUY1UQlHFoQtqlIXrIMSmve/CnzOroH6vA9SLYDAASq/k/MaP4pBkehU8JAr0GJDJxWOX
Dp/Peky74Z9lOrsCi6jArA29vQf4OuEIUql3l5fXzZl4ARMWOk6KDJHSOdpiKOwcjfiGaFjpHQkg
rn+NnXkmKIZOP1lbTFWoEyVXe4QfEMpB8DBKHFLWCJAUQpUkOag/LA0jXohr2IRzLeJaLiOxh+L6
SZEvGXgqBRWm12ZsmbdTXv0OiPG4UkBp7/3cQE5PjisfNJ/Q/8VwWlOmSlB4m8o7x7tQCbJYApnq
P3ABQen2h7WUwnq+PGdn4n7DAqlAAZxiO3iF40aE6+VRNoz+A1BHtT1EOqzFpT44YfNvevOhoWnx
fEieukEo4XcxNdQ+uFQR0+TKs+JclGxYbCcWHuHkiZIADrJD5kM6eCjUce8P/nPcdNgqht37GHT4
huqL1hf3hSffVX73lhf9lYfzuaEkC42MwSSChMb6cQ8rbEjbpGBxxqp5n7k+squueAFEtbPTeOP5
7uPlqTvb4Y/326zBqC+SNEXI8kHJzewOkkp/V5C/W3V6I1ZjCjPJ4+ELUSoT9oNaG/ZtM/rSzpaV
6wY9J3R9m2QuWXjWKjcHQgTHnTf7NsS8L3D3WBSDMfCNxN5Uum096yJRnSLzvaVRV/FNG+rDsmrM
4q5M4moF3b46tH0Rfifxq9ybgKFXsRjCxWjk3nOmYPBot6z+UvEQhy5NZRugsbAkbnmH2VzcF3Zc
bb3ay8ull+LbHulF+5TGo/Hoo8K5UCpsWztflF9QNOKECMx+KWkxFJ3RjvrvAyvy0R1a8zHHqfbd
La3sqycT4H9+omycM3hWgweashrHgxMPbSRbUDv2QimGTdip4jlBN/jJFGOytQvX2hix59/iXZmv
vZA97heBvRaj4r1f/iVnTmgbg6nptYUUDpXA4x+iWIPaec2g7vM43gVJtruWvz3XwOSKArFdBfo8
1woXULUieJPmPr1T9Ic0/qxOF7XSj5+frbKkkyb8sGTs63YXxzdpv7g8PtOfnz0Tj74/RWAfDqms
1YAgj/x8Mq9p+0ey3ynLXm7iXL6JvcL1NUEDwNnN+jDYnB1DEhj73IzxjDUCiaJogeMn1R2jM4uV
6anZ45SrGjZFUGdLmXLqTnLbwgGy/WQp6Lcxv+uoNbPHUFLkVSv33U+rNMxg0RS29g1pi096lLFa
+OvDj54NDJyIMI7GyNib5lO0LcvPzSt5JwQKWDOgPdDkBa15PO5Wqnm9qzUKdNF+mYXVHY+w18vj
PpvaqQkgmhSkWZtgKOeIjwHl2cEeEnNv+aKBOiv5L7LvdgSdbXOlqdkmmJpCkV8QM/xV55nfqbJq
Sx1nUMsz0YNvGvta8yuQeBx/ukecKjbyQohyEaTPNnMrcjshHm73DV5HScbkt6++ci1snGb2w5b4
2xliD5XjlB19ImYeFDwc9XTo9giar2L1Gcb+ypBxq8+udOdsQ7BbeHRQxSV+Pl4DSlm7nTzWHXbt
DcKs+cRiKo3oprL87wpbYvn50aNk9r/mZqNXZGaNhAPNQVlzeAUBz/FWmv7nciuzl9R/R49HMckt
anQn6BzRpCYcSavbtzDHtMDYWMNe0zonDH9W0NVtrbxPs2s19zNLnecuyM9JbQv48SzSB/A09Cn4
/33bl04vDkZZOIH6OWWovz0DNaOhkkI5AvWa4+lim9UwU/NurwWmM7644LcvD925XnxsYHZpGkPR
aKzxbi+/+H3oaGtNuYZ1nuZ4vrY/NjFt5A/HvWvGQxyPNOHdyKGTSH8WIyLA2a/LHTm3sJGUBWBK
RcA29dmzPZVry80aWhlbR7I3k2DK2vhXozW919UJb4as4XFXPNNsqs6P2r1f2Wvy0c5A/KkZb5e7
Mq/b/511TjVSA5wJuF3Ndo1RW2URKUm7Tys25jpQO6cluYWeRnwb6Zvefhm8zeU2z52mH5uc9SyQ
8iRXvazdD/dqBl765v/7/Gx2OqLWQuDLs6+8x3p8iK7luE+XMWKrCC9MSSgIJ3P1paJTa1eCJs8p
jYiVvC+1HxpAjsudOD1mkBEChIp6KU63uJQez74V6jlqcNmwD0spP5CGQ1S/lEtUBEzRQffMpNcI
pZkn1UiKW02Cj3Rls0IIObOXLPS9OVH5H0LM458gS56n15JU7z2j4rxBuwOlEF5koxNAX/zF3iC7
rGnkN0IUyEXoj+oSwwnd6SjZLNJxzJaanVTf3UbE60AJLOQCRPfi4iOxaHJRLRohQeWOk/ALvurp
unCj9MZUfRUNHSvOtiTm9bUSiPFuCEaImrWQVqllNqgQKL+C1K62sTIay1RINlom/UvL2YysjZLj
vK1IWJSX5mRnn8J5KBRHQmp2l5bps8tnl20nK8hG+AKajVJiHxLBHexhGG/IZgZrI095tTR+fWsS
r60DM4n2NRfql6Fpyr05yY/ApPmaRWm3DxQky1IVRpq1VXI3ppbgmQsQR8Umh2yGhkv+W4o1UuOi
qF7wOW23qdfXyxKNIHy4I2srrHLn+2TeHDSdux3PmTcOeOuxk0MgSWbc3JtWUmw597pvQRhVvP9a
w1yjpZHvWi/vl4NWwXxowzJas8XfhxhbSF5H0rITaryuUlEvC72qvmSBjL173Yb7OCvbxzz3In1N
Zm/cDiX0xzSL1ZXa41di24OXO2qpBF8HbYQP3kj9oo+N35Alje1oFMlqIKO3S1wFinqfmnjjEU2g
yxQb9348yMS/MDhxwup1xjaOkQhyoxep0NplZyotEPK805F7c98sI/ZXXfmgFNrKCvA059k0BAKa
dpDEy17ussOQmsqbMOBJLnqZ9LdDGj9w3LFAMbwyzO1oN8OdJ0SxjlPq2znA5gWUQ22RSn1WUAdJ
vVvbaP4Ek8iUHZr5tjJH+NaKFO6VMYu3I5yPJV6Cycauy1JxhqhSnQrBpgUcwfjRjvL2phd9bkDi
111tPVi4GpJST5pbjoJxqdQoKjqF0Rux01hDT85w/N1SfCUnUsCn9CHNa9T4cm2N0hSgOT8PYJsK
n8JRZxSL3ByjzQD68kYtjMapGjt45nwsNmFEipTA1NsXtdwvQ9Sb7gtTT1eF1MpLkaTJI/rp4x89
VGXHAkDwmEvfh+q1XgRCjBsrtpRNX/r+s6XmkLKw87SiRZu4yX0wNiXpvHjZ6cvsJfUr9QdAseiL
R6FlM9qev8VFtNs1yB7s7S637kjKA2wlicfM6H6PZgqC3bfBUOcrzcuK1yyrx2ekIIZkrG4Gw4aO
qeOtsgq8gaXjmv2jbLa45qTu93Lof7uVmv+SSstFVCbHVzENR2svWZ69kCNddRC2VpZFwbZPVTne
UqHpduRFBnVZNumwqNJm3PA8sDZl0bgAe6tlKFZxuTTCVrxaba8gbmahudKPCpWC0g6oUaA9OJIl
cNV1J0fi3m8Hb+cZ0p8c7OkGy+Y3TzCoVYyGCz/BfddTKV/3kofDslQ2CzGgWUju5z2I+9rJO2Hc
ZIjY3MR5bi9bnVNZCAnZFCj3KylVxFcLiuyiM/qfhtsUfzBHFzsvMoOlraTaveTb5a1kDOlqVLXi
zs26doUelX0HGAXU/zR8nd5hgS2kaGkFirlItDzvMHINP+kg+DcCwA1sEjTmzQEe7Picz61MKD66
L/vcqlmZFEmrK3fJ6Y0JJFolqoT7Q6Qhpn//ISorDQs0BkpDez98Fp6xjNsfSfzt8oV5LqhAbpGb
akKanLDcxsgcELiOmv1ETMFPK7/GKzrbCYOiPagACvdzm4m6c6tEmHKLBhtlQKR11nX6LwIjhEv/
18TswdTw4FdChPb2dbVrh5trnt6nPZiQBgBw+FtML4njachbLpuwxJ8DmaldXlf3RvWUjp/uA/bt
pGppCETmyRu2T4HupnXf7/N6B4bKGteX53mKR48jfL4/0UshXvH5ObVQ6YaoabS032utu2yN94a6
rT/uXK1dxVp8BQhytjGsX1Ggg1CAeOTxiFm+JgWyl/R79uw2Ge5tOV4McuDIte7I1b8YOdKJGM4h
IY6o8nwfNn1u83QZ9t7PXL2xrio2zxK67HMFQpyYVFCngM6afV+MahpHSE/vqdEfVNHUTmXlC9wY
nlpPg/1T2s9aFH2RWm9Xq93z5Wk7s/bIYaE5jA8Thn1zhG7flp7WqE2zbxTxEufy19wM39TKvbI6
Tk8BCh7/NDNH6mpGOUoI9TT7LjHf5aF8HcmWX+7J6eNv4oByt/Afsk/zNREpRYvRTtHsvfFHrVpr
imTLdqgQ8NKW/6IlqCTknijCnRDhvMqqEFHLmz3Kf7dmAWel1YuFD5dgiXfLNcenM2t9QiJC0sJl
nrtgmsEPh7Rru3mhmn21z7MuW9NSt5CTonzsFM+8tTvRrxpDXmjRQ1Igj1BaqQcPVc9BgJTRlyEp
QWsgoeXkuTGussbQHBe5ue3lEbn2G2cHpDZmSpy2bbUvY3kVIYPoxF0K6dI/oJvyOiT56nJ75+ba
+Assn0xswKIejwloA6sFOFLtvUIgSuehbla0K3QY7uvYuDLbc5bNtD8VU9YptkxsBHOeZCwbNDeL
LK/2ingbu7dA+maqz+1wUMrbJiWk3MmRtEW4xSmLP716JV97bmQ/Nj5trA+zX/IUs/2mqPYVAok4
jnY/C7N77iPZXoypcaO27tvlof2bTpod5HSXgwjvQJ0rb1br6qPRiku1qvaxjJYfEALlplADfUmx
qHSSvglv81gNH3gkgv3FTWBhE0E5eonVLnePfmWmp9V98mtItkAD4cV7ktarCxykWn+s92WHtFSV
Sw9RG7/1/jXA8bkVRdb9f+3Mch99MGHRZcADaXGvID0nxZPepL+o0/TKeppm7LRHJJB0aPKQPKce
f5hRy4tzy3XLet/4kvdrIAePBHDo/7k8jbNWkC5A8Ji7WDCJ5KjmdIXGznUraVDXFvig8DL7/n99
3p7utA+daNMoGEDqD9xXSDUWq9p6/xcNkOKAz02Jk5jiuAGvCiqATs1wSDzppem5203Puka2mD7y
YSr+O0j/NDK/lepWDmW7K5Agd2kAifqnNMI7VLL/9D5yQrL8XbKnN5B1zTF1tqr/27CBwQcMJxKW
8xROWVJcozQMv6n6ZkCfRjvHurLMZgv6pIlpgXyYIa0yjL6tkvE/nJ3XjttYs4WfiABzuKViR0q2
2/b0DeHfgTlnPv356MEZtyhCRHuAmbkwzNJOtWtXrVrrFBhb9Vsp7ZLyWGkr3UWLuwwsLj1hUN9Q
Trs0UkmJrFQjRpQRKMMmXZun5UH8+f4sNHIHQcw1DzGLDilL6+BJ+64+riJPllfjj5VZ/F3V5tCk
LVaUYicqdvBVWRvHooXfvck4MTBjs90MCLuOav83azvCBLHpv8Yy90n5Tm/576L/sTMHfJu+X5Hy
HIaTRot+L5MihCfO1vxqpSSxPB5eEjrqpgRA0631ZnO5aQV9boPQgpY9pUCvqhO8j3/hAMw/JmYO
2fJKwytiTHjwh1aot2vh4baFxc1FGEcqVZ6qiLPNK0AsCMZJh0qfBErayVBh6ls3v+/ktctl6Zjg
iCcqD95fOLTL6YpQuxsGQYWcCHoSmG1XpmppNd5+frYaMXwEVgJrNEoKxlb+2cJ3/c6Q9/fGAnKF
s0JU67psPFSCEgxhJp78YkvixruD4lFfK9gvThMgSKAygHquojqjFcYwq+ChMkc4QMU6B+uqvbx/
0cndk3KA7oRywWyuzNh1A0/yxJNpdDsrLI+hC1TWknZmuL9taWk09FwCVYVeBeza9Odvzgjk1HBL
CAOUUaVJE08sJ1tqR+LK82DJisqjB1AZ+ZWrnhrREDSdtzAestoLOwg+bw9i6YxMACs014GsAay5
HISeQD7ojtp4GoBUyl6xiQ1j12RHvV550S/tYaqbOlVUg3tx7iHlKtVUv3P7E5R5dht9S0Fip8lK
BWrFyNw9Qu9dKU0+Gcm8TV58aVX4LtaYKBaN0BE/6exMUKTZDqMNO20JVXpWpNwkwi9s2UX98fa6
LC47AR7FTnicrjrxZPqZQjSY+pMJB/d9NebywfWaX7eNTL90Hh6xGv8Zme1gtzBcUl9wGISQ8mei
k5Liz5V/WBkr+xtT8JNNMsvgdeatYZ3aJtZowKofIuRuy2L5YAnSuc3GpzzUX0ooxm8PbXH+qNpT
oScZRiX3cl/nccnruFDRvNFykuf0/CsrTnnx5PyxMNf/jihTVnRnDSfLOITCdoyfJuLdtQDsN8zr
ao2gbeFxQgBzVY122zTPa5WJS31yHbH51OmDHcfVF6+M64cYaddd2+jlP0KD4HACuyBPuN48NFaD
ekW7DY2kOdye2ulinv8isrAT1d9vdI5yObVtFkuR0KDrkifl/xIpeKJi6m8Eow42NUxTNKeK7aFI
k//dNru0om/NzjYrdbEOAkt/OJVat4Hxd7cqxbQ41xqgU87blDGfd2kZVtBYPgoWjMzt4LHJITMd
zGRPnK0/iINUPQhtYD3DKY+IQQD1JEnXZBcmEYqHVpEfPDkrNkKjhv/cHvqSxwGbhBeYuMIAG17O
uDa6mZ+qzHjYPfhfGwRk/N1fWECuE+VZA8TQPAUS+CjGBAG7TOIRHpklHNovWbVGFLl0ZHS632Ez
QSuHRPjlOAoTavbWwj3H1InSEZrm8q6qoQk33pcq/B3NvDU02yuemaYUWzHkDnAi0t4L7ajTJz0q
wZb65fbULR0HnWwkzDOQfljzN2YXeCOuWuGACsKT3A27zBIOagCHpAQbWNyFX0QxeL1tc2kip3Wi
TRLKf3AClxNJy5jvmiWKQ7HrZOqZAqTdobywyq0zPb/mR/2Nnfl9KlpDKFM0JK7t022GxEdFeczq
BVuMPgNTUTJoLTjw4X0bi3d5LW9vD3Npat+anwXwCc0jLvy04wlC6GrYlOOXrLqXtG0i29T/btta
ci9chUwm1zq5m9neDICAB3oj80YsEZSl383m0Ris3BmLAyIjBACQduR/kR9vQkaTfsbM8lg3nl3t
QRGE8VEpPHfjKlRz2yhGOkTtoo9V4q9JwS5aJmYhykPv3pwnmZUY/RqS3bCSVMcSIfsSNqhR/kT7
zN7ST5KxErUuRBYE+aRSTUjOphfF5Qal572zGhc6VU04865HnyQvH5hX/d2KqiQwp/LKJDJH+WZ+
C6s1bMSIYIonBAU2Y/kDhYHa//zurWHCOUYqD9yrAtb4cjCVKA3RYDTiKRs/uSPdrnd/8X1t+rpJ
BQAl7svv55mXSAD3pVNlbfrBLswVb7iwtfn2n+/Pfr9Yjl7aKLF0kq1wE9FQVKxhlhYt6GBA6VzQ
lavao0jqI6F3WzyJfmTLW2AMfzEESaECDHUrj7u5w8tpaksS8Esn82kIFVtASuT2Gkwec+bp2KrT
p7n7yYzP1qAW27iilCmf1Dgytg0EG26ooYPVPCi9diy1OtqUnTWiMhR9vW15wZcjZg1h68SbBgPN
zJc3aSSmwsQ8PMLy3230z4K1a9MPf2OEpiuDNPuEbLvcYkrkSqHR++IpFpvAjofhrnFFd+Nb44uu
JIe/MEbrDi1yHMurB5LaWbIgQtp6air9Q9OEHyeNHlugOX0w1+QzF/wa1IZ/bE1//sajChWaUTLV
kpPZvsbxq1Se9WArBy/IkCYI2N8e2EIcZkJwN3UaQN8Dxe6lMcUABVcakDi3BVURWbZrkEat76/c
EkunCRAXPaMi/Xl0f1yakZFdMNyx4tpT6o1lIdn2/qwu+QRqjfTyTv5sttmpCFPxolx4mmj4tYew
b1YmankEfwzMPI6ij5BF1sp4Uou93t3XP9+/Drzp8DRMEd0Bs3Xoy86oBxeisvCfQbw3lZNb/c0S
aJPeOEVIjszs/rKMzh9DCxIvM/mRp7ZG///tIVxfkCj0AmS3SK7z/7nPl2Q3DtGJNhwtgIUfPJT1
NUAkTfH7bR+uJHOvVwNbmqKoVNhIVs0TFlmK+pAUQBdA+3jwELjv3k2Xn58dwaBDxHJM+Xz6aNKt
vxYzzcuzTA7Mt3j9icMYhrP5z7fyQY+lttYclDP8EnnG0WmgVmiKO0m7y2V60eof0qRKJjzQvbeV
+k+3l+r61F/an43PGoYMZZpOcwTrpUA1rAzum0Ra2Q+LRiBqnUp6sNLOuXpaq0uLMWKQUvChaFA+
SuzION8eyG8Z+8tLbpLFpVMDll0ijXlbZQZ3hhgSAjuk5Yt92SaAHHtP0T76TRB+YZYRlIIUwhqq
+jNAYYVANA98W4gldzPGORJ3tVU99LJRPsNZTeERPqHgSyM05qFW++YBiirvVKdNcgdYLjloXhkd
cgXiYnGARxIJNrk+EopUw5Y2mP6+J3Y8QtkB63WVd3dDW8ff2iLwzhSdehgaTelLNPbClxpU0mNd
911pN+UY2y7I1U3kjRHgRSnaoH5nbLuokdIDl06LasyYP4dICMEQriovfWh9rLMaGhBBtgVfjBGi
GYN63JP+8u/KYfD+yQZzfCgHs7kz9SKAvbYt9F897MA/qYkL29ursLTS0y3Ma5sU4tV9b6ShmomJ
xkoXTowYE8po7e62iaUD/8bE/NkGuqdM/RwT1r6JUCHZ3/78ku8iFzE1CE/ownkwkWXMZN94uiOK
3X5iEyl+5kltq+69h7jPbVvLQ/lja3b4+qJWY6/E1tCaBw8dbl1+t6uHKR/RDTwkVy4wycvbVsq8
VCm49R2p3ec7bU0Z/Tq8IyLGw08mfneyXX7e8HKyhJ5kOlL/ERyPDR4c3tajupbBWZgoRNGnZKdM
jxSrc2mnCgOvgCnEdALxtX1Iza+312FpGIwDUS+iZFiz5wGkSauD71m6IymVee7NEVFMrRA+jbHS
PWutGK8wgcgyv/fSV0G0Mvl+jgr0+3N8g9s0XjvGZQrvbQGJQz7cSbQbjrsyiEaEgU3YDKX0H1PM
o103RtWzUSNPHKapb7s1uvNiQKoAHJf1McM9mTvQ7sV+KOE4gL3c2Ci5HH3ToGg+TzqCm0zImk+3
J+z6mE/eHN1zEA5TcWUW1nuxVLdCMiYOEnyiNtFVKHb57poKTGs4dHIJRIpXVVqfOFtFJyl0DHHq
AxCgS+mRaNzeHsn1zpqskIchFloIVdLSBznfGKEjtA+0nmy68f0ucWKMM4hFgUxcC2VAzjb0qphG
jpKItmagp4cgVtf/ev84AHfyCJJ4ZPOWvDwhfTZo1Oyy2IH9MjsPwco0Xb8gIaF+8/lpGt+8REKp
7vxO4/Ou9s8Y7IT6EWXKc1EfwvogvbuJeOoLIhdh4LVIWs1dMEUUYxB7dpecxjSp2HHWreDSrlcd
6CNsYlO1VrlmIIHQ0AjNOqucXN5WwiHLjrdXY/JHl+f7N7SS463TvH2FXwpU0Q8sJaxg4KnCp1Y0
/U+i0Pr3kaaXj6rbdneKIBp273drrYqLI2MHkO2mX5Ti2uVC+SotUHFdVE79o43t8OX2uNa+PvPD
Ii0skRiWlVOEwUav79q/yIVQBkFog/ABpkX+e/n76fSizxaX58AM00EvoqzFoktDwGWxKmQKaYue
HRTFk9RUUln6oXwWXBpQVldgulNniy9DMDLBok1Q5fNsi9TISBmanuzU2Np5aadtXPCF6Dd7kmFL
XZZvc02I4nseetkGbSx1kws8MzZW3RY8u10alXAQmvAtg9ZsU4tuueF4v7BtJDtuvZYGIF9v9gI1
1HPUyiYUu765h+JCQGhxiLeUHNBmVuSPXldrz6arCcfQT+FL7rtsfOktfdBtKZO9Y4XcB50ZHUwW
YhaODx0crC9JzUXe6UEHrKQSDGFTleKwTcvcWHlaXd+6xOv02ZOvhU7yqiyThkPhtTWSdprSDtua
OOVZpg504LSkj37fFMq7wy0MUmvkbU2ag+zD5d4aLZrrC5Ktjhxv6YtGUHONJHRhc8HWD5aM58fU
8TzbvRExv+fRQebkvnKWhvrDKKQrEd01mwsKJihF4BdJ2oroRVyOoh312i1qTXEIginBiGr/PUtS
7dCFabOZnpIPWtQFR98vkGVXI3+rQUi8paa/1kx6HQTgQCc9E7KvtIDMc3tuNVRK6SqKo2r7Mb8f
xv0Q7N/tbzDBa45gg9fE/CYYAxrL40pXHN47CO1Svrv9/TlceMpNQIkgQ8dmctlcBWJF3A1lLhmt
47su8qCKW7woce3DHJ3l0Qcl8uVPY65/HwYX8HqCnKWft/UzQqhQ2UEB1t6t/J4F3zElZMgDUBBl
H802EJx9AgoPQueEatRs80aMaU5tKVmWWW/ynuMkylbpb03faj6i4IMgRF1ptucSIa7MzfVDSAMy
hRsmHp7e7bMYz49UI849TXKGDCfkw3PWbDNvV1lbVdzdHvbCscEU/n5CMF/niyp6Dyoa1iRH0e9i
/Sx1K0ORFu5jOFRM0kQTiTxrfXlmwqTO/DwtJacUo+ReRERsrzVte3YRpty1eqwMdlMlAXpAEKUf
q7bT78PBpCKYAQ6HUFV7RCKx3pehpFAgH8pdpvneJw8mlX1e1Ki6356PhZN1sQsmz/km2tIiL5EL
MeqdsbwTrL2nPCprwjYLU87CmggvEVwTZM1WNxwqf0BhuXeG9HkSexLa/90ew4J3f2tgXruKSJLA
GIkB7aPlkks+GuPG6lbirJVRGLPnLbR7QtdHGEFCMyztMPqLhXgzS4Z8uRD6wOmSYTh0TPE1CU66
f0izD7fn6TqyniQHUaZCaICNOY9HfLceLakTa6eMh05FvSxJOhvse/qj0C3vu14Fnl3SwrXpjUwe
4QYZ1iKi691GZ+NUNUX1y6BnYrYVlBFehqBWGqfvEISyPM+RSuPZBZfx7tm8MDRHoAzjOGqRKzeO
IG3ppx/ifa+v3I7XTouL2wAZxUt+AmLMwl9NTXoVZe3aIXZsIzB4G7DXtXpu1jiPF67hS0uzUBjh
mjoblaB2LPmzNO40/6HqX+R0r/kHM4J8Uj8E9X2cJCtzeL3jL83OFksYdKh8NMyGijbeJb6u3Q/Q
tt7d3pQLVqjW8ZikuA0P0ryGIkp+oLbI0MPAh9x5+CXxtrcNXHsH/cLAzMPBPtuPZVw1zhAJxQbt
0HYTtGnyIiRRt49gwNzftnd9yqbsM61QHDTaFuYlD9MUpChCY95xX9wXCS3h4RBt1HSjpIeyW4lr
FyZvauoiK4JwmEh279JpBH1JnGlEspPVj2Fx8K33zx0ZCzrHiAGJXuZhbN5FSWaouex01WMY7i0D
+rr98L/bE7Y4CAOfwJTRNTZPHMq8VvU08WXHl7cE4s1a5LX2fXk2SWXewbIwPZKGj4n6RdW+3f79
C46ASfrz+2exft1KYZqoguR0cSCeupK+ZAkoc2o3Yqug0kxXIYz5YrGSWFjwpeQt6OFUefRfg8CF
DAXwlMjOGUR0CB4SeWusFbxWTMwv1soTs0rTXcmJkCVF1Fu2pXcyhhGBka36M4r5tTpUSZ1asHA4
cCBHr214V0Yre3hhEMAp4DikVItKyryFyIxTIVOKFB4dsVK3dBDfpTI0NLpWvtzeB4uGoJ6iyEZR
+Cq1G8mxYIXRMDpmmaMELz+0HqyO4aC/P1wGJ0f2mAQ1WR9OzeWGbjQe025ZMaKg35njSwUCQQ7S
JxVV+t7a3R7VdTxLoExHLTl38qNXTy/f9atukno/QTCPANwvzT339Ve9uQsyd2OsYmyuJ/HC3Lzk
0jbBmCUF5prxVY/vsqxFbG/lYluzMQvlxiHtY00WMpCGT3F6VLuPSEvdnrVrn3M5jJnP6XuNLIjv
ZidBu+vMwa76dzvNSwOzPRDqUlHDepGfhjY8VPXeFdOVi/n63sTxkzKhEAJi+mo7j+ichCocfiej
70Qbsvmj58Gt5eXG3oXzaGVNFibswtosxlFrt6/askDiRe92hhk++9pqwm9hK0PCS0pmyiFMGbnL
cwPddhB4geGfhgRt0lNbnbVw01BKqs6D9/KuDUCuBDUcokOQD7T8XdWhQzf0qkEbPETm/N5F4HZN
MGm2PP8aMHH+Fi0MALlm4SdKoa7ol5V3Cl06pcTRNkxaNYzMhvPs9lDm8ee/psAE4kWnq2YOQrQy
tx96pfZOcigdrbA/9L77kJv5lme2LYRQziTdudTVb1GdPLmxuCIENzuuV+ZnZ6nxmibog9476YP5
z6jJnzW/PnTtGl3d7zfBm2TqbzsQFYBIoktAY49cbg+pSdRy4JnntHqus8+t1s6S6OjV1otcNGe9
BM9WDXd6L208QVup0y0tJ4BSnhG80EhCzc4zkiamFhi56/RGvA/jb3kd7eLhWziulLoW7aBxR5UI
8oeriA5CZqURk9F1JinKqHqBEMRujA9q+vX2ppmd538n09ABGtJ4A3J1tmj5ECMkUkWu48Y7JXqK
8pVbfeH7UyJw4i6edGjmzwZOBDKLkuU6TfLBhKXqw+2fv7Tn+T6FOvSeqKzMIWqE1ZaZuoHg1Hog
syNaBTIuxbsfy9R7apSo3Yqwa9u+X1fHHujuNu168wjSfK0ctjhQGSVM0HmklObPiW4cqyaVI3Zl
tTWetDV6YXnmFKeFIrUrg5eB02R6tVzu+kwtO6VXFNcZaj/fwf00bqpO9G2rtQYa+6X469DR2i+n
BZTQugEXVeuGhzwQNXuAUfxHLUb+vo88iFiqItzkUhMflHz8xyw9cxtJkFVpUYTqaSZ4uzhvfgWW
9hC02s8matSnsZKbbQtR2sbQkKe4vYYLfoORTYgtCd7bK7oYtZDSIITk2hEMsC6BsvNi4yymawW4
xQXCDVNcB1Z1daugJSSP9OwIjmK6dgYqpjjeHsdvQdKZY2Ig/1mYx0Qd4m1dLPiC47rdNo0Ku0dq
e5MpxikZtY1Zpw9NJdilnG6jUTqoRnNqNfNh6Kyjh/a3juKP4JcHs++eJLPaRUlwlJI1dNniZOs6
ZxEXal6V6SWNWhroDLZp/qSbaE7Ryze8Dwz/71a1YNsgg0s1Yl6OiGlYGnJREpyh+eCKL2kcb2Wx
gBFN2yfvxMP+tkVFjaYQHr4wh8+uVz1SOy0NYu8U5Kxq8V0w9a0fHZrgMCAyTj3y9hovbSKSBjBz
0c9jXNGxh1BtV7AeCU4PYWZ4LH7c/vziFiJTxfac+JnITlye8soExtHKneBQ7JMeBBciHF9Tqk2Y
h6kdjiOS5rUln9HwCR9dw6wP6mjEyKq4X2XF8LZjo7g7yAfjj7obu9/7GAbMPFEhljOEeq8UrYHe
SOF9vP2rl/YUuTViUEqbBG6zeK3oGl3uYialNl88HVAn8tClu1ZIW7gR0ZX5z8r8kasNQhTlgSY4
Ik/pZhO+Nt0DWlq3h7JohFe6MjEg4yZnXramJKb3aYqTQIFgK9AMt60DamWoItFRXZTeSjgxbc+5
yyCbhlOfiPGucLdj7HW8hzPBEfTQzkff7qxfMRSghU9WYuWuXLYFFFKB5Jf4ZXZUFMUHIZ4xNsFP
Nn4DF3xC+WbUuQsE26CEfHsqly4sJEj+Mzf9+ZuKRaxmcq7FDG0MqUZJB2uobcP6XMvnoJTtcq0I
umgO/hkSvYSz0LZdmlM6yQqrvBJAiBwKHw9qIyZ0UDXfph3u9sgWJpLLeKKi4dkgXSmwUybyy0Ii
NoMA7Ch4wWvrKodOCHZlFRzyeFxxpws+5625+cYvO9QWfLPn5odVEpad5Ovt4ax9fzZzsVElxqDz
fRoyoGNO1mS257IFk4/mH0q2cC2gpDivYBq1qFRS2jCASv0BAapHAvmgtQQnO9w0HTRBx9XX6Tsx
sT7KYfEqJq2tSTHBhvG577pHJJaOENqsnPWFHcPPAvOGn4VPcc58rA+9DGqOiGoSgUIUKC7uhbax
I98/9h754FJfORGL++aNwcmPvjkR0hC2EWpDrmMK7ZMWwRJMeV6ghtoOw3YUpM3tdZ0Dyf+dd+AU
tC0Dp7iq4qCg5abR2DHvLbI8Rto8KWO6FysSNh8zG0mqoTsobntEfO8Qyay7l+u7279hcY6nchkl
CoLXuc8ZhNoHSTk9YwKXqikqlIc23+uUSKwvcbpyD033zMyZss0Ae/MCnhTIZs67zGl1jKa3GaWy
rRprO1N69PofGZJBLn4gMTeuvvJM+81afmVzYr7SeOCrOPLZmrYw5jdZ6Tq+/iHrIzvXpS2VM3tU
Jduoz0b/lboCqEWbv7trG8tuK4iDQeRVEgqxabWJEmjjfd5441NkiFvL61CsUZ9DUz9k/bEuoVwY
lU2lwebiHhGo3oQqFH0PAcjjzgKrXjsZSR7RPZjaczgItgdRdPBNc49adKfL3wTry6DdjcWd33cr
bnBeQv+9v9heuFyZFmrQ0ZdjRwqJx0YbuI7Xv1btLhmcVERh1B/BnH6HcRbE6hGNDHJrz2kX2hnA
kyoZUDrs7ZxUFYLddm2Yx9s77rck63xFpp8kw1VCoDYvU5DzGnQpkSxH955gDNr2zReLiD+Syk1R
KLthFOxB2ufjQ5a/KnTzGkNjq8U/gjhuNG3cqeH/vKrYqJDCjP25rc2tmkLHPOyH+pcbPlqZunWL
tZyGshBC0YZPDMuuBYw0R88C3zGaMNQsJ+LXgMDa+WyZwvuVduNWRgSx+5yiSJlpX+r8KUuMXaTs
2jqxZf+giPtEpeQTQySdvGoksV33QRLiQ1w+j8anvD20qlNl58r63KnHsX+l6+BOT38kRb8dA/OY
+ysh8hxAM22LiWEFpBuYKgBPs3DQNMe09mkudLRaolvsWajuk+hhKM8aWz7MP9fFTzWAmnwfFWsZ
44WrjD4D4md0DOBYm2cOqxIAA1wlqoOkfZM/5efbe2thlVR4byRoYXnkXzUxqVXU+k1eaE6oq09W
7x80iM6o+q7cE4ujUKYBTKk8wPSX58qoyO7nRak5Jpr1tftYvxdO+3uJeBD8Z2H6BW9uot5rxraq
Gs0R1bOnVWAqv9yeqaUh0F+KHDRW0DCYuwZVT/u+piNDbhMbLPgqopIfODvkKggJHrBTVf8qPaak
omxV5HWdpLLrY/L9L379m6/PpqcsK0tpar6eF59S+dms1ogGFq5F8Hok3MjnTIsxmx5o5JXWSwvd
yVv1iU4iJ+zNl7DPP4Wyux0M79hrVbK5PailzUvqg/KwTp3oKoFkdHIntSGbtw0rLsXKKD9mbe/t
0lZdQ1VemeLgg92a0lXc/FccTqFOEiQomvgsKvdl+llv92OzUlFfMyFf7mBZz4S2zYv47KdDe9fI
SrQrGz92Mtlc64K9CtsYDenLKb8AsyEUMJemRi9LQ8/HlNh5KNbWBzEMDdvSIVmrQ+VH462xc189
QieDkGuopGgmiMJsd0hdASu8lUfnKPji6/eS/63kAAVr+aqlcSFwC96ZK+eaZcVLPBmYiBWd9cEq
97Wf7Gk7fzDz7jvPtqNWG7/euQEZFo3LsAwTnF0j7ooRATnX0qNzNaDlQOf8p8oDFiur761DTHYo
UvE2o0MexM/lesFLxmt7HKNzbE2q1QSc34t6xb9dHeCZjdn2C73AV0NXjM68EH8gj/JlVPT7yEJX
2qi/y172TOvEGrnnsk1agKHtoPYxjxFG6h5D1qsR92hgoxuqdzkQ6VcKIWr7YFZrHAdLJ4yd8f/m
5oyoAtKDwImV6Ny13jbhbSi2xcb7m01Bgz4BO77pmg63FSIvauIyPscy2KzeOGuDdR67tbTn0pGC
6gTIMNeRcnWGKe26khLm+TmqDP+D6o3al7DwD23zKXBxubc3+qIxg75S+h0B0M3v70FL6YYCK3ce
ynKbqZSmsuDO6hJ7ENYgBkumwI5QEIBPgerDLFSI1VwJQH/l56bCG3Wfhyyzq/E7T4XbQ1raezCp
QDiFT6cvefIlbwKGRMuaSFEESH5iOEuFCJSJMGp7M5R+6HL4kaj1UazVemUir6IIThltK9yTEJqh
3jtzhL4QVqIRYrWWHyXh0VpJAKx9fprcN4PKI5QTg8LLz4B/wq2x9uuXDtDbXz+bMx3qR0Gm0+5s
vmYF77YWhskVV7c2gmnZ3owg1Mq40acRTA1Y1f7dQm2z+Z/dfF2olkmZ8PlGPAqwhR9ub6rpr18E
cXwewamJEVmll2yeuxc7yW8hZM3PtTAesuS+7/Z58jWEtLg/avKhGNYMLpwWLjxeJ7BXEb1b03S+
ma6m7JW0Ccv0DP85Ukq1JzwaUTmA7JeFrQf30/b2ABft0V+icRlRr55HDn05Zm7R9Niz9uFHyp8/
0zXQtrlkQ6KUI+oADChIzHaZNkiBDjIvPSd6Esa22YeTmBBdw5a7MY38VPrCLsy6jRBbL3Ui7EoN
leEImMhmqKKugE6bqmEeSMjkWXLzKRvH/qExaVeyZSSfPrKE0mgj5KggnwsLjZ5DtJe3ifiYK1qw
zQtd3OUpMHmdv3LnpggU6lUTPHh+6G4grohOVaHzrVwIU3qa0BgDoVZMclOlz2rT7OSpWwTMD/o4
7lIyKC1kf33MM9yzjr4ojo886IS7PlfcLcsUOl6cpNJe6RTy14A3bMoRSBLLRfLamY3kiIX0ambu
P3kgDNUelD+UwUEk7joBcSOwF4BX7MSgLVYJzV8SbPOfabuT4fjydGnHw/+TnlfRhzhXwzOQV4vO
KT2YJKD88g46JnOnCqW4A8jqfrMiWUYgywutjRAF8iZWU+0+iY1uq1dSaUu5kDwnPUJCXRZ1z2WS
GExPV65ssQUPMJEW4yZ59yKnMPcARtujGY12lIYL/plU0kryeWF7wfZKOxb1e9pVrVkwpdVmmkRg
qM8esN9gfJWip6C7b5nA20dlwVmSqMQHUDwnEJi/iMIOmSi3DtJzPPS2FT3mpQmKY6XasjBZU5M1
nGDTfNH/fnn+fUlBJzQvk3Pi37kfjWEtGXjtz1QaZCbIEoyvV8UjGvLGSiqE+Gx4Lx36vEqu7G7P
0tIA6K0CgD2RNl7lN6w8FwPBT9NzUGy05rO+Vk1d+f68gp0nwZDAwJmeVWtn0UO+4vDXPj/bTJ4V
uZo48HnjQeHdHm5vz87k6mb3CTSWdOoCsJ6ELGeusBpgTvCjPD6PerOp8uaORjRCdDzenYis3G1j
S2N5a2x28Mwu1pLIyuLzID2AIaa18vb3lw7ehEcjTUAbCLmOy72qRkmvmyAKzrW3y6LKbsLMTqRt
tr9tZuHcaRQgNeqPkA5cPdVbv1ao/iQcidHbKlLqqKV2dHv59W/MgNGBbXRqq5stDXFiIWhqkJx9
pTlTa4D5Sz7m2rAymoWIgqzK9FBnE8BkNAuHPWusEkX0yvMgdLZsNTu9C3eq9OSPjh7WCMV0thuv
ZCIWNsK0RIT6E7xfnle/QzVlz0lZefZPQpLuyix7/6HXSLNPbVk0D8jabCckRliaRpYVZyUnX2dr
a2WThWMDJ9PUQipOh0aZncogsxT6IOT8rMnb5MOH/nOJAODKaVnYzRoIM5gLAULDGjobQ4FAdxzG
bn624uFjm++GIHS6RjDtMfqb2aL+a7Kr+e/8RWTQyV2EPaPpk3zT8O/59k5eWm5aIGASgw8b+Nps
toaKJUppeD8PPhJd235Ym6pFA9Cn0CdCYEy+7vLgiwIeXkMP5kw9qNjG/Pv+AXCf817EfXGvzwYQ
SxlsX0nJBBnysan9vSLd3bawtNhvLcyu2doopNL0Wl4lXmx7hrz1JW9HN2FmrgQNS1NladDT8agn
2TM/7n4wDrC1qsXZ+1b4Rytf8SaLn5/awycmMYpJM6dlIFAmDrpenKvs81BsZGOtl3DNwGypwy6C
SVrBgJocJPHgrnSeLHyesivpIpgzjOuuILUpElUvhPxcBeUvpSK4l9P3hzw8AGA4n6oh+I/ZZjLj
fASt1OVnpQHUDOBtZYUXttLF92dbqZJEtHFjvt/51V0kdC/kcPa6GxzJ8r1/tS9Mze4Opa/IEfmY
QhVK7Gzp5fahWLhoLz4/Ldabt2fWjHJWChwKozzi91yqU937XR+J44nzjot8Ykq5NCEEZeLXnpWd
VT2j2g6yR7CG/P2enPQqMFQIRejUmWchE6MRMt3NWBG12I1V9VqpiM3Wyc7Nk/ffrOR/wHizs6gm
zpNOUm/4gHrN/BxGj+OxiVaeNosr8ubzs9Oni4UvN7rO56vozhB3lYQ8cLTiCxfO4MUYpojlzbJL
etL25MLzc5rszXj/zm5nXkzIcP8ZgznDwvMa6IoYoeGznm6QlBHW8BtL54+UiQLRDwRrV/AG2a3z
yM/YUkXaBs99Jf8UAjc41ZEn3qlKN65crtOUzyJ44g9oxdnHoO/mOzirhrZXeGmeuziVnsba8Ddy
1Fp2MqDRIHFZbd0oMF8h15PX4GoLuwFGWthHuNcpyc2r1lUSpWHSF+l5UJNNXB/L+OiBk3u3E5j4
4yykWsBBAVO73A1xYsVlE2TpOSp/Jvmr2z27+ZfbJham8MLEbMOZkRRjHxN58E1XgrvYOpguPMvW
LpG9feO/u5Q5Id5lolOw9wt8b34ymgij83BvhRjRYGTOqwTu23ZbtlCefBfC9x8otiNXMhf/hMKd
jW9QB0HRqUycB82md2FrDH8Rb1Pcp/1oYinWrtpoBNfsdMUvsrPm7j3hZ2e8/868+P7sTgtzNarT
PsNNR4ot9z+jcXt7Cyz4HLaxZNELjA4USNbLXdbUoZw1ohCeDWVTMktrYcvSUZkSmnSNkLYlurj8
Puk0CeTSGJ4jawPfiSDsCuV4ewhrJmZxRem5qWh5fXjuumJnNt1ZagonKIzD+80QCsNDvsjyF+R6
IBqUNqZHtoV3rg+J+hdH/q2J2ZH3G0vuLXTZz3E75gczqyqwdqG7iypFXFn3pUl7a2p2NAoodrW+
GKIz63aC0fdZ7+/G9sPtKVu4EUBXAer/XXKC2uhy8YvWtMby/0i7sh1JdWX7RUhgDJhXIKcaqam7
ql9Q9cQMZjLD199FnX3PznSiRFVHW9ov1SLSUzgcsWItCDw/NMUm0feT6ai1G/y8bGRpBx8bkSJv
PuA5HNokfRhN+/ekNKMTaP3K2i/ZsIAQAxUfMoEI8k8HQqDYXhhakj2A1xUteblY+f482yd3GS5n
YLrnPmMclLMydBFQ9MsgbPbp1Lkp9FViICyV6S1vHzr62DWJB3X6y9N2tgFmk3gxImSaa9+yxmRv
xcKqIoP5rLim6c6sD1m2+Z9MyFzdVQtienAQMz9Mkp92pz3VKljio8Baqc3NK3w2e0h8oT6EDBgS
26erY+Qx5RAcY34f81861H8LkUYuHmt/tAQNfwGn6sp6nV2c8+ThwY1rDLUahAGnFjlSroRNgvmB
FQwbW7SjZwcs3uhRkrtq26qbcKhAUUKDNZm4pbEiAYPCFPIV2C6SswuyKhjJQKOHYDrUxB0irzV2
iEShOHJ58c62PIaI9BvS32hFhQSaNMR4QsQVN0P0UKN7Qvs7frI5GK9kFTcC5tDE/AGDIS3aJEBM
J3gdPRDm9vo1NVYi9qXfPzfrQrMAqVF0+5wuUcGMBpQ4cfRAy2sl8+w1gPaZb4P444zrN3AhQExP
zu0kKqpKoLq3fCGGXYiOiEEzNsXw0A4rIcCiIdygyFygenNW2BatUmsVKKX8gAP9qyUHcFseOnqD
TqlPrzheaxAlwGKg8CHPWGxUVC3V1vC7xHQ4pGs+S0w1rzkKEWBkA+rSnAVQTtekDo2ynxJi+NTo
/UpPn3ulfm6z8rNvwdkMUL3zKVGBt5a2LmAvXTuhDXSWhKr1A1mLzBe2FrTG0AsAbmS0dZhSUBZX
Wl40Q2z4QvfScVe2T5cXYsG7nHxf2rpJmHJiTPi+2m/KH3mTbpo62TDQuOUoqAJ3ddnc4nDQb4Gz
bi5QSLXEhOp1YlOfQkZvX6QrvvIDeSG5Z6SLgRxDy9fc4iMNRwH5A+foXfK1KVfvhmCy31iRoaZD
K3EVlnBhVg9eU1akzNfzAkSXaKQBqeoU71jH0HxQg2anss3hBkTwn46DsFc+ngeYceRpZaFK6P5U
Klo9qR/27Emp1L0RlpDEUgLDvTzLC44b7SNopgSKExZllGueqQkPzIL66DN2YAS6CRXo8oWnxTsL
2N3L1pacBggecJQhgY0GTumamDIkc/Ixpz5RfFIXng4dRkZfprXK09JWNaAshBbZudAo88UyVjQU
eEcD8jlPEciJiXo7qS8pvSmV6055uzyo+dzKGwks2+ALR6oeJQJpUDxKSxM0pYZvhL1wFTWvPCOG
bK1ZWerKai2diWNT0hFnAbitQBQAFzI8Uf6IR7JzeSyL2wG1a8AwcMWexSymZQnW1zh0fcaqDWWg
XM64Oh4SS0s2QhjWTRTVbOUoLhqFfB8AIOiwOaOWNfOsYwOEN3wkNbwgCzcp3cQU+gHFY5T8ujzA
pZ0xl29wvaPZBZDYU19vEN4UacMMvyDFX7DYuIVVHEStfaOsfUf7+TM6I9byC0sbBBE6GG0AyLbO
mJ8V0qJBOsduLKPerXJfI3vo0qwcraWtgQ5iMKggtWmdkbQWQV6EQN1SvynuuIiBclm58BdHATIg
MEcgWQ4g3enMdaAa14fQoj7YpdVyiwaS2N5eXpyF9waAIP+amMd4lGlMtLi2JuS2/A4YmxFkpAqE
0kXzV1h3ongXU7izh9fLJs/bleFp58MLTTLkgM4EjnncNV1u4xpAc1R7Pw3gs46j1NxRraKewUvg
hcxwAF3cpLqTMJvrmnXNXV2OxI3S5A+3+OCnodeY0basS+4mYC3dBU2HDHykA9wjGGvrL5xSHEXk
qyCVjUTSfKCO5okaQq+tfv7NA4pSTqvvQZcWWY5Yk5he3FRIxCNYBZn8WchCRVL0aQR/DbyTk+Q0
d1BCXsvFLB1/4E1w00P11Ub99nQ0RAV0zao66k/q95HA61hoMat+khpa09rak3Z5RHPAClQwQHuS
syaZ1VlqP1FfBXmWdRg+3b6D7YR0Nl5BJvoVz5RvmizKQ4UgSFJ4/FIDNZWpYmX1ly7RYxOzizta
/Sga1FZBc5Kf1mQCeYayjUw4S4Swm1Dk3uXzcU5VMw8IPckIXIFLOSsWAzGbBSEq737YhCYYuzNP
V9rrKCk2faf/UDL9Ns6rDSnib91UrGBDl3bGTASGZyvCE6zX6Uj5lCtaX6t4zBSgQg11I3DVnn9T
0Nfil1Trt0Y2VisXxJKbA4YETQWgu5v7zCWbBm1blAQtaJBqgMahK3okTmIPu8vzurQPcbBmNmTU
NzUy//1oEZFA1zWw1li+WfkBuMEevvB5NC8hJ4gUMyoRp58fKt2KMjRP+XTcVRCrOlz+PJnPpBzz
zM1R//99aZa0qbFSmuD7WW5khkPrJPerCYJSgMlQ0ADEaCevFLUrXTAGvDaBmuCpmwcgcYgUt1Jz
9PYRiNxYqdXP8oa6R9VevJp1nTzYJfAITV0Mh3IswStSoZNatzl7K7MoWBnH0gaDXgnAp3j4oeQ4
X0hHqxBaeRnCKPOhHuimE+Q+sgcOnuyBhVc0+STF5cc7E4RP84MGtfgzFIxOEhUsWiPzebmn9rfx
Okbm7tNpZ5SwoWONMAPZRzRMSytj81rTOCmYn2dPWQEIkcDyJCsHc+GQnBiRDqaKhgeRJXgYkSgH
f8cONa9tbu8vb7KFIwLJD2xeRIazzI+0OLlZMNJw2/JtVbyMduMZGdj+/ycbci4wCCcNEGdm+UMR
PIXteMPS6eWyiXkuzo4KWLpnRhToJ8vDIGFD7DiqmN/0m7zw1EP+Cgm/vnGDNZX7pYsBM/X/luTB
JErCIi1rmG9XykMUmE+BwffhBJ55Mv6+PKg1U9I1aumBEqU5Zz5OENDOhjcxDmwtMsTjz8uWFnYB
7ul/B0VOj6hWkEEpExzR0fBi7ihrjX6LI8GzDYEHHnBn7F5jISq9CnBeusS4qkBqp1qbrjVuh1BZ
CaAXN8KRJdknm7GuDvPJbNr3okBfsf2L0cGroHegN7+TtTT34sQdmZMcAQuiMi5oxnyobToZ2LSS
NZ2sBS8AWoR/p07yAoYa5KM9wguU6X40t6T/nq1dNGuDkHxAmIxJ3TcwkfePVvuT0t3l3bUyBLkO
CLcjrCjCJHH7ZTB+qDF1rFXCyfN2csRQRxMlM8/mVc3qZgQPpN4MeCXwF0qn14TVN6LUnlTWPlEG
PbZA2aEfYUMb67Yka/pyywOdk/NgDjPPsl1ZHxYtI4Pl89C+S1CFDO3wbaYw+Mp8/mtmXs/jCzWN
dNooo+W3dneT2uQXGlm2aOVYOUqLo0G/J8RxZ70QGbCq2QMnTOksPw6/l/EPHv7N4pX046JfMGYi
WlCNQU9UOj5JZBVmhEZ8P1JujbICiW/isOSZZM+XZ+yc/m/eHEeGpFME/FzbU65YEL6vvaoZXMYC
txH3lRI7ZPwe5g9tZzlgPTqMa7Q5i9M4wwNmGay5bnS6WmakpR2PY+YXwe2UH2IKZo6VDbF4gI9M
SBuCpJoZly1MNJChELtojZp6+fvIWyKjA8CD/J7TsykpwtDCTgisN56I7wT0YV9ZIYB6Zisz2lSa
JqOJuKZnxPRD9S0MI2g4QR7DbcDZ5phxs2mNwIms8R68gwcxtdthSr9d/gWLexEBF8Y3X+5yT0NG
YsSwRmL5XeVUhme+ZhC8LN3LRmZXehanHBmRrvSAq4WlUBjpicojTxX8Z6vQ4nvZWv2jYqvdezGF
/QYaG60TJ8G0ElIu5uPhOIyZZWdB5CCrU+Sbc2752mBeRWW6s4QG6gio/5D6Gf2coFkaf/Ew+Q2Y
4wEaJQ9JJq5YLh4EEVd5x/5eno75fJ9PBzrSINSjztjy07PR9+E0E9+a/qSAZyyJWnGDHtjcV5Nm
fGwim+5CwteyB4tGbUTvMy575sI+NaqMAKYMamr5LLuK9WtWeagYU3CeZPvLo1tabPg0wBIBtpzb
TU4NJWlRZPgRpk8QXjmxybeZQTuIMYrHSUzqZiTlNtS6fTRoj5ctLw0REtDwqECREdQdTi2HNotn
dXvcEMWPlv7iza3ZQXHa3o/GyiWx5BqOLUmRYzIFlVmNiumnOTii3MnyLo9EWzqWNkiXUT6BHQCV
ToeiBtk0ZZ1m+pAUyrmTKzHztLGuIHjZ8PcpqtDLzFI09qnNpoeK7RXPo+ymN+Ze516IQ5tE476K
de6OUMDYVBAJuvwLl/z70Q+UHwRmlCgm6bDKo55ctSUe49Bc5uZnMdq4wI6tSCsapVqqICeGSnCO
oqOnr+UHF0cxMyHN/yGbIU1z1lA1QM+NBfpp9qOBZG1glq9Bu5bpWtyYFG0qaHefq+fSMDLWWaZi
IkKyjdJDP7ob8fGuNoNfWtG/6jVf4+RY3J5H9qTtabW20SqDhsTapHpBXt4F1RfwIOjqAXkNoPPo
rJSLe6gTtHPLlAkwjZsEXlNtwVAHjC2pr/W1d9TiKh3Zmg/LUeQnRj0GawD8JU+ZY5bvpoZ2g7Vw
ffHEIXNCgNxGICvXD2nKgjyMkTVT+AGMwM5Q1BCkUBxdZIcvHB1wWWHukLI50yLIp7Yfc6O3/FIf
fvERpcrJekI0uvufzMg3O7QWk6GqYUajo1/ReI+k8kY314LMxb1mzcKz0L/QQCFxujgxFKvqWAcw
SAuGP2FW3pCMrqAbFo/PkQnpvqzaQiMWoHW+JhwCquB0oyg39eDytdruwh5AWgixnopSFABiUrxs
xkbY0RpPwiyCMtG31npqi2/x0+V1WZgw5M5QpQbuDdUuGUmlmHWXzO15/oDR6C75vMsE/ZY1p9Zx
CM90aMIQ1X0majjmwSlGr1zj9Fu43k++L/mWSit7DjSI6QtebgsrvxZN/zgUuSd081Zh0zsj6Rv6
c1du3KWlAbaFIXoBwIXKfCsiGiH4zjoTAh4xmEKQ1tiibFzRl8uLs7DVZroFwPnNj0bZ+e9HribW
0qBqeGIiKaAekNihjokUujZ2Wz1q9/rEV4B8Sxf97G/AxGMCZwlw1anBKkpVNPqV8w1HHin5DlB4
eGNmk1dZZgR+6DC6arMIjIk29FCTXPPzPN0GYM8AB16mvg9F2W/FMKz1ji24XNR5cZyRTMaEy1wQ
pO4qDhYmBHEmeJbfBgW8xagCfmGyocoJDDZgjOCCOR17lOgJARDF9DUDLAKhnu0mNXuBHNA3rMKV
gdrjZXuLW/e/9sBVdWqPV6ycEo47K0wR3Xusax2euonljixxYuHW04qnXzrq0KhD+xcqTEAPSv4k
RxI9bq0BYaLloaW7eLw8nrXPS/M3tKlVqCo+b3Svw5VqfeXzKFyANgMAFAAATqeLFaWo0RmOs2Bd
2+UdKrRf+PlH35fOWo9IdmwCfD87EG1brUmhLq22jkcI+kRRAEa/wunPHytDSfDeMPwmy1tooTMv
npo3wqxN0QuQaSh/NJYariLWgtYlV3VsWLoR7d5GLo6MwIHwxO3TzhUGdyn51bM1KqWlDQDwyozR
Bjb3LJJIi56aALgYCMK+JeqDvfv8Ah19Xo4g+iovIHCMzydqCuAWsOyfR6wyE6wcH3wTcO3SEpkN
acXY9bpPrZq5DdClO2NM2xUrS+sB/4qGZyDD0PsuWWmjEI9Crug+yXfZtO2rPWn2q43Ji1YgcAGE
OVCyZ9tNQxuGlomS+Bw5m0G3DgwdRc6gNB6KWWu1pdlxSBkE1BSAJ8ZNCEy7jNJIALoelLElfjOC
6WUs+6tct75XXflWAxfuZBDCdGrkNC7vh6UThcrs3AcP7n2AQ05PVJ7SEEjTQQe6nV9XgGoynkNr
NXkfhdK76Nx61W0UUbrMXiPJXtroANwhvgR28VzkfIqmdDSbUPfVrnsGUft1OuUrN/HSjYdc6UyQ
DE75M5nzIh6qLGKR7hfNXhnRUqF4XfR2eQKXlg24ZvSWA1yDFIXksEVsAxYAjlxkypHwcbQ+/5Xb
VeCQwiz+knZI91kfhV5Q6muCwYujw1WO/YJ776x0W0ABT+cqzoDWDOIHZ/XwjXEz8zjpJ/fyIBdN
fWCtUI/Wz/QOsskcIbNcUT9Iy9uY5ftUi66CMllJoi9uiX/NyOUVFPCHmkc1zOS7Cu2dnyb4Q7CJ
MwYkHwMvBwLy082uJVZTDia+P9W31XjVBe/s003Ps4lZ+AoHihoADJ+aYEoRNyXeAr4o628G7fd2
HPyuOvbyhQX514ysCDWhBBn0tanjHtcrrySRvR1x4yOfFJkrL7XFtT8yJSU6IlPtpqhgus9bKHNE
yP7FEA1b2WDzzMvO72jaPkpiRzF6g8pCrI4h0NWxCaggkgPKPrdKuhmbLnXVfEBKTF9FXy0NDelT
vNjnrkdU208Xa2qCbIaoU1/NNwrdR+Ftkq483RZNALEDCzM1sDH//WhgvBtjOuQqIMxT9toH1Z2e
5RsjWWuoWTMjxXWmFuaRUaIJblTy6jmNaewZkGd/6yet26xsvXnB5bWyZ1ZTsDEhKSyzjQ6aCr2V
KDR89E9TR8RUbJskbtzKMrLOicOkvMmncdyWRVV6rAkgt8FBRtQEIsXBHoF5Ttt0D5H3fDOEmtE5
vapmu6YbSpeUanPFRrA/J2bbO5PVxVcmeGASXpr3oCBJt20OovcQHU1bNdXRUFZ2Tp6ipQQM6HDv
tfnLjFkfAlfQqo+IRaBh30NqAUqn4R8lJwChluoPQ1GVVzwWyUaJxuamAaFG7qC0SyEfGGsblDU0
aNWp+pMRhJqTxFEMRnTRHmqjjLeqCNZSiUthBnwSksKA46KwJu2RsoqHhrY2BXLF9nQ9dzSldpSZ
2R6CHiuLt7R2R6akfRKFEa3sPjL80HYz87bGk5NsL5tYOsrIHc5EyBjOGQ4nS+wpySw42VK0N3Oe
l5dBuBGlcV8IRreFwVZKQUu3Bo4wqm0qhC3gdU+PWEfbsOkUqvtAOb1b1rgF7ufh8pgWj9eRCWna
7DgMhMh0BBLQUxs149EetP2MObtsZimWgFoXmNRAPACCWNkflemgFJ2l+0Off2s1Dk23aWfmUHMw
IzDfhl2K1uY1oPbi9GG3I3NJISolM8hPSkhSESMCNPPHMXaMbmXuFr4PHgWgCjEyBJlyZSwbDSPt
TK77o4keORZDKCle2dULBwhx5FxsZfj9aAI63QHlEICiY8AVBb6qXyFp1adOz/km5wrd0F4zVx4f
iyNC2RGIgrm9UK6G9W0jhk6g28bSk01ADK8SK4Hr4oCOLMy/4OjW6JVssvsMFrooeCwMe98p0XXd
Ta7VFWtB0eJooEEHSiG8cs60fWwFRC1zsORbwqksZRMY2opHWDg9uAn+a0EO61IIY/CEIFAdk+A9
NAEAHXr+nQ3wcpfPz6IhNAMDiov466xbErzsfZ0Fge73Lf+jgNvGYZMOGRRSr1mawzjpDgTg919L
0gJxdCBOZMSOU15b8K19axLMndslHi820xrL4uKwZqo1sDLNZVApbAUVGropJgRHtGm/0STdsLwA
znhNR+RD/kceFCgvLUAjyAxuk44RJVPdQuSW+O0A7c1RzQE5pbmxadRUPJUILd0CLAuO3Uz6I7pq
u2dDHUZHR4jWOmadDE5gWhXSmq3CbpQkjfdJDCYGMw7Elhjt8JqxwXSHpGE3Oq+bg8mU8hkdyqmr
hQF/wuKl1/kEB0vjxnBHHQRXrQg0KCSCrW9LAlpcBykqbo7FC8u1Imru87qt7w2lzq7tMIi8Md1P
bXeo0ZbHQo9lHprQd+GQeRBGjRV3CAOvMNl1Elb0Fvc48pI5rz0VNM6PEfgx3FJR62uNCePBaFj4
F6EL2xgQ2drWYOvc1iOLt4UoG3TXqb3LewQs4CKOXXSJWH/H0opBq5sQML92ikdpM2z0AAQ4etbR
FyTX+ZUdkNprhTrtL2/7pROMssNciIQLB8zp1FsovByFaBKcL3JF6j9hscaAtGZA2hhZn+ttymFA
7b3gylzjMFz8PLJ5SH0A6nzWsitAiAxm/lIH0rH62+nivivXuoIXghK0bkKWFTiJWfl4PmJHDnWq
cm2wuUYQswb7kXlctfZl8QKJFkVdA7Ut9UDAGJhjbYjqAY0sTVcpxqRXsxwvJtJuEA0969GwNRN7
h7L4XuvEfULDDTXz0AV25fnyXviIEeRDDFQMyFzAxT6jCE9HOrRNCggVQhW9SmsA4+k1BKl2EOR2
kp6Dvio1HC3l6JdiyhsZDNOJ7HCHoH1w8nBVEW95KtAbCHA59E5xx5z+GhJ1XTTBKfhmelUD/xIY
lcPDn7beekEwC/2kXsRvY/Xn5VlY8pho94csHsKa+SF+alYpc0OrtJH4Obsm0yFsrxqxUrxa2rTH
JqSQkAuNT0Y/EF8tX9rbbE2qbe3z0sRNuOcr3YYvjrpX3Xr9fKIF5Yt/52cORI+Og1FxTaA9j/jk
mzG0nhnq3uUFWPv5UhpEp102ji0M5MMetGMOgsyVjMFSiERRrYIGsoFywJkMWZnaVAFWGcXDznSg
GEh37agJ11AVxalYu6a/s7il8OiD5DLyfGgSPp2yKrcgsDwRglyi4UUTdIND1RVrXJ6SlY9+tjlb
8CG4hABGWvauaJquiqzYh8wksiw4M6DwTj+3OP8xMmtHzx0fOir8p0OhkHRqaC1AaqYf8MZduY0W
h3D0dXL6dVVr0gaNeLGPAONhZOOdVip3gRpUK8Ge9Fj6ZxRzTRzhnnZ26xXxiGRer8W+Fu2G5DrM
DkmROKlyXY9eba2E/GvGpCmLKgFEUQNBRpO+9RCRgqQayWIXpHAuNf4ETbSyu5cn8d/BSZPIS7sv
FRODS4UJTwlEoZW7cbgyKumU/jOFoBcB79ecFpV2W95YSYgEcwzMf52+8KSqryylW0uJLlmZBUiQ
68cD7axfO+YdiagBDj1jeOoG17ZeP+VrPkZx/H3JE086wF1FHCd+TtQHkr+1Gfl22cLSahxbkOZJ
BagHZCMYQZgf1GTP1V28xvYxf+Lo2v5nEGggRDJ/7i6Trm1LxNWQCyx43T5DNjtIUyenBMEzd2jz
SSzZmbF5xY7cPzMUTS1i7GbV7JFCY+5aVWnpuIBN5r+jmSf0yACq5lYfxiRGr+LTYHhzdGHbhZPz
xNOi2ImVz91nHwOa9dSRdke1BzWKU3skGLUiIF3kB1fjW7bmaZY28PHXpQ1G1LaM00xEvq5Q545X
a6D3pbU//r60vdopH6Hli18fd1Ak7Tak/JGq7yK8/yQ08mya5mU7WpaJFjmDmkXk3/fKL7ZVsvfL
52RtoqRbP1EKK04ovl/oTiXcNWrOpWOILBX6P9DhN9Mfn/58qyyMUWdZ5E8NsBfR6BWN5Ux6srs8
iqXlwA0PShzQWmhnwgz9GIbgco4iP2E7277S1EcdVGwKcF1D8vuyqYVzgkwFA88PTjzePtKElcnQ
R4E+hoAVGKAU6yG5Sa7UoXnReLG3dDT/pfVa3XVhFlFgxmMLWEU0w8i8Qhp4BqvKtkNfCT3lJ2t2
xlqj18I2mMnVUUw2INCCmTxdpzRnrRJPdQYMUPiS6wdNnVbyYwsWAOUCJ4wOUCfeFtKJRJc5xKdp
GfpBfBVe2cPnSl44J4iLgOmdITLYaHLChQwxU0yqdD7XTISuQ4UmG/EM8bgVtzX/zFOnDzsIX9HQ
jYjyTL6X5jmyLVYt0BHHdEinFMJDJ3DlBENp7Woi+hV78nPsPwMzmYV9DcQyIBqnK2NMqlDrIRR+
bIGQWYf6NTTe21+xddPy+zoEPUQ7ue1a/u98tdCUr2KrmSB5n6PnU6tZhwsUXFnCL6xpX5fFfRTl
m8sHSW6L+hgZxVNg5mcGUEMuwzMyWvEYD8LPCuGE6FFoSlfj+xLqYFnRul0BLZeQOUNsOTRXVqK1
j8eGvJAo9kL1E6TjAIFKIwSmsK1oFLc+a83bIY68FGIumllsY5FcmVFXOnYNCigdYryFOjhhPWfM
IE1EU9RSOf/DY4p/rnpVJVY8zPlpZwCkAo6HJBTWW6Y2ApFkXk5G1aIZSVfc3EiM6yhizGmC2l6Z
haXdjAwyBOBM9K6foS0SpmcNGm8aP9G9Ehrn3bTNNE+Mnw73MCJwT82sMoAXybspYl0WKwlp/Bxk
n2WmPUL6dyUuXpq0uV4xa91DdEYGSUUWQHJmlLfQcd5oVuKIBoWXT5LufuzYYyPSnmGRVbeFnbW+
nd0IctutrIaUof7P58GWAGwIoi2UKk4PnaK2WsQL0vmBwZwu+jNkkTPF7yW1dpX6oGU+BAtWXmRL
5xwqCP81KYUX+WTZI1e1zte59h1vgedc77aXz/maCenCbNM8KOMMo1KnW824KuqVWVv5vimlUnnQ
UQBx8f2w+JPrv/hacXTx+yYYhJC3+OD6PF2VFocU/Smp8MGb5SZZ6hVrnbtrFqRFAHVIo3d1Ivw0
20+PGvO+sADYTkhrItxG9et0AFmmGpU5Wp0PPRBwIZcrtdzzgAgsJ9i7OqASDMC++WQeRahaU1s0
qvRuhoTvc6o6bd3hgS9u8ix4AUHSe6qtpaoWL0VEQuiUxL1xXs6LQ2pGDTgJkaOcCaOyCLp/ppOG
FFmlcBO3b2lV72m9EmUurROYchDLIpVzXqvqTSvS1ETtfCO7j96H8eHz63T8+dn80URGI4h+O3vC
8YegW/ueNp/DtXy4F4RegOLiyQXWPMl7tTYS3zrAJT6pv0FU0ukMSNyvFb4Wl+bYihSvoP+z00Yo
YvgBG7P3TKH0kAeh8VxVtXJXgs7YNc0hAJNE9BbbTXRP9DH/XJ73n4Fit8/vclDzSh6HonAztZDX
8lMKob6tAZmlyyu1dNkAgfn/BuQuCCas0goz2vml6UGPkbDdl/basQlpsRQrjNVhwKmibbwhjeLx
P5fHsLSZjw1I64RcIkjQKoyhtX4aPwP9K59HIwUuY6SP8C473cx1EkMv0xjglfcaQWDB1mDrS6HL
HBzN1O7oFCHSZWkZaaxBOQSHMXoLx3CTM3BJk4Ne//jCPM1UX9BDAGZUjlLNHjQ8VQfvqQZ38ZXK
v+A9P5jE/vN5uYFTJ9M/3lNl+VXXA1RF7HszJRsVvYmhQe7Bzf6FCxNgSnAUo/6IVKx0YdpZUdRa
Aedp72PIIHTTWlBx/hpnYNcCuhboZPAOyM9VFYKiNbDPHP0WqtuLh6Q+dFV1ULvAmYrp82dxLlSB
QBXPsXPR34ZPvSKCpvIB6N30XOxUMtwUfC3hs3Bc8O5G+QXhJYRS5efChwzL2I6V300HK3lm1ed9
1sn3peNYsboLgDysfJHfGyigJ8P+8j5ecsx4zoF/Ezw4mCkZ1NNE4dAPgle+ljxmOqhgh9Ib1Ds1
C91Mua2izOurtxEdZJftykRiszdGdWRG3mh4Y+Ctd+oJgpSNembXjR8LxYG4k2MOhVMFySYavtfB
NSgfteBVmD8CnkB1dd+zxNWSJyZepjZyNOTQs8Zye/p3yIZD3tcOr27pGnhnwaEf/0bZoTcMwDez
axufNxuueKW1bz9fJjqZBlmjNMoAbzIH0fhdBkITlHoTp1FfLs/12jCkTWSNNY1qHcMwigdkJAEB
cESxEs4vhHuYKgPIXxD2zTKGp8sJTH4iOmjjAoAb9Xdjrir3SRfrTmlAfV2EoPMchPIy5ln9lQ18
bFnaSITbimG2cQNGqsSt6J7yO7toN1EG9j4Au9ptyv0per08pUvnHmlFA/2oeFaepamjrKoL9MU1
PhQUHSBN+O/L31+4xsAYBg5oEMd+dOCdTmcvEPSRjnA/yRo3rn40uolula2I/0c789Y5Ci7bUAPG
VtO5DyEs1XRy8ya2d9oapc7SBkSeEiLsIPBHfC5FLRz8jXlV9RB07tyWH7Jps6pDsLT/kICDPtGc
tQG46nQgCtgu6ibA5ZKZo2Noj6y8T4U31N+i8hCvbfal1T82Jj2dgkTN0MYLY3R0uOamaxXxpZvy
+Puz/aNVoWADCeMO39f4g52/jdU+bH43BIwga6oES/sMrY8UGubI6+GhdmrJriknga02vh69W0B+
F0biJoan178u7+elGUPUPTM9g8/zjN+EcDTB9kPT+EGrOE6XrjEtL3wflU9ssA9ed7ig03GkwOVP
pZ2Mvngl2nVcHj7985Fmx3U1P/ZNACClz2Pj9YVZjn52E5k/LPr9C5//qHlBjgBUQ1LQGrd4WXJQ
jfph/L2KE2ecvmIAgSrQRED5I+F++vsHXL9Mm8jgC5q50DwCSt25PARtdrNS4hRd84AHz6I0aJmR
3DDTMnPIGxMZ8M7WtjGtn6qg+Q4tqrtBAOMXCwfUyDcBsPBAFFyrBfs9InPNoLrYl9M+gRwTycyr
OK9/c2r6ZSI+/4w+/n1UCm+jEMJPItKFT5EsVwGbWiP5XNqCGsaP0BY+7oxGhLaWOQx8FL6lWE4K
cYQ2XVnFeRvIU4wayfzAnBFpcr40qcq876DD6ENvXnNHo3piXb6vqtaxIOPrjc3gXV7UBe8Aeil0
vgNMPKOvpDlrCCkyW8S9H9SgtW+66WfPAI6Noe8yNP3fy8aW5u+jeII2OAu4GWkDhQR8+p2JUo3l
1OONXX4+Ezxry4EyDmIHQNNJHkIHJWZCG9b5E98UybYHsHMtpbk0XWRmmEfPLyTU5WtO13nLcrSZ
+uOo3VtR/tAlvTtM2eNQrlVJFk2h/KOi1WTW45MOdNIorDGnXPgJTV6rKfbaJHtmA9u33Vpf/uK6
4N5GMxz6dBGtn/qOEHWHYFQn4Tc8czYc/7u87ksvEKjiQXsAlUbkn+REpE3hAIKu7/0U1M6O2vW3
g1rdanq4h8jldMCDZCu09M5I9N2Y5V9wC6BGhPgSmk5QbpLi1rTMejTYd4NPyYNpPK4JIi9EPhAb
QNUGSSfYkFGTmQXm37wfe78BRL6M3lV6HyQrNc6lBULIja7mueHkDOwt6qYYkUUTftia3k8F9arL
C7S0146/L11+AEcCZq7i+6RODlOb+0WbvvepeLYBBrlsanEos1b4/Bid5YxO91rJuyycpqT3DeVd
pHsS7S5/f3E5UGmaS8ImHJvkY+JAG1TW2Dih3c3MhRTfd80XNtRczPrHhHzPKFFdgxoVJgr0WdMI
7Wju5TEsLQfQ1SBSQ2OWecaKVY6KpgytOfqQeGT53Uju+m6vrryqliYKGuEoggLuBclK+dCnZjcM
bTf6HXkgEJGOd/UaunBprWf+NMgvzaf/wy0cBblaPVZlbDSjr8QvitsNT5enaamOjOcT/PF/Eg1y
AWLQG1VMWaX6QC3nr9DhCLyMWuEujCvdUdup2KCwNV61U2p6vSi4lxd19VAPtrZyfhYGig4jIDQB
cQUPhIxvLbg+ohObTL42Isttt05eby6PdSH2OrEgObGha3pmDrBQ1dumdkPlKdBu0HMNdaY8venX
NIq0hcfWiT3pGEUKRHCDxJh8ETZuO35HG+nWMu5YGjhGtA2iCHIBjyDV3nZF6Fb6Jo4aNzT/j7Tv
2nFcV6L9IgHK4VWS7U4O3T096YXoSRSVA0VR/Pq7NOfec21ZsNBzgD3YG3sAlZmKxapVa5FQd6BM
Jndlfqr0NUjRwrHAKwbxM+RrwNw497QeCFFspte4EU10rXrVHXe/orc67GT++fZsL60nonSweuPu
RffsFKadbVzsK90pbIIUeQuQcrGxWb/iBhdOH4ZiIB03tV9eQQiTwMpr6iFWoZofNeY+1w56W318
W0K8DW8aSN6h12QOGR2sDsFShwKmTN/zsBJfPzxLF5+f7clUll7q5UwAOEijblfla1frwjI4CLbA
lDaF3FfgrlYK6bAq4GDZiNKtMa642bXPT/vtbJW9FLx2TY3P02QM9aNwnJVFXjMw20Y59Fu9Oif8
xJQfjt9UulYBX9hFE20BYOFQuEEL6syAbiNFNchkOLlJJH1QfD6uagEumgC9G+ppUFbBy/VykkZp
VcOY4dHX1mxXwq8qKMT9Q80IcBzEh6DfgMzRPAs7MuYxh1F5apwoCcvyHxb6/POz5BTldj6qQBtO
Bo2rMvqXYwZwiAlxJqB20Pt3OUW58Hp9MDMEmLyODfxZiTeWlmAiRUEn1OQq5hkcL6nAwB848lSK
iNOwKyKoWXz8KIMSBSEZVESvmfJFIgnkOhTSE44RblAL+fj3XTycoTEzuSIA6S6nSPjU7oXL5cmU
Ua+BcneliLJwXYHqGhVf9JZAuuRvt+TZUcaT0E1ljhUmdK+Q/K6tNrLY3q8e04LGmVwpqC/cRBfm
ZocC+WIlO0IGHOzoh/7eibBeE/tc8B0gbUBzJ4TMgDG/oiwVrdAdBRM836pil7zdXvCFeGLihEB5
c4JNIQK8XBAuSj2TZYMFl4b2iMShd5clfvfbVDU00g1fS0BqUNBHqip3o7Im+fCLBmk2vGdg3cKb
cP5Wz8BTROSUqxnYb4jxSLSa3R7g9fxdGpgtUdFzcHdrJpJBz6P5mKx1/y9+HszcU/Yel9O8qANq
AUSfGZ4x3oDapv3FXONbvD70+P1nBszLBeoFGEqh7zuc7HYrxaZNj9JceSotj2GiwJ8AwFc5yWFS
LuGtD/RRc6Da0Ylvr8DSCJCmxztpUqFE39flCDTb4UMhKnECJ8KTFGOCshfE6zJffjjvg5zCtJXB
TYl+6DmEuW2BQHfarj8VerXxCrbT8UeOawmZhelClyaEkPGwhKvxZuFCMHbQ3EgMfuJHVwYbU19L
Lq0ZmN3mPDV1iHpYMDB4McjqwsRacZN/H3WX+cUAcQIS3IirHGCYZyYE5Unbo6HzlFbJZnSea+dT
3v1xhq/FeKeDJJzyJhx5FtVdHvbQLBhJu8k/jqtDxAK8mIFs7YRHml0GSECV2ujX/lFrhtD3m8h1
VrAVC1sPL1pwbbl//ds8aDG9vpN9z72jWVshEHZgGzRfnPyDuowocOPhjCQtdh8utqseB33oA7vO
G+9YOE5kFE2US/5xN4an8yRhCIJSpJlmoYtN/C4hQeofC7cOq8KKcn0FZ76w6xBaT6p26GAEWndm
wWLBoGsGC44DONfYyREf9/QX3585Mk+riBOINDjaY8TzuPty28us/fzZZmK6J4aR4/NDHcmijJi/
hjNZtOBNKnkWgNnw9pd+rKF8qHNHBce2KKKiAEC3/IdFBsnnfy3M7qq2BYFgY8JCUj6rz3hm356i
6+Bo6m23AM1BDHnNVNOY0EWFZBA+36b70daysGEQqQcj+k/m93dtoN0b9r+M6dzobNbQRKBXXZsF
R9mkgJnoUbnW+rN0yM8tzGaNZ2Y7Bg4sqHxL04h19+zjYStqMEgao1EN3cuQ+LpcepmkWdehhH8c
LT10dHQGfDjRgHX5yzaGrljc9/M7xaoQHfXEOw5RJT9x+np75a/j1MvPz9x97QzKMQU+X4IsCMCi
xNnWzT1I3G+bWTgh6H6dWEQnmDTiystpYqD4yge7IEcdrGDs4JTv/9v3Z2e8UiWA6sjuHZUVBc3W
+vj7EC+aiXceBNdwgPOqjl0q3ESqJUdPvqRhkT7f/vkLG/Xi87PpSSmyGKXA5wMS9lBTV7F1f9vC
0gKcD2A2Qblwclv1sIDmp36Tf7wnCPODsAG5BmzWKxplgUxZWnqc4J7Tw3s7WyPhWNimkxonYhL8
y7yqqvlM00kpWw3+r2zDkjpxUZUgGLFCVIdWgsVFW8AQTLcpapHzxzoki3Lb6gaEu8GPrv/mWK/C
/KatwWGWFgSX9v+zMk9omKnmDV0BKwo8164IUI7+hyXHfYRDB9+Oh8LMv4IFT2NWP5Bj7BZ95HMe
fXxLnX9/5l3HOnH0xBfkmIKUiT5a6h8uCChk4AFlAMaP7TV7gQJsqWUCbVDHUnv3k3cW3/79S4fu
7PP+7PVhd3ZHhgyu25CPufODOj/MNdG/pUVGVQN5SXQkTBzQl26vy3ndWaImxzyptobS97QyPt0e
xeSgZ/E6KpfQ+EAPB6bKna0yJI0bs0yC4NhkaPtTHo0K19g4VbDzTLoFtrJYWfal44FrCDlFvPnx
Z7Yq0ukdCrYUcjQ0O+qGLPStLLLKU5OshJ2LI/v/hua1IVXIvBcShjT2Yg7PSdXFFocG5BAcNbLm
4JdHFYDTBi9EtIjORmW6WjXaBjazxTfuRtzl6nH0ft1eqsXdAKzg/7Ux33AAYFKHetOBId9Iv6Fg
Hfm4AQTpqGCDPg8vj9mObgjtSYc8JuKdFCmhsAaA9raFhTUBNQfinSkPi5t8+vuzLFpPrFTXcrB3
Wv5b2tw1UGlPkq8pxOqcasXUwmzBFMgtUWLBo33eJVD14ORuS+Ee+71vvjr9t9sjWVhwlGcxVcC9
gVZonjLtGl+jaZt6R7iImIHluawe/OEUiDVCvr/7dHZC/8oL4B0LaCwsXs4Z9BOs3K8H9yhFNYal
Sh+zpHzoXTdOMvlDDpCxwLy+mc4QD265+fgw0RaOJKHvAZs7x6bTMh9NxhPvKGT5kIAU9xBA26sI
VtIGC4sFrknkt6f47joBjTYIu+0rmOmNHd30/cpeWJzD8+9Pq3m278DMhBQOwWq1ZrnJ5M7p7gf9
pI8PVVOHFPJbor8j5f3tuVu4IC4GNdvsqnOrlLQYlHZ0g8/AqQ2fbxuYPjDfGeejmpXHkHCTmoBo
x1H2Y6RDhoAj+5XU4Ac1bPz3p9vWFtcIIH8kpxB2XCPH3JYkhosDpbGjq31v2FpCdWk4YJ+Z6Nkh
KoeO3stFKkvpV+jI1o7YImFN3hw6hI4jt0ZebrOs2d4eztLqnFubbYkMemAcr1btSE2jD3MKggqa
PbZBvzJtS3YQcgKzCjVqRP+zF15RJkTPiaMda4iP9HX3xEBVkeVr5fulyQObDrptcYmjDW/uuwNr
ULTFcEwISxJ0nh+RZxl4iB6vj98SgJMjh4aIBA/+uT/S3CGDqpqWnEa7QTovyoIV17owY2C3BOkV
KB0Axp7TtfVB7rHKLoIjzWMngMTRxhh3txd/YS9fmJgtvlc2psPqEimj58TdDenK3lr4PCivJg4P
FKKumZR01Wh2X/n+kVfqvq3APVskKwnIKaCYnX3UA1FJQ+wGNPx8FRRiWykSvJjAexYF9lvtPlfu
1grQ4fmddIdutfNqaUznBqe/P3OhrFIysC0Y5F87mke4A1b21cKyB+jmmzqgHAuchdPfnxmgyCTU
Oi9BtAKSI+0uyELNev3wsgPaj6Qq6neTLMk0qWcmxJAO5WBZIAp5UB6AJXe3P79wBifmZIhLGFj7
K8JZPCsLRblBT7Itrajnftgk8q4WvzSrnnpi1afb9paWZCoTTP2DoD6Zu5bGkJ0EJik5Df6jjFJz
5f5a/DzoVKZmPnjKufA0qs5M2n2bnDzvt+RpGKz8/KUFx3f/+/1Z1qJjY+2PpE5ANV2MkTvWMbhh
N2Dt61aeHGuGZhFUVYKBpikwEFQeeR4VedSJFRNzle4pUz/lbgGPh3rJBHi73Fqmcn3mdaAJqiTd
dl79VGTNXS+tuPDNp7z08hD1thjdhk1YojqSGAFSvSNoQG5viTnh5/x3zF89KaW9pQShENzRumNn
ZU61qS3zOQhIHyPLnG1Q1agfbYkg3OfO15y6/FGBxDqs29H8pTf+5vYvWnJUZxPzF2J3duaajKrM
qzAxuLy26HUMef5JG46UnsyJLg+9BINaefkt9BFM7ZqoyUNfVQcqaTqoZzYrRJOl5+JgBFh58Od8
B34p9IzmVYIuJLRr0e28oaojw2/ots+COjQr5kWq70F63RYy1ru6iRntWYwXsx2noC5+ROWq3Qb2
h7vA0O+AQjVImFDl0ZFju/ytdLBZodBAdSLp+JYX9mujDSvX0dX+vzQxf9eleIs7PUQh0M/8FJSf
NTfK2c/bq3zl+mYmZlEOIw1IkSudgskCVHXdrz7pYw/0O+wrs72VPb44HB+VJHQCA/M4v/o8tFMS
nXf0VBno5ywfzPEPJ3/+YTxnNibfeLaDaqD+HKvq6YlLLYZKBZR8flRtHXbiUVprKK4p2pjf5R4y
MBN03L+u8vE0BVPKMPkOf3h28uElV+xInSwOgnolOXk1d5ObOjM1G5chqJtpkA4+NZ6FgPc9AeiS
ZCvOcOnimOpAgH0AcQVc6uXkeaPS6dApcuxKM3JyUCuvxQprFqYZPVsejUiH1ACvHEV/EuMm9T/f
Xv61788cCG+zNMldfF//XaSxI1YChbXPzx5uo+4WvGzx+ZKgJBPZayIOSxvqfAFmPsXtUl0vfIMc
B/exy8cdt0mUpc+5vUaNdHXssZ3Ak4KEPXDJqGNNAz1bh5KkdWH6hBwdsteC+8FIoblohE12JPYa
hdGiLewo9C4hlQ/Fv0tbzJI6ahy2hkEl+yBBL1j9XPMRLOvGxvRWasqLMzgRyU5QYBcoqUtjdZPr
AW5L7QhSvk2dFpvaJl+SSvs10GZ3e68tmsKDGoIik/TQPMnLRNOXzNZR++hYZNEnsxs3Jn3K0fj8
vxmafsjZYg2Q4KSWgiET+vBols/5feXwSHor1++Sj4FAu4n+CIBqrxIFtc0HOxAoHCgtua+LdE9H
564b6coSLYDzgW0+szPbEEOPVyoJ+qmoFnxKMvY+MHTM9WawsQq115gZVV63rTpry3V9x63i6+35
XNqQWDdIPCPGALxhdudRR8tLVLPwBMtEWNZDqNVZOGhvOdK/5ettW3+Tu/M74tzYbLCVK3llji45
0tLtt7ltU0Rz3q869fsHiwi2a2ruRlbD9EizDLQmliDwuwvayX1hR4Wm4FU4AEa18Uaz+sUS74tm
FI8+cRGUqe6JuGYRBmNuPjkGQBQtMrVbnmtOKHTwJFRoIos0hIqho3gQFwghw6wu6YubZeS+7trg
sRhLNwoK8O0h0gmiMuvIXauTHnGvTQ5JmYIfajQCSDMU7zUUpR8VAHQxyHTS3SBtP8pkNtw3pV0d
Rld0G1JyM/ILl+zbLP8je7btWd8XoTMUbaSnrjhoHDLrbTZ6IXhNSDiWHb83exTC0D5gQxq5yB9T
FYgoCUYrgt63s6VuSjeVTSFYJ9jXUeNJ7OkGfrCrfiBabsMCQmNHAi7crVJ2EIpuSHY2VCGMyJLD
HwdaUvHtZb3aQlPYhC4iF9UQPEn/NkmcHUlLlGbZdjnCpqD5CeYDvmn68dnTjL1q2oiV/cr1f3Xx
zOzN3JqrS6KMjNGTx5KN7ScRG/4lEJyawRHJArs/Fxww61Rz60RDytP9MgZ6xItHB6BoVUMkaeX8
LTlOqFyAmwXwpetiQtPrZZpqPoIAEdrqeRsJ8/vt5bnyZNN0IZ2GpAQIepDxuvSYFsGe7jn2hK+d
Bogq1r+LfuVgL67ImYnZDar5AJl0htKOeR5VCmrFHw01ZkOYxWL2iOItc/B9UC8/Vqfb87P441Ee
mFovp4fQbDvx1NZGKyDaUWdJH6rcgzx4uzJBc/1sLO3lGZnO0NkZUQS6bbxO8aKVxQBdnaTcoupH
HvzeRpWKDqjs+kMeokBdR1WRjttSN9tdpqdp5Bg1+6nX3IgtVgQbR2XZGGpNsNbMtLhPprZTPPwx
EfNEjIkeFd8De/pJG0FvbX4fCnPb6GTl/l6yYiDBgBwTeg2u6FqtEVKbfoYAyDc06NjcO2ClsryV
aGTNyGzLK8oSe1pXYNFoBCLXHx2T77pM7m/vnDUz823PhKp16Dcfa/9tzE6VOhRr+IVlExB0BB51
gknMNqfAUweUESgniFqk0aj1d4YUaVh/vAkHG9QA+hhZ8am3ZB7A2RbgN54NcIm7k87n0lhxQldu
bvq8i9QSehwhOzyvmdaDBmaaHh5VjMEBQqZ3lFkPbExifbCjf1gVgDTh9CD/dpXah08HjRBxcZ6N
b27yi3h3yYfJlKfRoLdOR7FiKiPNTnOCOjlPzBanOdsRKCmaG1pv/mEUyEUbaEtDa928saFpDFuC
q0g7dnWa3I+0lTtXSLIru2btpTs91C6iMsSfoO+Ev8ElgSTS7LRAwmoweYVOfaMfX7OgcMK+ol9V
yV6RcvndKrxSpG+s8dMtWkXiFxjnCbg7f5yU6FdVTsaNY90nG6rv0lKGTvM5JZtGPSpw7d6ez4Ug
xUTOAMUMkCpgd8yWzPEJ1UQV6EdS/aElmBUYCQe0hVreYwO6xdvGplN5NaNgppgQz9ORmp1aoo+j
26elcYT0OXn0LLyJRibybWuA1crWUlAme87GLiA7a6cejW9bX/AZqEBPr0vM63VVH6y47ZDR1DgK
g0e6+bVtX0iirQzxuhqNXTPxMP9N+FxTGUFbOwlYZxhH33xOlBn2wwOkTkMqtqkXU7JBEBBkP26P
7O+un00ssFBoYZpKHy7asi+vUU7wQsnzxjnaVdZspFeBy9zSkg1ruH5X6J0V94XxBtXtVoReq7qd
4LyMlOLdb7/1ZQwZKeMQQI85DGqvDzPd5TuzTdpvwur4a9m2KrSaMdsPDTrIcEuZL2ajyq1BERno
Y4GN2kj23I7uNzk2xZ30pBnpei+2eFsUkQfSkzyuclZt3FZPtprK5KZr0D8Zgj2ERhKu5EiU5r72
rQeKLqNeA0ItLD0wDtADw7sVgfic6zfhsvYZutSO3Cv2vWFtjSw/uCrZ3l6HmZmpAAxKAiBYJ17s
a3FKPG2UdEeDH3jQnMZyvPNquWEgK/0HM6hEAHePzs2rrDKY+jqfDJQfere8673xtQ3AdOeTNVc0
u5z+Mxxk+FC1B/cQXruXu0rrxQCa554fmiCp4fyqR40U29Js0O/ariVlZr7hrzFUWFBeQc/uxJh5
aSwAwU+hZMoPHkop0tH27VBO7WVFRHyknTHv24kTyKxWGd2n6vnZ4fmP5UlCzcRFf83UmRnE4aMZ
dAc7eNW1u9aBaklbxkTL4rGME+1LO9CdcFfC65mf/49VVPThz9H5iXLG5Xj7rMk96uvdoTDqGGkV
UNnXbR6VmkPD3Al2lVdA7Igkr7f3ziyq/49ZeCdIKoCJ+AqHkQUpeC8bmBVjGyaZ+wpKnBVvZCwd
A5wxvN0QZ0BUaBb/dS23QK5nYUKVUJtgKEHnZjg8BLWXFZYu92MaeCSiVp1/EiVEskdoXsaaaI1I
JVDHaKAVF9ZlzR+KXl/LNC5savCgIB83IRwAt5tdeEZiSw76tO5QemaIzEFo0QfNfBDOlw9PNGq3
QPQZIJmAJsIsgdQ5Y0OYgB2hf5HFb6NdQ8DOb5ppKS8smJc7CMqDXTrkRXcI5LZGhgraoZDoRqKn
e20NGYnhM8osoWuqlUByFjJc2Z2d1KIQqOm6sNvVnxsbD4kudsldl72k5PPtOVyyBHrWib4I/gfh
8eUIHVKWQdc33cHJ3is9TuRBlL+74aCrl9uGFk4F6O3+a2gOsOmhOGrlY98dWvOJsCe2ci+sfX62
F0Cfl6Q2wThkWoRIn278YLU2vODFLoYw2w2sq4vC0mCjqw8jC7AbSDQ42bbgn5VZxtgpUWak29Fb
mbqFw46LCMcJRC1IFMwBPSbaZHvHT7qDVRfjpq9spLnMjj1Ri6xpky6ZQtIJyE+0H+KKnU0jq2WO
egB8VxBkTxCFvUvIU7vW7rRmZDaPZTGYZYMK14FwBfTgl857Z8aapvDSxj4fyewIuV4X6MIX3SHx
7+kIujn3zjbfHOuTvUY6t2Zp5oub0RG8zjEclcSogtdaBMFd2u1TvhKULO3x8yFN83qWyRGW0sxE
V7jPyPioU+fFy6wft0/pkus+NzH9/ZkJmTsFsTTMmuvXES1/MMuIpmzQ+LFE6l8HBzY7vPmmAsTV
M9bkyEM1OY5Slo7OAwUxWCw1tSYKsrQyUJCZyGHRg6HPX7JFhoDNhbLhgeZF8CLakSHhrVeT+pQf
+1wNTzaz8pXTujSF50ZnuzsZUkTBJY6QkT+lw5/E+kT1J618u71QC0PzJuA0UOAT1+P8ndcmgGf7
tOgPbKzUs6kaeafnlX/vO2kQC3/kz2nQOyvX0hylMy3bRFSDRjvwH2JOZ4dK6DhJE8DooLRnt3tv
PfexZcOmByTI5GLXuCJ2kj1J0j0hMgZg8/agFxwHapfow0MyB5fVPPkBVsuSqJS3h84qw4HaIZWf
zbVWrYWZhRH8g8sKyhzznERHDL0pAHc6AGP0wGgSQdX6qZd6KPKHWqyGGJNHnYXGSOdM6h+AYwD2
NptSmw28wJO5PaDUBPAC0UMzbXciyd4d4ATjKoOoERX2WyHasJ1YZIrmg3DLaVUBuUODPnz+RAQ+
iwFEnpB2LILmUOfp96D5xoZ+DfS6EIqfm5hrACGbQyu385pDZtzVPt+noxumzaupkFB0+QuUKG7v
FHM6ZVfTClpv1FBASXvVJpP14+hQt20OpkGNB8/UXApMNB8e8xaa5gliqyhTttrQjkECodTEnuh6
BsF5oUIt7fLfvYDafRyIRH8QtHc2gZTsTtq8CBsRGC88gPJibvUC1NPCqUD/WZXZWnfr0n4HnHPa
iEimXOlsWzm6T6ltNwdW1u9gg3sTffeqSQSht2drwWXBg+D7eEyAZXS+B3vpmK3ibnMwUjss5L7o
P/X82WXfbptZuL98B00KYIQDATGIeC4vFxEg8+VRrAl55s7ez1cK2kujALvMFMQiaXl1cMeyH7Cf
GsyWthmaRyHeIWjoDJvbg1hYExRgQZeBrDjyA/MXu1UGNdIxOS7h3HnotA6oN76bsi23zSwcmL+i
LyiKIPcOVovLuQLiMSubnOoHIeXvOrG/ER784r3/VBQairUBqcHhK+WKg7+2aiIdilTslBrF83Ie
/nk8GMGfqx8cNaax6pUfN6YWutROQxOE0SNBk4wBONftwV5vjMksOFsDvNPRvDAF3mdRRy7V0Ghl
rh9qI7bfhLFb+fz1ml1+fzYsPI8RhdT4fjHmOdrqVR2NCeFxL/MDrfRNBrnrfuA/TVZ9xXvwHcm4
ba2NJ8NQZaTlHYmV4Wzl6B8UuJGCxHzuLPuUEusu9eVzLQKcFbPb56oRsW71b/pQf5KURiatd5Uv
NobZvGZlrYeJ0KMAwoCkGSIOpiWrdz+3lfeAhBYLi4p/Llv3LhucyNWsyODGYybEDvf/SruQef2S
AVQSrD4A2YOU5UpcLihdP3WzARMOwt+jygCCGKrO3JfSEHc0MY0XRmwmwlaaFRDy+k9N4+3rSLPA
Dd1+R9y9+j4kfZ3HGvOzfUDcMnZr/2dbt108gLNy5TRcb5C/PxPxDjotJ5XKyw0ydQN4dl64+9H/
2vpf19LWIIPFBy6vCxcVFbTGQ3BtAfHqNdmYjFXn7IFIKaKG+RsnHb+CbTmyjGGjtIqFRkPjBnAP
t7S2rl08OK0Fyt+mvEf67ofLCUKfljxrnn8v7fQOfdL3+FRc6eNWz6rIzxmCTwiSRjxQb6Wf9fEo
kUKAbtxR5zx7CJhyQnSJ/zZH/5FWANwqsz31NYVYV/DcVC19lFW775OKRpA33rhVtzFTtkutsf9D
raaOgCbr4rZnVVh7pRuWZNghJ/ulTDm4F1x5SGQ5hJnRbTQjfzSn8IlZjRUOiY0bMFDdfcNGkFUO
thkKPx82MmBWzLIsNj3tj1+nkbSNrc/KKFVVlAASHnpCL0LLRS0hGxkH6aSJpiaS5N+k7z6Jkn9h
ThAPpX9v1w2kU7q9k6axZSUvnCf3kuj3Ng8eCXMilnYPoCn6AkjkfWK7d71mx03ex6pTcTbkW5Sq
9oXs7tKq+eSR9l459Ekl+bZC8lfxb1VlxEPnbISn7RPmwycPqFYP9amk4101ep8Ml7zkiRB3Q9Dq
cabcJ9rqNGTN8G6X+pfKGmJT0w5uYW6aIYgYzw9lNiT3hSZiS/hyYybYBb65SRgEmQz1oFPeR2CX
pVGpAhrKMU+2lUFZGGjsABFdUCkN6QuTU8+s/UMrHW9rZ0DoI/uahMNQfreo1z6AZ34HMG7cISPn
1lUUWGht6nMbIrLFve0VWtwpMDYkvoZcqU/eU5a0D3kLdlSvgaC97Q0xus1slAsQGPa0/i554W9d
4qwg0q5vVuQaUaEFHxAS74DZXR4/RhIdhD2G3LtuHXXy0LE0bOtXnyYr5/zaUV8amkWi1aRZxS2F
CETdVdpvXYTJx5MP5yZArHY5lt4ZBPryMRY2Rir9VDfbhq/QudwehTO/RWs0fcp6mq6s2Cixq7Tv
+lqsM8ezIWb/K6oMPCeyv2Bcnc0Uq/KaTM1Ne7dFN1aYq3Zn+v0rarQbIwEJBwsiK+izWOlq2AYG
M7dmrXjc6trPCSBZW31MMgjHIrQNlRB56AXu5OnvhZa9aG75tZct+knK4V7JPIfLoMlTyjMVjZI3
m7qz3U2mmjdZDda9q6VRS7RvelM/D5p+hJ7JS6GsZ20sTyO1n9gwZHtpiiJEmerFDcqN6G0Uv+hj
X9tfSZZ/RxPOl5yi/JtOYDGjbXEDBvK9TMV3wOmeTL0GLQ76hEW99/L6Hr1OUQaG1tBnI0Se2XcU
cXAvO84Tq2t3C8lp6NSa5hNPjDDr7E86YCVO20S2sCK9bbd2IpB7Knrcx8Yjsc07lqpXIwcwfUiD
J+RKX28HINdPSiwWqpXA2y8hrZLcR6WFCXfvcIFniIem2bofX3qTvVQ6GizcD3IT/md3gCtyohJD
fWBe4UYztTGAVtbZ21rw3aiqL8maMObfvorZjYkm9/+amDfKMESnHBxezl4POv2ASaRbSCOYX0at
KsfIA/v2HXWs2NC3JIjUGB9Fa97rLNU3bfEHlWswEMc9mI6I/N00McctsK/6rnqorcY9FNBVjokb
l9YoNlXRqLgthPqcpUb3lI1FthIgXoe9E3kXFBacv6j7v4/Js/gzG7OqEJky9oEq8xIt9T55GEvJ
X4csQI8mQ18V/ufI92U3Vtvbe+M68gAyAARGSOJMsc28bU9vmzpzgsrcZwj4TyhJZltAnYeVp5d7
/R7GTQAcHgrXqM8D/3Tp9nwTZR7wGA37pPKDp8Zqmzev4MV9zxsrEsjC7QTesm9oL9dODSAzP3LP
6x+MBNzjJdUBmCFW++Bonf85r3TnqWU82/pIe9qh4yXBrpMNq0M36NnrWOZyk1EH/R4mfe3Hqs4i
s0a7iUx18YJMiLNxcmqikUmz9M/gf9N/dqSocTg5Lns4p5PhKGuTQ5/6G9Edvg0qL3jziYlbYdRK
pCOb4clTHXmyu1o8Nn7C9prGmhipeH43Go0H90JAI9FAQwk0c3Uozcw7dYKMnwhxhzfwjGObIdL+
bZhdt+VwFxEDFJqg3dDViiioXBqlRLSbikhrlzmgvLm95pNzvjw7WG70HeKljTw7uh0vFyNLbSC8
XV/sUfr/2prJpnFE5DdWXMJ1F06zVQN5YcWaNuvCNgef5/Q01gHIvHq6+p2n+cxkw77i3b5nfyr2
lvD7HFThEL+JK+f99iiXogYboFy8L0ByhZf55SjdSjaBBjm7/aCekSUMufdY2l8M7ddtM0ujQlMq
1GbR03DdOTimGmBEHhF7t/IiQu0iLMbiqyezn3pmcyBtis8KOsQrS7gwOGQYcJiQVkY+YM5fgeee
L3wkmRCpgG/hKIr71Hq01yKJBeeAzA/a29BtvSDg23iiqalfjvu0eR7Lo7kyiIVAxYbXMcHug06j
K7zaIFjGGx2BShEMyGsBdRIaPf2iu82aqMTSdCHuAokpeBKBqZg94KzULDxJLbk35KtvbnGi0DYx
rOEM1qxMTvDMj2PLG/UwOQoPuBety3a59Y1PtR/n7faeW5y4s+HMkrZak2RjpcOQXv3BG6ysHnX9
y/9mYtoaZ2ORpi+dzIQJqDJRue/sSBtWEmbTAZy5IWCZkAFAEQZV9Hk6nWc2MXgxTVcH353FffLe
8Ogvjn93ezALCwNMO+jDTNQrrgm4a0P2ileG2GeOJ36xQle7jLjsyFLL3ID9Nvg4rgZN8Bgcco24
9a6Yc/Oqau2+dsWe5jTuIGNiY1hl0kZErmm2LswiMMWA04Ax1Ycy1DT2s4UCB7Q9FggW9qKDyK3q
mdqVdd38KpJAvlpcTyNPDmD3uz2jC54BEJMp2QlA1MTQc2kV3MxZ32i52Dt222zaUde3whu1lXVb
2Oegtp6IrSbQDhLpl1Ycq+3RwVaLvTG046mRY4Z0GDU2Y2+tUbX+RRrMdiPKzqjWTeUlCC/OXjSZ
blDfHzOxT5RID+h6qUIDzZbH3m26U1Ir62c2crUHGRc9tEpp7yl6lu5s4Q5bAOLKb1z57IEgJNnU
JFFRyZsg1vI+fQlAYhaKyiDIw+lZaJVKhW7hmH1EeZFvclCChEAuFvem5MG2b6oGfM65Hw+tok+I
ZvoIEgR6iKhgAJ63+8lrW4Q61/4PaV/aIymudP2LLIHBLF+BXCprobKX6ur+Ys30ApjFmB1+/Xso
6bmTRaJE1e+V5upejZRRge1wOOLEOTgzrVS7cZCHQRvwYO/K0u+NogoMJCHeaA27Ks7cXe+kCVKs
IfKqyPRLwaK9OTA0sDLbvUuMuaMwxZCqVoTdtUUVe5Yws280N37rQ8N+u8Nk+XXZNLvG1NsT1XsO
MY9GAbaKOUGtaAFKa9Ew+z0BZ/qYOQ3NPEMXpeNbVd2fG8H7LbautW2BLQE+RlCyYDh9sS3KPKKT
Voz9o9lo/LGXsv6R8qJ60IHl3ShVrqRK6ErM1zv2Osrgi30OzsfSiLu0f6xJW+wniJ6GKQeHlyLp
uDNsYux4I7MHm2b8Nx4G8UZBfM1TCL1B2xS3PZR4FoE+rVOCAZeqf3T08WfV5gYWp3rJoyzeOM8r
UeRdiWXhZ6tnscHASPEYc48Lz4kCpzuPItwUiV0JxVBNQbIEIRwGRuSFoTjrDZeIbnpsYqBXonBi
PyI99ad8C/Z8ZUhHhjm/QEFIiZrR8jy7jXQt1SsRmu6DWXzlzWsBqIy99bBZ3mGwYhkUnBHoxyD9
mxfwIvrqfMzt1GIJhpheMQEH1KTucccGwC3Z2Apr/szSFxDamLlUl29qkZYm+jA8CQUzTliug9lJ
r83kKbOc4weDO5xCpwzhEK93IDYXa9R2bOotZYlwzO/tfTlt3PtXmxo/j1HZmVIeKPGr6sBIoTea
EzcOK1LslZ1+GVH3tOppA67y1jZ8F9FnO5jMQ1MRlKFXuKXB1VAnGqokdI08MMq9WaBQ/TlJH3n7
KbEOovlcAnmPxg+Ybz9JupVzXh2pN/Oz3ikUfK6nz5xGpnmjNUmoenuukH8uB/Kj1epA8PI0CbHx
3Fn9qni1/Z+5RcIGYG2ZxaxOwpQyPytSX2ev8XT4+M6YZUD+z8hiu2vm0Ods7JKw6GvPNk5uvXGe
Vrx4G19B1xzMyli59+cpioHvMHt4oRLTd3Pdz82X/INSrkBq4gn6NomO9BMvxMX+JqkdtwbeoqGe
fefWyxamYmXhgV+D3gDiNYgLl8cH+05TuNlFiBEpe0fQ7bwvIrP7xy1B+iegB/jJdXoe3F6Z1Q9H
ERcgGqVhqHKxMn3uRFOvIzzMU5sUnPmjexfH2ceDkD3Lm4KQEYAAe4nPs5gi5RCB3qIA6Wtrnovh
RWA62dDvbntz9ajGqx1WZgAv/rmqSpl5TLOE2WnYvCEanUHbNyV355mpr+AyUF6vu5AhESXb2ODL
qfR5b7jYHeDNRXlx/hPeb0CiFLCvnchCQ8U7cJweoCS6J9L5MdD6rpPl74qxx9SaAlMVD7T9c9vv
61XEa9uEB+hCM0T6xfbXRnBFtloiQ+1cD37WeNGHwTYzjfh/Fpa97oJquQnZKRmibcw+NUoV/wwp
7bY2yqojbwU/hHjU7ReOVCLiRqxHMhyGffFraH9bzvn2p7p6gcARfPu3V8+KSEQHnjk1VUUZmsKt
fdGbVaCV/dYw2sp+gBlIpAHwBdjI1RPEGKhIK70qQy3LnrhGgwH1Mum+GOJrIcwHZ9ID0CpijACd
xibfONRXPgKoArwK/oP3zwqkpLecSQl9Cuu6c+9qQeo9euf1R3PchZX5r7jIYYiQkZ470wQ6k0My
AmExCXDmODuV38kMA/SNh8vz9uJdJTMwOTNzoOGNwvNVcqamqGY5LbTQxmTfQ4E3UZgPXAQUONbA
NaothvVVexTVH+Qz4JRacg65blFDXI1P4VDlid+XbGcX+YNbip8tZlFu+3a19WffLmwtPqcrC8Pg
bqyFpJxCx8AkVjV8siZ99zdmcEWCdAzyA8uSFikjAAAQiMJMjdSbqgbiIk4B/qt+I7FY+XbztBtg
shipmA/B++1hDkqfRoh2hwZ9mMpvafVkNP/UIt74bNfgTmiZarhXMPSMwgkA5+/tGKpJFVAwmF6F
FottDN6UYrRkui+Y9EywRohOL4KqGthDTHh97NCg3zkdNHVvf9erq2f+M3DzAIQOeusrQRUyjBJQ
jxzM7GDC0aJdJHcdJiYJ/1yAJwT92tvmVnYLzCFV0OdLB9Mq771OmUUw/wWvk+wknBPlX9stiZgN
E0v+MFclhEGrEsPa2hNJX6l1qLfwjvOefpdqv320/3lhLPZI1uYtCkGgs8+yfT/TvW7kHVsuLCqr
TiJxZit8pS6VHpDFnttkHt0i5F1beiQ1AKHiyT+zub1fCwiS5CSfGSka42fsZL7uPvfNHeTP3HHC
k3iLN2zto6G0hXYaLnwbzOPvzRUipkbkUtA8Td8TF7RL0BK9vbmW5AsYeNHn6tn/TMweX4T2kXRl
SwVMlKgcPli58ZL2xakXLA5JVubHehxcL21kVXnMmJ6pG6Ue2Ij/MQYWkBL9DG58kolVe5PTlhsH
fm1NUa6EqAYUhpHjLc57ZYjSjDjIp0C2Lu2HaUB/3t2qa6wFL8T7+Y4B8hN5z/sPkFaZOdaj5oQj
Sg13X/i9UW2gLdDDxG8sN/+FjaWWQxfLxKzRUg4phsXDMUOVsui00S97QHNqB/WwfCh/lsJ2951j
9K/SUnJXD4Z91wHQEuC19T1OBPXbGkl1jbww0Gtd8zVAln2mXBGAerI7Sdg4UQAUjkqj7V1UdARV
vQ71uoba3YFotTzoOY541KUaRES01vLMLIrvWIKLFR3XxBtnEHcKuapjk5XKpxDL9ThLftgdNAOG
titQOWRWUAPck1nAJNWtQwIzMT0KCV8do3Tapx5YAWfspI+x/BgM866fa1mFMYqIeGMkba+pCpzQ
rqdPRmJaXkp1UFPqRunlQHQ89ELPH2hv90dtSDD57lryIWnApQlsPXkkRfKqChuwWekM+WvdDah7
DkkmAxR9x8arx4oc1FQ2u84QbNekcfksIt04GngrfMuj2DiAft8IxjZpTn3Fk1MhrexRb0lzIg4R
HnTfxvva1uowjm0APboSmNKWiUNC7Jc4yYwT722+G6ldnMypFsfUZdWhzbVy58aYFolR3glqI7GA
NaizEENY3E84y3yk0fieudUEBcFNzNPO2FWWUex7VuDpYpMhgNDHFAxD1D/IJjZPiQEsU9Tq6XGg
vNyhnI7ifWxpXtNK9y7PBhqMYKv0x3IYgqECTCYe7PGhHKsWC9T2D9xJc28we+ugTVr7xSFzQVjY
PMSANd/3KEyFtW2DmT/pgRRHR8DDSgLfqhFnbzL+ZPAm29U8BawfcEBfjzXt6+3oc/UOBqJh7g7M
s6iohSyfpJnlqhqUXmC+B8Qu5k6Q8vFAbP7QcbT7snRz5molosAgDjmGjHGTLgeMdb2JhmZqrFAk
jpeR6YtJtEeMnv+57deqmbmChd4yuhPL8rNWjgIPE26F1FTEIzp9banRHCRl5fEvLKHNix49ZiMo
W1x7vabSWo7UCmsBhD839u5o73u1lfKsBknkHwamlGf0+uLey8w46RpuOSE4OXw7BtC61/MA+O4X
0dJvt11au2PBLjVTQ6Aid9X0SxxWIqOMwLo2FI6HkH1vZukjoQOgjI7EpFca6Jn70XEvXINzpxmf
ECMGVylsmSVt2mUgv6Y/HFCr7W67tBr/L359sUqV4U6SSPy6JTGHBIgpazcqpisnCd8LMB0MyMCD
5UkCCipzJwZyAz3PTpERHzIlgsJlz6BFkx5JrI19t+YR3rwo86DpcK1Z4di9mDp0dkJ3yn+3ZQx1
0eQvXEJDFnwNM3LiCuo/oizWdgZYBouE+42pPdgy9Wz9l2LNLibuxiW9cmTBfgJ5RKBP8OZctisx
EMdFLnU31CnG0KfmKWVin01bOPEtM4t0S4i+y8ZuVmCxw4QqiNXcITnbeKCsbYZLXxYpTZMbPZAf
MKLnoezv8tIzhocSCOJ6A3a7dlQvDC0Fa8pWTAOmkNzQaA+9fe7lJyuPPBlD4rv8U39QkvMtVb20
tghCk9WQKqlHWOvcrwYRh8Ya7znuzNuHdXWJwFoOmi/wzl3Nu2GmDelSNrjhOPlSPAPkRMjdbRNr
4RQ84qZNUWNG5WjhSdwDVupMFJ5E3O/AIwa8lyOFj7GG24bmlV4mnugGQa4ITCTXsiucKWDJ7MgN
CbCm/Z8E6ZyRnCq+cyEikWOuBGjP/z+Ls+sX7wnKlWh5DIturfYlKLjt8jywH60LoJM8xrTEeM5W
H2V1G154OZ+HC5tWj5y5GmFTmbmfFjmyuBcL8gJtme/rTPmgn9x4Nq0uIIpuM+EOcCnWogY8ogGu
RXHMQyR64FsMIgbQPP8utli3V+0AUo7BS6CgoHX73rOxa6IUjTA3pLUVDJi/UOWPyK33vNk4yWvx
fL49sBvRxgYM5r0hnXQpwI7chYgJ5judXdKqjU92XSfFFYuJsZlOCy8tVDLem0DvPDOqbrDCyjTC
QpmH3LG+qH7AMrFPtRh3QNlkXlHHCuKi8cEVxq/bW3PlYKOxgnQT9EiglVyWqUjaR0xPcivUR7v2
8i6S/jgJTCgoMu1um1qJwDCFuUiA4IF/XzZ40rTWWonaG3R0vk3DMerxYEmtY0L/bTepONbcMqDx
jl6pDnNvTc6L3Q9oUV1KJwY4voUegEY7DwIY5r6DmtjhtldQq8UaLeIJVtAASRgQMGDRWqzhDNjX
EtazsHK4PI/Ebn06cN1LogqDQk+s6/xy+ETQLIhVtVNWguaWKzOPVGDW1Dr5DdM6g/JoU+lH0HoY
nmJ5BWy+bp6hI9DfI9sb9lpepkGW1YC/ZH05eUjaGp+ZkgX4q36Pqd4/cpm0L1mmlzuMRRV3vWrL
uwSE3l7tVtbBMiP3IVYcVUEGrQlAekDxkpBi1ih3jWfKY4zGRLMkRWJDhIRP7MBpE4P+rEl3Y99E
OwoaLCRpsttF+dT5EUDBn/KKW+CvrSyv0swuKGUceRaToNAy2+kxEv2/RY6/ACoR0akH0t6vcVcB
Qq/xY28O6Qnz3OBe0JMJg+GVeyiVZjw2Xe08JKr7EvXacBigzoxQIpx7ByibQxxx6QNaPtxHWdog
K42AXhfRcTL3AjgCqat7hvJMgvPaFrsErAh4nDr2qURH7AisaXcQwMDc6+WkhaNtjue86t0vaLnQ
+zpi2o4QrfAEhRZnDB2Lu7KMhMBQFjxKK2M6xUDvBBlkvE+qx7cCYN79klYNyj9jVh+ygpd7B7Am
3+5K/Q7/a/JUDlwyKvV1AAnyAoMNRuThNRd5hlNjFisyMFLdqNHvzIYGmY1E3uZT6+NlU/i6FE2g
Yz7xTwtKx0PBE8vXjMQ55WADeuwUM0+qyvonawCEJlKG/aAqUCVxUxCQ/fb6SxprUB6nxjB4Sefo
X4us4htBcuWeQc8REzlAfwFnvoRy9MwpzbyG1DjgW7si+0ra39AfxJgKmIr6fyGRvHGXXrP74H18
aXBxmRoxMwlxGMNoAug6vw/GvwV/SuIjM84oeHq1NvndFp5pLZxc2lxcpsinIqclsIkJp6gLKsz8
WfvbcWTlsnEhBAuCBjQNgKNbmEhECw4HBk1hQpugwwuZlxuRas0JTGKCvwMskfNqvb9r0ohiRssa
oGpn/NK5sbMhdgjawa31WXXE0tH1m2cyrxSNBtriugMwC1yGjOx5V8pjVY6xR1r5L9TjzXuXG8a3
zLRAT2q5kErotSrIKgGcWGqXATyozyJvnA1cy6r3mPxGL8YGLHvZoWZ9SrOB4/syx5Na5yuEaagQ
3F7EVSM2yAtQO0Xvc9m/xUxIVgzp7Luy/wDPBV57wxI7I5VbuKY1S2DqAi4b9BMQIlgMxJE2IyKq
OxZG6k8XBVETuOr3bWfWFvLSxCIhL8usMQYXJthD7WReMmxhzeYNd3VxAhCB9wS4IXG+3m/IXvA2
S6yMoUksv1s9n3wuh9HjifbCqhpZudgaGTbXohWYDoFjAQ8A2pqLV2CEanIaT5MTRo5QQdxjzK7t
1DetzcDLmNi/MCmUBxyw952jegPTHSI9NIWY+cOo9CbXjJ6sluUe+hzCnxKZ7KOx1h5xGVvoetFh
142pu8/zVLsjjjA8W1Uo0wtLoobpDr5Mcv1OlpjLR7nSuo+s2jq4yRDtMGVTvCQgedtZhLR7Mzpq
ecPAs4Qyb9AWEv8fbyHURdMB2FDAVlFNHVCVHMwdbhWgiDUQxZkYOcU10OEyrofKcyrwrdzeEhuf
b0kIYg3UGDOuO6HdMzBn8W99B8Ugi0YeIEOHauygTJN8mN1qHvFyAUWzQAZ4PZEiDWk1mHuG0W58
GEv5ApDdl0iA2vG2c2v7/dLO4l3hRpoaiglQ1R7v9TEB1eq0peCy8nR558pi+1E3wyQ2qqAg6X2h
2X3NEBvMz/FHtb/mqsClnTcmgYv018Z0VGFWcCVSL9BAQnbyVXbPtz/XNVBwYWQRH5SpjxmSTycs
JYp3SfEls4hHzfqprZNfaWF9hrcKfDHmMTWSRyE0yN02wcjKjQxkLRQyjIkCrQj8z9VQD6mLES/B
2gk7kvkEk6g5JupBZLLb8PeKfuHN3/kJg3ovBt4W71s2xEWakd4JtZQHvFCnTEIoQjeP5mh8r5j5
qxGYW5/6O3tK7m7bXnMRWQGygxmYeUVs2mgFBLGzbF5Pn0A/DHvz099YAOIXjFvARSzTD1rJKZdu
6YRW8aT1UGkTn4p6g9N77YAh9wAfBJIQzC0tEhCNN1qH5BZ6tBwzvPsm2vhK1/yaWKFLA4sTzIhb
Vk4zooqongT5njutVw9HZj9o6ZPDdy1qcL177KF31rLHtnwc0gY0xL9uf8nVBPXyr1gccsg7k2SY
4KaWP2mD8ETs+MTcpRJkQI5fxL91DqaoP7etbnxbc5EPpAMF3Aq3QGjnMuwz66XOnI34uO4YINtI
3/DgdZePapXHZkdjYYdiSEOlxnunBGTBlGUIDo1XlmT/4N39uan4T0Gdja/6BrdYJgtz68ieO1WY
EFokC7Gt8ZrpEvlxaygobNhZ6tuQSbiDIkJ7tFSZ+JYTFV+zZISAVU10v5mMwtfi/qelgUuD8qiA
Vg35WXcRViHtOkjd8fiod9TeO9PQB9loQ/HIpf+MY2Whmey6u9a1hBcrTXvpLAZQC6YW9+noDOBR
4AwV5Nweg9vr+MZIfe2nCSJuIDhNUMW9T4oKpwZyKbbtkKYIlu0fqybFQ9db9GjTUt9Lkad+K8Ec
oSaJ/L2pnD3UqCQe3KOLPU3ys42y1SGP2+7cg/kEXczJxpR/mrCdqFtQH40cKqZoI/BjhBQJwcTS
TsPAq4OOkoMPeCXxgWpQJ7zUzQc3T/BABa/cM+ctRBWJMh4UQzc1s0b14lYbIeKt3rR0Hyz8DlBT
GFO5AvZETcPApVGjVFqgKKHcf6tRf50Y4MyN/GQ3KZqU/KzNQr+0OeukAjTNeHJ1CL/SbEItxHjN
tfSuMQQ0DU31EDt/4i4BXN3YOg1rBw6k6ZjCBOMSdOMXwcyymlZApxlVZFDFmM/jFlBTXzMABBn6
SXgsoaW02AhaqZcNjfElihy1IB9iH+BbQ6EgNT+bRqC+a3JfGl6T+BoFm8rGa2nL+PzvLxIIBNGx
Ko3GDYWc1L+uarK9Es4HtVbf0hR0grEquLhBz7VwEbQq9VQhkQsTkEgarN1ZxvH2cVq9OC8sLPxI
GrMYmY5XnwZVyzytA5KDNKP4eKMUSnAY58NI7lxKXUR8FscE+m3UDp1SfaG5hM4u3TCxHnz/s7F8
8JW9TquiZXYoW3LKWgtVYWv67ZTQMB3SLjR1sRsGciq6YjfFWxxwa3nrhYPuItUzG9PNBQJlOJiR
FxmvNnSXUaIsog1M7ZYd+n7bTQqIST2Dk8rxwdFnN09SBdTZ394Ua+/Ot1EaHX1aAKkWVwkEa0lG
VOGE7YucgCRC9155BgMX8EZStXaKLg3N7l6cIuDsra7FjEE4mb6BddpSmd36/UUMiiur7hKQB4Wv
IGyYgUQbz7213585hVEtQT3jinqeOxPmxFLphHrFwTHlgr+fpH+RvWMADAAjYNnQZV5sLR2qJUaU
4oQWdaDln6LXpviLVUBNBn0pYObAwLNYblLGUWx1hg04CPUsCUIb0tEPT/Yi9ZxpVTSo1YCSewmC
BLaoRtKkw0hXHCcD/BdWcHvXri4GiNNn0nR0a5a0uDSNE5qnLp5bkdwb9T88cjaWe+1czHn5jD+a
SySLMKYpDfwwMoYEvXZ06b94j+xEejKr6ZhGG+FsLS5fmHqLdhcnIx4NkqKPh35y9KjbhVe3XvNB
3fO32wX5E/IITFJcC8wqV5NOIVM3tLXxGU3l57Gxz3+xJlB7RUUTEO8rhIxbW2Oks84JYw0Fzsqb
kq3W8eqqX1ig70NIKiY7qyI8OsvcrxPvL3DUUMadxXzwKAOfzWLJ46nt05yjHoaC1dD9rpIj3VL6
XN1VUInCAA2mrK5QOLzUe93KOUwoTNWnmYt7o8+0QM+l5ldVSw82Bb/s7YVZ3V8O8jOgcYAxWmLa
OtZEhZHNY8egvezYvYSCsfPnto35NblMVS8TtEVcyU1HAk+JBI3FptdONlg4nt3pWGQgZLXAN/n5
trnVDAD8CIgxQCebV33GHo8rhTkFPNE5Vcj3gfqdA1EQg30tqDBu4zlZXd8XIAU8gLvSuUMmXH25
/UesLebl37C40VCurZ2ka52QNR1AW1OMLNvFVU3BQ0LPGVMbQW9tHSERja05qypChuT99u8kpDpI
icKHqepdIZSXcB5U0bgR+da/LTq4iOKztO/yFmo01PQ7DjtDVDxFbOQYSZb3jWtAwd6In0Fk+Y+U
w4+GM9+s842PunbGoZT3P+OLM641IOCQbgIg4eQ8ikrcuSLfSKzWxkTQ3gcpArCDwEUuD0SqTFKk
YP4OmfbsFjKY+KkfwEAeptBf7PMdbfsdp66vW9Gh0bf6IvO2WB4VPNrpPE+MCLD8vBCkr1FchXVA
qffGlP+x3Wo/MR7kmdoqS66V6S5tLb5mamGUU3bgxYOcE9I6ffR7OvyixfSlgQQ4yMclurrt3h60
w9QgK7t9QNbWEtK4GIF583WZBwD+whsKNdAwHu7rr0azcW9u/fzCOY1n1SRi/LypUm/P8F+3//zr
8wbOXYQXPGewTFf9EXQrUNUferwyyl9F04O3/MjI79s2rn2ADTz3bAwhzujZRdZajQwlOoDnw9QT
7I6aG6H/eq+9//k5bF+kFhaEfiPw2FmhEZPvBW2eIiUfCGB+ytoSW1z1BM9XrDd44FCYfW9KGBOl
KhqtcAKSS4BdIv11+1Ndh1v4AjFHZMdAzFzxxZC6B4+Z2QIykx8ArQLlyI8Bj/6uvDecrVC76syF
rcV3U3JKRBcBBk6LmRSwDpi7u+3N9YX53ptlsgH9oyG24I2oz7EdFA1oi1CzQm/Yan9v1uvX/EGh
HjT9KKFgLmmxONBlbWJ7EFbYCf1Bcfcw9V9u+6O/0Y6+j2sggmMzDhfE2+gJLK6niKAW2Jhj9GxJ
DK3vU8cojjkt26DBbV37A2vZXWQ40y6nffWlt7s4EIBxQzsag3qdG03PA1HsTlNZ/lwUZbyPIHX6
TSRi+CyLZjwggvXfME7CPiGbSY+dzrNjaVidN02YoVBaLYIqwTwHyCgp24GMR+1SNH8+10WNNeSx
eeADtGBUo0Boar9JdNMscCCtGRp17OyK2hZ7A0Qt3qSl8SnN0ir27aFNT8LuvleV9ceG9ftaz7Tn
xqrABEJTd9dI0LVlFkBFVSa6IK7S8oG05rQfeGreg12HdR5XHYpTnRzDbLCikOU12EoAsPQVNCz3
LBb/DmMN6LKMdT8qwWtqKk6e3LHoH1I3SXeo43dA6aTl3u01M5iSXgaWOcnPBmh28IADGopNuLpo
Esc7lwsDAj60/MTbOPfBPGO/cGLJPRdNfoxale6Vqvv7UgkLPMgDvVO2+VqiowMIlWN6EOOIzigw
d1D7BqxKrwEEdSoIhUMQ7N+o1+OgqAnadO302y03Iu7aEQdTzoznBrsg4u77GGI3VmKavR49847t
3Sy9x6Qn5n8wsD/Wh0LvNi6QtQAPFASuKAAHULBa7NjGrnXW6wxa2HG8z8EkwuvoPrO30KerZsDK
jUFQoCevxkGjRrOgeWPN8sV668kifsDih337cdQMqhOuhq7YTE+HJvH7r9eJODcg6MRD6cifJgMr
U6PzjdxpLZDMXCRAmiILBbb1vY2qobnWujUJ6Yj+pgES5eyjNZAZPIj+9qzlgYrv0ouKaJPr8qQ8
k/qVDE1gy08NEGK3o9WVGwsji9RhqGIHU1+iPLsQopIe3aLx2/r9xc6KyYS3CYMTloF2cPcpBSjw
tgdXm2r2AAgzgJdm1fglgDSBwFqeR448A1Y3fi9rb0sudN2ADapgAJjR01i4YEN3D8N+kzy3nfXA
xvIENhpcHcXn235c3YNvfvxnZv6SFxlK2gE9BMinPGsG9Gm6w2RRfxhaFPCeTP17En+/bW51YTBI
iXoNppTcN5LZC3MF2FakpsOrPml8kFZ6tP4bhy4sLL4bl0xTda3Js144RxfTjTpmr6LSH+xn0xFe
kr/e9mh1nXDkZ3UoyBm99QovPAJQU0QaqNfPExVoi01/xl7hRcy3RhKuYvO8UBd2FtElGZQsmWrl
2aZyBDd1Z+30elR+MbRIwuyGgDC7z/8mGCDdc0FBDiacZWOJdamCiDd2Rz+zex5aforajYi2/v3+
M7FI9RIl9ZI0MOEmkAk5RV9E+VdndR6vAGYBtaVlu5YNqLg2FZFngdyl+w2ZomSLZGR1dS5MLGoR
ZT7lBFNW5VlKEIuzc4KxV8v6Fae/dBHc3nBrpuaKCyDyoN66Kr0UHBzNgM4W5zZ2fSqzR57LAAR0
NZqrIMfNmfkXoQ5NUDwpMJaJ9H+x84yCaBjBtoszlTp4A5OdkBhyTreamGsb4dLM8k5AyNZjG34R
+kvIHlrGPxn98Rff7sKVRXDIJzmqynRgAzMuNWZdWHZOOuU1YImwtvQqrx5/OLGXDi1CK4mAYoky
OORibczqBaxbQUflDtxht71aC6oQeULZBiVGNPcWSYFGcwAbMWt+pgW7JwB6GnG8YWJtcdD+NQAI
RkcBVan314QdWaOIEuyB1JWeMYYTeWnd/cfduLSx+F6V3hNudKw450NQVl70YS0srMfl788+XkRq
NlpmEev4fZKgyA8QvNt13iaPxtqqz/VlCmE9DKsugSkdOj/Ksob8rA/0QMywasrAyH/KLQjY2qJj
RA3pLOKy5iyDWs2TRKd2mp85+ZSwOz5tnPpVP1B1QfEFAsSIm++/lpH3NSTSrfwMpl1wDXiQjUGy
efh1e83X0g9rZkTEc8MA0mthxYyHaLBLKc8EOklxeWynH4Y6dXEX2EYUmPVW4vlGDPfulYxNgG08
s46iP24vl0caaGFUVibPg2DTvU3Y5AtSGYE26OQgHAAEra77yjXwO5SUjTvMRIhd17eaV0mopunK
Gv3RMCo89oj0E+rKE0e3L7j9WdaOG2ZcZ9Q6RO+unhIoSPX92LgIucVLSktvsl5p+xd3+6WNRby1
2lIjukaKs0bPRIXVPIa8RRK1urwXfizCxoQ3dJS7iEy1W0JCrwcp0PRVUuOkRIleOgOjgUg/+qqc
V/jC5iKM5Dqo0HoH3656zW1oImKA4W8sAPyLNxIE6/Fafn80gIlEL1q5SPkklJ66u7j7t9hUNFvd
AhdGFm4MoPOyxxFDXBgQ9U2CdhurvFp8+YuNhuwOnUnUqa9f/ESfufIsLJC8BwL9MFHb1/GkuW1l
LWVB8jXX23VIhtmLyCtKZbT9aCPH61DtT75wecjdyhvVlzj7ddvU/FmW5/vS1BzWLoK8wByebrXI
9Ybhpe+ePjyiiM2F0A68PmYxQWe9ODR2wTI75YY8N1H2EIGHXu+jOxI7G42DVS8wvodPhZHMKwF4
m0MLw+omnE2zFBgRIc/Ecf69/aXWFgV1CjY/YPFuWYbeEopYOplSeUb0yoERiPdafDDAP/1hmjMM
uYBXaiYSwfLj+79fkkpGBSeGnZ7T5mcmdkrfp/bGqs8ZzmLVAX9DAgSQ4CynsLhGXCkIqCNIerbK
Pz0/NpbruwQcGMVdUsYBSAPUlvzwyvX4zuLi2ZKmeAym2ATYZ4OXGo8qir0cNNuWttUPXAkEaAPO
Q+Kgbb2ONiD2yLUkddNzQ8AWI/YVFNJyZyO/W3UHfB6YRsLcHA7Q+zUy8jyebHCNn2n0yvLygFlY
UWPeT35Y/BKbAW8XOvPqu1CMmHf+xflsK1V0ssVmMMk325o83Xlt1EaWv/rFgBmB6gVmvq6wwRG1
ymiKsTYFWPVIYMSh1v++fXjWvtf84Af57Dxqu6zOWBICf05lZiibMN8BdBsaGIGWIk0aN47ptbAg
vtibPgiDcBq6zovsnoimm6q2ys6umdTPymp/qJwXErhYkQsPNMzPoMYA91yyJ2eBuWKSsb1EAuTz
uCTHZtIhZaJr6c5tptpTJarOKZuKV3R5i0PlFiSCCG2s9i7oDsCKWhmnrovGgzORasdKVgc2hgCP
AE0NZ16XhVf1/XBIiSkC7KTujKp7/9j1JIEwWE9/yawh91apEwwo1Yb7Uytbc/Bp4bSB0bY0mCbV
/2lMUflGOfa/q0lLvkY5Ez8jKd2j5Il+YqBwC5w26w4ghPkquqLzZDRFx4RY00GTsblvAKL2OwKK
firBoK1zMz1maVL8hqbAPNCM1nw0qyBhzGtLzmAlaOIUQi8NQ2JgD1rObGU0L2o3pel5HL+IDkN7
XpGKjdtydW9hzYEHRI/cWu6tWphpBnp+HHh1gLbX00C8Uhxu79+VCwbgAhCigsUHrwi6CJgSHSkD
8lvpOS/r3ZNWVLvbv3/tAxpR+L5A6mHAAmfk/TG3LKixmjWOOR/l74npu6bKvvWx/pBDlvK2qWtX
HADdMGAPoQ5NA9Xqe1NMDl2CFgxMHXh7t0kFco1WwNw3VNeAcsMkJV5CC1egDDmpTG/xqWZhzDqe
kU9qMvxKdlBZak6RHO6HSvsxcuchS6cD8BOvmkjvbnu59kFxSYP/FHwFGDpYXKJaWlRaDnDSGUS9
5yERR61DVYHJ+uiw1r9t6zprnz3+zxZdfNHh/5H2ZTty48CyXyRA+/IqqbbeXLK7vb0ItsejlRK1
i/r6G5x7zpkqFlFEewA/GGhAWRRTyWRmZESbWk5hVcm09dCkHGN3O1XbuKf9R78HKkR1Jkh3EOUl
DE2ZoBoTT+9l6j1Ireh4w3O6p5nxNIPg8v6SpCZQwoJXAiOPtOd6SUbVB6OPcmZS6QhH2e8BcmF/
YAFMILhUAjwDdMm1hTkH9d24WGWyAW750KumvmX7D2IHQIKgiICrh3BAZ1pvts68lgmGKUDRGeyM
skrDwitfe99TZJ9SW1Cm4opOaAOJthbdDKBal5ZJ6mzL4zbjBtx7wxrP3trEedDR5P6ruz2vAVpA
FQPXKcA9bqYLqpmlQbCU8G3zUPk7bUYtbn/fhGz/OZ0P6jG45XgizsOdoIXQgp8qsdfM22doz+4m
M10UV+rb0wELQaKJyU30GnFzv/aBtjbsqpiaKqkbcweOG6f76W97A82nzFVRwkpteWBwBxMSIpMj
2BrG3h2dMa9Q1Cbzq4vCZuTguo1mmpWmB50F3kdztlUszNKturAqhIYAmYeREmzVmK9HkjIMOlmT
EUEZWYX3llqCYhmY3GVMJhk4OKuhzKrEab816xCWy0fTVTCYSWzA3cAPBKpivEXxIr+svsX6PCgS
iJsa2xwHjRnbqtaAxPWujPC/X2S8mb+gCVnCCPlhAyhTovJx37elq+BYTC5Bad1cFnXoiNV06sqE
LpDBHPUvlNXPZjYpqh6ydQC6bgCLhQr6zTQUlGAwS1ubWMdnc3jTik/3VyF9PIc88vEi8IoLx7hv
ziOyajw+1arIPQLbocgTZAc5rp/YaYyyoUci5iQrI8NmgrQ0gewDe6pN7VNgOGTfI/8E+yfyd29t
f/Zg1nh252XeNe3YgPSrdp8oUDsqcJt0uVyqCj093L7FOmSjsc4H7VWRrKYWzys0q5b07f4blRzj
QGmhJ8nriLeNIrb0Rsc0OF5tfXbdPK51+5APT10ZxAbUoqgK4y7zQ9zAwcmG4Wc0xoVEKaduPTce
KZMy7T8Sp38BbfUR0/Jf7y9LcjoBSQVUI+6quBeLBy10yyCXTq0i6dMeBCj697xNT8G2JsVkf7tv
SroiTEpAuBrJ5Q0bqT8UYC4v/CLxutjTAYV4WYb3pw0oif1rgvvJRXToeB6uU2wSKHLamGkWSghl
rfJ9qbddWOELvbDSr32mZ52HQFcdTevFWY73X5Tq+XzPLp5PxrlvBx/P3zzo9Ojr2WkzRVIiM4Fd
h5wIYClgWhOuwYNjzSkuvgg/zY70sepgkxynoClAlQXTvJjQEHtomTUgvto+Cm3j0XQfTf9TUHzR
10fPen8mgiCH4gSUP6FlKGKsUCUtxxW8x8m8afsZc72WVb93YNICaJaX3HCzQxFELOYAiTsG/AqZ
5K9tEBY/37/Xl08X9roOWOFC0DgHdidqm6dBVS685aETfj7fqgtn6unAaqgg4ecbXdySIKoGI9LA
P9fW6wc31xgnov4N6r3nzF7fKFUVRmUHBYftgnUd3nYLskLMr0c2dVmSVeYHZz7T8WejTSDJWCrM
uNZRaTmHZjR20Mjbu5nxqTL+4Hu9/AXiSNLq6GlnN/gFg2uf9TZ9m4tAcaGUxDZwt6LBBB8BvtoW
tjFz7W5ZoK+c6MHTqj2TPmHB+/N6mPBAxI9iH8K1ENty3+282nKzpHD2A3nYrAct3d13RvlecaUm
XNEhwnDDAlNgRBvURFmikaD5ZnrggFmZMR81f9SeMOOXHWwHNaLWS7VoCVCWyjEkEnos006V1avK
HtKXCvdF+5ffAMSzaaGt2eurkyejca7JV6f7nbWKSu3teIjlA+iLGjcGcKGzISLPWtD0ITNuigTx
9i90LX/l0ISsxt9jN+0x3PQIAcg3qzIhTT+CVe/+65YEYVSHkbNATdjEsSh8mqOfl5VV+Xniz0W0
ftmKXHEcSl/ghQEhC9R6Bu6A1MsTuj0Z1VNB0ZdUEAlL14ABaGAzAKu7SZcnfUkNfaBINLdut4xG
SLrXP3hL4AwARTYa56aYaPrV1IyDNhcJOAfTqLJWSH/WRAXLka/jXyv87xdhcixtq6EQYE4wDB3a
ALFMnUrdWZJBckgrMLp8DgnV52sToGBpAw9yO6hydwNo+xiyftBK94/blldHRg32IQDTVGx5q6qq
x8PPdUcHXg7+OQx/clIusTvV2VsZgJWxQGt6enDX8aH2t1dzmd8yZiscQupzF6YEn0tXAF6bAaaA
okvDecrpiwnqnMjXS5V7S/cMDT2wKKDvBlaN6xe6OS1okRtk/d50aD5BbP6+48leGihGIaqKSWlk
K8J+pUWV0WDaioRZh7pdX3zryYD4bDeooM4qQ0IZwNI3u299GOrrtxQ0etrwcWzWUw21jPsrkr0w
w9ABR+eCdSgHXL+wFLQMZdNqeZLWh948MkXBRvp4FE+QIwXImcQrCwNvJ9koHj8EL8tb2v3BAYju
KkAc/18BTPAs9I2oUTKaJ5NjZLG3ZfRtzZzlye0xhH//RUkPQsNBCw+lW2C0xFoGZXQoKZTNEjZo
kK9oAA5cKyg9eem4gh2mNMIcpL2rW8QoUc2xU0I4g1a6+9taJhVZv+yL4rRUSJ88tDHEuFE15Qyi
Cz9L3NV/NGrQvsxpnNeH+0uWOiF07aHzxys4IhY+J7SB0HOTJ3o7/vLL9gBG9d9Vh57XOChqH9IF
gQcGeCvd4GKg127IJz+dxS/zxMA0127pGP0wOR1keLpFxVkpi7m8yovzHYEXRfFrU0wDByArsI+Y
Tlo/DDVwMk53djDdHWerYT73WWfHVt8xxaVB6kAmiKV5sgYiGVG8K4AGAYai1xzIqOZM8wA8mE44
1ixklMYjGoG1B9pgD1REEch4ITHX71MGxtj7myp708BmYa4YekKoZwnXvDJvfbrRGsxBHUVfHTOS
3zrVnVvmOBc2RAFFmvZeavqwsU6HdplDx4XuCjtZS6n4KGXhBRgRDAyjpOSAyex6L0H7uxhVY6JL
XB090BmRT/dflnQhmNcB4ggnJIbzrp8PGjvWg+qcJHU+H4buK5qGoTF+xpzhfTuyTQF7NafbMhBj
HCGOZWalsRlyNImVb2GK5ivw0xoAPPetyFaDawJiGBQyUAm0rlfjWFmTBdVMkp7tNzMq/BP4ZDDd
9d+s8D27SJvKte2h7reQBIz0Ye+A7nWFDnweNtpff2AI1QrgcjH4D6qwa0OzbjcNyfQ6Ka3Y66Mx
CNP2BxvfPd2E6wBqFvwmhxrVTeEiBQihd7uhTiZjgqhaT15aa/w+OZXi3iHzAdgAoQhKqLg4CXGp
LFYrWL0JoIptwH3KyjDPHLSHjQxv99+bNBBdWhK8DYiFuQ+MtU4Mq9uDwjYsdf9p0aByVjunonBj
N9P34E39BC33EMIwb3ZrKD4s2YfLC4z4tNAwhND19d5lQzkYWr3VieeP36GseAYTyV6xTO7OYoaL
lgPEVYGK4kyK1zYMjPw1rGhIEnTOq91tcbUV8dJheVUb4bABNt2GQvOyPllA4lRr8EDa8rQOZnz/
h0g3Ftk9n1lD00o8Rv1yM0lQ9CRpzW6MB62Lt8nP4wF43z8w5KCRzrFzyFGEaFWRqiimCdFqWavy
tXGKbD9TThZEa2jW3bcl3UCAQAHU46mBeIpWW5+N7oiXawyH4GVUDcmpHi+4KEm91JlWnCCz4YIt
3g+nL/d/P/+abpzDxWQ6ykBoxovo7r6c3LkxM5JkdPvLow+BG2mkebA2Z7cM4+6+MakH+JgpQSjh
hIaiJwbZuBoB0IYe2JUw0QpxtdpTSSXeEmL+83Qka8hsQOIkymQOUwG5XzI0CaSC6jBotw9O6h/8
ogTD8Ly3MWdLQxZCo9A2Y3PTnjGNC8L//DhMyxjdXzA/d8W36yAwc1Qd8lRL2D4MftNlGglGaGrM
zgAiM0a5tdG94Td+DDoAAjaxrg6nJniD6KcqYsv2Fm00E3xVQF/eFCBImi5ZY3RN4tfjMWDGt64F
syPDZWG3gqp7ymvtDzYYDRnIkwJOCrCPcLKW+jJXKZoZEIR44oCfoPhqmz/uv1PZ6e0gggD3CHKN
m1oBdbdsnFe8U8s/mNXOyPdmcLDmP6ha8opsgCwcHEcu/xUXpzeUcrS8hopMggbiARLth0U3Xra6
UMRE7gA3DoISF8pDPB32zGszRWog0Q8CkhDjWwB+yzT7rQ9zmHtfJ5eEk8H+IFxBYe//7AkbZFsY
HjZ9H+Gqjmrnb9NU+ZwsYPGGgI4MAc1V0QPaGV9/51Q8SzgV2aPz/uYMZ7ZCORLglFutcEJ8kJzY
foWsfQldkE/RblN8s9IV/GtCLImj1r5VmQ+Ib5OP5MTWrn4x82xRWJFWV5GrYbYODQCEQiHNQaxh
vd4DZ+UUxPvG0rU4aoVGMJs/L8e1SqvDPPbsEc3bam+Uhb1vJlarsESygIyyOVq3KCXf6i9kczfV
ozsj19I2UCA0Xyto1DT1qlis7JUinwPpIOICGlKC13ngZjQ2wkfg0hQqlcBLq6oSKgv87xefK8uG
Jq9LWED2C9r+0VEkUfLnB5h6w8w62DWE5zvp4Odeq9UJyIrqeFoV9x7ZOYGGNh9URo/+Rj6ittq5
HCCwksyQiYd+I2g3ohlIF5xMufYUQPDVMRQrkoXRS5NCgMuQ6BdtALTvmJHQb9eI9CcTXTxrPt6P
1/8gDMQYd2lJ8PTNHgG1IyMup4V3bPrq2NjubiLlfiqch8Vtm7CGUI4/sDDQxi9N48aNr71Oaako
PEj3EAkwFyhHz00MTV7mQehpwcXCXoe3oF4gKLMp1iozgVkKtIeQdkrY0jvwb1ACCCdmv/JXPyXp
ow/Z+s/336js0AAVAE/aMLSPEaRrZ59bYGaYv1XJCjmEPHuzS1Rfn1vnaQQHiad9vG9NlkVwcnQg
cYBnscTbcqZv2bASINosF4JqdA6OpA5OeVU/Z5X1GNSz6nou68uimPGvReFjC7QB/fMS6DZWDs8z
JXnU6P0DxBIxlkCmR3DJ7LXZDVkPzTrfsyEoNC7x/UVLN/LiJ/DAeRFPTMK2rdhIlQx9uFpxrqIm
kz8feTAkjdBZEzNhZ7b8NDA6nGPZR7P+tUGQ9/4CZJEdgyr/Z0BILJyxGrWyx64VBLxuEKc6TXr9
y7JVtA6yMIKxQ8ADIS7ApceuX1S9ojuUa8DpZRjyC51t+mhAIsqq6h924Sg2RbomAHE4Jx7mKsXK
gN/k3oQ5wipB6ejZY/ZrYZPYs5q/7r86qcNfmOGf38XeV6vPiDvg1TkuKPszE6JfmL7LtF1VNeCD
3d+3plqUULoz9EZbHRuLoi5YDUcIZUP2rnDfPanCneF/Xx2Eq67XNCHCkrqFP2vzo5/t9f5D670f
43hlQrjcYRbnf0x4/dFcDsNfpqqiJo17F4sQfJr2pB/B9I/oak1Pa25A66CLe+JgsCz94GXLp8FU
zfHL3RvzC4AW4IIs1mfcvKZ+GaxV0gfYmEPV7nNIy/0BaBxdNIC5udgoZ0W63h30WRbN74BLD7Sv
1dlvv9x3MekiMH2BGiGnPRUx6ZAQmII2p1UyUxN123Q+ZbpzXCcM3/SN4t6ksiXs0dqMPnFBcpV4
VmSuR3sJF2fXbYo2ifQTvViR8MK63Af0FOKAiZcGZdjlazz29tO8+ScQuz7ObFPdm6TLQmEd2A9A
WNAmvt4h4o+U6T0mvfL5oebDLCzqPQ0lXUXxU3ouONAB4NOYID0Vzp3MakfX7Eid+OvJKI61IhGX
BhtMlvDJRQvewM1fhDavcjFikuP61Ac/dO2jRX/N5ec/cDaoraErbJu3ehkppQMErrCCkUSbcyrB
JUqOmLm/b0X6ngIOFcAcBO9xXy+kzax6zvh+jCT7DU7dXas5v+6bkG55gIk19Llx4piCJ2tpAUo2
r6yTikWtE2VbCE2hXHVflsQ0VH7BfQC6U7Rpxfob8PupriHXTYypO2G1JtQtxj7sFufjsPrPXqN9
ZiWEHu6vTXLfuLLK137hBy2AZ66XAfMOzNILhuEeEDwi25nAobf9ba7aDw1koW2uGluQuB+ICQFI
dJH1oH4j7FpDHYhe+5ig8v3HnlYhWNhcQN3ur01qhF+jAN5Fy1ZkfsqAdXaIj4t1Zx227QX64EVx
uG9C4n24tXMMPLwP9zUh/NBxqhvauziI6miIZvZ+5756vPCV+iBFrMwUj98K0GM9dN77gwy0zfH+
ObAZsE0hmI1zzurGBn56xHAZixpFIiB7O5ePF/KniQ7asLp4fEZ2dfkG2g3FDku+TBtYdgzHAy2E
Yq/gRpiGB2lvCXAL7um4umYg2MmPrMDtoFMRCkhNAcvPS1mufVO5KMhKOxPSVolng4i0yeLB/Ftf
s3CFYvt9n5IFAgBp8F0gtQXAUMgD06rs9SafCkA4MClfu0d9BMETC9CZpNrOLItDuQyf79uUfSr4
srE09J5uu09bDf10LwBCzSzr8xqYj8vQvy1MdXjKHAI6AAjVMARWUuFzMcyW+nZRArTdJdn2Yr3/
c8F0NOaVUUGFeI4IRpq3wqTNZILYud/73wpV00J2Hb16vnkdLIm/dB6EoddEc06V4+yp/bKa0dD7
oUEe5uA1679upIgsO76/O5IkB2MwqKID4okytFivIE1AMatmLZhWrENn+VVbj0Q7Lc2RqjTEJL6H
DhYqPrwSyZl+rlfokdlq9CxbwDOSaNMjKyFju303+3PHvuitSv9b4nWwBpALIjSyKbE/YxGoVc2a
NSckyJ+10j0PjfNWjPPu/uuTeB18GrBj3E05I4SwbWvnbI42jzOC9Byy/HPwB3NKVwYEtw6C0WTd
PGE0vYWy5d7eFPsveU9Xz+cLvDikB4xNoxiM5/vkZ6bFq77zsr/uvyPJxl+Z4D/hwkSZ+iTztoUv
4VVfihjqpwg1L65e7/zmkTa6YkkSl76yJ+QdYzrmi+OuMy46XshMVP6QqeMX7Kvx3PsKY/z9CHVH
4PgwJoucA3NPYmmiCKalBuffnJT9J+dgzK/vf3eXjxc+mmnS7ZR4eDyrQ1IdIFodTC+DEw35oXs/
9yMgxOjPIkPkQ8XiNTQLQCXsd+2cWMuLMZK42z5nSvl4yVkHrlegwTygfG7BdCYBb5bdm1OSuvHc
ggvIdsLJT0PmL+/Pn3xcQgAexdF626HV/Ko0dZpNSZ43YWH/2hTnmmznL54v7jxttBnjt/WUjOfB
iKtW4ViyD/Py8cLOLxYlVTbi51uAiZSP2/owdIoUTbIXGN0BNs40XHSJRNqEYVj10cvqMQFPBc6W
2oLG5gtR4dMkJGXgEQb6GZhUoFAAh7/+/llVE8Mg5pj49ozB1xUM1l+b9Gdqfl7qt6oPP+dHFFq9
c/5b86Pc3WM+xsmO97+jm6Vy/AsYp0EiBxgnOnvXv4FktlVQ9PvOhQHSD+Oj7z+T5ntVKT5XlRkx
v2LdtloMZmajDx3zo+W9gPI7NECnc389NzGOrwdXRuRVyLJvmDva0Wy8vKDmuaRazDpyaCfjSP0p
yqAqF0JC8b0fE7eHg5uPgmM41xAWVmUtMQIAcs9ISpaiDO1Khai4+ZyuLYjCuqTXvIkx3Tw786d1
fHNUPCTy5yPTQU4AVxDvwADDFp3TWOaZNGO8OsXLUJaKO8ktKISvAa8I+TUSD7DoXnsZsMnDOHWD
ccZQmfOarkG289pWf6vXfolb6lafOdt9rFObvs4ay04NNVlUmhPkOkhh7Pq86N+aTg+eM8wOv73f
ZXiS5wIajs9drPr022xlS7kZ59yqDkVA/Fg3p2cz7dewpORx7H1VAUD2ylHIQgkNEBlckwSn0UBp
zzq3g9M4D91+nBTftPTxAea3IRAAxJl4XvkEFQCtz62z23jh4P3MK1OR9Mu+Ml6Lw4EIqCiAV9f7
SbxgtAuga8/aei7b7wbkTekwhpv9MC2qXr1sNZe2hEySEW+grp5hNQBoNMOxJpXifd2iAeCelyaE
QNwvzcoaECAhC0KXS2Nt+6x1Zop355i7YGb63hmb5tgC5I/yM+l2hoW+6X0vlC0TnB8IwkBlo8PM
/36RDGqVmVWZVzhnauyAAVfRE8gCMJJ9fmPnBBzi4Gu/0Dovm9U5d8OTnoO/+HHojwXx/2QV4Cjg
EoQSvvSKYtK5zCznXFuRu4ZUV2zVzeGPneL6apwwE0U7Eb0+d0NZdcvgnAl98ca3bcOk5h9EdBwf
QLDhGOFk39cb0Y20nIehhgn7k/k0lwoMjXQFCDMcs4gutVjLZhmkc9eUOOcx/4k6Y+S64F/bFGuQ
7jYXvIaDImG1hVMdMNOyczPsdluH68cui5tyF9/3V6kJjiRFfgRCF4P//cJfh7TPkTqkztlNdx5B
04wVISl/zfTHfTs8Fl7dI/iOX9jhoejCjkf7LKeb55zz8i2nu3zYbXRXlUtUYN7FoCM4xFThWbpF
FyaFtwdYltW2CKvnYNkXdgiWGiAX769K/vZwP0Yzg1edhBMAB26xrsEML0AmHhadt2ty67gt5TfN
rhWnrzSyQH3jf2yJgFwXnCFMy5lzhljLMd+K3dK83l+N7IXhbIeGmYkZY7AjXe+RaSCDaAFahRZd
FtrtR809V0ahCC3/1HVFT3D51Qg8yMBeBMK2DKsHzRp/s8/G0rgfxsZbwjVfdQe6EttEUaOZfmUz
hRRmqm8hYW4WFUv5UDnPi2WnkGGv7TRyO+K8AF1oDiHE1+wI6O++C1tmlEiviPVhGBxrt7aTG9GC
DbtqtvoxTI3MPiMNcX8x3ctPWz7j3sxYVezZ6rpfqV6XEfhvGdBjrN3NVmd+BJfIHGYm7RfozaQv
AbJCOtEoyw7aeKg9ffqdM1pCDK34y3T67HPeGM0OxE9N1FIgj/ya1Y9IpKpw2dplb67bHAY4cI96
WtY/72+ezD0wxeqi8QnW75t5DKuevLGllXsuxwc/eJhUDEYy5wAGFyQIfN7pBsFSzsayNjZiUcr8
uB+0HfpKp9JS3aaky7gww/9+ESdqA/MQBYpOZ72LJjueVRzHqmXwv188fzP7KmtMPN/BoTC/OGYy
qWTEZCYCkAGixenzQo2QVTHNC5qeeta5r8rvWlF+7Sx7CtfRUpwO/EO5/pDQVkMpmCfiGFq5GUmA
3stSY1IZh3TmnYJJs8KcTXu2kTSsR399LNZlinuK3vH7XQ1TxhyijJI3OO6u36Gps9HcqGefXXtP
u0+p+957O86Ky+eb18/3Wowc2F5qn3P2hH9admzMfaBCDcs87dKKkC3m9mZbI18FcaPm4+Sp4tzN
7vBF4MwDX7rv3oCSV11fN93BIrYxXN3XsXkDJOX+PsgcDcOjNsyAofXmxkPKKVg6c7XPbMsciIys
dViULNatXOFpsmMOdxAMOGJykkPKrjdEg27w5qAneA5San+EOmqxn5e0/LFlWfYK5b8mvr8w6dZg
rhE88yg76+JR1w4YISesx0eavjrP1vLtvz1e8F/LGfXZX/F4wwiNRzNQbIv01+NwwyUAe+OJFJf2
xoLWsVvnvOgnuz+iD/AHPx+DAUg8+SiZ2Dg13YaiJohIzB5a8MH22e//9ny+vosQOZis0aHxgrcf
evVz0CpgJ1Kvvfj5gjON+ghFO36QzF98Fjr6oV4V7iqz4KHCi0ovZwIV63448Yd02/DpUf9EjYNF
q8NEqcKIbJcvjQhpTJkyJ3MsGHGbxy6qVsWsu3QNgDL5NhqmYMEUHk8bLwUjC3XOlv/BbJ8GM2L2
7v37zG944GdyecInfAZg1QCPwuI7uC6fkCi1f7IClC7QiEVowoF47UapsQ0Vc6l71puYFW9F+7K9
GxKPgwJzUEhVMbeOFp+wAs8jDgOJo3s2yhlDSaPf78CS0x7vvydZ9MM5Dk50nHm3IhQoOREMwgbO
GRoxfajZ+fM65wcdlH05Ju/+wBYwwqjlAsGui21Ya2U2+IpM2Jr9PgL+iDwURtoftnoeF5BF5lZy
3+CtnyGJ4DT7mEoGQ7IvnIK1s/pGRVCv2PQwdfKdB/pQlIDuG7n9Vq6NCBFlqwmG5moYKfsDIVHm
K65hqufzRV5ELL+gxEr58/W/5/5TpRIpu21eg0hANwGQgicDyCRe8xy37vACSxwYBdQwdTtaOi3E
XLoWdsP4RBbrgFNYDy3KBczm5qe2mYoV3vogLMPLfEwZAkMuDroADqRN5cLppXp6smytDgHV2PcN
+ZR2ql697G3igfAIOBroE7zrt7kUlVWXEDg+j8Op8I+qvEvmccCBIuTAy3E6CnHByO3cJnlrn1cL
rC0Y4YO2IPjMVVM5/DFidnxhRpy2LyBhPvgbRRKp1aN36JyUnK3FaD6veWOes8KsspDVY3HaWsr+
9po1f3u/0wMMgPE3BHGOFLx+jQPR8r4kmnVOUYlu1qgZWPzfLJjXFmYNyjtI/a1z/soAczRP/+3x
QmhIx/9dQLmV4UqjulEBg7gn3ezRxSsS4kILvhUPWp8Wui55VHd7Y8Cl/Wj/8GZVpVvq08iT0akD
KwguLtevirK2ypsZdyUn+OmfcuP7/Vcl6YyAagRVOnQBAWm7mdibCQp1XYBqY2q+TuPnDjUU+zCj
jAI8d0QYVIj8LSzAu1Si3DUb+8nNw5fy/T0m/AoQX0LnBuc5boXXqyTMgWBajnLU9quxcd/4eH+V
speIcipqkXyE64bAIgNDKEmnxjmv+lkrvxgqSJr0+Zx5AxxSyHvEhKRaoCk8IJ84Q6UFml+twp8l
92XM3gAbDqp+pM2iRhbEha3a87b0XKCCVFs/t6P2HWI7YW1vYTerOpiSMAckFUe781d2Qy6n9RCf
MasuOGddGtP00Ph0v4DW7t1bgleFDilPsThc83rHdUZtzd8c/wxVyQ6N0eX9/QwD98t/MkQU7XD4
XBvocsOiU6thtrb7/AsSQPd/vuQlgT+En6kBJqyhiHf99LHIUqtqGMaQUxTy4sb6HqgQJhKnujIh
HDctISVInGDC2Ws4AXrFPJwkhOEKjps+b7ziwipsgA/WAoq+NEn8AtJSqRfZxrmoE3QOIl1Fi66y
JcT7ei3SotVBuaLlO3BgY85V++Hlz6OKGliW71wtSoj8xrLYmjGOJJlaTDuh+VgUEHh8LoCjdX3I
YkOCJJwZVFrLIRxmaAze9wrJlmEeDx8NL2ZCflwMYytjGskGsAo5H2joTYotky/v4vmC1612SVo6
gkND7/ZO+mb6T0737LRHEmDoNT9Re+cUz3amuPdKVwW0PcaUQfd2Q4mL+6q/ug4hSb480J2nkjmT
OgdQR+Cg4MVAsVscGIU1mSU4NErteXY39Fhfy6k4Quw2XjNFgU62FBd1GbCQoLUG/PD1Z9u3Rkez
GnwXZI30SQ+dXCVqIQkMHFELaiEo/yE4CF9t34NSs1h9fEgYFjDG5x5VNO3dhNFAaaJSwtsQ4NDC
XMr1Mmq9B3N4YfF5lKg0oqqIN9WRJlvHpQn+Ji9uJrRwelbyoe1pruNyefOHxx6tjvvfi+RycLUO
/iMujFSd3pCOYB1pHTtgNwEZzbBHcn3fiszBLpfCf8WFlc4nGKhnEFFa2BS11V/DGqA18qsoD67/
7b4p6Rd6aUuIANBD6KhWwJa/dcfM0neaYcRdBrjjTH/nE9uP/vTDzLo4C9hZq5Xio6q1ChHCw7hs
YJduDXq+IqpQwevHJ9ofsu5ol++/2QEYjYzNB3YYfA+Cp9cFZonMBZu3gj/It156L1qMvaPigJR9
shdmxOsQQWPFQIcAjpibYQDNpdFU9Celrg6aTEAskYICVXLtH4Wp5STvQJ/G1u+jVQHx+NPUFTFU
6ukXNgQftEiAkdzUANVCHhdeVKJ1N0WG6oCQrARgZzB48MSBL+Z6JdbQtdlMahAJQMzR88qo2V6D
/N3lMY6o/teIEBlcUM3o4wqOj7Z9qUANbD60swKjIAHEXNsQtqRBkRtQLKQjdDy43pMOYgKgYYx9
XkRegKH6b4OKHkD25WJZ4JQBYQ8G3UUUfF9bICfoKPwMHVdn+tqmD2P2yLYq2von1/s26kdNj/V8
dz9i8K9EuElemRVSo7LWSi/NYHYY63CDh6PlCukgFi7TbjT3KQZP7huUeCKuEshc+fUVJ4jgI5UT
VAaKPlVi1jFiRLocyi1yVezqkivLlRXBSUafFkPKMMSElo7JTp59GpYffUDjotQgivzz/pqkfs+Z
MzCWhQlasa83e27fQZsRpC3m34b+ZkBAQcWHrTIh7FOztEbttDDR9mCu+FWSnb7+ur8KqStcrELY
GaANBwLZTyjwmebRaL7b5ecAzAB0/stpvtTlQ5MqgpJqTcImrcyfS9pixlFvvR2lP4bh1OiLwt+k
RjC5CBwg7/aJcyxQfoXukg+aPeY8NulhRrmx8f5kIRc2hIWQehiqcQKPXlNHDQ3HNm706P7myJaB
qypuF/+woot5XWNUhQ+wB1g38o91E9Lq0/J+TA5q9ChOgJQSvQF0X6+j97gwszM4fUigRVNxMrtj
O39IVxW6iL8MMeIAM4liCMqkhivm21qVzcDSzCA4mKEqfCT6xz94UxfPF466KqAOyPL589cvc/5N
a3/7o+J8kG7GhQnhTRUmWZylZBVuq3E5vZAiNq3jf1uFkEi5wziCMWHBFOawywIjtKrTWKhisWQd
nLcdHRpUyG/bxZbLDALUSpc0/rA3mB5T/7EzVU0MmRV04nwQXHOZHvFkI+7kZqkzdIkxPnTG0e5O
LFd8gJJDBXngP90YTkErzvjNWkoNgw49XHeOLftYjfWuL/7K2eH+rkjtYDIeKCFOQyp2E3Jt6da2
YX1igxZ2ZGB7Kqa4yVg4aF/vW5K9NDAionkCyXiobwvxHq12UqaT3iddU8W0/FE4bjhC6PW+FVmi
gyHcf80IMb9bG9PPxwULMmiclyXgmG24anOUWbuKTUeS++HSWdCw/nLfsmp9QshkvbZsTNv6pEaG
s7gvxDbDRlWIlxqxASgA4xy/3QtXBK9zMrfdsF39vD7MxXLY1re0f38+ins22rWouXAya8GIPY4U
U7Vjn7SfdR1VlyQFGvT+y5KETC5PgKY2yga3NJ+AEnFSWrj3UrFT4NQxs1QjPyoTQrxBtmSBuRIm
MJDzy87Wv0wli4VkN9AIDoC+wBEG2LzgaxiUnYgPfhkQK9XHfiAvGGDc276qXPRPOVo4YK7sCK5V
Q/Ks3nCjwuhlxR4wKvNXP3tebLXEeqq8wjgBv2RGQMt5O+YsaVilnv882t5va9adpOPsJDSHBMOW
VW1Yag1onjq73C2u91uj5RRaAXPiXqfzo72R+tTb2e9yQlFvs7VXt+vsaLDKJgJ/wudinhFTPfvT
ppfWQeu84EgDLX3dWt189rO8/mwbDbQFh8AEUQkb45SZGOWduibyujQNjV4vUGCZgqgJtvaYu02/
7/JmiYbMt4+MdNu+mZ01QmKQQc6JWjGaDG04BwUkkcpqOG3E1KN8MezPgY3hSo103ivwjgMuNfr0
Ze6aKUpdd9pleR/gr4EOwjfaPfoGTaPBN7Iv0L1wY9tm4EmwJ2vGeAj/b1ba9a4tdnn74Ptj9cDl
2UIoDE4f+tZuHqq6m0JQrtFw9UoUuaD9digqV4881hcxa8wizOoO8myT/f9I+67tOHYk21/pdd7R
N72ZNd0PacqxSBadSOolF0VRSAcgDZDu62eXprtVTNZiXmnejg5JRMIHInbs7cWf75QzBzR2IArK
jrsFgfFZVFmv5SCqOhU3rnjuiut2GoIar6YlV3nJzOx0HqrMqQpGxfF2ZixIi8sU5Tpi9XlnfsbR
5isZzxj4SkAqYsPM/IwxpZRglYgbZk3uBvrPfVgDyRDymueBbQ5kPdkZiYyaAwTc1VngGQN4CDJH
30mnkTe5ZNnGlCrbs1qbQpVq08XgyCKeutq8lczMw6EyrTAbNeAdTdVEBpVlKLx2eBik7a951k+B
UdeYybp6qWT21imer/vBVzHRPBbR2qNh49t1pNmTFlYjssHIEnlByQwe6ngyBbrR31iJHAPOUbTe
si5dCEsfR+HDKMGNwaFigXV3jsQXavS8vNf4Deu/5mpr6XWs6r2VihWqgBbc8I90gkcTJ8ZmU+L5
DLKxjclvrPFrSy4SuwoL8oUPxwX/IPxrzRar1vrRae4qE085XVgS5xbeqfnZMT0Ywiq1BOZ7YMzM
DV5lZRFN/UKY+qwV6ExBIe4oDDYH06BwOanL3uM3E1TAjFCv1oUKbHdhr567DyDtBNA8wh5wD2dD
6SSEGoOy+U3LYgNIhnol2oW7+cytBgDBLxOz4Zom4VnKc/hN6j4U3bPvLrR/bqC8nwTHIARGDcjs
7k+LqkWirxWgUb22hrUZTsO6yRfoOc+tbyRegdYC2Aev2NmZ5qclRTEzOlF51910kRgUR82Xkt4P
YHD+/MQ5jsd8K+EBCNQOrkVUc86mxFKGya3Cx/F5jFELirL/e9rv2vFVyA2zF5L/P7/8gzkH9S3A
6YFMcn6+1VNWTCjA5TdlIrvA6SsD+QRuNxt8WxWUA+oYUlshAsZ5uhpMr41AKdOvWT84QUJIufGJ
B1aknGQrr2fpzjFVuSpsrwyBvS5DklYIXymtru5bkP/c6SBvjqFR66JQvua3Wlvf23ldxFYrv9lj
qe7BDeHec8fJI7jFw3bQESrN7JbXQS08ESnq969NlkswQtbJenSSFuj0TgRNNfF7ZvTt0lv54/o6
vsXh8SGqCSj0XB5K9lCbHM0xvSmm0K7XLLvKVMDNx89n/eMueW9ltkuGPnV7ozFhxQtttkn86PP2
P2709+3PdgnE/UxBXVTdtdO2O+RsOyxJqy+MkzdDqShhJFbbowe9tvMmJFmCrn+rkqff7sfRpbBd
0J7iMp4/ZGtZgOZwoPRGiqAeQiBjB7lwl52ZCtAYojABXAuovZtDoKH2mFlVqsghhfvnu99rbVh9
3okzQ4WEO4puj0LQsDLzwkEboRUQx0kOQ29GY3Hh53duv2Fq6c3y8Sgx3tk59vQk66WbxOs4s5JD
Sb7iARMS/8bwReT4GXyJr4ZYGLiPh+R7c8c1eGLO8Ohg+BTmNPOJ5YckXY/subD2ubnEj/VxNaP0
Eg8+D5BCH/no2XGc1DWbxiLRDrazQY2Vy6+kWtgwH1fB0QQuxmO1+MdrxaGpKXqT6wduhC61Ypnm
689XwYKFOaxr8sq8ZT8tZGB+D/uli/fcIOE5fORaA3vQh6J6XTYZ4XxAwTt1Vqqwbys2bojoFrrx
cdY9FPOC6e9ntSourPezXuW2Nk2F1A/C4ZuEyTVpqu96AsHD0bmuW7Wwd872ygPyEhioM5XyUwVx
7bFFrxjpdnaWBB7XAk17/XxuPu6cI3YdeFUbiFVUK8+Wsm3WrmOkjnZo0uEir/vb1m1K3IHTa58g
hj1Nd2ADX3BkPg7ksez619t8ZtOhPJ98jjdznb9xXJIG5DH0Oqz6beovRR0/9g+2wGd2FHLHfT0H
BVO31bU6T6obA+B8Z7ypyaMJoGRpmtvc3+v5Qtc+LvWj4h2kurEcUZk9dzIq35oyDLgAEQ+itXp2
lcs6/nzGzpsA0t1H7h1hztnosal0HOoW1U1fTx1KZnOykjz/bUYhPD2QAADGD0xZcAOPc3hyxOVN
JjIUbYqbZpvTPYbqDzpx0vxx2k6aH9uUVkNG0Lz9svf5t89b/3jt4ON/OuKogDwG/t+3Dgp+ojTV
Vje0lTZS0IIFteRNIBKyRx4/+tzaueUMSRwc0FA3hs88mxALYZqM9CmsiRxZzU3R0EBqiMzlIcHl
/SfGXBTNwDU4kgK+75qVcbMtm7K64fW2LB9sBNCpDxqFuglab4mF+FzEFtv0l7XjWjyZJgIHxCMO
rPV1FqbJFICcS3rPHsjtnLuaPVOtBefpy+ddPLdlgb46xvCPkze/8/S0b5Xs8S6w+EHl3bZRLEgs
Esphkw1r5iw9s4/zM38YnIRx5u+qMQHroT4meBrCYyfjfoC7gnzx551aMDK/AyVtpCIDjKStdmHR
fNsT/bJOQHv5uZ2fDDXz3sBlhMdgAkf9QV+hKiijeunym0RPaeQxCFRWY9aFInNGEgzJCFqtQnhx
rbTnvCtYaCXOjZbmZdSbHXj+OCdbkMekEePeHTSTi8hUNI8Im+RFR9WDC6KxhW/+qE52jHOcfPNx
P58sM91gra0zPM6Bg1hzRR59mV4ktf4IAcVVY3Yhh66cbw0bsK3s80SEalqK3p87VU8/YXbejX5S
tFmOYdOmZ0J2ZkIXXrtLBmYnnt0hbpoe+6i+2G5QFwvNn1tfp7Ga2bmAAjImKwR4b0TNI3u6rNit
gp3PF9fZPpzEo44/P5mnJoe6UqbBSM7C0QnTpVKJpU4cf37SfiYq0ZbHTlhemE/RyEJjST7yY0zt
KKeDAjFEzsBugEv0vY2urj1pDE5xcMd668kLg656usdtF3LgMAVftc2TDWrQfF+5d7r/2ypnUBYE
K7CGQq5jWc38XhUe6G+61mCHxD0oMwu61PzdSZpZmC00VQw4qCEggYLzqJlCufTW+rAIZu3PHthT
JRKLo3z9oOVdNE0k0MX682X24fp+b2FOwjV4QpbS1NiBGrsU2YoaUpKZZkYgHYg+t/Rhwc0szRyF
djS7wUSGHeVHUywMJ7ZsEZbGEizkfIeAtHJRM3jUY3m/5qC1WNudY7KDald1d0PtTY7if2fhCDhr
BZ4n8HCgtwOw4r0VTTFZEOqWh9zJAkO8NMOt0L6r8fbzMTs7/8B7G4gZHPU8jPdmRpf3sgAI+zA9
kTzshj9ZvqAHA07Ag/yVNTtjrIS27QRo50HRu5xfYQIXDJybc2jEARWGyAeiqLPJ0Kxeb/xE8kPq
r3svBvGI1iwsYIimYRDe3cL4rmPxiomKf2Cw5z4hH9tOjV3BDxBDMy48IpIgLxLQ22SIsYhBP0pQ
SR7Az3nw/P4qz4JkXDfP0CmKStvZZr3YK+0FFY2B5qq3alB9gNAs+LB2KANdraZyuhpM/rWV+MMM
GKpk049uHxlagcfbQFhUtWyIkF1EDU3mpkHCUHPi2vkL8LIkcCcCYhrasABvQz2oGAOXJxTfQs9H
wqeENFtWPk1jOoHKyPhORxzEidc4gUevWyovsly8yqnRVmxEieNkujSm1Z2hQVRYpVYXysY3I783
Hj0xvloGszZ+4aZXpEzLuBVd+dgCAX9ptrra5I1cF4f8gNKTjfTpfmJ7ajWRV2hbf7roCnqL9Kq3
dntkhXijl5FWDCQGo8FTrengo6oGL2CvkHwI3H5nlmvX2I6WH/rmKk/rcAJmYrReVcGrFUttK9Da
fojBjchDm/MgSWJKwTJMSERclHn1GeAIvROJmoSO8Zr7Yd4BLaiZPAChYo7KMORo61boG65DlwNa
POaPijTNNYW6Z5QQ03oiDXkBuWgSMrewEOvV9JDRKV/7Jvueo+AdPPCJEcsGtDOjNdG1oQ06PLCu
CXlXkVUyiddODV40UeHHdZa3CIfXZTQ4KBtqLLsHaAY1aRrXskvWt33cIwUa+XpjhEmHCLMsm/xa
ea0L8IE1RAVqD/dZB7pZXRZPFFxekUvKb12psaDIS7GSXZKGRper1ZR05RNAbXrMpQ692xbLVlX1
1xKAtgC1P3mEdOe4N/vBjVkivqEuVQ/V6D7zkgI0RD2BmLFvxLmJIkpXKkgVlvYdJg/3akvpTlpd
Hrq1M2xc3wU8ruVhWZVJXFtCCzt7FHdJ4dL1UPgP2LrFymJShElu6AFV3Iq8vm93U58h5CYTb9Wm
o3XBrZ4+mz1SRZJPQ1RzXZdhY/tTpDGVvQAIhJx7d1zkqrAu3Jo7gVaWXgAC6DxWdBS7vOXutmVJ
iTFooQZae2bQ1oyGqh+tfZKDsS0ZwEyYgsI1yCqF6euLKhAELFg4abs4y4/Z0Kapux+Jn3WXzDH7
LJCTa8RFn4hYbwEx9JCd01fg4oAstl5MSWQYQ3pNMJFxVjRp5BHwQxwRd2ExiTwyQBi8aomL/aoD
bF4iGRO2CUtXluiQhEsmL5TWCDpPIHifylSvA19HRbPSZLs23LK50NuhiZ3cs0E0MiojasBEHArR
FIiNHQGJzlTG8EZlCBE5WM9KtU0Now01kg3BoBIaSyrM7eA3PCRdpYejyaBlR00rKLqcRi7tHvhQ
VWHWmV/c0n4beWmuUTz+Ynk4yJrBeSykoa8HoSOj4WY/XIu2kex6FfY2ekTUeA3qHRJahGYx1JWt
q9TFZrY47SNQc5dhPfl5rEMYM4A0sbceBfGirhH1ZSlKc9v4oE+BVCw2pD4gm9clegzQjApSVJfv
uEAGpXF7BsoNOsUjYG2BqrGFeVGDHJuOqPZk2UtPbIgfF67YUfQ4KAgEsj2t4RsjKbstU9MznEce
5pZPI62b0ogMTYFJbfCmMm0RN1XrbjqjdFZ1biwFrY5X0IfbA+hLgIkcQMy02RXLxzJrpnzgh7b6
bkoZso7HyfSN4gxdpEI8ex2e2Jrdt66kOEndnh/AlGCgSmiESvj427Snx+vwxMjMsU+JBSotASOt
/eiWd637/Ps+yWn7x+v45OGgST3TALniByBxAux9f7j/vxmYOQ1OytrEALXWIQXoagK9WPR5+2f9
hZMBmjnttlVYOE/QgQGXX3cr7Mhp7lt787mV83MNvw0sgi7qWGauO+KWRsJTnR/6NMSBTYZALNGe
nzUBADQWLcI3HxgXmVV5let3WE7J1cRuKvO5MX43xnpcTCcmZmM1SG0kRQcTaRYVQPcshSPOdwGg
S+ARfGAiZ09pJqZUYdvzA6hygz6pAsuXeOQspVuPG+vDJgciFo9AEOx9yLTLGteSS3J+wMkfV8MW
moMLD4LzXuiJidk50ioKSkmV8YNhFk7UNs649VrLChoDWSSgztI1XKEHOEB5KKeqvyycgW3sEW6C
kTcpfKfcCyY9/eoW3A8mu+pCS6uQr568MZwyvQrHeshiNU5O7PYAjg1eMkZuDx4138spqPzc32ZV
Os79SY9mczOAlSIrackPuM6Cvr1W7e/WR/00AP1WwBKAS5srt7tdUQ6F67FDbr9I3LKO2GrGkjbV
+an/j5GfYdeT46oDPgrcRzAy6YUObV9UIVP4zZ9v9vNGoOOKwhfQUc7T+bxRiHOIlB8SSGVeayCm
+bz9s5cUkKL/bn+2DfMkkXnV4olTYQ/y9eCtkqhXO/1PjvYTM7MzSzOTXiiKbij2Lcn3tv/j8258
DD7+nPH/9GOezueF6OuxRdV5kYgLUCdEhTXFk5nfslqP7KGMQb28QwrWDY1piFNHxr4l4s8/4uyR
86uTcwyUayqpkgrcJ2V97aQQLk8eenspmn92QaDmDxF98BYh3ff+kkwoENCjwzn42rKVhaSbaS/p
mZ7tx4mJ2T1slYWBo7nhBw216ANwaom7wxm3sPKWrMwuYzdPO1l16AiI9UKw64Rd5q/pEnZhabhm
69ugo50YaYXhmiIEVPqlSOTZK/9krGYL258a2SaQBD7w4bHw4ZJbO1/cF+nC/lkwM2fp4x7Dye6i
GwXcx0EYwURBnG98G8wF5NjCeM15QaC7TereQn8aM8FsZPt6Iq9/sE1+DZk9u8+yBEDctkJfGr2K
uwJhNEB8We4tJCfPry/oqoH0Grn+OXacwcwRX8UPuricwA5TGvd6dvN5V85Pyy8bx9E8uQKcopdm
MtX80BlOkMtLQtyQlmNs9UuPifPz8svSbNtn0qHVmKI3yfSca+RRTukfuTJHPe9/Ddhs21PXb0ai
YEKMUx8AFnErhbvgux63wwd36cTGbDtyffRLy4GNmrkPtDmYbh8P1nPK911mhX6ehuYSMvXY5Gcm
ZzuUQJuu7k2cZgi3XjBfRTZiElrlRT5hD4lDZSj0ZPv5uji/9lDZgXpVVC7Mb4JRTZXRUtyqYPpW
xgpMZuXb/83CbBNB5DprR6T5DkDCDt/TZiWXCP/OrW0D0VUUirhg8ZljLhI+UFEYOAkKfZ2AFN3I
rnwe0/K3GRVwcxtgpTF9H9RdgP2930OV31Pf4R560spAKRZKpwO99L7KFkrwzm2hU0OztVdbRCq7
cnAVaPvGbUM+/nZ2cNaV2VIbRgchXuCKDr69G0bkBv7gSDvpwTylkjRab3Bwkh6k+6oZj2Z90XQL
G/Tcbjk1MUs/GJnOqpy5OGfEqmMdkPz+vsXFqcgz0ghhrb5/vo7PTgpIWlyQ90Jf05sdOhNSnp2r
Epyg3aOtHISPFhDD5xxcvAPA1QVxBTCSzZaX30mSMZ+JA4eMjrDXXfqSdkWk/G8cgJLPO3N28EyU
AkFHALlBZ/au6XsdQlE2XuaGe5G3kZ0F5IWuzRfD+JOlfGLoOKon946Z5VDaM2DIa4BlDoYp/oOO
OBAqQIZF/4hOMlIbwTvhsANUO6LEpIjyHjj/huRESPoNSb98bu7sIgB5F9AwUHaBOu777hi2V+iC
+0jgmUFFAU5YWGRn18BJ+7NFViCgmyX86JhnwURC+JqDvyrq66pYGLfjh87vGuPE0GyxWQrkIpmN
johsDAS9hfh7IJaKV5aMzM4xI/N8grJCdmjG5qHr2qtytENdX3p5nruqEdcA2SqUd40PmMLEEIDz
mYwfyjFfFem2F9+1ia1qVwSpz8LW5jEwrQvP3bOXzonR2UylTt40xjHj5vhgJGfRSKPKBBTCbKPP
l9zZQUT5L3T2XAsIpdlWbXy/S7rjCpf6ld0iIrvO1MImPdsXVP4iiQsQ3gfw3WBJIStNZ4DkQqfM
3ze1DDJ27Xn3n3fl7O45sTNbD76Tw+UUIzsgGP9YVAsDdb511C3bgOUCgHkcyJOjRqNjojyq0Hqt
7wdrvCfeuPDmODsXwC7/28Rs0vsMyK06lQikPBnpnS33kNj8fIiWLMz2pdaNENesYKGgN9CR6dTe
SxbimedNoBeAYIMb0J4tKOXmmSVIxw6d/03Lv/QofJSPn/fi/FT8MnH8+clUlD0D9FHv2aHXkUB+
qbqFqNm5HQ8ENoDEvm0DsjfzKUmqlY5H4ZyPUts6bR+Mk4+05JfR/iF6UFxe2epPns+nJmejBowA
kbkB5zyj9b6TReRM4FDz9F0z5A+fj965CYI3+xOJj7DwPGxOhS5R0zvBOUOCeKxfzNZEEusPdgvq
/DUwLILsG5TZ76fIM9vRaQWG0APoVqucLfX4kpdxbhkciTV1sBag4G7u0ThUqaJEtd2hCIxpbZur
z8fpXPMW2Cd9fD2qOuYBJsk6A6/NlIG+9d5W18bCZj/X/DF0Bd0bMPbCIXs/Qh3zOhSEYp+0UCEd
gmIJGLLU/uwwIUNV5iXFaWiXK48Hzu+SdIJGChpUCCj4LsqrPqj0wovU29Tp5SW4jgPX+ya6JX6l
+b0xtzDbE2YOoni9GuRl0W+06srxH5p9sSTCqM/HCVbw2ALwHJNgABs8c/QH4o8+0tzysu71a6Oi
qzGh97rJ12XxwijqBfJD6R9TAPqOkC+2+dxNCpVxbAny+CFye/wQ6IUiTwMNdtRlzBZEmQGKMbie
ukxq/4Zp/ovkiUImHTgbVeRrzXC2g2VtQC26dmvtm5kWaWBPjloI5cwPv5+fgZc6SCPxPTjC369L
r/Vr5E/xGTqUq6A8uu5aK43k2D8MFTA7VqFZsWezNDAnj0afb7mfUbVTvxGb4cg15JuQBvM/lolR
MKqjrEc1l5Nl4bXdKbZzWw4mRqRo3CxZE4d8gTCId1mN7S7J7a+A075ZtPmuD+qho0gnZ35yp3mQ
lE8Mpl0lqKZZNQDgxUAK35aVbkQlJKDCTE4Rymy2qY0yyQEYJnfamf50hessdNskKlWGhM/A18qR
x/+QgTX6F/UkBIAT7hv4TfZ2p+cReB/y0KPZaqrsdeaydVcgh9fWdKXlwPwYuCo0dccMNw2JW36j
uioWhuzj8oUzAs8Kao1HgfY5uZGvksn0prK5bL8wujPp/5Yz/7/X4b/omzj879i3//xv/PsVnONN
RlM5++c/v77xJuP/ffyb//zO+7/452X22ohW/JDz33r3R2j4X4ajF/ny7h/A4WRyvFFvzXj71qpS
/jSATzz+5v/vD//29rOV+7F6+8dfr0JxeWyNZoL/9a8fbb//4y/wNJ2symP7//rh1QvD320Upy/N
+OEv3l5a+Y+/DOPvANmCvhMQDEBvDQeHVv92/Inu/B2xVfx/eIe4LjwHvhUXQKP84y/L+zvKuPB6
A20pSt9AgfPX31qhfv7I/jvKarDsj7v+iKHV//p3z99Nzq/J+huHjykyLlvYRGUrtuevHQQcsKmB
qxB71z9aAuzw/fYVIm8V9/0aHBTkazKs9bq8A4JWblpR2hvTKHk4SqatwFMArdLkqrNTbeOyqY5y
NzVXrtDtsOACDPkFooLG6KzcfrJiuHUoy+h7CDZwYa6GfOpjpVPzsjINuals58X0svzg5m61g+uS
gMhLeIFdOs9jb3/v3DVTyUvTGuC+AHPxBRXJdEA1Z73zusQM4fikF0ZGSAzuOai/UW/wd0j60wNi
b0NoSttYT3myBUAuDZDnPtjE/5qPPA2qatpn/bAn+lAExJBknTqkihOlk1VHiHk5OMSMNRSU1EHK
JzzivcRdlWXC1qnWFreDQ7UhVH7u3dNU1DFgR0VcM837MnResjHt3NIjs826PmiczDSQO1HafUUM
ptBFcl95ZoZXdAPaEcug3WPRgmu9zBLkJzOUVm08BeIG6kERGqWbSpu2gBOQe4XfOA5nJRH1tVMz
BtzJ1mI+TAkPmNUnFxlJQT7qoOoh1DXAIl3q0Ggcsx68Ea1tDQFJuXjy027NXUHAJjJWX6dioCui
j7SFJJNF2sDp3OLOop2VBERMqo2Vx4zdqOUUjCXoKOp7kozsAcFtAwDmGM7YKcviRGLqrMwptMBt
KOBkSgeaMqg8HTh55RqP3TiobY5n6RYHxwhhOf5qjuabKKdLmSF7Xgpr/FGWvh0UKVF1KPK8vuyn
6UKvbnS6yY9C6ENh56Goyy5MC0BHE6WQYndBs/o06ml7MYC89AVlTxc6EocoHpQhzVpzPdVWwACC
vBtx1m/bzn4FwcaaEPI8uNPWcJNvoqDXRTOt+aBtmM5uG99FB0oQd9R0dA4K3tgb/BagBsTU7Bob
s4eaUSsCDmOAdp4OGo+iip26uzBQH7BWYPk6AL0XeTUNBruJx2QDNT21p5XJ1p5O6ghF999Mx91M
3NReBp9Y4J1JGzoFeA5nCHlrHLwahn/lTHwYglIZ45fRUGgOwECy8g1e7ksHGDetqG/auqxCr6+8
+7EGF/UwQk0QNDUoZOl6spFW0V35jQsMIORcYmrhWuFOOl4UvHCDga59tzFQIS6OVYiZFsMBHB6a
mhZBbstsr6rSjZtaS/CmKekW0DDvqSPCvOw7QdIgV0BEaLJ6yHnz7CqgRIaqRZWuzGkSqA58bVxz
SFgXgNpZ+VOFV1hgNrW+9nPTi5jlZiGzxUMHVcQrjQOKqoykjgrgG0JIazfBYNrZ3q27V9AF4EId
G3xXko8pcJcajopW67xQWEmKop0U0qyNFfilloaZ0LXIKIVzmWQtvWU26fd2S7RNCf6LfZH6zjPC
G3ckNdywFfldlvIdqUwNSBrPD02fezg/uvS2L20tcvWKb6Hgei24vxYpel2AXSWByHElLycTEBxz
cJ0LT/X1JQN9X+bfiYb5cY5cTdgAWedYxQ97yg0IR/Y8KjoD+r4eFddJrQHi3Dtw0yyAXybXvc0Q
UQyOx/QOBGsW1qBFY7tg7mUt4fJDzDosKAlHXsR9XwGb620cYVyCU3tde/A+M0RlidNtPW5eJhL7
re1fDThNIfTfVmMPNl2m6JSEgLpG0C3f29UNgGlwVNsmnpRfxDRjLjAshbNPGjsyR/2t9noSoDu7
bmxY6POeRl1aVg8NpzXAxM4tqxjg13yyV6VelLsq8abV4Jjiuz2AB7msiv5gsyzfaCCpvbe1Js74
EIGeCNV0jRkSxb6MFgQ7mk4PCtve8a6MJ64/j7rGtrXnXsiSWKEmsiYwrNbfDnjXIW3vZPcpG0oA
c7kmt7XNdgMeLDaqQGOj16pQK3giQ9ezxsjo3IeBczTvZSS2QE8SFUU+hEK1KcafXxptD/JkPAs3
Fnzj0By/t3rerzVVsTU2HWruzOkRDy8Dt4NNo36s1SPilFFnis4G80HbYxH7YFpo2ItNFV4DiF3F
ObgFYjnZIci7h12aAJPpliwY/YoBHmtcjaO+kSYlB31sx0NSZ0VY6fyaTd6dl6QXCOriw7Qictvs
AL69594E0KiS6Rg7Rp092RRpJStj6CROn9BlVWi4jAaGwuIxW9ldOwQ5oXSsI2sScYHBvkLxuLke
e3O69HN9+NLRWm7Kctp6fV6sbRTAYXmAmSg1KrUzUy3WSy0o1H70WiRoeZ0jXu5BpywZUZGSAgUe
VLiCaQ6mLLxQgpxVT107GgGR1R1rG2/HRwAFUx33Jm2GZNs3WbsWCkhaUUOHvcz5DW95jHp2uaN4
PDGUPm26qtV2cpysewQXOyPvIzV1TmSXk4xTK9digSjFvs2fJ4+TaNQSF1olQt6aktibZMTaaiR5
TNsijbAI9Q2ePf5BFVALhjNZ4TUEJq8SR0goqOGvNF5laYguOGun75M6JI3WBDZBuZ9jdqC5BufS
ZKtLjWFqVOM+mHm2NgGAqa0WsHu9ZscQtU/Z98Zwo7otcW+kyWuJsQiUJ59LWuF38SgNkcVJVs6U
JU816fpb6uHiS3INgsxs1NeTnw57qVUy0Dqn/pqKpksCNjXQOoYjlsU5jpto8rINm6gJhrEKxRAC
q2mgaoVj/bGv5WqU+nrMyMVU5fsBWHeGCzN/8mV55djlNQA+sTWItZ3n2GypeevoAFWbj4MY73hu
39Dim88skK2VK+r7X1lDIr249JMscs1tIdSToXC5dm3USXFtKXNTsy6qCq/HShi8WBtznIumvO2T
QdsBaB5RfWiCzG22CLE+WhqIIjPNuYV+idykKG0NvMY8iIHiqhIx6UCdLhGOj7Nqbfb+Sjjlzsqe
EHlcKc1v1j3jL8VQXmstHmOVcUf8Hjq46c621FUrLfCg1QeJBQN8fB+g+EJErQmusNbNmhjoqT7A
W35L4LaGyKJnUdIlfgAGMHpVpnSDfHMVtQRz5HVQD2L8q1dACjfNvK+k6I24bbFcPJRjBZ3wvKDG
XkPsRXOha1XroH8r2iRGnsfeQlvH2PQFXxdce57qioegUofCAcppa5dkG8vheqQIiojrwbpTJaay
0EYVu2ZW31YN2nKgV/CakeZrmnZ5bBglbuymsC9sJfjaV9ILXD6GTtokq6xJL1F98pb67mUDXr2V
Q3hk1s33MfUvRwOY+CGNUEW6KiRcsNq0YjNr2tA8fpZbN09w2NCGFtKqjjI8zgMypONTqUvMY96x
Jyw0FpSkeiyL/gqkTq9caXegjdSviFa+wTurdgKB0CezMRF5kPiqEqx6qFNzyJ3F9Buva7GUAE2/
1tv+FrRNt8hUrhscBq0Yj4NorpSN1zI0Qc2NplHxMnY0v/P/h7ozWY4c2dLzE+EKswNbADFHcGaS
zA2MORRmONwx4+n1ha51m9S9kZballUag0HA/Zx/rLPlVJR/R+nGdoOibh3a21Yz9WjsYqPbrz9N
N29uJNraBAF14WNTVxXvSqNeeKeegqb+M1vlTrqWgU2hMU/TWi07ejyAnCaqxRN938SdFIh2pNtn
p8zsIgkU3ujXEa+DEeRE6FXr+k5bm/hFzmUQ53Kurqkqc7T5XPBqRdTpY6JMciJXGOnVmFA67ESe
cGpSZHRLrHdRxNL3H811W3dplTFiZPlpknZ3lSgDHtiUCPyW1deYpi9+4BdfFJxfBTc9uq5wl3dM
4X5eq0tj9d2eG1nHbsVnpHY4j+U8ut+O7OxjM9+9TKltnGRgcPRC1nAcZhP/sZzVhebpN8N2ufd9
y21oEK2nSyErnAUEArBBeeNZzp1+XfKtf5zSAnuIK5o3Y7UAk4VqcNY3fB2tyMITt6W6mDrM9gWh
PZG1GuHOqbNi3IVV+JMA8Gw/ZLaMe870w4YMKqZsqo85J2mmnqVMyLkaz11d1JFy7W+rm8M/K+/H
FFVZ+dLWytyVikTURQxmNJv5Vx5Uzt7wM+sUeEF7buS4YYURoz4xW1vvbp6Zyei2koc01L/tdFL7
ql8vbZfpGquDBfQ3cg9PoeEj2h3E2dnsPJFBs+6CgLRN0UxrPPKpfhiuh+lxVp54pOE7i+3ZEsdK
9O5x9HFRYABJjSOoZhrPw/oxr4uVZKJza77Venwsw249ZtXylRNP2SYK4e8QtWqlqoXIqkddVfZO
12I9rJyUu6Eztls19sQxbp06rP1Gl9AsbZq2hvlslQwDceByEteKLMlQZ/DglcSd48/JsLXTfmx7
de7D0DiHE1ux3W/vwqrMj3myrdjrx/nHxrj9Y1kzK563UUec7s3BAko/iowASpkX9Yu5eNOGFUSZ
mMxHcr4Ij9lpkfa3ek2rZBlL6xEvE3Z5Uep/JmeYY38O+kjziGifEEaVliQYDofCal+W8KNuc8OO
huaHEFJ+W3mT7iqhDK711D6SD4p9rFW/w7Z3D/OahR1ev3SGrs67gzAX51qiNCSX03KfisL7UqHh
vcvJ0vGytVTd8NJ9rDZ2m8Dz22uaNcshzTsdZb7h3apcvZUaga+eXe/khaLh0W2+hoaHLdVLsmos
ZH49IsLpmetXbQYX+/56YrT6UVld9Tw6OBJNVVlJ5xZPTtb/0y4Dcx787VUKb7mxqi9ParLC3TC2
n5PX33PNs/zaTdVAdNm8cTZl84XIreVa0jc87ZoKhWkkt/LdRBAGyUwup8ZDhaupI4Ef7XgeLnEw
2e4DXsz0MxilOk7e4O+KKfX2oeT+MWchjtgrBdUOuRXNfhgRJzKcDYvfJZ384TzRzXlKp8p/dugX
OSoxNQe5Mvomrdq8T+Qn67O0SvuFqc375QR6eFjMkQhld3PmR8UBz7GUu3+MVsd4c6dT5nRqRxIq
hTn+75xGk6J7UoP1O5vDpFEnW73kcogDn5BLBA1c8OcGYDsOZdccQ9ErsF8VMoPOpXENlWc817b0
oqyqph+Oy71rqKz9zeO5gCpo4widkV2NsUhco9xeysbJPvniy8viiOqvm7pLvBraOwRoQ99qb+WU
LW3sh+b2Zg8tu0OdLj/yxgo/8eOyxMy2+lqmoj2tqVP+1O4YMFelFmfQpBcNmNrI4zpaSSVFFk2j
qv/IsORBGOCies4oi2hkPa4jLS65FDpKA2fLv0jtRFmD1O0y5E5m7/zAMK3DoHu3it3FNV4WJlyW
vElnn66bGRXLQD1+ZYtq2ig3F/nS+q18qvgdD7Vkhoy9bK2uq+POYue1ynrsmANPhdMoyjIDBUru
erl1s4kK/fCLsnlYaMxmlLBcI4zq2s1xSs7p/Dou7bwlDj8y30nlP5iFVf8wOss9NZaxvTR9z5pq
ibo7aSeQYbLkKn3LZ4c5ZlZSPLlb5f1Nx3wBua7uOv9AliRTVT6BJl4pLrBnxUHa96hdpXIkf0Fg
//JqYUfmkhpIQDL2aWV3O08ZRJtZm2BzkOxPJWHds5DDOc8MUWDfXfvqgtxTGjH7fPgrC7enJlX2
u6xYNJpW9Rdbp+A37FkRd14oQMw85cdk9dEgoVZWbKve8PalwbeXy9M0hqgQR0klnoEexQUVOOej
OcVOLbtb1pXLyRun81KyPZXGpc2dN60xmSp6NvpM7Qd2kzHr0+cxFd3RZRCLVSux7vaaNZ4MW4x/
OqEJ8aDdW0dBZ1zUXJep/cxvcbK94dP1Bc5Cd1eONOuOPjEKOAVLDDL+9KlmUhWFdWjCOR5TPw6K
IBrmh4w59mUNBNImz4g88p+iwqtiwnsvUpEM6xU1981ctDatI22z07hFzeVHVfvP3bolZODvizV4
c81mV6h0iuflONd/q57bbXJnbNX+i7f18o01cTrkXgY00UouPn+Op8AbIIQcAu2tSW0XP/f9czhW
flyUJZ6/7Pec5X8da12vblFhf/HmGDObjFd7naLCJTfZ7ytM0vyc8l5REgbrwVuK9kCe1qU1AxbH
3LsEjvc7wKd56KciT1qSJxjnzbi+76Eud8JzlW8OgZPm39VmEheyaF64jneCGNvYKtV6FHMQGV4H
+EFmschde89E9djcDzyvLqs4vfseg9bCRe4z9Jle8E1pNiUj9h6ob9eEd8vOVkWLrutI2oq43TQZ
K7buzHvx2ikpwVMarF/AQn/sRTxugXUL2emLdiZxuXIuVlE+2oU/vmp2wj0P6bfUrhPdn0lpWT0/
cn2Q2cqyEmSRa648GW0ZFw78xLNhr3t37rBSZiZjcLDsakfu8CK8kqmwgxTkBvIuS5j9FMFRFWO8
YcesRfi2GXewLLhYpGOH2FWrhtFWdJeNwo7Ey4P3tPNelGHRoa4LZhDjkaKwwyiXb5Mo5OxuVMLo
wm5AegOlRj5MFoPEfqkFt33zUKZXnVNP1hfpea71C6PrQ+WCGsuaEuU2Db5Uga96W+/nevYytYQT
BkWInCzFS77iLJdBmhSzN8S2uyW1Mg5t6fRRpa0wQn5qRVIr98TN/4OYMSpm0AdPS38tze5l2ZKM
wlcLIIClMZHk9UZsfGFcQHkQVY1YunAdnshml03iDHbjRi4C0wiz65M02uo4ZMPZDyV3mpl6jE8y
du5mLdos1kAeZ9FefbM5rs4TUCR7wLzsO8mNkqIiX2cs7i1fDaDYQHIvC6/f0xfSCz+uSSE56rWL
1s4E0lqEF4MGPs1BvadchPcNweYwhahpAd5Azk5T5mJ5nl82xzz4ykgy/3ueAzY/nXKhh3+ErA9O
WQ1RXf3tdAqC727DzWxt81n365SIvON4VVNFG2GQ/Qgb202kaxfHLh2h2n23o0l0/a5tGg7weGG7
Mm5+w6FXY/OF9090hgMWzG1sz7lSyRq6X1r/sAiEnkKCkEM7VkW4F8rt4mmsCEhINM5ox31Ni2tY
BImcNB4ON0387hzOVjKrj876GxTWN9P6TN2S0jujD56q1klPmbdcZK146dVIiPXkJoIIxmZQt9ID
g+Wg/9WayyMryamZ5w/kNddFfFr3206F3JcbFTNzz1jQO9VHSfdazt7id/xRuryP61Sfi3Hg0l2M
d8O+FUYHybHE2hwvZuNFODaSrcSTbg6J11zXqj0ZNDy3essumv9v8SkyydY9AYeGvrpAVoxA7jkI
20NavwNBEDL/ruaHyec8EdurZY+A/sMek8wERNoNggGUSRa8ZcHVlDbBDXYlykfy/z44iCImjgg4
IkpzDZ/xUjCPLu6crP6KBcp58r33YOxjy/7y1l9V/w7zwt7HZsht0GO0ltty0cTWim7fB5+9SXIX
JnIL6MO8jwoDGZYG8NtYRVXLicZq+bEYvYUjtb5s5iiirsC/27srCfMIyXc2xA2hLMHbRN3bvl3s
F1eM6031mpXEJg1qG/66izg3ldy59vhYs+3tw0JXZ7eDdmB6SYw8sC5dWr+5k/WgSuOkFXQ1gDR/
LCSJ7I9DH+dCblc31cnmZA5VK+KYm2ykNsG75ho8l5vr73xjnTt+B1a91c8utjX+bD2nyIDORnFz
muHNnN3sGAzeegXZohvPqYe/XEAAIYI5xs3H6z0ZkTSQ+zk+rMFjWg7LYe5DMv2Jl/A5eCE3PtMs
mzoW+56U2XdhtA+VVUU1OZ1xnzv+Y7GF/gl2GjR3fHUrgGKfDUeRyi6WzUq2NPscSAm4itnbM1lD
3U2fXUeIlucTLiDlFWHxprln7UNVVOuRXIxwTzzovENR8ZZvXDR4HqDkH7vux6wnwO7mrTIoGZ2G
xB5IUWhN6zyX7n5uINva7X/hpzbVo8WczUevDtI9qHh5bDdaMaK89x9cc/FP1dDdCtMD16UBxMxf
OjBdEJdsisIWDcdWl2wy3sK/ZRAzAN9NpzuKtAFeQu1PiFnhRWYF5dH3zFlrWNa3LL2UtjceSarI
2EJSdQxHSbVEKD7LIitOfa8Ir9BF+NiKND0XoopzvoXYE524hao5NYV8zPM9ilWIUwtdDv8s8uza
PJhbrRLPnl9aLdqdJgT6ZUlz89CJ/OIG1c7JAzPJvH43ZTQxpR0pGVK6p8mtT5MadwRCp3Hn9j+A
td+GAVe9nPPth8FIGMEu1GiJp2WvAqalediZTBrBODwQw1+94dMT3N10GrLOvSxl+N3M7sGyp+vs
B8Vhc9uPtTYeABreK686Gt5ytLrgeSszNxlIAoqMcAL7985bHjw7zHljD5Nbj06UD07BBju8U0b5
JFHYxM42uEDDBTkD+F1uVj/YO8+dJ5IVln+oaLCirQz0cZPVr3xNGRk9Lq+pYtAazeK7DL7Fpp6F
VyCNd+e3zlxvRea+B6yOBuD8oXAYozLUKXs2/ZOqlXdqiM+NS76eWHfqNZ0N0rcEmoxzT7LQIezz
33UA0ZeDJFhci5n5ugX5qd0g6WWT+bG58gCWaFeChQc+lYmZVVdDOCunzgzD0Bgt+dxTeQaAS/ez
nNbDpFI/Ceu+jskAP8hti3Nf8/+skhaacT4V99AXYnXM96wJrHsMzMNkmow6fhfG95VlylMr6tsF
yBMmNi6COyGnnrl2iyjvaNIIR+UfVEsU9AiAMfol+SWVY+23PitjXVEUgKNQP1S181iU83Dio+U0
VgbNadBdc86UwxFE0k+Sjprej94RR98afqb51u2BM+xk1ikxFH2zXwzrlffxSRcAOaBcOaOWbe3U
NsD8buBkpC4vnz6h+rxM68zqptVlrs3yj69deQpUrs+bzJj0p9EF31vxGVlUO3iV6e2KbSRzz8/n
k1q8/mT4Qcm7iXhLVvo+65VWZJflGBtbOCTOsuCGkWghzAJoFqu52unM/FMtxQf9H8ASZXmwJhQJ
tkOuh6+NgvzI7jODUHqy2T9I+rHCl2Bx8QcJRgRb1UYyB6NxczYCbLSk06QpF2r0iI5eR/22ivSr
Hk1j7+oNYbTougixAx9Mb2Mc9i3biunfJBtxEWh9MTJDn1Bule9ym4JrP3YeeZKg3XTOgj+v5pN9
Z5q3rn6Uvt1SOTLIP4Nwx+Nia/Nqqyz8hR/e+JBVu3wWZrsd3HsHRJxncAON+mkZrc/usz10fv64
5vaLMdl3yJYPEMhNvi7KmYFG4TNKMn/aRWl0seGfivqUnJiEnbC1igGpmYSKKkTAwPzQMJxvkaT3
5OTWAZoCe/ZfssK1k0Z0737IcFPad30XwUG7fgm2Y9aG69uw6OIYVE3/bhv9rbHM4icUiz4uGdGn
ll5Ip+E7lE55mIqiO6EO8+JSl7exReeSimKKnK7Zg0rtYOmcXUNp9ikfVguoay5OMi/3Mm2qOyZ2
k2mtH+d5/KZqq94hjOBE6zcyZOacSWLs+j4JO30Ozeuamd8DcEJuWHujRxbntHewircnd7fFxrbl
OBEE7Wtv9uNB1rU82l3h/Fti/f8kynrs/ravg/77d7h9d/8fqK7uwrT/8R/Spv8muor+1t967P93
0dX9H/xbc+XY/yKXjYpXZG6OQw4oGrh/a65s51/gBoje2NEpyiH0/T81Vx5yLHSdnuDMBygkjOQ/
NVee9S8bepQcakYAdJ8ooP/jg/1faK5IZv8/har3PFlis+7GLaIQIfS9/2I8IHQvQ6Zpe4mV2uRk
FboO99aixKEe6Z7J+o7cCV+wYANY8boGJ6/OHidCaLm/0q2+KELNDi2OL+AwP7LCLY83yYZWrga5
YQuzc2fTL8MvEo29+dxm4wreJutXYVhiV88uUMukz6q6j9ulMUa9qcVuMUrylvqRkxBJ0Dlo9YGM
/OyfTk6sJaNrJm6ZeyefrGoEmfuwLjd4R3KhomDotqgRFhlEwkOFsjEDTU33xeX/nKVQJ9PYVwnR
do9tvf3wqhkihkHiCnlR0pyc9XtTDPt21l+FJdSTqsr+BPo9g/gj7eAAuqDq/ll7aIdlYO4yKf4Z
Q6LMvMlEalBa+ogy7LXO0QWtYXiz64mPn69frGWvpIJ+w7X0SR8Gl9lKP4l9mhPDnejEkgWeJpPJ
f6lG2BtS2vJ94La8iDPe90g7eJ7C3AZk0apk20oVyv5G/lldw9/P5ayPpKqJQzBtV6szyIw1mjFe
hSV3qNzdM41SAM+1v75Rb7eeM9R8p6YxxiDy55CrZSSAoBXQjqOEVAzzdnlXlfsH/khfBtHLPUiU
f946ho50C789Y3skTAyky62QI7T0hRobZqy81aCWC8s1TYlb5G/S2Q2WflqcqboZQv7sJDVaZH7X
4WlVEuaqLxF6pDRkcdudnBrVcGqMEwxnQcJaVYHaSmRFaiguhbZ+hrlCZ8fVJV1YXcK2bP4kUONG
brytWTk8lUGof1pmvcWYEWoYXpVeMuV15IynOWaIYDqYg/9dWm7ijkW0WsY1QzjlMl1WFbjZMjp7
r+uvcw4WZ/nXXHrnrG0+fAPxVvdVK6mjyd2wu1vvS08dExhpBFZq4EbQUZO5x4km9semLdYYlfl2
TMFTd6ZXt4/tUjD0gbx6POkoMXnjGEiHBdUwS5s0z3UBVZYb6fTWjdsp5U05VIPbxnzrF611mWCx
IZBLlcid7MOEdCHvWedoKQuOfVsEjz3b0u/S4NEzHOJa+wzZnIt8ZO+aM8NCrpjKpG0MVwuu49x7
yoWd1UrsiAcDjzKXpIFgcYyuQoS3zPdGs6m4lanjP9dDPyNqyv0/dNE9hM2wG0tEFAXWwrY2YCwC
e6ILqkTulNao6PyteXclTHIjMzjeLiufmq4Dz7G99UxyGw3AEwDy7IzLodpQaHL9TCbJNsPyBN57
Fb09vhIuaN/xB9nvwr78ZP3r474cjkM5nmu2osSSa3pwFZmOsQomVuWx9s5jakny2+bIqef5kGfI
LmsThzhM9nB2xLfwlbhMJL8cRVEVdB5zH2soOh4lTG174XZtMhLpBqS0Gc+F3aOWJJcvCnKqrfJ5
SamY9N+Rrn1tPTQziUKHsGqAKiaxqxCfg7iFL77Ey1emwoib0GuTxWvEfg1MjspyIeO2N8pdFaTh
GZKDKRly0XuQXWq82DnnQF566ZPs8gdh89Z7pgS79Y2HMg//6aaV5zArCNqofnrad24buZ9MO/7N
ZMM89iK//9zJuxpBWsBNNDyw5kI0njuN4+PU+PJaei3aB2DTeFKgcsNkJGHYq4ecnLp3SyBlM/DA
ElANPLHAE53RIXY7pR00EU5vXTcwqYPJzdFFGwKF3dQMQAWjC/CQ10Qtlk44xNMqerZRKcFc9VTv
67T/7ulMs+cGEZD1iJ33a13Ju9u2t4oTP9PivHRwrwxxVjjt3FFwGdGuRk1FCavfLHkQT6yio9//
8oVLMIvgYxfQcJqfbT/US/CUhcXZw7GrJvjGRj6nJRrHgTowRBbE5XUW5/iIVsoZxq+mMB6H6WN2
cavVYVyX67M76uE3M3gdsfR4UcovuJCumuGWhFcnJK+NZ84khKTuH7PsTqX1ayoDRA4b1d35AGCf
qyJ/FrljPoZSOtduqwnzqyWrjWOPQ7IuzRyHi6xPK8fuW5cFf2SzNOyJHtjqMh88FU582BnTdjvb
y2H1EHNO1pRF5TSTBmjm//CEBcfQKxHieKorHgwDJN5e5jJKgRmWiDfI+HBLAOey0oge6smN8IPB
qCxe1DjKuqztcLPz1HciFBHZEX1pcbPVWmNFQn9xyNc5T4j5DF46GWTfhl9ZP9h0uYRUKYaDq5sC
JXUjitviWNU5bFMFxm9an0PpHJdhdX7lAld+1pf+L105AAQj9KoTztz+dNeJHVutd+TK4VCuTG6f
ThuQhjDvb+Ck4cMqzO4RrQunRV6BkpEXhJKlaxTP3P2/+TaCcw0fXgC86DFEbDYEuf+Ea/uTcXs9
Nb5XAYFN5xyX7xfyOgBOUlCOa57zctZ6fNY0N+16k9Cywdh+b9siak4mdIVLPjZXmr2Knwga3L10
gleZIvNMg+FX2mYD9HHeRyg91sieNgtnWKfQnYcglr7f/JrAxW48WD+lZ95jZm20ifQjmCdV1KiQ
tRe85M0oHmok9TGUu3+czOIhDWD3Uns4Ld321dLEVC+D5oUgAlBrbMHzWplvc7mYpwE88Diubbtv
vUV+NI30wDBhcLwhVzdjnoixrostPW3jHFyX3EQr3XGTdUIbsDbzQBtCnu26dtiumWzQM2050bd+
h3jgriCBMACzHWewuDDj3QPiKb1OH4dG1h8YDlFGhjxDLcPQ+g1DLL9a0L09SXPLOWU/r5OgXytw
MaIaQeaz40hr6c52gudqEPle9011GL2ekLUwRPJctwUi5bn50QCnxN7AxTXNTQD3rNOkV8geQ10j
1zozsmESyQwKuRgREwj2m3EHcbYhf6dIMRG296pk81Pl02uN9Lughm8Ypqe6z3ZL7qdPmZUWJ/6I
XoR/KU8sqzF3ubm+saN7H+Pixc1arIewluVvxNJ+0nig232bT0+yDx59Yi/5a+Jwj5ti+FVu6fyw
9Ra760zf2M7riKdEwPU06Kn6EKg43p1GWo8+itQIsxIrd2cOaBYy+VbzLV7DzB6SwjNVJFG5JyOS
VjiZ2a5i5Jv71sqpdpjS5U+VBuZFgb+wgVvRkNd32qv5nTkLPMuEgyrs9gJVlA7tJFxSwPs5hjQ6
yoCH1Ou6FxDIk1utnxJFsz86BJdigOr9IC5a94xG/LNYlo/Z6w7aMx9mAZfhoMQ2/cnhzWTcRa2e
k/oaIhmRIN1p/qP0vd26IQAHVXuex41xrenpxAnP9x7pIJ1JHpvAo7ZthO33dxUOvn42dqr9DZ6c
9LmJ4HutIQFz/bMxgp+jTE/oePnLB+ivg+afAAwkLYnWbXlb2zl4cLpyjrfeuLUTVXsID3zCbXN0
4lsrX+mA47qw/LhDlCNT+yWbs+bvNNdkBy9iOatx9K5dBZe+4Uu/9DDqD/0M3VIHblIWRApOJaoQ
ImSZj0Te34yMoIzc9B9FZn4ZPffv0th27Loo2SRnHR+pqI8ycz/aAl9Gb3GKbSExxlMhz4hlD9hR
UCp561O9KHKK65Poil1rEttX5X2WVOVa38QQOChMC+upa5Ekg89XT8uW78dsfjBm71r1/v1wzMzh
GVHAQ7YArpXzYh8In614kNr5UFsOgvJmNr/nVdf7rSpRepvjXyc3FGYMYA6KXVAq6NHmZhDz41qF
6y4kJTcON895bMh6dYLxeamBqmRXWt+iqLs9E1T+FzEC6q3FLH+1W/+wtBMHmODdmaYPsy3b99Dq
9rOLNLXNDwje45riNW4FoNrKmmNRdctDI9QfGLlu5zioPdqNq9Qxiwo91ATU7fl/c4sArPXOwJmd
t5+VI26rrAMiHjuFztBOnXPRSnQBvYARXO1b6GTvva0veAplXIz9r7Jch3MzIk20gN9RAFU3G73/
N36YDiJy7ksa4VyYiRQT7q5e/eabpJ/+4sE/7adg21VOMSM3F3ZM1GD+uPRiP4sGIRv3Hkyedo+9
J2++2ObXlTJpP+gwi7bqWXr5Kyq6T1EPN18P5AJkxS8vr1SUkaI7G+HRKOWZ+y2PDGQuZ80VjE6Q
gYHzqLig3gAu7Qc/MRvTj5ayviIC9I6hukNak8X5VwbOB5ohADdX+t+tcoYvfffy4K3eHCMpJ2hg
JlbkFitApfejaQYb9fBwdGdyiT2cFaMOj5oL6FB7vNVz6E7ogOWFnOb3SSGIWoL12a6LXz78685s
gurgT933RKFIOnp/A6/6Hsh5jjskMG9FdXcKeMzRPcHYTgoj66ITiqyiWa6mX/l0aNRPUHaPKdl8
kT04R8v4nhoD9Hfae7PrHwu7Oy+N8eS1fv09LBOcl13Wp8CdGWfvsqwso+jc26bqCL/rvNHFRw2y
p4O97wwXTbg6Bhs1xKqzTCRC9u+x0CcHZeDFNs3ywd3qZReKaoTVH1mtbf1KzjmWhbQPIym6n8Gc
hsdgQjFUhW3NmgOvpkqLwxUNiEOGFIEvgtw3KJFVTAm/zxkt7I/RBQ7XxqSPABUSQJNl7gKNwlrF
kN8m0+aq2OL1jEJHk9AZmA3TcnOH3K36XfRWz/yFKBLTRP/hUgUDNE5nru4nEQ2i4e0eV9Uhg9rS
nTvlFuUKUGbYPD2w3MbOn4oug82zyKKfc2aOAe3AVXLP/w3Xpjxi8S8j3yzWa+P570q03d0kRzij
tDQUkW8DRBftX904Phqttd2LhRKZ1U6buHEaVLnp2CSO7aQcOk6F2LmtPlVdhl/4g8ZvW6CYhOX5
WxJGfKooHAHZEWpvlOyHZoAAM28Cg9oMUx57txkPYuHagVfpzmawyn1aO9WO/uqFPPK1Q1KQouJ9
4S8yJX0Nx5alSN5N4pameBwV/FI7iVd3RCRa+i6VjqWkq9hBOZ1ogzDUAW58vyI24g+y6thzvfHJ
mVRH0LARXGVLvLcZDuKyGPka1yvp+1UwAoGUi4XMuWfwkHKDfuyyXUv64p407+KEE8N8mwKruKW1
nQKaiOqG/Yi+EwLMgxTFXplmxIFro0FQM/HtD0u4nlxTmqfV9F6LWh06P/jHu6uYg8zveGNmDtQW
lvZCS6mb+Iv7SPn3bQSMB58VJUSSiUQ+6dQ2/3IFFjCmF+QBlpkfhbbKlzHfPqncuGXziBmp7oKd
IyueyUxATsrB+qOg+lGSl9z8vuc2GvI2bdnsl75+XerlV1cZWxw2Knute6dOslWEVhJm6Zdl2PRi
GSnIgc1afV/n+fi50eyaVq4AfT2gy5LO4mF1pZPYVfZFUE3KpC0mO2G3uRGIjhbXMxximGRpf6Vj
3R8zf/if3J3XjuPM1p6viEYxk6cMCi211DmdEBO6mUMxs67+f/Rtb2P/NmDApz4ezHSPRFat9caZ
s6njo7PyT6uGzc4T8TshSp7AMXRFjJpAZ/Sx/Rq7m6Nz+9SW/uwn0DiLPdeRnA0oeGe70xqTyPgB
PmCeZljZTKbqbqs98r3dQrx7pWb6gbXqCH16Da+SXKrUDxYPeiUpoAH0Qae7dgO0GGdx8yRN1bs5
6dmhyWukwoWuTvgjvFMyZvm1TK31KS8y892rxLWXHbqKoUs4kqVabye0cKIxbfIYJRDEMyKU8yLU
zIOotovtljbrXJM9tq2s74QykwAFnLmjJYXb0PYLi1dh/AabSSKlr+rOwuV1SCatjwptOTmFqe2F
NPTrVrsXjwlUNt7ONEuCoNc1eema9qdlQoOCYkQIiwUuqfcze98rg8j8LaVAqqSKohQDFLrOzvsP
xBw4gylDQ0ubcB2SLt58vBj2Cm2+tDl2ADtf8I97y5kgt13SO0nYyywsTP7PwmXULisrlL5JlKPW
rc8VgsLzsCaIgrUkPSqjWnYdK8inUwwxvTDqgPe1P9XLxgRl2Q+O0C9l5lYvnY3USnU5yEm3eEd8
H8ycq4sZzJHmyaAW/N5Zb/6acVvv8yrfru3GDMn+aewNIl4gVdIkKK3+MGkK9eDSujsbXiTS6/kX
Dpa/yQYWl+UMtzQx1kJ+0gKhHTrf4W1aa0FPjQ4kMSSDsy9QWIYV8jUkKNnXatgI6F40HfOFukMP
Hs32LdsfU7D+iC/luMpB7doSFRMCEn8PC93eJCmPfn5ztoxX6TT3QnXXxWcI3kQaW+g5uBz6wJca
5iOnm2Knnt54pFkbM/uxnrWR5CDxwU6G3oX527UjTpx533p5+wN8ARysPTe1mzKyyvRv4vBFeMTZ
N5lF1rPqsTNweL/jDb8bZ+tJ2J0ZUNf8k2XMfADnzVuNTh8VWCOJXkHILs31t94UyS5ZyqcmSWd0
38ny7vRGeRkNKWj3rgY3mOs0cvTsswNJWTrrScO5ZtZ3rVachMYH6Vf+jzTaHbBIqJXKQOroEFqK
w5VUjZ6NvpsvzqhjihJufWf2fag8++xlfRv4xYTbctqeN6WPMVH/H1ZvZxFLxY/eD7uWMvM9tgbc
o5gFMm3x9gvg8yHH3XVau0aL5y6729xtut+GejmYEwR0PqXNqfTdT9dZkr8G2OaSqFcdPPwldSo0
hXll6qelHn6zletBVQARDKi/g2Kj9EHaWK2YfBF+zLn10Cc+f9znedZFpmY3G4SkKHvg2qL7wwas
4Q91x/wqcsWR02+6OdyPm6Dkfe63CbVciWV0Lie45K2bs/q34zXlACdeIFOb2sk06GpIPfxqm3Jv
EPScrrQ05GqfmDaVLyhnUZorLLN/ndG3Lm2B1uAu8eBz4wSl5qc+mwNCBrDMP6hAfS+SRp//Hotm
vSOVEi2lpmcbcLXBOl82I/k+VMPA430hXEZeKfx34baTHrBfZHeeZj7ZrQqYkLIzRwYwG8n0Z8FW
8ty4MkVAjJqs1Eoig+zRR/gw1M9LU2YnVcPDImGwM8TIiYgI3JpAiC3FjlMW+m5qN/fB19nwkG9m
J5xjBRdi4Rxpg0QyiMIs0HLrcVLaidrTry6z6bTx1J0Svh90prvf3L+jxau06i0w2PY9oTR+3wq/
vHeg1A1rc/n2G3fXjdhZnK2Re38zIHCU5oeq5zjzsw41PRL+vRiWr8W3H0d9Lo6qq1to/iV98imV
sWGpsNNxCmmNKl+ThNanBPkVykp3bzB6cbguxV4hICnd5q4vrepuLtnx9FSns4J6LfIrtlhPqmK/
GpAaVQ22XVCAEtmFfNKlA9qWPeqr8P+g11p/DZtWXHLF9RcUClPApoo2dhreOGMZlRfM5KM81tP2
UNsYcgvzNq6UzmUb+yW22oWXeGmrhSHO2Ju5yo4oF15ZbF55Ro2Q9p2gNcVnZuDL89KXyVPHHtFO
g6r6B7iLjDLNxnksJC9Q1pRVPGk1T0Vi9y/etrpHGpn+pgtexGr2buntZnForZz/VSKMYHW7S7Ha
34jzVSS1ybz28DkWwl7QTwH0nCjBTLDxQGsUKflhYpZT1DKDBIOB98uZEKvppW4fpr6NWmdYQwhm
PFN5+9Rr4zEZaHU0fbZkDnkzyOd6JkFY6m/6anpXZJ7Tkdp152GsqSmpk3raOXOafoJ6l6FH9ccO
hZnz4Wutw8Eikh+ClGhtGWrto6j8+klZ26xHups3T6Wcqg/osyZSjK8sxM39sOY/qutDxA1/9K61
Y9Nr8k9RFV8g8dO+a5u/Hk80VznaCi1Q0jlWRg5PQq6EPCQtW/OopL9n03+hhHQC3GbcaXPvL1de
hc6YviFdxYiumvvCtLcTYDuOFjH0z5ZTGve3r2100yy0e0pcRokFRgiSOaWyggVnmLdUiUG3Z0Un
BNkggZeoa110zR4in8qg2cmpXJqPg0O9S1uXf2bLfXXW5g41EyL0EgbTBlzpm/4s6/7NgwKKSz5l
huRC7kw/gU+V2oNrtbXBC2DVV2Ot8WIl+cGuByQslrkFqveWL+bwxzGfq0tO7/Wbi6wTPLxIImux
0VbWpc/8UeIO8mAyLCPLzos7Zk9yK/pQh4t6JOxjOg+ED6P39A+ybX30gliBqlwgUmyQebwMzIbY
OeidX2tfowEQYcnoFcOOZ20aA7NAjo09ftvVOB3xAhlmhEu9PKWOHCNm2T9ckMZeFgtXeg9bGXgd
WIffJvtR5s+EYDsns7axbvXluctmGSxdxghbDW+pumFtN7elI78NfTwi6+d6r3P85Jl3P4rBjLyW
kcVGYtdpUZv0eL2NX5PjmHFPKRRBRvoFNVT7p7EnO5iQh4fpVFW42Vn8xk60mD98OtMwEJySjTu+
w89r1elTwi9+lw5+uJU3xmoYKnT2ZYKfVTXWya/6jHuZdImueB9lwxsqXK4sc7xvV826k45cDl27
0YEzNi/sgJhKFuNFIx816OxbPuqAwjuHDEj9wQ5ddqhg2uCmMoVLu0cyZZoJSC6mPxajJuNWSdiM
tPWPM5EYhot9TB6dFuFqpzUCl2T7WTraX1qWav5rRQt9iakM0yXMdtNLBWpuWJDAcr23JGStsy1v
4zR9jxTTBW3DQj4Qa8iu8EFR+8ZND+6KmXR4yBTq2T6785MF0UoSz8Ot5xSAGE+28SKzOmzG4iQR
4eTM7Yt6pLrLuXDPt7Ey8Ouj6Y6ycjnLW+RKjh8nSPqhwPlFNoQ3JZHr8JSVI+xDr4Fpa+ZwHOfq
NDXToz875R2BVdRxyUsqnfw+dwkwqUVdNsiMgTiWBdlY7VqvhNnlh3TRCjIScHm7PSIdbHA9GGhj
enfjCoLssxGt+fZZQ1BQHOMc+YSu3mLp6OgacFxhhtQaIlC/EX0WlMxhGRIEhFkx/d2Kkd15Tcen
0lcdYyr1W3HRrrzCRjLiyiHbKcBFuga5cr9s0D8qpXCh16OzGxorWHlkgLFxYhPvgmq3t5491EFQ
1CviwLF1giVtmpOXTcVF5jqa8GIoQ6WJAsAbvbyQIL2jrtJDV+sPsvH707RxR2X2WkV+XmFhaAfh
RW5jjb9tvaQ+rnA+l9tJVyYVCmJ3gp5wYBfrxqiPVlv1MYFB6Slx+ztdNQj0M9DI0vsculHxW2Xc
ptjSxjKZ6FTjkC03cm4WarBqlR3SrP87GC6fyBaOq9wXY/XkOuSIzSfQNHTxqBckr3gOuas7XZR0
HzpfUE51701+ansVWRj6R4UALPDks4Z99uaOYV7BNWKD9Y6OupnCdosBlCqN/Uh2gYMOeVy9BRH3
jL/RX955Xe8WMaJ0nBBZdMYROBb0bMZcPke3AqiC96iRZdwZ434lVojXH+q3yuJmLLddWeNCqvE+
DB2HtJpwitXGsfNJ7tL0326hhwZvSuFBBd78GT35BURRxhJVMVrbDFmoxLeas0nStuuZRzYAUAXt
jsIrMxAgHA6dZ0VS7fFWqKPCYHwl0Wfkmanb/LV1CROaNDIfEHCJEFT0YWY/3pMrsV6yMYmNpaPs
z4YLAkPiMxTiVS1ED7UrTUEa0lMdTxwORC+7GpNso84nYxHlDAEW4yQODmXahxIM8V5fjC/XzVF+
tHp55N2wynOe1vLBRLUQjvkt8whP565tuczEMPxeHVvbczReVZMbkQYFyq1tvaK75PDKsworuIsk
ABFjyPLi77O+/CS4C528pK6wEp1CrCy+vcbarrnb0Y61IlRDo7ZFlj6l4NOu867qiRe4gsUDOJcb
Hom2Q/tIBbxmfppsJe3NwU6ki8FK0XhgDubSRZN0YdEp3Co5FmObvIbEJbDCcfg4vPwvqwrhM+0e
XauPGXG40ztXxl55c5XkEw7WgX48cMmkDExAsA9/04+UmcJDL1HRTixNXudH1cy22JcPbX47F4vv
Tfq7DPfeMjsZR22uQiXMewLsQJ6sGN9c9ozUxN4b0iCYRKPUDnfGzkYK67fGk6tr+uPAIsdC4z2V
5OFoVrmE1QoEi5suxPE/wd4xpiK4fuCb0K4du8GnqVN8GIxJ7+1xLSOrsYbcuJDfym8BbtURvOGi
1Op+TDY5CMN69Q7zLIZQ2zbrWBYinOwMmH8lgvNG977Ce5+GFMre0LnWCpMggazy0rOvVc/+ktSn
KbFlaDse69FEjWZBbhNDDD2RZnVKWerbIglF4Tw4a351SSBQWv7WafN+HdI9XZcPueU+GXltBgqo
LxTzkEep7j+nhoScGmcn1gtSUHI7UxQRyroKBN8XgUeZ+HF1r6DqT3P7dx0LUiz0zPRDCjKK10bn
LtvPWZYWO2jnyb/UHhC3kuZFQOuBSLuP7ZCGyTbs6m4Cg9G59XzBl7gUNlEmDKB+EWS2AHF2ZYtV
Bv1qhgKLNzJShlTOC2UMTdRmQ3bs51S8rvlaFBGrve1H/HASQ+w28Z7squRNF063s0fVPpYeYXgM
ku6u8c0bbCU4l2ZCIr4zN0Fmh6Vn61VEMKBxZA+tollamNducKaOoiBsSS0LEZURiUx81CD0q9si
Y0Zz0wWNJqKWlMGyw0EyruYYDpaRHt0s7e8zVIqxm/sb0FHxXudbFlXO+D6XHmuAiSKJNKH0ccOB
2HhQDDR0xyi4vsUgI7Xgk7M0b4vNAddKrVCSOv7cxZ5TaKExdGJf6/YLs/2D4Bhax+Wx4IELM/w3
XdVexGpc3bJ9vUGeuwHR2pGQRwKQFlHthAkV4E8jhFab+6/bSi+bu2qXviSQjY8S3yO8HXR5/4SW
DPJSxSvYOqaydGel6uqVaYiFASJ4Vhi/dPNJ17YYJBTfgaheygZxAm6w55Y8DDhh149dzU4Cw5Sg
WmzpPXc4GFktB+3SDWO21zJ/0m4xb1mUtdvvWluLqHM3P5T2lIYmnhAWQ4JwXeZV/M+EGeETwYi6
tU/Mk87JncTE7dNoZ73m7a6Mf16pOd11ljR2bVNQeumvz80tyWQUcp9760rzkZBEumAFmg1g+U5L
Ybxnlq92wstU6RM+RjPvokqZxm7L1zvmEnnqulbb92U7nvlEcIqaVf2ZTplBVlrnnZuciU92JJjQ
lXkoKBQLtQRzgkjJdJoUQWRQc94lH+T3DHMQkGiwxPOakwM0DwaKF2oYYdvjwU/+1M3ETEfNfYNI
66DN/rKr59vkajGVgckkZ18sX9CswwFFJteni1dXM2c/IjgpPSzKAZFXS/owAcFGBVk82GkgV5LW
EhcUcxjDjQ4rElMLTt3pNTdzO1LZpl1L7Hdcp41MHpRm9bFdcD70SMZ3DhViL0z62LdBi8nZNf2H
Psv7R4m4mYudUYjtw/qd9mI52cIgjqhbUxU6RNzFvpfYR8vpGI38qdoX+jRB9NcFLiLbOLEOLfed
4XtmsKJmoY93c8lZc2RPO+e2PdZ49/4utd2xMxeJ92LPxgNjpPKiZpzxFq35CCMqUhiRjy3r1zEu
kbFVUbVVItKggCEpIDwjjd+evk2bHiraT36I2sjkF9FWmxZWiHl/jFnaHGoIt8hz30wKhG0LBS4u
S/00mEPLfNQN9/2Yzflu3G4aj4qH1Avy1kwfKAZRj51B4mLgYc0ipmRNfVKIZNYNQeM7eLFNI2eQ
yVVN+ghHNBLUXsad2bk73ueeAgb1p7O3cW+rDC157aLQwL1SPVlZMRxs7F6T8h5IidtlLvtKPin/
cXJ0ch68RJzwV9oytvJmJtnHWnSfbRL1hwakF/nlekpM46Vr/eqaLYxD21yeF8vvHvXZmHZFNf1q
pXW1yIALCgtKuPYMifGs1g4rzYph3RrMenSYAj7wLzvghmOr9Ht9zI+pRhZq4ukPxPRuh7ltY7Nx
r40H2u7OHxkzbeJPsemvO/KrToJvJy/kr9ZP34sevjrLhggg4Jw4xIBNVSwMoDxmwxjDt0M/4azR
78rtiG3PIdRUptMcuquds+RsxCLh/I6KMbP2TEFejDfEJLvK5mfeKqHseZm/jGHDPCrI51GLu9Mz
sl7I+atiH8Lvbl7xEEvSdpjNMcL8GlzC78gGSeY3VWju/dIkxa+xLNiPttF3sAwkVdybYgpHhls6
hvM+OetVN34wgD2ansT1ierDO2jpMO8JUrKCoib1EBdi8U0/axmDaT+1JrmN4BlXwiO+W9uAdtaO
1M6fRdHueEgvkgC+YSFVrbfOWts/J439mxp2rujGYm+kh9raZR5+/bXQcE4YEMEBCuxLWeQDXpOy
R49bF/uituNuXrm0Ecc7RjR5a+X9qnoXLsAczT7siSr81Wt9/bmOTHaYPywTMnm2WPKqo7k0NnFF
zfrQNvp1Wvppwf6Q2WdnAW0m+sJLiUe5PaWE8r2VCxG65dpUx6wkEBCzA/Mwd6K7jFfyZozXuiR1
sMxypD1yyk4urkf4BD3ZmZpmfIKsPgnonzu34vVgQdD+1pNNdiX5d/5rjcGUiIetvjM6rzisdgNS
VpvqI8sNYA8I4m/kEu29VW/FS444FiZC046NQXe30em/Ztv40/lMv17e4AVPms+pmqx71pXtXRjU
jKOT7h83pD77Ac3Kb4cd4Th1Ul6F6KyHJXeMk+EUxXngw71yKkNXYEcHtOabLPtmObpFWf4mpArp
LzIMfyUT2JpA9sytn86NobJLrW34oWsyCJy0iPte9w/t6Iv3YnV/36rfTvMCxOxUSLdXPvBLYW9+
ZK/WYz2mBF+XsjK/0oa0Vjdvs2feV0zjNS3ZuSOOSKDPZb38NPZyVJirT5uYMaXac7ERj9j1M863
9ZtGzCnKq60BZMJniyErsqftr+bOYzzkXfvoT8Ret+WYc2Pp1aNLS4CAndZ31B35gNRyc56Lln94
QWEQVqKlUdMt3xFm2l9kUpZb1A1FNIze9NflgEPDYWNfQrdaBOD6gFSD0jvikQ3j0i0MrrpZ/G5T
De5gsbw7Jxu+h1tk6gEAqt612uQ+s4EZse6QQN0WfDoYfL6KGVZx0XJeGw+fYldvr61GyIQPPEQ2
l300NK+9gAdZJzA2juPbu78V6tPNkF/CFxNy6hnNMwE7XAUDMn5sos5XNvn+ub4xGx7Bgq91RTSo
SlUdqpkvtSnRmbhuyvmdz9+tY27hbNRvAKcAv6oRxs4k6Q3534ZMxEzGPGpMTe2WQSCtr7PKPYyt
DfyymoTjoQ2rD+Y829DoOoSUq9xPdg9I4tHB1TWdRmmgquoS/FoOXfcnvZTW3h218pizyIJ+0M+1
1VYRTvo076RfnGzsMfgeRg98oqvDcnH3BOO4YSeAdeySXAWnyDy60kZ8bqOr7XkjFKyTSl6MipGj
8fwRawUiSsaF6qCUh6/dRWItGLh+ofhD92gA9bog6cx9+naWiKNiu8+4BVP9faY3bG8aPtrdBZSR
c1ukX2AmDEZOT8TYslphqqU+Zn1neKoG/843zTZs8vW+dbM/ueqmEP6xOMN/+qFeLmZcII3Ak9yw
75hu7xy8fFZxp2oV4lT8g9njjYzg3+uUloji5HQcbH89jJo1xauy9V07bC8U+mxva6Zd0VuDR7v+
65QbDRZL8TkjpggSZgOMdTepsPSPdEhemsp69n19QLw0NBE34BDOmHcA1m0cama6b5pExLNsnwyu
6UeSVYZ9TQ10rGeiOJiaQ36Jh+6JuIdqeTWa7hGBAX40EEQ0sjfSdQONFWQLBKlZXqAN4kVW1ov8
5+FoGvvJRKsR5MOm4jZjUjOorAWQAWkMRs/Dy7kNSySIeNME62ve4/6cTDcg157ETCaTA7M2x46j
vDccVBZ3mQTOazV5kEvuhb5DkBBidswiGtmKdl/YZ4LAm9hLMROgr6XiHnO82fxBLOMe8tL6TOuB
lakt7ylSF5dpotY1k1bC52Js+5q7Z+cLvBStzUSDGIS1fJw4bxDcrqYso1Rhh5pmdlxnEHQz6d3D
YkjzSoSYfTbTDbZeG9fpDZH4cujnbiVFh5Aoa9X+qDm7YUO6GfJQX7tBMutsBaEt/m3WuiVG+WQe
nR2i/P7VyfD/tbFON8X/zVl32vp0U8P4679noN/+0r/cdZ74Hwa9PK7Ds4LDzrP+l7vO8fHJUUNl
M4L/O7b834nmJn+EPMvn7/z7j4Z/JZqb/s14B1qnGzr1EML8f0o0/+/WulsFgemhPjb5YZ5ueOJ/
q2JJc3JLAUII1JI8HWWf2VFdd36MnTYh4gCm9z8+nP/p7vvPBHUMgHwS/5GgfvuRvNFImNHHcRj9
H41IG0ElXYd66jD0fbMGbq5UnKO72ieTYRzMjsInrmtLYwVX06E0e6YAN7fBnKV2QMbRnRbMGn+J
ttSuVTrkD3pyy//TbxCkhbB0LKR+BHhYzGB2pvEeNVP/I8k5wLHW67BLHEbf81wNNRd5re0mDNis
2JvbASpkc4qNQ/b7ejXfpEfgCcLTJH8gjYF0tcHOoRb8pLE+UovjHbRFuyNZuO84WizElfasJdem
Jph4cDjIghlGBXfRQeiDt4N7ubgt1oWgHW3jvcsL61vP83Q/LFmzE0bdHo3VRzG0uj3uZ06+WBG/
8lhnrhn4uaFitpfhPcvn4WjnwvvwnOVnxjmLe3muuoOwDWuMSjMVmIMmkaFQbKo7AZ3XIjWVf7C2
MGq7BAEDAOI+Vm7oWxtKslQ1IPHj7xzBY5BWYJg88BlTeZFjHEBJCZW3w/90Fua2EeI9x1mO+6NI
nfdR+zPIW9cUpmtJlteXVvmIP6eUdbMjcHda0q9BK2145nvdOqS9872MowgRNj6RDvDVuSRdj4kb
agb6KzJcAidjKUqnnAsVNoeAZQcRNeQ7boI1UG7/e0GXl9HgR86QDLqirT7zHKUIjKC29yDPkJ6w
YSv8VU196p12fHZLub1xfB5L344bgq2SVB2c2uRThMkWzHL4R0JaLXBjpNZd06R/l2WM5sIn6xhk
kBX8Sy+KONvK/QCbeJbFSIbHLdsjaxW6eu+bGRroon+cjKE9jJ79ayIIQJcW3sUBT4JAyhxy2WAw
rbdDuWQfviveCJaAe5caj2GATvGQCDN22JfCoqgXFvuBsABqoKaDyAYtXpwNxLB31YZzrGDw9oSH
ejfBq1gTEZLPj9rIXcEdvy8whB0xHkXCQrVmTcxN0B5TRHxuHxcGEyY835btE7v2XgYBlKBmww0I
334i97HeQeDwgcml+FMhM2f26MZQYGs4+T17LdATNqqkx3e92NNTzgLJ+GeiAfSwBuDt64ygrLM5
bkz7fumtZ2cxtg9KGVeYCAJLfcKnt3bYJTZhYGT/jRfP4BVTQ528TQTtvY/2k012xN7tUWqk2BGe
Z8Z3PGu2u0W1l/cPHX+CpmSRR8ydkNQa6mC+kbl/Vc6KDwnNKFKjJtRrvdqN6J3u+kLXf9xkTo+F
SMJJuBMWhCG9CmLnwCmzLmTrHgb8JcVjJwhsNSwwfm/xzV+aWzQRWrPTauhnY7KbQznUT0tKJId0
UVomg3QAXZMU/Vd3qBqOEHft722Ge0iQUbxSro43A3SOyGuMkRWGmHK8uW7cCAY6JE380qO3PNiz
e9CSJCIX8ALphLuzaKBKyw4iu7pWTf1z8wYEZgqpKXmq7NlD6SiWV1hoEZJNy5GzHflN13tSg98B
OaI194prVcjP1OS/U/fz3bDkzwjPtihFL1mwEVfIdbLNOzZTAx9zRgr0iFOLHMb1bsDgZqbZ21YB
X8l6SS4EGRKEln3lwDDY9z3Mk1X3liM+MZ3qbnSaby2TzP8Z9Qb3/qrUodqABysOZ5/IKemLT8eR
6alAQ/Nk5vACRAli1Rk1rKgF6hrtHvJGP89+Y5y0nk1otDwQvHafKDKxaqFIRGLdqB0Cnee0vh9V
F7eYbTdD60LXyeq9BrS9eKUbkceyINdrDnWFpIo9IhBqzcjPhYse8gN4pOI0yFGFqY+OCgtwr3La
o0lAJLLZHyKf3lEbo/6pusixPILCUGSjwyRWwyrzE1EOuLin4bOUw+emjVSCcLZElZ1eCs/A2rnN
JMRAXRwWFD5mvW2HyerlVbmE6JZlnGXk4KUkBb4wcL/XRdmdXbt/XMUHXlEORKQeAwG3LIrbHYQJ
3bhzrHvevcaoZvYa14zvXIu5I+e+ZPq2iGbb+CG7zoFJxUmJ8UDyCvnlF5rInHeOsA2smVGJqOhr
M+AgALB/zGozv4gIIc62xazOUgMPNn/4ekJIX2l/eXUWe1oiAuI8BSjsqbcG7bo69cYDnHVPtr5f
/ObOGX8Gfx3eeDtuu5yzXVbXaKO+WPDFYU93Bzvd28OyT4VPeikdb5ZpPaitiJq6S15b33x1/bI4
Dp29RoaN/7yYTfc9AfVU5EWg40/fs0U7oSOJE4uQDHbomTAoogvLqVt2A/M49QS5/Vr3q/VgjhYt
f72+96wCkySQMePztluQZRGuMn7AUBCJzJ1n7bPEPc6OQ2B6Nd6+PBKCyPxp/YX4Kkhc9iskXAGO
+EMuXZ3RPRv31eCFZd74EfkVsLaimEI9JexiaHG3d8RAA72em6Ji68iJKNrMk2MM437Y2t9lJ78w
46Mn3jAoZcjU16xUO8iNSwP6g9L9Ct1cRGlZbbsxyfYF2bpsAfrPWHpHs90gX7sti11ntvhZ9MgA
BUOV1XqUlPqjxGJGbreGwLKQr51eHPSUcBFycN37tnONZwSWAPgrEqmsr5BE9bM465y2oQPpq60N
7iQhCY5dsPOk4wjskDjNQa2ie5OmVPssQztKNNSYws4mmXswEHe3ytiAxCY/BKjYmQhIU4SjsTPl
VtQ5yr+WwKwtqYxN58939KXHvoBS9lFsHlqd5gBNw49N+BQGqIBsLHKK/0nHljrqYVwBoEfJfu2b
XZm2C6IeNUTWKN47eyKryZB7g0KVkv2GMgVuJsPrLpaVvyQTgiVGuHvSjfgIUzS2pmUDEs9aGolb
78DswIhwVoeDAh5pMFKNHvo7B08TXC92NiTO3OJVhCYC58QNI7ZAKvHNJV5aYi9nfnD95FgRTxGa
A6cxiZy4fglHtQbxjCfgjM/TDTT9psTBuq8j2D13MNUEvYr3VkdFgQ9qDXriAA6LCYSUMo/cU0bz
xdl7Qfp5Sxc8eMkKAYapK1hIkwk6d34BP+7Ceqm/ZraL46DhGK7n7KnKjNhVk3VK7TyTBLoh9DdI
fz528FgkXHqQGdWgv6cpNMDa9m+8MwddN6O5RuSj90vxTQoM6W9Z7h5sCzGVs7G6ggf+nggtfFKZ
fBx0PjZ4XFyyTFj0IaM3oVLBhSv0tGcG0oUqj2kIFE5Pq3T2TZr9gDrpj1ptcJPNzf1YyaMib5CE
vRyJ1/DP2FNRjqJtO1FX/U5fvXlH6uBRy+pvR2EjmjL/YKjpCxcR2ng76eOVfQG52Jr9Wlw452l2
9F1TtT28WEfmnWO0Ig06ob4GxHEwQSty3hSnTj6K7awpBrZx4bGiG0F/9aXzh/jlYS9tErWVnhM3
iwKAwBux8oho6fgs+gSlDn0n21XO/act6/WW/lDpXyRWwpLm4HeeVXb/Rd157chundv6VQ58LRrM
YQM+F5VjV1d1XH1DdFg9mfMkJ/n056ME7K0tSDbsu2PAsrEkVVdXkZN/GOMb97Hhq13iTlsKsH1n
1A+eN57ieCRPo0/qhzy2ewQovvMlk6hcNiUpKxrSmmUvGG4SMVSu20rgIs3aCbwoChUkeObPLskR
h4xBg5PRLQ/oB79b3/o0plKuAOEf2wzBaVi/OXE5+/IzULNlSyxUYJW4rb4Zf+RsGax73x9fOsEs
eKpze+fAoYSajoWJnJtF2hZI4mXXbzLb/IhaQMVCTWeKRFQFqGYSNAFiRDEfpu6RNa2xZjiUr4F0
YQ31YMr28Z07FBw3ufUzalyK9q7dwQpr9rqv2fcaMrQou+8DKzprVV5hNcmSKxxI8PUR178z3vzY
epR83Gcn0Pkvrij9HVn7wvbklxFWxj2pNIhV0pFFQvvR+MmtFdadASuZa91Q90giIMozul8mVRND
ty4oOmzkCgjcCgasqamOo+EMWKeS6B71zHQRBQMwo0MZ7IjA2iUetX3llVig/JzBzIAue6i/w4Bw
aqM45xMrauYma4FMalXzPBdyGlZ2E8n5Z5BBkEXleZDh8GqFDJaySOsf6Rttnq9xQMieI79jgsgf
w1IYN6cvhi92ohmIGH+4w4NrSg4Dlyi7Bi9HFFqyWheuDNfjDEGlzqpeo1EiOwpN6zPGJnhsXXMW
lpns4CrtWmWduZ9ijFIzJEdImBVW9e1WILFYc/JQcC0CnvzniKnTNu0ZneZ99cMmeWHOWlg5IVK1
ssFagqAzXPUBuwIEWdMeK9PKTeZACT7VjPpwWSPjXw61Tq+oB1tfAptjobOXPVx67jwJEE1A9RjQ
QIlarcKEExRBMSkjcfsJ4TDBTiRXZsCIWaKf0urkaYrRbHSWhYNetoMONsK4y8p4P6ZDi+U/846m
/LAKrB3iFFkEDYX4vi0eMAsGpu2ZJSgsm2njD+aSyMmRRCq86hM2/VlWXV+CMA0Otjusq8GyX/wh
eXBsaI62TC2av8HYDzmr8oibcYYR4GxuHpxabbza4omdeLh/hjW2aCDzWmrfxcmV7mCfyB0sW3Bn
e1fLznFR7UfHNd+HwHTWaFBeosbfWVF/R5+KdiZrcLoFG9VyXHZQ4NKpoXOzM7nG7T0ehQn4BEVg
t4QszYRcp8k2rGE7aa6DuMaD35lHCr1EgV3G1P2NI3N8ZNWl7IpNxsf4ULlMT3LT3UnAPMtyIkLM
zY+6M+NMJwcHfKSRsqPp4YuCDAIzvmrZyte5sS4tiAR911n3avStJTwHsnFYzrGpmIJzImkz09Kq
t104XmN6ko8UjzeWBRcdlT2kj0HhUhUMc4PgCjnGCNhKCAGVoRbY50PGv1WhL8PMy9aMyvqTqs3q
ESpHd9LHBsyKJVigEt8U3Yi1wpQ9RcOGVrLcDgFIUz+zh13gKmeFwx2wZG4a1sZmnboVYXAG3i5P
mVY7WPKFzZ1reEMPa6J/qIi2PArDbfaO3lGiWNkGITCqe+lkx3FMXyynv+8qPKqZHA0waH3zUHvV
qbfIcui4g4HPIHrLlZ6y9fWGAGtufegxQS+Jl1D7NpzsrTaWPSKHLtnoymc7Mxjxc8iCamWWaBuk
q/dfdkJFs64AEXqKfRNmEQ54PnBKAPpWIzJf3Az/JncVwdrVvBWCffKmQjLHyCctfIBHZSoPntuw
fhpig4YdOYXbauWGZQVoGVsTh1ypYCXszNxqU+4/j/X4EinKtCxzof9Sh60ci1sbacibIuVznVfm
YzkCazfJYYEroiNCADM6hsQpTdyTuuEedPL0VgWaIM4YjRup97TNWLnxU8uR5jcIFGNRZGcpvnrX
4lEk0B6W0i9YvNbQTDxmJEZqPumymgkXYEsEqMcFA9NxrxvBeWh5DESWMpdaZWb8s+4sOU+CrRGi
h8TbT6yAUb7iE+83Y0QygAG8fOEZNVl1Y3UyediYCbubwkYsLt3grnR1MuPj/ENler4pSKZb4wcg
fc1LD1qLLTiWLJMnJz5Xg/YpwuIaau1PmaUbPRWPQAWj5yZw0pVRM5B33HxYkClkXnUl7jPdCZ79
3uVhP2TDPAPDYaCBJSvZhXyVBtB633eePA83Z5kjVCpBPIjER+HtbqbRCFbU8+NqtNNjjgtgGcQJ
lY4QD6gFLnk5u8yiaC1b40aVCvzXcPQjxs3nGt/ARsU0xZY4hQnGN2HHq7jy7xFUvdatuiERAEkZ
3smuXavW3TizJtLEG+5yJ5uImz0fPMCU7jx3eATGh2rHc1W9MUz95tXOfEkx/3ILgGY9jwnu8Yhu
FobGQJwE6QQieg/tOUGsq1SywQwnfohIjquhxd/DYEVsEHJQkXU5dYWL0S+bbkj4tHe8KNF5QmAW
8X8O9aDDvQ+1Z4Pp6M+q5KnTkUDrdPwbTRUVy9qC/xCmX7kqQMcTMiFI+BBTv3ER0K8bmT2jzN0x
jil+2jO9bAgFjE8NFVVWwPrtNPQbDcQvqNF4zchNW8eB5PlhWt2dcpQH9dkCn+qpxwowKF1RA1xH
4KhDOvDKhJd3VwDzzT0cQNqACBPol7sxGz/6WZBvWzCCWCKoTBZer23mT2RVMy7AUsI4oZv6x6Fi
TKU3NAOpxKJdSgWyu2ewCUYBK/JYXCy+b+ZT4820ONKZ6/XY97BqFM0Xc5hobWSjt7KcrifqCya7
UxDPMw1p/1ZzHqIDKB+dxt67bXFLvOoKxLbaTaNXX82UbzkY7Zd8VESgManpY8h0mG3CLSb9YSUH
O7/JPDZvMSRuepl4Sw7mj7ISZ+DoyLMsjdChyDx6LQs4b+oOHUS+hZaM+4EoleUQIqwZy4adGyrU
NtaYeOXFOjL6Q8Oe2+G2ftJE5H1UgwOvVmRM+SxGrbYMTq4+wH8sqNmnotlVWvUhCdYrSrlF3+ht
ppAHpxkchmyaFvBI3pgeP4Hh+U4GqM/0V/VdCY/eR02CBbA5sWvxVo5RqWvBknURC7LIosEDwE0F
VC9RyjfrJmFr6aSy22lMguOg6egvx+G+zstj3ybdSokhp4+ArBrkVbkfBnQ58cGJ8EHZpTYuZKBn
C1Ds1EQc9oiLGTWl4SnyLYISIIiioZhWvVG/aTUU09xRewpabQmqwD7wG/Z3Ib2zM3OaGzgRNEL4
f/kFBX1Kecu6CUE+ugHq83p4IrJOHlm+HUQfpkfADuKOMrFluJw+RQNDxMiBXBYEyntsm7kSSLVT
mpK83E7+Lu6DtwmP8b1pOUj2nLsakMJSI7qAnfk7mqZ7cxy/A2rcMJY+LiP9gBORmdu8IgTO7nwX
oXFtG+PYMdAM9ApZbhdu6lxYC6v9tqUXrEKNz5VuvV1ZrX7rbPNSg49FK2VwlmudrMicQPWgE/bj
OUjE2toqvnLfvfpO9zhbe6G+jAjeQrpR8I4IZzwtXZUaFtsh1LcdPo21cOkX2FX7ECOaGdVqb520
41wbQFoRoIf7mHwcAf0HhO90SQs+bZ6l8aYc9GWHcsorq1NRDyF81QGhksI9z8DcpfB8cH2tuhcR
SbV1SNeS55G8ZE181O1qnm7NtLpiHnWZISFO8iEzvbsQsTAQLFyQOGVZvMA0Sstyi8v6UGDf5THO
uC7lQNLl1XMvEWKKtdHqYoNXEWJdiR/CFta9Vjf5EeHutHFjxh41BIeYQhgGlFqbg4nl2iBMg1WG
uyG6CHshzlPbkmfstiRTGoxWnPFnYSU/rQY+e2amiOGybJ9XAh9Yg+rEq2FGdEDqnv3I1L8ZpqX0
CjNtekjin6Bxf4RUPwvS1+x9E7n6sg0NlN2IGmFqbodMu5LTCPoKan+XGuOimvps21feXiUX1L8Y
G8uT77YYaBmsdx2iYwSSdA0GiRZVBLCsA0zQTLADObxJ4U1BBJhOH5Ih6oidUYhYxw3ZoEZrXgss
0wfJ5IaFtbKeKtr2RWQlRyjm0zKrp03i1ywfOpSp9BOfbmY9CIyF4DbFQ+/6iAwfQLmsyMCqFuRs
d7fI6PolG7R43YzIokD4IitE0jRQzxBERiUlk/A970ZseCi21sQ01UjASVQ2gpjDbVDNs1Rgrzg/
7PqBfDn56HrGqUrkxexi7yc95Q1vmXGW3RDnd07dEWXo4Rl9j01nX1IxqXmFOZbiVAg3vI0Vjj8K
zJYhkAPzKlYFkvB4bLbhvB9A+K3diJK8xyPwaSOkXKskz5nw9zvWA7Cia/uBIKYjM8mJU1NunaDj
HCVY6V1DYwr/c6kbJ78ALQrWAh84vr9FU7D16VMda3qoPqoIiUOopldzKsZt1+RkeeQcAZLBbTyz
MCOsoKbVbqo8vwcmtbMweoSD5ZHaBys0raxdkD7FSPMYh904CrUlcml0c0I8FmCjc5UATE2NHi29
332BXuho7qz0mUaALrVPwPOkK70zsTua+ZU+bxk2hqJNw/xQa8mMQJMrpPMPiLyIXJBiXYVAqvty
Bzsc5WLQX8aOyIYaJVJJnt6SYGpWHWL69KnWDiL7NLpGbDj+HAII1cDGRK/uiM3RyCnONeypMOyn
+FwXKoA1wwYB/aUoF0zI8BrI3t+nDbpeN5zuYr1vtqWy+XNcJwAhUJlm1E4LkEWb3KmhnrUvus60
zhgRP0KPeZQlS8fRRhjoJTGNUOuCLM9BXQCYdw6zY6wx7OBZt2qxjniOLVMLjZV3X8nmQKLdtWPN
u+BJY65bZnrQQXuMwRKwU2Pk5zQM7oBUXlLJMBsU5AprJz2LWNktdrHBCgiT0KedMVjoeAlAJfgj
pE00mUtN0cT4QLO0BfsS6wGPrEvkckCs0MjN7uVwzGeUnG2caekXeObcnavKivNGQo0Uo3GyCus7
b03mFIrCJCtYhLjwF2Bf2cQZYe+1THJlFp6s2w2SumgLr07YYDcGc9MQArkLGmXscfKLBTuncIRb
ymJwZQCiu+8SDIp+nZhPbF2PAhyrq4wlqtB7npS71vd8LhJAPaWEnc6MxMPzFOPpeRCjBlefJ5Bf
wfzOC736AbzffHBE/tpX03Dv6ApFeW77mKLLBll6B6ZyGwf9gLEFTePaHw0od4HtX7UkRhnqmfQK
oM0SZZv3xK+Mb41Lv46iWz/6Wv7MmLZCicUoOCKQ6UgOEOwoF9pgP0U3ZInJSrnhu6nZdwY1yVC8
8s0uA4Apg1NE62Toc94Ca9lYPiU82gZIGLoHBk7mzo4C8zTV8x5AHujoWf6g6AxbsFvsRYm2ym4j
8ea3WuoMMHK6JKIeypShA8TQBAdPoic/sCys9Qxs3KQuwYgCbSmxoS0xkX9K6514JXbJcQqM0QoS
VpqfOIwUVVTveJt6nK4+iZYIZ61D3gTTDkUWILG6P+MBpUY9xKm3iaAIOEl1VBLkyqwYjxlr3eLS
/PKNejjjJEhXv77ldPya2eK93a6yhrZ0KhtOJDnch2EWcZT38M4Q/WrRZzWUL8LdFWO/NcSMKaFh
Baf3IwzqCO8W2sqRoEe6OtJMMz4Gdg7EIo54Ae2gZyuhawxEbFjNaVlvC4tjDJEXK9ks+JFrww0s
ylqrbeia6i23bYbXyHWaCgNlV6yHqbyRM+cf7FAGZK1YB6fi8xjIPTuixyKnoL5URGmg6mW+mlc+
I8rAubdrhx2TTHKwaA6uStPVV4Fec7QGUKXz2JfPYzEEKxCZaHvzsHgedHxpoaOhXja8Y+x0ZyWL
ne9mn8CiruCAuDV5Qp0tS0fcjV0mVS5WY3hmrkXWNHBlcowwu/k4izrsJQvP7FNiS6yDVzf0GK5W
fTuFx8qSlEZEKHPOnVVqr52JPtJLEafV5A/huc8EXsiYuZ2WTV/wEWB3NKJBDjwOj9MQkbTmNmWw
b2vY7gSfwj4BEme92KZCVDHiY98Kw9TO/a+LiQwsCnkE3shXKf0k/5EYSFeUnARP4NK9a2z0HtvY
qLm8cu3ZhmFwhXpanJOW6eImwbkKnwsYoFmaMNZgQJ6EdLX7oDfbH1niOcTRquAr7JMZ4q3IDmXy
oG/CyWd7MdZytrumeERH7LZ79pDh2gFdeiSeCVtDoUL7kZD6cmsAXmIN7KVrD8zCMicCmX3J6G4B
IKVftjuBDA49Rjo1wYbbMrF8etQgGrYy7klstTK11bkYN4YVuxdIf9arMOcVrj5Ud55jU+94jfMJ
4u4ET7T/ZH4LYTWMNhmbolyvdrUy7pyyTkiaT6pTV5TWmw5s8H7qO7npDKKtyhjGaUR6GhCNHLCw
iUKSRKDtCLBl4dQjCkVfGl9wQcmSLmZl7xiOlIDt1ndzBv90uieoxS+B0z0jHjDZqIYbOx7qTW33
9kdFUoOnn/VAnUeba4ErKHlLcOqyCL93VP5QaOqlhxK4wHPmbVXl6YvAruZdq3sLMwNLL/9JoQhn
+ncBoPBSJDW/ZK9wxYCMvBt1f+1lgMwJWkN4AzlLUm7rT8DXxbBqlRaDtI2TJfotuP6Yb6Ba1T0L
k4gFRG0Aoc5d2pIsV8fEGI+6SRYTS6LgvhSkvEHZ9i2SKeJymG82MAIJMq4vgIbA2QmaeI5MNAc8
HlYJa8u32KS37VU/0NS13dpME+vqw2Cacx1y4EHJTsaiZ1QH85v9IXwEg74C1QOJr3DrjceozOBd
NBVvmlOaxYAZtwmLOT/+GdVtdxlbw+h2QwWPxCiahCnOb8W2s2qzyP7RO6pHIAJ22HLsz54ceC+H
ierPc5do6sXBJYNnxZ6N5pjEt8PQsRPzGk+c8i4awCzV2r7HFPRSN71cI8VlY+2N2iFNvfyqW/7U
LW107XeNCjpcPqwvmBwDPWipowU2pGU80vksJLyRcYErvvgUaZVD0IDE6w3AgSqgHtussOyjUfXx
GuKp/jJNzhcPqzfPCmC9QnBkFMHDv0Zd+z7Gwj82WTHj4sbizKTPZdWZxScNJ8dZ9rV6KFMv5OsN
NMYOtvGkoTYNAWnX/amXVfmVjGO7Qy2NBbLrCP3Oi+YoJslpU0AaPINRIRwWfMUXtpL0wXGlfFVm
jTPOruQ4gVcXTO2JBw37lcBX+KhMd9jFkowKZldgxUVH7u3QXA3XBonHjb9XxljuOw7rY+HNqK7Y
RnfkOGG6sdpcneH4aF+g2/EEpFJ86LGvz4g/rNCTriweyh2ox5H8q1sRYXYYkgnGRwZJ6hLZhbnJ
tZQNxYzk0DtsCfB3mZGY2QUo0sHsqrNJSb2m0/aee0PMtaEX74eUaU3uhtW1qUgR6lykL9hLjIfR
yKO90+Ud2yq6noVyoTMVTFF2MhtB0Lf9YOHmE+9ZRVoAObEI59Kh2juEerwgxauXNh4I3rPz1Wox
YLmqrs66YTRHQ7OiJ/YHg7fycUZTnkUXNFp4tpEClaw9PdHvgQIPH54sqkcDxeW5xH25FOUZ/Rrf
t0HiVjhZ2f0UxP2Pphuzn10Z4GdsfIvFm4WGh4mDHvWvcesXOM+0IF0agH1eokJ+R0SN3oUE4eDw
CtQ6adDNOSSH3EybTHi8fGhFVJ9c+8yhuSSvJ9lhOMC7JYY0vJpo4enuuK31pDBO3FvtavIxB0Ny
oqYJXHtvSVxogPIzvi3CS3j3gfihdd54LgIPdRjDkkXjNvFej5ppg2UNwpMq5MZ0bHn0h0ajRIxw
QfYhv3OGjaLWPHWtYqxIWh3nV14pPdLruR+OO7CMAXxkA+JvcuMJsQDpsyK3nUsE6yXy2hcbu/8y
QuSL7TTCoVD6wS6Shn/TGZs1W00300s0Bf05x/f+1gHPOcXplP9w/PBbTcRTOhaGoSgqtAvRcM4d
YcnJ3kqb/K4qiQNFHUxCne4yB/S68pTTaPBAzwXerhJSlpNG95afAQjGL7SbQtNjqiDzaxhqagtT
NtkkRsEmAQTinZG18ZEIiAAhPJiGpLWWiicDGMMxOrWGzyWlegZAbM44t2DMkzdsvgapLS51XA1v
hNoxIRzrGs9c2wUfsH7Dh1yYzdMgerwKKPs/Rew432mW9VdljeGldVQ9rFl/ZTu2CwEZfaIKduwB
5grJ97Nrw9uOV35RZV/51MfPGlu6daTNusKgSe+0qH1OAj0A2ZN574kEyjh3OaQG1r5YQZlSJ8uo
c8bfE9NSJ6suI9TBZZs3/JleETGhcdQHwEsewRkBAE+a2Aa8Tp1lUj+huaLRrfxzDI9gV5rWsBJW
330XtmFvwGZxmJTM6zgBeQu4jasdCQnxRfbKXcHma1ehmTEsNZDwZchvL3S0UbzTGE2BEjKld8PO
ATYyN7tN0gV4dIuxcXAxMl1EcF9Uh54wOwaiLZJorpzuq/P7Gg+yyYFW2Ww+eybie1Z9EhAiQr0p
SGfRHFYhS0rvUHlOtelUI/ZjMMmT3QMgXtTS6dncdfZag3v0Glbwc1mhsYdrr1YjGOrT12pcQTAA
1LX2HwyIXxcnTSYyw5z21EZDFi3h986KvCLHOW2j4OwLg3C/Nl93Fbo8W2NOj05c25SCaBGjH6L7
IrYs0JzUdTAMyT8Ii3qXZjNmyFCOOOYOY3oWy9oKWRx+W1kOL7Gp3EU1BPq86UP7RDrSl5W4/nUc
vfxTVWjClx68jmmyma60uf6V4Hlh/WpPGEnQEG9Y1VG1ZSx/KI6wrSwaKh1uIQOYTmRraulpjrsn
OOBr1L1rD/bplYkAG6emePEtyj4LWdSo0uQ7qc18K5uWqxVaDUBQN6ivjD7SLYSIbFPUTvUMlN4l
6ckimLu3qgfYlMgOWQ7rTwk7ZXybpBG+K00xq2wZOrpu6OhEooTxz9wy2wa/szM9EKIQwWvI1Vdl
oUkwIER+MPyNbux+mAxP0JNEV2ovuE4d0j/GCG0JufPKxPfLFta9S3PhYWHV5M/RCc15s6WA2VR1
pu/0tmVrVjZod3QWOVzteO9XNTpdNFSePh2Ak3UfhuZPN6H57kZaCooTMAJIJA2NBgRGZyV8S8Id
JgfFyEO1HpCmkZATdVyXvbJ5aMCCDPTkqtRshdbr2xhT4qIHSvjl0NCtpriGhKksdzwO4GJQWwyT
KFeiBPMPgRfjN1M/+YBH18bvPrTO1ddYjbXNKEmz7NwnvLjptp8qNrDkEzA2UFWGsYzEUZTq7cGu
muJT2tST7tjltIet3OL7Sznva1Lrc+l+aSGlbViPW62MjHXGC66EVC2O1RL5PlmRWFM1JkCU/pgh
U0fDLsjsJfKgX5D0wvWZ+84r2iRxosMob4CWSMQTyVxFqhyqha+Cq2DtfC2bGGORh/xOZCVYrK5+
81uktCO0Tao7LVtzS+N3D4kwwwgbnyA2Yraz5+VlQ87eMmsrFxkWGncapMTZWNmQvIrWPRhDSWsY
u8nJqTT3R19VyarHMfgTARe29or6Zw8VbXxIGkNDKdwZJiNzhp33SYGmCS2AdsqyMGMmbrXJLo67
8i7o4um9zqP4yekqnKbKBdFRuq7xYQRmgNXLbz+Qc4z7CSjJVrIr+uQ+a15TjEvbVBbhg9tNU3QM
m+hHW2ZEreuVefZ6d6TO6Dp5n/MofyG+vbupok1RfGocWAA8L6h5pmVVRcaeJG+dg874UJbMH1tz
wOyKzZpzUPHJLSvft0iaySLnEgSyPw6ejSY65s+CxncfJ7txb3mYYvazvKJUa6NisKTFBjedwyUC
1TzILnBmWnbkDdsSn1H1o5tyeK0kU0taEnMWesFjYNdQpE2rb9KwE0fDQyaJcEQLz2ZORO5ADxCB
01YAFMABEXI72jreyNI7Exss5cYmNxt4SZieQpTC17yW3r0i6bpiLULnCF8mNx7JWmsHYMc2SuMK
dyTUjWRtSU886KH0153Z2Ie+d9unEOHNEd8LaLY6w+RcihQRl0TIYiHFhMgAb7jFlvJgxamx8AG1
LZVsOOBqL97WQ/7gm93FdLTwKAeQeAoC29Hz9PylmrB5Rx1ZM5wFcxCNCTZT0FLSiKao1YrqXSa1
LJdEic7LevKkGt1p14aKyWsrEGGlTHoeM4ewRek40yp0gU8qLXQuBvyufYE2+DjGvPQYwcAHmYgX
o/WgRMK3YBSJVhUUTqypR+IDqmNlaAC2W8t8whRv45PQ8nvh1+FJ4hp+GGsn/yp7TE7gUfv4bDsG
O90WkdDa9gt33jXZ3iKahP5moUS65E2IRAbv4Rb3pnNNDFsyP4n1t6Qd+pNt5zzhRqlffIH9sG20
/ELIS3FfNyp5sRLRbdoStCSAgfgyUDgc2NMzZzabTFtYdGNLnqMwOnw9XtP8+3hTHe8SDJ5aJaMp
HqH0jy8V/AswB2546kU1bpLa9b+y2El+2EiLMQKz2hJobZYugeI0R3OyLFHKI17O3L2zxtZ7c5uM
ax9TLx6YMQbO4kPj3PmJFz0BJpo0ZrNMgsmaNW+jQyQKewZrzww4/KHDj7oKy1fbqkni18lN4Z0B
3/oQtVWiXrC7I9ReyFTFrKeyJzEyTO4hP2mMDvWZD6g5WvKZo0p9BEMlT31lNAcS/ioo9iRcEtYY
3muEn+CyAfCNXUOhiC+qJa1d93OIVHIcQF9/Dn0GqCRtkPvYjoMpmwhIjvY2iNL1ZCU005JT5SNv
sOIvbNNA/h8wI8RYOLwbWRB/NXF6o7pT+IOdbpGzhPhEe94eU5mk+zD23BYFH/cfT1Of/Iku6KN3
vya/OApmilbrlxuGcvhqGRUtOVVZRXNTnlvcLRDZUC+mrrL2A2aUN0r16GeAePHJROQKF4Wko4Pu
C28EhctuYbYeYXmHJ/YoYLFSOBmg8S1IIqvR4ydanu2zChzUlga8PCsTT41qpoGGVAJECl2vpN1x
9toI85KH1tStaTS8B6NO2NrhKBPWAP6AgL3nynC7nZK4LnHCR4/w0mntVeswmJyDW2c4z11ciZ4P
VNrq3is990vZ9disCi7Z7aBG0na98MAhb7IlN8NLjLDxW/Nrxh6dERGdphFMsiPVlwsamvMcSOT3
0VfsFPbOKnt/YyJzZu0SFDuShqolFJKB8hlVFfwHn/U5wTLpvpkbJyYl48Fp6v4zDMzwSUTOnM4U
sJhTnl9/NfbkbWAX8ZIKfia4J+MG3p7hB+CXZdWo5vIL8HZjFLYZbG0hsnXiuOOptBE1sqkyP3S3
1n/0uTOjLdRwmUiAeAHdol7LLsUn0ujoM07KlNV+GMdkPXSxWoMEtHAK2MHKqxEf46EZsbECakHi
Xq4dnpOA8IvK+rAook4FNod9wkBJLH5J0jpoSmJldjIMml1eWd13QjrKDQEzR2Ve2ojmoAn+pAyX
a1M30GRJUDuyBuXOzGRmxIl236LHXlUtac5Iy382bPLv3KBAlznkAyscWbjUfb5hsUq18+xRsvsE
QscGYo6CZSucd3bFspdVD4pNyqKT7shsN6aafWqGuVNO0+GQibHYJR2xu0kjWLj4HumoEwEdwYLr
kC0V9dGVkuLsd7H8cCMI7043ojFt0wprhD1zHL0oXSkLyWJi1RL3Pap6H73Yqi+4RdpOxA+50oh8
pYDsmsw8eIEeHcq4aZ9I+FBYM3L7KvAEHQoSYFee3qkNSRbR9RerI9Yhsb14B3IgXVq1Fmwqx4MK
7jKPiivEvInxxBOKDXw3+xk6RAdEBDkTzYRWd58Cov4qg4iXLKwqnwNpCy43zzObN86HYk1nAtq6
GgnzHnOzWvwSo5xRpT4Ayaaw2SZRhJKjpZv9pWsj14+sLNop9HT3ILusRw0gzNqwk2Eb03lsJaag
xa8G1n/LwnyOP3Eeld/dH3NBP9V/ffLmSMmJuv/7/1uCqIGT+J9EiN6VIHj+z7Fsfr7/Pkb013/r
N6czTum/EzjrBSxDeCoFOmbj33JEDdOeTcu+j6sxsFmW8HeYZXTRP/5mW3/XdU5gPzA5ggPD5k3w
HJ7/luX93cU27Qe2ySt6/PXfyRHFZv0727FmGjZnNQDUP4SHkvTDOINV5S3wGD7VQhjbyJ/035zt
fKEEdf2Jr/mvXt3jp36+3+JCtP/4m/GL58ImbMNauxaJ8yPnklyMKJB/9zn/G689e7d/99qtIfFr
07vfOCsuqJT8Vet4zn/44s7/fnGL1r7OCby+FnCFKzTkTAkxmP1n73z+tH73zq2+ZUIS8s7bgeKO
Ae4Rg5n12534lx/5/A7LbBRlsf/6x9/+5wu1/veLB85kM5bIxI3BRLiWg1a+Z4WOnoX1xv4/e/9/
cMUP/ARtmvgRYCXUsRzSDfic8PyfvTgX/O8/HCiLmDwSP7wyD2SsZdvPqtO55/473fdPLpm/+mxm
7/3vPviWPdo0xnFw9fqS+qmhynQMIkz8SP8X18182/zJp2+QIvz7n9CVSk2FyzpdeNV0zoaq2jVO
ayxhR3U8wGaxsiE/NN1Lt//8V/qLO8z4w/2b+WwPuyz3r4mUdxO6QuYkkFD+sxf/w+3rBFYBHMT1
rrpwsa732bJsnJd//tq/fiR/9lH94f5NwQJIr5X9ta2NtVkzOYCN4od7s3v2p6eywcRLcZ1e0jpZ
YyZFNAlU6DMM94T78tcy+EQ09C9+UXP+oX/2Zv5wv9el0QI4b/urJJV3wDE5iaOGizk5uzSfjvWh
5jhNDQCuue/9V2+A9Motm9X1IdRPeYC76Lf/qXsgpuY+Z6UX9TDWZlBh+T1b2//Fx/ZX7/QPh4f+
/zg7k+W2mWzdPhEi0CMxBXuKkqBe9gQh2xL6Honu6e/ifyYuXEuK4OhEuepAJIjcyGZ/a4kmyMeo
7+84EDwYxq+JvWqbO2KMVyQAtbONiail0tDLiOgH5i7UA8/JxhWmAE7Q6tXXn4O3zL/v2KLO0KGd
KI0+cSCXn4MNOFy4cyLvdprNHSKvpbPGYMv1jsYu9qY97k+JZR0sfkIfWmAGYPdoNLMPabolreMx
D/r6kzmfjHLt/In/GuV0ZaQ091bxXZ33JK8a5zCQGhagq1LUEF6XqauhAdSWAIVANp+x7dTT524l
z6AqTq1af8SVe4qr/NU14nt9wvzjxq+gTJ+UVjKvzdekOI4Ds8Mmmq6Eplw7qIEIqgKoDownzkl+
pbm6HtgcIGs6/qTnBJxqvXaj6EoqnE4GwZ5oFu1QM/KN8YF5wZE2qh3b2FcKqsdIUY/nOxZD42Af
4abt5W42tbtEaX/GRX1dVBqb3nq9RzS6i+LsLrZdDioV8i4ZSe8sex6UYZuNKZa2hO1rDsH1bDxa
cXUkdLxr+/oKSMWNoRX35/6KsE8LmqwCn83eC6vgooZrQx6SFExrX+95wUUjaIpzTnInMz2/VsFe
cwpkwNYjf/X1b/5ZFVwWdthLjjWxQOfQegsej62HfHPRpdVFRU8G4pEuc23fHHgg5s4mP1n9uOza
i+Jtgv8XdmXUfk3aBy1qcCNEfP/1tT8ZBeqidvdKS0bNsWofhg7gBtqZo7uEbMMtuzJuftl9P09p
/x5qNMVNjhlOrT8N7p3EuJGoqf/15//kJ1UXFdlpWs0lll3TI6xIb87Ke0mf2vrri392cxZFVLFG
pAeY4glbimEFZZwtgTbFn0ID4oXPzaI+jpZwq9rWGp/Urj8rCj0+dtFceN/1/73v0iXH1nPO5+Pc
YTPYCpv90KTRZXMKdTF8OUZOWmFmLf7L7IfDphK95+9f3/jPftXFQM3daIrVSDY+guiZnaXZN1UO
sC+5uOkuhqojlKzrB8pOFmjmyuWTo+BzLhqrprsYq4mhFOV5i8dPR/f3nLHfUMbqN3Ohf98V012M
1UxvpgRPYefnrdgVDZ3ZLSe53xTjzy7+/43RCXyk4OK6G2zZnpkJq7TT+rJbvhilgTU25EMFVabm
pJyMm7VOAvBMX1/9/MP9/7MyWGD/+5jnPacnA+2KPnt+Erdkue2z9KFOkysOoT4GMz4WHc2eFruq
t1//xc9u1mLUtrY9zWp6vllV+sHztDKgIV80aE13MWjd0oGoSaeKrzcV1d4FCFCa5v7rD/7JfMx0
F4OWuKwI44ogR985xVuRW8qP2ZkhmfaB2Mz1yNEOjxk4m1q/EY4LB6AmybhKLe2eKUN9W/RWsJ3x
dbHJZRs38FAxT1VwYhRbQ4/CIeiJQ8k/JG/JQPYow77+3J/d8EVBoOXFGUdF7XzOut7DkQCF7Ltv
rn0emv94fMSiHgQyDxqXtiIfXKiyz60Gxb3hPKsQBuwha06SoMsmq9T2cNF3EYsSMXdD7hZs4/mE
Kz2tUVNP66LosqdHLGqEo5OdaqTCq3bC+ac0OEtaQW3++qP/+4VoikWR0AwSUUR8O59oZXymJ+aI
ZrH4tVLTLnqhm2JRKmRitfzdtPEj8KVeN9omlBY6pr7+Ap88R+L8739N+oPaqNgEF63vdBP2Jav9
Y0+kH7++uHYeRP96khZlAXwbOhD6gPGkueZB7UriYEP829FJIhs1Jvpk7EkkiSjFdqfDG2VneZNF
HJ58/QE++3aL0lE6GVXWbhp/ztv7smquZOF+XHbpRd1AFWg2Td51fumYvyvV/MMZ5p+vL22fP96/
btticNM9aEhUeI2PEEceNEC+bLkDUbY7hWROSBZ1DXDbxKjtvNhRZK6Hmu6VlGJ1VKAbAkIiaAEt
lr7lwZUPTl4o1zSXB9uBaACrGxjq9DxzVI0NGHV42uxm3c42RQVygUPzx7oP8rU2D/UaApq+6ZW5
9iIRWR5VnU4yrcNJy2455vXB2AowXCBg6ppeWavCaD6xPw+j50ZxOf/gULNd5/osXlPwu6z8aG82
iBA+0MnRvQbpMB01+mLW7O1Pm0mov+XUJit1cJL1lLYVGHCNcJ9jk3mw3Venz+kmISEEl6+Hjjj2
v8aYEGGdxxe+bZzFgGhRkU3TWNY+HRIYgyfso0qXf1PpPnkxO4vxwKm3MPu0r3xISfmKg1rMBGrx
TvKUPQdAQIR4qwCHYcLKYy6j8JuJ6SdVylkU9L6JzDZU7cqnlCPUCwpyS1hyD6Pef/MXPhlozqKE
60AoU1uolY+g96TkmvBKvdG+KbLnYvqP4eAsSniqD2XQ0/7gsxUv6ZNsaGpzHTSwkTIdtAnQ8tfj
7rMvsSjm45zmlepord9W9a1sgp9qUT5+fenPfoFFER/jNBcTwBefpITxQzRGfl+omFQIeqnrr//E
Z59+UeumuU4LJ54qH/bgiQTSnyQVL19f+rNPv6h1TTXpyRAyR2qyWL8imMuhNPyJa4vF8Te/8Wd/
YlHypKGnDrBC29djFZYV5CnOyxuk0hPNuV9/i09ukL0YBRJC+dRMuu3bHJrTLDE9Je5wuuzai+d/
duw67iuurWRwU2XSXFftZTv7pr18/KeBxB+nX36SrRprF122GMbo9L+vficVymSBM/Czvjvk7vAW
Ygm57HYsHnd9HPGBYJH2ndildywIUy+Bvv3Ns/LZD3n+97/mLI2rzMEkiFPhOiY/RdRyNWnR8bKP
vijRxjD2EGdz27eUMlk3WXcTTChxv774+Sf7RyX774X/9ycf606XNOv5tdpXN0PAQUroEkaQrgaq
xjWJFzpEVb7+Y58MKXsxagl8NE7bG5YvxprGwYQomBCNckMLZrH9+k989kssRq3iuikd8ZrlD1W8
Guz6WdHd94subS1GaxjT+lQ1Ez9yraTgSFswfBadVZddfTFehU1cBJ4rH3wKsGSJ4qGnrfCyay/H
a0Sij57Lxi9gw2safdNRZb5+fW39fGf/8QRZi0Fr0xURJRa5gTE5FR3Ef5ESV97qxWMQgSmqrkfs
QKq2G/N33fiVGS+qOV8ZNrku+sv5T/UxnlPYGN/Uvf/Oy/71eRYj3YzGckqT3PEFaWV7RFsKvkSj
62dy9YOKbsWGhHXr1Mkh7W+KoqGLlfpYmzs4MUl9PsRAK/7N6PrkabTO//7X6BoSTiVsPJk+kwNE
25ZBFiuRF158URfQQMYVS8nSD4R1DcftOOjKd5X4k2M009L/95NHkO8IeorcFxABfgMCkGcWwxub
8/G2ms85R1QXBzLJv6KgfzS16hnqlbgfp9lYVRbUJ/qaWi9NQRb0NudWZY/l3aj04bbXzBCZG/+7
thPOviyrH3ELACwf9Z8cNlwbdZ1deIcW9Wbk8N+SQVP4xHo+dJ2kpSvoEfz6wT8/3/96zhaVZs5L
Wrs0LffrMbuGLkVHBAu7s8jxTQ+Hy0auuag5AydIBDeHzHfC8U0S77KH568//iePprmoN3SwAjlT
+twPRneTuwl9RdV3913/pNCbi4ITd9FcwwjIfMmZ5SGCSf9QGWVyrSvwYCqwSsBo2oqeYlGjdAuV
8Ybm7uwe7BCI0qHKtgMt4WvIdfavKC77E6kGdYtdSIKI7M+9ENqjpY/6NuiG97ExwCgM5YCK1WLV
giVpd9ktWlS2MAOWKouem4/1pNGjHSuKy6q9uShStEQXRkartc8o2gFvfLa67JuC/NkPu6g5jrBY
uWZd6qeieHcr91Wzvymtn115UXDUYdQcVZaJHzY40czWbgg1tRfe7EXBsZwGQxWqVT+XQ77Rwlpb
w3/8brCeu6z+NVr/+/e/KrFRKFY10/3t5862B/PBrIbNsbtCHjhyz8+JFlS4avlmnF/tMa204LNM
MmXkj9maS7UZspe1JtTK/sGzMKMtbZh4nfG4o/EqtQfG6WqOHs/xdFG90NjAHNlLDf0h6OtNy+4k
f6kTrwP/CnX2//6sFjqry57URS0aVEWnSzzL/HFWf0EvXLUq/vKLrm0sShCn0VpipGXqN33JWfm4
LWP9st/cWNSg2E1DW0mL1A/q8FTq7W0lL6ubxqIAkbxKoE3n57rJlg/28U04Zk+X3ZBFWcgoMBHh
v9wnhBWYfn3h+9xY1IQyzwptsMfUN1DjEDpDn01LrrO97FMvykIaYIlgwcnVyxr0t3xlX+7lsksv
6kJR1oiOGkDk6pwC+5BptVNIA6wvu/qiMERWKeyx11Nyu7Rgt2V6Q3O1e+HFFzOEqtRtiKky8acs
fNEwiK3aM0Xksk++GJXBPAhjIKTrT1WRbkNapg2nvOzn1BejMjVV+t+Y1fr4dttNP8BRzF24YRd9
8mUv6cyuU2hrcQ4exITYX/wqKpb6X19bs8/D+x8zJ30xOIOwSlNpF7Gv6sqOQnxi2Fv2M7XWqsVB
zRovzg8tfhhqNO39m6h7Aau20VFCT+EMV5Ildq7chaDeDGnsGvCUQ/vHSB+5QsbGsJFZJ52r2B3J
bFvu2fv10IAcDO3sxEYcw0NavpSsPm1qu5ECQO0gh80+BbwqrH0pD726PZfq1hm8Sk12/MvMY6EM
6oH3B+oyaLM/xxJtbdNd81/qqckEASKAmH6J4I8qnkhreqZ5y2L3xMvAmMWfZjygbVhT/RV+LEEK
uk6wlMtDidlcQ0HJX6+dDuRP7Y18kbi6T/JDyvdRovcAn1vu/m4lTCP+DpfU2AsmruT1yTX/M6Ga
Gz6HBYRW5Gzh5v93G1tS/Y2x60zmL4D7SC7lPbzibRK8y77ackN4m/VqdQwycy1jFSJkQMCsPnbq
1g1C/uP2/I6baPrP++y21KBrjfVLgJmUt5xuHdIhPEmWNVp+DhPZL3yGkP2VMMv3uvbatERmC+sH
kciroICVUBcw5yOE0wQFumvdPjkcIEWQlGx2UGWbIWHX0K/pZzb+/nwLNXwfLMqkupWoyvjkXfcD
hJ2nDtMVGa11FtE+WK3TiiQCIh35KlIbDL4Ly1dd1xduKvy3SPpr8hANHPe6wBD9Ngkx1QTWT6KM
3wyH80P/r8GwqPohZEwy3SwjnG54hJU8cAIFBt4AmOvFTdSBwCC+/vXQ+2QCpy/eAaIEINDTE+Kn
UXgCJ/NkhvbVZZdevAPqtCZ0J9vUt2VkHgRiD88cneHCD754B1RydG2gaKyjlfIVGeB12uXf7MFq
50/4rx9g8QqoObS2rMGI/YJnPxqjFXKAIwMM9SwRcxSMmGfTO0BpXR/to1m70brnr+/ZZz/94v2Q
jV2RjUmQ+MLIPjjzUvzAbavH3BbphxFb7o0gG/LNu+izr7nsZ26mAIHybMe+MN36akB0eVe0AWwh
giuelMp4XYgkXoWkJoF7AnJkTGruocL2AK5Bk4fYCbVvXi+ffPFlq7NjG1nWZHnhI6ytrslDZDfw
BrPXWDVBV5lTiHEiay97drTF24Y4M1ikKSmgAw1vdSZe8yl8+/oH/ORFpi1ngp0x57hGE1+DcUF9
dkLPhQa1OqeaDmrauHvFzaY1IMbysiWYtqgWJDmnQIxphsc56Vc0uHDamF140Kgty4Nj6QClpsxP
h/JHQYQ2V/WfX9+pTyrPf0/lXxXUiJpWEabM/LPRQLP7n+x3fvMwfXbpRW2YpJJ2iaknfueoz0Gb
wBqyvtsG++zai9pQJm3TqaWWgfFSX6Dqb7O6+2YCp39Sd7TF6NcCUcrMNWO/cfT8OE4qYWoLQ18L
J2ITJXocekohOF1Gvqmfob53ZMbJ0bpWnqwjvHG7sox0pAVKvlamut8MYwkHOnTrNZsK2r6Bnu2Z
fWhvU77EetC1IgVKXQfffIHPltTLftqmnXBaVW7kS1jrqZVuSQh6pP1X0IS8sbhjPjPRUMH/UVEQ
pj3nCUy1BvvFgouQWP55RgWbH7IGfF9fT2FVHxP0elkCJ4FQuvbQ2fkmdbAel+gFzM156tCLYHWe
bcXGzzy9l22/Nkihz6257/o/qnzt5TfvhU9+evU85v96Yu3cUSsr4dsx8Y2nnfbdINOd/xq5/vHG
WTb0Nm7ZDOyOJn6mVdHDFFdyy+bp/GTag9j3cCc2CDObTarlINIgHu8KBYbFGcdj7DShEjmE9soM
B62WC8JYX9FmkT+nesR+hdKa2EhaLV/HGMBvhiZm0xsWgtc7CTFfGaHycof+ZiytFMoMrWF1ZaEE
6vWSQLvdaVsQXunV0BXtqglz/ag2FTORNin6bUTPIb+QqTyJ0r1XM3Vtjdpt1OFcMEbYnHAtLK+b
pwy+SdV4TlSdoaiFg4S16OGsxrFxUiLXYCY/EeSWpFzNwZy3k16A8c2U+EORQ/ImQHO892VfvUdV
0t7ORNghPbrpxoXPvaWFG74qLoAXxHyIlc/TXUSSBZvLsN/jZFRPiKnDrV2NKMgTRaxLA2iaZiHJ
NqZNQFJ/BbmnIXoajUf67Jx6VegJ4ho33KV1/RaLpoff0pvXwszfTUMPn6M5+uHimnlBJWNdoRoM
dgP4+K2l4kpWc2QlXmEM/W2hZt1uwEa7n2xprzMaVFZnx87RJMi5preCmeoAcTMv4+csbqqbRAF/
oWRB/cyayMFYICr7zQRhfJt0zR2v61WnROZ+qs1ww7ULT1Oxe6WT1PgfcCoN9XVAAFOmm8xxwtsg
bePbGPkDi/BO8VDP/RxGeGlTShmZckCYfT7p60bR+lUKVuVBSRzGaWV+0DiEZUsPi1suS6dHozzJ
jIbqNBzpEuzBjBzjHoLGNMcBSXvk3L9g/+hro4CJjZu020MsUrxwNuQ2zh193YZRvw/TQjskpsav
Q3wa+Fw3hQe1yJydbeTjDxVg5NqtTeQixQgd26UHC0sb/DQMMhsVArivCFn8OrPqifPSELQtZZUc
A7woHv3dzMqcaXrMUNdHnqpE7O+DOSH/n9mi9RpqK+1j0HZk59KBBNwJ1oNGnt2D7jdkKyiv88nl
HXrXdGb43tlBSag9M36ZodlgXk8DLGagMbeuAmgdi566KwNdrCdXqW/gSCRrHNH6U261BulyJeje
ksxwDsVQhZt2yqZVQmY5ZlHStx+qafGElmp6FOTt3kBj9ytzYnUpz0CGSVPSHRwPfdvjdgdQAGCF
HVzCzFaFiq+XY7efQaocGljyb4EFgbcaHAAEZVaNjIjOPA4O9KWmZ8ErWVIZNU4v/dUCWePq0aFp
4LrmI6C5OnbmB6L/LgSkqDgWCJB/tGpsXGuzPIv/Jjc+SgYmU88MAJMydXdRiyY35G2yUwfR1puk
c/JnrS+Mk6WYYIXhPXJiBs4fVGdmvFupyO1VYqhyS4NJe9VItmvYOI21myhy02Dfa2eBSqWO6dVs
WIAgyPJoBzjYxa2o1dTd6K5O76hl5c9DYSW7nETNU9ee8auWUZekwyMxYg3I08gr61iDc1cSoJoj
nbUZFPL5AW6UvRrh8/xprZnEisiqyV531qhirU8wdHHqnGs0vwqF149uljCk7CqU9IGP3e9EgW3E
hSz5LN2UTa20GT4qUMqgI+XZYtLrhrwTc2tvel3P503mZlBYzHoAfFqDwR4RO6KMnIkOBrK6AcHU
7+auNDZWJUlXmU6br+dQL44JqlvOLPg2RYS0t2kNvCAYHTfNFBmnHDftVd1qyiYvGzYxS4HYZQZU
jexpDDduMcg7lQ3C9ZjY6qbt6GpL+8FdxYWBqy9ENQNXonxPum5+a+mN86xpDiA+xytZ16ugJMc+
F6cKe02JMoemsoIHfsQcpTj7pJX62lEAXk62CwUgtgbTC3p0U9CU1OgX9B+kjXqo36uRjSqXUmGu
yRaQpas6ZGUWWCeAfGC/dXxa0pJwu2xEQZkWzSuMO8xfWzCIVdQhmoxd0K1m0nb2jdaW+hnX0P3s
hk6+DBinTiGtuPvakSMarUCkD4CHgruoi3t2TRoI6xaymbXU3QgCS0AqyzMLdUTrxJkNlgSQfm4G
rSu2tTdjsrpfE9iwFcT5+qYD0MJUPcyP5oiHw4hGdhC0AnlGyThqrbqCwWHYt2CA2tFL7ZLpzcS5
fBFAd4+aHnaQ3psb1c2LJ/D3xT4yrfimgoH4kUQ2Mb1xvBVtwLwlbo1bvpUBgWEc3oNgmu56U7ir
DkvgrzwxxXaeeuXFBMpxGGRl/JDoXHm64AWCv6S2gc33wkT9qcXJbzV3bqMEzW7SasZdVpqzZ049
Cg1NDihLgodB5wWQm4A/RVvgbnCtZI0Vu+LJGyXCZOttNifT0+HVrIQ+ZjhFOMMQkTLjM4DJQptc
d9vmQ+u1M9PKvscPL1s33kWmDDmy18HIEJ3wqijCVQKDEk2ZAtomo0UTvLi1kg5WT2at3pTz76Hx
VhUJnIl8hQg2X+FNq+6Yz/xWCxuYl3WG3uauck1yvjnkdMfi3rIEk9aRXhd969bZYYqaeJc3528U
duG2iTSElyE+L1UVBerLzrlplKDfumml3g92pm04uEs3qRkYdPWqqbGLB6hvrOxB4xXAtR/xMxrG
tmy1jHmWVIBvGo4erWvZq4dgVgsaOadmK6U9rNDu2NvJED9AmP4ucbaBstWDTQYndGczd98Yeays
M6i2PPxjfgT7YbN4dsZgo+tjt3VSCSY/KM1uU+qWu+2L8B13IMBFJ85M+E9FH6/iHGIsycm4ebQn
Aa6clcA60lCIwvtLd61bTjuKEXt4+BZ3DQzDVXLOZsaaMh8NrQcsXg2kRqsmdA99VhsnetfuzRgP
kxlbtTebCjZsAsx0OtTv55ntDUFd6UHaBxSKPCOETmWykij1sFu3UYPqUMWCF1uVtVMMKKRVEYF2
LRnTuUygiPAmOealDtcbLP9Vpriv0ZzYhyI2lVNeDU+h2gPxp9v3gHHd+GG7KBQSM/1oJuS/aVc+
OxU6ZZOJHFunKf0hzWwpT2C0lDd2QNVVU1nFtmA6h+kFZpPVuCBxp21kCfmj5QOuWlMrbmLF0vai
rIMnW8JGnXl9rs/5TuyFDxSTYd0pY/9Uz2r0W4Ahxlk2zge9DustfMl2zYgtPUgvI4Pj/IQbWevu
CqB8K0L2CnTz0dBPxdCX27pwgAEZPUlht+nQrmkPYK2YKLpkY6vWsU+YkMKrKrFT9h8L45gwN8Fo
2BQCHFEzvrt4J53V0E6IjYMCaICnoJ4nrEaSvDKzwWFG47KGUsS0koOV3dTYdk52PTL7DbVe4vAb
xWPZNKBsQ8hhv7FgaFu7b8IroHK3zBn1x6Tvn5G+BKuBtn9gbaG6xtuU3ydpyUyDfhG47YZ72wSN
fFcRWx5DN/6w3UrdGFWso5QuAQcSbUeiFeraPoLeSmd/4lxnJbhWlCLsvIOWmk5BzZJiVWRRfX5n
114p+8mjVgbcGIDAKro8BbqzU/xIC3xBK45wilUOWxuOJ7jZKHGxxMftzVSHzhVQ9PinaZfJjpCz
7c15nq2dOJr2o8g/2MNnfSPb6Cql7l5JEibbsQNSHgTFe2Y53Yo2jHHNDYtuJgNvQ6Ax46v0vqHr
VJu2TWLNyMYMlwBE2ngmysG9ZhiURTMyObUdkMpKOf+OgnmCjCWScTUpsRtvoL1RRiNXb7Zuo5rd
KjLHeObAG5JTVL3maiBOsFyZHTKJIZqb/i7rHiDxVGLeQN/KE6UC+fV6cyZZXqjMLhpXhx0Y5l4i
kIGF52xv6UzjRonTdxPyy51hNNNGskG7HbGrdFRdJX8EKJYTgcjZWedz/5FV3h9wcCLa1hNnOzaV
vYMUkR/qzHGZ78oCfN3ZSdQN1Y/aBtBdxbhgDWdGSsfuONyteNyTrWvXSj/IHSKV9jQAn9lD3i+u
5aiV+6brQd8GE5YseuJXiY24W/aG+dQgkz1ZXQO1jVYAz+14pEICFYgiKW9gAjMWA7i9ypLXTQIL
nipV4vgGPM57PhArTh2cg21UxbPAIcW8wVZPKh8B1E1s037OjNieGnx9RdbcaFHYsYLl7Kw2oV+b
YxmtAfVglHNk+pBMfAJ2zp0DEZoo5rdTXBjCAOo81Ks/8rYzjY0oQ/Fcd06XeOMEjltgx7tugmG+
zZh8rLLKMT9m9hXAXGKpHlnHBu1jP+ElEOpo/wlRDUNQdRo8hapJJ5kDsTaMxm1s2a+lHMSqV+FP
mK7yYRqqugUIY4CKCmB6kQoDPEdq+tENeetBRM+vQlPaV1OpauuqdKGMZXD5+XrzFqbt+ZCos49q
odHWUhX6rxKaW1MQ+WpYMbC8SbTbYUaX41lmARgxbj9oMXizUqsvwTtn0aae3T9DEMWbHF+1l+ma
3Lct1pWugg6pyla9YSUMGBGCzCptams7pVQoIdvptofdhzkGEO2QhNM9Syn3ftIVdDFJNG6kMsTr
QuUHIvUAIxawJ6dQMzqMwCGBYYryujivSSxduhucmupBUYW9MSA4H0vhzJ6LVuQhEyzpqUIs8ial
L1aCp+++astoExBwoOOndxgJtvFQgLVSPZacEFSbksQa5MKVoClv22kQbHuMgyt0mvVzMo70bVDI
8UvHH2E4dau+QzQdDUJbk1LKtvAfi11SyH5X9ra2GRKSwYU+YiXux+qm15sYhntbfURlEL8iNw6v
eFE6T2XdpQfF0s/L9dr0QAwzgw+DAERsw+pxluUBANh0U7oZOuQMM6KB5+8m4Kq7Ue1xPadOvdYE
bZDBGU9WSYQFRI2GO85oufllpOzbXp//TLVhr+EqcnhbubMfTxz/9EX+O89i5c7OemVTNaX9JOY8
2FdMv69qdn89MbOYGHMIkWKcmXUYIt6aCRkpwrLWY15B750zM7jrm6JZ9xb5h5zpCbP8LIqRoGnG
PWYgoPr0Nx3CeoYxOVn905Ql4U6DE7ftzb7Z2PXwOpg2sTpAhZwiOoKDSqfdd7ygEHPF8irgSMGL
J8fBhcsJq6wLcd2qsjh1I06JzsZVySQz7PeTRstBkZstz0VR7DSMr6gz+/hVz7lNhWOhjUkdE7aB
/BnEoBB5DeQ/MHy22wKvT9Obt3o/ubtxirI1NLDkpiWO5znloPsY1n1EYqoN0Ho0j2oZyRbeo4q9
BkxntO1q8WyXjgayMX4VACF1NenQ9szvrMBesyj4kbZZ/gFdG6aadNaxM6prOUqMbjaoOpQo4081
wBgviIFvUlCGK0MHwN/xnnvkNBovFBs52zau0k0ZjT2hoD4+TZZCDElhKId2V28Y7G+THqUeexYW
Y8p9DyCBsVWGXVHrWMdKo42PbHTdpXThncF7xQZFCVIsvcNGlTEr2sgIlEUmM+ux0Rv9WBZUK7MY
9tNYy3ttHpVtFv+qVNajgpbKXWpOPssjZ8/Cu185ZzyRzMqXJApvzbznSW6AAsOeH1+6VnX+YETW
GRWyEvcpJ89XeqLo95EZk680ZP6M9sT0g67BSGnUsJABM24wudPlnqLOZONEQ+TGArlUQWS2qvva
yvnGiMyrwOQcXwRZifBZR2ZUgs8NojReD2BannK2G65VpqZ/EomICWFEsu+7yfU6LLdpmTxxz6Co
mdWfrNNqtpNcuRlyBM5T2T1PnXhgQubDEmDZrOlvsZs9dnmRHGjmdVYIUwrUqBYCjDngVTMO7EJM
xg1rlc5jsFyjOl0FQ1KgHZyzA+zvUvMc1UmuZay0J4VMD/sNxeh3mZh+ImA7TzIabdWhQ8K61qzr
0kLA4p5cmZheWigO6ppA8v8DDXKWE14BG1o86Gw2u10ZPWtuBP1dnLpMNzaoA15ty3oyTWt8Nnhc
97FWNic7j+xHtvrjrVJE3c7uYt1r8kDwc1rrQMpd2Yr8jwwl9uLGGcCbGmp5jOwMJnjRqXuzNOwV
iwHcrJMN+ncoaD/xrJyW7KFCzoI2SS2E2BhFDMQdQMpRwWe5H1jPo62P0UvCclyrkWvuc9D+qI5y
awujFIsvfN1NxjxobSuKAy/TnFZaPeYvdeTaR6lz3isjrBFJkdzMejt5Dvi8A20kR7U6O9HaiPeo
NmxBr04n+JfKHeT75MlIuOv80u6V0NELSrdjFqDot47QWClaFsNL5PDAClaQzAZ+W13JznZptquz
n5y6Za9rXp7X9WxeyaA8OVqsobeoaa4o+gY1E7TBwJje+imNVnnFJMVy8HeXY57tFDPtmQHMv+3z
LhTdfg9OI91V1cETdAS4ac6VYnAbzW+tqV+V6NyWqMY3/UirH8cdM7uk2t2Y5Ve6EcAnCI3nOXfA
tlQuNF7nVA+EhfRWnpqmwSzDY+IBsj61Jdj91O3xOPXab4NXWz1WkMlzzCFqr7A2kD97dlMM5qDa
GNyZlsuifc6nvZo38QvCDYWOiCK6rVhQAI0s9SugchZmQGGvbNc949WjozPrR7vlTFfXdjW+RI1d
T0ern6JaFz6yFfw5oJSPtYsDXNFZ5404bzll6HktC3Wd2rbcqrZ7iCNgxBFSEsw7Z/eBBW+dBtPk
tyaRFlXqE08Er0AljlECdY6n6ep+6KBkwaxhrre3AVTOavjWGsGxzsobXFuJlysjUOC7drZBLo67
OIprjicGuj0sJVwLy262pqnvQRrnoM5db66L87zvlfZgQMGFuwZafFSn/L6fg6MQCrrXCAp/zTTz
LkvnTW24Vx0vuK4T24ne4LCYe4itBQqovLlNKuPUKAUwyFw+cXjqw9a50oLxrm359QsTLZOWWuYq
z+Zh3/eDH9IK5ZVJLNeTFRd+mrrldhjn/8fZmTXHjXTX9q84/A4HEkhMEdd+qIE1sjiTIl8QJEUB
iXlOAL/eq9if7RbVbt3PEf3QaqlFFArIzHPO3nsNd37k0hFX87eosKoLZbw2VfI62/T1JWkHZ+QA
fcSUDFUmeurC9xrYC/m8L6dh2MYxtDWV8KjEHNNAsQVZ9dj3yX3GzKvpvIdMFqu6JYN/NIpnL60/
ojZDSc1mERaZOLsyj4qNHnaXuDSK6JYRy3LO5xuLSNGdZYEK6CyGaXNNBL2fx4+j0f9IBntLgDnJ
pQEUddnc0i5IN4mr/ZU/F/EiGocjNd0x02YHFk9sR3SwyzQN46XXBullPJrGyYu5fKHntUzMQ42S
maUnTyG4xsHd3JkxOiLuGSnKNELJ7Zg7mS3r2iHVtL9z+qlY9iokNirIVwGoKFvH1ValEepYK4dU
mxbZosj67qmG5bKWcUi6QRsf09rcEvX+DVeVudaCYxJnvJ5AzDZYDllI92kaL6sK8a4Y3xrZbTlI
GgSh5wBlkne3CcAMdHFPH6zZ+mOxKSr1nNTqSH1+cCb2/rCLq/tQ2Ifa++441lNpNnvbjFbNeMXR
YJUqmiFukKpDknSogmnNU9doU8MJKVr1VLjFewuIkqNuetHY6psOO+8gR3/Y+x09Pyuq7UvYV7f0
cp0FkvX7lA77otHzvu2aDoUqNmhDaGNpefpZWawutd1dpvDsYVtcy6nct2X0TO+zBBj3GhQlDTAi
qZHN1wtyVo9mTUndKCF2cWOdMZlA9hrivRXmlqG3rggIJaS3AbTJ2pTs6h6vRjA/5YHZgmytNhPC
loJcq2XPLG3pyarmObPkfobkCrmZUBMQLNdCU9eO/gvL/WVof+gWkjWyak57/dxdjh6RzzIbPyIZ
9HApWSImafxIbWMrLLfe4VHZUfIUO5ReCaOWPnvTYZkZ+0FMvrPBHpPQyJ4jr1mhC8uYaEMO5yBv
9wvK9IfKCGg1e74dsWR6Y4CWzWteWkufWTHTecpp38TW8AA5mi+atGWGCB7lm6gkhxVjQNlTBTRo
B9AFKQZ2o+5PU0OJntecICj303v6+x9GZlRbA1dpTXr9KksrmNiUv0ABF6nCphmbprO2B/eZ1ri7
sirxo82CWxf5oCgIh4virFvS1KzXdljmmzp8U8NIxdOXKxgKLe3H9GkSyl/KLAftckQ/bi5NKJNp
yzsLTypaeECyDEZcQ1Z99Jz/TIuMMy8UNSfZAo3cZDL5MeWFgWQdQgzsOcc9ZGDSy4jiCvRZhkUn
PwzcomHql56piJw2ASbxR3H3wuDMzLvzdmbV46E3m+JqdMdbrDLr2O42nuyfvEB5i8Lrgu8kfW5M
lw0vpBBiJv4e5YKodT19JGm7MAFgvJs+cJKmxbA2EYVmZNd+E92aNSV3ZRceQ0lIWG54Mfhlsp7C
ZEsAMVDkvIgvHWUlm8DqHnXbeMvJLS6ZccKxGBmT2APBJiEHarozb2WGGK5nb53PNKgIsKwSyTOt
LnpjbpySjMegre/rVWsAdChBs7tuPLH25HfGmN6bjs39aU+2g0AirF46ns9lW3f3PmyCdVz0M27T
+aUWwRv4nRcraN+YMc5rw7eqpSjGYsUG4y7hO931s3Uk6V/IxqNN6iRbiar62Os0W8xRBx+pCOTD
yGF9bbfxXpCOtyp8hhqJYde3BME7q6ort7nqKJ1iAH+FRV88hG2wMESdfVdj4yyrzHyqBqNbwRSQ
pKfn+dKZEafVNhuUZxXVbR9TOEXUatSSU/NEFXgbkiK1Ae2BxNMbU1alSW790GiWyhuqpSlFunX7
4dEpjfZkhipcz75AigpF5EKN6XiXyTp9hMVJY1jG7Z3v0YqL40hfMvlz18bou3deP3g3Vdk/17Gc
OH/4gsCDuJyvx7KDL8CmeZcbyrxnJ7BvvQjebwCCCGbqSOJPQ4a21XNEcWPvmzkP9cbL24J7zVoe
mtq+ratCE27NUZXEcuDkOH36Y8UWeATBi5qwncp7eyrl2nGS29IHrWgQSLugKilWs+iDG+3O/sGq
C1YSkqgWSqpXrKzFJueQTFC9JspAMMZCgWBtmCxMjJ4h9851fg+DFdCgsIebrHEArY9Fugh68vri
kuY3sF+jM9rLgaPBwa08tTTwLWxLI0xXqejhFUGL3866vJgFT+8UJ8babezoGys2eMq+fQEs7gA4
AlaDPcwgR9wprbXpRvVBpJXcGaNlreEbTUuCGA5ZbrVLQrODUxYFFp3AsMd0gnXuPhayOFrWrMgn
IZXSS6cbcDyoAFITw50tElIanYSNMiQzL0vsK4QJ401cG2f1jfnD7vi+oFbY99IuspVjdAwem35e
jbnxVI/MBnSXNVQTDOl1EN55rqRtN7BwVkteD+CNqk+mFf0F44HUDBpLIx5nHqCE02HrAI62+nor
BnoGdBddZ6V8fz6MMTdxmJxmF4WaJ9nzg8haQfJizNBKdV+k7bQvHaNaZdrR19o7txyk9uA3ZwUH
KSiRuicZc57aAI6Wvqe7QNA2Y3TJeh72WwBLwWmc/ehodYBTwjFDT6B1sxlUDQcU+DTwA4ecrMpW
4eXYjcnOHZX9Wis5r2Zi348KXHMDT5ZJFtgDNgUnjjedohRJmbFtmPrafGdVLg9Khoo2bOhDf3Hz
72EriQYacsEBER2JhUJ8NsM3QFTpzg0ca9fV7bzTVi+PxElDvondJH/XvFZX/OFKLuPanB/doSO9
KesAlbmteeuVXfYiU8veA06nOo3D6kn62n5jSOaigQEinDDJWyLvYq+gYypXap7iSzqf0XKMIutU
+E2wcGwzp4Ps0kxVOGCPVjHCzupht1bKwz6Xtu2u6TPaedPgb5hC209NborrgS9lZ3VFd2g43dyn
nORvgzppvkeDNcH/I318ZeZmdx62occXSFxUh3RG6NpYzUYfX480zX5II843YqbdCvKu1MMS4juN
7ywMilWZpBlxMbVBJ78D+KvgLV0irwbr1SNLWAjgw/t5SJMT+Mb5uz0XHe9IQ5rnUPWvjVlTX5RF
sE0nk5URkMeGtHX5wVMP6yGCRYF+0b+dh65dQrE/B/qTDzXRj3ac5who9WXT+MVFOsyU+KIkbnfB
hFZi0yq7Md5MXsw16NhtV4DrmqO2x/i6KyJx9NrIWOXKK9cJ8FUgtYzsaIb6m5rPiTbH9tC/1aP/
2ks334qWxrXqYRotPcjaBg1qy3px3RF4lF+U00eYoQ1lWsiwNCqi18Hw9M40be/eq7OkJWJG6pVl
tSPzGhZeBtL0+OgGuCbkKhnQBiz9+kfCkyuSoj0lHl8msjjpvzrMWm8YihavlnL1jzIY/EWShDTY
LN+57hqPhb4eox+jK9Nb1eXeyuttxn5hqPewQr0lCAgmOcJOLnLJMTdiuz9mssWBM+lD5trNLnMl
0okxdeunuWTzCbK3OPKi9ty5ybaGVeulrhviWQMZblNwpRqVO7juqaSrZOAbKLWP092PT8zFHtOK
nRMkG0+JGd5lQVI9zM0EbTCiq1Gu8zZ332UEfKo1+NuhJ2T7wGIdToBjX1giFUeAq+YSyl6H9AwZ
T0i3+9U0guhUeQNjphSWIGNf76q3JREndQNZr6kbmJizYk2MZ+cDkMGAvY0+S5KA8wx8AK9acEaL
dNSli4qpyXWJLO+ib634rm0rJALKQCwAtYMOXcFSfxZuX7SQlC7sgcsx+qjcVfhVV7HvWGsjrSnV
vdI+FH4YvyYpQ0gzzp7IATcWsHjAExIK5qhVLYr6xYvc8klzT9aeM7I74C8mWA0J0DQgq1koo0g3
ddy+6hSSXiubF+V74wbvdHud1roFgx1YW4vkylMmXfvRS7t2K9WUr0xp05oaK076rTNR3zTiwiwh
53lDhtLDyfQynyvUakCXuBQOs3U5vVjOJ2NWhxdMcXxKZ99bewn0giIRKWp85sUz1IaLwDeYF+ug
u2zn1GVgwmwoColgFtruFjWDm+9w3wda0eCjeoQ/C5XhaZnBl2zscKTRZUbpZeQ50J072442li15
KFXhrNw2eHSUz5vA/pw9x3bTXJWj/+52ZnO0dMSi0J6B8cArH1jzh3Xs0vPs7k1CoO7kVNEqaEp7
F/bQGmTspYeJHtmxsJiad8VgLGn0/MhzNyeIqsuPWic1x9uETE6tuzuNPpO5uqMfnTFMGHCazDeI
CMeQnNKosYuyvZytdFqJEEgpeUbphZsRw2eRTHXlyAYEiOntgH+NKyq2fDvmrfmc+uGwn2LNONlD
uwSvwnxIGgMlZ1rdchyroF1DUY/C2LjSTgvD1vO9FQo1wXnQRa1VQUyEgcNRHbDHso9aPn6CpBNs
yUsf6RlBkGvzWjTF2ovLct35DfVaVQUnRP/JRedxmjaYbi9DN/se+5W/GQKaVnFs5lsbUtGWzbg9
uGxDJZM2bR2GUkOPhSh+q6wJMmk5hhvbCL+FYWdtxjg1jmPcW69h3fDLupuOqTc4uxib9gYse7xL
m7LZVOUQ3aYjfYHFoB3jpOpBL+VgD+8dNMmSolbeBTBTyRseZvQ1sao2Xjgzxm+Gd9/uERFT7V/D
DJmqpZv64uhEXrKcHCZStS3kXiL2gZXe9s1rWoYjX2FPHQHT9z3tRXEAouVek9OJMD81vkFiz45d
zVjSkla+rkMaToY3dNBzbL2h6zed5sToV1FeFMtu7uZvdhR7qzj37KUtp/YOwHhzX+u8udCNLXdE
clorzd7wrHRxgeINeH050DqJl1KhsjDM/pZGOm3w1pYwi5r6KhxFulaWa0ULBtr83WXZLLs8ZjkU
Ftxo5pDM69ZyUMNFBbQLGdGOQfhK+1MM/6gt9gDIuVvaHO6HbKrXxjCpezUjGvMiq3/36VHRdJub
fT1VztqbQHbR1GACwRmiXDijfOR/bfcOey6gVus9RkXJ/eyGjRuq7HUmF+9By7S7YGEIj00/xIcC
+SeBE3awdmdsD5NIu1eBruLFkK3v8ua04SofzMeeT7Xh7srbMCqbu8D163hRNb1a1+Vcr8IR0O9o
1OsJQM1BDESNWZ013WGUnMiQk/bKm7LiphEVUqi0QhNv1X5yFQW+syUOjbN3I/o9woXxdj5DiZNx
6laDVQeXLUOpJ0plKswYzsu7zlozXTHjrS6qxKO13VvdMRHDdEUF/eDZ+bQhTBWauIj6+hgJ/VDN
1LVWPdfLwfZfB+VYB+g10RlwvJgYPKaMIlFF4ja8JUPnxUnKdz+MEloBiv4qYQ20LdxK/zCtmdFP
CiOVRbXoVtSqwIJjagzS+sw3ywvtTV46yU5WQYW1jZFhuLCiyIaQ21og4fKc/5xlpbGdgKlufdv1
YIgWL4ae0IDOZNRt3UCBUVUTuigfp6NXwcZriqpg/urc2KmrrkVYMuHyVHMztfN4rzxC6iqmdVju
mJjHeao3aWK8ZKOfLFFiOVunYnSSnrMjN6QmRofMB2LMUNRe2RGLA6GjQ31Cv/wwGYDJG1llu4Lc
zOUANRLSvPPsIF05qHywvzk+cpQkHuKLYAwf3Wx8U4T3rdI8l2sEEZgBSx6pJrTD2zL1t6Zz0pCh
Y1dVL4abq1PtN8Wt07hslH6zQrwiZmXgG4xnMupRvUfMLhZuZlzNWQXCXNpvFQvykt39RwIQsnM2
UX1j2m13skCfnlzciXPvRusQYNbaj+Lg0symN1DYxUpUA83eNvHZu/qC3Za+XZZ7lDhFbvvvQU0S
G9Bx1FTxLN31ZJvtxahqcvnoU6w7BxFoG6DGw2n1bQAmuOT0T+iOGXrGCtGveweTvrkCexlf1ygg
ngE3zT+sqSzuLRMhhtf14hZhR8pC1Bf02w1vYURD8uQYLbZPdH8ALBE5rhDdo9I0rG3YG9XeCKgA
4Wtb2U2XjWiJ6NnWjP1Cr34LLPyxyHWqdYUIaysYwaLTVoRlA1dCHpyJJTpYtg9dys2EN5URl1Fd
x7TmdmNgqe0E5pHhjmiP5IK/+kh0l30ejbss0xZkwj5k7B5F+q5HeLdB7MWOpbMQZvQ03Ndmma04
1U/bKkyipaDXfoyVGS2RTdDxGShwXOYpi8+Q2tCgLSGaLtsJU3BI7kI6bZ4w6COmsxFc6ZGTuI6S
YBOgtvteM2SlHp9ROllDum4HVTzWriyZhdBuRaebMuN33Nri20/wpEcFj//CaamqFxklxmU6tXAg
8F0qRDeuc6O8ji2TqIeOouJHSzf/1MtEJavIHfwfXuGjVOuR7/hxle4bFdyNLJ1HE1MORytV3Okz
dh7rHA3KLpneAkSq+9LAWVildBIHB2dOmAzJw4CGit7UoA9dU6GJCIPSvYCZqBcCThAfCTGwMQXN
ZYuIla58gvIgyrxbz8xRlxgDwIMRYR+HFnNTWfU3+pAg2koAt3OEmnyOh+/Ei+RvgTl2J8rx8CGn
xbUJ6rncl3M6srUp6pOKZ7VR7rSlOLKWws6bfdAXatVTIz3Oaobk0A4dW5IgVzN2gb2XabsfGo0v
wEuQdYyWM2x8yK2nIiyC12Ggwde4bbj28rHZxikHm3IoRzgWDDv2sx6sLe6NgXOsy9EmoFqLJ+SU
YxrNCZ1iv35uHDmvR5bFhZuo8egpPIscjtx463CSgJ3AoNMWsEkBtXUfnWWMainbsvxG5zq/HVsU
IKWCFlmThLT2bMa+swAC1hW9Po49ukryRbHP5JQnZ8IX47DMvfVEfBebdbgxi4TRXC6e0dT0yTJl
X/TtJtwini03hQ7Frqs8xFwyspNFGbnyzgYnd5wQz/EaNOmy5pWizQMrUIPsw2zl0tQ3wAFr0oSf
eN+TUyjRoVIv549dQPjAwtLuRCvHb+N10Nv6Cth89BLx+8vEHyiQE/bRsgpJ9JhUvxc5oM2WtOB1
FUSQbTUlf+bQ4IgIaSPciuWX1v2dg8p9RZQmI8VI1W8t9AxKg0RvIzTcS2FM/WEQkO1qpdNdEfjt
hZqD8YfnhLwPAZvphp2oWpbs6sxZddYDlx2wp7TJHK1x5rBEtyqjaxNNT1AKvSWt4vfZ7Pv1YCOy
NO1oipdEuBtb6dYvUOeZYKI1WqPhgY6APkVjFwHFQcsUt4dXj9+1M1eLiBcW8fAQrxKt4k3NW3gy
kxnjUW9235geZ+syxRw6U7fuzMl391nlJ4gKwuIlTbPnQZj0PGOWE+nh7wjL6dkwyhmXjHSQibfG
skLae5tiZsBNn/E6T47npAhJ4Na4Uc/rIIEMfjoe/ymO2n2Z88/fQtQ2H+XpNf9ov/6h88/5b9Ra
+x+fvw2pa/Xavf70i3VBQ2q6gVoy3X60fdb9x//7AzB1/pP/v7/5Lx+ff8v9VH38+7+iZS66898W
qbL4mYSGR+6/IU3nv/8f/9/5A/z7v96doWZ/xU/j//offlpgmSDPIFbYQOT5nf/hpzGslr5EuU0n
8Iyh+Ac/zfb/DXy5TdvM9mxEFGez7X/x0+x/s2iM0ClxbMxEATma//Xpr//w23Hj/lfc1pfgOOZH
XFrA1UnPDjAlmF+MmQ6SlgjMQ3QNpmW6jp0xWw5O3iycXhsngIglY0fWxcYHHq0iXuqFUXXZFkBQ
d3TbLAZ1lUl/gaFbX1Y8/CtOztCcwsCDy2kROf07S/f5gv7HR/h5wQDSpPRMx3Q98ysmp6liWHVd
E13jJzFuUJPQc7PS/iJrrGjp9vm3epQ0fYsAA5RBX2FTE7vzG9//z1bu8zUg3re4Y/zD1/eZDvgn
u2SHVqqTHglERuLKq3D2rNd8EPVO4twrFxy925Wsu/jpT0/WP767fyn6/LpURXcGzZ39zj9/dL4g
KxB88vO/nJ+kP7s0YzW2wH3b8jpuC+Vedbiinp3ctU6TVaoNgVLeca6q6J6027OPYiiFtQiq2ffR
vIepusjHwr+xOh1mGF+iYo3UU/yGmPezOfx8Z8gOF77lma4MnF9gAXlot1NfFdl1F0zFUUt8K3HQ
AtB0EbXVW7P2xA7PoHOyh3j8XWjTl5zzP36673mWK3nXPBmc3cd/+l5as0lsL2iL6zK3yx1zNG5D
T2zdpcH4e082Ie1RmALAQaVodi3SiVWQqWSfTrFY/f2X9ct3ZfPWWr4pCIw9C0W/OGpJUp+DwWUs
IS27e2h0U28mXCr5Im9GHMF//8O+wMj44Pw0FheLRcPl7n9NWDOcbrTAFMsrtI1kYamqHR45msUH
P2/H99wJOiyBeAIWtkFN1ZMJtsaZNRxrRC0+5Qk5XZFTX0R4aFb0gomKFVGDFcWM2s1Zor41p3j4
XU7kZ2LAT8+zbbMqSmEHxOV47tfw+9kJHO1Yrbiqe2COi4T+wLJhUHSk18QlFYGLeLVq7O7gMeW+
96T8HlQ80z0zih+ddvXeKvtzPE5aLNzWyO4H0XYPv7m1PzvWP28t66IvWRoRFHG1Pz9Tsz/D5025
yLY2B6xutPFOhZcWF1Jk/SbKqmA3BUF4D2ZOnBjNaYY8apWXRDo4g/pwwDb8zk39lzdOOhKRtYPQ
SXz+/p+ec34myt2adkk7O86hRSD6QFpdtQpV6d2RwqkOMDKoWaxkRlOUlS9DN/AqGMw+fDOx74yu
t49J2XUPDufbdwl+9f9y2z43N1taHlf65fnHfgjqC+0Oq5QWJ3oq2bWThE+BrpjCty0TnaTKtrgD
y4MZmGhzKv0+zK6/E9XcXRlR/Btn+2eew88Pm+lJ03U8XkfLxoL65XtMPPoNXamuqd3Z34bK1u8z
jpyTGYxtfhEbEVYxakNYxLXFpBnX7MJyqukYGWURXaaFlaP2Gabuwfz9svmZf/Dz1bFQ2IFtWpyv
f30VQHg7iiQc/4o3smRkV84nX1vtsxCD2nyOuPyeHrc9wwPPksTYl6JMf7Nkfe4fP18EzDbXheh6
XkJZSX6+RXHSYVCn4X89IpXauE5fPQhO+TuNCPKmLUBOLlhJcHqmcVcv89hJ6cYPMTrZoCuvpzim
GjaSzCMKNcoeJynvqAnGReXELZjkHje50XbOgW6Ffg+18G6GBCtDOidqM6XjfT32GisHQAcU7+id
woToFpPnYdUTDqAWOiryR3ybkLInMVsPpjl3uJ2m+cBJvltEHdrgeA7KZ2wBXCrkb5bCKpnEak6V
tW1KNV0FUaHf/36FOIePfblrHKAYaRL7y3NlftmV8wE4iBy75Foq7R6dwkzxRo7Dt1haAl0dubtx
GQtMj1XOXL8ttv/8j3ccTiOuZbm243BS/POeFwXZzNRAq+vWiI0948J0JUjsO/CUNttKl6gsUenU
FwROvldkNF7//Y//DGX9+eMH55WRw6rNdmd/pcdMQxjQKI+ya3NqeCqGGJFxHbA3kt0x63fhS5w5
54ea0A9xwrxS/BCNjwelqLMATgH7503Foo/dHK3lqsOq0iyqvhUU8wTOLCZIhswwwhiFL9VvvTPU
KE5dbapNhHg5Wwj8WP2SeUo5LxwnaO5CY5yeZnK+sT7j6xeILOF3rZQzclFGXohTUhIvsdBqjPQC
ujvFbN4M4gRzwByXBZXCgxPwa0ME+p38AedAHzr/FptD/dAxk967NCMP8ecpy21M74Y0x+o5V+e9
6e/v7l89W77FPXItkqr9rweawWntQjdOem1w3sZgYJvedSXsaGc5SpAZNk9vBBHTBbSneG0AZv/N
w3V+eH7+clmRLN8WTsDDzX7z88OVY0ahTRy2V8wFq+cpyM5v1PnLZNRbPcuidX5zshbnNebLTzwv
gZQjwKYlH/nnn9h5Iu8zw9FXFBu8xCm4iX0G0AnzJ+TKEqLqylEKL6jpDfhr/Ho1YnwzcO78Ucr+
75XR+b39ciWcZiXEH+HhLvxKNwuZbcNc8MerGMT8sfNboOg9Xs0hjGJ70TimumRyHa51mqfHruBp
WhCrQW5bCcU+wVs4z8nwzVe/Y3ydd84v14Vxz4GfTRnI1/NlZwXUElVUIOaV52q1EePQ7Dljxvjw
SvdZlAiyZTCJRcQx4DdPw68FiG1L17HxjbFHcLr9stQJp498rL0Sp3flPVTDkNEAKspi0YByeGcS
IU6S3sm1jVJzGRGzt5iBFGoaKszZ09isVlOh9XaMp3LrR143/tOvC48MC5GwXdc8vzE/Pzy12TLR
ry15Zdq6e+g7m2ZN3fcvNBabY3xmGXtzGg+YiISDvC5z3/7+df0sPr98N+d7Y3uCwbJNXf/zBZgu
ocnoHakJy8B4aqecqQYYy5WwIqJkm05tvFqoy6gxYtTSyRQ9DlGYkEvGSvNAUs4/ByP5oy748/V8
2dGREuVDqmN5xaz3G+6MvQiSH7/5zOeD0y+fmQqEilxQe319KHwxJI0f+dgYmkmZS3/uekDHY7kr
MF8e+yiLjklKInxhEn7OWMvZRgjidt5QpLsYBWW/5NDdfS9xIq9F0Ae/eWh/qdUpMngmqJmlfa5O
rZ+/kgi9N1lWWlwFlSbOplDV8xBWbCxZjJxp8qyGxian6N/clV/aFOcf68Ne4MzpBvJrrR70os/O
wvurqAiiN6vHi+r0kKh5bNu1Yc36JkEnd2iCyruxrRmP3ed28n+4Ct923ICLkRK85s8fPkj1GBkj
ZsoUcWeGadlv0V248TpxBekGfflm1nP4ivMHi/35vxd997uM679YNTj/e77v+MJ2aDJ9eSnQxvol
HibKPK/L7jl5fgcAh8RbMxQchFPsm9L0N8yU81sVD0/DMFB+WoZvL1VQhB9/HMVrFtxN5urw+u9v
0a+rKd+Nb9Jlky6apa93qAcEyRwtna/I0KQLzmuSKqYYBPPFFuO9Emhjj44Mm3dVh8Fvgu3+Yr3g
yIQcld3VZ1m1vzycYeYUrvZqolMjxdSNvnT1/Hl6k/NEHJZK60twQo+6yBKOSl1lX9tVGX+kZlZe
Zl6uLv7+ZvxFGUJLUQhWLtqSgfh6mAQI3Xv2aM1XHDfjQ1nOJVk5vnxPlRQnL9QleojsNGuAzfiV
KJhg423+/ho+96+f1xOuQXKYlazjUn7lBHlaVKi5pHk1sttg/XRNzlbn4jpiBpQtQuTExDWlqXtR
THN8knEt7saiLj/KXsXzypVO9QzxhrMomWDdQ4omdWcM0rrxCP86OOczS6SGctcIt2VWpJEtZRPj
KJwRmbrAi2Va3GrFAdH3OOl8dsrIav/t2Y7b+uvxiiqLNpUrWCXsX96MrBgQ//b6H3V8xgjiJL2K
7BG40Dd4TQVsdMNZlVH9mqDkuUWc7d/AYXUOhFtzGoocuVGmNR2bwrqLlCvXo0ESSRmQgJU5zow/
XeoPzI/2iUHNt8YeOMqOs8aTADIE51/7SLU8oCthrPFHXTyOtn1Vz6gtVkOAYRC1YM0sKpaE2ljj
dEvsQE3AkUWQQDIT/SHOJfSYOvQUjdJ2DsGkUrzGA+OP2TgMXVLv+xaLXpB2zjo1dfGtziMOsX5c
rLHK0qULmvTGkWPEGiV4tlKkpp0IxO1n0WDwVe1cbD97QkTq+ymo+h9zR0QgegWUMYMVXcb0hjZB
Zs2o0QySNgbDeGPyZcJ9OR8ZbX7NMQWPEGVF6QykLRT2JkFTfhlm/rhho+ZRYSv2bwZdlDufzu5N
HZDBkFckKsxpuJeR92TiUcarLzeRGRFSYVS9ei9dHI5zEeTrYe6oKkTl7wltSvaAf9TGoY0w5kl8
kSJz2eOIHTG3W/XGCofxMGsLBcG59kn6QaPAq6ePwovTk0oo+PMiHBEMZPpQ23ULeEQaT36hP4o5
DU6AecDBG1NI1FVIClxs56952gd7NmLjou9SgmMSEV/5AVr9HH0F+oteTdglnWuRJcOKKfJRpQbJ
Z7oX5Q79b/eQ1/ZwS4wQR27mAY+eyGo0EK0YQQYST7H4/EPSzMhQihvnrhEpMQ895i0vgR8jNWby
ZgyyP/pJpNFZ6NUp9ZsOp42BGPE5TmpnlydueQ0lxdzYDmKLRe0gmaeN0OeL4HxiULFVkopDo6Du
a27D55eGzM9ahnRb35I0lZccwb1N0TJo7YegYDo8RfV20niedXvoqqh8scPhMhuEh+bNx53iFOGS
JpR7IVsnX4Rkra4yM4w2jpy6+4rILITJjnNUTuvvmzQbCSpqykVq1S3SAZmnh8+DAy5LhWK6nilc
jcK+z6SsLsWUkpUtfWNfZWW2Rp0sT8pS5XKiAfCmy7q8Lgjx3UWOMazUyLh5KAQRgEpXK2+Iug0K
SY8slADvu523wWVdBLcDUTfHIqjHbYMMaaUMGLghTzLOmAj1WiVj8YzIFbudOZFr0efooVYdbrql
lGaMuMfjQDkpI14JpuFLq2rkU1srJp5MTQ0gOoS1Bv4hdv+TujNZjhvJuvQToQyAA+6OTS9ijuAQ
HERK1AYmkRLmecbT/x9C1W1KSi1ZmvWmV1WWqRQiEID79XvP+U6JKx4JwRpzzLPVKJul1P+SBWny
0I5KfRm68JPfBNZW506GniBVdykT5HVZY8S+rIohr9kTFcOO3hkfLMq7DWrVbM3L+GVmcb6tTNbS
puk/izpk/DvmRf9a6wa9uEN/Pm4xeeJQ6HGftr34giK+eaI13T45y6H6R/9mrFIeQtNxcK1MRfgl
qVn9jJjJP9+TDl2v9N6qcMXMPgTsaaqDax/3zl72/vxUgd3dekgfd+NiA286s7mLB8A6k9MGZyNr
gyOTXtgIbp5dGegwbMTKBvgC7TBKXyl24S1SgRicva4+6tj0b/1ShlTqiuUlit1xq9rpAUI/eUSm
LF8QrLEQtiO9KIKBkg67tWQEIlx2maaOq5ewQnmwupTHl7uXTlLCBsWIEM/Zq19FBQooAoj2GDJB
pC7JrPAL01csou4nSGPDG2KU4mY0In2WWWE84kKYKKVsd1ePjTiaqhmOljMjhvPbZjtHWbmDZABQ
i5xGkGFxCTWirtYyTtsnpSf6H+lMW3sOKc4vS9k02u0TqkkMpBCV7ENIuPe9HeNtqrrRPbHl2M8y
Y1X3RPHBjsybeWSXnXOSh1al0borO8Kx2RUANw1rPmVTVewhCSTXjU54moOJq02TVT47BhamEf3U
wPcsgCh2LZ7w0fuUtU75rWx9GrCqRBKK2dN8KWT0kA/2hN4W2wPyqisdiOAgk9TZ1emsb1qhxdGx
bPegIcOt7R5d3gJ1LKKyfZxsjKlerd2tjargJguzOymH+KrvWvdeLwcDr1P8cpe2Btxzq1xTvKs9
vpRhyPpH2xQEtc7elvPD/A225XzTT2nx45wZL8VRHBkOAspYrSN+qn3aC051IjCGNepbnJIBenVp
hOY1554UgYDXgH0tcEBWccDeZoSfgJZdS8ON4aMEw5U5oKjLhsL8kDEp2+u2ml5zSvSNM6aB2sQz
7KvVrNvmCaMWw7/Oq6JN6Vtvjjk2H52iNJDPxygvhW/ZayCOnMeaeDrZnkOGZ60ybCo1jVS/Sm7q
COzejHEPimRya42dwA6ZAKKnP7YHT4L4Mhu+FcSL3ViIkU4JfcitqFzrNlVO9GgnpsTn2y1s097f
Ifz3H1JjbK9s1RbnNJ841zl+tTC3eOvRYppPMnLSM+QH6P/hZPWfARU14J44H1/KPUg+0X0lkuzb
7AsGqktwWd4kwaoxpNwUruOvdMIcxhr4OCs7RjboTJU6KyaAq9xB5NV6w/ScToZxmsu8WcRi9S1R
LtGe0UNxVGburIVZaQxn3EgYCpSaG1s0xdHjBf/od0AFaZV7N/1lh6zimYgGpwIQLvKatpONA7vp
Yt7yufPYzYoZGqsoB0xIy7tsU7QFVSEeOk+p+9zDXgt7a1vEsg82Scqd6rSmLxIzphG8Ztp7nMQg
rzpMvXvKIOvJNKCLJQhFeOxcTU8pUszf+1jf50GxVMXL/HYIpPxspqPB109CfT/aFu+Ml5r2S0lZ
wXmvrtm7KxwpMZb5hpUHXgv/ZBgqpj5LHYlZvHxBBs2/wsAc8wZI3T3EDf90RpB2Faip+RQ0AU+g
p7HDQntzTgx+w1MUW/LVg/l2W3sJcGONUOeICqa5QhBqI6KZm+qr41RcLqUhj+htxs6EyOFDUGrj
rItI7ioxj5jwrTk/Fv7E6msbCsRqD3QEo0cvJ+fOQdVtbKcKR/dt7COyiqJkfBjy6Jz4oprXfb/o
TyNX9Y90FZs3szP6Ty3t0WuwqsAUZEU1oc1xVsfLJBYumf0GC974ZFL1olWsRHMvurL6VtQ24weA
TikU15KZGebkDlV200YAXOwIwae9Q5s/Q5CpxhdWHqzMvXTpYsCbAcqgyTypS/MzUuhA4PkMh6uR
MUWjS+eBM+bdFLtPKpXe0yRGfWQd7dFqD3x4yzSounLesoJTns9AxabQ2E4yNjY868gVqVcCYy0z
YirLwsaXg514JVT54PpmcqRZN22rBq91akj3JVTlcG0l2tmFoh92QvnyijTjkxO7OUVEBBpGhV+Y
oFO5hSB2zhM+jbWN1hh1MnKKpJ2qvRMCOUuJY1D4f0T9OupyYbAEckaOmRv1V0S3FbLVtPVvcxIF
8k07CueNZ8/3juB6uvimCBNdryVJ0weV4RDMZeneYrQov+deKYedMUUhkGHPiT+mk7nsAHqEd2WN
ov6k+7AxruEH94DoYjurrhXGvc+YSNWmtBovWI3jtE+bVK99rGAr7DjnTIvTNGTdydbDeDtIcGV2
nFY3sW9+q6KG41AcR+l9mms2b/aB5AsropgwOo9etpYRi9lWdq59PQFM9VZD6akvTU8tDxenCZtT
kufOcxqAu4du3I3nvmm87g4ralh56FTTKtkTLWg+W4i4+fv02D4h+6ECcsUc7WHW5tsUWMs9eA5/
jVPGoUWccgKYTZG768vE4Uf9kMqq0StSN/xzGYnufBlOMGQtjpWBE5FxB/9Pco61p5EqOvMN3m87
63l17Kzg1bn8sdi0omkD3ak4mkHMGUiEFlKQS+1RLkttnHFKufzRxqfeSpdBR9APUm88qDk7pwaA
GkrR3hHLoje1mVm3bJq0nGXLgSGLqpcorodX1vOBgRxHObZhrugvp+YgKykKIGd/NLHLAmSXmCDX
xMCVL4jjiKvxxkh+B55AgvGllkzz5UCQB118JWThXknZJZsUWkiMFjkqntvlwBtkA9oJBo/MDyPN
WudMtFZW+LdDhB4Q9Fibl/l8mzgsO2Mp2yXZvPRaZJZtgvNLj/f4Wpuz4aj2Sbi4xKQX8BqGvv3j
YxRlw19oBOVllXS4a8My0MLLAjsx8BJ9AjuBhwh1/i1i+cJHHp2jXbCMcJly883DANttqKtq13jz
eJiy8HvXa+Sl1Tgd2Q7uhgoMSm/V+TELPf/A6qCegoFImDDq2KT4iivK3eBgMOk8Gb0XQ6mgtjJ0
Gjw2RWbf8M6SNeJ5/biOndZ6KNqufeJn5/5RbQLUHcNg2yYwvGAnZveZ48/zWszCPJWhsRs6FxxQ
28BczImlb4P0y6UTYg0uh/EGrbttJv7GmzlFaCsJ3jxDzzeTriywHYEZfs0jzC2rBle1Xl2mfUov
j1je9HfoNcTVaAgoqxO61R8/LGaeJ2u0mA+oRB4ydnROJ2m/oQflPiQlWfbLTzvHJv03JzH9dJs7
nO2Hps2+KgrvR+jLxTYaso9GGnJcRX4NLSe2sq1jxfJDZibWkfMf7KDZpPmRgAsuEKbdAqTGL0CF
8GhELZst6yDPR+BH2IwTTg3ZEEYct3mC44T+awCjAhgBTPXVZaP4saMKoEnrinHLsVo6FuGoxiNq
lgm7avEUGtFXJRz3HFfwNtgBnWmjbY7kiH+766EBE2TROL/vprp+xRuoH5qwSgRLAzfMqTzjW6NQ
QazTgREuIAAm4oOTlLfBhEPNkDM2Tmbj4hVygAnIo2nB+5oRE7isGr9aYAHpa5mUiVPnpzucIoA9
iIk6OGFqHrWh0u2gx+Q813EdgNSLPl8aNEEK8G5FxBLQhrlS0/OPabmSmMH8PhVPNHE/OunCOUwQ
pX42mgQkUSuYoF46k2mg87d09P27y+NeBQCKC2qLgHKXtztJUczTDRH37Zh+SBaNiSkL0pVsq8Ki
xqSeVSSgW1INBqsRQb3NUyUNTCKGgIv7YzmybCy9CpvPmvexVauhjeZilTLuZwhte3sztuvFaUtM
DZ5yOiB5fR85EwW8aww1NPA0RUo0c+zOcKC1YCDrAKX86FcUOybMr11L1ihPum9nn4Eg9sB6RXi+
rG4OI7SD7bqPUR3p276h5NtduoSXIxKdjirCh5xad74o3ad6KScvxzv2I5qFKCg4lDIsvYcTgS+f
XdK/hoSu7wfGT0/zZSGuTb507odXcVuAVwpHRtsdI6CTA7/1CshQeTvawKdwI/OPIGpW0Da/urX0
tyKqzDvTrEMCdo3kxY2m+hiNzhZ8vHtLc8x4IJeIw8vS6SsF8/fWyiE88axlN4Nb1i+pUyOKRt+B
77UbHy5DCA+a0ZXMBg41Y7YbKtc5toBezvllKL60ti4NScQxxcfUIUhANgGsgGEy1nXpB1ujWFpE
TV80DwlMrNuUYep97/VA1Meuv+0YEe41TB29KpX7RdgqvTKXjQ9PS3cbengP6b1jHepjk7YIlhSz
Hp2dKzDDrXBS+5jlqaDHzIRPDlfpkLVTiE5IeK9qnujZIPDrc9VBuzZJBZuKW0vMFjbflrwCz/Sp
iiy9MxpELCp2eejciqq811MJDcZxw1s3mhlmj81ipgjAVzQY8TnFt2m0dVmkpg0dMvC9iZd2bxa+
ZOfUTUBd2XHi4bVzZ/cquWhNLvs8JHD2KDUvjQBVmTxrUqX8DotIq/Aif13GdH/YgO9dPxhugWKP
ezpIigYGEOPL84SG09oVnkPjALrHCRBGvc/pwx67vNQHXbnlsQK7fvSqYVvmvnltmX34oU/KL8jm
w2uKGgozN06uIf8dMBrbX5vSaZ/SZQCnS+WgnYe1AO4svLE4IYB8HKcPie2NH2B5JreeR3EgAS3u
3RjYftb39q5w9K3iYH3tFYb9xjMVvfToqa4uT/2fBwC/NsURJGsaGgre0q+ah6gmsaPzDX0uFRs9
rEga4uZyFjEV7abEYVX48wV/M4VRnrYkylVB6oKt3o2NqeP6GHepcZ4MFsWUZlWyGiPTe7PsyTxP
ZeE8GMViqgy0dwNicIHU8OFWQ9XWJxlJ7/nPH+gyEfvnCIQPxORw0fYhA38fXWZHDptNO2Pxwl94
r/zQe61nGocmMNdd2zTf07739oHQmN/mESj/ENxPrS6/ew7RwMjWzA7ATAlu0jDj7djU/pWZh5RS
UaSfHJ6iQzd00V8GN78RoRK8Z5nKEujHlOe8m/OZPfaqVtvijAMl2c5N2R6MKqQhkeBUrgb/Myqq
9i7IY1ieMAP6rZ/nxrWK/XTdFQj+lnyGGT4eeI8AttNdbbb1YQgwL18WIo2J4f7PN9r6VePBR0bh
YXooPD3vvdqkcJIcL03onlWiUijijdj1oZPsI9TKOzqV7lU7ULbpYHJfRoBGuyQYXsiR4bj132YF
7PZpCv82F/x1aM3nYimyFCJ3Pt27uSD68xL/X+2ch7CJn4le9PexE3VPjQImAQnNvs/GeBPX5D0U
vvROivkBSSBxa9xY3SxPetlhBfqTjS9k89ohy96Q9pFv/3L/flXraJMjjeQzIj1T74Woi1RnCMBH
nZPL6ODSXImmpHyJqB9XfDKs5kQuHEWdfsmjONlgFaKFtwyK/vxJfl00NDdqeVd4BIV6L7xgM2cl
M5mkXSaFJl7qNw+LLDz+ILv1l1HEn6/3G2EWmm7kZEgecAHod8IKLPe4D0iuPYvCj006VK/0+fN9
UcbOXT1o92qAnH4EitjT3We3+fPVfzNS1ybzWZ4O2/Q8R7571SLsqHOa86qNvgU1upW0Siepbzsv
pTva9ida18m1zpwIOGFbQnCsqns39PBG5pnxOhblB4279x4p+t/uzG9+CQtdMj/CohUCFP1PyUFd
hIVrDo08RykanItqKxpjVMqA114gIzZPf74Xv/klWHMUwo5lv0Di8c/rTVRUTsYA8ky4TXxwiZ1B
VBAVj1laMB/IBD6omkSOFOnryXVctfrz5a1f9eH04yzXRN9gekLodz+FUVtEIJTaPSeG2x3RuwaH
XKf5a7UQxa3Y3VjTIkhidvjczzq/sSf9ofHIHYyTQR4CUmz+YsH43cPBB6J7Jy10mZZ89wsIjEil
KKU80wyST3VcBGgxRRzsStTknJCl+u44NKrDmhfEn4xDVyXt3grDHJi4jXXWIsDm62AGw+s4L3P0
P9+x3/xg3CVuNRItFo33m1uJP90IhNJnKF1LM7V2mI10GcewZfqXWMn4eqnCLuvVOM70vP/8AX6j
cmBzRVvoWkj76LO91xiOheNFJF6edR9PD02w5IPECQ7AKbkq3La9ygKwJhZ49EM0juk+kfQD//Lc
/GaP1wzwWUEc2yHL7L1AHv1kIWcW9TvP7U4I1HIGPWO7h/LJnM2Y5096HCAv1fQTmHI5486O7hOZ
dFeiCMl9SOsEho/dfOkCjNy4tyOwwlZ3lgbn9Io0ZlLEFL2nP9+63+xLVGSLaIHXBXHGu0cLJAhH
FJixd82yxtEKUfedbSOrKuVS7i7zpM796zb9q0aHgnAxFWmJHhOZzj9f8QBLI+PWtLgLRt++dhIO
SKswAvyOpXE5D6emByUGzYg+sRKIvyz1vy5oHOhN1nrIsrxP7rsFRrZpNacYiFjXJSfnNJT09VJt
3ipyg9aqFZjg/nyX36UkItvj2IF+TPNwejaK/OWG/OTvCBNCQjPdxfdulNbrLgwcgR21gLJd0ES8
rKn4y0qi8awWHVBbr9PKbe/qvDO2qsz+O8mza2XuksaDXTuCrgwVap7LZoR8f7waYG/7QTQ/X1xg
VF3mhz9/C/1eGIhDRSnscezLFIS/2AkU3MwSBmp3JjKtvPZqu7pynQrcbeM8ThzRVxxzEpJEegj7
cISS1y6pnmqLsxgj/QDMNdv2kUlRvIE9hCSr8MdwQ38SlJKX3RRx/ikmdZQmlJXMnzlpFnvM1HR4
hK4+6FAM3xLPmu4uIm4mL4x2ZDQ/jFgJ3iDZVzsw6mRpJKM7fs5m2/6YYMYF1eQzFIkIjTB1zSfU
lTjYUwXTE8jArhp6uckGUCfQOL2zDyEU+uVA3Nbk6i2DitLiwfSyfTEwjNZoYb7QcnTQGk5pS6IC
gO/9ZTPMY3O40wqi4zyXzwZC1Wtqt3rbu133mDms17N7tp05hroxeyt0P8aXDCzifYMiYSszjpy6
ba1un9RkUgFshPRpt8n30DPyp0unOGhLG7bQ2BdPdl6aVzH0jusWzc6rDm3rJcp8dcT0VJF8jd4+
r1w7+stT/P69oX51lMUsCO2hZf1yHHC9IZ9iqzbPQAoRgYyduh/dRXzvuNnW6+Px9fK8/b/2Ht9E
r3XRFN/b9+bjn73H/+v/K4cyq/T/3aF89WX+koRN++WdrZn/6IdBWav/IHfG9UPRRvoAuu7/bVB2
5H8Qp9mo8aTm9eXH/D8GZdf9Dyd0pMUcU+SyhfLX/deg7Jj/cSV6Rh4zRqS8/86/MSi/23EW44Ht
Io9jUsKGw+H8n0thHoIcbVuyZgpC3gARj37yzSph1UMvNOwrUOLuLcabKPrLTvdu8fpx3eXDK+Tk
CjvrP68boSP3B99EVCaB5prIZnaApugMDqk8/fR73P041//s6333olwuRUoNXgMmlDhG350lshnt
R9cS19eXgzqlonv2QC/t7HlGqW4b/07w+uNqbGgeilP8Iu+PlkNFCyRuRzwTqufwqiy4yXTjNtDR
o105DMMaigLGJVk8/uuvyTmRswFdFvxb7nLHf9rUosESSx4hv6QmJDVspPm9k9m0jeLZ2jZpU/xF
+P2b2woLhBpzcSXZOLb/eb0aaU3oJ8zaszDNRsAi5H9ugnru7yVsGm8HA6/9W+D4Uv/81Ljhti46
c+wiaFd5at+bRTmxgxms1bBz9RJsW7bhoYpj+ZcK+v2zyVWU7XocdxzJAet9PRQ6jZGjGx4XJFPO
aAef88e4hNW6wr9nHv/8s/3uYhjdaewgU/61FdGGNFp9iX3B9GnEyXB8CmxoGiKyX/58od/cOwya
DvORZcPQl2PNT89HKeI8j4Cp7AxPnbEJ1CD/vPEvD8VvL+K4y4qC2poF5Z8PBc8aQvWmJapGOK/C
gdYczL7+ywv9u1tGV4m7xXqFsPfdRUTopzIgzHpnadnvy3kGIOcV1ykK3d2f79nyDP/0vCE7Wg54
tLAkKATK8Xero7SnAQZhSj99y2j/L0vgu79c0HpizTeR7XNW4rd/95cPNFGIlMiSHZVjg5UnMv36
QcjYau+LjAirw9jSBl3nsx+7+GkJPHpmKOGPD3/+ju92gOVjcIS4GI/4hojw/vmTGbCg9Aw0btea
Q8KxqPArgAYRHASCHBJdHlQeis9jDxji3z36lyuzINuQMSwIGe9bC+48ibSeu3THsDndT2g/dlNM
Yl3Nw/Xh339Jlg323+WQY11clj89/KgtcoFOiPCvkEgmI2jqVw6P3RGVwLyf7ax7SCrd/aVT8Ls7
u7zSkhUS86bz7pjhx7YJL7smaDiyYFN1qm0/9pBuj7lsyXwZA7sjaKIvxLd/+WVtMAV4Zs3FIAPK
4t0v6ttmkSdmme1A/7SPhlRMNsI8f2nSodoPTYdq1k6dj3++6Ls3X7iIn+iW0RQRgpaMWP79z3d4
sB2Ve1a2qyaLaVyrh3Qjhkj0f3lr3r38P65D/YOunzefIuif1wkj3xsaouyI/A78GzfpnbvSVi7D
LmLA//yV3v9+0GEk3VfsodxLntBlB/z5K4XkNeEfIAWhXbefo/Of/3aKgXdbKDleHPVZjJFNSkwZ
3vJdf7qA6ByiZBlP7Ps2dNXWnOb81IeJifsDJyiE46SH78sgCdiXKmIbxUauEU2xwFr5arAC0otS
KPW4uh3yLlU5Rd5qjAPvk9O6DiqIsJlB2ReqWGLuPKIQMpfwJTKOK/XCob87pSDfg7XQ4wgGTzQk
nYk+ei7xF6p1aeTZIR7Iqlw3SS1O3Vw37g1GAAOLOpIhpNIRQ6zMkMNHFSig+VFphw954mHyaVzj
xR8n59aKW/eVEAL1ZvZmfs9Jv4PDyNT5JUrcoKW5IKC3Qu1y61UtkkV1mRUlEThhS+Km73TNQY3d
wlErRumtzcBu+Y8aw7sNMfsrnAXJcJ7D2hE7RZZoCdtqCdJKxqg4iIDx/lZYbQQwxiI74AAFEEys
kXgKoAT9he2oq1GuXSvg/lO+j84hv7ColWdMXxnK25/CVADcmXIrS1egMAhscgK7OsWs7UsCfOvC
/ui6oiRlKWijlcJG/ymI/CYjis5M7yslS1R1FWkggUu8EFMEd/YPfisDsar0wiasCWZmJkO/uzvQ
SQbDSKFTkLY2qOaDn9CYySO8XxtvwlyySmsyaCFVy3g8+PwLuuNe6+1TAXyeAiVLjyowQMRVsjWS
3ZDq8s3nbHtmCmuSpjzB+zgaSZnelMDNxB3I3+EORRVU7SFAT3DdRXM+svQjZFkNU53nB0d31tsc
yaKBTQstd5xs8dm2ogGsXkifG54cw1805nkIK5hzdrkBPEbmEvh0mMeJSxgUOp5+IElKC/JPJfPe
hz5JaqLmyJT6zmm11MgYdZ6vwz5pX3wVFfZRFUEZ36GyHa8qJ/WMPaNtij3bHbMXqj5L7AsyjJsd
Om2jOaSBA4ltGsIMw4Rs+ISjGOrtJMgYXYClvtpnokVEGXQVUTHtTOBwkci02tRFZZjEBbo2ip+s
6l6h0FrgppkC5OtR9PZVKe1Q7UqrSyz86515z8eJkT2YTUeXyO/ogg9NZUE0lzOpGXXFiBnedElb
c8RGfJ5zerFr+ALTZ4D1Jf3QQI3N1vEBFV0n/tSWeyOqiI8wiCTd4zhSzSaz3KbYBkxOs51AFucf
YYnz7NvW3AT3RID4zmail3jiTkzxNqFMvSJKbEnYLjoSVnXopk+W77lwmvLGzE++NfHILYJadz0X
9EOA2nkDa4oIFbxS0ndAdxJf1q8MJuJ0WtqmQgiI2tKnvHcEbQWnYfyO+6IkLmY22+BrXUPd3WRV
6jrEWBI9sK5SUnj25MO3+QfPKTrEtWXS6q0z9+jUzFZbwyasocOvwlQNn2hiqHntirD7aKEVdp9Q
UajnKMIGtEtEMr0ZXuvaRA6brXNsgFE0NI3GolkR3tGcxkq5LtnVOLN9AK7tMTBTpBeFkvVHwqzT
ZNPjjX6LfDcXm8lNJdFciUATa2DuA6Vedc6MENFKz2FaAonV6Tx/dKj/r/PKJD7Vze1Qg8dDFAwb
1wyc3WBmRbvOZZXu62kywq3bFxPCUGk4wc4rw+770I+GtYYrmNz6tos/wG3S+VtZ5fwxx+7c59LK
rG6ti5znoGwE0RxKteGX3guLh15FsKctyPY0tQqwGleJXAzgBWFgE9JrWROPU8Lv2eOTgIYc+J7R
o1aOMs6yRHt6K2kRyLuaS/qUpwZ+7yHTo+Vv6XgjWEaXYKbrxJb5sR0uz1uTVYgPZgRTQdL19sYG
7Q6/ESR+t0nDzLe3duj4d9Jp0lcYmCQDTIo/Vpkxo8dqTsDwoMxvBXtV637rTGmoa+y+PP4wvz1v
S2i69ECaz2W/5QcJ+edTHpEQXveky6VDJ+EvRj1cZYvdQB6sykvcPdJciwck8IwPpsXTtXHKznqU
aWx/BqL6kinDeiyDpj9JuL3QALB0rN2uNYBQeDT6+zb6Crj1jZPCQGSJb54zjLqrHF/QXswpsVcF
9QWUvuoBBQhhgUVqkudE4YI9dGl+kEbsQ2VVsSY8RtLjvWkoFIpVTkDiFdq7vtx7IKGXvmp/8pFE
XncUY6wKxbZzvS85oXOYobxtnmVv2JlwjBWIaPmp39yumR8HO/lua7VjBzuISD+mVVcw5zY/Ya/Z
YJv+BLv6gBDjwQ2KYm1WTUNWfBzfkLuLoH8m6U+ntDaRp7KwVddVWE9X05KMVES8VxNb3Fq5BtiA
oT05i1NPEi+Oc7hYQ8iqr2uijp7RbYUbJ8nu8IgFW8Rt/ippamxGfYS4gUwR+L7EyJEm0Jziid+n
y4OdUc7T0ULYcgZZ3V8PUzk32yZk1Vs38RIQarq88GTUVN9EZZVvssm6cRvDSv9QQ/c4ZWrSqybj
bIfOOp32jbQwP8Cpem3mwp757jxjK8jP9uMc+e2Dkwmq2MibPkQEfYJ4LGlExXyRPa4+c295eXx2
Kgx1TmN99hJfXTMv7s+wgqNgTd8j+hSUAYJPi5HhuQKobFBNDVm0HtrWeatkRuMCIIZvfqhxJNIJ
dxL040M/ffFd6O6T+yA7uudJj7TMINOE8LrHVpskbDSj/QA2wwVK4U/VUfZCPahoEIhRG7lhLD5t
TTCc8EXNzTyyJUGtKsCoWGQKbhml1199Ctl4zYjJn9Y6WYThc1+bWzcRGOpy/sfYoI60P4tGmNeI
0gmGZHySHSrVwPYuhuYOeYsN0rqtbhEziq8x4r/huc2mQWzpP9cgibsijdeliflxtpvxNI3zt8JV
3bYYjPbG5/yP8yFzP/aBGb0hRne/Nb1uCaNMqCq6sHgemX7ej5pmyPKK8LjFJlSwnmjPnNGZwAdh
9t3RGxzzuw6izyNZ5fc24XjMH6YDtVG6tQzL+G7Aq74uPL9aIj4/hbqqP8IDIzmxa09WxSB0lWDH
YXkK5vp2SPJjTADZGmtEdV+1A7xx3YGkHwIvg1etv/cjQ+hqIvXcR7u+TVo1b1F6Nhv0ebi6MPwi
t/IcAndxCG2FA3o9wiW/NhFYfqM9TmhhSUijZVY2F7byBxkNB8+cz9og4G2FQUSdKreo0ev7Un5r
wilnD4WNgsMVnsIXAH9pv8QJD9sARsVKwpjdTbL3tsNgoh+xxW7wmYQ7dmQTkp6lJFXVZDFo6BhH
JnGCSGp3LE/+nPHKWuW4q4jM2PSd9DZJ57uYEBrTxtzhy7UXjs9+J5PHsmhwugWlN50qEwm055tI
9wc/fxGA6D+0KLCudUzcKagneRd3eChz8lUe0HISD8lBHhp61FpkcVPanqMZ/Co2bB6qTA/JtcNe
tlJ12Z1KAFV72PPDRs6EmYyTYElxW145pg3uwQCImxAJstV9P635zuFuJB+Y5IWmoVhpYbw2Klsj
v544eWRdfoJx15ypAOu1m2XN2i9d0gb8DGgklbXRrCdiaO9iFPHPTtmMYiWSqCJ9WKZgiEuMIEhT
sYpP/VRus5TdfDfPdnCmyzqTSCamTK28uMebYRcTqwYF3mngV9qFnhUaayrAkvdoUru2p2m6qvMU
SOww22G6dqXhz+CFh5ADBRn197FLNX7A7uy+ZlbRR1cZaaniKCTb6A1OorYlRq3qh2uRaYnbgZEY
5YqViy1t2arZ6qqg+NAJW11UGNYHJzQIjNJUtZy+wiBYI5ufB/w45pzt5qjCJIkZ0Z4W4i/IS75D
F8u4PRP1UVC4ZpLw6wEpw2JGIP/C03X4QaKV7u4r0ymBxBjfgAVBWplAzorGM9dN5xo7IYqMjxG0
Tx4Fzreq8Dqi4zDmPASUdNsiaszz4MQvnbAcIjuSc4RTEH9GaLE5U5OtVaBJUBuIe+lWtS5JAkGl
3eHuYEMm1pdqazUF3vgyJx0qWhOG0n4cpmQ3ssmma8TY+arXxIRnFafXPDIMbLnLQitpd4SBpY55
aN3kc/wxMNB6hgFujVzEW0nRc0rDUt0oswqueyPvHrH06XzvzHMH6isLYQ4jF+6TOic/SnJKREMa
NXcABsrrqHOSLS+PfceUksRwWeJN2tVmgBobBcl15DTy1h0JczDc+tAblHRzHJgzEZJBcMdxCmYw
0bIrmjPVgRStCX/okMbnmECrumyKvVCT9QqRfHp2RRJyJLE5GrmI3xemPkZA1ie1oQtU7rgDz8wA
zAq6PbNb4NqAwnazl2TOaoAnIlZBCkRoy7uQHykJ1V7UFUmuhVvAhYvD6zrWr/YceORYejdOPmX2
akz7ICGbI+oPKjI+5hMGkMgy+lvta/MOF2m+bZBEo+Iev8qxys6l5WZnJCjjG0/WM302fCskLBWY
PlV43Q8k7eJKB1gY9g9MLY5qiMhon4qAe0veh3m08v9h70x2I1eybPsvNeeFsScHNXHSG7n6kEJS
aEIoFBIbY2OksTHy62t53QSqKoH38HL2BoWcZCIVEZLcnXZsn73XztekbLtfWCQu5ybtqnYdkRcs
bHt7zELEJYhZG7tPfJvctacgIcnUJW3bOK8MD+XzWE9Q9gd832ZXWGOu9tWQ1csx1iZ/jhpKPC8f
7JxusgzU3WWsf+dkpGOqJVgS8SxlkmoYMEK45rWd3xvRZlfREPRvi+pFkVRmbH/CXxT8Wml6SCCL
ZU+0N82EYYMMc3LYhMFe2dC/C5dGQtIb1k+7XYXZEYSIymRumiFdJvF2CUY81V0wmGSp549VExGc
GPdzSb0FKcKKkBFsg7IlmQ/YbFGHCENjOdMZx4I9Y7bsQtNfErGcP0EjnoEeLF/lXJYnojqv+oL7
hYyfUYwr1MxBKkMczy0zx5eKh0uEuQAgfzs0RpmfYhhoUPHJj6MCt7+osPRexzwmF+USjsIaWUS/
Q7NmFK4FVMPttvFCuFeDvx7yWWA6CttG0FTMMzmNyu4rqCiEUXZu3VL4GzVnUpLWY19f7gwEKdZf
FAo1TOEMEXcZnfLzEVWtbfbNsvo/y8LSXCeY7t5FlHtp1az1l6NJtdIev74s/iyeXFtdatYtKvew
98Q1pYl4KIlqdPNRWDbJ3K1qIwqWK2ph1ehS2u3SdFcUG9ViYesAA58iXKmq2qxUtRap+ngrQoZP
fh1kGvS4kmM32onJJvHqJ00pomtc2I45eP7mOqmcZ9Cz6xSML1OUM+rjwAvOWofBq1dIyp2KqQ9m
ntjRNOyJqfu8nrlp23Te4FSEpJfyA2+QeoFX2zS3DsWW1o6Nf0sXJdiTj8llokxKNXQPGahww07I
sQXDk21XabOt65wu9iY+S81DPYUyE+D6XtBQiPhNzXMVi5ohVAlnIpFNE1oaYO7P9zw9yP+HtNP+
WEyFFcUhlENhqpph40CRtL+tSMCv3/RIXN7XYR/swOsWlPDKWpDcMnOlme+Yv9K+97ojeoK8lEVW
gdjXYai+M/a3qGhzU1PYith0i9E8uqnWNcAgV4U81SOIAA+xu0k7xVFnP1gkoqhYpGScYqV+4CrB
LGfGm9jkcPgp/GMjhtLLbdCpuJwU2ezREyO5ohD/2NxkIGVAR543bW+oNTPFfIseiVi5E11tmW/m
QyhBUvB1PsV1HODbsTPY97jJmILJfYhD+sWWrWDxQWjj0lVQl0Sb12xKPODHYFbH3r3Q1de8vSKO
CO9po9RgYnq0/ZsOzlGMCBVOjzlHlYUKY7jgeTxqDSWkYS2ZQevQuu7rNaz24TAqtRuKbniua009
amAsZKqQ3r/f84Wtu5u8kosHut+Mnu3WpZ/GXaDuRSU4NPGj8kQK3JjWk75Eqkglrg0KjuO5eS9d
2AEIaXMzJ2ae/G9X5f5bH3t0QGoVU+xo1/4cElvvJj9xXbHeekSFbTCMbg9JLaSxmkrI/Dd/Y/Dd
FfDqdtms81++M0bf2jXbpRqnNQfXonQ2qcBkrcc1lgUXv1UHHtQz1oGEwZxe7btgQbElXzZC/wfY
VR5I5Ltv0GTI0qrAEv4p6NuBGRGTPll+4aE3SDGtN/7Y2+NFAUPVyNSWz3tkrfk+X1cTJVYUGzrU
Y8uK0h5fCGq13xjSjExFfOxbcvFHWJNxf9VOfU79O7PiY0GFjHuFu7LedvlctEcfjy+MBNODlLQ7
S4YPoV+5Q2KhbNV7UjxspMjfX5ocnCIQu5re6fcwLP2f/MzxUxmtEIp7x82DxJTxMJzbaebHwla+
cnCGSnrXdCpJiL1y9N5EX3CrxwDsfAgfJG1ah8FMBot425NtCI7vOsreiD5TjDreD/QftInNU/5J
233XptrxRP4JbyaHVhE4YrntZ8kVHzF6okKx3agrWOj6CxDlTezf4DOz3aQSBZBMcow1lePSdqmh
KpC5bye/EXfkvem339QIPuSbMdXSUSLAX2gKoTMT2v1DLgPoSdcxKZeGQxPT9NLtxUxKkN4rny0i
JdWS32uQgDbqrPzUdX5NLGAGnLImi8Q1/BBxGuN1RHXnOq0kd3ZHAAlN64vRdb/GmyTWNlEjRtKM
4T5tBZ0XJGmES1i1003zSpCWTHZ3qWY65rKfw2SKTZ2lbAy1nQSoeooyNhHNqZT9xMjN0xoCw0gW
GlhCXYZnjXfYpkzl0nBXsyyususGg3+/z/o6N2+z6u2NwkgZVeiO3DVTEoHo0461VMUeEXcGZTNk
aohTz5uDIy40t3sdvWphACHTUPL+r1qHxLjoCgpAlmIj70V2eN8rW3UfHCSTew3Jsfsz2xS5IKuU
XNTWxWLngiDsDwdX59zvjWKsxZiqI/yAg3TzV8SDIbuTU9Qw7XZrTN2pK2ip9Ln40E4uWeOjE8x5
/yU9DWYgpBbS3yvTuPEvmDjsUWVvawYs32tpK+InKs5BW02vVYU+kpCY9RTz05SVqWVVI7yUdd3c
89xkHiSh8HLdYs1x8a5FeRaNiFe+9+z6iqQndRXma5x98UORPut2c7mCJsrqzLw6QGO9awI/ojxm
tqEi2qtQbniqFeHZ8l0T7st5Dmc4w/gkHybZ5T9QfYm97QqjLesgVObQ6pVHecx7CoAwbSkdnTcz
jS/LW0YAJr/x/NmbHjxEBXkMwsyCHWN5VGGoNlg/gKoAUOWtJAI0MwwCey+vwu9qYafT7BA3YvA7
EefFjixb4KUz7xNxBhXbg4kKQkkpr5bM2IsdsAwXYwVvqXPbCGhB7pZtUme5aU5qbGnRzEyj2hPA
N/PN3F16HDI06DyWi3HNe9nmKtvnyhYmxdbRdnsJRMNlM0YQGHAgHWz1Hweq5sqks9JFhohpXVqp
L0l9EuBLCwCIdpdou1AmyKiQ1AekOgzkI3tVfGH8uTTgda5+wvOH59lbQ/tp82B/UQoCSmbLSXEf
uzYgWDzSMqePztaEVCKG0I1TuyNFvqN3rCqvgmWUKY3pcX+tbbppd1ps7kPjKe+JrsxQJrZopj9x
jrvoemNxVu5WClAflDsvHMCwKJ88bsMfvlN01e1abPm3K4C77QBKK+sHnYvBDyofbf7YqOP41+pC
931o2QE9rbHTB2cVBf12HcNKy0/zyiXyZrIKTx7qUXTx0XXDqeNcqbeFih7Ief59L8v6yeThbB+0
uwq4DQ5+/PiiCXGbBloTV9n0B5GMK/g2FFt0NAMKCdwlOvTusmLKucvzTpsTv97oXC3azfcSzbv7
ftPZcMcgRgAWUg4NzFQ7RySIxBosN5OitirBKuT/Kt3SUlxducvubYKoYhdxl+Uz2VfZJ7PLdN2A
QlMwXep8PUfDUMwHk3vFU97HHM1xKxggrbFBHu8tr+M4YDzdt30uf/a6okEGbN/AlDIJam1MW9TI
OTbis8R09kflRq9JXtCFDWjA9ssu9YLMaq95pkrnjmsxOxGBVjvyQbfdgz+a5ltQsF6k0Rj7NW9L
SpYOgyPmJoW039hXcq3q+uBP2I2TgBSuynd8eTOfQL3zrQYqDzf/xm0rpv5qnENDQIKYYmK6HiZa
WJZ999ROdr3sBxhlbD/WzJ2SLl6GLemdNn9r2ujSTN2wo6ZIOrTna7Ir3LNDJAgPPpcva+7lk64p
jvOr99hsyk4HCFrvTTMxvAiKSIo9sCPB+w8/cFPzocvK5S4nv80QTOJXXI/kGwA0eFvw5W/CpwaI
/12lmRimkabPyYQ7kvO9oJgxbM7jysY0dYVrfnvNVl2zxpNs0LQU1w3MED7yi+l/kXcOuUHPCNfM
hUvx0ybd2t7FBWtrqG5yPfKSsLbJeNMGexvpMExjS2+ncqwDNvlZ568wybbY2k9NE+Y3lIQxUmOR
0dWOaXgApu4XqjhTY+02x41GoAqUDFiGowFGARJts5H9F6G4QmvOREz5MDLenaVh/8vSA50duQch
hQWnRVxmqrefHYxwcY4rL1rOXsYN9GqLQsbDHOrksCdJPUV7TRcYpfc6v7gxK/RRL+iQ+4wISZ0L
DbJqX4xCsXPyFm3vZkgBp6Ve2i+hHWyGBT5LGpf6ooK4oBQ1HMCPutPi54zIA22hNxkXaEaUdeIV
m4GadCeo+B5aqs+UfejY3NIpjvYawifyVrmvqbm0Eh5y4i3rswv/W7Zbfm5YdP9e49zIfRfjz05w
fF0GMGSYZg+lO7BvSw5HdcBaCilr4Oz94QRLGwFcYnRLrbVvAxLLbhHvypiHOae/cpeHela8I4kp
9/Yvzej2PJBb/OEKWjRPweZT5q5BrVucWJvfpWMlm/HHwITDwixrrK9tDVrvBM7Uv6rb3nlhKJF+
WnOsNykJqeyn1zmrTPldX26km+ThcGEJT8noZt66j6SzZqfJzFAGahjozRUyfYdaGAHm1yfJ++01
ZPdO97NGRdrj6QDpNIqa/HtT24V8KolRseCnl2oBYRL423CAT+bXHwTIsvHRh6l+k9H6rW4mEm95
AjLC50JnOaW5wBD991Yae0xH6fbZVa88dgj9IuL54MAWDJ78aojvJ2rSln3tePoHiKYVpIKqFbnq
WsGuYdGoXPbWwfIsbbEux0KMvn8eLC/KThbmwJgs0sK3yHizwm904b8cCFi75FztbVH3sgfYcNhy
rvJ3c00xagriluw0GxK3SsoMGN5+soyN5oojvwMB0OKsr7MhPIZTpvt31UtcGUnTIkkAtkHRecMQ
oN9NMYdTwu+RdX0Vdhc2wtRTmpdV3idhhOp549WjsEaujuXd+AGf2T3MvPBurXPQBHGwdki6jNJ4
ZfysmY4lYGf3ig65MKAPzEcC2rvrQl6AzXL4u488WbEoBeUFyKYBtOLXVfeR0yfanVoMP3Gy1mqq
jjMnaX92agtdfKMk1z9veeGJ98wutH1jFf7kr0h2GaRrT4EDfAk3B5X4BrOPMWwlcf2/hEXDJEK1
b27GekfTmvaSJWy4gNlO2SzXxbY28W6G3DcdQMUBnFSmc+azkdzz9uG0Fcsp4EybG3w2nvOVEYqH
q1K4Uu18wKzVFWW+C43UUVR9uvXCZhS+gI+H2ARDcL0wrP2R/lIPadmDPN3V/eCHjxOle/4TuLql
3q20iMJ6N4H8mjFIuOwjuIidwT06X+NguX/YcCLCDGCr+hMelYmOXNMPExi7LQyS0veX82AGZ/qx
OLP5xe6vqPfQxqhy1PPco+GLwvvWUlrWHR+p+qc2s/hZ+MHyHo4lLeFcvhhrAej8xssEBWtxQ4As
i+83jzNx8AtVtl9YEMCkKNKQTokVjg67s13p2OY7GKoLT5KSR31V5b6z7FvDQvy24sLOF3Y1CWdW
G947YxiCQwdtsLlB62RwwmwDT4IPc/NGzwH/1WJ7iSd6iChEhaFiCnYRQz+JRNLmUu5tfuHBzRpa
VXQAQmhTm+hGBDiwikFzg7uAOOqaksR+HMc6T2iJ1zz/ernR7uNM1UT41vfqvUL2pynLdXSqScSM
SbRgRkoCy3FbZuqQxzB9Hnl4EnlOBTFXMA66suhNfIOdOrDTXFLucmJozt5QGjRTgQT3tw/wE/4J
fDKmmkcL3fEjnQp7SG4aDgKurg/d2D09Y0Tt+p0FGXSA7bn4/Xqq6ajdrnXRSdq5o5FxwqI9lC3p
OpNcWR3qV1jTh/Qyb3XmIdkvqrvO0dgvLd+z9yO2SMwmjRe317z6VZxYRc65LWGG/SmlhiDX2cy0
O9O3m0rqMoY8EyJXW0lbog8m5cwUnmx13/BdM82hYW28TteVZzP3tk6Z4ZGf+NNXBcBEer9btplJ
7UzqPhjFFiQh9sOIv17WdmpXINd23iJ7+u6HiIU+Cbf+ZiGf06ciqotPeBimYZye5GuoV6b8odZ0
i+qKtWZSDZVzC1bK+qTArP+JKQIQXObJ+tv28Mocxj5CqVuMz0um/XW9I7sZO/c4cBGi+bZIGYE7
kjssAboEB2AFD2ZmAkzptl7eJ/QIJ4mYnH6Maqn9XRdGNIiuneso4kyNDyqKC8/DnLfB3cjy8oW3
Ma6YpVqoarZy0+eUmxdcstCy2OJ5Sy4SrAIjTZCsQ7liB1374MajQbmqo8tIU+MZ3PWBmN8ybv8d
HBvcEZeFqb4vYDAa3GGSN5hD1u5QBt76Sercfwxd6f7q/Zp9TWVlDD8xIuu93Izy9nnefiBphldy
mcz6OheR/7EEXv4VIoK2O78bvZtsEpNIVV07P4QJ6+K+Vb2Fdjjx4UorFLfPqF9cj2340I3sFJrg
0wcyaj0MsTvaO2njhTp5VRZ8R5Br6UqH0XogfK+wQG1zxxi2OuVtYEqUes2jgarWxrKz81SSZHsP
tEtRvMgqYrW5kkQjq06zOm9kpped3UNZe+w3S4T3BpQdX6P5HneZn5HSbgisOTdsTsIttaWGHqvI
yvJZ9SBGM8cr/zaSviewpoCf2mEqZsgYtrH8dvgIzzQchyT+sceM6oCrK7KuBvo3eY11iTxDETZ6
Eowfcaq4fs+JapC2bn2YRkQK2jJOnCp0boqKVofDGhcOfWq2+I5tOcY8UFcqfp1cd7eEbOGs5BAo
vv1Gyp9wcXm8w1jTfzjOJuwUFgmG3egty6UteLNb/AZjNTyDRfSwfGo/d/8MXl31N9tFgv4uy0qU
n33Ul3LfNIWkGNzrjEzqJi5/sx+l23daJpqtupwJeBfWM9arIjYr7bZrP6bNtFS3Pa6nCpep6Mqf
zhQUTAe68LdjqIrc+cReME/7EoFue+VvXKGIC8M1J+tCZE82IzD6t6XFl9N1UYNhBYrMAehn5KdW
XY8rfaaNXr0TPwdi4ExvNEjLODRI/xp05Lnxc64aQFCH3gVYFvOfnfaoA95bQ8EHAoGPBRxrm2JK
fIF4j08hC17JzzaUSAuvj26stmYXK3rJJAlnKd45zuBvSWOvDay/HBPjc8Qe8dYU40DzKb3LRVJr
HoQn3dcRE9Q8OIcxz+MupakCT4JE6enu/LYeB95HIXKvF4Bq21UqKyiZJh/YnB1a1PvXYnAyzE/L
ij6tkHxR0sDn5Mx7730dbttpjnMxvMwCCuE9Aw75qIqDrPmsNgCX52aw+b4sSpmL8naty4tP1pad
URkXsy7aUj+fc/abslbOPuLKHt008LLzEy69rr2x4DWjpPiaEmZwFdYIfX4a8QwyKUVEaVQgLFBy
cSRyyFHMfZf8bdHmnJGU2PLYO7Cnq7xkHpe19BkirLbDZIEHS38WXl+NZ5BIWoPuNAtAsHww7Sej
yDwcBuNXv3qKEuRhAgk9nAzvD8irWEXSkRUUir1lhg+xtXlNuTjtlvsFs05zHVPk0eCEWxbU/8Az
cFi6ZVjeSqCO0+3aOt10wuwHSahdtgybKbZf4VB3Jfy3itbzb82buEl6WHQmhT1UX5aSM62ZvGaa
HY/gOBx4Vll9/UPxSYTzh6V2Sc1GtP6G7tnqlXevGY4ZS5avmv7w7Jrc7Iwxc9XtelvV3PeusiqA
GMXPGER8orDUJBWoatovPC6ZH43JIy+FvRJGSYH9uRCcIYKlv9Uojo9ypoj9zgOfVnGpzcZXjGwD
BtVKsg6n46rMT2C0IlRZursxkUVVM/32J8jnWJc2FeClKCBNonO08xkGZBDRVs2+SZ82R10qvw1d
1uEjrpQGVWLz3M8M2bfai8rzBPJOyy8YJSOnt1pxrvbsHNo+MgmqOOBrELdqO3jhHL4VpYtFoWow
Axx6CUIKHTpQ85lOKK32WVFMY1ooHdTXqiqt6MQ2QRssXb3ofzeucmqIL6s/Xo287oBEcjlX9CC4
3vab5WY/vJDPZzbhZrMOJwiaYrlngO8j8swlTcFiHucokc1MxYa7omLumoLL9/0kxsAln62ESEc3
CMdzk5GkfNW8B3BVh3O+Wm/2tmpWG33Bm4etFm7GMclo2wlPAdtj6RGvkQwM6Qbn17rb3CgqmI67
QN52XCVRW/rGko/KydaSa5eLYNM5ympetd4Q1RPV5/rDqtjpPUiVdfqFLrTcvomdaiUCGCsDhM7u
vDL6Uw5UGFLFWKBe2wxPDZqys3hUFedL27aPeuns6XXK3dBpiWp4MDx3OJdHaKV5Dl5s7KJZNswZ
wDgTsqU1DQIbE4l/Y81L2bxZzliMdcrzI9MpoGA1PfNuFTPoOlHH4wxkyzjNnUfSoIZQXGPfsYpp
zbH4oBXOaVxaw3BVgQ3Mz2sd4r1YlRoQFNi6R3+6EqzsK/B6YV1R0G7Njxulv5hN+kwW9v22UM+I
n0Nv069ulLZzq0QZRWm2lSEoWZzdGNoZOHM2trWstnG9pvg6l/La63JNl8sc1zA8MLFb2ZAC4y/k
UXm0zN0hiQ3dDQtGv3wNQkwv12VX6PV+0R3+uraJu/hyTjk3zSagQWvIoVcliK1+F6Bo8iSOq4q6
E+BcJ26rrPlKRi58G/SuQ2EVePt2givMZz0qXH6QvnqUMYRasNUeN9Zx5v+4nqiPDq3wxByXh/iN
fBb52XGEBumZY7YwWqqnuCrRia4qkgh+e2Jr4TQDLfdlx+dH1ngM1+tI2bj4N38epsdZiMlB+PEb
KAMvM8KIyz6nkZVaPxvdcVU78CAKxHgGeF/wWVjMiKZlLPzWeeraG5znA5icwsakUK663s/NGmDb
VCqLmTmL3md7T8d33vOsc9jecXTmA8TfuiqaVaedoXpiPRbjnMflfhGuDn5kWVZUw46FZOTqK+xc
vnmoXUfwYJ/53uInNyiz5TSwBaEBI+xzREyIrHywFh0dx86tXno5sbQtRS4eF3drvksSLHSgVov/
xSE0e8yPffQaQjV/j7HUTjuF+fe5mqL4aIS9DafGseS7PfT+KwUd8RuFvMVMeKWB0nAYKJdDvxrp
Ut6T+rFJnJQdpOiWXfTfSdB/KfP+/xZov1df7dM4fH2Ntx/qn6Pvl3/vs1PrgOd5/P+kd/sSzfw/
p9pvPmgs/fgfRd2XP/B3ot2J/rpk9oI4BOklCK8TbPu7ctsRf1HczNATRJ7nRY7n/FeiPfoLa2Ng
U6JLOM13LzH4fyTaCbsHZOD5eoQXG+PEv1S5/Xcj5H9LbQrPcxmNL1XgsRvyL/1T/k2acG3DiDQy
Z3j73ZCO+dWCatooepm4CVn5F/vaHtNJbqJfGX7waR+tk7nFw4djzI5r7yWgmISrnm0NaKFVkFfk
SNR2rDbFdncgm28S/wKA2dudY2taFuu6TfnIUY5pBziNWIoEwTkGysC9AV99v29AoFHG6WdodhM4
5oPth5lz7Y4yQCheCvnMb22U3Og282mI/1hHpHnyHpuKtMCaZoslsZZlrZMIBQK0tE9iZN/1pX2Q
SFYU7JgM2mXW1NWbSx89dY7YM+edXvsBT4iLA2rnzpb7gbjZ44UgSY0DrvMGQeheWsRDYDX7etke
5jhrv9l/WGc+WA3ukd78COtteMx8GeapuHiJDw2HD70oXTS9rvaEbutOIr4dnWa9w9K44pKqvPUF
k4Bf7M2kiqs4JqVwQHmxf60tT78kUB4x8b7NtjcoPAg/Mm7VB6oYq/NRWpicJY+gMQ0wYGaAwkFB
4VMfwz/DYmHv3sYC8kerSv82nILtcmeueShi0Zq+Cz8vX3KPfwbcYBRI6PY8uZnK0I953i9g3ApK
BjC2D/nPla2pyyJk4cZS1p2izqW4+LrnOetQPnElpvWo85dRVCZHX+zi/jjMkcAmwtyHJzjo8NmX
sLfGxGNvRVa4pm0MIy6gqCTb2vBqWdtxSvK5sv9MFDucXYYHzjl7yGVCHdd0p6nldI7sZZjoQdoC
Q/aWzPgHxcb7jP2P28IANZ9fCRsWL7GhUWfpyKM5T1nJK/yMZH7e4jEClW3C4bKIdOZ06qwVHVVN
l1SAhxE0FY5mmTe7sk1L1j3AXXh+LyeYVaTdLL998+BZ8Z6JOvPbwrCN+Q2BwEsn+rrKdJw8tgoj
uDsfi0mJ28eZ2vZmEFZWpAXmp0fPCuVrhRWqTbral3/wJ1vAMssw+Nlwxy9Yl1WC0CuSr9zPS8te
l2j02zhLyrMxxlCWhPh28bcjl6qdG09DvzfdZL1SQCCDExG5/FtEclmP7TI1Qbq4upQYAy8CCHvp
FiajURxo+D1i1gKOWyfBZReZ4aZk9kBtGI75oMDaVKO7vTDbVBxUq9PjJcX+pJCThqVIisYJGY2k
N9VoXraLfFEtI+jPGs8+kEIG9ACiw7uZevc1Y5uYXU5jnD9MS5m+dVFzK+TCahkOMrBWdY1e2XpX
ed5NwxU4BTpPGGqb3yKm0/4E+VXfQRcsq3usCBNbHeR4O2G65HUHfe3oxGMhHiVDDbgG3RJPBDc+
LwqOYKszoppxbFrWenozZ2MX2XOI2rTuxMYIkZaqnB+jIersM1Gd2j8ZZvfliR2AtN915FT2vihH
r0kMVTBE94ZNU2Vl+WC2O8JMTEkuVyhnrS69Juy9qwjDEGggpgzNi3SP8cTPHvPFAZBQZJaeU2cE
MnozraVrH5u59Yo76cbl9xiwBtgVMp4vyJ0aBJFbSpeijmATLy5IjWgf5ib+cvKtbA8L3CbmRH+k
fooQdSRPBhTdhP7RhueAVmPniphkXRyiVYj8aWPjnaVyYVl48oJqYls9SP+7s8IZrVTO3fVkE8fe
t8ofX9uGNT9vakxku3GmoQ6IJ3ks+m0rtkzsiUa5dzMUnUeHlRbVrapFf+i33+wekJxZs1t5YoJl
mlIV+Zuzc9vSfd7Qx+j/E/bUUYEUXprCcKbLo0Mf0nnssETt+Gf1a+/V+re7yDHbEz3UFBRlnaV2
me11baJHq1t3AyIag7OBQLUPC/yUh2lDRRmmyzrAElb4rfQluFpWyOS7aubZfZUFRYwVfbF5SpVZ
QeUYRfMze3CvD/dRPLs8WpRquJgXJi4Z+LEZnAaoXm90My320XId+/eA4WPgkYGDMB0ca9bnYsvA
3BYlLKiruVPjp0Yvt3dm7Ldn1LjsWV+QD8TMol9WCLDda7xqO7JRDc5bNixcVbv8mmiDQ0ZMT7iL
fNb8iExEgrxovF20br4xysXRURTtehqt4kLe4p/4VJWvvg39TBr3rwg5QpZ6JpwWbJxfWLPxlF9c
Q+88tGngCXlTvvmjZy/PVmVHPzaU0Vew6nAM5tJMD6HnDctebtnySgVhVyVkiwWPX94lx7DhdQF6
sNZXG5Ut1mWhQZx86AMq2NqwMrgLWU05VD4J7tr2OB+9ofafuqk2eUoHaJftiVuSEAP6HtQIwyL+
NaumCPceZpAPSVaM6glViXpHx1inD2iPNkqKMpDJeQht3/w880DTdhTHJC3mCHm1FRVOyrZYxjRq
B4pyh2LN9wGWP9wSW+i8256YeZC33gYnq5hjc1Us2foPHMr/DsH/Bkn3/z4Ed/p/jMCXL/97BObt
9lfgQnVwGYM9DmTgHn+PwAB4GHQ9LHgCe2ggLszWlmqd4t//zXH+8qHzRMCI/h5zYST8YwS23b9i
7KRwE2isuHCion8F6mQH/0l5/K8Z2AJxwUQNwuafmAWyyCm0nqz6qt8IUwdukaNS4th75ym8HcuN
vPUOHc26Kjlobl22rXVatVs/X214UphqDS51quDX6tvXXunscMj3lDHFhJ+8emuKpEFJfTTYjlJa
ob2rwmAV3c35ML6ptbapHip5fpG8YoxwZe+su7wxdZtAiK/Brg/hq1DDchayClKX+/5dX/XBifIn
G+EcWYuQveLUZ60XRH1ix5v9ojqLvYC/kaIznqmo8SKKiDVV1afcXpxvgT1GEkJe8H5t2C4wqIHt
Y8L6sRnSp0nPOXwLHASzW9Eu7aPVWI5mTYGdKpaSarJmrn1rVzl0+OygKesbuyqGKwyrBDNKYnJp
VCGVBQ3bObwp0esaLQbBIQqsgDE3sx6Iq05PNaPIC/bs/p3F1HJdx72+nqlNYsW1Ta/mPxseZrdh
/xT1EyKQBaf/CklqpjPM6oI9vwynJ1G6FbdEBbvfrgwc6q+DYTx62ABqsuk6OLDL88it4wacI7v5
EcKvOwIhUYd6I7lFQK8K+pPUkN9LNrY/Wvz8qGC5IsJQNgyw/IC5Sy+EA/9+M3z/YXnNgMBukpEY
52cvrlm9TcNhnmf1hCmCUckmif3eT1tzS92wdSyyMnhH+q0OcTFWCEy6SmjxsBJuQe/oZQt9OrEC
YZS3N+xD4GcC60XopuEPNTLOnITMiUp9hr4fEyqTTKLRDiQnkrmAAiLbPkwCbLtepqg9TN5zFMa3
TkG9H6EXSZZtjR+aEvtdHhcUQbXBtAsWLklJHvTjM2VRBCrrJabtK4tOGGi9F4C+OXFJbT4qKBe3
MSLbg0MBn4ZmKM4j2ulNpIcrZPDoOmjldtuzoXyhUa767JFXcBwqmwlP980N22brT4hXeW953rKS
dWiwJrguobtcWPF5Hf+DuvPYkR1Nt+urCBqLF/RmcAeiC28zMtJMiLT03vPptaK6IPUttPqqNZKA
gwKqKk9mZAT58zN7r428M6lj8zOLWEjZfUOWUhXl8QpR+uSWTPkHpPdVgMm6x7dihPlB7xntELaK
ADQjjsyWLcFKqLswSSy1Fm26eBJ+E0u3vrWWPITeUAF5D9pDHDVOffeCwK62XqJ2D2gKMAjChuWS
WAONqYjONFsh/sayakF75/5KSOaOx3fK9/BV7Ktgj+FYPLHcFZ5YrylIE5X4HGZa7RHblL7QFta3
JTWY3BGgYorrIpQVdyqt4kpcZ3dZjMJ8osIVP0yuZGLJRZEAyKam/qoyaxsgJdzneR4SQAwRIi9F
/cTxp/XkmPTdOremcbugDXIW1E/P5Vjpbkp2xhHTPw/dQQOrgM4he0inwV/wDJWK0Y270QD0246H
WZSJgurQyz/4RJfZzDALxqNVfUi58TBRlGrJlFC2uMTaFIciW+ENP109dpkqf0hDqd97YsKwJKnL
NUglwdOAHriyiMyT7cBSUDlF4RrfJP6dUGrOdWAM3kNe9bA4aW/Ic0be3wfMkrYn39LkDv6oohAd
jJysrlA0n6Dl1j7iMMsjZMC8t1VL2OtE7gHICVPHzzCku0VOxp95AiP5hPDT2Ci5stzMPjefsd08
14bhWUkHEXZfD0t4WMTGqNxonATGXvyUbkL20CPvAp8K6A9xuzGdu47N9TyYGIR04Rst+znI5+gJ
2/+Y2q1MzvFIGtfiYg1k+RrISHNTY5SuRtdi8Sno8fRR3VVDKB/lvlNdQ5xrfwiT9pSgUL8UMv77
tjKMFVbJ+Aeg33CGsFAd2O3L60mS59ekwzoR64Nc3VCRQ3ZR8yj2ErrPRfTqqZFItFu6lo43QpGH
Ar20q7GW0BpGeep0dRFtspggn5hK0UBOXFc/yGHflskwblD2OxX3WjFsqPYCD9UCHgIkluKNmOdm
MxhS57ehUHoRY5E1icYCjWo2n0n8WDASgLyC4R+2e0Tx003MgnhXJGH/QSde+XQnxZEg1dCT65ab
fBxCMkMBP1+VGrMWTuhtNqiKSxbpMcYU8oSiQ7KLJGlOitwTHRAbeDuNclx+i0oe9lCtOHmJXKy8
+sGvkVWhPtQaJkY0AYJj9QyLwWtLHxi+rE1B+O5Krgb1LWJC/yyPersNMy40NGeieYvSdDxHddRu
mOt2GFl6YcXJK/pNl4rHSk/DlYRSm+IY4YmCLacNdxKquNWQZt26rzSyavHMY7OfGlIqzPhFUrFW
DXVTP7Gz1r7UPpIG7rdYvuVqStFbC+gvHiP6vbIMKnOyfPkZ1NawSGqxyiM7xs5lhCC44hgMb+Wk
CCtM2PK7kXULdJsxVm0GQ+orX5Ij5iLdgnjjVJtPpTih2EsBNCKcztr1XKqqH+RokzpVc8oFs6bY
ZIzTljBdj1MVnaVOyH66Emcruh2DJhsOBg0Uh1TtjFRE9PVAeq4kXlo79EW84qRfmL8szVmKJHFr
jo28UYQmexqpvQ/MwNQtYjwDc/JcV7aqJMRpWt1MyA15XqtKjBbi6ZijX0VYJp/t0MxXZQT1i+S6
J0y0HgTpgoxY0+wqNqN7gvJwC4mRZSZoWZbiMBucSc057tFpEUtbyOFDgNIoMKbrQN4KkVAfEzgm
uz4x2VHmASqkKVN4X1q9ORvJXA+2oZXBSSu6aJu0TfdZKjFZgD1FDMP+7KdQRUQ6XSK8hC3DIRSM
wbHu08ZdNCu+gnJLf7FaJph5oXvOjtwI/baXN6hTcYuSNZS44W5hB0xPVM+EtMUMANE/4z6XIlW4
h3lifEU1i2a7Ea38o8GP6RnCDFUyKFFJojIm4k4Uth2zzMvEjIGBZo6LXw2J3Kxxsa9RbSK97jE0
SF5p6uJO6mtrk1G94eYmjkcAZrLCdqx4Q6qY9PVy9NlWs4CLTswxMZq5uKvyOSF7D1cqMoJcuUcI
ZVdopMl9DOfwkGVGsDYyxJuIWJTDJFntpouGNmOsZCQOyR1jCoEnQ1YS6BX3r6YJLpA75B15lMy3
Pijq7czAe6800nStMiqNiocx40/oGhoBuyelnacLj7ZiM/PEubBe52wNQKuSYJMDpknSXtqSg4cC
uaDXXFUMip8kbUzuuZWlftqVXNSY09vtKJtC7E3ZxJO70JLMDSq1q0HZ43uJGp4lStq+R1kwuN2S
htupp16zZYbWPhsvc6Ni/L3NVW+8R2DFbkvZdU8tq6O1ohfdlzrBQUSENm2qORG4xTPlY9HqzDc1
g0xoc/QWhAl2ilTCFWolAqAzNfmT2rXjWsQkso2geTGCNZTJ7ywSVg1W6htU2ONhYoFbOxAehjU8
ewBGEAI9XM0d4U+RmHxnszRcUiEI3uY8t9xSVs0DwuUaPTlB3/uSp+FJEDoJzkagnmO9wcQYJ6TF
M2qqGKUashk8pTL0KjIrq9ShRFRW8ONRINSLQbziIMRJYst1b6zwQbCRKgYgUixbRYTHA6V1V/fB
Jkqi8YjwqTxXw4DqWEOmNOm1dLCwnmCyUKeJbEBk2PQPunwcjFD2awjXIKQZvkJYgsLgliORzxb0
ljUiV40MoIe4vygU0CVhGnot6sFXgcG9r/SzfgauFLiTnA3rZe5jIt9hkHhsUHAw5ooy3wdG5zvB
4ohg95WNONRmyyUlOMTEm5Q74gMyvBQyp302zLNToUW5L5Vc+1FKsimedJ4nHTWq4EWpJF1yawSv
D9vfKYisWyfI0S5io4YxMdFYPCQzhPekDNEuy0ztHSt6yWg6TjzL0pMDFlfLbyU13vS5nPhJYJYn
NnTZpixEvkO8xOV6MDTu9LofvTHGT8YJK0zfWkpEFlc5+iok6YknM8zem1krrkzc3VuWJpbqlKpO
ADBLDWHRJlK1qgAflUwUeCCuy2gczmzujCM5ZSQgm+hQvTDVdL8BrVURxp2n20e6xafC+hNxs1wK
a42b69Z1yfg9mQ8jEMaRiwIWzckS1fox+rhddX2v36dSoQJOGWF2+ES+CCVNrwE+ghNObj5vUc32
eoNvC2F2Rn4zj3w/D6TwORPC7mcIy/DCcwB7y7i0h2ko2k/sueqWu0L7zSbYeya1+6WWzPorQ5KP
9RkEnCsaDzI/CFHjbrUCotYQUSKLAQRFD7Vdi46DtzgbteJI9ABm7VBY1J3QtsWJGTHdzShw/2Ef
YPK3WKHfU50hwn+krKFx0r8GLS7eNCVsAMPomje0qKvn3BQOM0OoY0I4zN1oM7SeACwkmwmibvc6
pkRH7LkBRYhaiEEepQK96rk2S745oyR5V1skfXaGIOCn0UyS15NyeRZ4gKZeTDDumoTj6NvUuMBt
PrSYAWdisbCtMIMpQtn5Wdnlz4gGx01vBdZzUMoGStekmxE64MYD0sUcirTDiLav0/pf2tapY1xH
3KaaxsU3X0uca4aZxUbWG+wCQ8IVL4WluJcX7dExAgXBiorDVGp1bNQxFaA55d1dyemtwl5IGtKx
Iuwp2jztonJBxZFWhCpWjUKyvMBa44rimk0x64nKswpmfGQA4vNTukg+YkmUDnJKb10+pqmz2usH
NLfTFmuluetqId1W0ZK7dEPjOUMY+1GHJjwHXFBhZTY7WU9UD7BOzbkJhdCYOGVdbWnLbcla69TF
eb3uZb3+kLXe8MGJQNOjAwMDVFjespTaOz9bIf8W/hkKWTl4tsqwPhD/axxwk1DHsQj32cYZJ/Sl
HamxhEefgNkhMmyA7S2lKD2Td9KsJvYq3oTc9Ik8W3HPuHHCEVkmtSMQvHoY5abYygYWOfJQ5YzS
HwQjSFKulizZaDS2ttYwdDfw2rwDkcKUt7RL6DfyoNwCq21JN83TJzB/qltrFsZrTRr8BeHUXQEH
9VtZE/dfaETHmVg+B9joY6ej5e8j0W9serC420Jb5TtdyhPXRAvigBDI9giwErBcj2vLWixtJw75
wmaFTNhJXEwmxNWMNgPfe7qTeSkrdRJ734ot5U7rT3pxHArrSZxuiG6WJ7OoVZCKfesXQ1EfihTB
r66Nvd80CaLGR7e0GSzS5sMQ5AtlyOCEiPOP2Ax74tGbGZN10rwZGrQyT0Xo/hYhQ0AwJIivctZC
Hyg6rbMnc4ISVhvFa98GDH8fdVAtzQcCVJF2xa3M0xtj4ZqbDdwDAedt6ujdHDFyl4Tl0zDS51ZM
S09QWNL4nd4LF5CCwqEs2+plUKT2JxEK9TtKHy+6HlqAAKUY+GIxzt4MX8ER8dai7YBePlfzYueF
xbqnjfAo5TMi3j9+bzUfql2uz8V64kxfY/UXDhoqVhIwGQbxIMaeNMul/o4UKUAbC7aCFCzC64eG
YAVkeH44CeWxq/VslSR9f2gZjx0HBByTq4wiAJGAvpjBRK22jJRGZJjsQqtzy4YfTX3OLoDVgrQd
NIX8ZzA++VMH1/MtSstuO9Xd4HJHFNeMhIdvA+cxkjvMVnuc3ajbmopoHIOt0IR3MzP5+7VMWRAM
xgn5mrxKcxpMHqW1J1bSS/hwsQRqkX2a8rjGoB7wJpTARfxpHgJoP5Go7KuZ82AtFtT9CZjR0Zke
x5xPhWpuut7AICdPSv3dR3lnuIBPRiQy6kjWL0OGZL1MbegKkhTG+AEatjR0k9Y6pyFEly9M17hm
Uc5OSuGjDgQc1AkUdrtJkwmEUYmxl1ToJsLlISFGY0LCk7YJm1eD90VinNWj1Qr6SGECqOS6bVYx
OGSF3Xy+hRom/VZxmr2MIiu+EqG86cVhKnR2A170RzfQFdq0q/VhnDLzrPRtLLmpEPc7q0oV+ZXR
IE4A3YSsPyfyyG+R6kRVMr7lBU6RckykmmVdXMf49GCOb2YiOZGTcb5Sv9TBcIYiwIXQDNJNoaH1
22LQn8MA6Z3ENn2nSWm+rSggfdbqFK4Vz5RjVePnt2JVIJhribXBLzBcyrZaluML6WJ4J/GAomEo
OyNeFXWg8dAaleSWTegAXJweyeD1egvzh5CWvRxKGVA/HM8eASbjJR1AdPb62H4XOQ0Uq0h2bwne
p1+8Mbo3FJJ+AycnOjBS+tOgWTzohyAy18CEpb3OBApRJgu/G2tjfSUPTXTMRyuDvajHvDWpFTnW
nC+XSlKHyxTVA590WRcOdoDCT4YWNF49TN2lCxe2PMivFhdTFW5EK26mFSoz0S2Fvl22mrmQEMS+
/NYKAASQhOMctDWTJzDm4xLaCEtjziBjeUIy2SGQjR/ZN4Ug/LZNaZ3Erhd/xYAvzGSx+85T5s+B
IszQK3rudF4OkxmxMo9AMpTNCCsXa1EL23EOteXdnKLqnGM6syFbC98j812vFfsopqmtJg79Mbvi
StLflljAr04k+hvMqAhlW0rMEdTEg8Jn9FYzupxtDnjJBhWL/UAaZ3MXVhXTw5qEVvDFD3xJnyvb
JYv6e0JYz4rPgFS8CNeqCP8ETwEQT4QXekMdTlBpa5ON8HgUVtpaiSBV8pCYP2n6GMdEVZafQSqk
X5lSoF9pEAm/L4pBcxvAprWXIVZ9tQdnNo/p9KyrDFDCWBpPoUYYb6gylUmV+BfPvb/o3a3fmwKL
Rou2Sl8pg7QNBRqcPHmXuzj+tgKM1iCkzUOiByFzAfKR7bSvc6KkA0jJCQ3uAz6SPJSkwGUymi5w
Ff1D2lKnqXavyYRlxtNVxXMrD9PWig1QK5NQ53Bmc/Whjm3rDVE7vBVSM+lvDcJgzoAgI/NyDBPA
NjCu95Rp0Re53tTUhdkqLhG242YCYrHvJTPa0MHJKUpQuZ/5bGuishO+A1poIDmaocA6EURQlzYT
6QxAGimVOyHMqPLAw3V+pcrZa4JS6L0xwuXJCIvwqWfBiW0CXNxc6wKwBdDFcy/Cd05kIuhFa4JS
mcoxCvkZdGcfTWhmFt3obyiG2WcuWb4j8ZIBUd9IhFKly7yVzaYDMQU6o9C6Dq6VzAwKpZinIyQ9
p0ElnPGYFmsrTq3vRMqqoxLjWaCcI9M3BN2Msh1oYYDYhcFBeSxxYd0lk4ChRwS3tdZaHW93MWT3
KpaL5wiL3GmqFp6IkKIsX2edzKS9F6QPEz/kWlWswB8g7bzOGm1KJyctduU/mBMFSWC2FOkyxpjk
Seep4GqG2j7lVdIfaQmw4YQ9tk5ZBRY25hqNEEqVCNbmAZJZ/pFpIkLphXGWLTeJ6rPQybeDXpcX
KmKEG1Ea7nUzpoNtjRKzOxKaayXiwHVIXyuhN2LrhERbwe+sdVk7hoQbR+6CdXt0TastPqgX4DJ1
o8DBl0mDectEzPBrU6+YnzaCgCgtKaU1FAZdZM2BCMxROqu9z4Yx7tkvsqwQWjVjGaPho3htixEz
ajOqJTlrNOHJKpI4cDcV5yuVXqXgk8wnkYe4Tk6z30kRHuAmUaQPQDD9fWI04CrEGO6ivii/cOX0
vozfE3Nln9dU51gOMTWpA+WFoZhQQOYoMUy/MwkTR1fTdHS5bT462CYpgyJE/b2LdTJ9sromxFQp
dQG/Z1kALoxbIfjQJl3krekWkUatVkfLTXAvUsU0nL3Y8sJjqdArAtGT+YpHqH23GZq2VBxBq9Ib
crZAclTBsr66YEb80GF6jHbNQPjwGhMDUDel4AB7MLxBiViwfNC96I/NWTAr5suQIPPzsrYupjV7
1GBVkrcd7jCFBxryqohDuVpMJLCJCOGyfQwBEHMLSwnsEOM0Sdcxlv8IUi8MOE/i8hO8IjHzn7SJ
ouTKzqM8dU1OYLGK3RXmjhgWLIGyZPoRp7LJ3N7qENNnaYNQPXnIrdnLNrzqqJSMr0kURuAIE6N2
t4vNXHHqEjdkSjRmBr5kNK4C6iGQg1S1XmdIZY1+2lBxdpphI61Klgxs1oDeO/gT1TVvL6tLkUVa
YbVVuJkiIUDar/fyfqnj6GtEEaW6xTjIG4DHzbap5/xCz8QMXceQ4FCmly8PpeWyY7tRXZsqS74X
TNsr0C7N2VzwC9vhsqZGaCZ7bugObTUAPz6C2POZSfA4M9nmASebp/6oVGr2qopL0q1bUxlzF6Av
ex8AH6RjtGZe4d5ij7b4Qo6k3oZUQQeZ6gNDdKC+NstMZmpIv5P9qOjtYAf4xHZFVCRX+voaI0Kj
b4oGSKyvBjLcAUVVPhhUKC4ijtlTal5CiK92Z4hJ/4I4HdtKozMIrydh2KpVav0WPaLSLpziQ1c9
oLwG4qkVsEHjJWQ8wYmQmtlvL+b5G7EuBujspOe/ZuqkeH1qtTXHSi0fxNKkfyY+kwzsUhlQTqao
yqhjc3mHT0e5sio2nh77rzM6sAKYStZBKy3n6cXMY/U46ebCjRcWF8ZvyXYsK3kVRHK/jbNIXmum
ULF/k6bnmXEsVta52cqpwdbWKERfRUoJ9iKl6kKjRl8TytnJCovZtdpFmWyKG8P0am22ngCapuxw
awYyBZnhVkV1j+Ouos1XIIAR52wJqQJ2qBjvtLtmh2KyTjZ618qOUGvds4lsit4vrbsNMyKJJLR2
1B1IEY8YDtkatwAr4ApnYtb7bLpGD9PNzJRU0Z+DhZhxNxW7/Jjhvn7uc5VxDy+IRYIwJQPWvQzo
X4zAz+1wYWPbGtWDXEETLgB8c0mYrLuiblJm15jgeWIPBUIajJSLUtiaW6mOQm4wAnbBVOZTUZ16
guQ0T5YgtbMuzwbB+0M68i+paG5lzp+/qsP/Xhz+/1Uwmoaw+n8vIT98fH2U/+XpvxNH81PgK5s3
3//+X0Gx/E8JDZoXnWAU8lEUSVGNR7zGnxIa/g/5jIaOhkYkGEfh7/wvCQ3SFpEdpqhIRJc9BOZ/
SmhQ10giunNRItoRVY4l/0sSmkeOyF8FNIaFkJz//neZHGE6mTQy9bAzBtULrGNaKs8sisbwMXo8
B1wiY/DSs+PddcU+tZS3v3uPzn/7AX8fVvZH6M0/+rl/yTXBfdJ2rCMGJCP+QjCH9CSO5bEInyXa
F0jFzknrmo8gq1w91CkuprVRbokt6NVr3a0zvgD4pKMvP486tieK2pqhreinkWjKUTXXLOpWZvrG
o5NCaPfg3s/T5z9/7fIfYbz/6MXzqfz9m2ZY/ZAnYTTs0ngziT+J9pnF71R0Kp1ewvwSwnH1VUi/
xnQcviT2QaG7jGcxmW1rOlrzebQax8iOwlv8yb89Zhnlgn1tL8n7Qyds6/yJ0Qm6UbvJfRko1kOh
hKYbAPK2fK9/U7Y+yHijDaOXdXEo3jF7YQ/3oSL6zQoStae5nFte72HxcuEg7Znt2KEH99yNHcFJ
3NQrToL9adi53XpBakf7ZC/PmPm8MnghY9YxZOqemzwep2id1JtAetOrY5Y9MzHMRc9QnlO00qPo
jdmLNcWg1KG0FZAXAJD0wLVOCHTMkGrRnbPtOwPNcsuYWItRhtj1FdUFdj2dcVfJH19rQWIFx44N
ATR09CC1cknnE6i2MnAMfZ01N37gUNhdgxW+1R1IoQleQQzwWLu6e11s03mtaGupWuvRWlLX03Cu
+5MZcu6txGGjDN86aQeyYPd0uKDnH/R51K/zFf0gBBinZBy0BqlRfUZu/wwJTUtpGA+kv4Dws3Pi
ni1Xu0I+AKJbebjXurugHh4P3W521eZkPRbLvrQtI5bHONOZMcVvCHptebSHD/VL/OoVGyJ3AXVC
NyfCV3nAgU1nq4pT7joZhGpANEVv/MXi0/xUo+ytWLW8sa2+ESjNnuLXSe782pJeRh1NU3hsg9Xc
3tg1OWwWwHrXZMdETsrHLhziHrzWDmM40ukP/fEIcJpVprm8T5gTDDBeQOVtxXAjVmjGDi6ocl/4
h+VRMOWU65t4viNn5kl9xNbRWXdK5dqXfdrqjeJl2+zZWstbzbd8zRc9Sl7gs+oq/Szi/yRS6qEe
/IfH0l88LRPT06gzrX4nPGXnYFtvpXV0Uo7aQdkWx+lYbIuDdM7/k2he6ZFQ9Y/u578krFH0E+2W
8tOKfX+vj815eirfQWWtNC85Nsf8bX4qvOZgHsv/y5/414AuEk/AiUVmv5NO4jbY6vdlU6+iU3rQ
9+ZJ22ZHca+v5RfzqNz++aHFYP8/BrH9TSvJUf/XfK6B9AlpkpAiKSfUA7CbsE1Q1Ukv1jHeTht9
m90mNpODnd/nrbSp17q3+OmaW2Db+NgytpJPc7Rpt8Xe+gJLvW/O3anyEZKcYzhgGfjeNbMUTP1M
UAQAgxCm3Rq+5+jLUAZkNl8MiZ1YBHvjPEBwuUffyMakREF8sFiYf1L+jZd4chmhAUuu0awnTuJJ
HgAjg8WOsz+W/gWS3ISxet4QRaS9Vnt5hZ+znvbdwE6QNt6vupVGtAYqkqM17oJ2jzmPoRVro/l3
LpAh2e0drtH8O+XOgsKeseuvDts1spllXMQDHRm7V/OjvtZHa3drVzjwaaNB0DBLTg/U60AHkXS8
NmBNzpDk2awJdqxBBtiGG37ACb0EJaTHUsJ0K21F0gI0UWYkeeYaaFJC38T9km/7+sfi9C2rX+s1
bb+y6q1T7nLxG4qbxlibyXr6kg/jTnhDjaXBzINHvMrh1YXrntSdH/GTjIxN/NuStJK5zVf4ubyR
/jAkjGXs/HM6ixekgBxauyl9HzDk5G5D46jDaKYJACyJPn8tkusTgCn2uCDaXwP48Vd8BBmzDtf1
nbW/pT6eIwr+Fttat7t5B/pqfNGv4lW8ZJvoprz2XmrHfsQtmR3Kde8wyrl37jfTfFf3AVCdrDPv
vjRyPPoWirnaGbhWZLfi7GVEt1HczE9XxVo7NN5iq87iy5eHCMkxPSKjvPSI21F0qj0AO59R4W90
3oUuM10ndvmgbBpCO3GMTfZaewCj7kwqH0IKl92Y6o0HHnobwwt8tq9bfsVqg5IVcAUXv8uTGwrz
y3ySjuF7m6466xLC+57vqA7t8FZE+HKy0hZZQRaf4o+1q6/VW/PGRVDzJ/XUZNUsbtOuIcWoHpen
5jW5rTlYdnwC8OLnbKfDlDSHDcbi7kYWmROd4NXY5TMUTv4q30AvHFYy0lWcn0xG4RfxbI48Sq+a
6StXcSNcmo/kqF3qV+kyn4A5eJzQnrKXPYzrzux2duIu9k13QKBehVfD1/aPN1NwIifYvncbi6+m
x3UKt/AjPz3gnbHfYJf6/U33u1Xkzevaf5ucr8lDkrlPvxOWHG/dR3zOjsFT/4pvbeJXQoNyTreA
Wh7fDdDTdtnyzHIf5Fdb/UC00MXIqvHfugysW4RbnxC6Cxdejo4tb0cKID0vKkCF25PNPOUFTuUr
193EMxiYgUo1Z1u25Rf+sONuU79Zl5av4oOXvTNZrlMpOhIoZppi3W+fqoMO0mFeQcLJXWFV7rkT
l1UOTMirImjje6KljuElFu7lO1kI+wEoEkj93B1/cfxX1mbmwpdJzlm1ii8S/6X4k+VjTdZaJ30H
B7NGJuUnVEv6RnqRXpS16nUbVbPNVdZu0Osel01/rI8AOu7CbjmPl+FL1mxIDy1+ydrljmxnlmO+
zFoShskXfSSzBN2GAwSvpohWNWkb2SYWsUvSSIIU3pvprmc31bvtdNGUddPulu6Mi2RhvI/0CemM
kbnyApH7SP++rCbJG6dt9VI8pbtwh1krZRd7l6W3yvi00nddeDFewyV9a0VjzZIyiCHI49hob+H8
C5e9SLzkObugybm1bJRgF3kdUVImZo7HSTmuk8OEWuXTimw6cG9mMgEhO7Ojb+F1uMHQfhmyKnfK
un4v5XZvMJasZFgc8oOPzAfPVOsn/zHfjKt8Fs/zKUeJ31PvMdX46j7Ct+46XMLXmm3z2K1EfWAt
VcOhBetHTSh7fV2vM6gF8XuYrTTUhowMyFPoIgcOi9psohTqnRtTQjVXSBFO92T+dN/gYaia48ZJ
h31/7E7qm/5EkdPPr6qgb4idgtUhbySUYA+x1QQK9yOOT8OwCoeNJZOp5qvX8htK71CsdVY8T+Zd
HD7T9nuWNsJrfu9e1QviM2FAgcxsn+IWBIb1CT1JMWwcAOMjjSt3Koxxw33p/aDwY5Lna95Dqk+4
JcYw7StK4VAPD1b7jbpGS+GqudWI4cqplU30DOIWmyud/wsa1AMz9mVm5OMIHLKaU5OZa11zyS8C
vLTnWvIrmBDCis6o2VE9s9jU92jpTvVT4KN6iu5ERfU4OpEV907xUNq4Q474jVKPtQI6CMaBbgib
fdgxpwCDP6reNDwvOVcYM/E3nm78asFeda1L8BV+oyEnuTAiM/E852/M8+yo97PZEebNoPqQJqFP
UmWO4UpkbCLZCgeEYuc/bKKidqVJ18W6aN0OeTXnHJ9p8gtuNj3L+w41sy1X66j5UJRdFuxz9dNS
7YAGUEP5uaW3k5pn5LEM88Buj+u0c7LJzmF2sHssXU1CVbSbsk8JXI8u83gmd6XQnSi950zL9YlY
tBuPTYMCpvOF03znbLwYHaM2TxN2Sn/U+mN6QQ54TT+0U/WqlO8ZhGa7fImfypPCkCa0pe7OOrDc
tO50ld7PnEle51TPsVvWXgVzQCNnJZq4zdYFcjqeTqGDfwrwAChCc+ycEkscgu5ZeoGYsAslCfzj
4IibmafeCj3ymWl0Nq/nz7C8yE8aFCBAfTDMoEPf+ifSxHQyCF+kg3irzzIPs8VhyU/XMREOMdvT
ZfzCBgn2iYuujr0Be1fsNE7vc0GmX6Wn7RO4Mi/GzfTbc4YQZwUZJ6BN6Oz0qXs3AxgGviCvrGpn
qLem2sWqQzKbkXu9m7brZJ279afKiO8Z24m565+KS/YjgI8+cIWznS2pwwgb+4x/kz3cPNYjhDg9
R3tk9UcoWgLqXM2RwjVq/+W7frGoydB3VI/CRpZJeoJ0TqCeLYAv88UrH7MJBlB0/ls8m6A9g3TY
xUEy2qCibbFX1rqZXIRXYjieUcrzBEh/Hij3HlzwMWkPiCztYNvQLrXtXZ5cjSrHH4UBMEfhPbhp
4kOyKNiq8CbVH32WeThsDygqPdppS3oFdYwV9/eP8vtfGov9nxEWjh9wan7Lv07P/l9kKzyGRv9k
MFYSF5j9ha7w+Ct/Wssk699Y08CcwyX45/Trb3Mx0/g3Q1XQoGHElJmA6YxZ/pyLaQy/VEvD3qE/
4AsGSbJ/jsVU6d80k6Bsk4ka4yxNNf6VsZgsSX9JxeWnizrNkq7pGq8C29R/nPUE+FNBOBj5IVIj
CFyG2nFRYjWCnFyLKZ6MNs3RQ7h6VecjGyTZ4lpbMAmXnMamLFTPCRRi8UePJNM8wSsiR6rX5/FT
rvFsfKRWUIprFDCq/pFW+FLtslYGOFhgZZYtzKWqP0N1TAvAOmrjtpi7uUG6LFiJdSKOEVzFDlZ0
VTWSdEbPhCUFUZPeIosW4lvWarD4Ndzht7aFznfWO7nI94KlZlcAQ7pIyOYCTSos0vYCDFq9w2FM
BITBWlK+qEui5LC/J0JpCcLSVGI3hZySjyWugQ+3GNv/Qd157FiObFn2X3rOAo00M5LTq7VrFRPC
Q1Frza/vxSygKjI6kIlqoAeNBzwgkRlBv9eNZnbO2XvtLLqKoGawo5O/gOQeuIcqHTXWjHrsYnzK
Db3zcDXAGPyuS8O94L8GCA4Yl5YIA9CerT4cCI/tRYpiO8/b/IrNuqNm6RWzL0aD5pQc5oH+6TlD
0j5vEZBm7Xs2JJZzI3QxCo9WrYoGcWtpNd/pUTLbATyFfc7ohvRLQNAAIKDIGO4ESnKmiEXoRC8k
oaBNMJUqIY3Cn9FAhvcdhqO9yNrFoBNb8nkwW6fauVmA1h/PAfa1QLkYY1SJcysck9xax/5gwHJQ
jPp+RIhyuSflMh83OQGRLWbABiQwMVgWEXI6cpXLoqgrb7cEkt0C2ALImugZ2xfdDzHcojEUkbkt
G1R+tNXILWF7jiYd+0C0atBiRQ6gGUobP+lDZuvSP0lwPUDxK8sgOTimZhoK7lysPIr3NMAhZjlj
Iqstkb5G95RlLnrtznUi7uTEshT1vXLLAN2LyuSyWNq+hLIAdA65w8oLspkrVuM2Q3tL3Uwkb5Ut
c4Wlzyf9w5Xacg9uiBMbvYbEw/0dTm0ijwOhKpOi8knKxT5O8PlOxMLvdtrIlLPpvakd2N/d9jIL
ZqkfgpVgvw1Y9ENULXXW0Wsal4nrCiqqyrd5n1j2CzIlk0tu0wJC8HyHy6zqcz87IuAawnugXjbp
wsTsGgTz9JnC35AHYvwi7RAZ8lwS8fvEGJfDecpdVBWeDvwAvbskB2owcdkcPD9iPpyP9HG3o7Ii
bt1mTqaR3zXMUHsmMcgybMbS4r12uxzVAXoL6lnBJ582Y9qUHr9yK5Xx1XRqFE34ngJ3yjaWFgC2
NeBuLJRtGePj30glx9rBz0cOEEmVyIxx2DAmZStg/Nko783rTQ9fC3S5aPrhhGOhvraOHGr2iEKB
+1rFCK8CWE5Vr9ptFBelei3d2SZM0MBgnlBMo2B2riEDQcNdp1gRi13JbKmF39EtsRCnznB0xjA3
HTP1pOfIHffjNNT2l9KeqGZsr2lJJjQbWz/7oFYpRURLkkabeX360mMDgnWfYwTdpmjswb7Orf/o
m+QnrKTFhO9AXjPqRd+WWXH2rERRI06QZE6VbTjefVBAkFwPMZnNEOXdLUNmaSxuTiNDEAn+YN2A
xaroA0v5nBm5y9uTRzGX6shUjFidJrLftVtMbIwKROK+m7CCvQ8eGTOEJIE/RD5dTu+ayLdoX42R
WT1XxTRxRUUyiTmgK+R7hvpiU41iPMok9PCkL+mNzdgQJYDKbb4gsEKCFlfUPjkWKbXXRS8g10hh
gjzwRNQ/zkj636sgmG92gaSM/BfvDEakv2u8ogZ0y4z8TjLKpf6ntUDeVwTLoBNcrMOyJCkNbOxH
MBvtR4Kt4QjsD/NYkdaOfRgGOGQmkHfKYf4sViyX1E6EEyc9CPoKJYRMV5T+HXx3l6Iz64NXd4Ja
kzQpgwcijiqoj3PyMIiBqTx61HdfRAhxge1M5Q7p7aiOJJ2TieqziO27prJKfJkhWQGraRpMl7qh
VlcZh8XXBMHfezKiqKPTVQVXQN7J9GQRj3jVjBlXZltN5XHKUQYgvZXmdPWbjrSJNSZBl6ko/jta
0KVv6CtZ4UgDNLCLpwKGElr8oTH5q5T9ONlVuPMtNKAdyE76EvAk4bKh+wfiB8v83pzT5yTp+Eom
w3lG9yNcODF/UYfDAElPDOwVV3RtNC+BhbcGUWUUt29TNSSvgYJDtuUzmGvfI6FlHQSyvFalmD6y
fKqOg5NUd9g22BeCQaFjE+EjmGvjRLBVcEF+wP4D8ZA0vLz2n6TsjTP567yRGgX2NSCbYlhXCEiP
gy+sZt8YMcUeeipyWSbb+ECVQ3eskx4Gik4TWNy612EIp1OdIN1D3Y1GGHLeu9s6xH1i0arPGH1n
PkHTvPRAm1a6noyrOxvh2hqUddYSKwwKXhaZlYAMm1xklsSvQGbgENtGXW2ylpn9DmSefddGeYhi
VJ1EaicPtdPET8kQ41MoY7obNn4N/Lt0gFDhuu/ogtIPC9HUFv8/awf23MmfyuDDnBuqjG4ebtaY
Tmd/wNGd4bs9AlsBx+4E0cnF+UbRKpaxGxHM2AZSICEILultRb3zqEk4lOtKI+zAXKZXTd0xAyJQ
iN8klvdPGbsSdxrZDiszqw3EMmXHCk1N7wkxbnxnjmW8qkbbPQ/xjPI8n2iM4h16iYyeQPDMp/Ho
xN5NDynLsrPEJ/I3NgNEFE+kI5rDKukT793CH0PFEoibY8XJsUq4Pcl2Jnq+sL0bTnj3M9DTjyQl
+aH0WwchpJT7TiC0KDOLkYRjeg+YxDBeRNTZQEtpY/WWYd/1CAxvKQRGAt7S+yoCvMJNlnEYkREb
n8vUqhR9fupyxzv0RFid2YwJ7gymcN8X0txNE7iYhlyVcyzIIGN0X7lnrwijw+j0znMjAsKyzEZf
8No5DwY+2jcr8fMT3AKsPD5tcBwC9zIH3F9mat5pnIZvwdwS7WBiWCU5kxGAaYnnophv04h7ipgH
m4kbKRlX7XElbTv4X6Ikn6KSH6rtv4XEOOwDbfs7J43jA+lQEtgsaJSEfKi2xxnv1kjlI47VQ5zF
KfvtZG0bHIEQhqtT2kbmpWyZJHh2dj+BVz02DpVWGcU3xybQqTKYSM2uX+4bZygusssXRXq49HKr
KojuWRM2w8IIisLe8YW27wuoPDcJJuqHdLz4iw1F4NHJEEs3RYulR4fTJfbHkrKc02Jks3NxxmVF
SEj1LOpXuDSMB5X0+PLNexxKAZ94bJ5ca6F4s9NsSNnZoT4J8YlRUScZHadsHhx4/172xZ7tQaN/
RXwEjl3G9wGZs+RvtbjES+6EF9vX6lzM3bTjsA4YWRKwgi8Ni4oRhsA9y7D2znYazseceCtKfP3C
vTe+bxsgj0nfpeHBHv1lCFjJicSEjnDyti+u0CxnZFisWLQyiA1WftXbkLVHHz0LudZB4eT4csKf
hqHb/QyoKeAfJ/XUxg2ee9UbxmeHruDsp013q+3CoZs9l92O85XWLGj2b+HE4Fy6ZgZptK5eWNbA
mEbM26iXaOxOwttkbehTDjWMgUfHujUa0eE80lBvx6C4Foq7m+I6tEfIHfwgPQx5XOLFqFwtpoU2
Vcs+LLmWUQ9xKyREDUxPyr8NO/TVYeSemzKJ3np4/tywkTcW2s6vI+8cbh76YrlsjlhJ/Z0HmBYF
oE1bxsSAtWlaRrpVSmEBEkyrL0Ff+TsCyLsznhdzN/a99YFCuz+aTc7ZofNsE5DI+JOkkRuw3wlx
5VRfM+DGm9DBCWnJLtu5VTOexVzdgdsRj6XqiCtPE+eYebP7rsPmJQ8hGiBD8+ZVmNKAnl3T31RG
fim4eh0DO093IHLyPZE8UEoMXz4RChTuPUbIT0JW712SqRVOBX/TQWFA8dWx4Yx5zPtYE8EWjvaK
Wqt+DII4PSgC0FEDkNA4pnFzqyoijZEc+9OmJp5kDauDlFUomlsr8BbLOrOpFo7Teze0XyovTM8q
iTTc0kzzkucfLVpsboWzufdIBE1XLo6wYRFBLoDZudzFpMVdgKWIcxhFj20vFuRC4dMYT1jEVmw9
JZ5bPucRwrsAneU72++XHG8JtnAIK1JztzEEeXkVdjHduvYOwfsnC2w6mNwOt3qSxeNUlA6Z23zX
tU3TdNR+ci888Ctdn2dXHNpyw2UAXPxYPklH0Ty35XRSsHXXZr3UvyiQf6Y2g8BZjCFwCRqM5kT7
KesbQg0NjnFnpHHNfRikMBvYKqhUfM7T1Di0sT0fppmmejOVJJTYFgJOkLD+bRjQ4K4x8vg7F7b+
ScBrZfA0l6ROEJBDCqhTY8hqg08ABOXVLYfkmDd62NrQUJ6o8pFUc81YlvWQURoxXBrD6cGOy+Ah
KFzjCUGc3M/IN8+tibULBHbeEb6FVADR6UtjhN6n1w3lQwQwBo7NQInszRlElUkZHy3uwV2cIrxr
zDbEk+8nDGvS7gmk8LdGegHpd2XS00qo8BYWkc42KhjwE5fEutxBmKXb6QXjIykqcGJdOz4SuJa/
UOz2HxOUsXsfAO05kaW9pcOe3TWhjk9TwSUkXfK72R2yfZMjI3SGvKD5Or5J6oI3r4jCL66F4pdp
s7Pl1WR0yxGzDXSTnuBCy4ei6J4L0T6IOkEN2sfj2TPH6hNx43zimOkOwizlRwRsb7skK9wFfTG+
lrwsbyWZWpQcNbc6AMyEXNXGa0Us6TZSTXrNYrbdmjr6U4dcCNwJq3cKeqB3ZL8vwB+c4SDQmzUp
tHM3TE6242A1AvCTjYibR68l1TmzyJX1UX40dqHfqVBG7JGCnDnC2+p9yz58Kk13urZhDXqBmcms
LPbOACAL+sRijWz2jDZTXloy6Y9Ymel24KXfEFAHPi2w/Y2Xixu0EhhazvxS2nm1baGMsEvRTojq
9o4Ne/gx15roNxGU+T4KMInbeGXWpSRuVkoljoSo3cu0E3vHkv1rBDZ8K8rlUNHeCOCb4OvI7aq9
j/viufD0Q2y3OA5w4x+tiTsysmd3bbs2hMoSGEKZ+LiFBVFQxUBdb5hmd187DljgOFYM94fJy9ah
qDWazqCqyU1MU7IH7ZtTqOWVRUSshflZmX5wCFD3AxGliWvFvT7EdVQfZidhygvB74C+Pj9ynndn
NOzTw+w50YOPNPMMdIHaU9g1F41Qnfjw+SlrSpegqrLi4mk9q7Kxt56J8FMkzqopzO7Za3P4oENk
PANizx5NE8Ma8Rg+jfdKfhmSaV7nQLVhhvnG2ZBWg6nS1NGhcoPgrsFwvscq9x1nWAiKLJ/IQyHa
F/Sv/YPAYnvjiyLB0EmD8JRm9YDkk0sbTJsw2NK09IiCp6yVMyHtidPJd8udy890rpiFuXQaN/Rt
GuBmurqv65IpLmUQWHMnWaZvkQwOTpDg46Dx+dUk3IxphqG2cJQ11xtsYzoaiHqopro/mVyi1y3E
6g0xcN6a0jU/pWbTvWVxvXD1B33fQCzYpwKDpOko/5Uj2WfcqpPP2PaReM0Icwv0h9zli/hsYj85
9CYOJCNCyFq5ds6Yu0MAwQ2YghG2/yWMzP4sB23u6WYJdBKzcRpEfGWO229zzDaonjD9kGQCSNAM
0vkHoS4AWQk2iQ6AGbFPdsEHvZRg18y4nFJBxw6dgZfdR2MkmOaFHfKapp422lafdViKizsQ1FqN
JTV0MdvuVni8t1Fc5e9TjO/QLLvkYOFvXZOZ1d6rMY+uE3DVXTPmSO7zKd/JMkQ87av+Cy56RPaC
MBJyQNzpbiTK6I086WGXW2HxLMkbtVYQUuprip5v7RN1e1dN9rTnAEEyhcLvuwYD7a9a6AsbbG/J
BymM42MTu999x5ov2TgPRyukLbMqMUwB1QvcXUQ0+9YiZXO1lPdXXTPnhbLQ74wcxa8ODLemnzNA
45V+7m5j2zAe6JnSB7P08KDiKXoKSY5B9luovdnK+daGuY5gYZlkk2o4SBj0oEzXc3s2oKM8ht08
XrwEv0gKwGA14NbEwtRjfjXIS9y1OachPDCcqtTtu7HsCbXRYAshhGOJXEA6TezUCHTmBPhrZXPy
WTazFI0wmPoU7Crd+W6fuO3wIhA/4+i2bQMzjwszoO5C/wHz57Q12nBGyOItbc6ESEDOJNuAoG6w
/y29XXoTNHT0EfefDDd42kucXcBB17ZpE9uqhNpiEOieaMOP1aFxR0RAvL7ELsEQ3FsBZe1sZe0x
iMOA4iist1i90MZPTt981RnAJ66hnfg0mjZ81lNCujwnzfCyJHDRiircvZ7G9FwJ5ICmWuhgsh65
RVea5g/kWdTVGZ4YxCnT5xCk1q0buG9ak+RGabjjk9uZ6TbDDPSjgF/03YyE5MdwxBd0ssby1vQP
EsvKpeclFhTu2A9cHarXoKBShxtn35mV0zNRH4Oj1jAeV52kYSxM8hzJXLf3cRfiRAWBQrR68wDX
Cdk+q5M6VY0rWxNvon3rS6aBMpQRl44+MPO3ph8B9zZdsc4q0olBVF5wzlGfkIVOm5GgK6KlD1xt
f7hRdzHiplzTNfrm1tDS+IVjInBqcT/jREAQKCoE/cO8C+PERO40J/AaALYQnFvvNOsRK3+PWGoi
9x64Pq0F91WObOgjhyt3lhJ5fnEqo+WgSI0Hq2QMyeX1uddoT9DeBoHxgW+FmxMsvY8srr4HkH1o
VriCG0hMsIy0sruJnNVFvzs+cY2oVpJmJrN6u30yGpzeK69w0/XgJ6ii8MbscOZT8uqEukpn5c82
FenbHEcHS7Fpapu2eNjR1OnBMK2NIooo+3O7ZuqvxOdUsV1QmKs92/bTKOlH2PgxNzTTrnNbcQ80
Scw4wgF5iHpobQleM1ay+V7nwfhahXa7qU0CiGmYh2td0+mojTm6h6ZbXgKl/Kt2bb2thHykh/5S
MevdlYbxoialbr5bMdgnbZj3KSKEYHTvSeA6Y3Eab7RtXFYatSgBsVdiGtJvrWRD7Jxy3DoxHQWc
ZZRB2D2OZUBFStCXuZLj0G9bIMKPbpy4X4QgrmKw4KPmmK2PuJ6bL3ZvoY32LYtSmzjWIzbhJzsh
UW2eElzvdTXsJMXewZ8LgxbKZO0YmXj3Gk/qWTuZj40sce5y5S3RTX3zaKoO5VsZD4+F5KUcZles
Qhm0r36M+INSCCdvsmyyMgFFk4mB7prKMFOQW0JoQWTwEleW1RzMCYI/oS7DPi4bbN4d5lHCweQX
VyxM2QkJxAC+bFWJ3Pja0BJ40I5RbwhZY8jv0UYrzLK5D0Bf7BtAjlfSbIbnQHhQmTD/oJS1I7po
k7Z3xlz9tZ+HhwBI4v3ght0WJ099IMtCPTOIKvYlDbtTazvRofU0efaNUsdM0Az2i+QyaBg8o0tH
WhaklQsz8y91OsynrucymfOxfsyugx4PnzbBCw6MVSfCAykCbzsSc/w4FiH7WtzpnREN/gvKbzq1
MeDEeQpRu4i5Hp4dxKGIpMgBODep3VJL9LwJ/SRQVv2F5fOlukJwnEwOugHJENGhE8ppYa65IWtU
b3GpudsZ9cpiWHNlCEbThfjTW5ooK9iWERLqoGg+nNYuHjhIiA4fXTIiXU6VrRzpIkEjpM3ddM69
abtsDtgQcvLmvZgkjvJKchS9OLO7SSt58kE13avGF2caEj7Jo4AyQFwV0Y2+LsnwVRc9t+WE5ZfA
HzYxgywm260gCXR01xeQ8HPUt0+dn2Z3ReS1Nz4I96NGAK5u07GHkaDobsJQgGsbT8W+j8AIem1a
XPsSUy16Iyp45lRXt8/ye5Dg8tMKDTqetDzGxxgO/qpvXRglGLsOBl7XC1MXjIluZ9OZ9cKvxtR9
5kmVgCnDoftKYyoOyBrR4V2rUWaphftWgn5eUkYVM7kC1EAyk/9A3eRtZhM8YG0Ro5HS/AXcO8QP
uEWRbATchA5uZT3AnBi+VRkZk1PvGXTP6nfPohhZmaoiCbxrvs6hMxwp7yaakVySHC99wJZ2T9Jl
cbUUt32AhCiuyCDp1hSr07i1sL8hOuNBNG/qmmQPnLLDjBQ7X7IkOPz8snxgqJw9xlXA/d9LpP1M
Ya/lJc8K/TbFjl9H6yro82LdcGwKtEWjitYWiLr2W9Z2dFQMa2AG46rYAYHheK16z6sOMipmMVkd
wJqVFFiyJm9VdZH1Dbu5x5C2tfDSy15wLwx96xGYnVVvuswZgt1YiKHcjapHeetFqjVXjDLI17FS
/L0gte3Hpq3SYtcQ1vRS1JzwdCqLajOOU37PJC7fFaMOTgZjsOAYVXkEbH1s9LQhXdD90kmscggL
B/4572BAcvYQvMov+q1rA+Sls+Ge6I51D2yZ9BeEiyLPyKwKxU6VPhlTE35zlPfQl7PzdWI4tLXC
gUCD3L3H+0ofkqykdNMw63iMMm0PvAT+dBHFDFQkF439bFgWcXozeeXHMq1ld1GpX/woiLR7MHvF
Ww/PXQxHw3fUQ50E8j0KB9s8dnEZP8QUsGiGCE1D4pi6BPrOXtHf5NCHM5a0sPKeE+nWdHWAlKlP
WxoIoAZSSJut9LDFE17JWIH9l/I1HW2+RHCWdHZ0K5Py1oStQUcKB9gT2TQAiGIHmPJL6DW1cUxb
GYTfWkN2FGkGq4fUvokSpSl+Wn0g44OWfK+zbfV3/RREe0IQad6Ivsk/Jg6vnU4SxGRZq1DqFdDu
EAZ0EZlTUdTTOTX650gbascXZp1bw6zRh4Eq0an1XQ5s6MuWqGqi4aj7KtjwlbopSoXj2A7dV668
JJXa9TJlbtINpNkWCmGIXEolNbwYusXFPEDprOR8LSLSumoLtLvZ29NPj4PgKbM8MiGRFegXeGDy
AZMdfgy4M8/zMLhvJjm/W88A2L8aEia5BAGHF0A2kB6YV38rVAl7hKQpdq7OHvZTxaiW0bsiIgwM
0WWBuNP1quj84nSnBeT0g/29b6rs0FcMp5KheZN9x2ZqVydVVBjiG8Dqz+1Ylisc7AS3h6m5aZrl
egVC8KMoxs+gbIpzpIVApkl+VJi4oCl8KGWrKOC2yw5NfGfIZdOKW1rC9aBPpt+7+yrnlR16br0Z
q2jtYsB/IJDCOoSGLq7gD1nCBtGLEBnafKMB7aPWTcZrxFt5zBzxlo6h9QWbtvgaA47b4bMNn8d+
0jevRr9WesxSiK/Qm16SHOzMcfLsJP18ZDbzxLXbQgxPBPkeTQK/YiLurviSmWJ1PRQFO7LdJc3A
eerIyn3RCFMf3KLTb1ihOWYj+MmbzigxUQc9GoaIeLc1W5R5QzVjY4Mq+je3bJLngNS7q2mN/QbZ
Q3G1tf3CjmQ9L/DMU0eqF3qylprVIiqTmaG9RH7HREv2Vosde2lPz1oVeKu6kzk4zpORdgQM9LBQ
K/P7OAUD6K+IpoOg23rKzRkWo628JYZCbNVC3IejSeZ8EuSoQmjEVUzdVqYwzw1t0U3iOu6hMXV4
TDDOU3Hbld7NbF7rkU33NRn8edc6+MoDvJvL5his3F5bj6S5FmtCgIvnybEdgDQ9tgSuNstLl6S3
qkAMoHVYwiayeb0CoMzsljZhytisr7WorC2Npa+1HcBvRx4j1qlbj+ug7RnuTngDikw1B14v68Co
WkEk4hKfshDJV57dx8n1vS1cDsCOGuuV3XWvYZpGP9tiFC6iVDJYvX60Fhdw8XWsZvtpYAtAzueJ
5z5v+5/oFMaflVc4h8wA9MCI71HaXQWywx8vhsVrRvTlY2CJ+9jp1EvkkQTAdIHrn50eE99D7oi2
0bUqFIf8DJBS4CfeMYqqNoZCf2IbdrJa3KyPMREm94AEv01J+Nk7Nk03KHLQRFMCZcgPx3LWVPf0
LfthV9ZcLvxGXAIXl/ZWEop49sYRFXElC3u3dGFXhsOINeL8PNRWDtSodxqmwSOzgHGEBGhK0EmJ
XYTnJIjf3TAMxRqJSPuaFCmdZ5moZ5YGcsRKJmBotT4kATsG0FR+JJj1lw79GE0/Ze3cfEYAn6Hp
NMmpqFd9ZgMsrjzYerBPvatHus99lcV7yL31ZrLN4ZNVb2xmbmhPhJQk29ZDcRISmkr8PIFUsKxg
fXSt/ByZGRy0vZB5ekC0+LTz8ikwkvCJUdHwrOjRH6PGR3Df9twQqgTHiwKZhTktyq23glECOWHe
u9n4+uT4njzXRS+xMgfhD7of9GND8uDEmkMoZ7hSDCr8XsgMa4QfZXN+cSFw7tukPhakZTiY6SUR
JUYwNxdUOHoXRDjfd02E9Zvoqhi3NDY1Vhnjqmaunlgt/kfbAj1fhW1o39WdbmnnSYvBvWGHAN4Y
Hh+82XKOYuG4JobUB0PP8bq04/aiddRFrxnYqZM5B/hr3FrtE/Jgt41n4Rdr2/oKo0X5+5pxywT/
x8zFiTjbUBKzWg5BBchSYrFkYBrLTW+BOTrNFcqNHRMSZODamS+EJaN0hglYw4yYtR19xCbdbNyC
xhgN+5bM3/Zn5nZY/nyBumlFblEVP2hgwi0+wUo9OwWqvA1Q+g4wUk9RY75KrN7ug3AIiLsYYBuo
1Bnu9tHWy4CWz7StCAs7FcGojOfBhp187RJUR2eZ2ZAyscnjV6iTMGu/tpMljTu0ZGnwwCh3gIZQ
Sdl+m6TXJ8jAIsPI3mej8nFVCBfII8pu+vImtCDCcJ3w0ytNkfwMwXgBPCS+eMP7NB8UN9hTp6qZ
cJ+Stobsq2yjjWa+5dY4r00X5XVEc/mJfgyUb4G08Ey67nQzeecPodvU4XHyyULbtAL1zOiVwVZU
mbPzO1TvfWR6m86U/lOL+DcnnQNPRzWCWbrEjMp/0kuqvzh6sj+VoVKH5pmlk00eT+MPOhTT97kc
xKnFbv3ZC7t1TkNWlOl9MVFs7XKjj+VpLCrW3NQo63sZhca6LDAmOCijGNn4LWJOPzHAR6hh+qlD
yqVRSgjk40QCzIowgIGkOjoKXJIBcILJIb0Fbi+Mih/FzPjpmLSgBbcJ59tP27Tmo8Ft5ODJlv+W
pAIfDrlTLQe7B+Mj3liO5Y1716Hm22koitOK2GQojCtqWT88qDSv+zuZGg0wwKaPhAXUixQRsgZS
6ORvUd1A8ESdoMrkO0rQkBYbU1A99W+GMcDfoE2LlrO+474Yc0tUgJQSZrGe1W4lGbbJ17bNmu5A
LRmpeOe6bfcorZKce8SGpkLBj2okYAAQdmAs+JrCqNhPwZi+ObXVuJu27MZm4zj+cKPBPTQGT89K
3Dt23cJSCb4wVug/8mJ2YpAyPjoD26OnNG0EQZ9NuC0mmQVvbJVp8tY0lGKmKZv0QNhuvVAHC784
DL0n6DLkBkTulZlCT6UCse2g3fZuwZcTk/mePKMoslt8A6XfG/f/a9El/z8QZ/9/F3+nUUj/g0T7
M/0e9T/+nv6x/JH/lGg7kAuUg8raZIhj04v9L3SBY/0H5AGN3nrBG9Gc/W+JtvMfqFZt6fF/xHVY
LOn/0mgb5n9AOlDEgmgl+YMs4/9RBN7fbbuOhFEpeQrhfJ7jup7kB//Vjh9N4xTppjU33Ds8/Vhw
O1ujRYNYlmIocOo6Ogvv8ssX9AdwwcJF+G+rMM90hY0enOa3Sy/AWtICf32mD7M9R/vJjLzKk40g
bh6TIO/aPz/F+eNjpFKmcLh3a/EbJkH4JXCtITQ3Cznfcmximg7wGUfM/cBloo8ieUvSQ4lQMj1V
87by1hEksoQJ3moKjtULtlOD+Kj0VhpkUq8Ba7b4qwQDm7UrGd6sZxKwaCwR/04TGRkqV0exRTHg
XsQNX7pTbIf+vIh465XGzRNiIl3Hn8l3+xPAAtRXw9iawJ8QrGMc/zZ9qwYU2xt6sxIjsbY20Xx2
vAscrhkw5jhwCyMzeuv0tFA2/vqfv63/Yx3wO7EcxnEuLA2prMVM/gvLYqg520XPOqgsJlNmMm/D
AZoRjL3HhATxtZqDcT3N+uGfH/un35F0hIdO0dFa2r89NiViayoCHgssctxRM9AN8JryX6zw9t9t
2/+54hzL4oPB+1isCH//dH1jER0qmdmFDgioTeVsZL4Pm+vgFVjPACytSoCcuv7M8tcmvQl1lxUL
6Hbnsvwn9OzrcVXLo0ABC4bovvbeiD9Y5+adY52EwyX4LiL9jFjp4zh8TPaLzmia9R9BdxuTr33+
L+/PHz+Oa7pa8tVZy1v0949TT6EzZg4EwcBdC32H9gMkRrwLg8swmZj8cFrHi487XeOZ24wk3qrh
Plb8IysZyaK778q7zNyF1TmdP1X00wiPfSU3qQNLs6HCvKR1sy2HY1Jtw27jxDdPbhQpD2hKGS09
6A6pGqdYd/zn1fCbX+SvjcHVjsleyCIU7m8bA7YNH8G2njekyVO5VPOO9v5IaejDPOp63pZK/su6
FwsN4ffNyGOG5ik2aVBtv32XtiKoKLcU8bQSI31E5GXi30IlL8h46VT0Ag9B0h0KoL3oqu1w787O
5p8/9rLIf/sRJBFMWisF5puIwL//Ogv6jU6d63ED7JTujHWxm3oLaegb4e/m/n/+LNehd48liNfd
++3jErrYmeif5o0bIXoiN8V0HQf5VYFoajD73T8/bfnbfv9kHkN4Dioga8JcXv9fdpWpJGHHIsd0
Y7X2Bc4wSmx0YqvMUvAE0vqVrJh1TNaKG7v/8sr/YWPh/HQIidWKQ1b9dq6N41hBkyI4hb4FpnvZ
xvup18G/nDF/eAoHu6d5D4UpME/9/fOhirNyyWfchC1d8y6vaO5Le/qX9SGWv+a3r1GZJOhyluHp
Mv866X75GpPILnIyU+cNzgHyZxMa5ojc7E7g8aZBD535LjcStJEj02ejHf5lk/7D2aCwaUnJxim5
riz//pfHz2TptRJ90YaKdRkqf1YtQhlz6hGYN9N0ClS0YQX/y1P/sBkowe1AwGniqb/fTOiYIVZL
A6J48zHZh5agn+0hYwfLwlCclq1frv55tf7xieyqjmkx/jfNZav45XMmoiKuE1bkJi6Yk5AOyCYe
+jh450ysS4PB2xwT+PPPD/3Dy/8XwEotXjn+t/xQvzy09DNMOf04bTJxp2rgF4GGBNR7xc+JjIv/
i2eh513ee17GBaP167N8OYRGkvAsBhy7YYqMbTHCEdJkFeMHEP/yCv7pk/Ekk0gx02K3+e3r9NuI
6osFskm6l36yBibSBTOSiQnljGv1nz/an95ErTCyWf+bvfNYbhzZ1vW73DlOwJvBnZAgIcqVqlRS
mQlC5eC9x9PfD9r7dIspUYji+EZ0tItuJJHIXLlyrd+Y/EEgPX41TQ5Gen/cmdQI2KsKqwlVFfAs
74/y+pVUWbMUpL4o8YNSEiJ1F8xDICNK7MKn1bknfseR98eEz4WuYpn5/livYidiZ4auO7pt6KbO
6XT8Rqhd+yW7UnZjOXqo69j3cIJDNSKRH6fGgZzTJ26jDAjeG/3Kl1OWfOgo4DC2SRVRtZDVJnAL
0TOcoE7SclgSjOjnXCNbG8PZHAFRuljNg56voEsgNAA0cw+3M9zLOLX1ZRytLNhXO5Lf4ciGpRpI
6ZOZCl/VHwEZN0Mtu8Pc/lLZHbtS1r3JT7xEBWAXSfRu3p/1N1+ddJREALdGOLDCJ44re87GHhcQ
DWePzYLUGSrnYxznsEY64wZFzUtVDYytU1G17Bz9T947lIzQp1z5IctAwjcASG5w+UNwGnlf4WyR
cTNQLAs4O6WTbhdl7UKPky4x+gS2aRsfJrjYG4ohjVfPcEji/tC1OGA44a2k9+FKyvnqCOC6yRWR
hqkm60Rj4QhAfo1+ohLPALLKgA5KuMTibYUYZDXgwT2p4WVWhn/enwL91aZ2qBI7Ko5dXA246wrL
UA1MbFIie3JlpYA4+6fnehAEX4vyNzsGHQNcylFqgJEe7rA7dObHzLzVk1u5+Z72j113UKXvIQJN
i1lTufkYLeJQw0WAUCyWYVbugXNPjN9A4lHP0FG6Se/xpsarqFQPRfAYT9/6kMLkxyG5GZsP77+a
8hz9jj8vee6S9sHfJnU2hHU2S6YSw8ThsKkvdPlS4u5pGb8m+y6j11s336oc6K/5wZ8+F+mVb3Nn
/YzKCR3gLOQCY9zWw6MCSjmoPurgGKL2q9l5rfXVLi9yLrWFB4V3cvZV5YHBgOHfu2W6hRqIhViw
qzAgHHZ1e8Bd1hj2fnxItetI/Zh3H6Xgl5re9LjNl09FfoP+1LcxudAoapluZ37UFPQSXO3r+C1V
99gJ9uF9mt4CizG6a5QJTAMFAyP8OkZf+xmwPi26+1k/aAjfRFiXwZwjbu2mTwu4e97IA3DiFkTR
XYtLBirR1UOBgDOdofzz8DOGbxJ9yn2E7D0cXHzKgA/YRufyXTjfkozDK6JD1Mw47LmgRrlkG9oV
4HDbgPmIhhA15+HB8u+rbmtb11bvkbxI9mFJRAEbVNYVcEI8Cvtv0PxG2BkgpFpk5VxUB68Nf2t2
H2R1nyXoS2xK2GzSJZyoGK6zchf6yT5qD3P/Iwt/jPlusjZAO+T5Qq/3VobqBdocCnrYtvYkmzfV
IQFGCRO03/njFQKMioHe3GFcYNR/HS5ZU5aNTT1Jt8yF9/jIsDmbshz1bjcsNPpwCpoedRDvAilD
rTjFfIGovnIivrVFTbJfw6ago9uKcJ8A+1zUeIVx7vI326yn92GncF9WtstzTUjcLuRlMioCnEuK
LISCBV9BJRb7rKH/ABQLbqWpYu2zqGTMPxFJtOXvZf156j6N+i9N/93AfusRl4LqpsqHsHEhXuQ0
oqHv4XVv7yDztdHOcDzMrC013CqNa9pfY7jTebfr+6/hx6Vr9km6yhqkZzY4A37kyqKrm44kEMGg
4NK6ycDRm/vwqr1pDRdSa8HDq63jAZa4re5VVKowlEfUJXKxayg+UlAoMJhVvOC2T6/L7iLT9k62
OSDZlOeb9Gfffraj+xxhj+nPvA/kHR08xHFg47LpKb9vpooWdZRuZeNLOf+EpWX4Vw2aIL1rT7cR
nJ4GRs/Xur4twwtVAWXtjv099QDb2mBQ1o5eN7v9cIMZwoyDEJTJaq/bl03zjS5u+9GfvxTpQ6aP
G51d1ivfbbjUbTZctmjZ9ygzmtITGHS9xNuMYhjIxLq667PLoruwaHxOv97/4q8yLW6MlLGpcBAi
l78eL+W2aFOrgrvlDibO1kbU/zRqpLQkQ7+afXrJfz+aonDGIJVhc+MQVpdq5nrfgCFCwRoav04N
b6iQwcFtSHFzWMPvj/b6PkfBl0qU7SCJwY51hMy4TpqlNj9NUPZsmu743sPJAUkMrhS+DivPTKwR
5hQ+IY1yD4LAWDl+ltkTdhNJMpmsodjM73NR5MWlI7bKIuwS3nfESGqbpBHoNNVpVnbtG99QRcxC
NYHNL5MqHHEqPpSaDqzQzSwDz+HaWhhJsCAUn/4Ldhwr0/o6R1nGoooDVdSg4iAkTHFVOFnXI3xY
FyYIK+nSkalvcQ1B/yt3/RzctGWH5UrMFV8S9XidUjb1eMrxACrEmFv6+O5CjXO1fPhWFgP0UftG
nX9UTSStvKB4I2AohlFJiDXyYcg6x3sixqYgAK3duamR28jGRR8VE9eeefouF8HWwEcnql1Li6b9
++tVzMKXcr3Nq1G0pxnHrzgeFz8iTQVj2riakjek+UiktlQdbNXCbrIfbvPe7v/6VZemCabpMqeK
oYonWT9PVgbssnRR/pdcel43FUxmbluaW2h/BkDK4Im5SMp1cfn+y77+nkjjWKZNqYWUk7vX8cvK
84BGhYX3ioW2INrH6BdkvrqhjzlufEyD/n40B64Q3EcaMKb4nqpmmCC+UbjD1q3byUBF7Yomd4xo
zo6m7rwy3KsvyQPZHdgrUDemiSS8HITRdiaxRF3QHuulN8tGBIXqVnAQtnXZ/UmyIlr5lM+FmpfB
xlY1UhFKACTliA4ZwvKBXSYpOA5nbmHfzdHeSYBx+Nd2/WBV6K+hIiWXZHCgh2qAQQ4ya2B1smv+
gSblPHxPkv0sIW2GmN/3sH+gxQ52fR+BKTDK66644c9TEe8G56GKWI9oAvLfOuVdpzzwDCgdPMCA
Uk+ui7Mm/6uEY5biX8/Fw19+S97TsikLkIAthWThPXE40I3JTnK8mup7f6ilbVXq8M5GxO0Ms9RW
ouuraEBFhUWzNDUchzqBUB8Yh3IyR0wOAAhwLQO/xYHuAMks1V2apn9mDYvLRo7u+ly/e/9F3xxZ
YXiSTW0pXh1vkVkBYNcWFR7rcfI7HJVhZ+Gfi91RKHmIse/xB8DnC5ytszLwq725vDLlOerXHNa6
KpybnRoljVbFET1D2ZvkAMJaZHH5mTAcKrO14u6r1gABbJlXRV8qIVRAhd2SGgiiG+2MEzvClX3d
uJg8mBdZgy3SYE63uIftc6fPb2lbBa6ZNoULNW5l9zwXqo93D+0rupPUfvkttEaOJ1srLWPM6hFD
NVALGTJKsgTO70HpyQ5VVLn1aCeDWryQleBzL9HLpN8ZHXQEA/P0wIKfsWHx5QT06G5KgEUhYKVC
8YN2AmyMDZLfh/SJsJmQzTunOnDR5l4IObaj8VECH27jvV89lThWYGKBnRRIo2V0kNPSrkctak4f
h2jfQtMiA9loJYNd+zwaaS3kPlbW/FufxFi+PnGEliGV/ePZ6GPFxvbY6CkK30bKCAbQyPA6j3GF
rnE+CxYQUaboO80prnppAv5Im2zlR4h5xnLTIXuipS+jbYby2PFvkH0jgi1Eaq70qbSZkZwabQQq
+0drtAJIqAiMBtL+/S33euVz/Bq2oT53aYmjx2OmNpCoFo9Vd25nt+sQA4WrgzSBTplCl//2lNCo
Oy3CbI5MwkFjQxgsB6vYAp1zB8UxN7HW2dtc4baDRpRbT/2272Zj5f1ezSmJBZdIg30mL1MrvB8u
SFZrNfCC2k62PVVfgJtIL0I22mhT+hS0Gmq9U9WvvOmrSPY8LCgEmy1uU2M8ftMB5K0/6Nz7uwDE
TxyhuxU6mXVjR6myaCLQuud4ySkJIhs21iupo7IEkKO9vQyvGjahhfvAqz5ulkRVDQS5dbMYjF0y
xgb0Y9osE8UFjBbdvFN/AxK0LznUVPS2jR4ryEiiGBK1/rZd5DDfX2avPwPxlY++ZD66DB7keD4g
ZKi95CCI30vVVW10sFGAqQ0cqF2TLuzL4ssQr9xFXi1tjeYrZTBHVYBxUeg8HrPHLY7bF1gK7kzt
ZSr9SBHZsYdOuh2m6vPfvt9SRAZ/sqwyxREFCaOi6BsrqgtXYtt4lcxFHmmDS9lBG9rq3DxwnEtO
8HxldS+r9/g7s7ZkhWCh2iZVEiFxd6KFD5UX8M3UvoKf0+zo08te6qsT3F50oWLcj95/09eRUuPz
LeUSemj0LGzh8pUbjYLYRVK4ytgjIovh+magQr8xZ1yvcxUYY2tiLo1WA04MHe7RuT2E215JVs7s
11sMKckF3kFG7eiqmHJCpIBJXWkY8yUqAi9w2rAaRV0tyrZ+NSAhxIIaTWRYjfnj+1PwemEdjyzM
OpSezkIyg5Et1xptf9fjCQvPy7B2Qbwy3WtvufyWFxfqktKVRbTK3KaSvk/2jF5Ap4GfCjZaezu3
17oaV3vF0MOVcV9HkEWok7rYAm4higjjZhGcwrILqR+g4LjtpgaSk5QHKyfeWzNJBkI2ZINiQ1X0
+O2C2cA9OlRzFw7iYkJggrEeEJ7CAdw2wrUu5RtL19GBJ7BwNetZOvR4uBjUqTMX0DPjMf0Zmckf
8M0QDRT/Zpj8m8KvdgXHf5ha1oGmRUBB1Ty8v3TUpVZwvGOXn2AYDlczxwASdfwTgpo+Rx1A9Sj6
72W4VOJAiNLwi/NraJsQ/us+uioQ7toga/OkTxJ0TmqICBJhmwti9xoBOlQDNbXYKVn/eyYD29uL
02UoAe9Ey23lKHkduPm9lrq0rkkSmbXj39tpRqwpwOncMJY+lD2yimiz7c06cVNz2muhPOAggwXM
+9P0al3oNKa4twLio1hnmEKiYEs+PI4mTtyF7bdHCe27NIxbR7e+aFjmnjMYlHa0brlzcJs8fsXC
t6GtNGEC57deLCMTqqGJ8q0rEb2i4/O3bwauCpFc0kyka19BFME7yEMdUipF/+1HXeEKXNqOBxHP
zRVU3f5+MAukCgmXttQEhTdD6A+GGbQ11zcgcZmmZ/g6BtygfjdjZP55f7BXZxHgf4v6I9kWx60u
FnMmaQQMAxvPRWqP63GM0nfl2E8LTUvJrP6QhbSU3x9S1AHWbWFM4SySEBiy+oh7m+1X9gZGuFeU
qHEneSdjj40O+DzSAEOQPVHMcYuvJJ6VqnOZkJ9uc2jp8wjnCi/mK8u3YcZr1krN59Xu4ffRZuRG
SanZlEWAyzhBbaVwAp28tCXsPbT0g9r+qAofvcoOv7skvLPToVwJMm+MSnChJMKwhH55iUEvzows
MnW1sRL6WgYtisiYPliwpVAmR/cNOwLndyvZa19iOfP+jWs2t1jNpKy2QJKXZS1iMuQUWTGnstHR
M31MG9KrFoGRiyrurR3b/AFGjXIxSWj/dI7yq0m6r5M+X4UhWjDSMJeLZMcTaqH+ykws54f4q+CL
kh1QUmCBC3EEJdF68KUQl+bSvNGcDEdxKm1dE8SHEtEoGc01jTYaSjhrHkLL1joaWaXCR8FvkbyG
YCZW+8I80Dvq1OyGqL2I4cdidTZd1FWa7pH3VT0ZHGVjgEH0sfXeTWO4i5CTKw65Udffg2F+XNkp
x+cO34cE0eGOt5znoK2MZaZerIkxlgZLRpnWRVzBdLUKHwDblQKr3jkNFcGgKLy5db7SrceMEGW8
lfVxHBz+OzwXWx08OOmxiLmK/A5N/Zjh+4ZOKATIzxKifrMk30HqgX/ZS+PKiMeb4H9H5Ppl0OjR
Xt3AyhGlL8qeMVhwNdiWuTN+wLBhLmwEt8JJu6h61Bbg/P4n5P5/usL/QTrtxZpzn9qn/3oq3j5l
v//v/7l5Sp8QBn46clpc/pd/FeUpsmkkEkCOHHvpu/1HUd5x/oezHnAuxXFiyHPZ47+K8tb/PHeS
FuV4G96isgBY/yspL/+PbVBKWHgO3HSXzOSvrBbV4/36H/8tyApimznvrTCdE187QG6P0KBG5mGD
FGj2yZo67BUdhJFpBavSF3PssYup0bKgPFwlhxn5m4/jLBXolbU1Oi7IgaUD+nUIvWSoPoZtq94A
tLKfyq4ZDqGMIsTOt7N8OymLMIk+RG2EtC1E6xfTfvefGPPSvfEZMvNv6Pn3VZYd8WKLO1njAPvq
dGjuJLobjOnL342FivfGNyR93NENAUtmwvvGOEJrjOugLrFsxIWb3GcMu/I3aiz245yZFUTXaoxt
hMZaWmo5WsA3CAyr3wbJtm+hB9nf+dapF0YaZh4aZudPNvKXGHD0WfVtGlobJ3hZ+tL1tn49o1Cy
cqweh/V/33CJMi/ecBhadHeN2DigCZ1aGx1l65+qnmfyNo5V6UesFekXY54tSo2BYwMHBv88rMSV
44Pu37GFRHg08rYa7GI+YPQr3ZE0K9/wWva/9mOFx8j7n/A4/f13jGXsF+/nS+VomM0ws7i08ael
4XAV1ZJ8b01GiNBsNKYr96/nwvZba2XZDi9GymO6eXGvo2vN7P2xEGPH+KmWH9patZcrkTVdYEbO
FRdZXgk/Isf6kDijD0W1DuQH26lkSrWd/QNiW4+eRoKFpN3qILfqUqXkIMnNtNPR2fyloKly7Y9p
UqzM0akNK6R8hRyiZ4M6iTdHhpc78yWS3yuH96lHq8eT0tVDrfrT3HoT5YMgzC+UpFxZuaceLSQi
SVujNzF0reer1QdFDj/J3doRe+rRQrbnhJUWh1rFr24SwJOVqxUE6X94Z29ElBNPloWcwdKnAHlJ
nkwffx/OyEbna5XKU48WY5WZgszIitZTMUlSNYjvcuee96uFIJGoozpb+PrgFypjKRoDLJ9Wts2p
Xy3EgCzPooyySeM5lfYxVOPfta//J3/AXzn4XfzFXAtbH03Fds4LBHgL2/lRpEi4mNXN+xNyInKJ
t8B8HGwdgRoWCAYEaMjNFrpqatp8Hqs8+PP+GKdmRtiVY0e50M8Yow17GO+GXjlPmoN/+nmPF3Zm
GqP1OTisxGyicVDD+AZHgzzDeU8XNmfu2KmuJEmLzhTCoTZEbVwLznu0sDmbVM8aJJHI9UcwzwFO
FbNe3Z/zbFgcx+EKSdtaSUfuEZba3GclJf5Vms3bn/NV8mxTUh56hHw8FIfdAl5iI9Urk71sw9cn
DwWD4189SxFqEG1GUAEm9MXPEuXCrxPnMe3RmbUCI/4UILGzgjI+9R7Chq3RpkrCmV01ZDWevAEd
kLXO4alHCxtWRzMoUIOAKeKylA+6p4SrAIcTU7QM+eJwRqICErhTN16IraeN5R1+auctGWGbZqWv
q5DWG4/C/mMr91/hPPxV1+V/cxdLBClMoe5bdls2nhXGxh7sDUT3ws8PkYPbqYW+6sV5ryBs1ljt
8a0oAKc70NYhuaP601nSuLI6T31VYb+G+WBm6C9zLlVIVvq/h/y/fPa/DPCYxx9/VN9B8GQCCudV
ao0Urz9+yfCOOCspgm99/PAyj9KsapmUVMWJOy69VLf2Z823yBbByikPlbKCDGDINZYPugOjG/H6
854ubFClC7UJ+FLjmbN9hSqzl4LGOu/RwgYdC4jwSH2xUAx8jU2zuKwL9IbOe7iwRcOhS6eiaNlI
Tr+1zc6dEE8+79HCHm2CMBj6vlt8GbNHp9J/lEiIn/do4RitGkPNUT5qPBUWbGJjH6CuNXpPbBxb
2JboshWI5/IhE8jnJXL+k3nmAhS2ZAEmMQwbYpadawdTRv9j+rQyHcv2eOMsEttPUmZrY16wtnvN
Av9n+yRG5LnbYQjTj3jDONeNCfZpG/UVDbckjPUPCgDwC6sNZJxApj7p0JgLjK+dPdrfwszEpRUN
OjdxFOuuQJ4Th8eotJ6QT5c+RejwXUijGT/IWGGgtLeoE6JaOSpOf5g1JIkC4Jn7ukpSCCRVeFGG
0SBvIlnJfi36afsmmaaLQQWqPkoIXUoUlu0NxmKI/jdx9ztKDWTPBrvpFiEO1fo8mtjHonQvf5Im
s2iBtkvtJxUNQew1C3M4K8MBp3YceuQeGyQHDJOHmB+CzRgj1OZ5y9USUoUmUxB9QYrRKx37E458
nxYy2MqnP/HlhbiDCrFE45zl6keHRE1ds0jPO2ItIeyYaeC3JTpE3lxCfjSi7geGNGfOtRB1lLLI
AHCnjRcnOTLaDXxdx+/uz5sS7fhDWqhSz4jOYKxe+FeFHl0Wqn/emW0JcWcuUUTM8pw10tHGa3SA
74mCxtZ5P1wIPSE4lrwL2cWIie9ic7qamzURixNRTUR+N5xKDnU/PmanwTrCaz4YzwtrojxAqCUj
emXYUeGvtBvx+x3StcNJoAP8k4uZwp6UeqevNFluvNGZwicUqHCo0CfcOmbf+ZwSCyBgzHZ/q2BV
colcfb/RZL86b2uJHe5F92zu+ph4HSrDlazNkGLwGjzvdBSJm6hl57pFfZO023GN8XrADOmsZSRy
Ajlzw6loFT4IEkgFTBYn0M781sK+jboBk72MZaTo0WeUzvACjoYzJ0TYtlisJV2KlDTPlj5gwedl
wEXPmxFh2yaTWY+xXwD4VOu7tOh3Us3Zct6zhU0L1rVWjOVnjwCXquBSqX6f92AhXbAtZZ5bA9tQ
BSmBVs2QU1/bVyeigdhDK/s8p6XOo1GergJk8qtmJYQtx84biYghbFhFQS6Mhd0uHSkkw02axcbU
QIG2tPFDqaXBefdhEQ1Jh3o2woovinCrhoBm/9GO6YO+P/MC0/mfsCNiRVQpL7u0Ctib82zuYBrN
O2orPvW9CCOoss22ajnJl3VeW5djPyKAbegpLE1T/qM7lXneYSMKdJQjvpaTlj1viJtQzvG2j1bf
8dQSEHeyVpZDgc6JN+N5OGbtXamEKxfoZ2rGW4tA2MlB0tXAKjjH2iFBk5YiYHpboP66RYfQ30d0
zzBSwtF4B8SBztGA+iS2HNLBjhrnvjL7+huKW/llVTqNi3SKc2dJk0Euy1SgM4uzHPrDu1kP1OtC
MoarzKr9lS9/Ylaem2svChZzLg1x3vW1p5SZfGnMiu8aTmO576+rU08X5qXGsAX/WHxzECzeIk6w
NQZ5JTAvSdkbUy6yZJShU52ptHGckwr7Xh+b9hJnD+0JBe41jtWJX0+b8qiYgzWoWlkZXxXen0uq
j0fj2oY79WghhqZFjFoLciaehgvC5HynDXDeBzWEIDpFYdKaWPvg34h/ST8h0au27Uo9+sTPFnG5
SiAxDVbCVbExITfn97qNqO5Za0UXAikKAykkZvZnPWEnZrc5ivnmr/OeLVxHsG1W0RhiN3EEXPb+
0G6zcPw73OU/sVNfToYXW0g3QgO2X9kf6qookKLucZ2i97YSE58BR28sdBF/UWEVFdOP6w6V0+k7
O00Qj+skHMVkZ9+oXXSpjNTQMImQr7pMbYBKwJaXkebcdmo+XdFf6g5tHNkXyohHYY+Eh4vodHwx
gQ48L28Uibnckwe7MqbuAMtJ82SW4HbiwFpZGMtHemsChCDigwMyzXJWPVzoxkvQ99khltryQ2uA
WZICtZhxDUa5+/2lcmo0YdNnWLw1UyyrXu3g5ojDqXntjJF+Myl2cxOa2tIiHaxxRV3l1IYS4sAU
RqVUx/QvdKuwL9UOPeHO5wu9/y4nYuQrUUUarmYP/OuQOmm5QNvlQ9AjGD/14fDj/SFOvMCzLN2L
xR/K2ALD9VQQHIEM32YJwpj5edFGEyIChKoulUKutaB+/gRR+RXPkLOauoiAH+9ZCYVoXLG4wknp
3pZ/q9OZ0yHEAsOZEHIubNZqnn0nA0xu7ai0z5yP5TO/mOt2bsccNLfm5ezcts0HpKimMzNkbfnA
Lx4eZYNBg47bGbK/V5S8NxhzeeetEWEDx3Nelz2Y8IOUt2q4kSn63/eRcV6jDr738S931NE322lm
mQTq7cClyq2gQa5sIYGX809014QdWqetX0pyrHl4UMYHtHWqrW1jntwVKrLXKZboWdhGP2Oy4vuq
WrTWa1u6cvJS2iMcLe2awfJR0s6RKzxvNoUDHon2HLmaVIPsDVTI7Bu8N8P28P7DT0QMdGSPVkGQ
qZwcatwcwrqow00Y9N1Hq5vlR1uP0of3xzgRYUXdIC1Ah32UnBrGCV5klVGln5b8Fon7CT3TRZBP
L9T6/v3BTsQnVdjohjLlGqaSmjfVwUM8D57fJiuPPnHzE3kWOeojNHJN1WOHO16JX8hGleNbZY6C
XW4Tyc97A2HXa+ps1OjeqV6q6X9kI7ugtXheFBS5s77azlOF76bnQFQ+YBk67wbFSlYWqrbs7zcO
7mdCxYuQkiANNmOEV3nFCPr4Ou5N6SErUpilOA0XmzBW60fHj7Q7rnzRtdTPdrCJQcJu5kDX7urZ
wsPdSOfpBim85o/id/l+8oP6tgsz+QNncL6ndphhnil9i0Mn3Gd26W9pTVfbNG6x0Or0PNzPKJ5f
d7E13eT4cO/1bCy+LIZS2xjkwxc5UeS9hd9ftfLSJ9abCEosjUyqpjiocQ9pIk91kitMrM9Dmlgi
Jj2vjWgOw7HygJvEG2yd0TD2rbX2vgDN/yfUPf/7F9+rG5zQnuqwONALNi8TEKG7WK+Sq6lOQy9F
mxM5pFDBRtwIZvxz7dlX0YbK512TY7nlF4E0uyqpZX4NHNTfqCGODFtnhjoXm7l8HpIH5PpxiIr1
KBo1Q249Sbb6aydcsIvYnK2cVW8HQFOsd+sD7qOYGQ1epUiK19U9lrm5WuyLHlGCsza0IuQI85Cq
UzxHlVcx1A5PMng4TVmf+XQhXLRRXA74PqjeQor/FEpOd6XgPLFShToRu59PyRdLJLSVBpvkQPWs
yBn3M6yEu7AhlJuVj8/TWFkP2tjkX96fqLe/BQjk4y+tUwd3+sGZDymL6kvvaMNVOlXjHb4U2srn
XlLJN0KUyHyR8VYu4fXOhxgbjKt2sPTHTB3jz42sp4dyGLmc92qNVW8Qb99/qVMzKOQTVpypfRsp
8qGpMcjYVFgaweEfMYVeMKmXU1bMn9HOqFZvp0te8NYrCvlC3DWy0/XmfDAMfDI2fl4jxzXI0aHC
IABHdBP1NSVVg8tIowXY9fhdll0P0R+sgodFJwybpC12mMzgezOkOZMR/x6qEnfbNOqznZxk2Td8
sJVNIc3tbW+VOB9iRtBcY4Q+Pur+YH5QodgO2yZL6zun9oMPOOGk29pP7T3JVXIztQFWLHPtY1qG
fRGu5pK8dXBL2GGR/r3t0LvSBoQW8QB09u9/hlPXahEhiY+oL+sAlw6pze7bztBc/uA4CYdCz0Lp
O7soOOS1gsxkBONa15LoxkRx8j4sneRRGszyLqTehIuojm3YiGUrDsQORo/oIP5pu2yNE3HiPJGF
O1BcFlyvTK7W5nL5pfl5k2dKsJLtnchgROpziCkEV7e+O3RVMN3ggqTdYMTRfi91JPZUNTHOS2Fk
IeKhDyBLsT92h2GscZSp/NGdqPesfMpTUyREPKONi6bD7PYQKPpUb3xtxq3VqKf4vBghgjAHNVGd
oms67HgkdcIrQJdv27JOPkKBGrdpoRU7JLMmSkrqtJZGLPn2G5tWFkJfObRaFeTIVeLekfzQlBDz
P1x3MaQvAqQqs9T5mTSDnGD+k/lXU14Ga8LHp2ZTPQ66PvBSv+C0PpSy832sTPwuq2nlbBLYvP9k
GKKKhJPhqzsGYYf6XuZ3W0eO+6vWr9Kfetll+AMFHYLnsuOjRUTnPclMA+/Ycnhq8Zc5s6orUuww
bhx0O5Jzj536tSdEubT12rU3XKbp9YdDc/F4+hzf7rWgstrDUGkUdrXkKraCWnVLW6GTUjd6emHi
4H7l93Ht0uuCP60VgL7yHIvLvmqHlWPmRDIHP+b4h5DxhmGHgbmXZci8wD9QLuy6mki7wZJAqquS
i7yIy51Mj/x6NPB4x+MPp8iwUD3oAamL5miGRzE/k6Y/chRNiH0r5korzc+3D3c07o9/nwboMC+x
ZPcCG4HyQGvxIsIxEpfddE0H+jlReOtjCHGnbdoSG52oPww+ub7tN2rrpjnuEhsjrwwaKr19qU3g
POLJxgR06GOuGCEGkbuiCfkoXa/d1yMIoTUGxIkNYIpybWlSDkYT0i1EPXH+XZtO+AiPanFvr8fB
1YPiU0jlyE1SdkeuLo5q2pAZ9UbyI3mNQfJ2zoOi8fHMo/RPNaYOp0PdflWGZp/401YvJ9e2fqit
5Q3tmjfF26mOKSpjN73fjBMyZ3iTSB6CSN0+LRP5oIRmsC3mMNpZBTqu75/np5aTELaC2QrN0m6U
CxVj6T2CzcNlCkfRhbjRr5xib5+WUDKP522eM+pvei1fjAjUY3aFBmar2o+ZARKDDqm/e/9N3g7A
pqjxPFtUXtq5yLx4QixiRCwsWIu/Jx4tAllxyh1NqefRPTqEjnIY7TMvZSKK1e66qZ4HPfV0rKUO
VTPiR+bMa/JmJxaSCGQFKQwxPZpSDwJziem4uVDIorrWbynITxdBiuD8LrPKX+9/gVNxwxbiRqjX
pYajeurRfTa9JumtX5iQ1I+mSeYyxomPpFmTIoITgQfhv6wPOMTGEMONxu2RX0PvwanWYsaJlS0K
xcx6bQeGWQ+ehN+ohdSTjivf6K/1O04gjkx7WSwvrnRDM2Vz6DepJ8uatA+HJe3W7Lp3NmMWYGlc
jlHpyV3u30nc4pN92db9n7AycPJ9f7pPEDnxcT/+BekEiIKC6eClQ4HmKDJL3dRvGksmu552jvkB
z4BdXeUftGE6AJLc0bpCMnAGaOHjAxf8oRy6rWPpqkWSGruNNIf+6Tc3qJy6amxeGlWyUoE/tRCF
KIMyY5CaSpF6PWpCbmKgjDbFkZHT145Q+pXn6dY2g9Xm/KnjQoTmRrLWJ+Vcp56j45rgdkYn/1QH
rfgpzUHLDRKywRatJOMndPb5lzIoGL6VYTw2l7gJ1yt3/uda6RvHqOhoktp6mMWy0XuTCVl9Y9hB
fJmm8LP93oh/cO0JPDOJlQN4O3d2kEyyZm9w6D4jkhJcWElX5m6bNuNGQvJmVw0D3lddNAUbPUAB
J9dK7QGb6IUBx1U0GTvMfyunrB5bafTv40mmFiiPym+jaMfKfX/NnTgDRc2DmvVsj35ImSdosg9x
Vlp7ravA9TbzPF/3XWdc4qSYbVNzGFZafSf2sQhIlKRGK1tTgtAy21imBiZ2pbi9VldBHlWf3n+t
U2MI2WdZBIVUlFPnYd88omxbV7sYdx1XmZr24v0hTpyCImi4kpC5rFu588yqj9zQULvDbKTJtTWG
8q1kl9FKEF7CzxuLTkQQ4/Yk54kfdh6G9U/tpAfforGyH857CSHAJ3Mbl1qN/rucadElmj5ztTGs
ovMgTqV3ejO1Kx/91FssH+pFcB0zv9FCuq+eYzV7BGbdBmvv99/h1KOXf//i0U6e1bMfB5m3aC8l
PaegsRKQT3xiEd9KFMZdR/JbL50tHyvg1LiJDOwjNzLWqRdJhj/I5v13OHX4iHDXRgn8oOmgBNd9
U6hbTermHe6v45XOvWQ3+bXldnlxQY/i0i6/hMgqu++PfGL2RKirj8yP71h1BlphlA/RlDcXyKPN
530bEeqKqU5TUa/J+ewV/p7pUyxPT+f9cGFF5ZIRmWbe594QNBon5ihfdnG99kFOTYuwqIKqLMzC
kbgcG2iH1WmkA24Ov7z/05ef+MaWNoVzvohlf4hCrnz4rls3sx7J26DRjfsq0ZTv7w9hPq+ctwYR
jmhLGkjFTe69sYKaDobfcRdif6dM+zI2k0PoKMGjnyYJCql6flsqZYwXdVdtOqRxMlcZ2uELyhHd
JnrQLmOLoqQmfSgSJP4LPyy+y3bS7q3EQfkyT5DP0yLJ3qeD3P6OZywoMn8gq/5/lJ1tj6U4tqX/
y3x3C4MBI13dD3DeT5wT75GZ8QVFRkSCbcDYGDD8+lmnuu9IdXtmNCO1WqqqqKyIOGDvvfba60lH
8RH0N9JGEiC4faDZ+o1lC4y8hMQDsY3Qhnc5w3p9kEfNSDYmJtOXXKTfsSiefqg68o9hRQhk1FBu
hloOB2fLRRaVNiDKkjraV2OonschxVUyNOthgHI3mB9IwQ9yP831PbKcR2i9HVjaysXiYJiZaA7Z
ErDhFfFkMnhBoHYApmcbYjQd8Mz+ENkoRsQgL+qMCGbb53MsgwBNToWsZci/V7QOXVGOiXpttC6v
ZG38cxd0JBcTQ0z1GCxsW8O4iwzueQqew8G3Gw5P4ytG1vU+05LgZ0VEzUMShsm81TWT921dyUuM
AIxDOQxllJMh64pbS8wxi0TcBVI9hvC82tgOeaxJdMj+QiqOPN1kwF8fKlmDB99Vw/LdqDo8ibZh
ushqMsZ5IAEdLqalzZLH2ACsMHvXYuSyduahWRb2WY7gYbTBrZZssepwQQ4WUtMVUotf46gFPhGH
nQcVAahkXKkIKkWkLyESOblt1hecIixEDib7SdImOY+S1UXnR1IAmTP3uUKYT5gPbeq2WYyQ8nGu
9QFSk9pwE80vEmixbufjHvJ7i/0o8AywJ401vc6cmW2ifg/Gmp8wQ+z7LhdduUbIk3NIVovHUbQ7
WWs9v4yOMqDjOcMRMFAPzzRCPHUR1cPychsQPoXQCdPzPIx0eUzxg3yX/cQ/2sqhYO1SEh/RE07X
Jg1q/FeRLbIn9QRkaQx/CXAZKTrdEexxU1R1bGlhUkXphkPMem9U1QCHkDb9KzEkvnC6skO3JP3L
6oGRnxBkVCBnUhc9n4I6h5Cd7GClhz02SUbH9jMaxg8aloPJJ7k4RH4g9nSjVyTW5Y1Nb6DKtQvi
IhacIVdw6EGgwDvRYmTQxgfuzVCgw6dnt0YWaZYhqPDIJXW2vZuxJ1Xo3qNLsD2Ur43wGU//9GHb
1dAh+jFPvPL1oV4XtSkHNh56F5VzIavO7jJCK0CU4slLEGFGZNgtTQA2hrwRNxLur3JsxCHJTA3w
6pjt2gT0JzdGCz8isZTzTWMIBXtkkogspQ0X9wLh68DRmyjvs2QAx5kMADxocdsxArzv4OOsOY+1
X5GTrOggCmuV+BSBK+2167FRfY8IqOm3qPza7VM5dG47c/XZYFn31JgkFBe9TB1oOQk1wdvgsj9B
K+t20+GWQC7OVILOg9Dv5N7rRR7IvITfBkE395Yl8j4OQ1nMcdICw7hUIJNPIVloLkcB8myMTfI3
CRL9PeQw84hv335NFXfTnmBk/zyTrHmJlwZhHgkH79a1iGxA8jgy6jK60KOWCbKp58mc4tEDhY3O
BfQ8xvAnr4ICVDihaLyrCNJ7QrPQF4zv+b3up2FbtYt/mhjaHaiSKn2ExdIWlahCsmmQvLbROsnu
47HGhHYwPQI2vT01VNgiFaNB/ZaaC1alm03ngTtBxiEQaWwNHiFkplsB7QvsJ9KNOZlIsiELPoME
htwDdg/MfUZ8/R2Yhuw4t8l3w+L0E54RlFlV3f6mOsUZEAgmc+zrdsVUR+g3Eed4bzrNdmVS6XYD
xh3O/lRxbGpW67TtSG9Plupuiw/dn7O5V48Bm7ttwm2/s4gAlLDSM+pz1dprBLknjc3N1Ziq/m6G
rSRpOpDp5ZFLtF7YWO+ibbcimDcf1VTeWcanr2wCAmrUwODMJq5uyHBgeyVL29xFEmAnz3WNszVO
iirw0/0Q2PEQ6r571jIKUfzi5Hd57Vm001K3vuixUrMPEtdEOApW9YPr0b0gEA0TjizVQRFpXsd5
tdbda927DiNDnIi5qMr6wTVYj8rhxQZlqLMAdQ2L3a7DKq43AmeVQ/RLX+M5tX8moAc2mPLCKkpW
8I9c0sd5GAtccjDUk2dmGvQYJWj1H+E4RKBXDUQdterWYk1IdkFIIchNrhdvjrcelxYiiosROIzX
wJb9iS887jdAyQ84FkdgbAqtQ2CsxxHOI5yWjYhz4PPqhzhUid6MAklrRVwT/8DqGSOqNfZNjtXN
dpdWihXdHA5Xu1bpJbD4jhFy34J537DusqoeF7qMh/ZBrxH2J0qaPXhKpmONkCiQiWIuUQGIaEsQ
IXoZoCPkDKtWAAhPfdcVnQnUniSSv8O9AsdIGtvPhTN1QU6B/ykqOZ7IqKqPrCyjfZZJMIfXZdrO
cTVzrBFK7DKkxgGhKOfwO7BpdQJ8LfyumdcHhrriyc2J2LAGON+sCTVk/Cna+yTt3a7hunvFCM3u
k9JFh1IREIA05fuuk/xsM2jzPB1wbXtEsDkUb9AXmiCnYaPnqzad4Y9ZhhDqDdMMz0ZSq6xBXmWs
EFel+Ey+EhjoNj6rvNvLm+8rZ7HlG4Fa7NFXmXqNeNl/eHg9z1U9uWcDDeUVR2rocNnRzm/6LAM4
Gecijl9weB9q/a3iyBzaCbfPFAwOiK5Q3kmkgW8iUsluk2ZVcqe8nyNsrpT+OVG1RWbegMO9scyc
hGnmxyX0zS6UdVVuu8rz75GqaDsGSclPs5zbc6dRkwGXlRkk4gs9YthtWdQXGRI7Hp1YqMLoPgnu
lQz0b9IP5KcbTPrkhlTvqA+Tox0IFoQ7Ep7HEnvyoDQtGNfB+mjfGPK9ODS2DCVWRP3yjiQmzCTW
zKeqsHE3vcswq7Y+rRWSLZU0gOmlUQ+OlMYTKzpmHqpmceVWT2O8t322YAvamnMwl8tBWKXuPRTT
blcxRvZrSOyczxhnI2hWlyA+pYk6JXZ6GzWPNrdp6QSNL9V3XZzKCNS4Lv4dUHjxsFmo2ZerTAX+
UTkgdj2OEcAOqABWm+nMLwTVPOhQWKm6MW9fDSPtuLOsIv1OGQRKVSWoUWJckAtgaqw0577sBRID
e/g38p73WLceBmSMASIpdLipx1LykwejSH6NqLZ3qK8gMulGk/OcEHDikGMgl1xjsbvJJVv3YUR0
dstilLoIIynbvSMR4pwZo+0WaZVyhRNM1Jc0s34vMXbBAyrrbsqzaIpPMPB1nyS2kNCSnvwWkSf1
pgIgtMsJKacLYp/IhtSpmgoUnkLkEaGmaBF5smlj3gzbBpa1IRdlg0YGC3Fmxu0WDwhCBqt9i11f
ODNd3dDXamXxV9UjlC1z3N3smmZ+AN8xe5VmCduN8xq1jUepvmoG+N0AdfXEFpzlq2OwRHqY/tIm
hQjqpqS7CwmNfgSLA4QbZx3c6C64IJfU8zxwdYbkNxU1fYExJ5ZDO3iXQFhSKt1V4QJ/XcTb6pC1
M73vmloB/8V3FR/Ud2Nns58XX15Rf+JNsnLcxmr5Ruqfz55gwE7YIeoHGx36akg+lnLsx2LpPQ33
TjLA3WxPDC/WVYKqRgKhrlL0PbZTMaSe8UqC4LCrO2zVa7Teh8xjhQyxxxUcJqIfphx94BqiWqsp
ufrRtdW1amjRxUix2i6on+ZtlpkYbj5sN7vdMLpz2KbG7rFzt36C/Lqa3f+9gaSAlvwf2tT/Nufh
3oUGL0l9WAzBD7YgdvrcYXp7FVYAck7TZTu6cDzFYc3fx1kOUQEwwXTEKMIhVlmg5xnw2qfp6oPC
mKHfk+G22U/jETOCpm51biRFnbCkfkK3sVQST6taAPuiK2ku+IXMwSEkZdIWUVlhBoj06Al0uMaB
r940LWYOEcIUwhIxFjsY5OWDULr/rUhUXrJ+ZiQnWqNQqAdGgKArQ/iMIreOL6Hu1FsNgioioAm3
G40b4L0fPCiM0D7mY6dMC4ckZz/LlgWPePHGu25Ab5ALDguQox54TTuF/G70iVoRhwiZqIhxiiJD
bkkWearnleBwpwoXYwIpWMmoeYSBIHttbDK/EJwwL3NS1oeUpOu8NZzBDgruF9JlaRnj4UoTc2xD
W18w8L9VoH1rkmJea/yO1e1rNcT8nwbknK7QvvV/bBNnf5D0OJc59vqSu1CAHncpsVNx1jMd3rEg
Ey6FyDQ7LnG4PI11iMOnMihoc8C1fbmNVj19RHIND40WwS+Lmc7PLIaj2s6gAO56obpXbwf6Hk4h
elaRil0Ul+ae4aATm0lhBep2MswK5kgg8WBqOlmwWKvcIEbXYljl5reO6+zRxdHyhhb5rZyxp7yp
UqU+MzPFR8Nd9NrykV3lsDSbVUQLPsIGhBnU5CzByN725cu8JHEFKEtlLr6RAaYgcUmxAqADi2J3
ZkdTZVFThPBuNLlee6ixbeDOXFP/HCSR3Xjssl0a9CjAtcRUxoUzaPM3mkU3dWMKvEB8bJUEuxkA
mzMsYhiwoCj4Fbta/lh4K2kelEn6XjaRiwpQjdwXRAGNblhArDtCzIcTBkH+5C0lLm5yfGgpHLt9
cGv5kActzyGb1D6C8LqAVxKUr8SFqJEQ3DdeJwzPZuAMQTUqOmSGoF3WAV1wFsp2hCEs8j/LIG4e
jVD0rJvWnrzCl+U+i8098DVovzlF7x6KAZistB3ZuwEwRsE1k/ZhnlakuiJRW+Gzl748x0BeHUuQ
Ax8i5kFJt2qaYcZDruc9TDz22TWEHiwN/V1Fo/QeeV0CQcgJH3GhaLxgPaHLcZYk3YFILh6tQG24
mdDdgtFaNdc0QZanQu0H4WLgv9NZ6udAzmURTkvzngLcbsHzmroXrFz0W6Sr2ltcejSCs4Ndg7zF
bADxw/0gy7ydNas2lFT9I4cL8RPrPOUZg2jg+WzZDXeAfgLyBg4kStO+OdghXQrMwPlnVmblS2x6
BzWgXzOAmZfoqAQIwgUAD/TFj2y8d1SsbzhSbZ4iBPQnQgfSn7idh7cwYqvZ3OYJD1lHygGzmjm8
kgzMY1SAQT/kqKvdZkozdiDo5gB+xrWbYfW1q3+3wWh2C43NDic5nTe0ZcAStVUX/omqYXqDxzCO
NsZQ/uYZDEzF0GPhGGDc6Xcsm5jkFsP2bTvIBYiu1Cw/fEpIBYMVJBpSs+xHthr/DSoaGnxgmZNi
XSp6daELv3wwDfniamyONwlHmrnDdDHChY1WP/Vl9iqYiD+z0TVnRLYkINAKkGV1qNirjsYGNZO3
17Qfs2fWTzO+k1lkv+MBPDRruTiBgJPusNyHElhyBqHLdk35HQfK3BAts9tpOMqb4yRxp277uAM6
E9PI5Al7mCgVEIXn//iaJIeeDiN6BcW2BhL4hSjbvEovUrsJFyfeGJR2ucUxuADNtCwlas0I4kgp
G6zcu+hGLw7IOJDc6NDjFgx679D4tQE2wxXmazv43flF1oEQ+x6t17CdoBS82syHB1nfahBlgaLg
YYdWKy6XSKCMEPIurOj67QyL39RgYgg9XSbyTMnhmQ0tTrh6pQu+lJb+tW5JdRmMWy+elVgyTX2z
HKcIxOcc85MFS6eoPTb4FfX3EGzEXTgnscyRoZP2m2RKmmSLDJTopW08Lri5FR43VexaupEzsHcQ
EHSDPwkWsEuYTOtO6Lo8YT2p+52OKilo0AX2jMNwqVGxJkAQl5Av9ovqtC7UUEUH3hH33BmlNQjD
kh/mJPMr3Og6elCMrTs4ath916XtsekH6FNa10GSB4ulP3UID0yO1BPoWSpb8gVraAX2EspDiiX5
Y1RH4dPUK3XXCT0gXy9oj6pdOsx3anG3LnNyWOoSpIVONfCNB8AFTyw42zHo7+0U0EPt+l5BzGTp
R2Mw9sY70CxbqAALDAcORlrHDZp7vzYr6getcdxwWNDFiJqhEll6WhnYwTNhdmPnDmqI6dZnmrT9
q6crLk0V8zJfElG/ywR8NDT3eJDHMaz0vdAd5IV6bAMslSdU7MBO4+KIoJTuiksNy40AjC8Q4DCZ
ldu49kj4Lm0TfiQZ2F0m4OyEPKXxlI7Yg/JsrZoCEnr0E1jG7qpLsqKNQSW7iQ2QnAU+NN/ukJCA
OrqN5k01re21a1E5pOD+vApEl0Ag7UPab/AoZkeDZ/NnG98g3hrz7itRhrB80kbtFCy2301pkyeA
c6ptsNL1cajD9IimTOBxpovHZxSvyxFuUH/zVU/wZqiZpTC8Yb0PbZu52p5223Feq50hA/2azCwe
JOHzaUkaSNW9q6b7G27gl4VkXKwVjD0p7Fe7NRq7I2ubccFJhV1HH6wIerIc/Ts2i0EmbKIccWjB
wSFgGc1u4LbOOHCjyIRFvQg47XExYo/IhOwHEKvs2Wo+PGdhV+YpYt9/dpi7HBD6YraJx7nBlf3g
UvHXxgQacdRNbzZwQ7CykEEdPA3WBFed3XgyPbcn3Ni41YYsRPFhGjbqDevD+WONKXmwol/EtsF2
z1ZnVbnBZESIovYi+zWlcLMUa1AxjhKXldsEImC7SafZhE8ikW58WSY7ov0ogzXdLgvIKmUsAagl
fVwDcxy4ioEUySeUjJoZueexpyl4cKM/jhbo2Jy2mkYnNjv7oVNG+mfA0MS+Hm372f710bcz4KUb
35gG91xX+ymvwYytsLU+kWfgt9xQYOyo2WsGNu649SNGztuoYWi3AicOQ+zGLacle9Y11C+61gYA
cZaJO8UzoCI55hl5AiAIR/0RQ0tYYQvLocXrX5Gm064E2OqCSoA++w6E8AUS23bgxm9RngEjCC3g
0qZ1cLf0ghVoDrOfY1qlOcW3dxAtdOvUSn9gECMhEYj2E0vWaVF3XfvUjIbfN9yZPV1b9WNBnzig
XrP96zKq4UGJzv1IQ+g9BHkQ+zZM7A+exc8EdfwuHOr42FMBbwnFXXJi3kwfxqCOTo281nUWvocO
Rw7UKlJIOtXvo9eY6ph52ZF1Wn7aBINt1kNlzCucmvep4GuYu4FjxDJO4ZHZsHrFbCZ7pa7vdgMW
pPZYMMPyF3BF7IKpAWxMCRJgRc6mdnlUsWVflWPmJzgNVufggq64vRGMvG1DKV7XGRt80lf6G8I7
7iqgM2K9jUYMCoQd4/ukuz0XoOekJE8WYfTGIVrkHuzd8jJQK+Ktdln/uFjHAUWPiTmldRhAwYHp
BIdgRf1pJWF4Qls9XrEZWN9lA4wxsCf5DhJPRiwyUWb1QEXAnzAmKM8tVpnQNVWUP2k/Z0cWIwC+
oar+0fnQ/1rXctgO0Wohz9FxN8kwagtkxvlX7G8OOVSH+k0Ta04jodMWVxAc/v3ATi0kni/8vWED
HaR9aJI2uyQGTDZma7NBGL38qqq4hDiSyE1acSzaj1V1rPHc7l2ksEaC4SpAzqKPT9E01mcTtBnK
vDJt8saL9dK3OECKGpyhawpBes1xzSloq/hItj1Gai2g9AMq3XaNAN+YIEwMQd9+iLIOTr11/tDZ
LLnrlp7eSSuwrmH5dOSIxX4WsUCaSlpjiID70qpffV+B3MhU2R/HIcHOH8YNM4YTKCgeMWtDMmeX
AiY42Bmo+1YOaGQwSNhBSkg/YkvG7Trr9MHD9pfBsqUkbEG9sTPCFGX3JQYCXh7FsV7XZfdrxpD0
QGC83dRQztZ8pQYxI0vaCITeyYlQLPyF2Tv0l+RSpaC+ucljHF96TGrkbDR8YEOw7CGNqB86y2p8
39zYzZwmEumwbbonSkU/kaSHh2JtJDwveITpDs+igFuthQzCYNxswD+S/s1UtxliXa1gQdcBiicg
vodHjt/efd8TsTVkWfYzG+sPNN3ydYxq9ZP7UXzSuMTRBKF83nQ1RowQuX13YTI0eHgaIOSzpYwv
SdjJ7dqJECG5rnxeJo+14B5ld15Bgdy7pWdbtix4weB12OBCEodMkeQPHsHuCK4fnFNjhsVBPA/n
CrLodo64IcWsurBg5bK8mCx0d0NNB42LGTODQqyZ3aMMfUfXOd3CetYalWManNZQpOjYIGdVXC8o
9ogsBoiRl1Y6vJpAbutDTVul0KNSfrVupibX7UgvaLkaMEXabAdzIz0hpWZ5XwaWvaehd3iTklYg
jdrUPQWNYPG/omzNki3BD3cvUuQHoXHqtpGI5qudQyxiRkPYHBXuC75tq9Y9Aom65AEdx21dxdmT
xIrkcWYR7gpwEC4M0ShnJGfaywzA4gmTuvbVxB69hcJWIWa8yS6ktxsDKUW5rWtaBL5GfL0SGme4
waA/XJd9uMzVPuRN8Fbh2sU8P6ZYM0AoTwbYOOT8HKOF+T2D+vKlEJaB3MVeYgSYdtWBL9QfW6ja
Ju8ABdyPXNIdpHj6MNWdyFE8dRuK6+mE1eL64PHDPGRN16NQnJTYAxwUnSX6R7jYGrRIrW+yU2xx
lmEYXx0XCGAPBPa3MCdm7d87pYLHypX0hLxjemwC6i4lgFf3cSztV9PpWd4N/TLBlZA4dnCRTd7U
2LpfwEeHv2crh52LK+zQcrf86CRGuOeRZoLu2mUIqhxGp+mCwx3KCWO4mCUMCR6fxy8fIlthP5Qx
xeeB79buYpjlv6dlQLjcKDq4+QzenCaLb7HdTTa/tG0Gll3ns+5AELUJmaedntY65TSHNGc3NZuQ
yJjE/OzUSI+WabItkfp9whRq/hWlZbPrCVZwXSA9dAJGdqWDU7FEDtwnMAkYnlua2S3GYXqT9GH5
x8dltkW8hPjWK4eIzCTRUNkmvpu0omHhh2ncLdHEPlk0dYfINeOFdVOF2rrX0buWcbjtMGZ9oHPS
YUHL2vDaQag5BGlI7upx8ld0BT1CuxjU7tpm7h7WSVAz+ELM24gUHTzlCycHK0iyH2k13wXVJJt8
ph14NEKre6y8gdEtQHjEYwV4Sg8pHQPiHAw03ec+cNOYO2ExGmv7SP/A8YfNZVxhxzZpVluUPSQM
ZAnqZ7gu6CZewx4cB0HQMhseFbjnk1fYJliSV4iPhKK1YByx4Lt/LjPWPsXQY6+m7YOtWtf4Mcqk
xNyhqU4oAMUJIzng6TK4NbADAGkSfNenDhcAzIfCQQ0J/HBEHZpBnqTqax1dnzP4LIoRs0esOa0N
fQIWu3lSsRZfVdeys8HSwqcab6p37Nf42XXIt9WQKHecLTyHpFd+IaTid5VatzXBhLq3HTHAQxmx
dfVQQl1vo9vLO+4D7BRjBIf5vhWT2uGphgIo22EjaB/u0COjb5OyW1DKddUb1nAzXnjuMMsv5fyC
zGT/gOBarB43MSwvdmyCAxK4wk3IkehB8BLBtYHp/V6lswOsq22uliTVnUy5evJIJ4UKnzCJuaGf
zlPt6LNAIHhZ1C0DtJpCvxeSixfRtvO1CZKb9baHHu9xfDwlAN9vcU6s29qrlh9sAAEX6JgeByey
tL9pwtPjRDtit2RFHtN5yVSZa5z/K5bOeyBcFWSvzaygv1C6IMQG2VvugMOuDtC2BS0iPEsyXdou
QYDtMCdVgDWvMH1NMC18hbWkvKIvCKfC1ORHSdy8i8qOHCD2zYeorKMon1YjTxJyJC4Onfk3n83q
Rw1jwlH31F4aRFfcUZvGV95hsaxoQtdsq6QqQZHGr6Hdd2oQKu8Tod5xqCbDUwhUu9jMicz2YLoP
wQZRuV30u7OV3TSBxoC0Qy6uW8MBgtiEFKeibfo52Finf3NpJgauG3bI42gtX5IZ1qh7R7CcQadZ
DC8RcgGyXY3yTRZY/pLdfgI2E/8OmFhJ9Yz/hv+TQvffAITQTbA14KfbOJ5VuHFX8SPEKVztUCq7
TwpDzj0lCVQXjdcTgQ/pDKod5tNN/eaQmXdBgKbMLSMT6MV4NbGsmuYal2sBE7U5erg1zwmmZPik
aRxhxM/mC7FxXQBEnMRbEyZZe1hLVYKdzblXc4G0jLSsjrcPDODnEi/sBlMydNDoaRBGoAyH9s5o
dTFxWnZPNBL6tTR9U29SW2fAWS4R1m9qLW2TZ4gz+EKtNQaoMOxij+EIoQDzSgWJeUpLNK9Rm0b4
cjujCFrqZCHFipp+BAkIW1yhbMvXuVvEDJ9OEs/7JPDdfKqMqnReIU2OvGvoMwcbYqSNe3j6go+H
pb86ielAXmc9QdnXiljixqtGV+D3xNgeI4j00ywB6O3Ix1WQF0LdrHsawua+2npkG7Ha8H7FWAgq
iqqDJU/6im0dY/bsY5V8hODOdrhKeRfm0QqQRQlH0aNayuRlaDUcJjVMTVFM/Sadx+XUciwYs+zm
/dBQDwuOIwzVPhviGh8d3PZoLJEO1lQB3Qc8aTBkqmXXQtQup10gK6woYAUPPptu/oUPjO/saKNT
e9s1MrBd/54Xh322CJLZtUxnVh5Q7vpg27LJ/IJ66r6h83a/RJXEz3EQ2TCX8FWdMdKBLU4NOLV7
EgN6PVYo0OEPj5trI7z/Y5jPDhqiDLRx5F38FsGKYn8Iq3pvhzC4YPdp2AwQ6XAp8yrbSzzY7xkS
L00xZYSB8tyP71hZU/c1LF3PeJTr69Co4Fc4aZ7ryPtLWMbLPY18ArzAvNgNmFToRcySPHMykAI3
R/KncdW6Y1Ib3L06eFn1Ou7w/vsiSmR4x1DefjN3U5ZSHrQ/er6MeKgwtcavFupqWoEsDajX9EmU
wDB6qB2mzJAIUqcwUS51rw8wzZiPCTacMxmkOzNe/8EMqrxbkPxAc4w5q5/YzwHWVrWSN4UTCiyE
QKbxRx8/MHUgHZIDwhikEQxPbQ62JLhuhvZnaATZyYYcq6DtNKN4qbmWcAnFVXXG6sf6NfN6wRSS
Yk0FkvrzAGjXXQsL+lc8kvYXw6gRwdyit8CRwwafU0xozhaPyA5FtNhOhGSPeAGzJ9035b0Z2VCM
KPB2fqHdprEL5GvkcjcZPB8Vum9kMqQvmezlQ0909zGTBgroWmrMf0qnHxv0J6yYsV8W/dNa//8F
onvRLf73H7d/5xOOfQt3kfvP//jbX+2/9Y3fNvz3L/rbvzP851//GASbG/btb3+x7Rz8Oo/jt12e
vgdMD//68//1lf+v//BfILmXpQdI7lOPnbv9aRV0xL/R5G5rAv+LW/RvALrrd//R/NvX/5M+x/k/
IIFFaRrRDLh70FD/iz7Hg39gbhVFWXj7P85u/+Rf9Lko+AfaBTgoEnDpsiS8bbr9iz4XJv+IGMd8
NE6iMApB+fwf//VzP/zTP4xfGX7P/3vmT/ZX4sW/+YxjjMH/br+XpF0qN0uLyXxsH4fWjPdodtuj
zei6jTkhjwHOSajnbmppLkicZfsQppC9rNLxSSuSFbjF8ZbatjyIGjJdFoXjnxamZSwWLer3HI3g
cynA2jCyktN3g6Z2G7gWlfw8htAX9LxrAfOAS4vVz6aUw7XWk8oZtm5UwWgETwQyuy+8LavntUFM
S7XS4FuhItggDNHa3AYqPURaqMcsaBEajnfuZQXJGPY/UfIn1Db0CN2X/5yCODzKtml+wxIlf4EB
ClOlIcbsEh0h/tq1/Exg2Q3yKlD8EprSFf+TvPPYkVvbkugX8YH+kFOS6U1leTMhSiqJ3h2Sh+br
eyVedwOvgcZDj3twJ5KuVJVFc3bEithOXwO6Sq0+TjPSIS4ZjRNVKp7iKlmuVjp1753ZUCMzTFQv
hCAbtYiMAQBtRvP+k+X1/NiZ90F7HFPtU0z3ZZMKrOvaZUt3cXXlbPKscm4DopvHopsTZxZMoMqZ
9108LU8qb8uPynSS16zoXLiy3J/2na+DUduptX6pZhhOVXWf0/DUs49YFEh/7IL1WJplD2eM4/aL
CRwTmhrTv9bYadfcrsYf0iP6Oe/9uQ+zxOHYS/IFqAzBGQF79d6xxo1I9qt1XPA2ssAc04SuXJGb
dtSRLXyPbZALIGHP+N12S/W7AUw9rEPf/iQMdmvQFvTaZEX7pKBmbmsLGRZYHM9xrEv2+dGJJNFE
as8cr27FxutgLkBIAuUV2t8eRy/Cxklo6ZGV8d15pioDU4w6ie5cyQ8TXOZQzevwq8pS7VejsbNg
NZy+CNU8+g9jqvfn1apvtRvnF09Hdm2kDqje9t1fmXo6rMZkephArWX9yMKhyTaxlk1ftT9Ta3Yv
dTXLLChYzPh7iDnaQ96t5JuX1STfMc1teSvJz/K2K5GiirxBfQaxZml3C06/ulK7d0pXvDmLZmnY
Wa2r+LMDQX9VrDQjFM3l+ZKZ3vBiaKLGWoKETSzf3cWGZT3kQw8x7nYQjWDjw2FFtEJD9BtvyycA
IkuKFDC7zDTYlUn8Iu5gf4iiSp7npor/sgBAvjt60lyozYnbTeoVzaGzJt5lli1BF0V8b4NxmPw+
sKuTOixmvT82lqbhF6WifW91Pz1wiG66YJJavEkUX9bGsduMAuDZSuFylOuwa8Lq4PwTxpxtZw2w
GpmeIMSsrpv89FOJRebwZw0TgskYlrTZ5ibfUKhJE/HbYzvqu6AfawlwrdfX9l6RUCQ51jknHbBM
aepLvUeaHz9NOdNgJFj/fVq1uX1sbChnRiPZnnyjN6qzMpfmifjlEAgCVg9ycpwXPG72HsPzZCd4
av9Kvea87Usu3lDr53m3kh8fo3ig5aTqF2eIOjft563oV33n1PQSxiw/2chmcs6SE6KAbmVNNq6u
Xs5RsdgfGiZvtLbvhp/wu22uJ39ZR9kc8nYpbvmo1NOgHPdEqmDOrqNlmCMSHpoGv8M+mMGWx67W
isjtGT1mUfdhslqduWmpxv+pC5mEMePYS0kH16FqB2T8OG+7o8RPGdkI4viPELnst4Zq2tmOlfxJ
q3LgBsra5iAYA91Il3YFOtta7j4rG6awYXUuVFMbF86e2qcsUCkCyxl5YlSqEQQCkhoKb07HPzam
1ldOvwFxj7qYXutilJ8N3goKmN5Hec5G9pV5/MsAnqzhE8j2crzTkj4aDD9/SNJCbaW3lohxjtY+
pKDnnM6hj49lKzMzRB3nUVg5yA+Q475Dt/tsHgc7r72Q4HW3j1fd7+nv6ZxXHjfqsRrzaaNS8eD0
2hqaaZ4NUWo67gvP6ORmKEO+I9g1f5SU8mkCRPliXWQb8jzMoxxG67ddVtXb4FT1b0sYDUtJ69Hl
wizEMPA9uuXdzMTdjzJKNdftDAV/mK3BOxM2746Iduvf2vL0nwlwZMNj0ol4Xi3nlqUzyHYKrb+z
7faSJgDcxGTyOYDl8O0wNxXfee/19qbqfPfkJwzu+3RqmlNOV8MFpMQ4sdHIDEpa/nLC8kt8cKm0
iTRpFR85O42fu2Uenis2vWxqR6mrCUdwKzjVJgGPXnFBbCD6l45WgdKUxPStdGbGGJNp2TM5Wtae
j5hzMbyrYXm803DUowYn/HlY3PXDc4zkFJP1Trgze+NKh5T64se3rrtm7dXJ4+nbh0VVZ2lUJeRq
SFx0Pov2/PUni3n9YDF2KBFlTAxDzF4CqIRXP+gyec68ssaHZGA5xrGh7+J1xudstMTdqFo5a+Am
sIBJyvUUxKKNmeBtRpyAoiLXZ68WnUoMcIX8yKGVQm59HUdLY9JtHHY1aZmMuVomE3hCJL1XRCYS
2xhAhFe/pOeJ906u+bFBA/2I+2QIS7yiLNBZQXjg1N9+s41sPUp30IPRZf9hmMy+9TnXyxRObKBD
7Y4H44VojrnpcwGmgWBNqMLK1XNv9d2RKVEdab51It8rzCnIRd/a8Ph52gU9vvISZAUvgwCcx/mU
SBk98RA2Q0IK9FoLJ5TFv3i59N45y2p1ZY3t8rHqcv5RI9vo7kkETwXKXP9wXnVBQTvAZWOwkgj8
uehoJ9b0i3Kcfl/ZeXdU+eq+1J0PKpMRzr3NVuMclti7C97GcoGzab6d3l5VMMAsV+hW2EajW8GT
+rR5EOoEvrSa/DTbyeO0TL6OXiTcOWDucl/KVldDpMVVe8EguzNseqyGbW3Y3WGdsq1dmOPWzLJf
1YIr7zv9zR+bNMJE+g3KdW4MsZ1znkZzsV4MjaFJ0cTVe257XfOu5R0W1zeIsCRyytx7TGyFsjwu
aBOl1xHFUEmZ79qh9NIgMSXBL1IhfJgphoIuq34bG5kZNdT6HSvwPB5lBYsDy9btdiqx04d6GfXn
NLXsnYsIsK3XxqAWJrf8n9bItZ2YSDTIAVa8sdiGXppWuokF+M+MNRhpfH6bdRhxZH0shlQnH9My
MsVQ4N0S0gAj/ywZJ1W80WEjRr7Goh71BvVxGvbgOeZxKpPiKkSmPwk20hfh5DnrIV6535EH2jgL
i7E30UfJLxzU6o6/ErcrDzhaLFX0uzXUk34TO8DTusZRru3WLGwImp/5RId7xMMxtxoNtXM487Pd
D2XSslfZlIrbkipfJlXhJklYU52x052sesAm9M6xxsK8MEFM+zsnXVoFosXi9CeRv66qr7LQHuE+
sDg08T7m3QTrwuCM7qI14Vr41oHnmTr1snKsbR5rZRc5OAt1sPa2ce7YIb+VqhpC2i6B1Ecv+yrW
SvuBOWt5E8jRRS+lBCw2qnbr8M/VQcMlHlhcsd8JGYvIKfL16rTpuuVAjc9XDwWKf2XMj/bamuT2
fbklNwUdmsesWcNZaE/JHR/DdP30uml9oZKh2bEGtD93cIZQLd189SanuBUo1TAWcB2WIROa4+xl
yyPFRpgfU94eqf2QjjPxysLSd4p4gRPUaWNPD4ajvO7e647SNfaZXA/GOCSETvys/SXTXFz7ZZxv
oNb+k2dNrhfqtatd6CNzNnRQ0Aih5X72OfipvNipVz5MRmOfjMmXn74fy+VY9ODhrH9pq7O+Fn0c
6CLT+k/BayoESvHWfYNb+hc83dq1iYabmdQdCSncKGy0uM15cMTJ0kRmfSprUJi0VBCeVTEQi1qn
sWWoMWfnxgPETe5sinc13S5L92U1tEkkWoaOSTWuuWVXIEuObS1+0lvtKWbMgon2NH2PhFcdV0ze
t1VT/Tt6Njp5aUAVCpUc8Anni/Qaa2d6X5XXOTTgG/hVinPBc7ay0nk2rXazmrpoN86QpY9UkwBw
+c1gt0EjK3huVTJhTal1AyNzmx13e5ycbTVhl0zZzO44byIEGsy18g8lb+ZTZ6VA5OMoOyPkSQ5q
5fXDzXTLmLP2mGLj1oYMdE1bNmwIFxDJuV/+8Gut9TvXszK0VdpgQFZUUwec54YZz7bk3K9Pw0ti
mQIkLZuct7HtnffOFZPkqbBMR+jD+ezGHNKHxtHPDej516j1zhPdiLxvmnqlkSg14osUvrXB+puO
tu32mwKF77uyx+KJtupWhVXbeqfEL+2PDicuUHalBXpdj4+d6EDWvdXZFsTA3vouffZ0PX3ME4Vc
nMkE2znvxCdzXTJtJ9u1T1jLYmvD2Os3Ta6j9rzAAF/FJD7Jzuh/RlCPIKO0865d3UE8sMUwl7bP
qg5R+Ydidtv4ZpS1+7Ja6foK17F1ezJEjPevUsIUqswmUKu0nBjNIjblvOjQszNPBZIO0xr1zEfA
x5b9tAyN9p7ZBGqnssFugb/uQisHqa4sd3nn4ybnaPttec8qFCddX+2wXEQVYhpwihqK9Lz0KyGK
0batTz31/Pe1qGMYJFbT5K7JZCKSqFbCeR/9SjwySevi4CMpgxZyRqMxbMDyyyfnSPGmuSEgxeKB
0cFfD3w7f7GQggK/q+YoswwViZQPlaNIvO2rgROJRnERRX9FFSFMZGFPUOuhNFV/Wqi2euzNqX9Z
yN5QdDVUlzhdgF7p2ctUNLdrcygHFAyXiL4eTDhbGygX79qy7C3lwm1wMNt61VXIcix/DhKul4u0
5SD3SwMHEuCgqNu6QJnfD0Y096/odYHG2SSqdLEam7ptW9KSFmHM3JxtWIlh2CRd/Qjw6YNi+EBj
PvlqTuUxGY5+iS2efcNyELKbfsWa0fD9EqIDzqaAm/DIg9OoOtRqxykjnswL+SajFS+qwTaNfOEy
/JW8WL4pkBSQMfZKdKfqmee1pBwyjhNEXied95Glsizbkq2CGfIkDEuKrHBZpFLfDo7nY14a8z0M
5dnQhfn0kXuN4JakkWWTQI09pHETVw+mPbr93vSlHllcYjtYcOQPzU+vJLmsyMvn+rgMk/zrjjBC
cBzrzXQY++3ZSg4EA+0NYQnnPxss/z+rmvcupv9d1bx9y+9k/F7+Rdi8/y//FDaBy/9hOsL3fdvU
Ddflv/9SNjXX/Idr666Ldsnv+D4i5X9Jm2xY+YeJDGnoPO7++Zv/rW1qpviHiybq8ZcilPpQ9f8X
cfNfexpcJl/+Ksf0bdY4IVP8z6LipWCRAe5jsbGS8rm+D+GuVVlhiyH0b1o4/s2/9D8r4U3bJlEz
8C/pqXFLSzLQmuE8dTL+NwuaDE/8a6mJK3wye7Zuerpp+Logvfuvum0Mt6f5PadU27DFTYPH/wO6
EW+IeaR7K029ZzW303Uhj7OxeMLvM8Mrj3OrBG7R6ESOtMrIaYvq3TeyfkvV93RUQkenSxMvtCvp
nNNllAdf19q9kbjiOWceDEhhcKOTSYa5rMAzAtYsDKeWA9LRnZviszQdYgsmO4GoH6jBimXRDpGO
4FkFSzkbH/GK9MFYKz6VHle71NJYBdhPvfbg4c/8jgF9vuzZ7OkIW8kVVrKYMZrGYTmLuBq+RVP+
MJnmoW6Jq+pFfspM9t9y5PCNaLWGnM/jriSCyYSkw+eTJyVBTqN0SR9l2rvBkevqCI6yhJ2HrevS
lgSAIea3WrChI8PBeCgmj1Ec2xjE0Of4rlffKNzmPmb6Ig6j+uRNdxvjW46F8Qxsy2lER7ocg2pZ
fuvEN0oODV65XZ1p3Gn2HbcqK6UizR2x/jgm8gGXZj4+UEvRDQBIc/lroECPCiy3O6el09wBJ/Y/
FJUmP1TZF0+GXU4vAlAJDI5h09RWHvrAqb9cTr9hTg1ogAaSWdEaZ9p5NhO0g4ynpZy88XeCvxrE
aWy8aFY7agG7q50sXIYqP7uNLPaqKuODzDBGERGSKGZjzDFNrOIhL2VCDLqLDwaFbcRI+cU92JBm
hHcVPZLNwqkku3MdMTVUYcar8diqfnheKoe0Z1XVE3UOaSWOQ+6kn2RQqNxZvZjpQZXEHdJi3lqr
bh19YdXfZtIT08XZNn+rGKoK460f91Ps8W5JmX/xsSXrf7Ish4vuJfG1MTFA8xv6jxr6CXqx9mG3
jj9D1zfHijhYx6Q/9aRTeZs9Dfog/4zgyac8Tlz2+PLhrg5CfdavXRqS70sJGnYTkpOZl1HO2/uD
nWbJwVX3PKmpUgZwLRURhsYalaziC1SVEfxe1EQS0HDeBo7NN5OREx6sLkLEp5iz8ZrfBVD3Q7PZ
TOZVafHm6KSXgq4rvxbNE5uuEe0Oxf3PYNAxT22Q+DAaF4zGHZaXzK+SJ4QS9+wq239lWz0yQ4K4
3yd6cvSHtL7o3H0zQ5ahv1prqj+MVhtfDSPDsh+YCJ/T+F7y1kzxT4Y990BcNCdpIoqTT1rhUXP6
/sOzWjE82kPblRuNL6P/TT6lBcBb2Nq0H+pFb7ZTrQY9Equ/DgrTXsbNkyT60O0SZXbd3pvduXpU
OmHkqBu1Tv+p/XIqOQuoMd4BO3j1LmbVEdKObzUNe/H6eE9Rh5+/gj1aRpBQUPHTK38U20WfkmWT
cIRuw85riuTCQ57Pe03mwgvjZbC/1k5zBwaJVYhtXVTjXZkgK3qEShU9opJ3w2Pai1w3nB38AwMa
9JI9Uey2aDkdSXyx355YxpdMNTZdJP5aCARu07543krQvlzsajqmUCrNsfbh1uqKnu2d4Vrzd0Up
iBt0OPld2EEg/x71XFt3Y91bb9NIH9ORzNTwl3Wby7OxVKn1Qtfi4IR15WpjKCpzTQ9S0wo7qkTV
zqc0twzoHssqn2SS4MRk8WsGOLjTW5tzIPHnkAHj7OhAqkvC4V32Io5GunS2irkolD5hlK4BkfDS
bRePXHD1Er9xCpNjWOX5Xztd1lCReL8n09oy5HKa+YOtJ6jvaYZd4lhHWXuAHqOvn7TR5XnB53Gg
WOJP7rCegEx0e0M5g1EsRydHfDNhBKYl4OJ/Lri8mkEPp8SASePf2xmzuGeG/Zd+7B+k6+7juvLA
sjRP394X0bWogaZgwGdtLlN9bBsc9pa38f4ZremON9AGMvYkhgmMRUP7FqdyLt+mCXa7IYEwx8tv
rPZvi+klp4PFkOpsuO2rp6fqlffQDpZgr1NyeHCldIKyow9oxN4LYnOipDehA7tuiJQT0VLu+lYs
3DZBnCRRK9bvMpPnpiguvCV3gy//9o2xayyboGQbgQM9N135CKvD2KDT/uJau0yk49fIswHvJIai
Fu6BOC/mUd3bV1XHf1Mb1EsODywG3Y1+/djieLXClDQH+e9So/zQjwnOE4WHZ+mheFuuI7Xuhd6d
wJ128dIxJeTp71n3w3ZcgsT/M1KPB6/os1G3fGvadmCVNyRQwcoQBlU2TsZWyHn87DjzZ+bijwKE
qR58Asp/LYxNmVeBPQzfUvEVr8Y5LZaHCkNCpgQCqE7hfIRIQ9R8Czu9QVB7GPqpChzdvSZwV0Fl
jRfH9sxnW0joPG/XqfmlSqb7wCObS+fF+0oyw8ZmtXdGY7u0vkXqd/mMMQNCGlWO0zRsbOThwDS4
huNGY7RXMJMT8MlunOHrE0jqYCF3FhqTpHYB3UUIh0yWL8MG2BM/0Nw1HQ3++SJvWpp374anvLDF
5XoYM3GDqRxbMB2rOZcr3QdmZ5dbxa45O2OvTd6luEVF+ZI5AyVLRX3BtktwTVnIsmYHffVOKOXf
TDE/taV3T6mdbBZWVQWY8cec8l/VEsPM3OzZxzhG4sa4YyQOqYvw9/wDfPN5vRHxErFOjvUsgya3
2uy9LzHsSttwQHHcMRwbUscLHdfh2k8qcAdDPJoib69wZFVUls0c6Lq8trB1OIDa+KgPrX/wG+ej
13I+sn45+SKPt26pH7q10ndJOwxPRF7ibdOwwqDS4r2/kqQxMXgvnVjFcVymW5zV+0WnnpkYxXop
KFDqPK3ZZ9N6kElPPazQvize9XtjJM+ChX5BlXysZ7BTchdIwnaefxa6F6Zaey1Tv/8gd2aFkyRS
iJK5W+Lpqa76IkI1/RgoDNrKOf1gmh35M0kPBDk/9ip7a4zpiaQ2bTLsj/BN2l0SP961k2leDaFd
JuF3YUr2mHNB+ozOcDUsdbCq9tG3luOY9Wdsn3mmpkXOEboHTZiNdzEAgzZwQV/sgj25ttwTn3ho
OocY7wg85Mwv7WL8Rc/ZC6t76tL4rSzdJ6bFa1LIsyjTW8Guia1ax42xrEy9Osu3s2X+7eKbLIu2
sQvv4DOp91O+Wzv7rHG7QvMjIfbFpUmTa5kXObJsdm2U8csilLUCcSr05YB4ZRIYmveFbv6ULEYV
OrZ4yItyIzyg0sJ4AH0tQl3Q4pau2tnV65dh1X/VhotZXqqIYhfMG0LtXLJTeuwt0qWSbzzx/CJY
5hlurazvPNLI+kI+F95L67mbjfOac6/3CDjB2FD+lWWO9SS64Wrwm4Fnj8Z+KLQhnKXnB21LCGFo
cTX91nyFrD3UjUfLOm5tUOlqOfiTzVpYaf7oHj/EAlMF+GvGTNN+tySbtk4yusec2gQeij09a/Zz
nVIpJjIUaXMCc+tNB/tPWjJ7dCQCt2NiRSamuYZFQ2XV6KnfKmlQ71R7oR9CO2ZsmVm5tblU/I++
rL9mSUlKn6/P61x6QWtJPSgELydMzm7bTr6xHVT57gxq4a+cPhdcT7JvdUDvI58t7VuhZtK0ba+s
qx7mPv8x1b06vNwtvcayoOY7rr1lM5vxA4+pje3y8dLgO2xbt6AJxDXWbU4FOB5n6+D1K9JwgpdL
6x74/vlW3PreHfGnnPuTpyPiKJeCN72zsjDrYz8wE8iz2bc5v9GmFzgYQlTUlSwgUr29bYZZOyAM
odvENC7t3byoMePcHKZSb3POrEkHXE3U2mqWP9U6tmhQKg2IZGc8Mtt6Y5YdcZ14dOrIHHMosl5H
ri2X+dgnmvObttvipfDllXqPJRwWWT2vY8XOqlaroymNzTOCMYOIPrjjm14L0tYV52O96id4WROP
z6xSY1NRoPScmTonAMTL8H4vctUlWA1oAs0fY07Xs9ZmzpsiIfFX0I2zGyZLmwO3yttogQ5hi1Yx
+BsAbtw3VaZP5Bzd7wKLfS9t64LolW4n+gqv5WJmf/JxFUCPfu+SOWNPyWhrdEEZHKvDIYkLSkc6
/1B7GHbURujLIRuNDgJ7Nr0dC5wYmhKjMs90R+THQTcwOKaui2hLXW+x56otGOR8lUUzPA9D7zxY
MBUXWfif1CHVlLLp9p+4vJcTx4R1ibcn1FAVXKMNltsZEtzf2UNTnFmq4T7LhQQN3IlzHfD4g4Yo
zDbuZBdRMIJlpDvqoc5s921R6JugPCND1NL2bGdRAgaIYDXR7D6mrSyhSN9oNCTre9Oi6sb3bEnN
Uw2q9KgbXouSmVrFxVyr7EVLCo6/sa5PXVg4cbHlihW/bVyQDUQUUA9X4V8hRrlRlCz9wu0sz3qx
tuGIYnpKKwkwLYlHklzO057oRzJV4ITc+0cC2SRR0Fv3nR0PFyeGtqYy5s/Yd7Sy6P4Q2XHqveTz
bD10vtE9T3T2REs/cTyrjEPqrKRelPejpAFQwoPk2K8+P+jZJHOht81yYh/X+CSd6q5qiHzu2HJu
QhnM95/Ukb002oQynqScmsxbqXPdLme9MsHk/tb9YnnNxnO4HG6ABcsyXnS7o94n6lz2E0WiGnS9
HODSvcnadEuRy7BkIStRtFKwlLqZNePSSye2b/Q9Ge+DXS026YDcIrhLmeJTZS9nw7F5uFZTf9DZ
KMgmEwCaHS0r3nu9gFkPbMwj3ESUi0dMs3H56jmIpta2jqW5NYyyOxOATjduRgc2wL6+aZaOehqP
1LRBfcBuZFHI1vDdaU8bAMcTOtekxRo4/g5WFpFxxIKH8zZym92N9ESha3lny7C9wB7jWzdxWjJm
vw+Y2uZdw4sfUJ/ldMEk+HEVrdrxrRJEsr12x8h/D3VN9x+wd4hZ2409Q+JsmJJL3s+ftrf+cTMC
yItGBYay2L2htNQ6pm28U4qdh5xjoQAm5v1Z0V3VJOo8Jwt7KYCwttTipBvVjuNxKDJ5AV2ZdmO5
lqd0sctjlncUpS2W9RH77u+ZG3qXQOZFtp7V26Z0CaLE47JpavslNjkFL06/pdSMdjn4qYFkip/C
8cbuaTBBRRwKri6S1nwKFWt5d2Hgt6uYZrR6nbXrWG3cyTO2M0YE3hbsguOsv3yZcunZFNtUnuXS
8dBxZy3mSP4hdR8d2z5JaLmNZ61nvh7KGxffjO6LroBZ/KZhDYp+gMwXZ+5lLFcprFArKMI2C3xD
2bbXOWv8Q+rqw72JwT92/kQJCCpW/g7rQ81j3yYT8eLy171PkjbOoaBFj5QmCEOzmxewI7tPnDDR
ccuyqf8mb8hKD69u6ID14IbjJDukq9c9UNnzlCfEj4VM3pQObYwrVVAzv3zNNCAEmPYx+dbG33PD
i30yu8vG7O51CErfNhU6hKoN62Op6m4bU77HZh46aCbPugrHW64dKmbEWFlFzBjjiXqoNbT6QuNM
5DjL1jTtoOHIEVZgj3dqMg5kF6Pd4UuemNS+dbP4K936BIIG9LCSX8lnKh3YwvXgOSXzhDQVuTst
P/hLisXUKOuvYZsx9Jwx1q+O4jFYVsljO+jZ2dNqnmqr5W+Vnqd7z3b0T4Mn84F1HDSP1J248IzP
Q6fz+j1zTMn+ypR6RE+UITWY5mYhLHLQe2fE4DdmSAvX3/Sut5xV4VKfTjafSSevf2lxPD1CUNL0
kPtO/ukMNTUYRLQPMd/8Br9sJURBqRUGGr9IQKk6wqqJrS4H/clvaf8gwkeJX1Jp+qvXjbwtNQr1
sqoen+tas04M4y1EoujeaXSZQgMI9ZJPdAdoMX1fBJhylM2crqQ770kXRVt5FNW6sxH2XfdG+noF
7CisUFmCq9OSbWSaJkDDVH6bNP+EvC+43qrubbWtq5G0+kPS9DoPJp9jmehq4KTEmsoMjM0Xb2au
kUhazWQ3+1I7wiFSe6OVFSpE80pswQD46qFiaOCM6Y3htEhme4KdiYgIeDRCrR9cDvmeXXAEJqbc
ZAFm4xuBqTiDptwe9JBypdiclCkgqvAf99ZgoDpbYJLcTzd3pu4k9SpvOxa5Q1KBNjXfa92b6srq
ShaBzoOaHiFYQT3yaQo/0Lb5OlBKZpDqRPtMmeQbgMRi6Ry4LsINM5cE3hPVxKoIrcF96zSrD2oc
Zr1atytjInmZgz/WFJO1nyL39nls3eg//apm9YuzlMMZN1e7bvKGByoIf+x2tbe53Veb2BbMHX3/
K02maCja5dBlGlNepw8HA/Lwxj0nL8QmhrPkHb8nfNpH7Odb9mnHVgpan4ptkglNv5FBKY7LlF2c
bHm3uuVby7uRkW1anrEG+yd7QuGgEjFZwlJW7sYczIcWBpGdAzOdifSfTYGdTafRHKdt7dT+e9wv
87tjtQxSlqddmpHTM/XXkB1UqyQeTTGlTZeg8t4EKFpj0O1RVvRoFQ6vOJmQkZy7z9pdusiMp12r
5qMQ6Z5TA9kG97wI2/vqFl6kBGQiBqq9EuMzrUKbYfZADNYnl3xZiAS/JUpBCk5vLt4KyYMZTTSG
PtuaioHHSfYQTDT/8D81DtdiPnYHIk4HMTtXVjJ+4PnBxjlhy75Y4DKyP/beW6uX2dbpqc5IKmfj
fmx4XvrZY6+NLyptX2U9hjRS7BFVtxR2bEb0EL9Sx4QSojIlPREbfwYcgt4QwLX9rWZN3pdpWrSP
GBHLExXjRR+ZnbZpErnpm2V9zwU5qXuNbuqEpVo2LSf1siSN0XH31v4JjnBbxYpwD2nOmf31XBk3
z2eth1O9tdUapZn8XJIpoBI6nO6zzZockzoNK4dyQXa22toyfKrK3crCfHa7PmgllZGWbvpHOpVe
ydKEjm9u6MPgKlpJAFJIBIMT5Cy6Ekj/rsn7De90Qn8nXPkDL9pd58rv95PZRLw1jpM5tR8ToWT2
L+1SNR3slNd6Fs+HJLEikJbABK8LUHfPQ1PvmEy5VmPrXA/TAcUgnNM+VHylhK8+W7ZoAfGHvD+i
qm5v2HcfQuMxSM5qw115rpz6qe5RkOgOQVuhm7aMKRpv/oO5M1mOG8my6K+09bqQBjjgGBa9iXli
BGeK2sAoicI8u2P6+j6RVd2dyUpJVrXqTaVZmUSBGNyfv3fvuRZjAYuHoXEmu6fR67Ykui9petza
dm0vgV8vAcqtPeVvjCArT9zKm0CGj0q1h0x8tQdx6pgoj0l26wwYOFOdrbq8e3TD/HbyY9rLIz+E
9jOnnUD0G3gFpwg9Ca7M4iE04YVNtL/Y0W0lVnNTMKB3zRoErX1HjFuznIPPU2Escz6+iM2DBqlB
PFK6tu1ZLF13PGVtd9P5NesFvEhdH/OuWeWSbxkrbxly7td8Y8GIkWKBMKxdsMvf1Xl0svv08wAj
aSIdgxmCOlyl0LEl/Xs662DBaugGoVZXasmN1hj+DOPawWyxbEMZvbMzQV9b4oaYVXrLhn+Xu+qm
paaczYwOgqC3xm+f9SPVfqCOfRnfNwm8gdbrjzVsR1TLIH4Hc5vEwaZ2rONYaCjQA3By+k63pSxO
DoTwpRsN972cHuI8XKHwPyYaYUJpd8Na2widVMBqGhoAvGPwUhuVmHg9Qg6fvFccbtdu6nyGgAq6
MdOvlaOfW4el08jHeZV13tERk4dptv1mDprdRX8f43HfDunewcQBA+wVVe8dI6MnIdFc5pP+nNv9
cQZ/smcY8eiwatUMBxly3qCb+jL10yHug02YurdTkO4iP2S5ZNpjJUEMTizYeBYKYElXQQxBsrQI
Ymgcay/BH4eBfPJn4+IhbkKGOhMQHzkPGMW7ZdiqpRPlN0NfvKeVvRgbsa1H4xK48VvQ9Qbq02RP
TiZpxZzlKn71waguHE5WtpkdZR6TNz/eZ25zj/3TXMayO5Q1bpax/Vwl6IChEzzlUTwCSkFvmns+
fGi0WtASLl6bnVqhsy3ooRcsnOhDx2MR6Esek1Os5tA8+bOZPFgRB3FDp+N5nhnLDX4FuWjqhX6Y
k+IxS/HHxSF9ksw0QBMAvuHc5YTW3gvQX1lmNp0GnAhIQ+YzGmy185G9cxZFadhNjbeNRsc/422u
d6rxrKfpOhg0IzyapYUtf+EJhdoKzBOOHELvFn4LiHygnP0EXiAFYuAF85GwH+tGSKmWmUJrv6ka
I15bLWJ2YWBhY5LMFLnJs12m8vihIPvjS2aLFJA9Qb8ETkHftQeozzpJwFNNiby1PWS2iykJol0R
ZuZ73we0YkAVahaiMLkCWmGON2b8JY/HsN1BxHLsRZVG+tUYGizxzlANt1aj62EJQV2zWYlM7PjZ
X3QeIpMsyhYgX+ftqkx4Dzjr5hfXkP6lLtDrGEFjVfiAOTIHSYS2CQjWOm7z8Zbeof0aGrH5eaCV
vCNUFhmPzK/IrMYEcsQcLl8nUdAw5lHw3r1kuG94MuuJ8maNZ35eWYI9rOyi5C1oUJjF3axXLgrO
JWN1m3p8YvVJ1XgEPG6j/+oEhV0Y3MswhxpMdte0zikukoUyhL2xaJOwsPfDDdrZ5MafEJ4uMKsO
zzkQEjSBvXfo5eC/xUXA/ixog0aZJkXX19i4nXx8MjW24gEjQZSxC1QTlBt8TWwAaBDqXSdKffA1
ZyLszt/SOP7sKakuKJzrNTiC5lEXjonDoer6UwBWZD/NOntoJZ3VekjoytBYXc0t4D6vImsqY5aC
WCjgTuQRU0k6qNKbv5QMB6EYBMGwHw3ivOpOsf7Abtp4flMfm6olC5I+GX4dE1qzdSaOAe8jfbf7
AL3kMVFyizLhjtmQfR8XM3Vw0/LHTWQoq9Evy3VPtf0CkoPMXDujUdapsltRw/ZrGeVXfSFMakUP
dYWdDzQgxr1bdNr+TVh5xhltVuUuvH7EmCmTkdZF1efAFgdmZqUTHZ12HNg7hvC6myC5WAx1pM9J
B6ZOQ6skRt1J78zK+9y0otnQAOo2UebmW2qnYGl4ElqRWbGx60ips9kTLcgbQJYEX4bMDlpmwUOg
soBcMV1132YrNCHKg6IC1D7oiw+lkuOaC01Nz0Jve2KnKfop3zjjew5izq5VlAUp0/QWaAnfGv0T
OKOjc+j8SB2cDDo13+fs0umIcXBtinFMd5oJaLsKojSk9het82jVkahXcgTgw8iwGOi+zcGlKDCw
Igk0JipGNZ3HTDPWsiL1ycKjs8uIKV0Fcohp6SjCeJjU8TMN91yHnbeSRkqbUhLjtgCELBZ/m0tf
yVpbMcI5y2AZ7EbEGqnZQuPyI1OELN0hp4oqD61PgZu68Sf8l0a0GGOmXCuE66a9/5uKwfRAKILi
3mOmZNThRxZzMgV9zG08FK5/ywrQgK5Nz0KB6QCJnsxNuZx43dFF1lP8HIU2x+M/iKj+YcH8D+S1
txUUrO6//vPP2Wuub15jv/FtIkEzaVF9jBrs08gBv59ka4mS+IK163NK9XBj+LazyWKGRxIu6L+U
hPSPf5NJn0tl4FCcfQiVARSLMiIL0nWGwibHZcNZqxSxday50wuJ5/xfisj5/R+0TMszheMFnun/
HpX3h3AnOKkuUv80W2feNJ1rbcrb4UqLrEa4P7/fz39Jl3eTfG2rrvquPnqJ/2Q4vtTv5QNaj3d1
81Z//JP/H13H13fj5/q8r+/5f+y7/K381v1Zpsff/LtMD4rObwH9DBEg0AMVetWmDe+d+q//tCzr
N7Rk0vc805MWstz/FelZ3m8WKmwkeL5Nc1MEvMQdCQkxf0v+RuyraQeeg4pPShK9P/iNf+Y//lG8
r/sh1d2gj1UBtOgOkIXOaVYsRVgcMmWes8pZzaMHitP4hO78PEq9ELgCmRFGaHWjnRW6mr2q/lqi
PEILv/vDPfyLz1NyP/4q3Ul+yJ4bpRLV4E3dIa2R6xgIouIKtKcKCmDCMX4ZaGQgq4q1ASf7RIsI
JY/TMeZCeNSk4hkKMkgfZz5gSHtzPNyWHKk8BlVCLhP0HhurzB+9AP5qriYE03PKyLxK7wVOaHRe
dPNDdEK5Tl4dez7Mc/U4F+kZK/fzNDMihZM67GiFUAu1Btm/fqXW2GeihXbmd4CZe0ynq3SObs2q
esTQ+9gU+uwVmUdxEY8LopA+2QPwRNJdvg6t+cx4192WufkwEY1G+43/0cq9zHP3C22k/WfF4v+E
ZcNN+rNSEcMVaYHN2B8CaFKML/wlaUWAtWNYBrRFFwgDaICyYaEmTMIaTGH6WpXevrrSrZwxWtFp
2WJTFVsSvXdF5L63EudP/1l7FjSO8RZtmbHyszza+OVQ7EkIYOos8EcHOO/WMDABs849EG9nZMhO
92KRO+6jhyFg0Xv9XdN4+5+/O+LPOtD/+1U/iDKp3MjHMoL+wPT7NudA0JbpndvaN9zknepLpjdO
n3MyCL2X0Ob9nbzh1UnydN0ThLmQqtkBp9mgEHzAfLDl5P9V+yrczuA36Knmn2x4OVfLckloe3Sr
I0CRv7j0H9Di5fXp/WGlhh0G29cwcZeG0W6ah20hD4kp8LWBM7HFFmznvd/SBbgycoP8tXfNZzdT
y6CIVxnAPFRX+ZJcaPjwCNtWtHrhPwfWKbA7wiaq+2gcHn5+qdaPXqjr3f/DpYL6iSUCq/agteZs
V67KKMCPCYqv1y6T3OhrK3l9/Ooxt9OHue3ww8SRuXN6AJdVfQKqPS9oSh5+fj0/eugfsuZcVP2W
lJC8fZvJOvMzqfmy/iE7/yGh4SqV/sv16PrA/vDbljGVTWS27cGZ6lPDDKlTHGmYaqkVTdVg2Xul
WqK9YG7nWFsKEtT2MdG9uSgeogIlG7DVSxipo+6gH0Y55HIZp0hxklczzx4s0e2q1Hv/+b34c3Hz
fx/AhwIDFHw7TlUF1bzMCfh9D8hjynCJSJDvOPx/saRY193hn6AVgSs/QCsk619SJLo5WNWwF5Dl
3abg/kTbXjALu/oa2vqsHeZS8lfJ0OL6s//q3/ywU4VEs5VjXjYHSuoHMGFHyLYkcDiI6rrBRUxS
hqt2Go2nLMKcPaW7lGHeiFIXFy+9MJ1wtBp7iU4rMj/R5cWQ0fZfgmpgLfMn3PieXyx//hTEDx6D
82EPc+VkEDnMzFYN/Wt9ZfQJPM3sU5ramoSKRdLkWzcKnoToNgxmxyUQ8JeWSpBOnoSk1aF0MtUn
yvkVsrizYo5aBCGHRLnMYvc4jMnXhuP5cDXyUXOYK2A2664wf5FPLH6wGqH//9NLP/tdM8SO3Ryg
uUNFdkqAfbRdbPfRnMWLhIXWcLopHGgPoLum2t1ovGlaGhdi+m6mPFnatntnjEwMhL4fKvMIG+gr
C+0OABgK1Kgxf7Fw2j+61A9rPtOcfCoABRzSzoAroBnJzoAMFjM2oDMhf+46whPGFATdXg84AgVC
dl+5TGRwXSMiyP2ZA5qJARQOMYGMHIFChZAD6/9aZV23ywUJA0P6bId0ZOABBhaHqgHcBe7DNxNn
HZUIoUbkf1YroNdHv/BoIkjn0ab9+vMX6kdJ4s6H3SGEkusz96lpX8ZLt0yOQJcPhRu899LaVaU+
Z+0nHhd5BPYGC9MRy+OmzEvjFx+8+4OPz/mw5HMQbOF+S0QIVW6SlzcVy76g6CFgIL6tKSkCh3gW
XIl0x8yBhpLzFZmFWiYaIhTGO2KhHCR+/oRzGiYbtqhvYHebxSgtwIZdyty+AIW5rFt87PHYANGe
1V1dZ85ujFDsunC22mOR90eHtJeFU8ZXeqov14HfBJsSUZlfD9k2MKIdHaU3hA8+pRmhgU3BSJTD
a7fC2vY0+/ne7kiUZlNCotmY91Urhg1j188yRGTeyPBWwt5D1GOgHFVPWe69oO147VnEF05enQqQ
8HVMqNLgthtAFq8/f8DiByuq82ET88xuQP8i9MEcKWgRFz3S50Kr0jMv0zat8jEW+LpaG26yViDl
hlKsXRbFFTtxtvEpRZYqc96CGAtpUl/deWGEhVqpQzsweWKqFP3iZfx9EfiLldj5sCP2FdkhPSL8
Q+jE57a/8fqzXZe3jp1jRQZU45B6LQk9QcNorVvqAt+ihRmA0wooGLoo344Inap4/p6W7SUbX8G/
33gGElZ8mLXf7IiRogvkLjrP2bUzVGmEn24YHkJ0p3nmrlpUG1n1GZvyrrCFBfmlpe3rYR3vt25P
1E5orQ1Bq/7E2ktH/1T030aBSMYVyyTO1//mM/uw2YYz61w89O1BGoGzRWeZP2Zl5oHfaJO95bce
OD2AvZXJzL5y8ZwgilgZc7DVNLveEqONdqS3EdVZlPm6MxucDY1frC0Bftd2YmfHKPFXScI/KmOc
D1u2Mfn4G4H1HdIikwLFFAzZxE2nm7CMQ2pl/xLlzQDqmQ8Q1ZS3dCqmhcxwTvTtonvoqcU17yVO
bv0kZeRY+DADZ6e9IeRFLBFGMFqcTQPVMvRzt/tFPeP+aHX/sOtP4MCvzKvqgClbrWYHdR15ue4O
sqS16YN6XgPDUch0UpjRTjWs+oIJBpKRjJyQ5pTOyb3XhMxspx1JxPGyltTMdZ7GUOBdZ4kHiiQ0
AkeWEIrVOkegs3Fh6S8EjpFF7RUmCQDeuOys5FUH0a2CT7IUkSDRAVj0jshDsWiMXlynZ9GyQdsG
gYfUCiTAiEKnlE4xRd+1agy7vFrFWUfbO3/12/g2GaxtDRHlhq9o34TRGXXFOg3JT1l4GnFCZBMX
artOR+eQmOGWSfxqMMtx2/Xui8oURbVXReve5zGJPEcjjmhk84tX+/oK/8Unbn8oYCwy6SA45fUB
Lij3q+Yw0XUDc8+hoJONLThaRvAgaSTr99FB4qSMGpLL2NXroAT2X9kdmMvKerE6eUAxcoeF54Q5
hhFRY8vLKPqTU9LiK0nc+Pkl/+hUcqW4/bFOv+qzEK3V+SHL/BciAD+rkWcgzSFaVSK+Zdr+IoT3
UggcODldx7xqWSldiEtzeWUsi+S2A3Q1pcn9v3lFHyoTmyU3vlKFDuitkos1pSbLTy/UA93MXWy4
wzOmSeb8UErXseXA0k7LYQde9QDzOPZAtUyS7DZ6RjdMWJItkvLoF9/Vj/o+vzcL/nCqEf3kqU6Z
9SGKyTIw7QaRod1FWzuHT0oRNe4zoPie4V5UxLF5DpiYuRCn1l5h9cuRIRR4hsrcGDDk6CcQFVzz
Iv5ih/nR+cL+UG5YgM99Gs/9oXSyvZitLVkuK9PwbzwfcjOfuq/njZQ+sqf47t98Wh924EIUJmmU
EAXCxNoCed2aBW7BJPGPcejDHja3XQBlX3qrDEF+mIZP5ExvBRA5Oijov2Dp3/qxOv7icn7QBvu9
3P3DA+Khy6EBRHvw+v7JTnHr2QipF1U23kI24lRHxNdCZuU7tJVjySphx9WDw6l/mTqzZM5upMy5
oq9V4qDAatM31zfOP7+237vHf7U6/PPGZ+JjHPVBx2j96OFEn0Nq5u/WZAHe7CtM4xESw4ZiNEn6
I5qLW1IMP5sSkW5CNwCYmbnr/b7e0DFIDlSXw52KiBa1rfxe9vYanfWr53GgI4RsTY7gL+y7P6qy
7A+bYJgbGKmVrw9W0z9JFfhQhcbFqAzk623xamXq8xCxQcBLgBKB25X1GUU54nHG/GfcYzcdTDYK
HFBE0cz7zk0QS+La3iOwUL96+6+L7F/d3g97nlsbc2wMUh+EheMnMNMbHALZEpPpNxspG8VpdAHF
jXh/bk6+U52siu2O9j9XVnB5rLCPs8+G1YTg3SjO9LAyaqG2vz/+f6nh//hrvOgPZwL/Hzv9Aff6
Z53+LOnU25+RpNe/8vcWvyd/s31hWb4Q0gTHcO3h/b3F75q/+T72fP/qG2fsY/Go/wcx6jIW8ITv
yd//xrWV+Y8Ov7B/80zQ1EyFfCdwzcD5lzr85u9dh396nzxUmX/eGaMA6UIEUGZNY90PT1HnknaL
O5UsNa00STQJ0rb7JNJZvLTIzyNdvrKZr25Fr7DaMk+cvWyk555OFv8f0Sekplox2n5v+j4lJb6R
AFjlKooCved0ICZ6GkamVjVGCNwIULE0vjft3xlyMGB6E1vgLeBdFM/VnLo+XegEh04692DgUTaE
X2Q/1WDgyCB7Gs0a++mEK0tjcm5i1NgsGnQ++tn7LrICd0KB2ac9lPDULvhkXeIP48x3T5Fi4TnN
uHj9Y2aUcXQbBnNbPnuIlYfjRJZeVYDglwp4KC51GCy4t0zz5FE3QDmFVObjGMDwkC1sVVmQnW3E
VMB/BtIZKoAGzUs3IfXeTpPP2Lrt6Nw+0QBrbgv4IcFlRmBLdJTNcf2AVTE1z8Qq4OsLgHkWJ6OK
i+EW5005ojsg+I2kx8qqAt0Ag+Z2cNBBg3PSZK0ln8HuWPU+mqjKLAgfLp4dkoyG/BSLWYMasbTp
VXegcKL6hqYv2wK00KG37lptXtmFJqTQRTFC6X8GED6xd9okONDAbEMm804cVfIzLomhAa6YanZB
gt69zveXGM67gRO8LrLg61A3ofWd7LK2eWQyX6pTncuhvBiOZwTHFtddcdGoDXkAPvy9azMWSBgd
q9Cd5utFesAQl8gZk/ixTwn3uUQpmbvO0oEURWOmUFalyOshBf45E60HsrXLYM/sUpO7HDCvZcIQ
Q06uF25WBPcRA/3hooqiTm+8MgZKMJAE1X2jpxe2mugspAyf7bbp0D91PofmopO+a2KUIs29JCSY
7OWEfNjHHNq9WNUVrv22q82UQ1pBMLMtHSz8RL5UuNNnCJmrPi7UufFEc45A8BBOHhXBa4iePzoA
60dzhc4QZwW/kIECOQwbsLOuX1xvTr2tuAtIlbBSQmjMZPIC2LvqgGMVxqHI2tZYu21cmIikawe1
DJYN5fd2g2u5IhYHHzPGbOBomU/T0yDXzW9ys18zWAxBTvY52Yv57PqvYLzwBfvRdcoOv8BfZoS0
b/H8i03IqPgVXaWJs6ydKwIyFek+OCbaaYGFp9629WB/Glp3kotOcpJbj1HiDxA60fJsa7z63xzO
2iQ1xV9EH5n3c+FlGPCSdA5X0nOialc1Nbm0PfHmCxNA5qONeWBVYqkA/AkJPT4DvjM2hs/SsLfi
pnttCC48JDqO37DecWVZBnIba4g72HuFuqi6J00HP15saVSDcw7xbGHVRYBiiOhQsmUj7Jst0tLb
Mcz8eNWlpukzz/LTtxBy+Z6As/ourI3Q2k2SOGZk6t096kHC9QjhqlejDUpqY4CdqjcK5s6AOAk+
Gb2qGeJ1hPH0xowz1LxOqZr0GBFEASNLh5qY2zSrli3YNTJDZjI011ZlT91NajVobYb23Zrxim+L
KF11Ro9zhlwckjMrSz0T/MMfZyZPiyztB7R3ZWYZcBYnfKp+m+L5h1gffClSYjq32VjF3yfTqtLn
Fq3HAYVbQR8NB8ZdgrA0P0vNikMEdySOnLsIqeFsOn0Zp+JsJjNhFoQyQ7l0+3481r0MkbuzqqA3
aBwcgKIz4ve0lcHZM7Jz1UCwfdCyty5dW0Gs7Ap5tYh3/XOTGs5rqxz06XbBUQYlpA+xaYrw4pdJ
6MHGhaqL8pdPuUEUTZZ1esRMhKhEJIqm21XJXa/JOSR22+2s3FvyeUfeySOhdX7mFZm7L5S2ebaP
B0OelMHw9wFGaImt0o9K9d7NrdI7mAsBlhk6TG8JrVjyEoGGkM0Ud8q/02Q9B/uxU9YL2A2Gl45J
wvWu8iiYaLILE9dmG0OorPkieuSJBRuibMny9TwLR6LUAxE0XihgRlnjbBGTMtc2UVIypKDuMs9m
9kMvVmJBqbLh3vUkOt90zsMbO5ccg0aVtESQKA8iQgEffrrUDpezqgrhWM/CJNpswyvXX8MqsY0d
k4KslAUofLc/FYjv1Lsf1ziyAEv4Mydv9xq67Jj5sEK9hJ03jMRwMtwZr3DTZUNENHeM9ZZxkjNs
SJE/zi6/98JI2XFWU9i7MJapb2m6QQAxNq2ZTE8Ed5XPyggSh2CtutV7qzehXw+ZQNhaa6gFC2Cl
dbc24gZy4wjzeN/VdW5/ciovZiXWIKNwUbO2gEhrVoogGGy0EzPJdTtgE996vpxW5OjUEJmRt1sL
M5KEZQLGZQozCTtL70jVai8FOUEVxIsJhahrCVR7SN6yvSUBHe5wvEQ9gr6kLB/TJtJ3YxdXwca0
8pYZrosp4hAbXqa24cicDUJZGtD3Q1hs3ClTMz8NdczcCw5Pp2/U3Ib90u0iCuSaxBPYh0AcBZL8
UohrTqjEEEROmtcsYYmlpBuJeSQCwndVc7b7mM4lPR10D6StQg4dUbpCVfHY/xYNfUv9fRJESKMT
5pGTkkqmwKoLodAQTxsJc5lY7FWwQ3FFvPhxaHQrxGmhxrWJp4QLGrtHk/DtBCbLbJ9av5D9DuBq
/23QJJBuSHJhQjFkdD6PLuxXmkUsOVu8YdNMJ6OT02MAaIe8SyEGc1lGaipumxhlaC2hqSwciJHs
iEGIJ4awjqFYx44Aztx1YvS2+EHR0dtkAVl72DV5sAKzG0X3Ec1A81wQhwl6udBIHkrLADwxI6A9
+zytYhUPQwgTIQ+sF+0ZI086T9yMZCdt0qoj2BR4QADv0j7nHo2uJQU2fXZy2bILnRCvJqnRpNPr
ziKgQxfEWX5sYt96rF2795bUjOUW9qePN4h52Cp166S7n/F43HPd5hckz9doX1FiXTDnLqaQUxBb
v8795JPZNMbYM8ZCDdMq9dCXPkdt57Y7kBZu5i1bD8zgF0jpntrMSY1wLhrL4FH61ZiufS/mZQbC
AkNqMpRZAnnEBLvSrEDT0Rgq3aJVLgUqdMy9AzBp3zwlUTn2VFuYo4/FnIwvdqp9yHyUfcyeQKzN
XEc9vpHYOdJyipJhKHcdnlux63JVVuuuzTjEca19sO49Pth1Wmg9owFvjPwSiz4bHyo9TuVxnmID
JPw4ZcV+HBEqrFqPqeEqJLrVZ/kBhbWcLRfbRjKQhHHFI8fdMVBqUjtrdvEU4hLqo2eeuS2PMCSK
9r0uy15spUti81sGuZGmKK3f8XaS8WSh5zQ0BB6V0g0pU7PYuI53zbi11JmsoBTjBgpfSXVaqHhL
W17IVe40IZ6JstJ6VyN2gxkHXdoADxg23h2Fj62Xpi+T9skv5rq+yWJKBnIxy/FkwlZuNyY/+VyG
MwVNAcYlf0qFLPQpLTnGX+HfTvWpp2/jXiwogxhPLN9+7MEIgEdP8vpS9ShVdi2ES4nK3SFNnrFv
UNL6DehZq6Yxg3fbNlvmeYlFjLznTNo4GR5p5Qen7hIfNGCDnca36mpeNCmQGpqzhKB5B956PHzC
lIZxScwwNG5HN+gBEIcGX9CiqbGmY38LeE4bezLhGftOVJBF5CpNSBw87UdH5S4vnRvPI86OCrj2
16BiUfhK88mavwU9b273HYefqMw1lVaO3T4JiBNd6px9BO1KNdprzL+saEkSYELKOraefLwGygAv
5zAVEUT+5hSu+ymEhI2PO4kUCaUlKk30CoM9RBtKh05MK9vgvyHzooysh2OILbuaQHorI56WQW9n
BF+yFsRkLxL1jKErblP8nCLtqJZVPImWUV9nBOsyZVda2Uk2QZm3SzrpcHSjmlVhBGjQc7h77jM0
p/OC+VZYeGh8UxNmuuuFYc30u4f78wlck+2B9q+oiZjvJ9Glt66qaJZZ7MhDwLu0wTXi+XtfwgBB
3hCMbfAK0VV09zrmRHpfwnRCYCndMqKqjUgPI1yXxc9jHQ3X0rIIQMbvrez5hsfqJkdaLsGDKN0E
ek5v94TBdzalU88KA78akMfDbMN2ua1LHTt3dYLlg9YMxsd3DWfTWnOUl8WuGaB2L1vKOwDVBOex
fc1knx1wYYf9Nu4s+6VqZ/FdqBbDK13N8c00POuB+Z2uSfeomRbEkbbJkam0Ux+9YUjeS2BCQLQ6
URQ95WKV8RZaENqzDfnhHrwFwiP6qKvPBTXJjo9QwwLJMYMQDurvhDv731PT43jkmrlHPm2H+nMN
39vDzcFTQTKUNbrKAMSpAnbanA7QoOiwytvUD+uWzAV8MbQVQkaRYqATJWQjbkn0AHBrWyEQFlWw
v6FtKWULlTTXmP9bsoqWKVACmBqNqaM1HAs7+zpaUUnopxg7BytabAV8XDmfWF23fU2hYs4lQ+Fc
XgQKve5W1pNP7jw6onI5cyq7uiRVFx+BmMuOBS6P7YXdyjJB5498eo8k0LiZ4JIBubDLwT91JJRQ
sBuVfbUpOrX7IvPO/0ZGqKleTavrxkvsGb3cdKmj8Q9XMuRXGEt5yWUWDQzbe8e/40c08tT7hq9Y
iCxAu500yp7KqmhSmEvuwECz0X4FgQWuhfVsmbQ6Fhiy5UNmebQBcLaHHGtGt/L3bDgq3jsytveV
aip3W+jMDmgguCHGOrvz9SWxsoFGc9vjKnPQKpD4EVZDjKOUwuzYQtnOV5NFmQpZw/Lvh7jBGGcG
g0/Kq98ln+AJX4G4+N6XkSj8p5DsSSAZdRA/NlHjvmQasDWhGFnyVodqfvC9klxXjlEFns1rgFEf
28EtXRz8oUbdK3dpXN2a/CsTFk0bh17fZneI0dBa5mociqUO/W4rIxR4+yKFubUmPMcKl3UmYSel
KL+7zUwhEG0wrNYRO50ucdmELJoHg5oxfoh6w6s+11lNoSM6u3K+G40f4VBxupiOsMU+RYfA991l
gpoqO2eByk/YZ8x1qo2oR/Jjec26bZEF3V8xu8PSM7AFLEP2rVJjBBQSgZDOcPryhhkWzRsjb0EM
0LdYzoSDdsuc8/gCU8E6C6ozzM3pCZis3kW5b05HFVVl+7UbYfYQBa9UdDCmrkCdAIDFxg+Qgiq4
HU3OY0tcgkWzcDzyPG4xlcY3yibxZBmp2tvP/miEe6RMnrNCeRslT0UEFBr8ReIIqlQLK5kmPe+O
pmFB2KQ968fCk1phkqePLpwOVz9CzOlmbDxzbzdDc5xC4ehl35fEc8qQTVUFQZPdlo7jf7EABeIy
9q4IkkomwYPt+tkBQX0ND0z3LRVnn4zPnIbI2zCMllxde04rdTRaz62x1g/Ti1kNwz4EZYzuIAjT
c91Xxfcckykq/Ta0WDnCKZ+LY9HP+Xjs4dekCz2jbF1O2ZiWK/RihkAdxNPb+mnew7WQpUzCB09G
UJeN1EjIpMjygRNwNhoHEWpdc1899V6HGJ7h25YiJ5jbmZqtowv7Vfvj2AOz6cJLIjAnOmFwR75P
wHwRX+64Ygmdbzo7qcUpL53yPSeb+A6uSfBKTqKZHcqY5Ndda+WmRFnpTno722mrFooo93spbfvO
USHTyjb0JmR6o/dJlEOJMNou12bZb6aYM74svw62iUXcYTb6yaTLtiD4j8pNhXBc0so8RwAWLja9
VxKWu2TiYEAp9Rxb87hvcvqh/qQ68GruSHsud6+e94A4BLCaCGynMMgPUb39WjOgIyaiJbrOHFYe
TLQ1uGzyyMlAt9LoQeBp+2T5vGaJjxUC7bPU26pK0Pi28DTrpSoIWgL5ldjnCYPN2Y3m6S2kwfRU
MJ6+QAZT1i4orefgavOC5yuj/nHOc1jfLdbnQyrnrKbdJOOjBPa158EYi7pzUVMwdy446HUtgwpu
v3zCPzf2K5dCul1qI0eNee3tfLdnyl++C5v+Jxbu4B6rkHVJcHNeDDtFWZA1xPIsLF5bvlhGW3ep
OYz9hrO3k63jZKLn1wMUebVNl9aDF9o2neHCuLMCA8+3DZOLZzWUXx05T+/+1NcIwo1J4q9pC/Ak
ZVl9c2QPr8tzr+VLyBIckjlCW5guWCweRERzFHvxoF8bUTLGH0qbsXbetipcVQC+WoBBMiT12prG
kx4J0Vj+N2dn0tw2smzhX4QIzMOWJEjNtmRbsr1BeMQ8z/j174PuW8jVLCJCm9s3FN0o1pBZmVkn
z7GoDX+mdG9Mx2kAlvRh6tvxO6UpmEIGu3b/YFj6lW0jqq4Y+YOXaOm9sTRwmtOB3n+obS9EJb12
fqa5E9h3b14mPv6vrP+2veXs4xHFfuEZc9TcgjuwrHzolvwAv4RUBEAGOqDnrzPNy81Xp4j3l8c6
+0bJWAIQSM8oKFJjq/xUX5pTtsSwRakIG/ba8kgitqebj+J8421MbX2vOPeOITw7ZvgiGF9fRVPh
+KkNn65M4AhbD8BnoSbMRngcBMrDtdLx+ail+XToJ6RVhw+e4azsAiuza3jItdE6BLlLk7HT3/Zx
8Bzb1q+523hYlU1QePiLnE5VypZuvsBpa5hs6F6j8gqNdh/+7+1OimY+LzfnuCKwA97KGrKwqkKm
co3ssiBdOYQa8uaupEOe3orjKn1OsA+tu1qHK/dQ+BvlNFrVR83exSuWL9UrY/LfdYZE2EYwe7T+
6rTzU3v5m3f2J/JSKkpe+SWOzBslU8g/5o0tlqyvIQAyZvAUmp4ylsPhnLgGUlU/krF8vzyVs7h4
1lYAaS7DSKNzDQRm4UkGtZZTBP5Vd56qpr2+PMJ5YARDrDN7gwoovaQ1U6upIPehkNPUp3H1hnO0
o21h1yPjqiOCksPhT2qz9Ry9nv8zZmeIHqVDLiU0iIroElLL/ET59qqygEiFz0r7d66jo5qzY3F1
MLOtYyqxRRH9UEA9AqNbO/mOpq89JofWVagb3gcIBpbxCQlRlwQ2tZ6r6kTfMVrwlxdYtoWCi9GI
4SoPDL0P4Da/hcfK3DUxCHHy+eWp18tNO1xN+tyiCs7GbmZ0YKuKgSLlZtLSAxMx8/vZK56UFnxs
O+8rDeLkbgMeJZuY4FqGRVv1FcrJLzD2JYqOnW5fj/BPEYluDCG5efT172/OZmamBnl2P/mlWlyp
cUQPsX1gp3AsfgFbZ9D+LfINJMd5/JIDz9a/g4WpVSlanK8EENoNg6xjTsHgO3HznHXa3kwBLaEr
mSQf+YcKzNR6pui0/h4lKG8Xr9kwD9msBZ8yJaXTOiE/BDYq6qzjPW92CG8+6+V3EvSsKvemtXH/
yYYS/ItZTHYH8/vkr+x/HS978I8PtJiXyuQH+IDFUHfUMi9bwnk8HSssuJqIPEFFvGLyZ+UFEvrr
ykYxrL2ZFcinSYOVGs6S5N5r/1a0L9j4bKgGfWX+EUff3K3mG0mAIbavUj/K3bTm1FJz92MKpIX1
FS35UwhXi/2L7HPjEno9o2fMURcimQQC4yBqCnwciE+qqrdQEpOjQLQdleOvUbuGpw/CfCh+vq4n
26HC2GM8ZtjclB5sbivbH7C0lsxmPV5lwysHi1SPFrKDvMZE1o3rzfAqNfuu/A3ydwe3+xZUTOKg
XyG/bw0vsJa6CZEQHIilIed9tMCixlYMNd3y0PG2a2MMnMKpsQ+rIV4+IOdRYBwQwYVBd0pivLqw
Zhm+OPbiLwbHw52uS9Pz4RQ+avOzM1aHkFXsuvsxKV5MaFxXR2fdOXNyWAuyCTj8YapPjZZcaVFH
M/l3VXUOrfPt8q+UHmPB8Xm9amQRUiWvxxgH0AU/Yb9B3BxmPdTAObOYTLkY+44q2jw/TzElnu7R
GW82T7G23h5nTteK/nnrGSO9RqZWxZSW9j4DNUtNC4KaBxjX1vninyLjO8WBVdjy6IAC3pi6bFjB
R2b1EjVU9idfyXkNRUcMjotDhZcq3Y94xI6DyVI0xbENeMRLx98b40rO46vPfnMek9Qq4PrqJn/S
YhSNXzQL9gSKlZX9yWjuI3pE0pUvlo5QSOk2TqMmcRWv+/9m0CajcyfWcBWKoxzr5MGMV54FwEt1
8K3V5qvG/kHgYM0QGFDgotRZ+Mwcgt07qHZurIEmtiIr99vX4Roendt0wX86qB1QPuVi6CLV88Ox
p2KnFPHHjUWWXOivAf6b+WZqE9fF8v8XYGj8LGFisBvnYU7uOVq9kd8b4/04nmy6RqAbx+TcEWVJ
63mmf/nyb5D9BMFp2jM6TZkaTH6k/zHz9NFe8qsgiH072ogo1qU6t4RCNKardlSDhZp8jyLgvna8
v2VZXXGULv/+811VjqsJHiwadKVQayIWToKj/h2cEZjad+5wp6f5vYb2dtVler3BR49LTt2wTNlZ
FXwSVO+FNfUoLOTmqp1iz5+7IPzhRuqXakb+aq5/QApSbwQokl1SBeej23k/8+gxw9fSg8tzH5bR
o53ecD9Q890YQ3LW4SL4x8ElvGHnbgsd11JaX1Q7edoMQyQxjyqEV3NFJ3rnkgjkhnFHO9iRFbpB
GuxujV9nOMLRFfqEs944EesOnDlx6rqIb6yqTVxjzmaGM53yoZlBrnTPeXmT4K/wmBwJa+l/vHty
govoVGS36xFHuWY5KxlsorkrR/EuSP/+L7fZPOuSI6euO/dmYnqiw3dlMbGxag48CPu6EX/AN4QT
NOkQgxEXX17CdWPOraDgFMIssrKiYE61nfxcPf/qhpqvNFfewkB3eQyJX1AFv9C2WlfCb8Nk1Pkq
LOCtW6w9RdiN7FN2mkW3wJN0k0wLIu55+a3Ug49kmO/74YLhD2pLQ888kyLF86+sWr6VmfPVGdrf
lz9/3tSRBPt3kwP4nfRBNyYfaOhvew4f6I685qmb9wpArJfHOL/2jieYOkXkeXJgDvIbsO+8TTlw
7eX1YzddX/7+eYOHtebfOWhpQf+6MxI8DLxCqUdanJEUfdTL+lSvMWL8uBmXyZZLMHaANolmJrj/
JLVvNBPvyx26qOEXqsXvi80dTzDxNJhcpfeq2Uenbb8mFRNpgYE+7WoaaycqcNc9DqWpTptuRRJv
OgDH/zH22jBS00W7GO2L5mr18iRqhN3rajZfLav21+xYnZ+t+QGXdnnfZOdCsHuqNaZreSmiUI3z
N5k69IQmeF4JMC9//7xfcUTqpAHN2s7i5vSpbz+pgfq5gViw8uYbYE/XivbpfaMIpp+DVOfRAhpi
OD5XUTPIYLrkYb1nzHq58sr08L5xBEfQlBYU6CMk2/qqDYZaHa005Xdd7U79Mjy+d9FcwSHkJmgg
L2E6jZY/9GX/ADn0EaqBD7MS3w/j+7ZGZNLi8acE1wc767jURGfp0SthS23Kl0ppn0PjXdVVxxUc
Q+BCUhZQN/Nt24Waf82kRzjdIsAuSTJsDHL+mnRcwSWgwhfYVsUgcZjS04mkmq6vGSu3sQt4W8tj
/10HYJVzfHsfh0o6mIrGAUBMDwnv8b50EbBDfI9YFNJXI0s/Xh5INiPBF0Sl1Tqg2GijcqA9V3L3
yjDIexCb33VhdNC7wbe1eaNCJfGoruAEPIA04FIIbL05/eDNLa/pU33VuPVPYJQbK7f+8P8GGNQd
/l25yfQcoFZkHW6I3kaW1ohi4Esvr5bEi7mC/Ztj1kIATj1NjaoaDa7iC+BCoBob6yOp3zuuYPdj
ZvPW70V4yexTP391KT3Q11lAXVwdFhi2kkn7Ulfvs0tHsP4issBVl+wGDW4lK9V+J0v2aEjg+djU
YQ1oA83YmJnk2naEsKCl3RDCK7IMpsS7xRHxnx1TW3FLaD7tra7db0bpkiPtCJ6gS41xMrhZ/aaf
jmpVHWhlfXitMINtiyKU1rY8m2y/XlVA34TN5aw4XeV5pB+Wglbmdy18zpMcxtY70oG5eGzSbLcZ
j8jWUPAJdqu7sVczL5IO3CbUpFcWIExOHyu5rAV123vf/eMIXiEEo+igkIz7qcbPVuiujGYUo9Jl
2g1pC9Ost1mYWe3yjL06gk/QzbFQDXgYfDRfeTgllVLRKrM5Dyh3H0bQYkiKZBN4q6V70gPH+zag
zLOvRi140qJW2V+2bNniCm4D1jg7gxWImIiHo9x2PrYLpSDAV73mwDA3fW6bl3HrzUzioxzBjfT4
8bDKCMCyqP3jxVYDZQpwp8szkThZR/AhthV4fYjuhQ8DaLFrKnXvBvqnfgz3o2FumLPExGzBdSh6
wsOCyhiguP1qUH21G3/OKPkoZMI21W9UQN93FG3BcwAxhWB7YKh1Q3hBzDME14jvMoVrcOv5S1Ie
dGzBZzg0MCI9W3CxJ9H32mtQQssAqqVwUNvmAXqfm3FAU2By/DUJyK3Ur43xJ00Yd2tQpnnxp4Kq
Nv/+7RIWV5c3UnJKbCHYCO1+gPiR3CBU+w8htg271dfLn16ndcbobMGVmLk1Vt16RqzSpNUTqm4k
7/sJGoch8+7WWuHlcST3pS34EQNuJDsqGGfMgrt5sOnMW/Kndyb6zisryBv3i1KJpTnhGrzY2i93
cO9gpbyFRu7H5V8v8Qm24BPAyw9u5hDtLUChjwO87cg0gsClCam9j4oSbJ+x9i+UQ7/Tstp654kX
vANA426IUryDh1rVHtG8e2Kzmxa13h0iq6SHK13O5RnK9kfwFXozZ0pbkgA4vF+Nen+IG+tzg6u/
/HmJm/gPVye4vHK22X5PAcnuYUWqU35LUoIMrbzpu+kmr67fN5TgJqKl07zGgg5gSJ7W4L9cMoDd
SFtBQ9T+XZqth+V1Zc5YjiU4CsCRxVLZC54vyYyf8QCkqdGuVox9Gtx3oBCySckBh9r2bmrbraBW
sk8i+yM46dqsJn325xLicE2/gkP4w1xuHDjJjWEJ3oDelLhEqAuVq0L/GiM/0kbD5yDWT5uGKnFl
luAHEjMm2I9ZtSqmGQZJEXx3uZGTyb4tBBBQY01QZ/PtMOqe1nKJUnobblK27IIDGNWknnOH86uv
Qsdef1NY+sPmD5ctu2DnASz36rKw7GqEGrva3+Ur9oK+qs1yhWwEwbydqHYHp1JwYEF34KXNLOxP
rnmtoGpx2epkAbDIZDgvyaR6Cy1t9GPB6/dM2NvkL/wvaX4NBRmjbWb4r+8uZ2xPZB2c46aKVRRZ
KPZXnz0jOozdcq11y22ihlfre7uimgA4kXvJBjozF815uTxNyTqaotHbXPxJoXHP0KToFcmxshAV
rA1kazbcl2yE9e9vbjKlKT1Diy1yMeDw04qcrfO73gZ3GxQbEa7ETkSahykCrlGjV4dq2tTREGL/
3X7gkTh6EVVKl7diVEm9+GXmriJWun1IAyV9LOBvv+ur+odaWcsB1a5xY71kAwpG3zYg+KE3gd6L
RmWXbASCJCQtkV4GihzYGsz6p8t7LxtJ8AELcOTAMUKmhiDClT1miPNEc7QPCgtFpb5IbvUYqWjF
4uH+8oiysyD4hYbGljZKk4VYtJrQuZ+n67634qO2aNpVSN+Mf3kciXczBe8ArzGpXF8unLnoOKA+
QJPjlepqG9NYjeOMtYpQUogg3ZEOqMVPGlR8pvZO7dLbhiAA6VsenM3U24gyJAdbhIgimze3A9qU
vuXWtzQEvWiVu7H5sjmsf39jlm5iIO9RY5YBGPQ16U1c3kbj9tbmwte3yJ1lowjGT71KqSMHLdsB
YKhrJye1KW6n5J5+rG3AluRUidDQqEInSKEFlg5s7whd30+lUR6i0DrV6rBxG8iGWDfozWp1fV9q
4RyjvZenz6rHQyy1EFRg/bqltfHyoZWNIRg++8BLDMLLfhJ3PVDsCO2lqUdANFiia7cfNw6vbBjB
6uuqRGkPnQl/RH3uYRhj/dpLlGsSPXq7tQ0nJjFAkW7KzpCBQW8ZZJTSRftSnVGXUGAx1KON5yWJ
7zIEC0d1cbZTGgrZAMiNleXKsp9XwFfC6wX0r8fNUqLsahbBnQbNj3My4o/zBPqI6cHkFYnHpIJW
+Ja2YJ6W6pyKn9vst0NxyfKJGM8yaOPenaHiWb/++nxFJR5Q2ZL9SeiLK4B5FuG3tTDGg4lGHTBV
kPVp/14+iJK1feV2fnPYM1UzCx3WFJ9X8qT4tnQThDAwYQQDfN1fU9pHLo8jcQ76ekLfjAONmJmm
aqX7KSXGYUY9xVUf54hqQP+t17fSmvVcn3HWIpoT9TEz1a1G93PnWC0NbBfqzTSt7NIfEhgi7PWV
y5qOaWzt6+WvtVV3Oc+45jgigtPMK9vlJtf9GB7eSTf9wFBplj9yfVfVNdQzPhxRD+CU1OwZcCWk
o9BDAdZrs5vEi+61CvO34AQKtsusEtMXsZ6O3vRoRPDSEkWJ4atqR3N4lJ5mJUQoLe/R2bq8sZJr
S4RlAns208TLLbBXEEFPdIaj6bzYp8tflx1PIYgYhgjGqCyEOTKmD9XuFhvWodqnAz7b0eH0lATE
Fr22eYDW7547QIKriYxISTTUwLjD0kNDImOaL1N9zCKEAOf7svgWK1+m4KnfKqFKdknETMIs6y2j
GlkoW9k3k9Wc2ma6r1QqkImysUGyIdalfWN5C93ABFuJ5SewJdJOb3R3dP+O12EcNrcT6f7lnZK4
MREOCYMYomhBafmhVvxOoILlfru2vN+Xvy7L0ETgI1woRbboK92qnp06U7meACSbhQofSopmp/6D
RkbfspprWtn+XB7TO38WtHWmbxYuzRSSmfVkBxqaKh2J4IQEfLrrynuYa7l5rg1li99dBmYQgY5t
iFKlO/UWLcNr9bK+spr7MLZODDaUDy1DJu4xnY4LKmTb9WKJ8b5CBt9MsRxhCM8rRtUABcLj83kI
HnUT/o7p2FhfGXuCynzsHpL2eW2wc+1oT6v0+5Z39eFvxkZ5jT43qCr9vGpvx5WHmN7tDkWQYvw6
LN3JNfJ438MKc3k4mRkIngT2OtuNSBd9q7miDf85n5AkrOe7GFn5940g+o4R4qKgZ0KNWt9ONJ9l
U/rD9WJqeYfLI0i8oQhyNCqatYcywDstM7onJjhqVbnVF/pll/ymiSZv1wePl8eS2LMIdpyN3Bsg
ATT9IoZ6zB2GU64O3+otrn/JyRMRj0rRLTUYK9OnefnLaJm/kb7bWiaZsxDxjcs4wlG13n1GCBmR
97Mvn9L8bhw/ZXp6mMlOKsib7WLD80lOlir4CS1ZotReCpuOIN0l/g3vpyx8qVCkefdmrKv4xlZs
O+vx1AyhKfmz7plfsrQ5br7jySYgJCOhqdTmMqH7DKHAAAkafTdNDYBe08fv4yqf/r4TJRi8MbTK
aMI9ghJjl+1Dp7w2FXfeJ3Xuv28AwcThk4lhLIIB1LUn+Mi829ioIXBaNmIR2TIJ9q0FED2iuGD5
OsoQB3XmATl06A1c2ct2+pgZG+dJkoXAjPrvbpuWPqhVwkA2MkwWCrTrMY7G307FiCY9nQDqEtjz
4Zc5NFuIxPO+xRYRj52hofcaWsRxSneEiu9mWrKjCnSnpYO0XMwHwqDL2yQxT1sEP+rQtTWgqQY/
zP7SsGC7weewMncjd9AISRRgPYjiDjpEYpcHPL9xtrf+/Y31zFFVwOqWI7zt/axq+9GBC06tP43F
hqt87Z3+b9SIYN2/A+RKGMMl7w0+tKBXM1l9p0CvcAcHJmKuyS6hPOGWyp43nYUaVRDBqYR03hVJ
HDnfWr5cO6qmsnhqwvAQOv21ld/bYXNNP1EcaV88/ts6LVZ4FgLn3zxg+5XV+kV5w1/MAf53ytRW
rHxX6fcDVYH6KACE5dZLet/ZYg6X5DgQCf47SUN1I7urgMRadhouaJtkEBoVaCHfqKbZfhrMTL13
lgn6W23e23M23muw67zAwDbewufc1nDcQaZwHCbD7E/TUFT3oz62H+A6IL1uOjW4pt0jepxH2sM3
EkLZzgsewXPGtFoiaoN1WOzHwUVMe0A06iXZLEefz2vtlSb57dlShriwg4livhopzybMCamlPY0r
M8A4wEcyfrp8hCXDiBDHoLGUkp5r0zehKqOzNfhYpGiSR8UBfrObXEGX9/JAMucjwhyhirW73Obe
X51PF/X30Cl47Qkp6sRFkGKi62jYOTFUSe/rf4FB9t8lXNIFWA5v+f6iNncgiX9E9ny7qObGw5ps
6UTrDyvLLdwUb4qS0M6owwerAKWcu+WxUJav3rjhZc4HTPZ/sI6OOQ2Ia1kUjJZf7VBcuwmcNVn1
zs8L5mfCnTx3TUEmbNEM28XL/TzyirNl3rJVEmKAGlklFCWg1Fet9GOkT5/LafmUje0IRyY0LZsh
rGyVhCAgIUVEMwYpCMiyrp3OuXcTtOMqfWOVzudstohsdCCvhnufaWTOqmR0WnVGbCcFc/JsZafF
i3z6XC5bimwmguWXcbA4Sc9MvGj4OPS83dj2nTtlG4Yo+bwIa4wU+KQXwOC+p/6tAHWd5sE8htrs
+u/6+SKUsestOw/jARmMsbwLFsUPg/hhM5qQ/XrBpqFS1dNx4Ne7c2U+AmHNjvoczzdQS1dfL09A
0tdmi6hFu+rn2TRGCyzT92g8apEKS7a5g15K2UfVTVMG+DBlT9ySF98osrzviDnrlN9EE04MwSGs
l9RTig9L+gPh6KvVJebqc1/3UAU5u83AXBKTifjFLszAK5oM1d5k6gHMaZBYH3VUvsr8SW/yjfBF
5vJF7CLU0vBdrkdtNrujNamZDwLl1NaNv/K+omDxEFWQ97rzSzxnfzZnJzkjnuByyg6lbSSEecl1
jJcy+oP65J1VbcHOpFGm4GnoRa7qTuXRyy0H5xAunXcqc+NvDpXiAeGf8vdSNdYhtNP5KUah+8Ct
twErlEzMEUYOxtaNMgfTaiZQfsqqjmtH1021JfBxPne2Rdylq0HKh+Y5plu79/nsfR43qySSRnJb
hF1qPH/HXdZwFgLzR2mo097p7VuoAx/zKb1bAut6NvSvetlor5mJqhc+iK4T7OvQeBD5pkVzB6fg
ho1LDEAEaMK61qZGSsrYGsnP2oSCbQpmKErzlUKNF/rG+bLZOyiJFUWEptY6zmQGZI+RB0ViFHp/
ss74Vi1fUh1492WfJRtDcIsQv85gqnTLd5zgW7/oB6ds9lVsPG/e47IVE6Kdodbh6a1I4/RMvx9I
52tb22uEpqsSp3LYvMclF60IvQzTKeuHkpmki3Ibhea3oLf2ALgJEM05AIgHSfRWkVxmyiL+0lrC
NLQDh9gHP2RoEJHRKK0GUD0gg0uCBSejXUDKuzWgJBgSAZmsoTqYIePBtfKsVtP9FBn7Rc8eqrk9
jFt4Nem0BD9hLo6t5y15frDi3yHgLIvuCqm26zRx/T4uHkBA73sjOeql3Rwun0CZs3/VvnxzfSkx
JUMDzjh/TitErPtDg0jFcfQ87aB7kKQuzgiJdfyUqhpc7LZ3ix5ktBEyydZVCJlSCFHBcSUUaCzt
Q1p4V4RQpxG4cgDd1ubuSdyvCNd03ayaZjOz/QUm6ypDVHqub7Pa8S+voMTCRKFxamQdGg0Vgqv0
EOyW+Is3ImGnxvqnYuieHQflFlgML48lWTBL8BdxbA+qEeOT1B4QvO6WD69RIAmAlaN3vFmNlViz
CMzEI01wPPO6MpZPCVUDd0ZOAfKQokU/tCx3YZdcLcr15UlJ2NlsEahpuZ06euv9pdG3dcgH4x4O
uM+UfxATVMqPoDj7Y5yqX1qnfxnUMIGbNTpEaveztHK4ivNpv/FD1nN3pm4j4jknRXPQCcEWTOW5
zD+Q42plcB11L9PyzVCeraL4udnOI7m0LSHaUYFJxO7CxeqYdnmlG218bGCEuTwT2f4JnmQonUnR
CWf8Oe7utEz7ZmnqnymMThDizr+0qk4P9qhHV5EZ/b48ouTByhbhSkpT6A6alQQhwNWAse0D4zHO
VbTM1kyLZ9IO8jTSrlQ9LcFGYCWZpshs15TZ0E0l0n1GjLZ4Zown0IvPs+1e20Vy7Tr5t6LQb0x3
iTbWVbZpQv1onN0kaZPR9ntHQ4QSMuAu07f6+2X+3xLcITTl2EaNdDOO6joMzeWu9eLfWel+Vsek
3ium9gHc7qEpk7+dVmkb4b7EPYpY10i1INfqmZMWfddmU6eSHe3nUqk2rEoS44jwVnU03BIKb9vP
+/IEFmI/Nsk9SlH+ex28iGPNwyLWnC62fQMl7oFKaNzRkpGkYbsxBYnbFXWoy0nv9HaJWKIl2rtq
+llvIwj53BPthKds6wFUtlDrBr25iXlKrsug4J7SF5Mu1VrxvTa8rnvdOWwWpSQWIyJaoQnuPfIR
2x/dh3j50fFuXcOSOiGLpDjGGrDBObuxapKLUeRJbWu1JEzvWTXePvEBqzt1HgY99Ff3sAnzf31/
P+O1TcHZTabiUCfm+uiD9mCSNPZmCOt7VGq7YsziK2SXAlRMsvLk6umVo6BGVKfO0xjPgIKKOTs4
SHKgtr1F4yhxEiKj6jiht+HBh07LNl1Iq+49DylbuCnZIRF8hKXMeU7zEaFoaPAQNOn9Y7UUhL6m
Eh/LYXA3Nk8yCRHmGpUNSavJ43VVRc4ekdT8I1jxYMOPSnyOyBlawZdLZwuOO22sG6z1sz6l1zmc
FJcvI4m9iqDQoB/MkToMb/sRAjn97OyS+gVlgIxMEVGYLV5S2Rqtf39jsFWpTVGIjouvJbN1DOAF
/tCnpfXz8iQkOy2SgQbzBJEqUqNofge/TGf5MMXRjcLJ3nQ4ssDLECynQkGmjEPib5Duh8Fxfk4F
qreeGV6pE0G5whO2Zf3yWvSFIrRBKP50pXrHIqK5sBH8SZzEf8CiSZpTXmCW9arI0IfdqWnD+yTr
XwDyNrs80Kf9lGgbCYdsTQXr0dEUWZaKHetD7RERpQKVPtjjwzwr/XJGOuTy1kmOtwgbrSuzZmFT
G/aB/FBp9SGC3ahT2w38q8SJiwjRbIyV8VWx2LIyc5dG5WmOxkNa1ShMcFS0gdYB+gaqWas2DEo2
odXQ3pz0RMmoBxaAZWxT+Zx0zWMWI4dpVWWyu7xiElMS4aDOVDmhaawWC0fYftVjgdt3+Xb545Jd
F1GgaR46c2PxcWNAJlNLsvCmbYtlD+P1cnAsFMQujyObhOAPUHQZvSzFnAzX+jYUy6kq2ndxZNsi
etPMliAt0NXw0YNE7kjXfgDX/2h4T5d/uWyFBEeQTMjx2BPVG8tBAmzQwX+VoNmUq3cCG22RNjOb
UL8JUEdC0b2715SKjqYo/uUG9p/eKzdOqWwWgnVHCnoRr+lA7+Xw3TpPcarsysq830w4JCOI8EwX
wVdk2VTurT54oMKvUKjhPWEi47i8EZIj9NrI/cbQ6tBAqjAz2Ah6wLw4mnaaWf69/G3JrSgiMie9
Dm1k33g9MCmO6anT3djN8oyi5V3s1C9htK3lvJ6bMyGZiM6M6lQ3lIV1clXH58GYuI/oD0mTwxqj
tfqD2dyv8WaIX9Std67d6rzerJ1qVmnRw4nmK+2c3qCr6B6RhN2irpEVykREpubQ1BA7LN88IJiY
nXo12UPK8rHW/lDk5EmcyjPQhV2j9+/cMOPfCUXQiUImzSqu+aBem1+bxHsMUEwttWH72UVyA78m
9G+WbZ6COtBbz/SBg5PTLlCY2BDM9Yt6FTtwK5eL+2BO2VbPr2w4IYWu4j4MUSQx/TA1DGdXmHr7
q/I03rKKJr2pkI+6N6K4Qsq907aCZsn19Zpwv5nipDQIvKDj6Q/j/ClChQhZUSBaWwdPlriLOMwm
1CCe10ClZ/ofrbT3bj0f12hWW5IdOnT7UuluZnshmtmAhEkWUQRjqro5KKXJhNAtu4u84K4btX2U
hR87O3uxid+cLaC1ZOlEXKZhBkU4OLbpuy6iP4hMrhz8w/baSTyqCM3UNBOQ2chxaEyDAL23DgoA
3JGGVAVSso14TOL5REQmvVXR0DSW6aullu3zKMqBGhjLDdKE7UlF0vmpMsZ0ww3J3qFF0kkE9gbU
pViyLpvMQ5/Hq+RKTO9H2+6CSv8WDsnnHhKYLkQZ0Hbu9Tb93SyI9cFed3XZ1ctWVfAcygTKKvWY
8DhWz302oMlafXKD7tPkDBtlI9maCiEDZ0K1HccwUY+xf1roca5lNyQBPxIB3WzyIsomIniLQctM
ykWMAnuEB9ixPyCGlx8sL3nZTIMkd64qhA2Za/RGWJosVug8USA5tnGzBQ44v0qWCN3sh4E6REsD
UNSrka9SKzRqd28Xqb5TW/e6Aqdwece9szeuJcI1myHscw38A4CwuvscuU72kNUKihlNVPmQAPHU
p5r6TTka3mOCcuvGQZPcipaI3Ww9BYpnUzWpVZ0ahJQUSzvwf/PiGWXwXT7UaOCq6HPC0P5Od4tO
4b/3ojKkWodsoolMqLGvE9BI5cMEnqPnH7TfGlGz02qTPoXd5bU9f0AsEc7Z6XET6jPjLTbwoZT0
p526jYxU9u3172+upiK0cgveDQtxqzm7LnV6HHgXaDe2R3YqBD9QlglatjohUZc3v21l/GDWDr1E
MBmhZebTpnmDiN+fULc+Xl6p8+aK/uq/s/GSwMz1NY9QJuOmD42XMAXzaiBFd9Ct4cflQc5fSZYn
+ITRjNwy7hgkciE77wzUGJ3bdqvLR/Z1wRvUJbxncwHGJgDA6ucFDYNRVvha5m3c3RKXIEI3LVOp
akj4CcOnZQdHyQPBcenVNyCQN12aZB9E0KauhW5rmoyhDNN9nNVPSV+/9F77vdPeh963RJRmgu5n
NdmgrbxaPzoGksNt3SGbWLsbWF2JZYiklKYZKHk4MAB3ZrMra/06cb12w6QluyyCMzOn4kU/wDAC
SI682buxq/pa1bxvl4+obP0Fq16ydlE7lc/bKG0uq4AwCO4moWd3Ey0gm4Fg2gluvhtLhujL8r7T
ig+8Fz1bw/soAiyRb5ICrVlaDWYAgvEphCTmMMN7ggLji6ZGV0UabRQ2ZNYgGLPqGgjBUij34Us8
DG194OYoM+UR5OGm/5bE55bIPxl5wzDZPVFEaKn7VeKMDHQVgJi/9hnCq092iPxxfbi897LRRKTm
Ynk85BpcFwiWnuaxuzHa6Me6eoti1iBnsz9kWiXRXnLVxpvtc5IjJ+I3TbdPiy4m5LPTunlMUiP7
jIBfHe9GpVR2SZeZGz5eYpciD6UaRY3hGoRLcZfMuwod3Nko83dF6paI4bSyQFebHrT50KWDikwT
/e2ZHuW7vADsXk9Gd3SNpv55eask16MI3SzdGca4vmGnFLoWKAumaIt2CTR5qfFz9qwrO9Yx2a04
QnLW/wPfRH26g4je9C09MveKauR/01ldDnG4VIepsotq53VR5F+enGQ0a/37m8hiQvq7ULRkTUPg
QdWMtLnS5lVya7ZhXFOND9Y4vI9Y0xIRo1Hf0MwftpwJM/4An18PSiT1exLFITPC3VKoGy/+snhT
xFIipdugGMFZKFvv5C3RveHmyKTzNrLL3emo5E18k7fTcGVUGWc/t0pq/eNG4V2S2lki0jJv2yGv
qcSAIW32Lvwv8L/hSNZnU7oiIg2l4pdVk86yk0OLJO7m0ZF4exGG6aheXi9lRvdlkTzYU5r09FzM
zZ1iT96Xd50XEVtZD23YBU1KHQgQmDlNT86EKoianRK7TijJQzx+eSCJpxKBlWk9pY3nMlCRtwdP
NSG0679MZUnE1T1eHkJi2CLvpaKOeZXmken3fQ8jc6rt2wBM9uqs2L2rRFF/ZuminUCQFFtuf41x
/1vzhAnvX3sr59xrY1cx/BLMyQibAxoqPwan2KNy8sUZm0NT9Ccu66MNun43ABPfBF/KVnQ9NW9M
vcuDIakHJDPzNr+LS/MHInq3URB9XIqtRE82hBDRlG3e10vdsWkp2nLzc28PhwiW1HF+vrxlEncl
YiyNvslMD4Fmf2pH5HPz+tN6bdoKhOehOuw59pfHkR0NIUUh7FOQJOZoWIn6oQ6Uw5R7vglR6N51
w2tS6OMC1PJ6M1uVXJcivhKqqCnwkEb267m5HiqeuwNtI7uTOAVbSFWMWA1TJebTDn34beguO5d4
ars3R7LnInBSHfLeIkIxfDsZ4Acy+l8Qw4Dr6r7G1kYyJBvC/ffk6lX3f5x92XLcuLblr5yod54L
cARv3DoPTOagZGryINl+Yci2TIIDOIPD1/eiu7pbgpPJjoyqF1sWQWLY2MPaa+l9FGEIZ86Y0sQf
Y+PopGXjIZa4vOALC/AHltHW3IyNGIK6CTQRtfylnca1zPKSs6diFztAjmqp4elDoR2yGjp6YsIa
2HY5bODS3lWRCdEvDdSzUI07QDZ4rR4xz9AZc6NiFSWCrTIeceZDt0FRoL2BbqjtEwfJD9Omn4dS
3lBgdlfWaeHUqGjFAkzCJK9Rl0Kv5wtJsNXMYUy3Y/zDSTBqoX+rROZ6gzCc624JSzmnaZoDdp8h
AHEc66Pm7EJ4YuCQ3+f1tHJ8FtdOiT1oXA0sFAihcIXnjXEA6hMsF6yUXhGFm3CIfGEOh9Ui69KK
KcdVE01fpSGCcgMoMqMcx00GXHeeJH7fZ6+8aq9FxFkqpk+ziUih3w4ujbT6AF13YCGdw7XZBRXR
50ao7vEeUE/wyGzmj0kEKDLz/HkV07VgFlREX2oTOSVzqZJBz06jzaeOOEcjMQQgPCtmYWn1VVCf
MGVW0xpj9MVPaPtA45kcZsb5Nt1hI6DAZ6Zf8ytLUJZKUykrSlwy1AjXbeeu1djHESHg6scsbK0/
YH21OaWIi0AE4oQeUuY3CJnuWM9PrDV3WWh+XG3OXRpJSTvYWoEStQNDUOvhPhp/dzj6bgvGA7N3
TjKsviXW+HrZci8YHRXYlyUh/F4DKzRYB6E1nizvM9NE0fiLGZEgbF+dm8sDLW03xRDYAxlk74Af
ZAKSHpBiz63d+7STN6se2oJ3o5JSVlaM3ZujDmDXP8BMuEOziunO6uqo3mkfL3/FgjugQvbGyK7c
gTmoNZh9jAiPB5yl6Hotr3z+vCXeeJkEMK3czXDsx8ZGNihEs0PFfDO15cqRXLipVTg3cvYxS1OK
XLidRV5D7Z+r8dNS3KgiDrFB25R2SMq04fiYSesGEPkWmKwwYE58S4rul11kCJMxa1E0fs2tcK3H
awGfav2BRiyZQCkG2SdwHJxknx91ku9yBHOe5srnSWfbWMTHKW+/Eyt7NgfmA+kTjCi1ohSxh0ux
piu8tEFUH77oUtfukCIqWxKklf6CJsiZaGFl+Rb2uApYjKLGtadkgmfNDbIFf5X13bK66KsLtvLA
nQk0J8C+P13e7At2SIUuiryyjFCg7pShtnQSZR1+smrZT2i4bbTMczPdOWWOSX8hr2KsVfOWJlCx
E7Rng2vNlV2KOuc8gTQC/eJaA/mCFVJpLd3IFaStcH6TdtzgCmJlcivSHyYz/ctztnC+VFhiZghb
s3oGMxfKdjOEwK9kpFrx1xaMtQpKrMGULWMOCwdeCvIpr9GaswV5sA6chTSdzq/6wdI8UU9NsQlD
xwQywtCa63YDURYGGUmp9yZSClR0PqnDjQUqHMPQ93qYniA/6GvdWmJ8YZXUanHES17JBGm1Cbp8
c0xk63xb581NGms/Lq/T+SFMtWjsUDgmhTEPMREOWq+OeQCQz4IxIBvtRPn1mmEsleqTcHBsQPgb
5kC3nwfZIhNe5I9G0wEikSXPlwdZMAoqsLNJyzglGsKUVBueADEE/0vnNyW7Z1zObOqXR1noPrJU
iCdp0E81SkT1CIlepW4duICuRG23fqeXUOqNfk3oTK6ZBdnP6qnu5P7aEFbl+rRJ7hZDg9WyLaQ6
6SQ/DmXa+m0FcKk7Pl7+wPNbwlLxn3obFyP+m5neaOuRlN30WKvaYod6/HJ5iAWLqhJ3ljZYO0VY
4XqHJLgrd1E8emgJgiToFiV8z0qNlXtiwYqqUNCxCImmDQkqh4haw8ZIPah3Pqyux9J3KGFWM5sV
HmXWVkh2gA76HXwtvUm2dlkfZ2IRol9XCFHBoPUQacKs0K8DQJR+tLuQbKiZjyv2dGHFVSToZIMG
J4/R6jmEbBvZw4+si3wDTFWrmamlEeYj+8afg3+VcN4ApT7o8clp3W4z7ytRpIdExGsJkoXzryJB
STxOwknRcESyyryF7FWyT5wI1E6dmACB4clWjH28MmcLMZ2pomAyAtIGPRWzl2d4qTP6Q/iI8npi
oCBh0Nu0Qitr/CHTtRUTunDp/UEJmmcRzXUgy01b/OQk/B4yEXp0GPbD6IIwGVD82ACWEaCl6w6P
ikItJdV6sOgDiT+z8sX0KeJ54YXjtFLiWNoUxvtNkVd9mkY9+n7yBFqJWdsj9c+Sx8jlYpu15e6y
rVkwASrmdBJDUmYtegLh6ug7ZpkPztQyjw+8XsHVLN0IvwOBN7tbZFj+iBJ0umnOkxHyx7YEEVea
3yfD+E2Kamv04qGVJEV3FmDWeWO54GdcayVe+kDFCFG9QWZwoOgA0dvaI1ze1Xr5UK4lsRdWSQWc
VgN0/6oKPZtkDF8yO2622igPYYGO6VBjv65aJBVk6pZantZAJ237WZybtNYB/Cn3wOauLNHCHKnQ
0qGgY5YSF1j3uOq+08xIUPAtWuiPtGU2frz8EQv2R8WXWtCDtuwQzf6dlewbJ0RcWWiBZTuzyhVi
vGtTVirGdHKbljhh5myNMtc/oe2xuOlZMd1ZvB0g64e833UWQIWXkqYYwozhi8D7Z1FkezT3xJuk
LjxGe3qlQ62YAVAaMpA/NGw7gAVAbDmj7DNJC3SHyJaDKxylO1KBqjAby83Q5axeqc4sWHBLFTlH
+3PblBYHGLNy7vrC7jxjooZXTv39fDtVQ/NcZ/wjrNSwWXUZzgdGkFJVjB7IWuuqy+eybqrtE2Rl
edg1K7Zu6eHzGX5jiHjDMysZ8PBYE9+snD7W0Zpu79Kj55P15tEgoOYc/SjAtUTh97LPv9KardUz
z7tRpkrv2AknC40Yz2aCbyb0B9sMnRts2nBW+m74tOqGnDcDyHq9/wjDHNNIbzBQ0eUeKWl8R5Ef
KY2pWrEz542lqYISQS9qaAxcPls50M1UJYeQp9AGd46rXdULu9ZUIYnjmJC0j5H6KM3GG7OvADEh
gRyV30n804KpgfKmd/VuVe6W1mwKp0BSd5tNRu8xoADouNZYsLCjVHBiMRGSkwRwfK1tPkGZ9b5w
NL5iuBZ2lApKrKTJiwaaZtthIPrGKSH+0FlW4VXl5I+Uv+gCOqxZdnPZ8C+suopPbLsqcQuoXG5z
9tFuwxOigKKqP68i08+7fqYKT+yGiYTcBhCFzp2QuXsE+NqDr9nbkVdZDtiw6PoGO3+LQVL+/RmB
yk3X51CB3EqU3Vs79+0x2czwmrFw5yTy5SlbGmXeFG/MCWuLqtSQhd2SPMtvk5oXntVJ2Nk0NtFH
J1vwZI9iJXpaOjOqanYH5b/csIBYR10xAfxJVJtUTl9mf7lj5Zdo4tAmEmRjpXRH9Wwt17+0w/X3
HzlCbUrrKySCE0f7Dtmd1qdRZh4uz+DSplPyUNQoxjh0Zm7Rqs7bLTG65NExIK4EQqN6qzfI6uwu
j7S0/RQjYLRV7GYz/Sdx0ALMX43U8nlp+rOlpo7lZY5+h4ag7eXRFr5LhTR2M/HTFMfgOGS4d4Wg
X/tKu4GiA9/kvbly9y/YBxXBCAyXg0whmpqoHXr5HKrh5mka6sXNExyr/diuDLRw46gIRmlPVegw
tGsxyne9SL65TD5oKDBdnqyFHaZiGGU0hM4EYD88QfdJVsbJTZy1YsLCEVURizU6rm1rpn+o++g1
Mpq7LqqSHafGgSbakbF+zctcWnHVFowUIPIQJBYgiquFwSHdXvsF+G/2q4SpC/QDpooanHjbJlya
6KbNa5Yfuoj0DmoisWZCDrnJHgQJge0rXNvWNizmzmcN3QXSp6iuQu0lT+PO74BAn38/y/VdX4b6
Gi3a0hoqVsJwyWh0GkqP9lx4tHrb8Lq1DoMly6eiCK2eELR1lth/wKJZEYRsnD6CkKXpCSs5dsVt
iHIqKFnWi91L20axFhZ6aECHgdxe1ndF6UVGaIXHmiDf6xmlcO0gNJO0POQ2Bejh9yn4rx/Df0ev
xcP/hqI0//kf/PlHUY411B9a5Y//+VTk+P9/5t/5v//m/W/8Z/9a3L3kr436j979Dp77z7j+S/vy
7g9bgJvb8bF7rccPr0hRt7+fjzec/+X/7w//9fr7KZ/G8vXvv34UnYBq2IfXiBfir39+dPPz77/0
ubzwX2+f/88P5w/4+6+HmGe8LLl4bf74rdeXpv37L6rb/7aJCWgjdUxGzBlq2b/+/gm1/+3qqGmD
oIGZlkPgDIuibuN51H+7hm1bjKGtxsK/+etfTdHNPzH/bVObuO4MujZ1asDV+T8v9255/t9y/Ut0
+UPBRdv8/dc568uooRrFvtVCCL/k0wlNHTdmP/zQs9zc4IYG0yHtt9aYsV04ke9vpuaf0d+Odm5D
zqPNZuetq9EnUcRDdzx1evvTNMTXgQ9fTCI+abb1ktBuJZt11sTM4yiOExl5HIW0Gk5o8BshCRm6
9HGoneguS5L20e7J+FiECQsKYTpQ4hIVnDcZx7ddn+RoRy0E+TDoU5N7mZVnazjwc/fP/FKKbY2E
MfZoMRxPgtUvLrN03+7y6YjrYq0Yd856zyMoMVVRQ2QBDD7yRLXwAIKnU40sLBpOx6+VUawRHy4N
otjIUB/TnrCcoZeWbWRZ+DQ/2ISh5+gKr2P+CsWbMvOkcbhVyRNoFtKfuqkPh1pPtI09sfyxlRrZ
XN6MZ6UM5oEU8+hEuH8cSDif3NKpPpsFQLpOERabaGR8i/5NuStNs91UNaEHNG+RFzuLux0OqSV8
TrTupIGq4bkKW6Zv0LKUfOgHd05m1Tq/H63Q0EGabKbHuJLVSj3o7B2CV1bR2oWZG7kRt/IEIdX4
BQAc3bfKiHzq5jKYx7S65ZDUs/Mvo15Cu7bOktgTvDLWCFuW5kxFcYe0BvmvVshTlpaAzsYPldH8
gNjjoc17r8wqhCfWQ28+M73cQ3bPGzLm88TdWrK76S2oKVKoATfm4xTlW00ke+6sTM3C6VKx36WM
nUobMDNyfCDRjrDbpNxf3igLO16FeJvoTxoNG8cqZuYmce5zsA5OTbdpymvUjOdlVezV1DVJig5e
earywKhb4NfblU2+9O6K0YnrqNYq6PmcovKpdHOv4XyThHduvWYOzrlM86srNkcncQ96dUyOWT+Z
5a3Rr0BPl56rmBnKbLfQUXM/gbKJYMLlWri7tFEU82KDGIyyPmYB2jGTrdmlt00Ort0KUcfl7bI0
gGJWcleXoFK3+ckcasizSHBrmbldb812fLg8wsI1qiK0rYw3ZQU8XtARAvWkHIEmd38WmjhOVnTT
2ONat+fC7lFJbknBiJB1yAIeufuWQMNG77ZtGm905+vlT1lYZrVdqStyTpxEZ0HZdYdsEPuqyFec
jaVHzx/1xtkglQlpa6tlQR513S5JyatR67Z33XsrJ1Yr3Ii0JR4eEh1WLEaWNBvJt8sPX9hBKsg7
qyjP49JxAmrR09imH+w6eQjH6sN1j1eOrOwzJEN46AQRdz40fNwZpvVIHLa77vHKyZWgKIT4qmUH
RT8eEhoGUhsyEBo1/uXnL62rcoB10qeDVkY25IS6DU0/19Uam8KCM6wysSakgtoUqgJBLGzQXtfh
EzP7r2Adv2ti/ePYgKokZvV1h/gPsDa4YwRiVysYtRSEOBCH4lH5o62yD4koc7+R08p6LFgLFbfd
TNKtjBQDFUUeVASUJB0AllEY3tRVlm1oCer0yyuzYC5U/HYDjtys6zFSElFk8SSGCRl0JIu2OLbc
WRPyWtgAKoSbcpGixoZhWlN3Pd0ddI8Z04r1Xnq4crBdl7RxDcqsIK8080gKt96MpLlGiRu3pYrY
rvu04RWfX529iOzF7G6j8qscV4zp0vwrBzsrwOgEzhnYjeJRgG+N9bseInFdM6wcvQXDpEKzXdfo
dTHCcojCjA+hLF7TROswQZG9kqRb+gTlcAuIqPV55GKz6qNAKQUuC8KmwgOpLNmDserKVVbuaOL2
hjSH3glauwJUMQJVaFG9XD4FC5OkArIzWUEIoaycQIaMHSKIaiP2cPcDtO2uG2A2X28uNj2f4rpo
IOBMtBSJsjz0Kw3UNVmTr5TOFs6AisiOS1eb0DtlB0TvQLBNTD+1gS2//PZLD59X/s3bOzpoU/Ui
tAOq55rX1yX3WJSseI0L20cFXcvEKKndI7NVNz300bSvRYU0vFPT0pPgFb38BUsLPH/Zmy8YDfRC
mIWD6eHG577Tv8qoetGpyK58vnKMxyKBIIPL7AAs7mFU+4mJCmm31v+0NEX6+7cPheBFbtp20PCb
gj+CT+I+Nx1f0+LdddOjHuE2nIoYQWiQt/yHMGr3S55G9cdMlmvE3EsLoJzeJGWMmR0WwIwbZFAN
EfqFHHQ/rodixUAszJIKmu7qEZTvHB8hwxer0Xa1nns8iTZTmGwvT9PCOfgDOT2U0WjaZXmy8q59
MiJm7F07XSMpPtv5gJtGhflGINLTgBTJThPqQZvEanNITsos+8ZsLbwj7eA8y8wWYqtNmYw8wrQc
Uq9OIz9BKL69ufyNv4Gqarvi/Bbz9L45Kk1IGA1FU5y0HljMLOrr77Ql3Y0RRnmFtvnE4Kj9Es6h
sK65Xmlm8Bnc3GiMfabp5h6Q2jGITYc/gnrTAsp/cgKmJ1XsT3wMHwA8t48Afo+eCZ5Rn8fhABIo
yLGeSlmtXtoLbqGKMhauHNC5zuqTMdSQvBwnJ0IDRTkx8ByIGBbSGXvd8nhWolmRN0a+lnj4zdF5
bvoUS5PmQ+RWlshO0pE+wERfhso+FjI8usy9lW7kp3Fy1IzbFq9VF87t0AxeE6eeRu19x/UHe5K2
x6x4rZa/cPBUPDISOZwBCZSdIknlsTUr64YmlnaXuE21cizOki3MW0axT4Y9piTVyuxErZI1d27c
y8lLsyyHm1Hb4KCJxsQ30SwboxwuyV5yDZQhmYVUXAMCvFuel+OJ6qT9eXkPn23kYVRXecdyJ4HC
kSbGwPKsHS5zn28/PDCPec1N6GHkfbJicxbS1sgjvj8tY5eGWcoxUo5Wli/Z1/Q4hT57cLbND+PX
LPcYbdArHX1f+bDz+xp60e+HozXOURFhOHbr3Ed3g59UvkQq05Pej+Ru9PVdtHGGjbGND8NKZHve
6P0uZ7y1BwlqolIWxRhEg/kRNbBPY2t+Wvmc85tTVwE/lBfpoMM9DaotIuZNvm020GHdgPVkY2zo
lvjg7ljZpOdvB10F/thljvJNn49B0vf3bek8mDxNPZuVkFEka0Xfpe9RbjkXgVs3uSmWpyIPCQE5
EreOlinX+u7Of4ShAvLjMK1kW5TpqTQ13UPEG/uGFebeFOoZ6KW6tXz+b2N/zoopH5K3pSYNwxUn
ZCPTbzD24khIkx3BLA5k1qRPnY8CTe016DI/jLAnO2Q/Ih9hfn0q5Jg/hVY1HMU4lr9kOoCoFk1y
wO6aYUqZR3IpH0zKwHAWobqPvj67f2gHSoJML+gXkbR00yXR1G1itx2vilJQtnt/chqtNmVtsyFI
0GRWFt+gBQWdE1A3R2uk1guLr6KmGhNWbwTxdNDWN9nYeDnIkDT94+WjMr/mnwuiqyCpHg1h6LHn
Y9BBsPRrm5ZQijbq1LiPXNc+wdxB3jek1g0A9BP0dVy6YnHOf5Shtk4M3DYEXPH0lLn3NE1PMVSe
nGoFxrSwndXOiY6hG4ibeXrqRUY8Xo7FIQLdjC9wTwa1NpZXENThflL5tCPK3KlLivQk69bcFE62
BUxrLa24VOBRGyfaLnZZP4niVLrFIUz6jREjST39sqrEq417lyHna3ux9nR5JyxN2rxSb/yzrimS
CoJJxcluDeDV640J/bK0RX738boBlDvG7aAjMtklBkiOMTm1/BTrmSdW+QgX7kzjtxvx5gtEz4cW
nNHiVOps+j6NoP+uUSPzm5iIQ1HG9KZOSvEMgdjxVCYcPiST4ljEev3ZjgwK0LlMDgK4rZUbbmlG
FfeFmmCrFZYpTknNDtnY35cF+ZEO1qnj2VoI/dtE/3mADbXLgZUVWsu7ujj1m8HPdtU+8cXO3Do7
6hcb5kNKwetv5F7u61ux1/x/wB3vsB1vy/e/e1LPjatYclT/QpRj4c63/ri1dt/BfLWvNtG22LxK
7/l0ujM2L58/9h44b73a072PP392K87Rgu1Qex/qqmgNt0iKU9UD0T9I0yuH/pHqcnd5o573TCBj
//4khEMZQuYUTcURyOdedE7Fri06c8VoLORg1aaHpAJ1Btip0lNEbtPokwV9QAgip9MP+POX339h
36kdD1ltEAoy4PTUab3YCEsb0LsBJixiPDIIR3qXR1laBcVeDC7kGikwWKde5lvJ4R+6CFvZdSZc
7XEYtBF8iXCBT/rE/Vz7KUXkMa755Zrm4NIkGe8XmTSRTqAxj5tnAC7C4b4wIr9w7rU1RY2lXaSc
fguFW8F4J04uNx4bUdxYju5fnvqlRytplR50lrBaKKv06G89aRaI9rRQW3FoltZVOdgNQrmE2jw5
kbh8nWTz3Eb5Tagna4Ls55+vq73NNVgkDEGy5DRE9Hbg+msS0iNwUq+X5+Z3VuNPw6SrHYDO6Igo
cuGQt/7kp9tsx7fYnzfNnbzP/OnwI/PIjuZ++1J75aZ9FfvO6zbocdtmm7X+1vPro6vdJLSJMi0f
EH6YgBhxYu0FqVfSKGcfDWSvsvQ6gNEkT90qyJuTAxGPuDJXrOrZEBBPVtbdbk0tpvnEjpmY8/h2
b9xkuhXQ2D1o0xhBLiT+DHz+h8vLdPb4EYj/vj9+NSuGntb2FITSR/z0CE7WUz4kwZA3K+7GWTuL
ERQrPpbUkEQbpqADn4jbFJ7htBuRQvQni/dFv2YGFxZETZBbmdXFKAdOQT1mW8dCw2l03VKrhCXp
QOMyh9cZFCM0t1vAeaDs/fXy9C+9tWK8KdSjRs3tqoBF5nPOnWfRip+XH332fGPe5yHfeGFZI0cm
WpMGVmpOmxbB+VFUIXC0/Vq5dGkExXTrZSwsF3S9QZ7ESRBLLfkwlTnkMQdpHS5/xNL8qMYbLI5N
EfYiIHXytY2zO7AY+Nc9WjnBRTIAXzk62rG0ik1c/RLhmi+49NLKCU50tO0QQ7hIA5ZbYQXNKinv
woyrKfDW6gbQdqTu0czLzp9so849yxDpz6jM45UpXxpDOa+Ed44F3Kx7FGiVtkjqD8M302hXZn3B
3qg58CSJ8zrV4/DIzAAMsZ49fSn0J5pfhegkzh/ZbQQQljUR96iPt11kA4zwq2ivwoTh4fOUvTlS
DfCbsq31KUhiWe3akGp+7Jb2CkR2YeLVUHyK25xKIaogTsfEs3nzyFxwh7G17rvZpP9xIRNHjcZj
kYd1RESIun9heFoO6e0QYtJDHwwt+SnzEnyFfXWMzXRlJ53PlWPE+Up4M18o+9G6YIYM5Jdu2tRf
3WerxcCefTJGL/TKO/Jp+PaxfEQ9cPp4+VSfz2xhzHnjvRmzb6ppQjmwDoYCAhhhVAIgWPZMfNf7
KXy1IFS9Q9tG9yVJtLzcDXVrgQAO9CflGPZQ1Mlm3HEzoi1O41X1C/3d433rZPw1Kwzb6ygdug2U
FPp9inAPUhp1Wj8bPGH6LmO6CWaYnPW1N40Z/6mBkWCtB3Th2KihUAadKSGinAZVKfrbYqwwnZme
+W5hWHepNkUrwcTSOMqK8YG1bdjUNAClvSf5d60Oosn1x2Zljy+YRjUkamni9qg80sBlYGeAVUFg
vuI3LRwfte0bEAgbCVNCgRSK5S6xwWnQJGG1d81hLSBdcGXUYMjOMjEOZmcGXWXzPe3CrT6446aJ
u1vgw/Z9za/x/cnv5oO3m7jMpSanmPVBiazgk8aAZpbtROEyu920EtktLIXKmEF7dJ3oEM4OUD06
yt48UWE8Xz6ES4+e//7NGUw1PavNRFbBXJeCE/KpEPTn5UcvbFA1t1TEWWtCSpwGDvnlut+j9Afv
IOWTXvl4xd9ggsVU70IzcKLsXq/6h0FoP4kYBfqh+ZfrPkFxPELWQ2qBwJ8sYSnmJLkwJy+OHpm2
hsZamiTFAWmmxrL4NJiBQK91xaeN7L+xCK3c45o6wPkKHHaoEjfEbSStOnLMgKKkfUPriu+Aw4u+
1ZS6P60qiu8B1DdPY92D3yyt2Rb8ZgnyH6bJg77JwVYpooF7YR+bO9IPwwrYZGHnqaQFaPY0RT7J
KdDoyQB9pO6sWcYl86KsWjmUxMLLyqACxsHqvUpLPaNdyUUtLJhKZYam9drgZjkGGXvp7EggEwXq
4rBnX4wpXdNiPv8FthrwU0uScTJgVGqeyW0nIbWdUpl5djysXL7nZ99WQ/7GLix0Ljl90Gg69cwY
FMx8WhMxX3p95Wqqs6KWFdc01KjGziuKFrlbu7KTD+g+HNe4jpe+YF6gN5aLuQx5EdtMApBF+FYz
Psi2W4m0F7whEHe8fzbPBCTIQp4glimmAyR28wLNOuCphs9C91rWE99Ew/nj5KDNcl8xbfpGKmMK
Pdcumo3IRHRwUc16SerSfTSkm3wwTfxd69r6VZbJVsu1ZljHWjuH6r2L3c1yJCtp1WsApYbVwezW
iThnQ/SnKwqNyfdT0VtV36M9B2HdEIEeUO9izykbNO6HvxxD+9LE2kMI/9Sxho8D69ZAeucBOMRW
CS5Q8Zz7PXt2jFt7C3w+9xrgbEBLk2z6qYr8KausA1RPkk0+WfEh6RrmRXW3cuGe979ttUINKk7b
TSZ3DEKne5Zu+ZObIKOAJsjdFEKqrcwaTxvqO9NGnvjyTbN0ZJR7QKShriUdYUcuEScONhDfX+qQ
rjz9fGGM2GrJFSuIeYwtB7FctMliaxNpzbYmuqeHT8ZYbZti/DgkrafnKwHFeTNpqxVY5EY4mM8x
oKlXWwokITF3SXhCv8jl+Vp6vmJiaJeWYUL6KSDl3ZSJm7JDYIKydpOusQcurIjKVUFpVmS6kYjA
LW/TMfOpfHFNY8UDXnp9xcCIhKZO7ObsSEcQJ0+VN1qur5vfi2lcWfLzDrDNlHObWBS59CQVEHnL
vbi+101+Y6QfCzkBGrCSL1yaIuO9bQCRfgKRUBwTR9zboeuF5k8Gys3LK7z0Afr7h7NamBZ3HADY
+giawY7XDXedmUJKYdqk3dN1gyiuQhMbDSkjRgNTMw45SJI8VtsFVHFiD6Fa5qGtbMWkLK24csCt
GEzmfa8JZOCeGfoKuRv7ZUS9BgXdy9+ysBoq3wTSqiI1HasKCtr/gmbhsJmS/tBbxuhfNwB7vyLV
OES9U432MUvFsInlUBxgpOMHY9LXaqRAlOFhZ+4btaVaTMRuSBI7x3yM7aMhw8TXQaEGDeyxbUGe
Tet4o0ElJmAjimd9WspdCBhW4jsQ3T1qk+l6YwnOTzZFycYgUhzK3JlQl5yiwuuA5rurHFIGRuyU
JwqYjofSdn2UU216kzOEp5zDQtZNZ37uw7y7B6VXsSeybKE+64QfRr0BeXHVsA9GVNqHem7QBF9v
6YnG1H3agL601vh3W9bSb8A2eM+hbLsdXDSDJ23P7/V2bFpQxpLxfhBs2LhDgjZpVvMdH+T4NDpN
75tundxkkk8Hm/XDsbC09GiDIOXGMeQPq0jCnQ4KK4AY6+huTMf8ucvc6Hs7scT1eBWxXzxMx72d
tMW+mkh1KsIp21RxV+0F1VC1KcPmrgnBi8NH6LYO0qg2felOz6k7FbvE0GoQsWTxLWuzdGu3Ooih
gXUid9QuNCRcSqZ7ka7Xh6yvxXNnu+AAz+WmTDR7AxvjBuBa7fcS2I/NKGsWyNSFSgyJ2Xe7twvI
xJo9SB+j6HNrRLEfs6jduCMY8mBtvaQSBvh7++YGLZ2vwJ7TQxb3+cGqaBGYMnpqUIL8DBwsOjMs
FKRGVFk2BndewMgbf8on27llZpadKqcRH7jTWZ7dd2zn6kkJMrTp9apjYClXDxqPnCZEXASJumYP
beQILSL1Yzek19SioQc8W5A3jq10yJS2s1U1DTCKFhytyWmbfBtqffR5PazFhUvmYv77t8O0yOlI
mdSBVmmPcRo+RLJ+ynh4pbFQ7h+bRgZokoE/tqzEa5wH0QAZOa7Rps9POWcllJvH7bqk7uPSPtaJ
81DQ9BMMxffLy7v0aOXesSVYUwrLsY5VbnhA5+pr9A1LD1buGqus4j7RXIhMDdaTzcc7MOvfXH7n
pbVULheed0D6jf2IaI5CBGjfoAHPDldCjYWHq13zWpyZpenIMTCk2DCRIp4Gt6BbXHdtqT3x7QSJ
gamYimAyReODL4ltch1+degkmn95ehbuXrW7PR8tTROlsI8yzCH1YcfPpgYKq3gofPt/cXZdTXLq
3PYXUQVCBL0CTcfJ4wl+oeyxTRBBoIDg19/V5+lUfzPuuqf8ciI0Cltbe6/gjFcy3i+m95LnPoZF
bQNA9I6teCfDN61e//7jv3ruxT4VY1yPXYcAaPxK3oHJpeuErF11Zbl/kWZdOj01tW8dwGKX49xi
n7Y29dQjtCKhhpH45EqN9It3hOdP+1eoKcOhWiIUHI42JHOT0LgF4iqQKlfnrDSKlwXyhWK6Bs39
asFeBAenbyGVvwT00BNM+RTmXjkl43qNhfjV11wECG8SpJhq0BsrBeXdVgdjPno4RHE5FanPW7Yh
jWye/j77X33LRdBw4dbQVspfjpbdjLxJhPvAxHpl632q9xu74aUZWl0JDb4Rnr62LT2Mc2T3TkGi
g0GHJS0aWuR2kf2ROPU30pR6u0jewQXb+ntbFdfAul9cti/5+CpolOraajoW8Bt8sursXjzMRT4E
LGFDGO0ny3Tu90AaDkJ4V/LxL7bV/5DzXWc2vtVA8YYxztc7WV+j/X962Y7ANLsouAp0wpExFvUB
Mv7sALVwApqOLaNNJWp5cGr8FWm6sM6appC/wiACgSdam/DKYfBZtDu//iJNF1UXCAdg8cMYHBnF
HUbsLQfWMGjT//+aPL/gvDH+tZ1jFMFmzcLyENoBnRTZZAI6Y3Qx1zw3Ptth5xdcZEDoO6Fsi3oI
TO3mIB9toF/UGtT7wFQwuWtgnXu0tG2ubYPPlsL5dRcRtphB549hBXkAGuIuIKDdx+V/iHznR19E
viL0TNA0UX1oaT3flR0k1eHPlAMH6G585P/NOpD8v83KRdSzLYQDzODUB1WJVMh30gb79SpQ4tNQ
cf6Si6inFZtJtWJRr3G8Uev6TfUOgE9ReCPc5o/r8U3dQDmDV/N32cgJpiV+maCNfSUJ+adxf5nx
nd9/EQiLqiooGIrsIOGFIcSTjxbMRPXOob+cVSTc6xM6/IA0yZoG5y6Z22/b2YOLrnfrwjKV+P69
DsxmnJdTWbu5Hw0Q6xS31do9eXpn2PoW1eRKceqrBXWRjrUctnU88OpDyKc/Vc3S2h2vHNdfbO7L
YOlVtBGx19aHIvYOXs1OnSuzToWvowg3f19IX+y+y8gYD000eiNmOnLanPMXEev9udha3LvRf9xy
l3couA0NplS0PnhrcSTzvK/FdOXnf0qBw0q5zGiEWV0CTWcM0UTSOOwzyB1s545kwnsvfP69U8/E
UUlvgWVc9Mah+hi2/Eps/Gp+LmLJ4rZxrJaGH3i1jrupXxUEAmf080o7HIoaEvp/n6QvltilyMm4
gBsaElkeBj3fD0wfTNX/l1o0BvASaMicStGJ+fwQrZVMqjBc0gYvxC1OXavznIfjk918iTQsRzkB
kda0B9mheDL49idunx9+LLd/Hx6P/KOA+skrLt03I+BZuAxWH9Qnr8pdLYEOiUux611wwwAcaTR6
9AHvPsCTHKcd4r7Za4j1vRA2menAHH9EyV8q/yWIHJAhqHC++WSqnlrlRIklMbkLHGi5Rn5TvKC8
hJ4A/OqCE0oUfD/1YXHUvVu9BEG7OinYBvHJjyF0m0zezF9tNa5+iqtVtJ3Ao2jRI+/FhjJRSWj3
kjO+XQuWyb5mcH6qYBkJ1X8v6zlE1BI3JO1DLyKZjxPxU+UE/W4KCsh7eqbcFS5E+FBXmvKOrlAj
LtpqgSnFEpS56X21A33J3TuebneYKZqVQS8TkGMpwuky+SnUpsEtEzR4IpAX3kpnkTlEK+LDMvv0
Awl8dBSddl7J4vJpqzwF1ZWFOrsFpcEPVmg8UYCqXstRbkqXOjZVAfwVCW3iPjEBdzKPyeLOK8Jo
Tsd+iCY4etbVr34mqCCHgQXSDKpG9GkYnTGJpUV5pVRTtpTrjHQGluWSBEXaYrw4aj+m/Gl52fzS
pVZdGkxe/ey0o8jIuvye14lhjokMHvUs542cBFQkztZmeaRhogJabJkEjC0/5VQbkJ7msMiIcNUH
bEzNKzubXqBU6z31nccfaTD0eQF69JudtWqzyG04xF3XeCvm1n7gQk9ghdcrqJ4OyzzesXFceFq2
7rxxubKZB4Jqn0g9s7uVjyxt+9pJXU0G1Gmt69yqgqBmZrBonES3YZS1Q+n+gSlP+C0AsjKb/KWF
1bKdf7SeiE8wa1tePDxp4y3M/Hbqim2GEErX1OU6ayNDvvnFFJHUD+Y4KSo2v6gI0g6YF/rY+pqJ
pAAihkJwL1iBA5V9lEKazT94Ey/3GPtg6/WEPY7Shn/sotY5wU2kg9JH2H+s1nfuJXOdn62r2b3D
VIdPHZ3yO6Wk28qCagk9vc7zEt7JKev1XP8QspqC5Izy+tl6rppzpqR3s5h+5Qm8s1iUuQWKomkZ
Nz7kfAITpQ730UCGIqCB/F0fP6piDvA/o0QAGVLxDOFj4SXOVAiVdFAN2VK61KnXRTqpIj4mpRs2
Q6picHWTsS3w0CIqNiqw9Yl3ZHrqWBydSt5O903IYGYtaMi9DXNcKC4Z6cjXjiv9J5g0HMWsFqgx
L118At8z2BAP6j9J765rXjV0OUQRdl1dzgY+QN57I/v+TpnO7EjQz28lKeWxaam+b2Y25rwR3b2k
OJXcHoeE9QBk6+O1yEcW2AMXfnhDDIOl80i9NDB+mFst9a1wB7sXYWsT4bUOoObKeBBSb8XPARlX
AsKmeYR1un9SDizPPN6YG/zS+B1J25DXC5W3VTlqZETxkFJdwYDUZLGPSKfpcPAG5ZiEaqa2XNR8
S5UPFb0KVCGW+WZmN2JqwaYetsGrcb2nUZRt0hYNz1vms9yZxi7T/trcMF4BEwE/KX07gbm6cZtZ
bwzq3diIdiqguDzNJlE1OsqbvtF84451uIeDJdmB7Db8gSMufZWlWHfxELQzur6WbBrSqzSUTTQl
VSOCbxIajbvQOn6QRDCd2BI+rnu96O5EmCFb9ECaDfLVMQvaqNrjMjRnYaDoq23nMfXmKkqhdeDQ
JEKTN5tLiLSOCvJvcTTrE6wV3OclaJzdzN3wvRVzPyYR0ogEoZdvUWTvt/CK5lEuuHQTaHfWyQzX
l0RMwuZn/eOX1QGn2bCK/mBRGPV5WQ4l8DPMyHcLnshDH3jNvTPKfmtjU7wqWFK/Fg6AEdOMFixc
1RE+fRfaEzObj4a2fBfrpcxh6S42hYdaqoiGKqfQaX0Lse9vjCoidBvQ0FjhhngoW68GIZmSuyrq
WpwelUILZSgz+Dy5p2l0olsizDIljHHvQbkUwASokd7GdWSTelmnPSy6mmydozc1mvCHwoUPCMMJ
F6cEOtP8IdYzAUkOAn1ZaJw+BP8YVz8u52HfGLo8rENEMZu+zqeIQvGuL+rMiQPzUhraPY5lVz84
0rLtynwXiE/Pg9Cl4pgP0/XkdpR18Sigbv3RdRHU+iFEJ3dttIw/+7Fybsw8lXvS4coc+vPcpSvp
0YtYaRQmCN3lsabRcBsNQ/CdkgZcDAzfz67k9cExM1YSql0IVIG3j23QnT3aujxsJ4b1H6E/pECs
SbmcVIolNIDGWxe/7GomukN2pR9kEbNTgUz7B3SJul3LNcElXtbebzJN3bNpg/I2pHK8W+DO/n1p
hX514po/o9sSiA2KDSFNvVB7m0D1Q5mowXdfInB4kxAYonR0VvbaFmZaoY9azXNWj1FzkKXPtqLl
/KYIqjm3cwm5RVOTDfzggr12/GoboEH23bYORVektxtCkCMEZQuL6aHv0nGcRNa7JczcSDT+1Dgj
M6kWIK6QztlkkkO1tYSj3FeMxc1IIaHtNN74C0RdJ1fWP7s7M5uoCPvJjEP1HnlulUnNo29VP8OE
wBQiWxe3vl1W22TOQN3j0syvZWj1T+WPbmqi1vzyzDqqvJIBvy/QGXibp1HeUI045MG32gFRGq0+
kE3OMjGFJ+T3gfT+zlak48k6eJBYXsoyWWC3l3aTAw7lStjd3MUuNgLojcky9iQtNPNw81yQi4FQ
7j7AgaJOex+uAhz+X398GLkeO9PCWCqqx1vwOaDTrDz4VTsuivN7LnjAM2bjeLntarluO5jq/HBs
ON3Hgc9zMKQhIq+maA/xmfaZQoJhx2mx9LuI9vYBhRw/JxXEPJBncaROKPTUZUMy17MO5GFKylBi
RebFEulHGLXAn9aDWzC9HeqieajDlbuZGZp2SOHkg4Kf4PYJAqEIwb7H02hSzg5XFdzC+NpB5I56
k5eWXk3WTAWzeDOUQy6Ty2hAADAju+sVQRAM4NOTBqKqWMKH2v2u4RL/rfBg7GLYNNy5laVDJmSA
9h4kebnYxIXXbRslYZIGkRkX93ioDHS5jni4D+LO2QmKJqyuUxyqJIPVEEA5jqvSQczj1sUHtakx
NXR+Vd+CDY/UKAA82Y7fh7WmD0JEMU+WXnGIgDQELPa4rjfGDYOHcgzZDzuy9rctqj4DU8ur0njx
1nxF+vOmJQOrSqhavLLIha6T4JMHLhqHrm+iqA7u+pgwuF+49Qztgjl+gsQnPcRe4D+WUhI/K0NJ
NgZoGIh+reFdG0fxzbSUc58tjTQQo3A8pFFz5N5SUzOYy4+NwXBMLGcjN/dxu4rfVLs9Ch2e8H4r
bcLbBUpuIEZL7Zwg4UPP8+LzJo2Bm3ox1He3YvXEwYdH+itzq/5YwqYd0jOxRUDm1SEeBRAarIRF
JZJkcmyRPwc7SBjYLokKBIpsKD3vDuyasodFL4uTwYlLtqEOrrTQd5ZV2lcBcXGY+M52mBo3n2cF
lgYPg2VTTzH9prBMxl4fqiV24UfmsLdYYXngROY0102nv7djaFPXi/ztZNo+tWScPsoKFISNgh12
pkWxpvC/XX/WqxRlgksn2rWtcNgzM/CMSyif+3cg/mBCsSyG3Ew8aG9UsDTf2j5cNhVoKo9r6bcH
PskWdJjGhGmrfS9I1qayv4NibG59Ew8bMdmdH1RbFgTzbcDX9g6nlNy6zgDzlgUST+ijR2CdLo73
0BJtty2hTpzoxbGbMSr0gZhIwjg5ggxwAAmkaEX+UY/MPWori4zaJXqZjV7u25i79zWlZt8yGAlM
ug6yHpLWd+cYeqMXiRqjI+rMRmV9GoCt6JPWK7ujpzimq4/8cLsgg+LYbhpactQMsGQLos1Krf5T
w87suHR9t41KsXxMSKkPEdbDDqgBktct6x/aSsw7j4XtUcmY5ZFsTIqLjdkXxgnfosqRTyPQ0w18
Sx3I+LJCpINfavgAKWxIRw4jSbw4UCBiLu5qgKuu6MGWw3Af0aH7PQ1Q9kE4LZfEncGAaUN0KNC2
WMrM6Sv5k86lAOBBzHVG4XGcMThRf+ub1js5InbRzAAQGPb05Wpf6NKtOe9q9tHr+HxjpII/NoHb
3wZQzxtP9QrPUMJW8WBDOuwmCAoAeECRHLWx7cZtMbvt0UWRFan6oPVGjHLdUdeUSwZMIQiGY427
p+fjtOCx2sbwAXwpncnBh/HqtyOCJQ21y296r0Yer4u+cmBu7y6/B1HSB9r1bbOdFzScUdJBcpGO
fOpOxVKeqSp1153wkV6cBmGArdm2TYStr9RxMg4kv/tq2itsf5iQunJnmjZIiYZ/Y4Ju2HKAED7f
+wFg8YnXqPK2PntldJj6IQlNMyaeaEaeNawdn93GBQp1XOpHDnLNj2jhfRoCw5jU+MGPYVCTXxML
lkfVuuVu0H51NFMV5TYmHuSk5fn0dVQOYE0Np19Soygi8I9f1sFFihy1+h7EEedd+rT8VQ5e8xw5
jimSKKLg5rBhNum0rEgKEJx9qDdE9TBmtd+hIcV15PxUxAW+JYL/vEIVp3c3g2Q1FiyDT1zq+N2w
JprZ9TufZQ3d9UbU8JMJ/CNrfKCOe+VCaKyvVagSM4YKzkJC71HXdBNRe0hM0KXZWK/o9gY3rjrR
c7nAMnZCSrbObpixuCtvxqj1f/rWB8obpmuAQS2+AuAdV/lyhpAEyuLe0cdWz6tILm9yoHTbz9Fs
k1BXEJrU8ZoBp9X6KHL4IC7yRso7sczyHv+a30OgXwp4ezUcYAnowv2oV5+mYRtiq0y0OwSElwCz
SNz/A9uaY7ssy66fugE2xzr4QKHAP4hB+i0AMNOUTW00nDqiig2wM1FWWNRpio6FqDvY0ORIVeIo
nT1Cf3s12iqtIX3uW9g89ZEm+Qqpgrdu9soT6ANs64Zl+xL2uPxDpbn8OSxcbRQg3Rszz8tB4LIJ
NZ6A1jCK85y3dQY6s0B9CIQo2ye6pu2YjC6df1PiiJwGsQng9zK8zsvqHoxTUzhpoTkHPV+ICtBp
iZFGR8trLFGuA3F3Gd8bmGW8FQW3ETxTdHAjQtVnru/2ONFRuQEzPji42saQmWtDVJdokXY9auSa
seEnNEXnASWazq5JRFTzEvpq2ZC5AwWtClVq2tFmuFcPmREjkspSzgbbo3T0dgUH8ra3HFG9ROJl
ocyCURyGg/ai4QlwMv6uIT00JGbVJaL3CpGpUK1H4YvgCANcVG/bpX4V4HtldpDTK4WuJrSv3PCE
O764D/GY71A89V7XIAp3inEC7wZYPCWhJ32WOHPk57KEHQEzLhiSK7Sy78+FjqOzVOeVRDkSlciI
OrXtFKC7uVRPgSDlEwxI3Kycp3Xfj0u3K3EL3I6q61LsFJ75FhYFBdSH09mE9k71GieOmN18YmN7
6+sxXhMLAfbdvDbyOwRY27tzkpd5YeEPycpc75eEOtuNlCssoheKa6Ng8Yb4VmSVQqKFbnKNW11L
MHA4+j0YVW6dZnAzYCWcNwHHzBxYsIAn/egOG1IP1VNU4YgRAq2fEF+Y4jrTb+Ko8YCR6tkK9ymo
5q6sMLkJi3AT4wTKpxl0nO4MnFaTmG98UNerDQ8791uhQmRctpwg1NcItjXa8zdLYcO9s2JWIq2d
Rxf5zpDJWVW3WBqDm46Q9XpymhI4HzYHziOxs7xjHKQrKJTrb7qGSyTnqj9NbqdzQWqx7Ubct0CU
osEBRIHSTQZe2e890uA0nEzfoJuEVHg1BYBuOOffPOmZX4ON2VNvO5F1mNrUTrrfVyF2ftIUBX4x
p7Lpsoo4Hk+EQ9UDr4fpFjt4PUZslDmEGsabpeL+nsK0N+9NUOwgvexAr8k6t/PioURkbBwgxABX
CGyXs8pknJYhJWG4bqmoyo0rpYOaWsvulT8BmhrU4wyLOY9+QBr0TCoEfvx5ruE43A8h8jyp+vtA
NeFN6zqs2TGYqeREKgdlaWRM2HrTTYmGepu5gTcBFNeIvWn94iEwvD5WDGOT+zFkrauY9O4OsDeA
DecOEU+boL8JGxNthJmrLZyuBHZNYJaMu+eMIRbiu89af0Mpk6BioH96Cgvj7RfYGmwa5G5vTeiI
m3H2cBso/OJxamX97M1a34iIuDuzmmrvrwMdcV0dR5QnlrDd+pbF+zAoxZ6Jxc1jVAuTDkHwJJma
wULm00+UrlUaywgKX9YdDovV4ZpaKL+hZgKuk4BwZbSILTQHpm/+JMatAkzvoIvQjCnqK8P7GVNx
B4IQ3bvS6CO6pcOR1C29dce1u0PBqHjlEJG/AfS5zEowlTMPkPCMOZ3B0aeC+yrGxYoXffAK+V1c
zHuv0QnKHes2pr7zhyyRC59jH3/fRYb/xqFWjwlylRb9XzmBVzDaBxW06oXM4MLSGct9aefhBtab
5bZGmS4f8R9nhaB+vlCUrQF3t7cFgz0NLgNPdSQjuLtgdbCmqPM4Lp2beBlAdhodlo20rF+dKhTP
qOrQk5hokGJbdRQsX/Dd85nZKos4730oqS/xDW2AEodTzAodZ9QA441rHfJBp1iTtGGC3sE6UXn3
jYaISurWSLfH2C+ei7E0d3a003Nh4Lu9bwH2D3O/UcFbo3Bspz5Yirhtwq34Q3Ml72s/mNzUX1Hc
TqDb2T675UyeNerUbsKmojkQXG2dPBaV/8JYDaPDHkWMYgVrgYsQZtTAmIewIJOJkKjM0dUJUayt
Pbl1LCk2wkWak3V0mgHVJWO1Gal10wpmuHPiehqag2Mn3uPZyCfbtlbA0o73PxpbSuAYwhBqPCGf
d6qMitt5cuyhQDD8bauBfw9aAcMi1stvtl8ljH7FrN9rtEt3rCkNSdZwvda8+qpBetEKV4IYMwU9
4AmLeOq8iKDdwt/Rj3GTCuLz6Cp5V7ren0Fjzq3Mi6a39iSkZnvH2XcVkzfNulRIz217z5xaP5Ji
bh8Gh/f7DqqfpxB+mlegbP9ATT/rnV00sBcQBtE6K7tDA7e/TK8cIpA+t5m7LCrj2tB42xVgTicc
1mbZBHwd/NsJ2ep+1DmhUbslARd7lBlBvF5qumxL3Aqfde+Nt4vXy/chVFMK43JnSyT/o6F4gbys
8k9DGEfHsVd7Na6ySHHaoKzQ89Z/HFmDslypm/ZXGynUIXhd2GRs6hXrAfbOm6KsUILnPhSuUuR8
EMrxa5BBa1ysa1Q3auePw7vyD0e6c1/CpTl3xmKih6gpZ9RqDGja4YTqkZndahN2aCbBwmjYID+J
T6b26U2ryW8y+OYxMHOMLdYWD9Bk5sk0keEFpEqyYVURvpHG674Ng0WjieJe4zDTbX2NigUIcc2D
qoP5RKQzb6thstBfXPoypfEMQ2ggvVLKzXtdukUyxiSASy0prrSlv1iyl3YJuioDBJwKnT06OHug
s6usHnBMWtc1G8J6L0PPpb+CRPmUvIVle+mZsDiy8HD6tQffl4SmuDjIX5OVNFVFBUz5PP6aFcq8
yUoCeizYiDzEoP7ypCN3errSAP6MR3D+DeeR+BdIqVl5gTBJ2oPmmGoarok7TPuBTzt0uXCfi8QL
0/OmbfjWl+Hz39/6RVf+0ltBxm1XFoFtDgW8S1/dFV0aPvj0yrh+gS2gF9gCQN7RDKFudWjZ2BxX
o4I8hhb/HUXzGL2zprgGyf1HgeGT/X+p0LOGtCwE6j8H1eMIArHujGVgMQkzG1PzOHCsHwcHQQqt
RTebAxvc8Cr4wFRObrKWXrwbZrd4bXij76vKgGqAy+B/HOPz2P9rYivZOD0gW8OByOINxefudTHr
/B8ffgGiWsYyWII6xBVlrSAXPI/ho0s6fQUN9tXyuDg4oniExIYaykMDUgUhcTqW5ZUN/tWUXapc
TV7EBheKtIfYUeFbbE386GIT/PS1gQGEdcIX37cjctja28HPErLbBi0mhvshHMbIgjy4VfcDkJ7b
0Dawp3MqcUVI4qvYc3GYaKSRpIr0cBDoAaTVVL/WClSVgBdPgaUuzN9Ms/1P++9S/0kFZi37scMA
swJcGGTv5OPvT/4KsHKx94wBQnaCBNRBxhwSul4//1hjr38G9/Aa5/WL1XGpAhWj+7WE1oR7nED3
PfDFJV+vkNa/evTFsiZNy8JOYHFYFQA/+Ti7r38fli/m1r9Y0RrXzqpsZX+Qq5k/SFjR/Ti29KFZ
zzpBla/1gQOK8v73t301CRfpkBfYqCA1QE8r7huOuYWCOq7TVwDBXyEc/5Ht/FdgUTjCkS5P4jD3
oFQTzchx5pWJ86V3wy3aLrW/R5WvXFKCZL7ZIb0ojjUaMWTvoymkk8Zv5uTvX3rG6n4SgC/li0oh
Otmztjy4KOqnMHTMlFUvbae3Jgr3Q1zlFkH/ysu+mMRLqaoorI0Asbo/lO640473WMTCT6N2/RXE
AMWiNX4lSH1xgF2aNshFEO8sTn1YigXmQOXWbfqk836S6so6/+oF5y/81xQ6UNyB5XJRHrquAQai
V7Z4FcTG23oFMw3CPNW8+fsEfbEU/9E0+teb4NERjej4lwfS35fTiRiZtt1/kjbwyCX1eFm4LxsL
+eoRYfOpcSC5q13AXv/+0z8LBiimxxehjENZoic6skcHzUILZxqxXgthn43K+dHnV/5rVNA4HSGC
HtrjgjYfzhgqDqq4cin5bG7Pz76IYQDUwhGLePYYrzcd/8X9Wzq9i+bK0fzZHjg//SKQoU49wGm0
Zccq+LX4IgEUA+hljloqSKfVy99H/quXXMSv0ihTAW5mkbu1G5Cckjg+Baw7Vw8SW/3++0u+GqeL
4xbB2CuB4AEpG2k1Yx9cqxOhH3XkXvmKL15wyTM20kVfD1zZowdlWbsG6LigqjRx8csFGOZKqPhi
JV362gNAJyn8SO2xEB+90SdW2Qwd1PzvY/TV0y/ixGxKwGOAAzu2xqROa1AuzMvqyk//FICMtfQ/
BM7K9KIU1B7ptvjDwDC+GW5kZjbsj3yGa/LTcCWx+kdu7vKUOL/o/Hn/2m5cN1UsME7Haq9IMm/W
U5SHaZ/1mU28bXRT3AWH7hfQTXm/7a689IvoEV1s8ZEs/ghVcnxca9pchmDku33w7e/z8uXQXWzy
FkorrlPii0YUUXM/a/Jw7+7hynmaEkjupPGVOfrqKy62e1cVgQ8soT2iUpYJ+sbkNRc/cv6pn03K
xSY3y4BSpZztUTK/ueVSsHuvh/J8C5zwftVByFH4AJikIgZFhTFss9gW3t6rFvcJwkV6G0+KnTgE
dKAhM9JXxsW879yiPw2o16boK8nUWyr/VjRo3sKeiCm04SJ1TUbgU6bFeVVdBBAYiwPNvGJsgqTf
xw/2rXjobsNDvB2SKh3TCjaOd9GtSdbUzfi7kkmYOwf5LNJryg//3Fk+GcJLAtXqVkSxEb+AJyrD
5kyd5K3dd8mQ3D1vHvd18rPN+zubbE/vP5bMS7E43OTHvYVfyVm8vYGCep07Wby55i3zRby4pFSF
nZ5jEJ0s+vx5hWIiM988ci3X+0KPnlzyqTqunVgC+Xx0dnJjMycJdrDRTpz0t0oiRA61iaEGzzOY
1GEDuFdOvC9H+Rzf/xU93B6gCYdir83pmusNfI9OSKdzH3+WzZLO6YI/zV5lQ8KSKJGbINMJwM2J
TLykhY/PkIqdOugP9r25DXH5Ry8rCdJqc61o9bkWBIRML+JbRcvJkgG/cMIq8E7lsc+HFDDJDZot
m/pUbsUmhFI+2pybMoPTw9+D0FeTfRHhlHXGqLYa04GdNZQigy9K6H37+8O/CDyXhs9G03gpzptL
Qw8numvNz78/95/E87M9cxHRmkITNOfwYPNRvqDnkJwXkp/p23pXbL+PSZ2UGzhupTqzf/zDeaYO
8wl80ht5JT/7J4v/7BdcBL54iqBiFOMXBHh3sSUbvqvgI1Ru1K44FacoHbNpw27cHI4Rm2bjZMUm
3vh7leu0e722U/3z2z77FRfRCyyEPsLxjlX9sGzmrbgrDua0Zh6iSIvVY45wU38ke7IHEyT5IdI+
rQ7/x9mVLEfKM9snIgIQCNhCTRQul+223W1vCPcEAjGKUU9/T/Xd+NNviojadER7IUpDplKZJ8/p
TtW5PoqzeSgD+8HerGzJwk2g9mo1zTBlQsOCOM1mggNLnhxcaRfFh+5QH3KY1bv2Dr6c9N4IZh/d
HpH23BzWPv/vDf7FSqh9XCig4vVQXk7Exgp+9P7os00cuPv0d/aQHOzBn+9JhBvwJd65Z3E3fFi7
YlPtoN+L3TG2yAv72mZtXxaURky142vKJHdRjkGswnzt3D3XpS+/0wfnJUGAdCfO5R/x03i4vvJL
YYTaAqZ5KHULSJRG8ux8Kx+0n8UJLTXbeWcfzTvs8kqf31IAZisOCjc4EBPG5bAd67vyobkf99Xe
ecKCfnP2EspfdqD7UO7b2+G8vz63BQeiNn55mTt4Y4tdHVMjqFo3MJJb+npx8asdU7MEujfXsWp1
76HzaY92pQCCQ/71H74UV9iKh9KdFnmUyyXa7krgdSGD/miHzSG5Lw4kal6ajfmL2zvrLHbetvuZ
nyy/xFVentI/ZCV/ZF4+9ZVJKC4KIBx7EJcrb9jNAUjDQnefHPo93+RHSB7s80BsUL7G4e9DF06q
3o8rUfPi8Vfcki49adaeicCW+4BwPIyn/MUM5zNYfY75Gz+yb8NaPLF0+v+n2BMPsd2ipy6ie3YY
nvVT9o0ihnZ/IC1/RjdDettRVMs8rgmZCxJjTkiao5edbIiIVw7Ll+lsnEW1fDPOmTa7KcZO7wAg
3ts/8gM5JEf3joX6rgn7EPiMs7fiqRdu/P8p2wBCYkB3fYq8+Oy4b+iPi5vv10/94kQUFzG5ArXy
SSJ0fCyeIMwS/+Vv1ov5Bsh67FsMbLI+G30XZNvhmk7L0nQuruNTYDehPEu0Ap9sWhnMDBW2YmMX
K2nSBf9jKS806GODxcxCDkOjIGwq95Kv8cEvjaz4BwH2rCxJkeBphbXV0p9FN60wKn2VTb0cJsXs
mwnQ24v0UjQAO9eXDM7nl5691NMvq8Tat2tG/lW5/vIdxcgv+LEavZqXiNo6mlsOWSk0RDzVUbsF
nDDMDmyXnZywQdwTb6+fr4VFU3t15RRjagBRREI+5+XLYAwrL+SFLI/aoWukUmgkwW4guePH+hAk
1oj6LdlM82qZcWFf1DIjgJGoVV0cSLuRP9hHcm8e2aHcGZF272y1UxUmD+lTe18e45U3z9KFrRaI
oGI9uk4LS4/fAdjxmG8829+Lx+olfkv6DZ6P22Y30z160u+SX/2BhNd3aSk6V5W1HasYBppgpmh1
9O34PO26zbhtQ7K5BMh5AEKzTXpf/83DIqw/IOjwZEJw8xI5rDnrBaegVpegUlOWtMJ+im780bo7
wExPwhw21yf4b5gvblaiuAWSJtLJkWqHfGiztX0dT3axH08Cz8V28/6cIvTmO/tntc9P7gaklHi1
45nut3/4NovKLf7deg/8tCYntDRbxZe4qNe10uiRLAZXno9QJwPWWw/qwVnJIC7ZneJS5JgRUDHB
x6KTyB+muzT/c30ll/JHahmKVzYtHWARoz4QW+1sbOwI4geht8vO04FuajyhjOOM01Ge5kNxBgkh
XMr1by+smloIEqKr8w69fVCZADElQNS26TfeyootDX5xAp9upbyTM21HeCpkX7cJGDBLedBse3v9
py8FWKaS0mWjmWSVxG8nZ/tH+2y96if+DZxCu+6V/XZe59Q3VqLIBS+vln4SS3op4Id41nkMHQx5
AMIVv46/u+MjYSBFBq7FGNZu28vV8YVdqYVApwDKy9RxGn6YwbvhZ5vn91Pu44F/+smOu5+Vv2P+
U7pBpoj7oJPcUyR7df8vSAIQO/+NXh958Hp9hRdOvHn5+6f9G8YJXJs9Ljeuk782bbaEGitDL2XA
/tnCp7GZBpIENmPsalv9JTyYKuC2/Pml/uY8ee/lvQibXQYNYvtxOg5bO6DRLYgBXNn/Xgqfvjzr
blo2DTbTrit/RBG3GuWKT1y6bP7N9tPYcZxR25BwufHLHOjb/sSO2TkO4zvNQ55y2Gp7/c7clHgc
cihCPl3fpiUzU2KQEt2BGVQQYGb6ybKei/RjXoMFfq0kYJj/JvppQjW0wjU+Y7GGnXYe7uyIPRYv
7t10bB6wP0d2Rm/NSjZp4bSpCjh1kjSObWHteqi4VO6M/tOH6wt0cQhfWJSqdFN4ow6QKiYhsxeg
5H0jRXEdnGO2C3yytRJxfgkmwLn69xz4tFQ8q4e2cfCV6UzO6PIIPR9iwMi/6ed2G/+6PpUFT6Tq
gpiF0Cxvwl7rRnw3dPdmg9SbDh7mLr2rLIh2z/ahYMXKwi1tieIABK4GWmT4ml0/1+SjISvjLs1C
CR2KAahSw7y8kDL0Xc/32Sy382hvCvGNgw6FDmiPMVeO1eK+KIEBGVG9HOIJgQE3fVaGbdUEAi6b
W8hwM2RF0Y5iWi9OSu+a5qHPbf/6Vi2Y5T+o5KfzMOoGZG44PFwfP8T0PqteE/f9+tB04UCrFu9q
BvQUsS9tL1/qmG9GxwFbS/EIlqWVLVrYelVCZAb1SD1VnRN6GfjDO7MUTzbasFZGX3ojq5JJ6PKM
C6kVTmgQ0qHbGOwU+8Huyc6pDPScGJ2+c3jJ91PF64cZhE174ABEkAnPPUzOn8aMu4CUVVODRh2t
G9vBdfOVC3jBW+hKWNGio7xqQX8aVtoIfuI3Tw4bTz56oE8hLFkJXhYOhyq1RNGkkAwgIwnbYSTn
VJr0TNCW4btZtea7lz5x+fun8wcBkLzresMLqyFuP8aMDfvCYskZOgvW/vo5XPqE4h8MKkUFcLob
cmRE/Vgmp0pvf4O2ZyXb6iztheIoYhdYgwEFy5CYSR+ZFvrZuezAVEGr2Qfg2P3NDDbvXAuAH6/P
4mez6sYDH1yCvtuqYUCr15BrKzNhh2jTT7bCisUZIF0DHEpWiv8a6PHXBrJLZrTbCzTLvBamXj0b
aVWCDokCfe9l/MCk9B5NM5fo9HbQdUiTNjQBM98w0Up08npdwLKSbbNEas+mdLI7aAgDSzL1F6IC
M2dTOBCPSV+CEsGv9OQoIFlzFMylYcFy/Tuoq6bf1Myrnw54amjQ66kOAbMEfTuNVYnQ0g3yOvUd
eS7msd0Wum3Xu47qKM2BbsAJ+IgMSluO0K5uWhCsmiX3UXNCh1oOYRZIlWe5iYgDTeAbUfTGSZSF
7TdT59R7aRUo4SVJ75dp420qUJebgcG5vAODa/eoeXN3lsWI3Pakr3H7fX1wDFVtg3s8K+20dUN0
j4Yc9BTVMJ0aYqw8PL4+Noan+EcuadI0ueuF3kSki66WUZ6GnKI7DPRf2xL0CtamGss0vG4GX/tK
Q0Wu1DMToA1quqhEG5YPbvQsYJO1ksBYWKp/pvHJjIsRhIsl+D4iW3vWintjfuZ0xdN9PTQwuf/1
EEUfx7QXcRxCEQh8YdK661KH+JNIflxfmKUPKE9moc81m1AYCieNFQFHlxNImUyQ7TelvrntE8pW
g9DEYZInWkiKLJhgMyO7y4w1WaOlg3QJYD4tPgF7g8lI5YZ91j/j2KB1OqYHjzjvMzhfNzatnq9P
Y+EIqeJMpWuD/SH3vJCW/KEG3gCtUGt37de7YKhCywPI4iyDW15YElGERkOGgHdd2vlj1eE6iKFn
lDsOiKGE70GG0m9B4XFAIj4hAecIyyFMM4KRHjIGLBpceIPrU/46iAHvwX/XtqxMMohJczBlYz9z
UCy1/oAmTNNZuT2W1vSyHp82T3RV1nvc8cK8qx8qXUOL7LwSVC4Nffn7p6EHqI8yYUxuGIMBej+B
4sFPY05XRl9aGeXWM53R1hOHwy6B/wmydKT+6AKUo4tz0qyqrSzNQbH+POFlDMYTJ8wFfUrc+aBX
41pBamEGqvgQGh6ANdGqOMS9456obrivttuAhAeETU/o+l572S0cbVVziFQdAwLCdUCSJnctWH3M
qT9M3U1htuFevMKnXe4E0dBYX2hhg5s3mAvaPA+UkBANkdnboGtrGYmlWSiWoMembGMLq2XMxvfS
dp8ZyKscNvy9ydBU9C+JZcFcqbshuDfQ53wnjWQD3dp8WrlGljZbMYY2t7IMwNk49KwYjaU2t4I2
Aa9U3t7Lol75yNIaKTYB1ou0AjlHHFYz0PD8wv3rgpMHPEfb21ZJMYcsj9F6aMPV5/k3tI8GpQGm
UiAW7BU3vHCVuMpdWOujkXst8LOtNbuBOzSoNZTi1HVTeowJLI+Di+22qSh3Ih9ih41igoal/Tqx
Gno3qHo0IHIcV3IdC5uh4oErKS1uTm0XGbG7rUpE5WaXnvNp+H59AgsZcUPF0zLqjV3SlFDUrUDL
N5hW9corrzh0g+sdHOLk30ADxXfU1ea/s1U0Z9MAC4ZwJPovDRAUPMQ48Y8e5EJEUMUliFjHst+W
w4Am5ToFfS5Fh32QeJeAAe3O3NsNmdGHXT3aa5zwLpzE/yadDBWpq0FMFwI9UI3M4wyN3iCkjkuQ
tpJ68I2ieQRHxA8Q8uyvL9iX/ZeuYagYXXAMQALBEkY0VD0ILoe4fMb7Lx83vVV3Gzcd8jSYe5Bd
beJMA0qMZ+BZ6YjToxGcrPkx52KMX81ZMdKOt4nlWqWEiN4IlTNh0cb13Rgv6o0VM4QWs0vynx5U
1tB2DyKLd3uchwM4voUvmprszTbBI4UjIaBXBtSZprJ9Lh1QHVGi5QGYOd37caLsA5oE/J0bHT8X
oNL6GGQx+w6aPcG3y9iPybH0LbVr0gaNMCoTrzCCYEc2bWTPU/kAME39UFe61/pZC4KSMh+NLTou
5tfB7eQDyIJzkEdWYqvr1SDAZdMTNDxr/WM2tpBsq2tzn+iJhSZEPDDRkzMdevRO75GaQ8vkpIGX
0xnBANfZxaZsSPcyFwXvfTub5zvw3IujCZ69HdjTAEhLynxvoIUiMK25RGMA+qjwdOm2MwFlbSAK
PYfSIxSszGCcdFZtigpcPr6TD+Ioh3KM0rYGYxstTRskeNPQ/rp+nBZCA0fxhX3OxMCGoYvoJOdN
45n2BoQK7o3eQ/GECWrm4Ccd2qgtkl9aOh1BxVqC+KO90f+pcGYQgrog3+7bqDHeWnhWozhV8Uey
2ra34MpVsDKZLCFrSpuo5HgEAJy1o3hJo0HcOWYOeRuH4vmmfVBByEImlrD00g29HCWFFDx+Vbzi
YpfmcPn7p9imsEmXll1lRCV6DjcdrzZJUYfMGs5zh0ds72W72+agBDesInzQLmnxZDJfMlK9FCA6
uj70wjWkgoWnEWSU7oDMLtwKckIGN8IS1Bo+mH3Wir4LsY2tXKXQPAEfiNcbEbeLR7MdNbB76a9D
Uz9qjvtxfRoL1qYqRnSVzko013QRpMSd32DwTJ84b9bSmUujKz65LjSK/opuigpb/0GcYmuA0uP6
D19af8VNVEhDgypNGuC9885kYA+JMz9QEJLfNrziJwoP0Xc5t21UC1C05u8WvLiXroRjCxur6uB0
yNLkLRQrori8z8RbfSFZd35lbMWDLgyvAoHxbJACpCRd5FidBoLE9qLEB2azRkPGzqO3nRwV74u+
spHMEqdzjJ0dB6kxpPZWHs9LE1D8A6E5MqAShzImjbnp3MHcNh4ZA9vL3QO32np3fZMX/JCK220J
lH5H6RlRBVLaJO+b7WjVHCzwyFTKHMSTRrOW7lqa0uUYf3J5rWnkhpVbsGVSkD+QLUEyuUa62Ou5
vreGTKy4pQWLU/G6VelZYJDsEH5b3YnG9UG65uv11VqwOBWvW5HG1VoHFpeRvjrkhrTDGu+7kxeP
XnD9E0urpBp1m8eJIWecKRDtapYEv9s0/RIiezYbJCKuf2RpiRTTnkSKs1WAojNuZ/3e5rp1SBq3
vm0DVDSsh27Foc/KPqobGkM9JhdbRpK1HpWF365iYMduBJ892LIiz/aOjWXf9ekaKnXBGFQIbMWb
DHzliFMnEw8Vpz0koOgH5fRutNClY6yAFhd2WMW+Zh3qTkPL28g1sj8611ioVdPjFHsELO2VtrLF
C0dVpS5BDBmXaA/BOWoY5NjApj4YctrY0A9eOakLLyzrskGf7JlwgsoIRHEiUYOBMn9o4m8mR8N+
DaBZDbLGUrvNF6oAWPTGMVlyokek+wExPlSS7qX9ZifeSv1gaSKKyaWIV5DLsEFYG5vACmZas+k7
42An4CFqQd1fe8MYuPK2fk5DxcZmnVZxOnotVIOzO8ugvlMmj9ftemnTlXCpl9Y4N3hORd2EhpL+
3gKlGZ/ebhpcBb5CVkEYJehLo2S800Ce6emgS3aaldO08NNV9GsJ4V3CwNMfSUceugq62SZJ/QxE
vbf9euVChVhnAUdhQne6MwNzbr51ebrvUY+9PvyCV1JhrhWEaGa96ruoi5s38CA/DRWg4NfHXnBL
KpQ1KTtJCZguoxrKB7X3hlf+wUm/lWIOQAO48pGl9VesmVo0LdAC3kWz5jxD9ca4cO1+63BQVxzS
0gqR/7oLG/TEPXSc54j1xZl4xR6k27fFYSonSpG5M2igWmRfuuJ1irM7M+Urec+lX63clDqk77TW
xnXMMw1ErblP2257fVsX7gEVdgqmNnDpibmLGKugmzaCyS+0JB8PDcAfW9fKvZULZ2FrVZCp65jC
y3A8o4KWZdCnovMhigFF2QFsydfnsvSJi2v9dBdQW04uWEObKEcjKzOQhQ7Aib+5PvgChAh4g/+O
jixnk00E6ciiRdZQKzeugFBJYvff44kc5sz6S7Q6cLpha4Aw3YFbtbvk6caPX7bv09SEBm5K4Wq4
feoexO8xcCN+E+twTg5aZcHtY+kb9OjzradnIECl1PM2E9JfEEkvhwfPjsXr9V+ycBRVYCoUkjwI
/iHrG1fQUiPWHeqgK0XupaEvf/80x4HUeu8iQI9GSgYgs2r9AQnDNTHapdEVy69K0IaXfd1FlvMD
miTm/Of6giwdOuXerq0Z1cUa416EWFxDP0xZHeF3b68PvxAWqGDSBKzWIp4R9s3gGISOdoN0Y5lk
Ox0KD4aXB/2adNrSPJRbu87oWBfNBBEP033oC2L5SPZmPpmqNW6PBVejwkiN3PR4ClEOAAlBDqq1
er1rQewItZ4RrcCiTW7zNCqG1DWGNAHZYBdlLnmfTCgQkeI15SundGkWihtAKwku1x53LNSu9CC2
Y+1bRQkaiR2W7T1jldltYT9UJGlFOSTKGhgayWSrIyjvtY0Euc7RhlrISqS2cKerQFKd6kDmS5xd
Dr2NxOXHrn8hYkZa/lfl3fgQ+4fc/2TWjuzEBVLVIdKcZz/T8zev89YKLEszUKzaywuLt70gkTXn
H3qdHamHJu98gviSs5uBbLhuhUuboRj5oMvcSmMwg6Hp6i+VVQuCgPmklXO+cnUtNG8aKlC04PY0
ScFJBIGB/o9lle3GAwnjNo6NeN80RIRFYznQa9DA7gtAPupYXP8AFNJ5xdVQRJ7nkd31yS54yn/6
xp82jOZWxaBuQ5AVbiH3itqJdNYgLgsLqSJKvbSlsT0MJMqhUeYzu30DpVaCeKY63PTjVUypRysO
xZQRP15CMD2Vw/dZ7/5eH3vhsKmgUDt3eEF0kNT35lsN3dU6sTdEDwtbHnnxev0bSwt0cTufFt8e
KFRmwKkdaQkkJdwAitF+T1YW5zLIF6U5/fLRT4PrDcAvht3hGFP37BT5U1J6H9TTnyXNVtZo6fcr
l7hWda5e2TGJqhiwFagCsjP6YFuwpo9yxWstzUKx+ZRCU76AphaEw2e/RSFzroegq6eArXV0Lk1C
MXfXs9Leig0rsurG2JhmbZ56HidbW2PTbZeUroT0aTLbIkG1NmoSqE3Eie+MTkC7G0dXLnOPgJyX
QwQlSmu9iSpoZid+xuXwbFc0H1Z81terpHsKLo41KEaloOCNzPJ+Es9690a9FdDN1y5IV5Fwsp3Q
NmakInJsCKrMhqsdTZBarKRavrZjXcXCMZtpDSQPzQiO/I4lw59KF69dlv6AGNZvaI5tr5vy1+dU
V7FtkM0UkLfBg3Ck5cFC7OlzSFH7tCeQorPWOM2WvnLZnU827eYaBKy9FgIZVfYtmbInCDHdE9E9
zjxbOU1Ln1BsGoH4YAtaIAbtnnTEoPV01ukrG/5cX6el7VDs2bWAP82qxohw8bTb2Sma2IfMBAM0
oXjTQFz7XZA+e7n+scuy/K8L1D3FtJnTUwMaKE0kKGAfc13UBzHFz03BxUpBbOnsKpad6CQH4QnS
X3y0D+nkAB7YrRzci2V99eMVsy5HO2uTnMjIQHOEr9moI8WNeSrL8g5Z7ncby+h7wKX5vYsG9+sL
trA7KooPStY6xBkA58BU0kfXo9MeZB5GGvau072XcVZA2lfm5d/rn/v6vaOrYD5b8MnsrFmiTWtg
HzbIM3ZJVug7yNZpcUCRPAtkZseIvCcBkb/rH104FCrGDxhUzXATc4hSaxuX+ZYXod2vGejS4Ber
+mSgmgR/oUZiPHsS3UCf4TT6Wpo+1928kple+sDl758/AB0x5rVDfOwHcQKz+8/G5bte09qVE7Bw
oFV2T+SOEzQmOyB7G/XHKkHlPkuMfn/b0ivG76C6C9K8EUqc2sfU3cv2VYgVt7W0Loqpg5WEteAI
145WcT8KIGRm5ld0JQhZGlyxcuB/LrwVc3ycvYdqriGZ+yTaNTX5pRVX7Lw38xQ5JKYdMx1KEwVF
K4Er11hm/7/J9Qs3oiL38NQvYxRN0ICfgC3KL6Dc9JeywnvKaaKD3L11M+47WdEdAF4jAVjDv5Mh
k78gGQpy9I7Y6EQR4ybuaRe2CDCOaMG2txmbqw/hFSbKtRKCho5pSBGUXetuYigfQFyKMxlIWkM/
LEt7cV8IqKihuGV+XK6XIO6yMeJNLII57/uzpckYmYKSekHRT957X9Zo9PIgiIJGAk0rgsGNy8Gf
WA9ZaHQg/Wi8yW6h0NdNz9DAQndLLoqLIHknoOYHAds/VMttsWkAhT+3MWjs/cq0BUSiqNU9mwYU
e4E8z+1fWZbFOjxoSl9l5shgFOUU2JMO+ahybr5bkLh6HzPqZP6QQwQXWuQ+aHfS0IlLAp3i2DwO
XQ9mC6oDV9eJ/lmv27/cSqpTmsJvQYMhnR85y8t4o3tJ/TMFitLnmQ6lHYgg41O5Ox7AJdk9Upa0
OzOuy6d4hgwXxB1/Csg8AZc2ApUPzeZjrqfwK9mgP7gu7BKgQPuXBcm7fakJ955Rau9MZmhbaAND
VtPOzbADFjCoITkVDBS88M5sOjsJfTlo11rDX11DQeLE24t86oC+b78o7WZXxHrtW0PZv2ueWX5v
NTJuM8NCBaMnU1BBPRuCEilUJUZGAjeGiJU5mykwl9O40aYCEux5nFosdGtIiBzAlVIXgaYlkDzK
IAPyrucztAUAgHkbLaZPW0vYDofYnOYV0PuOOUT9iAwllEKbzWxUFJIaHrSZHGpmB8gUEXRiwThc
lxG0DNtQoIR+oeFuoG4KNdARLIsQu3eqLXAqAzTbBDH2VLjkxGjmPrUTcwxgA6Ec26NueGgHDwpn
xUA5GlSo5tXoDtNqSLvwSoYQxObW1jHsNGpAU7lzsiwA3s86dKwVUKudazwT9OGFa5KMGyeFOhy3
q/jR62cQOUCiBxyJcQsUCKSHt2hNgq58Xg0XFKQLIa227uKjm3P6F7l+7c1DN9ZrleUwnLSsIJon
SFuHJLYIVGNt+jBUFaQIXSgrQSCmMZxt2mbyhytA7uzIdnxFTdfKN0bLrDYY27bstlCkkNtu1Owd
3hwjIEC2FpZC56+QiHNfwC82+aYxWLsuprUPzYL5Mak0cWhrmiED0A9R70BdrKh19lpUKE+6ANX+
iCGUdejLUtu6GaSQswYaU7UnIANvW8N7A9U2oCM96KzWlu5jt/WjLosM2q+G5Hu0qdj0tjtcRQvT
jJEJrqCJPKAVsBf5xnWgCZtIvr3pplKxvNCbqhllkJBMHOctcQfQXLuz7VvNWpXnX4LyK7+sxNkm
ZDc79PG5R3nWIXn+ML7OHwDJNif2Mj1q7+YP98f43D12p/jeero+qYXQ/h+I91PskDa0slLmukcD
6lo+SgwQ16G5hGxxS90GzYCr6kkLF6aaz8wbJmY7IX1UMQM8kQ5QPYXJf5faWiJ+IVBVG/BiMueZ
N5rasfZAGwDNSj2hmyR9qnvAu2u5u75gC9NQO/G4ntddB6HdqOhouhvKWDxn0zCBGVVbA95+9QlI
2KiMG5B1ZWYxWpDRsZPUL0T2Akf6a+b8z/UpfBVdXMZXQi42ow+sSyuOTLK5N13nAcqPK3nSpaGV
kAtBNNf6dAIR/+Tmp6TT5N6D2tL2+g9fWhgl5mpdlkCJGzoqeprsLPmc2mRXGGsMzku/XQm62g6I
6mwsk+OEK6m3QH4lbgigseBq4cPSUlejE0ZukXspWObb/Rp52lf2exn68oz6ZL8I5ZJSeA1khk1j
40H5M4uTHfTJHsr84aZFNy7m9ukLyVAxmU3QVnFnxCbmy9BLXwMi/froXxnt5fcrjyPTgH5r0g9Q
AKwJROWaUc8vNdXMvBtZlz91ULcFhVOqDytvgoVNViseZdxWIM0Y0uPsTMNJJiCZaCDpfYNzuMzm
8tVPa1WLGgJnmZscGw38mRDYeGjByBc4q+38Sz9fMV0zL5HWawg7llCntpoSkYy2gjFY2gnFdCe0
0LMUYijHETkqNIvuUL32LWlDVdjYmjdKIallDscxHTZjDsdWShNasNyGxCKT+kqCZMkcFBt2GdW4
bUp2TKSBOo2x53He+syCHnBit2uJz4VdUIsYMhcTlI1mduygety1313n73Vr+Cq/g/OjFi8SI6uK
UrPZsRjNgOT6G8I5dO1Xkd3yQHbyTyGdkOUrT9iFHVfLGZCO0puuHeGsM/IaO7EAx19yl2rjCRrg
7uZCXbpi5QvbohJdaGQw02HAgjnT91TkR4c8m2PsD5278oGvskaXhbvcGJ8ML9HNoSeZyY563f92
6v5u0l3fHmzbJ2mJPuqpO2iecwth7uVriplnTpaD1qWGFWb9ye6QassmehoBD1mZzsJFpytmnhok
aQzIQR29eMfmeWPZT/PQ3RAoX369Yug9aMwkgwRjOJVvM5ivWu/BY2tLs2QayhVNurzOTfBWHHOm
3/d5H/J+La+6tMeKbddzYqNDstFCNNVlG+KR9GjlUxpYTlrv5rSzT05ascdkpvrhujl+fWwdtcBR
2jkdKpdpoSkhudB0Y4E3BWrYZjZNm1YMa/n1r7cbe/Lf0zslkNekmQf5MqQGLoqaDPLZ6GWuiry8
6d5z1JLHTLW+7KmHLtN2LPwE3XWBR82bvK6jFjoGK88dzanY0cqa55mXwyYR7qHLLA0p/HLFW319
shxPMfG0ga458GPpsTJLXwx2YCP5cn2fvz5ZjqfYsyw9CK9blB21utnIEu63GAMDRCTo3Dzlrv5S
aOaK8S3NQrHs1vNiKya4wAnk3vO+/E3TeeXyWBpaseusHY0q7i12THPtoQV8g5rtSkljyRAUqy4E
Xv/mPLGjoG1I0z9TSXcgC0BG1VpZl6/vIjzM/2sCPUEKqjYRfRC0l3T52TDMY+d9Y+bPwl3b5oUF
UisZg4PLtdax9o0NhcD6I7v1AKlFCwi5CAYVcjgkk95xtJNCRm5604XzYbnsQVItyu3i6fphXXAW
aq3CcV0ouyPvd7Ti7SztoIjPWTetbMOXTOnwEqoEWeVaYPqSEzmOfNZ5oMeW61e2LqIyNTS0pdE+
0FI2ISUXl2GnF/ZdoyMbmPbm/A7G6zEobCOPLgKs/ihc/b4rpLGBDvR3M4n7Hbr3DbAxiWpn6o12
P49dvr2+KgsnVKU3QHo8gQw3jUPssh5Nsi4fPZomf8YeuSzeDGuMvl9HaI5aC5mhR9X0FgT60Hn+
xgqXB4NJHvW5fdDN7CMv5EOVCePiYFeKO0sTUxwGdAY0XgFQEdr0IGMH5/Y90+4ZTzfXF27pOCle
w2J5inDKiUOHZO8FJ79Fc6FqFd9uG17xHFwA8m5Z+PleAhZb1kNzJi2Pjlu+Xh9/wXW7it9AlwGj
hgTzjwNOcmi4FkGqdwDfWkdW1fYFGbKX8dpaLTgQtW5S1BXypsaohUzTU3THat/aC3fA9ZksbISa
vrLyHr/cmKEVZb5OU+Jf2C0afcVpLP3yi9v9FB97UIT1GmlooSxbnYF2fsjOZDbY7rbffjm8n4YH
ZpdPUyHTI5SCSTHtjEv3DaU3IC7hk9TEa2clQnN03Px1Ew4QbhNFtR1R+rFhhtd//5fMCZdPXNbt
0wSM3mopGt4gsZxn1c6aGvMJVMXNfTMjpULyxNgZRc83XHfYwYhr9m2kcg4cq76FuPryAxQzp7JO
vFlAo1uUJtFR2ncufScgLtoYjbFGWLR0xBRbrzjKdqDRgDHa2J8cWoQ8C9DAsbKKS4dMsXWnz3nX
VGYc1q0dUg5aOlO78c3tqO38bDCZl/ZaHM5zGHtzQJCdvr75Cz9bbeSXHalrkI/EYUdL9CJ6MRJO
Feiwro/+L0+mJvWxs2r7PtUcPOfqnKBLsBcPQBeQQylafdcOBHo4eZndQzReC7qq6cAygTxvk9I/
NqpF6Qbexg0mE80ZelGZoetkTpRPdQ4BBi+lKxfMwqFQe281IEUKaZZxWCZPNkch9M5YM9yloS9/
/2RV3AInh6XXcWhOZM4CqlUe0jBcQ+eHw7yP6wu8sH1qo23jjWXhJEgKj9bYBtyT6S/3/zg7s+Y4
dS/afyKqxCTEK0N3u9tz7NjJC3VykjAIAQI0oE9/l/9PuX1Pu+vmzeUHoEHD1t57/ZZr/NfPr35h
+z3X2q7LGgYDLLtvNgEgiPTEw9TDTCKu1K80IlfGyIWfcG4Et0QSdn4BRiAN2ltem3Jqpytz8sIn
oGcr8wr1scTaBqqUvR/iqSRyw1BTV8LFC2/nnL3AvMkD5AW7r7Xswzi4iGyaobJXCvX18/d/6fk/
XtkfQ2gFfWVEcwCefxyhZWm7YhnTF4/P9ZXZfyGAODdm6yChGZaxbo99MvGlINTvnjw2d0etPPle
b0r4uYrwe1wbXqtjXHht545IK2NEBjTybqLIO01z+zSYeQ8pxI+A+L/+6r3FZ2tx0AUBJWC6oWvc
O8qa/PQC8oR++Gt99xeG7DkSg02iRjtYMh29Bf0d0+DfkGa4Zhp2Icj+f6TbSqixGeLhKKoE1mlI
KH2HFWNaLgHIQG2AKjaVqs/6gUg03kDjfWU4XxoLZ/ujaCvb8wgnaKFutdjR4H3yOfLf/3Ji8qW/
tuFcGtNn32aUSIzYGknqRBqYDIdFLOE77l9Lwf2nJcLHjnMWE1vAViZlw48zypxNxsLUSjRmxKEk
6SG9JnUBic9QVFtSPYdz7SNqi1WR+uAaRYbL21GgO5yBXHTltV4a7h+f+Y85zLmdQ2UxxSga1PZR
mLLXNUJrTTbEG6ojlofqSiLqQhbhHIXRUAC+BEFqMxmmjPNf7QzPAFC+Y33bsb8BzuD1njvaaRV7
jIPBcwMxTjEz0OHYlI3D++cT98LEOgcLyCV0wKhV4hhamtytFSj1M5oid59f/dLMOjsHtGPcLa0X
DMeomWDGlnB/fPYorcvQeaZwbP7XuAGObFUwvQXLdk0+c+G7nMMG1hk25l2/0GMSzeSU+O26D6We
nwEhoHs6GSSWIC3+u+F2zhzwtTGjhDvfETHTUQbNATyRjACl01xDc176RmebUjdVaJMCyus0e264
UwZGXu3qmiuFuAvT5Rw0ACxawJNKkhMXe5Jse1P9gjYujyv/ypZ36fHPlrlAr3ykOnYQsk47BWiM
qeiXz8fXpUufLW0Lcu8Axwpy+mgVDYLqsetgkvL5tS+9l7NlDclry6LUx2Ob1xZrPkn2RiGNXf/8
/PoXluVzsoDf1iNA88lwsjH8CPr3KvFy7V25+IUXcw4WAPFOzWz2kuPchk8VMw+UqStz+tKlz+Y0
XrDhgQiCo/VEl6UylZlurjWL/k/09R/Hl3OkwDRxYMeAhj7aXsG8sG+nvG6C7/WEeAlMc7acahko
4E88nvVxzfczh7r+8y9y4YufIwf4uJE6cNQ/2g1k+ThMv6VdU1Jnd4ys13q/L93k47X+sTvFM+he
CvgtdNuIH0EzvC1Q1qbRfAjX9e3z33HpC4X/9y2oH8ytE3V4RJ+8ymqf7+PO/N2MO6cOpHw22tBJ
nrC8znvrGlOwPqmKz5/80pw4m8+UrTZGdZgcFU/uScNOPsJJopP9313+bErbUM2xSEGUFnWUs5Ds
t5Dfdp0+fH75C+/9HDlg4rAfSe/bYzp630aJfW1qfn9+6Qsb6f/MkP8YNTymgidNbFA7b2ie0Pq3
0ymMujf5zOrY5ioNRzRWe4XXeFdmw4Xo9Jw/UAGWxLBq2+Pq05xGMaxaH2s4yye5c3vWXwVCfIzK
/5jx5z5X20SSCJaGBMeGZKZlNU4u0xWk5lPlzAOy6qCEjyiqLzpcn1KdShxdcH6p7SQOcD1it5Bz
2xfXDypLdChOGt25+LCsPwBIav+ZHHGlGzz/ZlGajvBBsLyEtqM+piAeiywUc/21TuImp7WAml43
8x6jLi0AB/HKNfRpoSzMIKKhWQ9t1cZ7KK/LNR7+3ZrU7uKe1Y/h2pN/fd0/S4jxgfyGddcu9Mz0
rhrVHjr4neVEpjA0dLMHD1N/7ljR+sNyoFEU7kbTu/3ECLS4yt9uw0iioDkFSwGpy7ybGqGeaujT
Hgc1RzQnKfqrw9Wsdx6ZwrsKJZPy8zF2YfKddwEEsEaYEkB8j3L5NffvCXlIu2ur3qVrn8UAoLGy
mkZmgJ0GVMawwGkR8PXSwJoPQNMrI/a/llaQD5Kzm8xeT+TiKnY0TB891r00nf2+dRXq3GN0JSr4
rx/ycY+zFWqd/BD5tYAd2+6mG9+H/pfzhvz//wN8XPtseSJbzUDXgAwUtoI3AW1KS6vdDNrn55e/
8HrOE49WyqFJqN5Onql/TARirmklIbAe3fuir3n7XRCWk/P8Yxi6do0TIIih2emKyo67ZJxfkU55
C9Vw4r19oJ15CcNtzjwSm2wYmscOPa5wYvub8B/v8Ty/hcBtkeEc9SfQPdo9IgVV9Ai0HtYYKOIm
Tfy9v7L+yoD4r0X/42Yfb/uPlVklrdzmAWqlzmPo8IuhOfn4cS+ff7NLV/8Yhn9cXdBmGJQK0Qvv
f0ORbJC//u66H/f747rK1cJb1r46rhEN7iUldWnT1uw+v/qFSXKe5NLIaUsPvT4nlq6LyypI3bIF
yfQ72L5sfxGIfLz3s8nuUXhCs6i2J9A6x5tVo/LmOTr//PwXXHrvZ9PcQ9+mDHyMYqri9TFdtLrR
tl7/8upnE331tm1Amrc6RhpcnVboeyAhr1UNL7z8cwoo6yGIYWnCT+iJbtBeUtEbV5OP03Z8LVC+
dIuPkOGP0dO3pjKdN1XHoGnytMUG3W7Ysq7kkP/r9I4ve57wiCOJwoiiHGX1IM3CAZof0TRJhiL7
j9pB6BNeBRRc+iFnk9fwLUy3xmKHYHuXUqxIyCWn+kp66NLVP/7/x2uyfRT2vuj5Cbye3Gz7aQ6h
F5uuRJsXlvPzQgThbPvIHquT7b4z4nA4+qECiUjw6a+mwHkpwk3WB9w7NafWclnEKe1fKy+BxdPn
l7/0+GfzN9xWhH0jBI2dHPJuXTIOoL6FV/m1SXbp7Z9NYYkCHkV7ZoXm1u5bMKQ3yZy8ROjR+Pz5
L6wQ5xnpCe8GdeK0OoZoab1VkkCgLtMrJegLz36ekQY5Kg1mAuTEIMkxod4/bR8dB5SE/u7ln2f9
DEpj3FlIVdv0LVEnbJY3vDlNur5y0Lowhc+ZouiESRJeN+lx6nv4ndru3vejLF1Jjp6r0hu9l7/6
COeJPjVYwAiSEAqmjYq8GuPgiaxBe2WGXfoKH///Y/5KD3Z5w2DUCSFE0WtddNMvKt4/f/QL4/8c
JAqxMA+SbolOXhhkZP1p0xHyp3cORN3nN/hYjM/PVVhGz/N6ax2jx9PD2gbBZJvrcUmfB9rqXA9h
hUwTrddHKGKXtYiEu2a1fmFSRGeTWo9oUeAS0nAZb/s0mh5Rjf275egcIKrgbTc0YJOhrk1djioQ
3BXUNe+2S899tiGPDe/WqUJU78E5aFPTe6CaK7vZhUufp/mkaobISY+fRlga3M5em+ZzPVZXkrcX
huh5nq+fjCG6NuxYQ1EKy9F8HZrM6GtS/AvzOPz4/x8zAMpKyWHaxY7BNP470V9W3LU+BMG+ADAv
+TsUHDnP+aEg0M9c4S5y9rENd1+GyeydvNYWcGGmnaf1OvSHW5J+TATvS1C3hfrQdQPfo68501y6
wcen/+Mt1SIefEni6tjOPzwwBXcT6qyd8e4X4a7BXS596I/syZ/3kPXSmBgfmmhRGkcOC3mbzLWS
2aWrn81biIhtNNcerh57WTSXTKZgZF051l6aAWcbsfAXKHxhj3EEF0hmW7/8QCbn1+eL3H/lxbDI
neNEqwp1nsFodoR6WWbwe8uZBPgGGkx4X1bllFS3VQjLpkH+Jf3i/0nyQYVM0E8YnWytCrYhfl/i
sKBsuCJp/M8GHvyk81RfYibuOqXtqRshZ5wdw+mmbeXr0KG1FQJ/nsN3Z9mtC8IO+H73rzjuAs6Z
NmLfw0sb5TsDji1Sav6hC3tTqj6YcyQt4Az6+Tu/8D3PE4MBs17lJ0F0osP4E+VgwbOq89nPz69+
YSiepwN7ufCqGsf02KAZybffW/3uuSt77qVrf/z/j0nU2ipMR5LAuwNexpkd0h90Sk4j3uHfPfvZ
QtDrsA2nBeFIAmbuun3l0wu/1ph7YSk+V9FqbQUKFIg3A6cyIH52VoFyDv+pbSrlNU3zpU97tg6A
jAnL3rpCUJuqV07IiYz8yj546fnPVoGQr3DesVGKDg7vTafb7yAQCcm22Ve3vqp4CW+Ea0bHFxbk
4Gw7n5T2p95M0QlNlY/BCgesmp68RDx0ib6yqF24xbnG1jdstHVHsDOqyiGf2VRZn8Le1gfeC0ni
4vMBdeF7nMttgaSIGxhHRSefRrveir3vru2Kly59trXPvksa9M6y46wmCrda15aDv/z4/LkvTLRz
2SukqrAn1titpK4LJAiOiaDP1l3j5V16+R+/6Y957MFXYfYpoE3V1j+i4pFD830c5HhPrt3hwmj9
X3bzjzuMJAjnAR3Lp4q1p66CGVdnosLBwCAT4TAVVkfXpCg++19i8j9C9f8hoP+42+B0HE5uclA9
zEEZtFX8EiKZfWMqOe2DsZ9/L7qe3zF/mle1LWwvwrYBjAN1uN0AEMnb4Mdx2QPaMmQM/Sjf7cDb
fWpt8ywXiC01mAug5hkUMLaqeVwoq29pJVSezD07zeFQ38koojchXCYKMqbunot4e4TbXrvH9joU
hGjo3mk61rtx3UTJet//JXkqyiDYQIrhM6yc0kl9UwA8bChjtziyCsVfAija1kzjeHbaOlplMWpw
jxUkHf8OpE3W3QcPomii2RzXuYl2iQja3yaNx69y9cLdMLTzW4qEzCNYSva4yDW+4WHjnjw/gffI
Sqy7Mbr12qyF+ecN6SvzwDs3niRfqp+pt9S7lDd1Ma1N8w62xPIDJXFy21Km23zipuM70Ds1+CR+
f7I9DQsypaCDesQ+wUCqenOj9X94OOuDKLO2zwkoElPW1Y3IHcq3TSZb9HpsbQqR3kR4CGwPBVPI
W6b7yTaixPE0cBlm8KaO+OGuymPnk7Ho4HVWgtlmsrUa0JIXb+SLiNFtmFFWxbfJsvpHnaR9xhMY
c6po7MIygRqA5ksr513bsmSHGdYPOwLTiacxCrawhIvyOhRRABCPXy0BywGZ4VnMnX6FZbdDC7n0
imStfAyHWu5mNBnuOrkMu2l03dGTo74Z4xY4grbVpQmGoYzECGc8u87w8gsA/9GrPgSTk0cyjPNN
wFRQCrvG6C+Q6zsOaKAMTEQEhy1hc+bA4TkgHqHZOoaQFWPApk+WLPY5DaME4ybw3gbsZ/vBsmAH
XPsAF/Eh2m8WSjVPaJa1m7M/Y9bMtwIopq9Us/6OzEIW2EbkA8zPtvdq1EOuZ1QPfBPqXRMCL6op
uEgpzu53oxxYCXdfmFmsUvxKkLd8lMzGBbYbdTvjdmi9b6sCDKihCMMKx4Ix0g/gzKkdXNFbOPnp
8YtPYYSR1HITWYTs/l29jOyttv64i2fePgrrzQ9jAxwCW8IqH7iVRbh5fQ7Dk7Q0fa3fpiltyqEy
shwI68tatXjpROkSrdojumEik9f4EneOhP4tXXyzU1EKPTHf6C5qaF+GZJhhLxJX9xL1p6yBs3I2
h01wSAWfvkfzwrKon4bbtoXd3MoXcRvPEXtypmrv/Kmy+RI1yTvZfJMT3yNPJhBzgbYZoLMmmMs+
2akPDnRM/AOxGJnc1+5eaCQkbE2bH+6joAqXwGrvsWAt5zBav/rh9g3GDOFNPEP1vmwLKqfrFmUB
cfbOY+AXZaEP4BAQKf0hqWz0zlblypHMnZ+N3jxkcAeL7icE0Hm3ybbO0i2mBawHfyPVL9BdMKc/
g7SjWV3XfR6lMD7ZiTbVX/tm/Vo5eEIkUb2L45Uf4m0kYGl5Jv7a1ab+6Xg95u3Q2+3YU7ocFTro
8sjzRzDAufvCgGSc8jQ11c6IsH8Mom565or/9Gigd6RJxmc5KnFcXRK+GU5Jm/dQe2dT04+lFGl4
n8Q9oEuhJCWYUvW3EH8dEXEkWO06nWTbAFMhAvULhGBpWNTj+M0IDqkF6dxXWEKLl3rUY57YvvkG
FJUOc1QWmn9SG7josHSa39cBqEvDVos+m+Z+/LL5XX+DZn0/E77pXyKDNGxpaFztexubU0C35R+0
PK593sJn5Z6qHhjvKEl/odvEg0l055dAJuH3EkOzRQibG83j3CYe3bVq8A9oKQuLkJLgxMIZKXBY
68J0bu3IzjqY5+ziKqn3reinOVtWnqDvPWnaPIqWBsQD2j1UiYB/0DLjRfoV8A0TnUDx8v3jVts2
X00oMXzT5qGOYvbFOW/6YpTYXn05sj0BNe+WMUicYa6b4Ny/bvuY2V7mqVfprA2X9s11DSkoPK72
bnERpH6LPq3bOLw6PcHsc8bT95Uf5BSLTubCNH4N61A+i21cy1ZCoVWjAWDvDO/rQz83T+sAzuMc
jGoPc1zspI0jqpidWbPYVyivs255pyZsHv1pjfbwajVoy410zj1YgtZEiTsUa9edaebmdhNa/5TT
ONwzLPy7dmSwCXU1WLKqi7octZfwzoughdIwIkTHgocRwmJxI+qg3xnwDUshCc3j2ajM9Vi3ASUx
6Agzgu38EGrgEfJgWKBMLH5SnLIt79LJ+7kgr3En04o/xEZ+IMYid98aUX/tIR94b0nfAUw08Ts0
qdI9W1lYGFvJo/JxAeOkwPo9q8dOz8ux8VsYnozYe18SLwSZjFbRk5gXCRhQ0H9BV5Tr8lorspSp
bKq3gVn/OCJHDeYZ5/tQiO6tN7THwhwDu7fR5bFXCc1TE4Yg1iudSeam/SLb6XUAy36Xsol/jbbu
32WINS10kmy30YhvlUitXxBMYMpXftvebFDg30SAsEWZ9Bee5n6tPpRYWFrdMzS87BuBNngu+76l
eRNMzy6Z7vs2zQZMcd1jWeThlNktqthNXDWh/xCLoZJloGe7gwJ++JomZD4GwsPUmgdxCNEJOWfJ
3EKzIGxL67sFcMQ5V2BK6N2C5fFAJHzp8nTG7uvUMFZZw4n4QoTvF9xGoPR1vf9l5EEEc9QQRwOB
fEQoB5vpAVqU0tsq+uRGn5RYtkhR+8b8JmyZSvifWPmw6RE1cci9YLBaoUgdp/NP5mLpslpw+81n
vgVZ0m8gDtCsS0kxI/55l946vfopmpuAlwnETimtco3RIjJLg6rL/S2qv9EKG0A4+b9lT9yXTQ8p
2hjQmQEmAych7F5NDK5dMsdTJruR7byqR2cRi81dGHlqj6UQFLuR6Rs9ejQHXTFCI7JOV5X7k1d/
i72Un4YAPriCSKMBT03GLEag5hWChlgStyS5aZJE7QEecw+ajelrlMChBalq8NPR75fDEYL8BKmO
w70QXTBOS+DlYKDsl9AW8L2zLZE5ayvXFFOLY0CmIwAgM9Al7GNct3pnJSzGgLVHSYk1Q8mp47uN
t+NRCcoB/QtrjlbIZjy16FN4iTRIjxlw4d596KEdEzWoDst9uHrBqxhF8lt5cfcPSRW238RFy7F1
iJc7gZq2T2R/CKglRxGx9WAT0++rOFAvs6bzk+iwgfToNC8CGbkkE5JySCxBwmDZKol7gYgIYEVQ
8nroCgCoR/dwDRisxHx7XaToinqGpAJBwyYeGCVVWAxUBGCoRxRLEe1NWMJh3XsLBlfN+QDD0991
AlBvaGd5j64O1NJa6kqT9AqMSr8TuaQ9A91rkNXvSG5LPs1V/F2tAs6l1ppyiJLwy8oCe8/XKmiy
enMRQIb1VP1cSOLFB8Do0c8RBSY1T+iAWYccfjTrzqPy0E0yOrkgqZE4jNplz6qanzw6UJtTy8nO
tWkK6GEQ2MdF6LioDU6zlM2uMIsCdDPVm8s743yZD6FAMGNtO3whqm5LJZ18cNYkKkPHM0gMYors
kxGr29HhI6Xlpa77CO3RDurNYDh7bpkxBwh6vJYFQdM4I8afJRIlvbFBLqTkxxl7rMi5VFjhWrsO
NI9oNT73FQGddDZ44hFx2s0QEZwwW17f1ImsYFikcMjRa3UjQ9/TWdp7pLR+IG4W29kSIv/hDh6P
oFLIzc/tmvo7HYsJLTB+dz/bsdqrhcps8VvA0eEWLW9n3+e5TVdxaNI5vIsRkX43FCbFN2xD55cn
2vFJsjQol1rR2y7GfoGeh+0xgZnR4xDOimbzpOLTRDrzwIhyc26Xbju0sqXQdBJgRT3ayFfipjBP
fK8uJbbdV69f6V0UTn2dyXGU+y7l8S6EVhp7O0KQbECnRj4HcbevhoYco173exOl8zOpvfE7BCTp
YXT1iEY73cM5buUQqnZVH8MViMux4KNr8hjW89+AQEre5QTqKqCpY5fVkWkGWD7hZDeGPjmlUIj8
y83AF8Di+ZI3PeiMiO2aW9bOdekJZT7ak/wpzVu34h98qV8JdeLWeaL+Bd4n2bW8kvveCX8f2T4o
eKKiInb4SEh9No+2W11XGhgn7NrAA86Sju0ejuXxbbqJHvOmD+DaoYAwE71/rEks2xx05vEV1CD5
w3pd9E2wNv4Hz2+7vGcTtNIVkLWe73kAYAbibeY10VmAhMFOjlIVARnSQ8Tj9Z1OfnTjycm9zMQW
qXObydS8rCrBsc631c3SiOF5DBEnFYvoYCK/tESneeBVU9HQbtvJJnSAtnL/46FGNxY44unMNCk6
H1vsBA8DW9gTmWV6QjuGYWBk1OPtnJilXDcI5fJ5rWeUX72u/Tb2ivG91CNOMa2ZcOoK56KZ5Fy2
bRjD5AstiXWa6jxNWoLAVYmvfbvIfxh4gLoMNh4nD+0kxPwlaNGV9K1BJaspOxya25wI6b6iVSA4
ibELDolDS3g6Y50f5jrGUhJZZE6+0JFVpVVBXE6RmNpiTKHiqgJ/BS8JL4HDdNVMP1AtAM1iUOt7
nHRRAZxqdINIbJny0AzypdMdMGGxt8k4S1BzeQWK9EO5quIQ+ZAx9Y9g1YIf2jhHD4sWWBFqHEd3
a1r9G4Aa/ohYZc5gGUyDwno1PBBk29sI0teDwvlgeAQe2Ey5i1gyAFsrpSnTsYXXZjXxNveQ1fpV
mcnsjBpTBLabGPYQu/cZ/DlFxsJ1eU0q0eC3BelN6Dnzo2ZM72FgxQFu2PhzkG7kRfa0KtY1CrEI
0XA4DUj/ZErAFSCDd+hyo9d1uN847cqZD3yHRi3vXQn90VcsgmMPiu8t3BuiPhvISHbGsK5QYm0P
hnlin8iY343aR7IFqXQHwmsUQQQFFvWWuqNDtJ0hB4RCYT26+x5noyI0CACzHrTwQ+RtAqMR5yL0
aKpB3IlU0JLW/bz3PKOzBgSyXUVbe2fVZg4YwEnuOz2WaRWLu6kfahwFknS/RBBiJzjJfpO93yGW
2/guEP70WJlkxfd1nSixZn8ZaxyVgpSbLwnfJpxZVHSIKrXlFV/ZbhAje5jTKrhRAWgnwDxHVRGC
PlJOIlkBCBT9imh5Tf8BiAEnQjkpdguJaHoYZqXuHEMTlFx1+9Lawf2D8LF/7zwI+sWALbxQ8DBG
fKJ7e+/33uAQgSON0SpKHwRX3a2nlvl2ROEQOzTyRzuHg+mTGhYocQ3w7XCBhHdzOxhPZRon6wJq
Y7LmsJvBqixxRFoS5pdYiEHW7e8qXyP5NXS28HqBPJeUAcjMrSgr0oPsStHJgNoOj07GkrDQdap3
cQcSjUVJ4VUOiUK9rzM4qNixfidMtE+YTXX2waO4TXhUF6OLI8SamyqDj2NZhv6y3mZoXKgKHDaD
4wLX7AZ1sXnUORSO9TfEUKRE21xyXDYrj2lnx7vZG+xBDvN0D/qseUq8oN7LOAhOM5hXtzzk4gcI
0ulObYTt/ZBGIjOdrfZIJSbQ5KJJOyS9+eZv4baHwt1AZhiO3b1KHTl1vr8802aJXxvO/aKvRdjk
ipPoiECQ3EyexvMnWu41WKTF7G30Fqn14Ej7Lc4ZTkDY8Ik6VDIxNoPMJ8mHGtU97BRwbhaTR3+m
tsPOWQ0CG1swzgEcQqTPDkZU7CAmy0rYmuq0rNYJxN65Zh1yIAkf2cepbtU5TsgpwDLW3n74zaHD
3Wx3qVz6bIuN+73MUbN3TePfsxq2zVkSBPp2hvfo8wATuRM8Z1B8516FmLTyjAWSxvpDvgCN/x2Z
v+iXP6DrFsk0MK6rOIwfvABFS88sSZIBJIOmAI18xnfY1rdf9OSv8SOfJh0UsV/PNJ+oUb8T1ncv
yIsld7ZeIsgugnZ44Gtid23vuocBInQwoKf4UcNLEBsmn37XKuXPTDZrAUI4qqA+WjJKptlc8qiX
JTGG5xtJyW0YTOxgx0Duxl4Eu6kdcRTyLZi5NJXsDbihGbYV3fhYYSEtGRpGDgogzZ99FyXHcdHs
3lXW7isayptwkMNLoCRDPIGay3vQIGcqcG4vQTYPDyvl837SLblVjFj4lDR0y5oU1WaG7fi3FwVV
DF3DTKcCLdzBY2WZOBDVImLbBpzgMxI1gD8LAVJx3Xn+sZnRSgzKdr+P8FLvLKwIVdYMDZjy48Tq
+9lLG/B/22WHiDD4Joep+gCGpSHOcBJ9Bt3knl0INAXSeyHKuXAXDfYh6dpqT2fN/wVLtTmyXiQR
CL9su50ckmL5YijdmRh9s4CVun9GO3MwLlZoYrSOg6+VsVPpVKBMMamF5RSz/llbWGVoM5B/yNBA
BoDHyT2HpaaSEcnSNggOwIHzu8pQXXjAzv3kq/ebkFnvdLNur9Ma9zsvBXt+0FvwbZbx9BBOdvsO
FiEysyxdykU30+uIIKMcRM0L0owFNrECTkypObDNeHsLXnt00GYMvlJJgXkfajUBvc0J8rGrFUvm
U4ukfIyKwCu8lJes9ur+iCCBlVAq9IXxUrVbYwWdA8XRDpiusc1w1nYvqlnTjHsx+UG0S0Gx8/sn
iBbmW6QuYF+5abbDUSw9qArx2dQioc6xj+1HoVjpw4UKJLGFmhz9N9E+bsS4187/4ZIqeR69nmH3
w6/hNbJ1cIx2P9JE1XcQUgF2haXlhcytl6taUGx7lQLkAo5mUHz4WepWRALjVBiKY5AbmM4bSBFy
v0umbyjZdndeiOU6tLXNQwBYTgGMSUu58vafofeRW0BN427iAus8ZDgdvmA7btmGksqSI188lLpq
EaikffiMhaHaOdikIHYNhzu2VTGiXsSBXwKvRpMaAqf9yAd30xsS5ziK4eRhuwUhNvLg4VYF+1at
8ZcaDQAFog5sq2pry6aCfDtbvSTNUQCR9+C6i++AgnZZAMR+vqW9yCFSR0BUG16GFk6kwfSRvpf2
LfUTtF6nhOPKm3izY7M8bGLyX+Di/qZnD15Qc12/mTX4bYkHuzypRVy0zJcFfNniAkX43+E2mJ9r
UCMhZw0A5H2qSm54s5URGAx4H0jM/R/Orqw5TlwL/yKqAEksr/Tqxm7bsZ04eaHiZILEDpIA8evv
13lyuKap8ss8eGZo0HJ0dM632NFEbVR6Q1/ugyIMXqe6nJ4bw8t0k2mW4yJHsjDKvHDccQIZU/gh
+buSI1xCoxXCr/Uw3fS5Nd6mgDx+oanB9ldQ5M173sKTwA5uNLKUHY6x6s5WQXIvuq7+DqHq6QCH
murQwaByQ7Uotn2Dk7DtwSIqkZWALo3kfe87vrfnBqU/JJz5eUQaCIaPnwI0CN7ljnYk3ENJ0t30
9RgeSavtLTLRYOd7GkAMXPHLqDPklYlh3BVTHd7mdCpBDUz0Yzd0FVz06hxFFis9Nq0Kz0BFyJ0m
SLFzGNptka7qQ6JaHOB96qsoSYLpK3JCdvYg7flHj3mIais4h8PEDIx20rDa2BfpjJQNbzzF/S2q
VcFeHG4/0TEo5K6rcv0ntOBA4Nqm3Qvfac7KRcU+87LmGzXcP5lJmx1rg3LrSXlZXridjKJJt6LM
g01n20MEW59qQyshfhQe/jvjFnSfc0jWRUOn9E1okvpAEjSfLNSTvgtB7WNq8X6PrjQuSmnX8Ntk
YPxWoQ4a8QBsFT9Q3xGDUChI6nBblo16LvKQ7aHMYh1T6rFHMHQIPsRH3wU2NVAM4AYV0sOILsAl
bDfjCDSJ7f4CIM95tWTi3MMewDnUlutEie79E5/QqBGlT2I3Qz0a3SNYF7qwxhsNOp0ZH14Lr5m2
yHTw1L7O95UFFwCZD82N6/r+pkRt+wAjw2Eb9kJtRqsut0kZ6CN3sOrHCiWCyCAP/wK5kfxga57E
41AP8PSYqlOd4yoJNmV4k9AJmbTK8mdYZ76hBVPtBjiO7ELoR6EMj4qpNQgbDMke0zpmkAWGfnJ3
xgp1thkSkRtTNDmYPp45JZqPsF6pp61RuJ+WSaaximn/0KVVf0B+EfjY27TdwkehyLbIrGCZ2XT8
mHRCnXqKhmt1XwFd7kdpG8C0A6X/TVsNEL/TrPJPTkDkYUx7wdC2lOwBQGLB4VRSM2A0B/m7QaH/
npGs6584CqxpJALXvR9Nj41p86bZ09ypfjrU0DjIlXPvFkqcpO8F3mbQOTpVIlN+iqq2VeANFA5s
FIHbQkSj06N31mhUM3lalRtWOiWJauQnu7xhzmsQ9tNdWE5UQf6/9fbVMLlbvwCNseSIiH2SNN7e
qhoJWwKr2ANKn23F2BfbBunht0FODECnNsx+ClLV/Q6EuJLsRtyxf4HQUk+74iLkHV50ej3ieT8a
yB+dUr8afym0uGQELXPvzocixUPIkVSiUuncubKmWM88i3DRvxPCT+/Cvm7veon/OwrQOGPbCjGy
21I0vGN4GaSHSjlFuSNQRj8SKZHtoEeV3XRWnu2EzPnN2DTTD8mNHjdF1bW7oXaGn33hD99G7o3n
oU3p3io894DOlBdRWJDftUXfnUsylLEHAZInKOhb9rbSg975JS4R2O7q0EKJ/bbISvM4TircMci6
Hpwa9NCStyUKlpLnsFoBcdlGdEKJtnGR/xfwJgoHvvMLaGmiGU7SDdeq/6ktWM+gRJfbKIyN2Bch
rZIfVDZkB2Os9AC5PrHPQNB9LB3W72rUSza+NmBR+nb1aI8pZGvgDbZP4dv35Kfp+OzD2P5gO0F2
1/wKHEs/A4M/ehGXbgeWQkOa+qzlqHWUYfltKHxCsmhALfKVmQRLR/v5re+CBjwgDO0dxzW3eZbj
9maDxHu2vb55Q9sbVjYucb3vSHQUjWAkRPqtcn3FN1mao9Qhra64RUmcZbc2PAiAN5o0Gsh06B95
26Jm4DHi7YbcgTqZSHp99BSBDTnRgzkGdExfk5ZZ+6SBSc6+H0rrFmK5sHZyKqf6AW8w/acqbDEB
SsaSb7j75Fuggpwb5rcclJ6u3IHdmuM+NFGDpjOFbmYTBJfOPKxZGMWFCGnoeJ+EeHuYyIg2Yiab
7gLJpt+CW9amzntr1zsg7m0qOxvvc+NOXxx75D+CoJoOUzCNbkSHsdgYmBjliBJCn1sQ8GJD+Pdg
qvLDGLLiP62hgo0Sk36BhQ7bKAKbO+gy+S9EseG1ERXWh6nlnwH77qVBj58cWjtXR9gYJTs15P59
CK+du5J2gL7AX/ePPdo5yG5Fs7cE3g9QlNyKUKe/sN8G8PIj2Q4+wT3dFFDghOLXuYMXM4IOTkHo
cwKvcygswuGqk/tIyhLbtneMlfDOIaRsnkONdDrSMBmwdyJsK7ZjUCvcc4kGSjj5aqdw6ztpAwJY
lGdW+NvnXvlUKFA9QFNW7ZcJNuQSV3DTBJuKaiu6uCAdlWMHm7oZi4cyZ7gIlygB/IKOXOOclNE2
cHSt3BncINDotXpSQWw9SMCgRzwF7MPBEdlkJRpeQOiEG1Sy0seJ4uYremJuFVoR3/MgYM9+S4s7
JE3qS+Gb4tiavNyqCm2KQEJOvVede1AB7tMD5uehqpxyh3O92ASMpI+tSYYHfxjuvKb+j8vKObeM
tVsYOaATXoDJ3+GmEtmGljvo7qBkm8k83zIinD8Dmvw38Mjs7iccjFuWq/KAcnANa+IhjM1F9L4J
PLazYNkWeYRJ1HW8+g92W/bglOGwbxM2PLjDJG5Q0vEfXDQ/Np3O+LZta9QO3E6hRq7HZIeOkTka
AabCgEvpVxp4xT0QlQPcipl4QJsHXGpM0I5oDFvbT8O2M476Kkklbzvp0kdCUvoHd+v62JSdkkCl
DPaBavinRQRaMI+D42b7Sw+6B64jBwfWxR0EHVEfddsEDRpnFMXOtrA2M4UKFDxGmzunRjkcfGun
3oIXmByxprO49rp03xLmISbnBY6zQUOkaFf5XeLuYHYiz6h68K6Cr47Gvfjko6GH/hJO3b5FzZxy
Mp7R/tDRkKrsu43sddj0rCjfKhgQmiJpDvBe9HZ1hhV0HTm3BG2bwSRzP28LP7h4X0KrBu0am+0B
MrjNrDHA1TH5HFD1r/rGO8AZLRNSciA3Yg9lwxIEJtwRULQv8ufrX7GA/5s7FnTSwX0zbE0s4L7G
I6sMaiCo3OAPz024u/4bCwDGuXmBmYD+qnuYKPY5bkOPiLjXn7vEYJ77FOBKkTvBCAvYNlOnTOW4
hmZ8c2mQiqLZZqI9jRlBAag/EIDFHO7ddMDUWc0KdnLpuy4r493chKmcENwYANDlS+c/NQBzX/+w
pUm5/P3dg8s0wK0N/JyYFuiYtJG2fnvA+V9/+MK6nXsUoEaWKwRSEIqh5OA73cZiOfbt0+B/QjcS
sPi5OkFj4WAYUpHGvclxpTyKvkH5cs3QYen13X/HRjtobis0j+MJnT6auskWt9I9g2pOZNsV+xxo
eG7CbKAm1NgpT2NgHZHrnG3SHBN58SWfVsLH0uKZIZ/TsKMakzrEuQvhHPobjovb6xP84ZORxF0Y
GO9WD+qu8IjsVXiys/JQk3xnj93L9Ud/yFTDoy9/f/fo2lWAQaXschtqz0Af/idTyI10Y4mrsAud
LhP036wpXdsHH841fm6GfHYaCIe7yaRiz/nO0gfXgZ9j9qXurJVZXhqp2QZWuJWEltfRGB0OdZe2
dQgZm0B8Jjzg7We7WHcDhKaTFmwauBjlOrgvUNC6Pg9LL375+7t5GAFFE+hmhTDqCpIoa3ZW5a9Z
jH4YfPDa5N9nG1xxx4kAL18HAJk4ZDhCgV/v7Lx8uP7ySz8w28GF6lHUQ088hnHnGSaZ/QbE0P+E
Tb9ff/6HTCN8wOxg7sKKQXZ/LIE5N3w7JDW5T+1LSuEFDjn4kEB81OgjPNZTE9xN9VB9xnIrwA/P
tjR0omU/eSCVBEaDKepa5wGJxyYfLvdg2jkrk/+h8hZ+Z25XIFNkYjQEXxoA1wMHGAX6LPcA1CGn
HN/Gsokdyp6SWh9bZxLb64P6V238/5Dv+NHZ1k+JU7kWKao49EdytpwQmSRwfdMWpX+UZYK02XEg
X/aweWNR74Riy1yf76XKkmhwoWMsrZEesw4mxwVLsn3fCH0PMCM7oNNNe9y/R0AKOCpIkeWT5g+K
97BDy4ouO3IlRw4AkZnuXNXAcrao1bGBLOVZTMF450xj/iBFQg5UOfJWQprqSUiBW0WnCorCSaV3
SmAR7/C65bPQ2q0B9Q4CVA6aColBjcb0re1n5pF2Rbhh4Zjuk9Hz4FAHZeUI7bmLeG0nxNeEtC+A
X1uHMnfIrxLVtSP6ncWh6Tp9o6l/QRoHbuyApBH3iTdtWzIYuNZm7tmEuthlliSHMk3JLp8oFGu9
Ce310GLoqg5qvDMJ8NZcXrLIovAeMo/2+7pluCqNgfJxdzN5fchHP9v7zJBbAE7ttUNjYVP6s1Db
o1YHiTMenADMv5QHnUTfeGpF7mchXM0dOEvSAyIAgjFcns4SfM6Ur9GYF/b6XAEeuv7WlGUULpVN
99AkUm9ZYj1PfSo3NjLZVtU7RbMbB2Du6/tg6VNmkZflmbAlVLtjSMWb/ViCcw7Gh7uSFCzMwtzC
I+AkQ0vICk8EDWoY9+489gVReCXzW3j3uYVHb6d90A4T4hOKzTdhCehW29M17culd7/8/d2Z1GlT
BB3DmRT0GvYK6OmhLA6d+pWXX3r8bOAtq2l8u4bII3C/DzAiAZzZVpFxP2Xbjfg2O/Z6JyVo+uP1
HVNtqiTZFvVZZP72+rJZevvZmWdL1OUzjR2QoBHuHKXw0ZwyK0PjkKWZnR15ST7ZWeHWyWlqWrZB
6VbfD73Zh+jnx35V9psJgmTA/Fhkq0L6S5RN+TaU+O8tXeDSPhjyQjvoDY/8UtsLwbPcAe+X7iuR
FsAqNOKl0Gjb2lbR3aKJBtRnBTetR0jZAbviCf8e3UB5oFw5h8RRzZbY3NykNgc8MesEUGg4A5/t
NAn2uIiNj52tfnKnFBrwpX54KChs6YNaF99DD6JmqA0nqL7X9GkMEd/qICR7NLZwnwfM/t5HoEo3
Uo1FDAudAOA528cRq6soJz2PEppPB20pHSeTA9S9lZqdyhzrBG6I2KNsCiljsFJ+ooTX/2RlUZ0q
d7yYnKsaQAjlvXLheC/SUsP9aKvp7JXpdGkAsBz18mLah5BjfnG6Rp0HA/vnwi81SELO+E0XPnnt
Q6c+W0ajPQG8bHZrQsFOWkiKcoxwfiZVIb8HlE7QWO5sZ0Mhr3+ABBf74qPlebJcOp77xEKcNMVb
OXlA5JvAhYvyUIujJ/vxa+tZwa0NlwZ0y3JAS10H+BZsMoEyHgVSvGHZLs9MAYoLfI5FY4+RAEbr
GRQ3L1a6dQBhR0MwGq2RRVy4oF94I8osOql+gy5gPZHMaWLpCvrDYqp9c3gy7iHb1N+KBO4C8Ky2
b2kmARQC9ekGtBWU+hzAmDro6ovEYkAuBJTfFr5GAOZ1GxHd5s9WA6N6BYNte3XFI6h8kI34s90K
xlXZOdJBAsxGFkOMXb0ApcafJ6hYAZ/WVfRoo5V9LyZcn2kFBwVQj1COA83kLk8orMRTMa2cbkt7
e5b2Jb2ikGcbwhMcN3ujz3Zo3dZOvxI5Fu5Ac2sZmCMiowztEBrZP0FL2MCNPSq8czmsRo9LDPpo
LGeZXeEBs45iT3Aah/Hk4W4RlSWaWR35A6pSH03uKCPA0rKISPVku+G3MczURsDw5HpsXPrCWWws
gya46BmGp2F8cYCDr6mA6sMXrf5cf/7lOz76vllw9LyM54muMIKAAm39UMMXHuhx9BYyN0JBsXiz
OtLBXSfop5X1ubAk5vqABSzX6qwLIPYRnKl7R5XcoEqxkv8vjNdcHbA2cqTWiBqoY8NhFNbvKeex
22YvJR0+t6Tn0oAMioABtC6DU570m4HSOGPNV1nyT96U/tJr3+UKxi2ZCw04/xTKHLiqxvbMN8ZF
9wzkgLE3CjzKTw7WZRDf/RL6xk2IajUQXCSL6gT9Tr+LGK22/vB8fXl9SEC2w7nVRWbxZmQlbn0j
lRErh6i0eyDuXxtpRfiXKytq6VcuJ/+772AMHIWycsBid+o3nJd3MizbfWgPr/DSRM+TrIlGLyzd
uSIgwmmjDU9JHKBWHnVWCbx8W24Cy/55fbyWfmC23anJkeZa+RSbAKIL4GK0aMSwlZLw0t6Y7XVq
Bs9vbEw3Qd2u6N1oCH6m7La31lxBlt5+Fuy1E6oRgvVoQKTsxk6BATENxDNF8u366Cx8wFwTcLJ4
Dk0aDP9UCroJ2769g7AA8Lx1LQ+lLZPd535nFvT9PEFzGSHvFJBXwM43sp7QgxUHYv13/QcWBorN
LpRDKwcO78MpHjjuA+CQ/ApT9ppl/ic/YLaxk1ZDsSB1wxP+EdVQN7T6P2XHd/W08gF/dWI+ODfY
5cvebTk0Ktlk5yaLPdyzv0ye2z6g5AkYDnfJsUOX/uQNwKdO8JBGJ6sVOer0TOyEJskWbB/r0FkB
O3RtwQ7cz2H/mATNneVIAUFrBxzlHhlbNGUp2rFV6hwTd1KbuoW6A7SH5VYAFHY2o9HHUqfhN5xQ
LqDgkpMV9ZqF+ZkLv5kMSs5AcUAzgecT0szuey5ItwMh+nMTNFd8awgg8B3ghbHmxbekH+/huL0D
OQTMn4quKdwshMW5pYNlpXkO38Ap9sJz5g7gPpkot8+OvjdiTYt84XI1138rsyD0pPbcuMnBtVUd
iGBj6n69vk3cS2T6YJXNxd9Q3kHtiEFFh3h+e+wIzKRyqoM6koqZY2ny/ktiRPdSANULBisy7Em2
zQMKi81/pm3SPfog4E7A3hUgNKsNrKijYHVIiwNI4ej0OKSO3+xbCl0wrnzwBK+/+ML6mYta0jSH
ARZsyE4A5P2p/Z5viV9DB5ndfO75swyfwHopnPpkjFNK2kPpQzfBBgT0SIiVrJypS58wO4mAY5pG
5rAAuHZrz9WF6i7SV+i+6ZXcfWF1zr2WciOGvPLwA+B/6qNhVXJOO/rSF5mO2hTBoQJ18XPH6lzl
sgKZtU8nHEzDdMfpG2ySgHxdkwBd+JC5yiVkRwACTlQGTyqAxV3Do5AA7x3GRfKDp2ubeWmjzc6k
HiMV9BKHN6Y82CRBHquMrRWwFyZ7LniY2EMW9OCDxj1q0U4PgTzAyorn64t14YoxlzycGKSqAS7N
YhUo+sOui/5HFQzWC+k71u7BmSoqcDur9pdNDK7R1390IVWY60yVQ4cgQJFEN0O7KSaSbhFGDigK
nyGX/+X6byxMyV834Hdn4MRcBGxbwNDG9R00mvqLNdCa3NzClPwNie8ejrDUyQQWUycobLgbHjQ7
4CbELnOST2nA2+FcXsrxtEOarvFOKuy32jQ3Xm62gAp+7gydS0sx24blsqRVnCoCMQlwoadqx/Tn
nk5nqWbRKAOBAGyHAMI9A/9dOEC3dE/XJ3Zh7OdilzlBHtsrdPmIP57SxH8tcg2nNr4S+RbW5lzt
0ib1WPoF80+u/6Srb9C83PVAspaTWvmBhYU517tEM6nMq94xMRm0HTVg0ZIelZHPDc4stxyCkPsM
ck0n7gETyoKvgw9v3MopVsr8S6NzmZR3C7+HXwZcMDA6VtYDt/vo6wSMhT9FvbJrl55/GbR3z/cy
YFchzTDF4Jwl4HaT4mny7iurWhn8heOAzM5mIb2ystBDOPlVDxbV6N9aMuBAqhdnoKGfkrL8DJTE
DuceNp3hqGpbdQAzldLesNw/EGeooM0kV7KYpWU0uy8CJdZmBBS2WJdpVOYPqGp9cg3Ndq/ronMp
Ca65qcvcjQynm8ZBhIAI8ufGZi5vCbKWyNoUDQuOQPFcjg7fNI1njmOhmv2n9sFc4JJlgJFk5jL8
TJ6hKPSzyYqfYKavPH5hGc3lKauBTx3nGHylgvA4DaTeaqtwI87leGpcDUw/696uf8rClvg/sUoR
lgTaPVMcVvdOaoO4fBsA/NoVayWthYDqzvY0tJwk5M8uEY/C34fXG5h5QgRoLTdaevxsSye8ar0M
HjonV/kbie6aYvYGdrafW61z+cJE9b2fyB7NTNTmwHNkFW4Y4FxzH3jP6zOwsNX+qqi+C0qi1WE6
UaeKIV8bgb6SoQ3xuSdf5vzdkw0U2OFiHjRx2rcJLMwJtHystVi99NqzeS3QNvLBmqpisEVA2nix
9K/rb72QM/416Xz31rlgBdQpBHITW11I1ecR6nkQjOgBHzZbkpTuxuHV8fqPLSyfuUoiVJ9SAXvo
Nk7F6KCYBEo8xMesrS3pSuXtb9r5wUXWcf+dBQd1HofVngExWmV7r/R5JIRMogpdpqcuVOwIKkgW
V2lA4JLEyakevG6vG4jzpl4a7iCw1++HwPYg7ZQ2wY2HgvC2YC56iAnnDbjgvHpFZHChkAU2GDKj
dCv7Iny+PkIL8zwHqeoEEuyE9u1FzBcKEQ3hu4KW6nPnzBypCs6IwLpkbYzm+CZo2h+ZRV+vv/jC
1Nqz1T+EQc/tjLATZA731IVS4zT8pmDrf+7xs/XvGNOApu6zE6l7hYAGrjpEDreTXDuCFyKzMzuC
WdGZ0eoDE/P+WwdmHdL0CLoK4B3ylcFfGKE5hlr5Xq0g15PFxia/rMZJTtJl1rYr6Jo12hIkaw6j
hvJdi845xVGGuucmqzKoAqBPs2+lLsAtD0GTsYZiFw6lOKWOcUA7hdbq9RlaGMA5oDdRVtW3UHmI
0dYsEhCe6TdZNxuTrODplp5P/t3YHUjukHxQbQxfnRqWaFAQZV1TATzVBnt4Y+8/9xmz+OHZ8H3l
ymKnHGRIv4iSPIWiyq2om5UDaGEZzDG9auoF1BoV7rKJjLrqjIw7E2vH/1L4mKV7LLSULPIcyvIo
pptRbrJEruzAjw+KYI7nDQY2QnEtrzG/rgfiEFAB2vGaLLIsbzoaOYDdHCbjF7i3TitmBR9/TTDH
+bYWuBtBF4anzPGTB9tL+M7Jh3Dlgz7O++Bw9O+CIjrRlivh9haOsKF2yTZhT8CxgnEFBbhpDSOw
9A2X5fzufE3AGrMnwugJng4eQO6gTnjSXbmbLz18FhVJBx0giKFRRJJHaoX/TVbw+/o2WBqcyy++
e+0QPkFNAVW7uGTEOqNGecS91t4AkAtqaSIfS69YyQmWvmG2r0NRCpzXU4PaeX+XwWp7sIKVvbz0
6NleLuyB0DBr6pgIkOhk5yZQDMm310fo430czPG9um0hBAmDvBOU+zzw0kJm7ry6kiYqreLP9d+4
LJL/T2aAr/h3FmSIqxVgTsnJwbWKwFUJ0isRpCKidI14s/ALcxCvl1dVrRrLiblnbaaMbJRwTwGY
Wn72dv0bPsZGgq347zdwFFsmNo7gYXc9MJeSlghKg72pDOAbrHCgMWX/gubCW6I+ZYJng+38709a
RnmQn07K2JoSHm5G0UlQS4Zy/NzUB5fBfLc5OC8u4nVwYs4hbV21YIGlUFN+uD5eC4s2mO1pywF7
FoJ9Xdy78Jp1sx0kr3597tGXn3z33jpEvEYLFHgHAnqe/9VUK0WApXee7WGBqm+ZtahAOuAjB+O5
TV+uv/HS8pzt4HHo7Ry3fe/k9t5XGK8C+wVuJpR3ULAaurVC29Lrz3M/iAOIGhzFGAKWG0+ArDUQ
f+3KvPTw2R6m4QizRwgexDKFABO3IN+QVbvrw7Owt+aorJrBtVZbqLAh7dtMkIegOUDhlX1baXJG
0rfVrtw3qXe4/nMLIe8vKP/d+umbnGZWi2Z609wFsHtPyZ98FUO99PDZpg0TH+AOaAbEramiwvI3
PhyKreGT5/Ac/G010Mu166CMGcGQVAWMAjPRR9cHZmGZzvHf1CSg70pcfhxIJkIn0Dh/mPzqgGH+
uefPNm4GSplb2l0NsMq5BgIfrJI8+GLrz4WcOYzRGOpBZkLWMdgbAmRh/zcjaxyhpaGZ7eCSMTLZ
NMMZnEEdKmNS77gLKkGgRbAXgCJcH6G/97QPjsq5z24pxJhVNhQWZNXijlDqfojEACECKoLqMEBV
BYalZoit2nX3HnUgg+yU2RT5lp1tr7/Dwk6fw+20hlyswpY8Kav8krlm39Xq+VOPnoPtCt67Xe6h
8wkufxVZYthAfrZaWV0Lmf0cZkfhHQQrVyAfjQALBYLVNZ0exPjdM0/QrwflpV1bxwt7fA64K4Qa
FQPy+AS9v3GjwsqGz7UH0XK0gVY+ZmG9ze11i2kobNu49BQCKy1s6BkHUJWVz6T6cn0qlr7h8vd3
QVB4DWj2NY6kgnqRSb9Nndg6wxqTZGkuZjsdknVQtaUKeXfmgolvHLnnlR8ci4K2F5ELQOchOSVu
Cln4vz/3QbPDe9AQE4CusHdq6G5Ik2i6kN/HYXv96UsfNNv/rMsTMyYePVlFdWdsCkfn9KsZc4AG
s11v8TTSUjsrP7Y0N7ODXLSpBT4GWrm0AFdKDOk588Wtk6WfsSUPbAgp/zv5qK3oIvTxNRe6FbK0
W1t2p4Z8MoLMYXejGqCh5yLfJ7W9gyoWcP758fo8LAwNu8zPu2ULgfDBGYKqhcAlicAK2GjzFLJh
ZdctPX12eAdtJTIdTNh14Gy4aM9nFdS485Wi7sKeZpe/v3t3X02qKQtcc9uLZdkXHf7n6pPM1l5+
6fGzHW0CcJVZiJd3s5tS0kevHSLj3dR2+fy5saf/vv/oqA5cU9iIdbY+eJ731WTIayDfugJSujzn
g7OPzXZwDUUsCmVXB4cbRBuh9NpEFzHzz738bAPXdZYkxobtmc+L+3IioNrAaK1sVzOEv62Gj15/
tmuNFUgZFryKvTGFDBHQjGcSqGlTTzgkJCVhJAMvjD0fusDt5KYvkKIAjRnSIre+X5b3npJQvnUA
HVhZzQsLYt7VN7jFjJD8oXFtagbpE/5rbGxYH/hnO4fa1fVxXfqR2aLuyqKElotkcVsmUJaCfNYX
UQboCL5ef/7SlpyFKmhOotmCAzC2rR6M1t9DDt0UYMKvP33h7edQLB9yzjYuNHBME1AdQXUlGNWm
GSkI+GxlgBZW9dxzOKCl66VpSGPFpo2AlWGzdkwsvfwsWrHJ43nX4uU9b1vS723+1g1vdfLJoZlN
LKqkfZnbNRwKvDfavdSujKb2S85W6uxLwzKLVpWsgrRNEi++qEVGMFa9iKWmK6fE0sjMIhWrpFTc
vYzMUEY6ubXQY9HBz5b1K6FqYVXOcabYzBANIBnSAPgv55RswFSDH+rKkrlM4AeRZI6uw1CDpdca
UJ9reQ+s6RsEn2GsGDrh3vbQj020WjmSLsfmR780i1l2B0vszu1YHDpjJGFDTrpn5uZR75YbKn5K
O1v5pKUBm23jtoMdzYCAFLM6OMLpJdgDALmlGmqS13fywnqaQ7CCvMjGluNLoDELWPETFysBaGEy
5uCrxhQp9z3Xi/uAy5uwbsttaUqzm4q2iEIGEXT4HuYrX7EwH3PPXti3TYlidRcH0xRCcTwfvmfV
kIAW0fYwH4KkH5Q0g/zIJx6u3Jo//j5/Xjq1YSnnmALKS7I4Oro6VBRint1bWeqnvFnZjx9Pjj8v
nqZsEiCyOm3cKQE9vza566YqXAlUC0vrL433XVoFsWHPxn3SjxtLRbL2jgkahLAsW3n8QjcymOOz
gpx0+WD5NPaxMRR83Tv70PjQ1IJbz+RakEm7DyGu79arkhQfD1cwB2plUBhPQP+FJC+s8UL/TUxv
EMWOxvbOzr4S+csOHirxzYYZHPIvyb4oXHav7yJnIXKSWUAoqjF34c1n4sZVG96VXz0HQnZNCcCe
SY/w+YBLoLoZO37QlfpvDCByxnvv2ebpjXDYHqrHO6f1y89FjbnNMVXaqhPawo5SgMZoaPUIIeUb
v6pXwt/CQM9RXz18jUadVyzmsOVIFDmmpn25PpJLj77s8HersoQoPuOJ78V2AzuWEcrpzRoYbmGO
5kivoYHJYlsqJy4AoskC+DN0t6zPwWFeA0OTpZ+4/P3d2ytRkoYh1MUZJSOU4mR+QPtDxlwlISpr
ebIxTWcdgWNO6wj25fXRAnHn3oOf9tEZvBE+PpBpyanb8U2RSXMkKoWQmzTDn3ACCn3yQwFECHR9
K4hefZ14qd48x4L23FCr9BXWHlPsjoJ/JwD8PQpHlyMMhNzhlunE28P43TqDiGHtWAerv6b0suck
89BUGisYWKwsvqUZJP+OARQdphrEHhVbYfvMwe0JU/rf9cXxF8bzwbk7R4IrCkq31hCXKeq2/51U
1NqniaiPo+3LXymOgPNoClZtjKj5wyCdsY9Qb0oeJqOHwyA1X1tLC8FzDrRzegpDNb/G6pfwgQpI
/rVU3hOkfdYK1ks/cBnddyupgC88rbqAxRm8IVPIlVSwnFDWl+sD+fHhFcxB74pJKOi7BiI9lUXu
JNh+bqRhF/1Q9wxehVCggSmXhmnC535ulsVYkPXMHDdUcVLAKxP10RtZgfY8euNDFfAzHdqV7Hih
IzLHwoMJCR1B2bhxrsnFy6XT0D8vchfWWY1ED1VCHNOmndr4dQ+lH5v1fO0I+Hjr+/OGcNJlHkw1
EjumQM9tusY9wuVHRNBJ/QWnwxVK9NKPzAayyOrWGvLOifPkm85hbFE8wnU1ku6v6xO1sOrmCMwp
h21Z4duok/v0q7Bc2MBU4WQ3kP5eFYBZ+o3Lmny3si04aBUyy5vYcPNVpEN/mqAADsv5VcW2hQj0
95B+9wstjtsW3npubBF2LljzGyyDbiW6fTwDwdyqOmEhlG5FOcSQI/1VdjWPIB3rbGrjvg5283h9
GpY+YLb54SCIXpvPIUbtpvfC1HsIrK5sxaUdMovOjp6sISEASAK/uNcCzi+ef8v/x9mZLcfJa1H4
iagSYtQtTc/tKbbjJDdUhhNmJAYhiac/q3OV8JumyrdxChrN2nvt9RmA+3JEURTMUpH/dPy15lrq
bPpvZ8NxM+HwE3LOXcMvTmMeh8b9AVvytZPOUnfMzl2ZqEgzpMI5J6lh4GESCURazdk2vO6zFRxn
1mo93r9iBHNVQVM1Wd11k39uQM05jDS5G9LsHgisbe6lfoSzxTdfrZl6vv9ZwTzVGoCLR0kHvW8A
ynb/EroW/GuBjNdVfHuELb1gNgmV7gX3PNz0hRAR7et9M76y8VgH7cpN//0X4DDyb8fXvl/1cLZp
z9N03/A71/BPmfQPNtCEt79gYY7MxY7EJ0KQKm/PfvLmB49crcWD3+9ohPn//eWGcIB/XE7Phqtd
ZawfnmVNkN2El6GUP51JfPOt8sfHPmLWDUhXub0vM/csQYqG4T+gVbo/3H72nwKJdw5Lc00urMEF
LbIcQbqJts8t1eGj45ThYzGE+hVlD17MwAD8nQoBhIfPYF+twVQAn+8KSIeFQRYRgGjhthykAFOP
YLnDaxuka8qgnK8R84P98cFSjjl2Avho6ikDdxMF9MHQhvvAa61dn/byruZBDzKVT1eW4PcPLwG7
Drm/lvemhStqWQFkHOYIB2P6le0jKsnk19Bv1L0WCbJLMNDe327G91cw6Lj+fZttuV1tQ+t1Bur9
UKkhplDP4Nr2safPVnpTl2nj5A22KlU/eS2Umym7K+vu68ceP1vtRQmglG9DNdsioCdEDSDll3pY
K3lYaprZ4o5KE1js+qk5p+0VHZ/wB0e7P6EPrFc2q/e9lQk44P82vuJEZVcc41mqAkyarsFMZGao
33CeB1rJ9PXL1NR5nA45rOCDJokNbOI3eqTWTogq2yghy8+32/JPveZ/51Mw133VEvSB6yXyLK1w
fBxNnR8ymGQkG3iJpMBisuxVBMFoPjm2n3e7LnUHL67kQDs4mABvQvOg2qVVCHxBBt2ms51SZzxa
EEb8GliP8kphT+VX5mZsQLSgybvt7R/+/koZzLUvjGqYQeCGefYaed/UPkAoZEWBujAC5sqXhLHe
83FxPavG4CSRb3Q4Rs34oR8ezjXlI0hvnupwDKLyCgOaUHQns3Tlpy/lneYO0Xk+DKOTjc6ZCVAw
Q2+KUJm1CU31vUxKceSy/zH11Usjy2Knkm4Ln0xAHwsCdTDK9GzWPt/unveXs5DMZhHAJ6FpZOac
a5gjePlwHoI6poPyNyCE/mg9f02KtrAlz6XnDKc6u++G7gxHEA2v+ByufNmLZZCygebgY0dXMtv3
YaLLCbhe7TmhdbOhifUAGP232y21MJDnGvQUWJy0ckr7PFyBkxnQB4Nejd0sPXy27VOag9VLW9zo
w3HX+eeyLVd2kPc7GEyrfxexvMrdskLhzdmANPsESwn9ZFVte7QcqM47UY/3wi/9lVVqYUbO9aNh
qpTqyxppM+RD3atGZbzXauVL3r884BT675fwkfSjfT2u+HkSSfkpgM1dU7rRlS0pOgN2mYgAtF3Z
55c+ZbZ5EbDfMkx694xlHnpPB2cN+2TTlWn3/mwIwtm0q4oUbm9WdW0oMG9DcYCKDwgRWCTINXeg
hY4PZ5eToRktgHYTXH4QoAsl+CgSFmCWguoMTBi5dtBbes1syulyDDpI99qzBh9aGBDxnOYo5dkB
6FCI77fn3kJzzbWmTQDwu7IyZLwGF2rnFFF1ufMmnCq4tdLf9p+F/Z0dNpiNL+qCPxdY2O5FMdUb
Dfje08CL+gDEUJtsKpkkj2UBPQjKsgj/3ojQfk5Z6t8VpEf/jR4Hkmiim0Hhv0astdh+ctWYbaaB
1gf4MttI1ElaxVoDPmcbuCWyLFOX0KLZ1q3r4CAST15E0ARx49P+kJcTXEZzoFVfbJI3W4vLICrA
zt0mxfAFRxN6pwYJqYtxg32TT/7VYRtGlixh2yZkLiB0g/9UsZZvgow3Dxxk8vuhQGZVUfjSCoMM
UgTrd/sAKE2KFFzi7jv/WuMJZBiYZFpArCMm86LFAKYShTDf8ZQ6dmDFHRNcpUGjH5PivuwZmJEO
A2Vmyum0cYnj/kygJjp3pvbv4DBjPjeO/eQO+Q84RZ5VT8M90VUfO10qH0u/j7NU7lILlLVxzPOT
Ac8yBpYIc5qFCdjEMGS7NDQtwMGFoAtKtMnZDn7bb8CBT+JJi+KTwXH8RDBXi7hxLHxyRoLhR2Yh
v2OnTfhSU5ZMcT3CZYoAabxFl1IXzR4CVJYFRQwHSxK5DA7vQ4rI4Nbq+VjGGZjGHwvaBnOha8lB
JCBFCM93C65GdLQAk9dJt/PBe/rQ9hfQ2Qi2bZDMSAKbx7xQm5IjBWk3qxNkYUEMZkuW1ReNW4iA
n7WDkJMa4C/tucBKQmIuVk7cC2vJXEfrjA00nyLh584t957u5GYg1ncLfQXt+njJlLU225c+ZrZq
iSBEcUvuyLMrW31EAX721JvMgZInnN4+tGbNZbMMsCXFOFx4W2qhmDn36z3Tef91qgtzR0lQrqyN
C+pjkOz+3ReHUfaVAPsMIiVHwDa97fYctMNfrNbc3TrgL0d2z6XaBk3lPnFCyt9F7xZvhc0Cur39
sQvnl7m4tgCO2EPlCOrPVVfAws3sauzSK8NiYfWfy2pD32KmzGHKOxUd4gf1rx78o4i6ThxowMFv
f8HCiKDOv63Y1G4eOJkPD8vw10hJNNSfIeRe2VyWmuf60r+CBr6ZuG9NjsCMz0/SLw5hVqy0/FLj
zOZ8g+qmvp8qcW6kfPKLREeweTZRC7VlZew1TMjSW2atA96BDyarK87ABWyKsv8C9OCOB8m9w73d
hzrAn60vubIH2/Fy1OJRibQiiIwJdF53TQ/m+e03/Mm1vrPD+7MjUUcRiQfBkZ41KTroZcoh+1xp
GwhuMD7FcVBp85g4U7nVMhkPY6eCA16fPqeJozYZd8R9CBfpPSvZ9OxR04GT0NkPaU974DlluHeF
nb6EiXFh+txb5OT0CiiHyTTHdAgBgQiRf4VJd2dDQh84MGO+/V0Ly+ZcXhuQ1CY1Yl/njP4aQx/o
ravvAIly6zugwh8bZ3MzS4r9N50GFDHY3lBsdaPThwyVmr8I0d5vu/HYSkxqaarMVmatww7dIvuz
V4yvph2f0mZaiUn+MXB9p//nEudGstGqydSfsaXc284ACDk0ndl9RilcaotyMoeOwEM9zup8eBvg
NvVN4Ah9qRyr3he0sS+il92rQ3vvqIesvmsxrbchmKpnDyRWsrHp1B1EmNmbshvc797UZrtQpPbP
Vg7DmSAjsE+KBhyr3Af1GuUU0L4kDGb4ozUBReyH+5xrc3Dbsji5biYeQ5IVn0k10DerdfNdkg3h
YQLWftuU/viZTBOH9bEOIlnbXhx0mTpoUzZHF/jeuzLV0yENW3fTO1V+Kq5lHJA9OQIYWRWmB8AV
xq0XdLWJeA90wabPqLivq9Cd4hKc6+LI/Kz5lYUMeljwKFlk5+SzrXH7vT1urxvUO90xz6ejgN4E
ss7gn2iccwZSZenHbqdiO2V70QLz1qyMqaW1fTbvh1xrmOKL4IRy0O7k5okdh76c4KtP85UaoKVX
zIYtBaoT0RllzteabnFspjtA428308KMmCvQhyRxuylpQSwETjwKPWm/jgH42LefvtAJc4tX34B8
IMqAnLu2PBtFnmhZnapSfVJBvh+q8LchZqUbFjaRuV9mW7dFNmC9xSGhBlo1OxaoJ6rCtyoz+9sf
s/SG2TbVZYDh6AKqL0vBhF6PNbbxcZsqj0eAon4srRh4s53KHoFODlLA/IYEWHMJ11jgGT9mbR7M
DTMJFwykb2Aypu5FuEPEQR1vzJ3Fft9uoqXRNBuog2VR1WQdPLPaoo75OG3sPhMrm8SflfSdKT2X
ZmuHA4XU5dcoNaA0KDNALQ/IzCBWBnkQU89NH7UC5bcRJbuoDI7LUnA42xS5422FnZe7KmlRe5l8
9sCxwBlPwi4sbCJats4mKX2gojNLxsK0TRN5YZ5tKXQqGy9M8hMoxN6WWoF4ysZC3bke3BQBAIWB
6nhfZcrbCe7nDW7Qukb1qBljH8rJZ5tyP8oN8Ikbo/LklfEx+NoD9g3WWicvJSi/R8AmhjddJCnQ
ltxVcH8pf3fWaMU05H2ktexzLMh9eydgVAENrguTLeTu9LFxiPHiQYhyC9tFoFSL0HqYeCLISoMv
aJKCuVAdEmMwi6hvnRAX2NUCTN+h3ia52Vc5WCXea5C8AZ97ceVLjxACbggra/fCmWPunYyzMvC9
vEtOirS/g6mN4dkQ+27z6eoA4wZrAuGFCT13UDZ9WfggloznRJfbrnLi0obcwX8N+JqR39Ibrgv6
X0fzvgE3xlTIfblERmAURyT83sMbKgtWlu+llpod0K3UxkWzI9YpTAiULKgrtptDDnRB82Lla1bE
S18xW/hcSwyO4viKlj0rhBCTzKDk9DIMZPOhZWOubpeZV3ssNQi+hhwy6sF7hLuBXHn4+7/emQt/
tMdzx/WMPunGPDmMbOpsjIogg2b7x+2f//727Myd1yhJhWpGV51gO0lOxTT1+3Cy7G3LV2sj3t9I
kWX7dyAB8YoI2ZSqc0PNb5t7ZayyVp/IMMCwGso2ZKZhiAhKZD+Zldm/9FWzsTsAlmwLyvuzm0BW
CYDZ19zuEPkZmpWxu9Qxs7HblldSgY+v8AHweZy8OngQIxbyInPGrajatdPT+5uS8x9vtjzFgTF1
9CnJgoPyoDdhZEWUt9Qts826QalWhsLG/EzoU+g9W6KNOiRJ+wGYnsd0WLseLX3B7Ig52g7ilahE
hO0HOffCe3Et+3B77C49erZjT36h8tyj+mTUcPE5OWU5f7r96PdTKs48xwkeUAsqZ+Cceg+x602S
i3FrdX219YmT7Znona0FOcUpt2nz2x4tvvvYe2fLVVnndsiZoKd0Mq+ojxdRQ8WW9YxEFdRtUOl9
JQVzIt6SfGWuvL8MO/NEZ9Hm6HPTE+ShR5z8lQI+KilJBMt8vJTJYNfVwcfiPc482ekgLOWUaNnT
UGUPKoVRS8pWRJh/lqz/HrGceY5T6satMooPyasogEOf3MpXWMDELqLbUforzCNxzx/1fbVNH6bH
2/31/jpA57nPSSf1RBLdnYlxjrkJ7DvXcfSWQR4Rp7SzVo7v7490Ovfcorlw+w4SdgjYPXLUSFq8
WiUkDh/7iOvI+GunzxsYoFvEsU9V4X8tzBXLnJLjKAqzg4tysHIwen9NpnN9UKutqZI1uscO9jx9
aLPH1nq5/QFLzTObNY5hbj+FSBKnrHyrnPzZz6z49qOXfvVslQxSVV0dn+2T8VGvPk7sABvFq+FN
tSJ4eH/60blAecSNBjCHaTpf6XrSfB9zXGWTbwQ6L2cVGr7UQLOVsiRBkliwtoXmrHwqED4Yc9Wu
9OvCs+cVV46aAlnoa4UD0lJd/T8CHuuH2n5eZ1VSnaXt2JAzCjj0ZURkdQNKXXBkKbVXohPvr/N0
Lh8tbEh8Bo5LH3CwTixGCUfRyUxuXDYtOIdBWTSbtviedgVYGk71dvvDFvp8LlmCxrfLSlLZpxEO
9xtqypeCERoNgt+XY/3CG9z5Pvam67D+a2pnPpMFrFencxe+av/3CCZvi3Hmtd/B1P3YFJnLD6br
HXMKcHAHumLcAZsBnSKuQLvOXTdd/2OG+t/Fnc4RnI3LywAoLXJGIhpCwmaAN67N2/9BGSity8Tz
/J52nQs+XZbW5d7PSXnogevMkeIFKzEK6hZZcWcC/gQ+uu0pgb/KBjpyF88Kui3XqfkKEHSFG68K
IA+rJnfjtGFrooJ7yTFpiX/K0VMbjlKoeJwS539uTdixsnE+j4idh/cOpHY4O9WwphxkuqODTy95
pgCorMJsNxgpI17r4I3118S1bUZAJlTuPbdBW+w0Y8LfuGWLiIaq0wsNBggaIZ3Enb7gyR7oqvQE
k2qOqmg+7qoKi1DvljXQCJrsALusdqChd88gaNd7nctp75dWu01DPDyimUES3baDVxYG6d0QSPKU
lY66A6ZFnjob4IMK1MTNiKqWiAysA3tzSA4W3NQOYWkr+NCDHcNAcP2Ns4m/96QTRh0D3GOyBu9l
LGu4dEH6u8dBYoyLgo6xNg2JFIx+d4Ormos18HSraaqfZWn7USft8BO1UkRCZD8Fpz716E63pAaE
ocN5J/e8LYfjQ8xtt9xhfja70vOnvUYO762dXGdfaFW8dr4TnGBnX+/cEkpTCApyFvk8dH4Mnq9i
R3XiuYXX6slkXJ754J17b6TbkY3lUXOVbhHl8fdmAElUtCbdVjnt7lkR2E8ebG1/wBQ8f5BDG+CW
wtXRb+oqTkgqz8BB6zum7XRnRDDhUQGNIMv52ZF+gC2x4+9yVBx5vZK4C5QBao9tiCNY9mjVFj3q
1LJ2Aat/pUPnHb2uIc+22wN3Vg4HnxT0Z5KwvtmgNnf8SqkBZE8GbhWVKERsozL1EO9Jyvp3Z2Dk
2oACdSzbro9DUeWxMjJ4LDw5PtdQE993Q32V3Ovpa+PZ/LVteX+fKj+9gC/727hw2ExKXTwEfZCg
AXR21wf9q98KpOImOqJDeH3Wmov7zPbbnTUyETmafw68DhL7Fi1so5bymOCJR9BG5J5XYBBtxAhO
kQh9/ZYUSp2Mk5O9jatNTKfUbAhiTTvfMC/iop+Aq+TdXtDJ+UFRh3yBuSXB9DH1T9CwqyMzesQR
Mev2Dk7729wmyR54+/qhxfzxN9yaxKXzqgbULAcfWUOOghEtYtaGwSnpgHRUdZ/tChnIR1baBECu
lMWw+VU7262zg5c14QZOcGnE4KqJ+k+60Uxfsey6gQgDbg1RIlj4BQ591RPEYfpJekMWCxhOxJ72
24OvbSK3rcfUhoth2sI6kTY7vC4495aVbzpNrgVPYTU9daFDHsuuSDZ1yMVJd4PZ107vntu8+F/i
NC7Qy0USp04HZDqyigffZjSMMtYn2FcDwY9gcY73rGmKepNom32pSQ5QKw3cEljfBIkaPrLwoEXZ
fLNJYOdRgf55hC7SaeJeUqTcmrS0H0LNw/vKZek31Ch+1nXdBVg7UIqFZyXTFjWzbFe3pr9McIFC
ATVeglIxxPBEInd+XpuN3yAE0bTKuKhx4tPjlGEUZhWY5gToorNirdxCd9vFTEC/6QxNcA+Nx3Cv
E9LtStyW7jK7cs6DHbSfMaoLsNOJ84qxoz75MkGSllh970VMmQ71mdXkAZ7CzL7sqPVJJ5X44tOR
bCwYcG3qRIoL1UhExagFgE8swj3BEXoPr4NnrBNESA34WEhBi0App8WuQUnMzZpm9KWr8mkDsyO2
tapJf+tVR2M/w24AzBOkc22Zsww6dkiJdjqRbDPUOT1UApJ8P6vUZhg6dWCO4zxMHSCyGrzfexhR
VVfJ09Ubg9kmCqlbI/Mk3Yg4kPeqpnIea4hv4m6a5A4zGMOUYy5A3NTvkCYZ9gpn8Tyqkt6uorFg
wxG8ZPFa+SlUQaSc7irQlmI7L+xdwZrwngIu+0nXenzIJki/mMTNLRPEfiizFKa2HU1/9sYZdly2
2X2KFWcj3MmJCx+qrJKjtDllBLFKh0wFjLkSs8tTlE+WDM47ID7DunqTQNP/yPQwfGrKrnomQ+nF
vIFbYlvw8q7Naf3SlPBagN+FeCmLEsJYhdFzbCGo2JWKkp1wuscQoUNw68h0dIxLvjmBjcr2IgDC
2Qh2D8VrgwQOgtowJTV3YWZYHYH3XG7zySV7RFXap8ZO05OuJv7mQeG+heI02E8wB9+PJoS5tZP1
UWYb98hN3r9wp8TWJXjyaayM+ZFpme+9tAyenKFDCFi3BeYJYRtCPPcgrdY/Zkh5PSSS9xdZifrs
YvH+Cg9+9QJkxi9dUfuIQvb+Vz+qttoA5xneyV7re5dZ/ffRRTV0A81WlMh03PEUBRvMmnIwnzO4
t5VcOwa1Gy129JKgLiIqMZS2Zd12qO8cXQChbd/6grr84lm2PPtuuqqMJ6wNDzQdiq9DD9/7BOHs
DSUTRXOS/tVDRXuysXyWxIEtsLskRXcZqHK+ywmmC5ExNtu4PLOOlbmeyAbZyecBlZWbpvYKIAQE
3esULj4ipdN9Irj4H7nKuUsvDN4Auy3iUo/9riFwnkj7Ir9kXiE/YfGeLlh/nZgkk/eprkxzabHO
HSoLeRjHENrGvB3oKRhx8mqK0I3tfkhjmABWh2Isiy8j4DA7Aqu2I6/t8SClhi+ILbJYOwBAHOBg
NMW5lXWnAoZuLEpClbYoGE1rrOk8PHqmSiLL6+TPnEJMaEzRPBqm3JWwz8JtL5zdk3p3cE3PetgH
5zQ7KTCVY9pacuOEas08YiFiMFdsdpNsfa+Drx8m48mrcglctnzsON+GlremSnk/tkfnhWpeaHy3
HXsCelaHQvWBXkRtXdIC2tA6O1rXCoiUrmU8lr5oFj6gIJ5iJcU1jQ8OirGaY5CWfZSX7TGx6g9p
zOm8WCLtOAtyKQhcHI0Abd07ZEKsqF8WLrDzaolroU+Qm4KcIOx/a7sA64gIzcrlaOnh13//6wIW
ckLrULbIKkIyEBvhmZMUcq0KauHpc7W0a9cVcMgV1Hqd9Q15tJ8jDVfiEktTYRa39RVM3QWqlEAu
B9KvA0Aeybp7UvQf7NFZzMbyCQ981aDVwZGDK75WUVupr7evvQs/fi7JbEfDy6rGGRDn4WbnFkgs
GWq8t7ELxpVRs3CHn0sy6873HYRsMMUs6H89me6hib/gIPGVh82nSayhZpdm12xJCmqbmoaOwQk3
qk0L77XUY9Eoh6hRZHe7tRZeMRdkOoIErl+N9ikALFDbP/tanzq2Faza3n7BwjCdCzH9lOBH9w50
yALnpF5eQPb+2DCd6ytrNcLXooanSlq9WdiN+u6pn9ayPAt9PNdXtnnSTXWdOqfAQxl2MmGbKqyu
jBNR7ou+6yMxIGxzu42W3nUdyn8tFKauyswbEIlKVdKcWy/cS7eO/Q7pfAnheCSLcI2tuLA7+LM1
iZEeIRtm7FOjXRb7sPrfVBT+org+e5Ga0mZLleI48wYkvv1xSyNsNtlxhIIo3vfglHvN8/oQSkeT
bt9MMiQRfIhWgvELwby5ULIEmGLsmxQKkfST5OB79ySupy91Cr9ZJ9928qs9rsQNl3prtjrCxUK1
woa4tBW/Hf15GB69eqvQV7n15XaTLSxh/zE1TaouUL1VnyfSHhu3/cESGXMJX97bz1+Yk3PJnwmS
tIAGwz5NwMdHpKVvUkHOdvvhC80zF156DW9zBnPsc4EzZgRHln0AhkRh59vB1a8oqlhZhBcaaa69
RN2pVLgS2KdWTv/j1HqGl/FBlHztO5Ya6Tqe/5qUVOu29hW1T37n8GONwO39MCIacbuVFmbFXGGG
Egrbd3FCOBnKI6Hq2C6+OCrfcstdmXdL7XP9rr9+v2iY5cHPOTwZFu5ZHf5KijqL/MlfOS8vtc9s
XsPWr/C8UPEz7p4nNbb7TIrj7cZZGkL035/e2yWFK4aN80HaYXj+ztPfFUnjKUNyZ+WUsLAOzhVl
uEwhlkAnKNvhf7PNmT08hk5SnpvRPASp2DlOOm2tJA1WemOpv2dbea/b0JG4rZ4aT8eD+i2vtjf5
d1S/rEy7he6ei8yE31jK5ciuGongAeIU4IB7/PvtDln49XNBlUMtl+aAzuJO0R68sn5FzKXaWGP7
gLCKu739koUBNVdPlZ0rQjW69gmukfeWnl6rdBUFuNQ6s8mMUNQQ9l4ankRLPqcW+YSqmY1cI20t
jNc5bZ55YS/CsSJnWbibqoGiGOfaEHdVcuQddO92Ma5l3JZ6Yjarw8K1jYS34pm1ByYsFGv9yKsR
rqPJykBdaqnZtE7LlLR56xbwJ3B2LPhGNSy7+UoXL/362cRGYWqO+BRkLFWWfOYNKSMbEel6RPyG
ZWJt5V76hNkGbZFW0yTVkB0L2W1RRvzEjUcRR9Qrn7E0UmeTuSY8BdRT2CeV8KMi/S+rCFeUDAst
NDf/RHxONgIkhpP23IvriC/wTbvUxH5Gbu337Xm2MFrnNqA8HyfCNe3OLvzLeh/pTdiNPNdl8Nyn
BselpjAfO2fMbZsRbL6WU9XDGew+pA867wulzcodcsHfkf4x/Ptrf+sKWnGn4ng41JWbSk88Ihzk
PpOxA7zEjqCL7FHV+zmbzDdqNw9B5nxVrHwcJvcJktenobCfmU2ebzfqn3vBO0nKud8prIFKHKxz
YOrGUB78IPEQqC/U3vMtdQ+b9/TBVCLdJy4XZ8t1ofGmDj2S1JHfg3Rgn5xRS9SKOvWzy0N4QFlV
/6rcFql6CSsCqJ25+wziAACvEtZQJVHiwaUjvTi2+OW4RJ1Kn1OEHj1WPwSIKV7g/4BEnQA/wEqb
6mmyUSTKpUAvdxPdV0WR7NCCKrKkTO4S3GbOiIPYdxXKWY8FbjkRrYW9syfp5BvCdLuxHGR9pnCo
Twj7VV8rAQ+Zhk72IdM2yAGuPcVpgd1AVHYIjzyYaIeI/G+nBH8oQzfcsB4r48REel9qlr2hGjY4
jL7mO5WSPIZzIPlUqGG8lzD0X1nNFmbq3FEV1iBMOAxRbZ/WD44jjrAeXDmkLKwyznyhrFgCmw1o
Wli/t9xLETy5euUys+BrgoHw7wFItaWNOnhgQeXJ3YtLmW/aPvIuwaHepNvmQB/KY/IAH9HuHle1
u/pBrqw+S980WzkZbmqQO9DmLMLKFtta1agWkJ3tbmkZqrVSgaVOmS2fWS2wAoFcfCaT+eFy86US
mVhZchbOdXMfVGSnfFZ6AT11k9VfssK14BPlmu3AmdoieA1iXh+EMVC6aySY926ecJKY+05y5LlN
G9oaZyNnp+EPHCVMv1FNPCBuk++VB6pxDXWrP05r1Jb3NonrK68N+9fSBwSM7WCPQ1rbSsZIUXjE
hTbPIw54/MY0ayP8T4R1vqZd3zMb4ojFV4zmQwb2yYi4hO0ybxOUE734Kk1hNaD8GJWn+U5KF0X5
ri6RVUfh3844dATnWuhXU2X+yZ6YFcMHVT2q0fLfbBfo9o1qw+ybk4Tyceo1Yhy5m9DvCRX5s8ka
l8SpZ4nY5CX0jk04xCJDXVpXNc0j8Hj2tuQ4/8C7vLejvB3StzZLxhMbQJIqbU8jRzPQPfGZHZdT
y2PkC6xdDkvNz6Xvl79Ghzfb0FfHSbpxGFhxn9L6vgJt/DFrJuTakLveVnahDiNvJwCpXRFXRZdH
DGnZXT1VNK4CC2zEMXN3LnQJOxScfu1FSTduRdkdzOP0KZRhti8axz12umviWjVw27a5fpBtB1pn
prqNqSY4oCMg8mz5Yx4RkHJidOxPMF/4TrJ8jcDz3qxGN86Fl5xXU+mHjT6lFRQa6YX1csOKtSV2
YTDOpZdD02lmh0V7pkFd3reZE54Kq9xpG/JiQC/GFdX1e4sGDMbmasvcKXUl3JSfbfaTIa0ffuRE
fX3wdSX5azJVHDWARV2gilcWO49jPukQUgeknNUa5fn9DvDndjN9m4SDUFhWSaajqh9AXgQVBMZl
t88e7z8+mJcMViHGr6g1ViDmfWG5eRo9521MuzX7vYUenlvTtpCdAJ+gs7PfdHClgDFor6MJezn8
1re3P2FpEZ1tCSGXTlqlgTyLTCEHqMwdc9zfbhl+BnzujndIlhZ21saogP5IdT5mxdyYtnd8K0to
lZ+p19/DVOTJVHylQ94fq8F/Sjd0mUBtMSjgLBROZE+w7f3gk69n+r8Gq/Gg/vFhXgCdhXryNYMG
zFf9yt659LOv/f/XwzOrQE1A36uzZ84ca5GpV0vg8IR3NpK5RetAMmpZAc3Ohd/C+Dw/eF16gZvI
SihqYQL88RP764cT4pag+mKAeo35ppwqli3K1wMO15bbw/O9U8V1rMw2wsHKKOIrbDyHfoKTen3y
VSgjY7FLHmZbjdrZnYaadOVtS59D/+0HYgba94WbYWSKtylNsc3TQ5vRw+2PWerm2SGPghNDUjC1
UQ9qy10tO9SoibZfCcsuLBZzl1ELCX0b/BD0Rf3Vza3N/zm7jiVJdW37RUQgkISYQnrK++oJ0eY1
XiCMMF//VvaoDjdJImrUpzNOC5Dd2nsZe8wAD3E38Zro30LvzFVGEwCwZA0uelDWv0lMt5BDYEO/
sg/Z/5b/hak61xqNM0AFVUPDk0mNAhFA44aHjHWItIeY13eDsNXfvDc689hP3RB5VhKxUziout4k
nWk82v04fDBYVTnHNqLVcze2yccIpaYffUnNQLR59ArNGP4BJ+FiI+E+HvuWgg6vRyaZ7LldWzfQ
FIAMd1ryh0G51Sk2bf5W4QDcNZkdPdhmWu6aMGa+1g3/FZFGfIoIFalOJm7uVyCVPg2maX9WRQdU
amqxDC4SRVneDTGcSiySpoekLsoNlJaMHYVJSpAAVPSZM4tvCQB3W24jK+qlY6NvKHBAh7AswyAr
wvHQExyWXtGr+AYoTPcJoMf0hPtatYffuAWyCjX+Asbs4BSFFuzvdLTUfSxygOzqlLX7wWHNfuSF
PNaT2WzzXjm/hskN7/NKgIrKOhA14kaEgSatfC6Lvg7sso+BsEyKMvWUqIpHuJKqXZiF0Ssyt0Xv
RRGr7ydQ+MHPUexv4Za4uvaSPg6Di8/nMnY9Jx8V6mlZuyMsK0+jLiMgfBP9u+Rd80w0gGfbWLD6
Bx0te6uano83OXCq8sYMFQBMVXLHaFhvaA/pJDHw8sY6mw12mQNRSU3TTdEqe+dwo7jFb3KDPAOF
b61KtqKF3EgawWBDKdS6hWTypkvImHoTcF8+d2rHH+pm2mYdad5sbrJXqFGxw1TH40ZqDmRWDRiq
Z6PAte+RH/C50fV+zQhGMoYTAQVe8AiJTeY5DNpGcczDU5ik002pqvCF9mN4qCo1naBfDJeDZhj9
HqqQsMrT9kakletHuiK/ajur36MRk6h2Dfd5UqO7Y9k03EMq2voFlqCAI3TSvzklpoeB6/pvw4lM
lO5ZO/q4CAi/mqzxjwm9q9BoWt+1mJy2KqHujUZ2hg3t0YphMJP17nMxSlQaxQ+gmhM/0yg51hkj
fs1ZwHL1ZEVUgpVsl5B3rDTSE8hDoubWbAEWJD9BzsJQFbl+7R0lbrUZoVORcj0MoGydUoVMhCq0
s3USVXoWK/tD7HS1R1PQTzwB+ap9nk05zHIjG8IRRg+zAkDXUjAB/CSHQY0P6JXp14ZFbsahtO8S
A+V2V9HsXpJqvLF5Zd/bIgR/Ht6AXsFdQ++0Ms0NLQznT8cJ92OsSgUsuqEh4jj2J6sap7dIY5hM
ajYP8COFs4ROwiB1cmAQQVO8myCy9kSnstk3EGs81DwLlaeT+Iwca9xNSNzuwBIXqMEJN1hZowcr
s8o3UwVvCg6tG0wDk++AyIW+vcupWflVk+S+EGW9nQorsU8JzADtfQUXio2bWdmGNfincQPpKkNg
UieZDH2ZZPnOTGxr70ASfsP5SEGZtvXPxAHeDxpiU/6jidIigEs5xKNF0eyVWcbvgPRWv7CsS9+t
I+WDkUMonDhB/ttVWWXwXY1qlxeDNxn6EDAu72E4BP8wODUBaln2ZEKmFn3jN11iTj4n0ingZ5fJ
R51A82bLWdbAoMjiBNhFPrzlTBe32jUx52twyZ9E0/B9mkrjebIopDNHC9A+P+WkAtsBaO7PPK7D
H8aQg0pZRZPyM1tN95AxFYOnCCwWsDRYBGnGtMVOQ/P0WOEOcGATKr3eUI01GLISODhfMM3uekBN
gzKZJucA1GfS3Vfm1HkybDKybaAR+zPO28hXk7AR6wOkSLy21hVQn2lVSFyLiFWByuKMj6PUJhJ7
gwP0fawT+ff68b50Ps5CRLujECBT5XAC/fI+jBLEKTL5HHhercSgl/LH5+vkLEwsRBUmsAeEjnhX
37h142du98MIi2eCyAvrdk0JZSFOmSsNG07eNS1FYmXQCXTynF0EfsBKiLUQ0M05nsg9mCoV03BK
OVyPVWrfaANOywD2xEjfNEdjYvc07FfotpeHhLuzHiMtcjXloIAYyJ7DEPIMxn3OyMqnXA64+FwN
Oy5HOwUgrgzMTJV/BcK7U0uhLk7LFowYSE7435lX3D0P05cgGwDC0QTmDBfwSOIkLj677EdX6Jfv
tT6LsLkgRQQtJRkUFtuqvgFIv64dD0JEa4yyi+rC54v+LKxuHa2rNhvKIBl0eIqtuvA55ITeoOsI
WSjsPzd9I4OxRU4midQN4NqwD5t0uy2yPrrPpiy5k12ydkdcGrb/jcKdTkPzJYiVca9QYWsIYNip
aF8BBV3LI/+DE/xvNMvd2b0atGWV6ZLUQY0D8BkS3Q7kMVVYQ5ATybqp0L1GgR0JtTjv6tGXluV+
qiG0noGwBjQdmOHuZ8tLDoEuPsq7WuIOF4mmeILhkQmAbzbaPwtXCIim2OHUo94AtCC45E7pCyiG
+gWDgpEMLVxYbSoAZR+70KeuZMfIpM171dCx3QgLmR2vc0GH9CCEYiKYAGRsi5xMx7zCDuVDZ5Dh
kZGzAoWyE8OzcgJgMTDYHxXoHibo2YV4t4d+3Faah1vTHgywsWrjJ/gD4geZSEf3hsrrN2FDqcEn
Tjs+w22h3YxDOiGtaKqt1KlzaKqE3mqdyyCTUXXf5TXzjaFQIOpB8HqAnkfL3O0Uoyoja7jnbIDg
gPJK3NXGe2xORupV0mj3DStzP6FRVm4ggxVnAFrL8BHKIyG6nLevoCiQF0MJkKsseLBbIn1onYoe
LBNMgxwCTH/sAkCZHajz/c4xSPU8UHO8r1KzPhSooMGAazr1E05BCFPBoKDt2hMSpO5Rshy5jCSp
PYGLGOhcld4lSgyZB6aVtZm6tHioKTDgpUgdLzQSY18AXO6JjBm3LavVpjb78jPTU7ybxqS+H+0i
BqWFgIPVGD8zFZe7mNuwuYz1kKVePSnpxY7V+G6Vw2TYdaMUEC9pPxgT1nKXoICZkVqkviSJ80Cg
g5xsAGQU911tgddUQa39boRoq+OXpELHIYgLkHdTd5DHqTfKGIDqi5VMPZNig/Z1U0JBPhI9eZ2M
wjqyMML+lo1QB/pTJg07NVbWxT6SqMiGp05HfeXK8GOE5q8nipb6VFAUskYzBxHIJbiluJEJTSTq
4vn9eMhxRXixGrc/ZODWbK2UNkBDliSwoCe7a4sMvmFJCSLEyNMdCozJEbOK+oZbNgfwFHI/Dik4
Vf0Q+Ryyeidc6zqwP1S1Yaxybim1rD3UeYF5TQx6P3ARyt2I/ztorWjyLYNBvbayjWegXfih11z5
2j0D5zXERRE8Vdt2gCGF3UU2KBEE9zDLulc9pqkHFr/svdyseBDh/L+JhxDaMLymv1FtobewjjK3
0BWQt1lT80+bsfQw1mV6ckNEQJ6oh/bOamLjzh11L3dOWCS/UqjF7jPEnm+G0/+lZZ9BgMzFvaaG
9Y1Fe7KT4VDdJm03vI3Cze9LgiuIH/VT+WzA+yXbQlAZF5QeafsDg4b3XYKqC2Sp7VKwbSMg8Fyi
QghDD7vdmKPCTpzn4WuXhnqf2rnVe1CAI9hIXJQ4Ie6OKljl0uzA2ahggoqbGtiyJcosqATXChy7
tHxB5DnVkMHVsPuEdqK+yVFj+gDPBX93KYXurXCTO6Ng+HvOzSrxSytFmKjBPEoAGnQltsYoR/nC
dAby6/rZtrDVz2H/gmVMj2nSn4zza6JiY0PFKe9zvyxXAoylJ8xy2MmE+RgSQ58URGhwyYTqnlXo
k3aHVxENa3WEywEZn7O9UcWpm1oh8IMcxRNrp4CU7dP1LvpXurpwUM353nGuXZCtkN7nj/VNcgA9
1t813jHdhJ9Ap6qN/TidnJOxl9vn+HQAjTl7H1ZgxEufNQuYpeJmXWoOt+s292vztaBrEexC3Dfn
eo9p3RRTjMILaKbPMBx81LF9mxf87/VOuxzE8rmwPNa1dU7KVIFl5Hve5X5IyFNatWdNKK+o+08X
6k3XH7XUR+ffvwR/OIJchLDoI/Dems1YT9EGBWqxu9765RsFnxO8xxDKv25oQq41zk8EbFHTtR9b
a9xP5S/YQ67k9pa6axb/5UOfEAkB6MAh9FjRQnrIs73Dc+9epf1TZsuHKIfMwPVPWhr6WXiX4bKH
o32KA4FD87NNuPUOIku+UQ2O1uuPWPqeWWwnex67JsojAfauJ+Gat63hvkur3Rd1drJt9cyjan/9
UUv7y2yJxFoVVYKa+cnFDWx0EKBVoHSDiFWHh+894fzkLxMMtuuTSftwODU1sE9RAVBJfmiM9Ink
a6JmC7NszvUhZu7augcQvQJ1PoLmvNWfYlS0JxtKO+nb9e/4V9K4sJHNBfNTUhi2KhJIR37YH+pu
esnAJUO92us+hp/N/cn9RIBsroCgLpfNIFT3316rXTu1amI2QQNV/Rgs/VIaHtVE7Ea4GJ1IFqlt
n0IDzcvTs1ARN5I138OFHWFOs6nA9MdZqxxEEPKUcBuw0PT39T5cWDtzeg2JbAuOOz1EF+IPG0jW
aHpH/LWyky01Pls1SEjbPRDj/GTJ8SUZ5f+NHck8GLh/7zSZE2pqrcE91xl0DajT7omwEchBvHGl
Cr4wh+dsmt6WkTbiNgkyh1d7UafZQ8wMJKXKqQpgQZD8X5E4a4mehdk159dIBEYdKoL8xIHlKvXv
sWxwTRq9KYFvZwKNRwPxaf7NI2ZOuIn4EIuyR+EoySBOgEx1/Gk5k/Pz+pxa2MH4eTp82V9Kt2hT
oIGGU0z/jFBkqCaoiIIV75ZraoMLC2LOrMkS0buVHHDrEdnfgto/6aAfr7/80kDMlrkY4VItTIXy
qUp9Cqlu5MMfO3dC8SZ7AaJl4+gQhin5/11/3FJfzQ7KFj4AuHmZA5QgKEonyu9QLnHLc/ae7K4/
YqmzZsdjP5q8Q/AOdzqTI8JPkg2KTauu40v9NV/jorA7Ftky0JR24G6NzG80dDJUPNC7KWqaTaM6
tgE+U/6QJDOzjcAtBUy+xojvpIOKVyE1y3F/iur3FjLJxzAsZdCkTfrRsV7+MXKxZpe50BNzIgjQ
ocJ0QPgPJtdMADiCy0butivdvLBdzMWFTeQ5YxivSRg+D4cIlYyyMLw6hh1bSY5lla88ZiESYbP5
qeMQAt6j2QVFTHacyT1Sq/7QRXdQ9IeEqH4zGajw35o5bDY5mczasypECjmXDwUDJ1muNLxwMMwZ
IZWubTE65yStTo8gMb0OlnvQIv7zvfeezcnJJHxIB+CDYQAPCJx4sczm7/Wm/9XWL8Qcc+6HYE4j
ihE2Dda5bhWpIQVTFPNXGkkDER+WwEXH6LyhQH6TyjHcVtnAvhe4zblkpl0IXQ9ouOjP1Yw4seDe
3j2kZITSRjqtBDpLM+z8+5ftG7bsuk5YUQUQIvblUI6eBWtUaWzzuD1IUZySNT+EpWkwC3VR2QhJ
MuEiOmm2sdMnRaddHj9fH6mlxvl/P0N0NgRZUoH1CCFEP1Q8AcGzfhqn3L/+gMu7iT0HszkqMu3a
mdpAZv29oOVNQ+RKjmGp6VnHDI50gWmN20C5/IBc2463a0psS03PuiUuk9QFa6MFSvslLJ8y9/f1
3rjc3fa8NEIBKesTXCCDPh0jb4TihR2RBx6vBGOXJ6U9r4igulw2Va/KU0nj+KlFATgYR0dv+ikT
8Nmz4WaukeKBAG65Aq65aCDruLY722ljSJDWUS2joMmbGEAMlJZf8kILZGvFsJkoHAo8LYkKSEPt
HUnD+A5wn7MGSJN025gC7uYgR7m3FbWlPzV9/2mQJLI8DQmOgyXGKfFZGSUoWoqKw/QK4vfHHHJf
psdx/N0y2wUT1SgNP7cdDTYnNcsnRG7T2/dGbLZLuuAPSMYwZ52oEY/QSCFbEYfGzmSiXKHvLqSa
kOr87yIEhS2ryyyLg3LUU+UzBolQHhrvfVlm5ZFHDKAIGudGAHO1yE/OTD2RowaMHG0KCy1iorxL
YwKCthG7b0QVcNtzq+4sldKMvnYa8HVxP0ZeGq4BD0ArG5/2GKGOpDQHFQS+CyvT+7w8/nfbt+cF
rax1eFMTyz3C8sLcU14mLw40VYGTMbkTDEXfriWylp40C9dSmKkAL0DcI/QNwj/aYCjyNlpUEIbr
FITcIsnJyqJa2AvmSUZt6HJCDgCZ6Rgu4h7pdeunTiU+vzXB5nnGVqdwLy2a6GQ29Jcjqtt2lBFu
x4lYCSOW3n+2TUYOgQo/NPmOTkju6tC6Z231cv3dF0Zhnk4Me00GOOo4Rw1MEXRkwHya7tLonLiW
ZOWetPT688WBaAETzXDw+u1zrcRGJsXKyC69/vmRX87wohl5lYpYHEUENYjk2VLp1lauP6Zspe8v
x/32PI/YZ11YOAU0wCzm3jawx2apfUqrhwTMeVUBWCwtlIn49nvDMYtES6y8Whqmc8zY8GSR6n2k
cp9TGwpeEMv73jNmC48aTFFDOPSYqnCCKlx9p0aUsQoHUklx06yMzMI5OZc+OuOXOktN4VHz7Fm0
/IaR4akWfGXeLjQ/r3+QGu8dutI9Cp64H0DPNU8qD11Af8yk/3O9o5aeMQsQBwiyoEDLxTEiskfN
DkrGXtN0KBWnFrap7z1ktrZ7rl0nbXJxJKjZk0m/Q83tmKh+Ze0tfcN54XxZIJEZk2FKQvtYDOyx
SczXUDl7terdvNT8+fcvzcN8qR5Y49rHSMAxGRYwSYj/FJvv9c1sdWuum7ZvhX2sxd5UE3S7oBWo
1xi35x6+cNTNE50oGWtSYWs6psYu7KdbF2Uh0UHs1PCttSrEwv40z2iGTdgAR+DAxjMP/6COD4qG
gyIrd/LUZ3JNO+jcH5e+ZLaihYhkXMXUPkIi9JWwSnqG6J+uj8FSL82ip2YqYzBQLftI4G2um+oH
bXGzkCl7GPlQeVWinr/1oHmSs01qAVxo4hxBzKg+JpR1IQJadlCSraPf5URQgyjzdIWUuPBV85yn
MbZ90leFOLao9Q/pgQNUmgEIMU2QWn29/kEX/SIRWM9znWnCx8RkhB+twclANhl6/hv+hFDTa+so
glENFNfNCvkviLi1G7sjw3PHS1gdJY4B5eHrb7Fwfs0lTUCdG2oAYuKgqroD/GZ3sIrd9CQOTOjf
poWL0yUIYbj3vafNtpuB6RAGlSNoBhOgqYYAAD30oElyg2V7a4bNrulxARDNy7ceN8/vWgLmsaoZ
+HFgXMA4Gv68qnLNY0Td1gOLOfOMFn6T3hmGfmyTqluJkheyI/Y89atasPPBWLaPeRoaHiPAc8JY
zQL8FVZH0b1bNMBOZ6EAeAcimJs2mdiblYRrbj0LuDN7nhhObNGkTGT0OEKN98WKCejIYTfadDPm
FgoFFPiyQzR2tj61lYtMrlBZVUFOlVhQjkjzbULHbmPbfPwAyMPdXh+OhdPgnx3gl9OgbBLe5CRm
R9sdH8MBsjnAnQ+eka6RmBc2urkiU69tKaLUoMdeSNDdWqOjOxDWy7V83T/62YWddG5cKZmVjDFp
naOAR3IzJVtwx56qpkbmMfFsXN0KITyYAe7zptj0YewhbN4iKdy3rym0JkzzhQ0Qz2T3KakBMysO
wgxXOnfhKJkLOCmYGDIVjQgN0+Gxhhaw4geZj/dSvF8fvYXOnWfdxrhGIaZnDq5+0WuJuywAcQ/X
m/5HarrQr3MBJ96ZJrSwI3FMgRdCrEmdBCC4sDvCxh55etA8T+ME8TCjGdi2cCJ7WwFQs0+gTe7J
qW43VHD7z/WXuTRLhcnnd/V2EBCpaGrAQmogJ1T2uzPFwQQ/dmXHXWr/3L9fVkFGJk7DolQBlH5u
ZAPR0yKVniPNv9ff/9I4nd9/lq+BJkNoM4ChAJqkqNTRdzE5K3mMpVe3/vvqAHXmOmeiCGpMX8fO
oTdce5qvzIKlF5+FKVpTXdLCGoPcgLyzY+8BsVs5dy4tjnOfzKIUSD1TYdTJFETda8v/wmwMxIxP
js3nW30+z4ZXpFGO6qhzOgMTb0sY2h1lN8T7661fikbw9nMpJIiXTxyi1kVgVSlYFoUddMy969Py
tonBWlfV9wSd+FwOCWz0sHANjC9JYE4qiafz2AOi0r/+HQujMDeRG1yrhg1UPgWVGWMpx8ewI1CZ
qLzOXktGL8zQuSySom7Ds27QAUvM/ghb0/ExnwBTyl1HrVyZLqVgz6MxW79h2RDGWDwGwEruZFKl
kBvmP4H0aXw55U8uH3Ywe1i5Ji+sCTpbzEWUmbLIiAyMTELt+Wjyla9YGovZUh7LkOUuJVVACut3
PEyR1xKAqVNl3WQNAvfrI770+rMl3YQoTvfapSezz19qMb4qOa7sFv+ESeZnxnkcZmsaPq9sDAu4
VDUusZ+LkroHXrgx8QbXqO6mmPatBzXnbsCdMO4SH+iO9qlGlnQfqdHc9xSa9VtDm0ay79xe/2my
gUx+7eYQvOkLy/RVJqAzwZBmhLVbcjKgzv2oWpO8/TPgSt3a/RuHyPdDUhIVKLiqtmDYsaS8M+Hw
4CEFPvxKzmL6iZvUL9f7c2F6z6WaUFZToswzODtO1cmK5LARdfgMperX77U/S2m4raWHOoU3QQPG
UNOzn+ZY7bOqebre/MKkm4szxe1oxRXcv+GTlx/jKjrAbm4Xm82umpKVBbOwOu3zo7+criKKrLYD
Rjjg7hgfoG31bFv2Pg7TGLG+eLZcEFFhDrIyv5c+6DxOX54WAzxfKiMrgwxA7LGCm27+f4q/ld3K
JF8a79le04cURKqwBfqCaGAJBCyBIjtnJw0V45UOWzhc5ppCUFuJIig54ExBgDqaqV/odzm8xlz7
zRpwa6mbZpuN1PkEix5JAmTL7uS5+83qzDdVN1FUr5lXXiyyYEOwZ5tNBJNEe8yLOpBQzN/BoOcE
x20/35iGZ/gUDBG/2Ri3emvuQu/0HG3Cu+Kdb9cev7DV2bPtiMYjbCVzaQUDkItvYBDbu05F5DuS
Ifi4uciQ4/aVMLtMBVn5pwJzcLLvYU2xodnj9aW58Pr/qn9fZjIhEelaa6DgBkE1Szg3zsgP32v6
PPO+NN0PiZXabWoFJqmfWWg+8sJZiYwWJpY1W+0wEyT5lKNpi3dHSFfDXlqw2CvC0vTg1K1WApeF
NTLXW4JZDyOVgLpfE4FMIMDo+kwKGsGK2OR+ZSVZhDt+Vq08bemjZos+s8KuzgptB3zCvUDdN+qH
LbRXZSvJraX2ZzEFjVJZyzaqA1DxpwnnZfZBy8a32pVN69+cvHAyz8VhKuBDZWjYNDB96ou3/pa1
XvHaeg/Tqd5mfn2wPtvCo8/mrtgYR+Ozey/fi1/m05B6zsY5Ilpb6cmF7XOuIiN0mUHLIqbwinP3
FH47GzgdPYdM1dvvTe3Zop+aLmfDyG0IVbnTXRNVqS9MMq4M1MKanMvF5CN1y66L0I/EPmqV/yyd
9nvLfS4XI8KmItCLoUHdV+lORVo+d/DkSlfOxYWOn9v8YgoLIiizg2Iw9sLUIEUPifLCln+za2YL
H7GDbfQORpYPETLCw00Wuit7ytK7n3//sl0VDCw5PXUs6Ei5b+XtBAY5Abv9WzPmf3RjjMjo3dC2
gzLv/tQmUpNGuLve9NKLz9Y1QMYMdmMlC+BCAMmn90KMXjR+RyEGB9A/4/Mv3ZKAyjbQorECnqCC
zZ1tZ8LfOkuaaaXfl2b77PjmwAgmyO/bwWDHR6UqBGwQPF3p9oUdfC4RkzbEYqZJAFFwGNznoNsD
fZE7cFliL8J+5TvDmjDvwmfMtWL6lENROKwhLAGrKT9pwV2JcroSrC0M8Vwpxh36hnRDpoPMegEl
zdOq9tT4zfv5PzPEL0NcCgNCGCaFIpbufwtz+uAx/UhD9y4EI2JlZ1g4fOZM/sh1apcAcw3kuJge
YTMYb8HQzDYEKuF+nVG1vb4YLt8D2HwHAjWtxK7ZkyC21G+HyuI0jWfYRUShjKfdwnw1W95oSJ2M
4Z/rj7z8aXTOjQL4N+MkS8WppnCRSzt3I9iYbrgb3xjpKsHrYq4UC3GuUZDXBYQsY6BtjHpA0EPz
bNdEpN82KnZ2AzUoMsuq0qdxqKod1E1A57XT5mBUTneozMz6FLAHXFlWS5P9/PuXGcOHbCqkcO2g
kSOK64R05DNMtZOszJal+T7b0so6lqE6H1POMNzawLen7NiCOn99wBY2hbkV9ZQ7MHxzUh1Ilu3d
8S3m8G9WAkJ/f501YsnlScHnQog6NCSnzTkEUY7HqmPIioMF9gcRa3fQpTGYxSC5dihSETELEgCx
/ChFgZBXciVxerGSJEw210AcYsiGRC32BNPOWr8Lnfgphv7iA0gnxh3qVrBeKuJ+ugGUXB4TW9Y7
k+bVftJG9QKVUBs04SgL/Sif1Aqc6vL3sv/BmwJGV2IDoUGk81vdG09imr7Z9HmifJnOI2XIy8P2
L8gVfEul0jESfHHyDTTruSvPU+RL60YIcksD9lQAI8Hx0CWM7yCWxVYiustLhc2BpwnNHdpVmMx9
+3OCvAOq/EPycX2hLLU9W+YoeoU0Z4kOzKHeSfgzkdCFT+b79dYvLxE2B5hCYBV5oRxLpIboVGze
pH2xxyTyjPw7IJpzz1v/7fnB4W0x5AYN8lQc+3PFd0jpJwH/f2UnWTht5q7aRVymgCm7CEeFgrpF
0XwaNN+wGMQ/aAh4mR0zPDJZOduWhmO24nGfhqZ5iKelLoPiVMS2dQz/bteIVuo8CyMyB0Q6hJfA
P6K/+j5LN05fbi27ajySD4/ukPUrnbbwGXNcZJjladlGnAb0HOyVqXikkG61x3HlK5ban63mytJN
39j4CsQCXgJ1OZ6WUIRaQ04s7ENzaOQAh3loqbQykI18b6DtLFvIL11fEv+i6v+9QiNp8d8Z2/Z5
37EKmxwgE9tRESQC0vANPvMQzhDU12UCceGBe6VQP/sxvTOT4QewBt8L9tncYxuSp47NBGZYjaTK
h6nj7AQBebElkq6RIpfm2OxoZ44NwleN28rg8mcnPx+JTXVImOY+ynNv1/txaYxmC192eVnaE87G
rA9viBXddCxZyXIsvf/sugJtkaiY6okEMqIwR4NKo+Ob9t9Q9yux1cKeMkdISmdkEIeLWDBZ7bOE
bLOy+V53xX2Z9Y+ahjddFa3cphdWyhwtaU7SGsMuq4KMYPtCMh7lOVQVd3ZWfe/smztEQimPFG6q
OfR8I69wXu14peGFYXBmi7yOQtmXLDMDCHk4UBKU8iUSIby5QVTdCXieHq7PpKUuOj//y+EN+R4b
+mP4gBwMTju7jfDHZK9EWQtDPaeJjw0zbZH3PJgogjd9E7o5rEO0xyDJR8pnUxWb619xEZiEk3BO
FY8BJYXSFErJ3ZA6+7CBcnZoZ+VL35vmwc5jFm/NIixSMO5Z5yeqyfPNWU5gLY298ALQvvlvP3JO
kwyql6iUa6+BIe64hx8ElHPGAu6yvg3NnLU97PLap3NkNtj9PIH2bx+kYnzQ0fiQVc7KerncNLaq
2Uc0KI3BFbgN6sb6OQz5T/iFHq+P0NJ8nu1YBe0ZrFcwFUoz3Y/1nRk9OeqJwsb7evtLrz7btgyd
Q4msR/uOmfkFTLiVsRI8L62QWVTSWbYwIeYIf13g9/0Jlf7dUDLLL9ui2l1/+YV1MseAIqsM+Vu4
+AWJgF+6/RBa5YtJHurG3hv1SXw3MpnDP4kqidSOYIEUvQ+Ykyf1H6ePtte/4iKjCotwDvyEKt+A
cBenUrWxn60T94tT8+r8coPq2GwBnPXpNtvmz8mj+DSf3Vty6m7SAwzhf8gf3Noam+uvsTAT5uDI
QkZdkdSsCpgpXwqnvYW80Ur4stT0eYp82Sy5LUOnrk1UfKzm0Vbdm1BrRGvrvLFfiIzm0Mau6EzZ
wvwiaGiqfZY5lR/GUfsMt2egv6k5wC8iVdCVK/vpXjpduE2b3v6AmjakxTiC8aRk0SaZKnoyyhxp
zEQUP4wJiU03y+F/kNGznTVv7Z9xq/tdU5vmPUw5W1+3KoeiW+T4rI8EPNHz7lsXIDq31SXSrSxT
NWMwFn8M3u0mN980xq9BrekcXN5UqJgt+rwmkKHVYgyG8rZN3W3NBvh033Zr5pGX22dzYGc/mAoa
FCEJpnpjQQ0E3Wqln/Ggv7dpzXGdVTu0E+9RBof49j2RfEd08fy9VTDrGmjac42EGMq2k+1spRrF
3prktLJhLXXMbE9s467vY8nroM3Mtzp0DvEYgxgJhGZVsB/Xv+DygiBzPBJzkLfFFSA8QWTPh+kY
2cDL89Ycnf8DTcvCHr8GDlm4lJA5GKlMqXTtqdFBPUwD/N+gMmiU01tSqqeow87E6fRZ9e5jUdin
aLJuQ3BLvCxe44ldPmAInR2NIQyCJY+Fe6qBuWoFPG5o8/+cXVdznTrX/kXMSAghuKXsAm6x48Tx
DZNK74j2699n57txdMxmPs+5ODMZD2xUlpbWeoo/zR+rZVJDWQmVXs0dVIsH4DKLR5Z2r+nQJh8K
iFTFKnFImzKdgsjcWSDCLs0tndo9Z9X31xhVMUGT2RGhVcUQFnV1rPonCWx7swB2ZO6Zfdjvhlyq
ureBImATvnRD2M/Y2Wu2fikJu++S5pBQcU7tOIzr8qHUqh09m60vUnJ6jhpsWkMZOVzQTPVGuorP
FrX1w7Ro36A8tCfOtbGeVKjQaEoYfmpaH8rCm/TMBdvB1aFLfX1bvn8GUtWcre5GLZVmDO669QII
DxRsfn7swZcXvjlcWx1FByrSARVl6O0ny5e22dPc2gglKhaogY9TzMduDO0BvjQ6v5ONfU+hlemU
xIYunpx2blNbM6xsZcC+UrHoDVZUF/sshe53/Cvlj2tbfPAFymbWes1qZJPIUF9Wp886t4geYjCr
ZLdzbmygjaiK9wHPOp6ZRC6qncbD4kZH4idu6bPT3HjT7Rqa3ureTDfN3XBXnKpP+tf8Pj7sARs2
rlGgff67CMY4GWpmX94uYcHlxDmEcnxt9qG3ZaHN4Ihf1xfbxh5RYUHaYpkcBiRDaNh3rcQ0+dWe
idPGBvmb4L1Zx0MszNXotSGcY2h4G5qfDbl3/VdvPfqy7N48WrsUl8YMv3rVyBf0o5xadDuxaaMh
QlWDMptLWepmEZ0XSo3TdNHBhrCmbkCJFoZ/YQnP3ds6BedoWozOhX/7etARDF6maISEP7Hk+DUl
cn2O1lnf+dyNbavibaaqoZYWo+UHr4HFGXTbq8DSbln+pa+BhspKHh2vD+y7ViUIviqiJm9lpOV2
F50hU5v5U7oaj2xu9MaxuDX7UV6Vn2IIPbxAFfhPAlXXHl1duawPTAeLjkb94GAAxq/jrFefwWoj
uPoLkrhwboycyKTR8/XfuXFi/aXcvVkAFD4bFiPpEFjDOt0NVZY8dFNiwEmuSG5gFRKfmZH3Jvrn
c/YQGcYeG3xjJlSYwQSdh7SHKlEwgDsIbXTLt9vlDGXZh8hkI4pScqfstfGivy6Obz4Qo7kKEeFF
xUWXdO3c3LgTQCGb7TeWdDtH2MZLVPwRjPQEowXrggmWDdEIN5R4sQqY7lX+zDhxBvgFXZ+vrTdd
LvxvPqeN7DJZ57qHgYBBfNzIviVl/zjYAGzDBRK3Nb7ni/Z3n/73/khVYAAd7QS64UkcRhEkcl14
M/SAIPBs+VO3+gUCa2bdr9VAlcFncZM/lNKg35c5Efdwb21xWpkT9OFNAntC6Axz42RDHPi+icvx
vI7ZCGRmrKHzb7XGT2mK9aelx3nlZTlOVDbObKe3sRHhVJRJ00DMzGgoih5pXt/1xcIPXaaN/vXp
2DpeVJyJjK2ypblogwEiwhVaDquEgeqQoylnRW3kQulFe8jyEay3ZrXFoWdDmjtVW3V/rv+CjQTh
rwPvmwXRa7DVAoJeBmsREbjypMyD8Y12Z0EB+1RKOewk5hvn219JzTfvSbOGJiNU8QOda9pnc2yg
PGdTAzjuSNuJRRtTpSK+wAo05Ur0LohbnnznZZ67cVpEL9cHauvp7N+dMzOzxFJoEQhW9JMHvbLv
WNwaO2FmaxqUPK3slsLOo6gNErNJju3K9KeJTCJYdOi7l2wed2qHG1+hIo/KruAmUrY2YLHWwfrX
nlwYDO50arYermQDghfJVIxDHFqTcMsI0oXa7+uD/3+X7HeiiQrGiZtEn+AyFYfhq+a8cAfmAc4v
4Vnu5HLn9tZ7TZ1D69y+hKF3e8B/9+fz4Xy49bzb28/3j9CEdc6Pzs/j8ffx8ff59+j8Hvybh+P5
7BzPn8/O+feN5bj+sXD8uyDwff/5dML/vgVP7ik43gUunuN54cnF3/hu4J7CW+9wePE+Xf7Mdb0X
zzt5LydwuHa2y2ZguIzxm/0iRDzB8wBxh3FzeE25bXyKmkl6lQXLZrlU5j2oY5YPIxUKgduyhbg1
az9fH+2teVSWOgSNoiRtIX7STeJoxjCBWfaaeVtZnQoFWqaVJ31mivMS2xeJB2cotBMZf+Qmc6MV
vq/a45SODy2uiXi5LtJn1HV9ambe9W/biEMqTIhVqzFOy9AFZCEGMKELfWmoVv6EX2T+8/ortoZP
qUUR3LfKeRDg78J1pta/8HwviP5Vyf3vLsD2/HdVaATmJXpndIEBffuT1eSvuT0nhQv/c7iOkYzS
33KGrdtJM+BPkY8N+SyNpfhcR6n5ZxZiPIoKJXc3zfKeANAQgYWCprcHa2M/7XIP2eJ0mmaDfWrq
LL9pidZ970a4o6BLVsP9WOMdDNsMMRqTa0gdn2hnUCiy++m4riV1a8FXp0j7Cs4RIOrdmwOc2/lK
qxOs8PLZwYKKjtCptH/b9Rq5RXZRNjYh02nARmPQCidJ8CtYZ7ehBVGZI4j09uJIS0YQNNMNs8cN
IKliVxjTFNK2y/1Ul/iLzNTlvQ6VD09b2OqbZWyioVOPn62EMy/qhgg3qrJzWc2Llw4uCPdmD94N
kOqJ3/eQSnNGjcTPZZShQsEG5s1zx9ysH7obUxN7MLj3FwZRW3KZPRa0p6QLwG6ohGOTwvDXKs8/
Ik9lEaICttJ0TkD7yrogS7r0Icri3E2rNtvpnb5/RBHV6BYaMATGxhBg4uxxth7XdXUtLTDQDLi+
bTaqnkSFbXFghzNrbPh5tts7OWlHiLWeezT8NAq4nVW5Wt15Zc0eYqh5OnpOYWK6J1G+MTUqqCs2
4aBmFiiyoTLjRN19H3+5/lXvJ9xE1RGErdIEqnXTBfBK62F9YS+nGs3SeyEG/Q7iTEUwRLCduf6y
rSlSAnfJkjUf6rwMGrhmhEudDbf5ZNihQfIBvk5jt3woihK1QJ10jPE+GduQNOR3HWfHAd6LDon3
rncbH6Le/QFChRUxirkBest+XTLmmUV6RztxZw7tXpNz4yUqWI2RRMy4OIhzQ712/LH2wunlXf3j
+ly8qzpz2Y1KZWxOYc40mG0ecFsSw4mgzzSdaJtAUnDNcAK53TBoAMiZbKBOM0rOnAxqja0DXqVx
hF2f5Ds7a2sNKgdSPFz0OnqzCLLRqg9aXKU/Zjky6jJz7uAcM5YhZH2m4/UPf/+EJSqmja9WM9gC
cYJUVmAOzQ1J2CdN8J0L2d+byTtnoIpmG5ccMJoG0iBzLUC6KPRmit0lmbuvyJnmGx6n+pmZ+vBI
yxm+7tY862FcGsvZzsSQwyEzmryymjUPVvXsy2yMsxtX5ccQfcS6zMHbvO1y0sLjvrmY74jTil5d
AJnm9bZZWQ/1XCjQ7oTjjUlVUXHxXMQF9HCKACjFsobJDS6R2pyXZ9MUQPknSBObaTF3ltBGfFRh
cjMZS54WZhdUSz6fgPPrj1LUYqeI/H4VCYiOfwdtgYMrx/qUIbW46bDZHu9hNrX6q0GYlzbGMWlk
5+sxCm7QOduJzO9/ElelUFrWmvpkGU04NfS1L+NfNDU+FB65qvWEx9algatoCF+VH0SPgeZs0Lgx
5VLvbLKtH3+JaW+XWSRFU6SJHiY2rKGkJuDmtX6+voHfX1mQWPj32RUs1TqyoPE/aSMa/Zk35T2I
xNOM3OjS27fozn3x/UgBt85/XwTOLgO0DwZ2MM5M4Uhq5/BtKieXxv2ezcHWOCkn4iBWIBigwx4O
PH0WS3ToovmDw6Rc2e0lxclNV3Dsq1/r3Drgqlpa7cr+NuYfcZoBgOU/uuVDJfPKJjQESnTwYHp6
sUkrW0hofbCryVXFFqFBgcpu8IpEMwWuFGNWeywq6hOtK3jC1D2USa6vq43pVrVbetLCUM8qDXAV
I/FlEjI+RkYfBWPF9xDuG9dmriq4cL1shmKBqVs6kfhMaDa4ZWKMX3OQ1o/w2wYQDs3nc94Z8XnO
E8CntL7cqa28n09wVdQlSmv0IRsbhrea/SfnY7j2vHCgw/WY1vRDUZ+ryi4ZTfVF71Ia2oKbx66O
Fr/vhsTDnZb6o0i6r+hQJL+vT9hGRs5VkZeY2HHdwiA5HKyJP6EQ0QQrXeJHi6Z9wCEh9Qz9z2+L
3aWhPS6kcgopSuIUuS0+FTAv3UNpb60cJVBYRR5r2Wq1IddG+EdpAPxXbraH/92Id2oymw9D2bV0
pGHB/miadHHfRQ7WOtL8zqLMvz6WG0eciqkosoHkkkUzQHvZA/zutDOAG3Ce5EeuGz7qckcjHb/N
JQx3rr9wa8yU9DMz+6WF5gMNLUQlP6usCDlCWzoZmM4ffIWSV5ZTaZU2H9fQWk4ZDJ2jhzV+uv7r
N+ZExVqsleRibbQ5HKXpi3w6wEfd04f6e29Wfgvs+k5M2tizKuKCcoiQFXCmBq8uSOvSWfr5SJbK
65adsvHGNKhKLCbRF6zdmIRDoj2BT+iVWvGtL/bysg2SIlexFXE+QEN4vRgEjSn3xCqXEysFGJ4D
BHFKUjQuics8ZKPObjQhofpYmDy742BQ9o7dN/WxzZK9KvbWx17+/U1WMi2TsSagZoYiHzoHTuk+
y2rdmes9leytZaEEAgAnS1MzSR5mxejqs/RrA1KWuvlFltXdpPUfgzRzFZ8xsKqIK4DCQz6CdgLV
LA9QssS7vra31pySOEyjhEemFkGdq4lBwQCMr+lPEtNV63vyn5fx+O8diasKLXYO+i94uSusBHJP
WjgfoG5//ddvTYGy6Vvd0AR6YeABSOnzDGYC4zNOXX+GHWia7bxkYyGpqAuj1cyqZssadkvrTuwQ
ZcRhe6t061hTsRYpa/PeaCG6Q9e4C6RV2wm8hzsNxq5jagPpsaQHmw3C11JeHFEx5p5t1RC5GoTm
ypV/8JqgAjOYbDn0IBIS1s0XG8psHT1q5p51+NYQKjcEYmjwxKqRjfQXyVtaONT4zIcdcMbGIlB1
Wua8WOPBqvDLp3z1eQOfp1mWllNUvHPlbIN1YM70Q/vFUPk50wK1wqaEDhy00qEY1qcMBs2ydoaE
uGa27BHm398zhsrNsdMUOIIhMoPVHiFqIw10c2xjJ2/bmo3LS99Exg5Sr0M6cRyVNEee9m0wuVN0
H8ys1XJZb2ktSGNILjIJcKhdHaXUITS+B0sUl739TjhRcS8gFjcLH0xI6wqu/Z46GRWu0SEXdWOG
DLQ1puWVgwVfAIZC00NilZbh6UachD2bZQ5T4+6ClhoSfphoJINmMDOfagyChwIY2nujhAXgnGmV
dK2pMTwNVgixm/G+v21xy/WGpKjPujDlaUlz81AKg94krVy+S32NXqJ+Wp9E1YDSYkN+dyyQ5VzE
P05JBpFYaumzN4j+wpo36uVrVRWGs2DATmur2e5aNm3q5qmQn8fVbn1zkvqPurKyp75pmmDR6uZR
DsPqtvOanBmTswU/lbE7xwUX/lit1u0o4DOum7Z2ogKIKMcsCzuoGyFcCQ18p9AKeZhmlLd9nuQM
lT2tOvZ1goDSRUkTwK+JfYetkoi9ooDNwRF9gnFHxmLjqFFRRNYMp/N6gZvvKjvp5AIqSmnOcrg4
ZZkLxeZP18+E97cOV0Ey3UI7qJ3zOexN2AeCzb04MK55vf7wjW9QwTFlIlsUsvHwfERYLl+X5JeI
h5PNiX/9BRu/XpXowQUtq1sIKoCqpV8slZuHBpXhnY2/9XAlDCeMCzpdiJFDPhK/APLFbbQ828nA
t55+CTdvwkpW0z43UHwIOYRQnJWQl2Sez9eHZQPAw1U8BeyI4qaAKXQYpQKlmbST6wOl5fqFGhFC
F29Wza3a0voEuyDum6SfT8TKqlNn2GgVtp3gaDkMSP/SjN0C28xgythV91B6t9yRFtZp5LV+a43Z
dG6ErXupzQ2wRqJK2xn7jVPqb878ZnQWE92DrjBlWPQxJFxq82tMh5u1KEZHiAZduETsLKGN8P43
03jzJoEiGpmZDvEGKDs6mT3c5ba1uKiZedcnY+sFym0ugXCm1s4LJHvjcfVyyia36yLzW0YHHO0f
eYehUkctrdFjXPGjYJUtcp0vBbGPQNXtLNX3v8BQ+aN1Y6XZjOgJ0ZbESWlyasnNGu9hXN9/Ov9b
D3ozAZqN5oo2JWMINQyD9V43fy/kXl91IwKpGLC4hrA5msZRkOiDO3No2/C7EeVpmC9+aOi5CgOz
9ahiK+TuQgm/gXQYIGn+OJFyp7y+MTgq6EesEIWForgVGDgZeXejFXdk+vmRRcNVmaF6YrSsLVRB
eTMeCs4WzzTqwdWNvd7A1uBfPurNzOYUJDctZjQkE3PEmgdxAbeGMjvxjzWsOLkE1zdvAC4ggsL8
gvg/vdLmRTMuXasPTiz799l0SBOBQIrakqhPDQzK4bkKs7CJ7N1Ut4ZHuUwOS5sAKkoh3CPgmZIO
tD/gblwduriJYOAl0p2Mf2sNKQFoWuYMGQ9knsbqmyA/OYFO/F76uhGniXqlRFaFaiaylDJNXrnQ
w9rQIUyGGiIKM0m9Z9bw/icYKnjGxJW4TZt1DakOSezWpvFXKczqWJYVBIWvbwcL8/rfTNlQIRjr
RGuz6XExwtlymlcZooiFtp8EiV3T4dfZaq+anHfmZKPabaiQjF6n8DaxKNrwGhWvC45h2zHhlZT4
1O7be5ihSZeOyeDGE/cNIAx9Lue90/X9lWeIy7+/2TY6lDBojhQ7IAaJHs2L8VcrInYz9C05WdkU
7Rx97+c4hkqfHQvRtARufqGGMrDTMvojh/nC9enaWBKqfQgWtJl2JFlDo6aQIEyBc0ryS75j7KyH
jUFSMS3tgs4y03Azq9fbfPiljb1Dlrs86nYGZ+v5SnRk9RRFLDNoCF7oqzmW5V1TFprP59n6mTb2
3gm4MU4qioUS2k7pjHpY0RVgTFcLAORNy0ND0/cK5FuvUCJl3bcStDN8SV3/SjPLa/XYSdI9JZ+t
cVLCZJUOVUzqEtlHmwbRKL7WU3yIK5b65QJyxIdWk4r4wN2tqozOEkEnYNlN7yVk72qxl55t7ANb
iZJrwRMT9287yLrxQI3kk71UP67/8PebE4YK2ZBpbySwlLSCOjFalwLjd6rLCqArYX+Kp168FklS
nmmZNYe8btuPbT4VyKFpMx3qabCDYsru9KwFe2+9J337fP2jNqZcRWLIuAfQBXbwoTTh8Zl80srm
25RlucN39t7GilURGFXXFxUcKCAzBmKCNw8AtOrwYXP5sO5JB2x8g6pXUhVtahdxawV9M55Nrf4j
IRq9CPtIKgAnr4/TxmeoSiU60ci8GpADrUpOj2XUEzctZohplvHe3t76DGVv22JeM6InUQDRNyda
Srj1ZE6CyuGw7Jm9vJ9DGELZ4HXbLJICtRBU1PC1lXjEvInWp2Ks0ZT8/LGRUnKgpeibVOp4h70O
flmRcxUXD9Vk7RznW5+gbHAL8n01ZKaWkGQNeSSQqTnUXZ4+9qXMXdsAOForRf71+rdsJCqqwkdO
4OzdVpMdADD6qFvMTU0WO1EDLdJR2m4m+Z+h3hNB3vgyVeZjnbNCg1lEEdppFYXCgoUg7BsXnyRz
1jkxXOyfi5zSj12WDVX2oxyyIud1hnyyYlCGpfrdPOrPBmOP18fuL2nlnSxPlcZYxTJ1Q9XPYVxl
NKjBZ79r13H5AQpS547J+osAYODpsT2FzACVM6p6KKOZK3zm9FwuN7GMLC/O2sQ348bYueVtnA+q
NkRZmS1bmTWHkTX5TF+Dst9T394IEaosBIhIM6mJYQGO+dWMx2AaXqbqY1K7hmr1Be4WHg/DnXCp
mrMuo/QwJM1zZOrscH26NqKPatgFBeveyDUNqh+dCWD3b3PtvUn8bD8aQVX4GpearBOWsVDTzYel
K2B1jsqAruX+9Q/Y2KsqUq1HmtpZXbqECcwZP9U6i1fUsvXKoexi0MWK8qkQcfo9LSYAo6+/c2PL
qhC2JRaxQfsxDUncPKONlHtdKY99P7yIOo4ckzU7BYStF11m7c01okDmbQO4jvTevp2nwa1j6FFD
jkuupjOgX379c7aG8LKy37xlEu1Ky8HOwhgnAgh09hx9RUsAnjKI6vQGqPPpJiKMfUMSauxUxTd2
zX/gbYKQrIuiJSxZFhT5fEj6p3jes1zcerpypmZrwcbc7sF/n+3TOA9nFklPp2znMNp6vHKealne
8LFHLoszzsubo50NHm12AuhGqFJhbWNe2OMMEhC8fOWnKp/vzDbdSSo3YNeGimerZ9plo55WGPX5
Ps6TOxykdyzVjnThvjXYT0Pd3WnAYcO3QjOOndzriW6EGRXeVqVxp/ciX9ETrdkdrM6H8yqF4XUp
0099Bn7nztbc6F+js/fvYjakWGm2IA+BOg87RoCwnSGCUZ2TovwS5Xl514Mq5kzLop8sraycmlmQ
EOam4S75tIi9n3FJe945BVW8m24NdVXDayqcyXJTt7FnVw32V3TIIZz9Uht4X4UfFwzgDx0iPYvO
6OL07oc2tAqEW/KuoWxEUG9GEHXmL4zYDjoJwdj/kNn9AGup6+/Z2Af/gcBp9TDKClZqZT9VTpah
E9jNEXXatPxYmFBlhRjUj421R2HcmF9H8quaYM6h7ZFqtn6+EiXQd82aPmmsIB+fhQnZFQriZLQn
/rGxj1VQG+CVeV/E0grGaHlgg33m6OBeH/eNgK2KBA0o50NTTEzhmoME6AxDsgS5bKhr57j2woyL
vOqVNgamvrZ7SqkbR5EqHmSUNsytY90KVpY5PXnNli92/0frfor09/Wv2pgOFdYmRr0ySTyKQMZj
eleBgptpIneh47WX7GxMiQpos3ia2KaNIifp2BeTWe6w7DViNxqChoplIwg7etlipRKtmb1RzrO7
srZDsX/8nQsRO1qKy6MFkTLPIGZxlHNHP6Envwa81cbbuWu/zoM5n/uWw4vGjgjgdhPwlmSVftkA
pdtNqe0PMienaQSrz4YB6ccK8YaKk9PpYqfriKVa8vUJjqehkQEgQHcZS1sze/n3NwkGE1AgaiZU
KTsZQxIq6X1Qgg6E5+nOhuAb5wu7zPibN/SNFELk5RLWS6O9lkPya4Ew36PGqHAA0pV/6mUpj2Zu
3eqGhXpE2WY3M1SyXd4R+1vVWhq0IgWB2ViRP0SWrb9GkKh0ehaNt5MZdd9r0zLOaFtqaM+NCfqL
jDl6Vfw0ojrz1wJmX0MuIUm+LPSLLovcFcOy/AGoVR5zyx4/gRva+ECFrGdz5PmhncECb+yhO0H0
toK1jvkjhtbBkVdRfYrszMqdeYG05zLqSec0HR6t6wxCZsBaPaCJFCT29IlPNXkAO351FlZk3+ux
WXJIS1vNLVpNFJZQ0p4/FulVzJ9d6FNtmW0dTuTbTKBgVMMIbv5zfeNvbUv938mDXEwbleAvhqyR
LcyouyUOmFy7zx97vFKZmOwqtcd4MgOI39ya8/zT1rQP/nKlKiGsvMvHJNZDqAYMh2g1dc/s0j2g
4oa6k6Ei/cxoJZQQqw5hFeIJyPEmoCMPzVM+Ea8XlpNN7Rmo0sCmCBd5MZ4y+dgvCwDNq4um7HFZ
yAFE+FPCW38BXCvW8mO+TvczDrp2Bkoh2QETbMzgf0CDHNo/5gJJBq2CFvxirmetLT6WAqhAQHh1
xrM2siWcqh72oLkzyGfeznuR4/08TfVuGyIjy5okEQFSpfRWGjEMTrmeB1FXjvnHNo8KCEwiOZpV
BLXhPD9N66eCBiX7cX1tb5zKf1fOm7iX2pJn2eXRbS/daPpBRkCXih5GcK+V3X3w9yt5EjTgh1Gf
iRnQrLoTQ/GlG+lxKvbs87YWj7L9hS741BoVroJ1DfvKDjZ26/D1+vhsPVvZ+2NXGTXyvCWkgG0k
5HtT7Kz4rYFXdn6Btl5HUVZFO5Z4RVqepFk7xH4kfeaBubWjSLRxcKrwLlB90R2tcEsGYsax6Ncx
+9PtwXLo32L/O3cUFduFoAtHQQtCezpQvS7EfLrTpNGJujOM5MAjycbB9gyxQkEVCDDdY7AvOBVj
3ryi4JqELD2v86ofW8Dozh2sFR9srgO8L9mlnATtWuJMkRajihBnDT+kDAqqjln0eePYlQGR22yy
s+OkN9a3iHQvU5JXf9JpXnw0o2Dg0uUwyoOo6AHHp3Vvmi1FZcWA7YsDA/DmxeZRCakDvei9JUr0
+aYasx6Gt/Pa+FJj/CmPDdPTUa13FkmKm55naQhHgezEeCX8FrjMP3kssu8j2jdHwbvMH80lw7md
68d87uYnQTU+uSyKss92G8v000Jj9N0EdIBWR/K4DEctN881SfiRxVH8NPVLf84A4gwKcxQHLUpm
L8rL6lzIojo0KU9PpNOpK8dBnkDnHxyW5vAirDN4tkJGVB4H6Dwd60ETlcMqy4S6TaTbgztNUX8z
1KWduhOvDa9mWh3GTO8/Qw8zceUwWlNAosw8aXwRXzXbtvxoGpbHHBV5365G605U5vBUV0l5MGJh
+S0bDeLAxBum7+PcGA/ZQM3PeZfxW2NM4SGA333KrZE9R/o6NS7IxCZzNHhv/CjKeYWZyFoPEGnP
boG+yv1u6ktI4mbVYai4uIdpRH8qxwjCFYhOltP3ehVGazf7mG3tZob4MPNhipzdiUjkt3Oa1r9l
0dfpqe5A0ndoUi2tL4RZn4pZ2IE+F/pDa7UA1BegZYyOkfSxT8XCYrQoIV1hkah3NVznv7ZTB6NV
6HdJB44YpL7VdJuZflGX8N4FHmR0kzHTYB+jJYe24n+vAI03y2kOmbVMR9q0IxRVePMEF1X+kzcL
gIlRNKXuaIK4CkUQO33ukiWqnXayIAVi97iPosIACcRiXaen1V6gB1svzkVTw5NYpV4jnjQDZy2z
NePn2Mr2sRiABCYFoO1ZlH7OYbB71NEO52czGaugthLQrtd1gPxQ2Z8AjPm66nAm8yx89n2kkQky
9atJBrftIsZvgNw1Dv1gUDhd5tDT/tjRqEIcDdTQlpSgv5YxEL/q1ToWTH/mhH/MesVQIYi9scoo
7gcKR/kJ9yFcDeKu8yNgo3cOro1bgYo8XNpCl0aq8aCJe5iuGGMXpFXBnUyI6WRFSbRTV9s4ZVSh
vxLmm228Tlk4FzL+keu6VjrwQdN3JmLr8cpZkxJqtXNK67A1ct2f7aw653LQvetH5MYgqQA+jVvL
so6CByU9mnXqxkiBdIquENn5+RuHmIrfSxZWcZ5zI8irBx2Fvta+zfau3VvPvhzPb/KftWmhemnl
UcCIkA9L3kS/YWVJ4K2X8J0cf6PYokr1gaA+wzKrA1cEWpteNlsvfRMjpgGlmVPtvpviY2H2H0sr
VMU5G1wUYzBGK0j5ixmDqQblIgPMIcDRHVH1/vUp31pQl9F8M2olgNfJurSXHqC9BrWMcn+o5+H7
9advDJiKemRVjOITwW1f5+sE/9LEdrJkLLyK2pNvYHNArW9YHGGX3Y7sxdYSVr6HQWxBcJDfgqGV
NxWdZ8em/c/J6s8gE+6M2dY7LmP5ZswkWHsR6NDoMxVT84Xr0wISRK2duci4z5JE20n5tnBrRMm2
cc6iVN3zNOTCio4MnG2/E4K5IDanGMliSp8h1mGHdVStx7KOYn/suunx+txtrAxVgayi0xxNUJQK
dOhsNhNGMoJWx0443kDSqPJiOhxIy24G/wPGvDWEhFZAeUn3i9iRO1p4JbLNbNJvszT6ff1rLvP/
ToKrYifrpJLRzOAuw4TVnKg5nTQb+ShJ6J7B53vXAGH/Rw5ihexH0QCiGYI055o9kikUnPLSdgYi
wQLaY2G/Ny2X1yiLb6pAnS/zpgJRovumifLAyV5nZuvRynKLUKuqtLaSaAAPX4c+OmS0Pvz/h//y
q5WL3VJpRcdtyF/zCkk5bF3J0WQUnYJa1tHO1n9vii/vUC94pkkEMqIyJAZ3E80+WrCFjKG2dv0T
tkZHOXobXcAqgUHDuV/YcQUPQ5ry+UOPVltiSR21tl3GU2h1tXRh81E9W/aHBMkwLmobrOGtLrM+
n0Lexa5R1/5FCQ5mIU66Sw/fGBu1xdUzA6IcZVKG2lT5KHd2zpiTPazw1sMvYfhNuI2X0pRakpfh
sDwxG7LW9Z565NaTLyvpzZNlWtqwVEhlGAn5O6oMPjtMgBm0E+Q2FqTasUIRjPY9sYaQ/Y+zK2mO
k9eiv4gqIeYt9Nx2nNiOnWSjSuIEEAgEAjH8+nc6Kz99pqnqbS+g0XB1de8ZvLq5x3W2eGaqYGct
/eJwfeUsvcLYsqrvAu3AYOHMuvSV6GIzYKvFfVes0WOXhsjYuLhaw8bGZuUZYpB3GeueYdzydv2/
Lz3a2K9W3aMmEGTDefDdWBUiadeizdKTja1apN1oATU0QM+KxlY6xrV/W4wxG1PtaAVdqDr4XYOq
lk812kfR1wDokutDsjCdZlcqb52gGkqCFdPJQ03Y15LSTTatC2N+cAoiFJidKduFvFkNUWiIZ4tt
6f8pRrKf60tDisdlsHa4L32FsWH9um3BFxj6s6X7T53lHmAN8L1o09vWvGlkQYgQdGpcfeb2GHc5
PRTdKaj1jU+/rKn/iwmwkM5KiZgga70p7daJ+8IGF6hfczxbGh5jz9Zaqcpp5/TiS/Yz4/65IvzX
JOun62voo+z0MsfGjm27iQVdjQ9QLH+w2pLHg2/dO0ClBbx7vv6OhQ1m6iYAgSnKYIRdRubcuaDp
0tFfSRQWsijTxSLvbQU3WTx5tNVTx8muCfWjSuc9w2Guq1VznY8SUIyS2U8JHFcyVDj1GYIff7Mp
PzZj28XUyR9aFeyHDnAQFflQYg2zYiWBWJh3szMySk/BIWPszhIHTzLkeB/roGk4ZO3aUflh6/ny
WcYluLAGvxjmVp1dmOR+4fBGOqWwGhYb9BfZo5MrHA79l5HkstiEAYcUkbQuWVLTXXQpJag/CSN5
hVzfB2+4nGlax1bT5+BDj2X1MHlt8yslBDVi7swWmOSdzbcCekoovAnvxvhtlgnqCPrkhI2wfaHD
M3w6H0qIKV1fuQuTYHL8aJhHYRMOGjJe9LPLwmPTBV9gMrO5/viPLrwYf/PCOwc8UuVM6jMl3Uvm
ROeGsU+iDfrY8awucVz+RnV5SzfmMttGoFWTH/lT4eszID5THNb21xpNrEvhe3v9cxb2udmuQs9x
olGLF+Tul6A6Cf79+nMXZsHsVXnOmFsC8kSwkr3L+VvP79T0dv3RC+HP1HiwA9KGVde254DTWsLD
t7AkQCqW8GLX9qp7JjqyMtlLo2NE2tQhDmrskz7DhQJN1E8zfBauf8TSk43UKNS2BwwAniyrH177
21k7OpeeayRGfmNlZAD8AuMut5nO7x3tr5SrFsbd7E9ZEeyzpxCW7OWMdjKLipe2knvAbLpN3qyZ
ZSysG7NNlXk6kJqjxgfhRWC0COQv0x1NsxuKt9hPZn3PrgbAa/KUIyPt80MwTPVd089rUK1/Mg9m
DeLyeGO75k5U+brtsV1FHxysDMRQERIXCJICmcYkQOqfWY+eBaTpdu0I4eaeapGUfhGAZ14VgFrM
w/fBG9BXhLRcHDIHFH2LVKigeah0ur1TP0RuucaHXlgtphdFlssGEgVoChJV1y+8iPh91/H22/U1
vrRgLm99l2hVGYTUmzztTlHpySSVaXq0BtSBssDNY6+QaxXOpfcY6ZYNQKloYf2IGwwE69ygvM/y
6AX1YQf6KdG4EimX3mLGgqYcS+Sk+hzIL13wR2QyyZsjdVfuHUtTYQSEobL6rrGwdJT8k/NfkVjD
bS492IgIaBQNUergwaF3RhIAoFp6W7pjNhPQru6aWc4ICKH4yomtEu6nj5x5L9fXz8I/N50u5sqa
/12XoNr9YMPmBvL48fUnL0QZk+iezbPHG9UNZ6zBBjcjXuVxK6wbn26sR6R9Yy9JPZx1GG7bMY8d
QjcoK13/70ujYqzD0A7S1iL470XpxIN1P2q98r8XVrhZso1qWBNO81CfLbQ8CDqd89Bse/44irXz
dGncjbXY1TZSZKWGs6+cWGd3tiziYFpJOT4emP+w2puUTPA3gFcosXsg4x7IGq7k4xvLf6jsrTM1
EpL4+gzs5kllNXihNNbVEy2zzdywldFf+vtGYh+1KD04PgoPAQ+eFFcJbdeA1f9ubf89l1yTfB06
3SD5BWLIJOMumtk2ifsKKs8Qk/Q34AumG111AVSNK9QKwsrt98Sl/qZIG77JqLQP0D9VZxp588bS
EdtK3KXOVivVU5nNLXwpVItuOXTaYZMdfvK8CdSSpqZ2rHMpdqzMQkRKe/gUcAluqNPk20Ck7qYU
ETKJ3P51fWt8vIBdU8eecOVAdRHHmecFIqmybNd14TMkUils3lEOvf6WpYkyInVQu015Caqnmj15
PVqcw1oL+0MNyyByTWZzUDhWNDs6Og1tnL2B5D+lSfFHfYfNWvmp+O7UCRNxvjJaC99hcp1RSa+7
ssbLWqimC/uJzTdobeErTDozp6pWfQ17WMZhFpbFrSdiBksTMerN9Sn4+G7vmozmsOYWBN6c8hyo
9E1pcsf69LEABT8B7nqbpgWQ1dZ9XbIv19+3NFSXBfcuk2nLwdV1jr3pTt/d5mgDLXz9wR8HRNdU
k68np+0HDzFLhjICVxE8eemo8SgkgPfXX7GwKUyvlWYo28bNwuIsyvmkPTGfu2ZUf72w7O9R0b9F
X/wy6cahx0D2JKE/1udO8O2oo4td4+NNX2BaklRR5zkhLGjOXlg5F1AQmrHquZuh8zzKmy4Grqnr
0JYhmVTI1Nny+GdPsZ8WXZOe+ycX/1H0NYZmUjhWtd/o8xhGgA+5hbsFN9JKvGDQ8H2D3QqLM87q
pLOdfgujoGA3Qfihi31WjFuRDdmeK9V/9V1V3QU8t2MBMfe4znICMJZOvwjHa74SuOduUiCOdhiV
ZteDFrVBs1KeEYfTXR7l7de07NUJjhAKGixtyKH1OdrVX7ev6NPcQEuBEjvQIA/54wNwiPUWxAa6
hf4nnMVwyaPiFbbPTOx16QcbMdfkk+7t9ihJn+3cyim+2Colf0Wadq9D0WnYEEHlX8lZQj6Shgfk
LRDi4Y73kKkG7YsMFotrSe7HVZn/+NlLG800amOD5pDP2afZ2H0doQe0cV3cTG1WlTBc6gDapDBo
unVjGedAb6U+ZRGu2mM7QCcbUuuFau/oPP5Me33bsjQVP7XSRatBoztPNv8FrbDfcwpy+vVttZDW
mDKfOJ0nv5ZzeW6msU+AyX+u5uKcVcHz0Hf3jtI3HpimnBrJItD1FeCz7phuBtSE6pDclvOZWmqd
zCDlnFNcQYZm09nfCft1fXAWTpj/aPpU9TDPFFbBwp/CP6Wj8h1kpcuznsvgs+zhKdJy8EN46Geb
3knp7vprF84DU+ZCuzn1ISl7UW+j20mJXRrQGMIjK1O+lGCYEhd68ic/J2g/sU7XaSJ7GHgq4Yf3
oxvxQ8eqegMHhHyXhn31CSz94KGCRe6+pCD5TZlMPxW1t+aY+w9b+EFcNDWHeNlGAbRD0W+HAPBW
C7u4r2whEzDjh8NUAdFrIRpvQfeRW1k6Jcx/LRtqZ6NIHLtvf6R1ILZiYMXKObMQREzCbNl29jyo
oju3Ra9iQLPy2PfpwSkIUv5MFUkfNq+6Vm/X59r+R6j5YAAC42AQUPaB4dulOy3b7Gxd4J0zzJzL
OGya+RshSh+bLOpfidT51xGyrz/DMsjZBnrQlr0ZhJsDqSngSedAeBKm5p08E9bDFIMK9gCoLrQ/
iBPsyqFsftIs0Pch9Dy3cFAGqtMnbvbA7IHvAJoVvzrdOTxB4MrvCs+q47Sb+QPvJuvObTJ7Z1nB
+Jn0dfB5qqLg1zh1/b4exaTQxbHCjdfV0/esjtrPHZDPW9XUwwvz8/xrFgz5mz2K7L5qdZikUMTa
59MMEcrSLvmdF8n5yZVVsYWhqPzqd+gTp1gVf8KaAhadtXbxiDbHmAxiHoEkS4HtB0PwoZshfcxR
K4tt34aGew/0XNanDeC3PUppVcWLParP8Ies5adG++NLXg32diB+8F27FfoekObbwZTK2gBP7e+1
yJpN0Njdtzn3oEdchnbiNcRLJh3UJ05EleAWCIhu3kcbu5xwfjqwMhoy+HoGoJDsM9+H417td3cD
8VgsBoy9qBrvkGUhSQQRwd7qUusXDGazBMiWdEO5W3bI7zP6EvbK2g3QFPoaSI/Gkwd76tQH8AcL
nx5SYqfgm3mgB448+9oXcwltXjF9RkXQBTbIrj4XDpyeIZZb753aqTcwrGXbVoIxqEoHZDLIbnlJ
eREOq5zobyv1sGesaOAzI9u7qo6GfaAD9wugKeW3Oe3Tt1LQJhZ8IByjCtHs6+t9IYn+R+d7l0QP
juO0jYxQpstIfke9xrn3GP19/eELgdO06rGh/knbHle/iNYPuNVGsazyHXD1t3ViXBOVFZBBNVqM
0SmqHsryIav/hNNt9yXPCAOk8p26m6ruzOd640VBXAPAPIYVDBh/Xh+dpaGn/39/aSbf9WAWAHf6
qQcyKOfRETvKW4mbS2NvJEI6x9qSyL7OvUc2oevFKUDd9rhm2vbR40PimGqFtBsiMoQcl2LqbqBY
BuctCMkwfsPoXx5/OQ3eLcugbaZokAAqjkR96yx/F+TVXa/SJ2fVOv2jZOLyCqO043OvTkMvgMEP
KoN77RT7huZHXwqYHrjVxraCdpfx8TNz1joRS2NmXFizVpbcGRx2Qv5wb/NxX7fZlrdkpRX00Xq6
fNDlte/GDNTCPPdbAA7aoNuq2frut9FKRrf0zy+vfPdot2hnrXo7OoXh69TOiR9qHP776/tg6eHG
ThuJhX5EQMB9zssdPOG+O026C3W+lul+mF9dBsbYaCGuVh60OsPT6EATHvoU/EGhx7Jxma1RSq3J
A8MldgsicX+ytGw3lRIWkPikPcBAZt7M/nhLrfXyV4xdifSeB0RijqIm21SVxLbMpk+VELdZXzpm
sUqoCw1eOsFJNwCuy35iieuJZ0XWKLEL28YsUA19zmHek0OMz83QGrP9PukG+qmu2Q66qF8mpH/J
VE1PVRW9XV8fC3hsxyxd9TiVbEjgXubPZru8U1tZO7us8X9zSFPEkEN46VHJr/P8eaxvagZjqsxy
FrMJOlh2Bs5lX1px5g/jUedtub3+UR/d8y5PN2MBPAJCUItQmYHcBbeyF9+l32xO9iJC9RKgxbVi
1keVpsuLjKigHLtGu7JEmPPYX0bYj2gSD6jTnUPLWVMvWPoYIzwU3RCEdRXJs+MXyMp5MP2moQ2K
lDvZP6CYru+LWrSv10fOXrCZdsyqFof3N1q5Q3rOlFX+Coa0zQ/S9x0vGaCo0x95CePowXWkdUIt
x/3q+EK9WtLyjpDPz++83BaPtB45R0I9lE9uJND4GEadH7jMh1/g/vNXVMNDGecpvN9CjQqPDWPU
rQthHrrpelJ8qcIIfDfgBO9dT1rw4pB9P2yRshVlPBYvefnbo/WdIjNkKgt7/oYSP+bVC9ofYQN2
8NT01hvQgOATgN7HwJqcePuS1kV04MD0btWU6bu+UarGaUTU73wKu73uszRpfWLvgoagRD/Cmtl3
VLgjU2q/UldlmyZCsdKneXYeiszej9Y4jKCwNNZr5vn1htFJboIAckyZ5T0yAXYlSgzlIQTrejh6
mYVmHhG6281t+VZBxCkeUsu6zzPPTuY0RPme5nSD2l+/5eP4XQ3MQUV/wJ1Qw24CzBy6A9VaPs/C
F3qLBMR5xJDOfyBE5353sqD9MkwHHSonj0svnYrEkYH71tb8T+ZTsJ5mGdCNJ0VK4tn3wJFPoTAI
ZI3vvVRa1TvA2GEuPlXDbtYtRBAIIFBfCewyZEyFhVlHbz6FkL+CEwsrdBDnbjcm5eD1Ika/2916
lpM9oKIC8kNBVHCHvBu1takDqTTjUH5s8wayEGREZUGGQ0Xx/en4Mxyg1L/Li5AdIB4kTj7R9OAO
DFhrXMfhjhRx8dWdRfDq9bo5NKXP0IGgaXiEbqB7cKYQdzuQa0UKMyUMAu4pEew0ZjX9hlFqdZJh
lO1Lr86+Q1RG4n4yTWBk0CEdYVfBrCH2es/qt7IA4KW2iXh2g0ySGBXM+r4NCv6JiDDdFkVeJkSV
etNFjfcLcgOo+YYQ5I/bwA2PfE5BKAWzsUzqIZ8/h5GYYNFH1ScXlNaHmnL6yB1uHdrOzxvAVAju
fW6ZZnojyrqzYcqVlh0AaIQ+Xd/JCwlLaJzLkXDkBFUbdQaN9Dw1j6iVrsiDLQU945htWMNneLV3
uHhYuKiLPxTaIWE2H8QqL+Ef+MWsE1wCq9E2ZTCwmWrgGs4px6A18L38VdUoHfeUZifa99Xnkmf1
ZmjtjiUB9OejXQqD8l/UqydoyLURQYnAaujfzE3TZ4iic5RkuaL1pgx8cFhCUeNGftNIm1XFOWon
OlShgvSfnpK6qDWEioKVh39UocFAmJXELBwi7JoRnUgCd4mqYechFw/Z3D+XXrSfmR4SDc+D61+y
MLNmbbEaph4qp7M6zzA6sNSIqswhzz516ZqB2EI2atYYicBtneDWegqJPjQsbZChqy1PozWYw9IX
GAcyD6vcn7pGge4ThCe4msomaSruQwCrqv8iOBe35dVmWRGY+dQK8kyeR+oDp+GGP1nAP9XRmvL5
0ocYeXttA+oXiaaDNorajXOZTP5bm6JGt3YxWIgPpmhuR1EOE7qu8QGFF7O5+6b6YuWCuTTNRoQI
2jmost5tztnUPbmMnaLUTYjWX25bpkZwaKcosiaYrp9UMfVJgUMp8aYKqYa811StyZoszICpkpuH
SpSAtNSQb/ePAaFf0jz9LLT6U9BpJZIuzIGpjTuqanJ8V8IxIBjauylM84d5TJuV3bxwmfAvCeW7
e+WY+ajxQXD3DDkuHfixDr71Ubl1ezeuK71zymyXkltH6zKK715WzABJXMxAAJWEa5/9AMI1/IST
qlzBAP2D535wIpilczF3ohsl6vjunu3zw/hUn7qH4d4+8I2VBIlO5oTupjt/Vx7aU/NADnBCO/jb
NX7s0lRdfn/3fQ7ksyI2Y0lrL49z668b3WRx5ZjSvRopCmiJPXwc8v45FX2+sUf22MAwyg9QGLu+
Y5b+vZEMwL6sr1RTknMPfWDYg35p3DUbhYUDypTwHfu8LrLQjSD6QxLmVRtwUuMM/KTO/T4Cz1G0
t9QjcRSaWr6kD4UlQ5DH5yg69U5YAh6nntmc/rw+SAsb3pTybQZLFkMYQMQzS+Tko039MCkZt4Cr
Xn/BQlg0tXwLR0mUxT24iqIRFTFoejS6+VoHa2TRhVk2dXstKKwNmXBm4DX7e5oWWwdJ+PW/vnAJ
NSvZLhdd6uRDhebHC23uZO6fGWmSaH6ePbVypP5zpvtgi5sV7Wn0tYZHYnhivnzW4KVi8WTevU0D
9seOquwZtlflF5uxKJl6+PX13CJbxSF3M3G/eGhc3p7h49fc1RW0COt6DKfYyap0P/e+hq2VVXib
zqpeLYd4KxtrQXLWMfmQIS1nzlJYD5aVXSWezjXST0gERHFrDTm6/44OEnQ/ICJDwunJzRyoAoIs
Q8dYyaxdWVkL02PiUi9FPr+q5vFUiFfR3AkngpzSZzmfRitbecXC7jD5K67l5/3UefIcNN863M1I
rrbaOYlA7q4vsaXdYURYi8BpyxKDfbJdlAnmEYzqaQca2coKXvj/Zsth4k7OGoKEqp5TiBT6fyF8
v4lU+pVazUoAWfoCI8oW3PVJrWC72lwEdXxZHqvZ2Yq0FZvrQ7QQa002OGoS+UTGDk0NRZ9AYeo2
8NP7htn3NtpKH6dy3mSErImzL73NSLNCr3Rt1kCpuebeT5UOp5lE5wBUi03nCNRs2F9pk5XJXwhd
JlsckpC4mtcAPJVl9eKH3X0zrlFyF2bFpIoXNqFgDfL+XLU1iZuxeqMM6pHjtAZjXdh8JlGchC4K
XUFLTwV7bcRnmGAfYfIeV7rYATqxEmiWBuiyrN/lHxQmj13uFsA25fkne6aniTdv11fV0v+/DNy7
RxeQ52ociV4pj/z0ZAFmfCDQeX9FIbrejWPQQ4GLZL+vv2wpyLvO/7+tQw8383pFT6MWXzpBhruM
Fs5dDT3TLQ0amII4IeWH1rHmU5Z6epc37R93cJtt6BI0r9MWFhUg//cHWRE0bf0ePg/AXjkH7kFo
1kOR7kekaHsPueM13NBC7HCNja1laEM2CPuu0XIDyAjQvy7E6l/o+Hh9VJbWqHFhsvgk81H6SD1G
eNOm9JsMul+Rr9akoBe2sqlu7I2stIJGkVOOtsym9GB2NaZFueW2FIcSFPgkZWGRiGFcA0cufJFJ
Kre7KkuFGMgp9b37Lij3ncWew3Ttnv8hkgbJoMkqr0JyAb739qkS+hFi5M+0G7czADWn0IYWKqSG
syTkHgecxO8OKZXla+0PPEEe0gPKMLRbVVlrquxLH3vZWe92kFV0tef2qX1C2fKNlvlDr1mawPhm
Je4v7FBTwFgVUMRDHQsqnmJKqvYZnLfYiXTSl3cMyfxNa9CkoNecC6Di4EgeZBWwg5+1nGLa7m97
+CWsvRuhIg3nGSAYHO5hS7fupFlchdAB6CJ7bUksbFJTw7cr29FpC8w99GkSt3zT9DhXsK64zbjA
MTnoDlQYtc4UvFU6W5+6AtS2suuilQFammIjAoRd53nDHPknJ0R/OULngtEYfZI45CAp8Bvn2DjS
S5AsbKewnBPjlvUSem2VjN3Ijn3mOYebZtokoafUAywn9cZTaN2FIkscZ9/StSb/P1rhB1cEk2/O
6FBWPVik52zO8xwEbqd65BasKgo/m6udqsLmVz1E4xQTt3SLJA21T+O6ZYCM1e1Qv9RFQP/A58rf
zCRr/wbVRdNFlu60UqdY6qeaZGzp931JIB5zQqM9gQ9tFkNGuY9xju5aMkP8tZ8OAsy6DUSJ7qBL
d7xp2E2S9sBV4LYcNlsCzn8bQmV0woKCGTofi5XFs/hpRqKgWZE1UOZzTzyi+mn02vHerYNw70+e
jOF1NCaF37MNiMqQ3cgqlOBxi/95/fsW8h9TBAC9q0ZUtXBPaRXwmDZ4OMh4K9nnQvw2OedVXlbF
ACXmU6SrR0e1FW431b0T2C/X//xCaDIp5+Oc9xaBdvG5kg8Vp3sorSZN325DqJvd9gYjvlatC7+W
3M/PUVl8m6GsluR1tIPeBHT2oUy6Mk7/SMMfbT8jeZu7njFJqX3iXXvSpbUB4G+P1BTdyAP8th5Y
DxenHyjdQBxs2k7E2XTFj8nPXiHlHTfOD1zyVq5zS1NmpGTc9UIKKMZ4qgu7+A78gLPVmrVJEbrZ
Ta7Vzr8M9t2ZNVMC6ABMBE+RLE8BEKIFxHyicOUDFgL+P0L1u6c3gk+0c1znVMsutvw/rHDiPHxQ
vg/cx5qrxcIomQT2Epm9LIcISke8GytgKtFMcP2oajZDDRec62vv45eAEff/ZzudxtZyR3cG6KF1
kjpkoFFIyTZQPRa3LTxqklU8HwCpi8vZuYIicgYipZh+1dx3v9Zp7X6BGwUivhVN7pzYjh29Adot
CgjWAsu64V2NMmQ4p+gMWBBnShPL6X243F1uE6SE7FETNGv/87L8zA0SRJHZNGChKBn1iDrRdthZ
dr+vVHjwWHXUwk16VT03Q7+JwGpzYOk3SrmBXdHKCfDRgrq8+pL7v1tQtRWQnrZth5rPl5wOn2Qm
7hvJN9zxP83dcEMqennL5e3v3qKhFN2rLoXSrNXLDRfQZQ8yempY9aMofL7t+zUnv6XvuQTTd2/y
JEWXPG31CeiWH3Sizw4vs32Xgokm1PTX1WO2MmsfLeDLNxkLOJDBDH4YaU4t9ACSrCA2eqpTEGt9
S7S6vMEIzzaBZRDB1fVUleXwoCCI9Tn17TJOqa5W4slHB+TlFUZonujYZd0UNacoaH95wtoFEJhb
2eGXIf9oVRvB9iI9BlVp/P2paPeR9UxnsrWav0CJ3zYDZnm5GxonGGjZnYb50pICfKXY1jb34qlu
6bfrYWphPZnVZZtYAfTUU3ESA87IXF6KQDAHPNKonM6l9Nw46Ev9dP1lC0vKxE5raU+Vnkl5yhUb
IBZSENgYuf6xKcRt0ksQxfr//VFkOpWzXQTHyL7zlL8N6IFpdeOEGDNelyqCS2jdnFwqxR7i4s7R
cVUJJFZXraSTH9UksGDNYibE8ZsZilvFqbH5PKEeYTc/eREGj7pyalBn7bJJRhV4OgbmMlp56cIu
MatP7UBZGjWsPFmNew8vnacUb7k+5UuPNoYsyv2647oVJ68qw4eeeH/7tJhWFu/Sw+3/n2zoQmQM
jFANjwrAMphiP0CQWVO1WNgZZnVIaZAwUh4C0DeS8meZTuhbNINb3NsOmil6hp1bYqkoWNH9WNob
xiXUhfYLCxBfj+0w/IK+zrPvTz9k067cwBYeb5aSB53TyJoHcRo9oeM+H6sjCVqQLyO+Vk5bmg3j
qLU8FfRDWHvHitjdNmX+sFeD4it550K0NevJY930We/w4FhWIRroD1E9xuKCRpwfr6/UpRdcfn93
spZwXxxb4MNOLmyWfvQqhxVmP0fjTooxw+WKhfn++puWBso4WSe3t7WjbWy3wu7gIBpFd+hwl5vb
nn5567vvGKrRpS6Qfae2V/3WYYOXMNrWK9OwEJ/MCmYzV27Y9/JS6gHYuyIwjISbAUQeQhgfRADk
Jo4X/u6c6uWmrzErmq1gaBsGtDnNc/VY58WzEmt4nIUN/h+JzEk0Vk2C5uTDIiLxWSVjoWGF0cHX
BZoYieDtCqJlYWmZlUoxuunQhLI9FRbUlXS1j3JQvwvrAIXI1+vjtLC/zTolujldb9fwOgAb9YlN
6msYTD/UZMmVOL70fGNV6UzmBLa+7SlEStDm1VbwEFe/+XD97y9sCbNMCV48CjUR/v7kDJ9q6HHG
0BJas7pdGn7jDOJQnIV2etueupw5cSAKK7Zt/047zYPlrnmVL32BcRb1gvW8czHHYxaMd52VDftS
iRtTZVMsE6TJWs0gsZ8yt4VR9pD9hq1rkEzwnLs+AQvzaxYofbBnbQtFHiiO2PqiU/Y7CkS+GdXa
+Cy9wDgdpqnlMPJkWKDDa+O/dtNDyVaS/A9xsUiazDIYtDDL0vJqeF8SodwNeE7+psFkI2oTa/we
OH77o3aa/kXCgW/Lwp6DYudO0H2zx53NIerbpL5Muo5msZuiJeOW5Be8nQZQrkvn8/UR/rA5g3/5
7/d3gXl0ka6geciOAopNYVz2nfrSRtwLkrShaPBJDnMJJlQeTzry7r1urmAeWPhnfyabHoaCqBcN
6YvFSrK9/pcWgrlZ4YOXQJUCOILCVc3OI2wUmiz8XNvtI2Wg2DTeF2smc3z9XQvR1qz28VBLNGwC
erpA92m0gypkTCXZEvkNpZeVlyzsdFNtUrvZHLbuxI6Y5zfV8Sme5/lTxao33BRW5nFpIRs3jNEe
uZjlFB5DcYZC/15RK8mGanN9mJaebsSqnruESLiBHvMpGHYlhc4fnWX2g0EN5MZXGJGqAegNdhk+
XCywtlXjozrkp/uGgCt7/RuWZsFIZUH/IekcUHZs7brZWJ24h52ZE49leRhgIrbyloWAa1bxoi6s
xkxW7Mii16D/S9uVDGdhBv4FmXfb1Ko4XLpASjh29t3o18mgnzLkUNeH5sNWzSUIXLbHu6f7lWeR
qZ/ZEVZyDUT0HecOXHwbxhhZinADk4qNQ0v5ht69vwV3KErsqSjOFoQA9sMMvJabumBksMDeTlka
baeQzLddEf4jWsks7tg2PryGiBdQWhs1f/YqsRJrlob18vu7D+8gY1nnl6er+lORpXHFj5T8XhnV
y9L9oBTzj4b57uGNAiwO/Af8dc1FrOBrmwSgmnEEeqHkDnQhFasQd9uxgj/d1JBtMBcrHNiFwGb6
TbngIUWBstmRyv6BpVk8en1c5GI38ZOSw8pqX3qLsWmVLEjuNk12EpApt0oSfaYZDXap5z6A7gBz
vYn8uD6YSxNl7F4eRYRXUZ2im+HmB9aIZhdM8g93ICR7/Q0LO9fE5flZ5rVTOGYnN3qVMNAiwZr9
9sJ/N+F4rZ1Gs12G7OjU9KffteUuRYbtM7UmnLL0AmP71mhdWvVI2HEY3CnJrdx7kHbbPzJI2904
Opeo+m4tBzrMZzhEs6NsDxDkS0h1CyUHscfU0eyHphujrrBAEUO9vY3GfCPF0K/874+A9ZenX2b7
3f9mjt0O/YD/PUF/MZYd+wbR5J/9kP2aa/oZwsl2PFleHDXh/voyWjhmTM+ksXermllWeAz4qI7a
tr/5vHxSUdvHc7aGb1iacOM8niuv89LAYUc4QG3c6rFwO3DZ1ix+FhIwU2mT51AZqaTL/sfZlSxJ
iivBL8IMISTEFXKF2rqqer1g08uwCLHvX/88+1RPkyRmeek2q4OUSIpQKMLD/dw12VNCm18y757R
/PneX6hmUvol53dmZ3RZJG6AcTGf8SEW5Y8Ti3Y8UhsXx3V7Fjoxw7xwyHwCTng2y/xTAUQyuvY2
DtXa0NqrAWxlrSrTOg0oaHY7CoDZAg2Ujcv4+okVOh2D4RpVmZAmDSzpqjckjTPmI2HJnX1ZAfrg
4g03gGJ9bL5Ni+OeW7eY74vBhE7ECcXTyTKaGV17rukxnqIhMpxn+/0eyxB67TFXs1MbHT6sg5xk
Jg/MzH2Ho5X2ThYUoVce06gdoInZpoEtOwiWTqd6Rq8xND03rrvrZidcLcjOqlq5sZka5yZlZ7k0
uyl2P7mpu1EVvO46oOz+/74KHtYqm4tVo/nXqxLiNeYPkX8yujs3QLutHbRh4akJu5YyK70mMSMv
gzvPRfWeJoLcaRzaTd2g9XMeAVw6k9E4mRk79JX95a4TpFMuxKlTu3FbxAGkUXdLdwKv6xMehh7A
wof7ZtAsm7utqNMGYYZU/zL5bBD2YkRPPSMbz7TrAZPQuRQoSIzthSAsY3kB/ZX4TwRBeM+sIcJb
1F/Ljm7RGV334UKnVchLMjAqIzhWdHzniC8X59GlzW7OYdnja5GlG+5qxSZ0WoV4tsnsTEKc7ek5
yhu/aDsoQWw92tZGv3jgD9c3i+GkZuBHzg4ZvmQO2tNHSd5Zu7XfK55cZ1AYnbJ2o7mJzoWkJyGt
XWm0b7eP0tpP16y5HthATAJrJuA0BquO10L2zKm3Hpprw2vGDGHGqLRqYZxnZv/DeqRGapXHPlHw
fLc/YMUd6X3d/UI5N0xcoLiSmxSka+6Xqcv9JbsHJ++4Qm/GRhbBBnoEL3JR1e8KKKVp2FIUX/nt
eiu2JAq6zQ4i4nlodjR7d6XtTzIDFd3r7cVZWX69/doGO0JWoxiDECAZDg2c0tkeIYhejUZ0uj3F
2jdc/v7h7A9ETsA4wBcJ8UZ6XPz8WPA3Gt0ZxehsjpKkSyptR5xHq3twzQlK2+NGtmLFzf2n49qp
Sj4XcHNccfsb6DRaf56Tf6u4p55ZkvZN1UWysUwrJqzTFGaZJOMwD6ghjuW4V4aSe3tiW01ja5ug
WfGU8RIyuH0eFGYMnlbaKvNgVnniVVOZPeadqzaWbG0izZ5TDtZiwHTiwBWPpPsk0hfQ/DLz2+2z
9Lei+t9chHC0W3nJGsGZaOLg27fns7F/fkxf7aN9DEcv8pU3+6Zv+aUXRv5v5kFyybP99ojyk093
CKC8wWt37Y4ELFi+lGfnWD+g96PyKv8NuCyv937f/pXXjEqYlo4Ypp3du4mIzZBABO3HWDcJpLLd
pfPcaTA2VuLa0bzMcfn7B6uazZoXQlAryDPL+QzqgeVZpo4KCGRc/Khs+BHZknu8xGUyzYQTJ6Jo
60YubKJ/ZAVpTSY8sL7sbi/XtSNzGf2yjB8+pWmE0yIrQgO+UAViptY+5qmoPUgNfBvRHXDnNBfD
+zANOGqIU1/aN/hIz24OolxmlshiyX3VxFvcZJfB9PN5+RYttE5dC+/monODpJtQEUtfXDXcYVmX
oTUTdsqsj9LZgGp2WrzFxnxyyRiwpXoH+6XauCvXTq5mvQyPTRBIZ1XYmWQ3twv1I6QYrIh+ub3V
a+Nr5pvYeZPFOXeDoi+7k0qn+cGpwMFoFP24EZqu7ICeuQa7gZFwkH0FWcwkmMvGX7UtNrKRKz9f
z14PkRMRhgdPgAA734NWJ/9c1hRJT7NsNn7+2hSaXddxnsfgiTKDbiqTYOhr6uM7DlE3bzWtrHgO
PRMNsVADL3LTDFwaf48GIPbQjPW7SNS+KJev6WTfEVHjvOqyRy3M7CLQ2Ia1a780U2N7OfAfeQdK
nduHaaUR2tJrfqaUILCNZx5wCD+BfpFL0ABwwxezuy8Aam7AYdJEQ7CM+aNlphtYopWeBEvPhy9c
pmyupRVgU55rOpLPE3TYggotqp9jyhyvM0z3jyOn8WvLSVCbJNtY0rWzrbmAxnFJKiHsEbZGD4Gn
79O0ZfhrI2uGbxnoyDMGcE30FNTn4C59F9NW7CGu+8S/6/jB8ZoMmBmRdk3YLM3DNGf7UaK21wet
me9NaBGXn2+fh5WDrWe+ZyaNGHTEVhC3Kj1k/fCeqHTxYqf5t8rUswJS+/ZEKxeWnghfymiZWp6C
gq+Acoj62oNjuHIz9FdsEfCteAG9owdqH24PwRh0XcthghNL8zNUfuuduSztBmxmbQrtTsfAgM4v
EQ+g8tE9EUUyT06zvSuq9NftZVqb4fL3D/ueANRXp1ZvBwIozrSt92bMfAKZmPuGvxzlD8PjwRJ1
lVtXYZVVPpdZUIEfDixcG/H42q+n/z+8AyoUNeWMB6YA0EsAIjzF8xealVsZhxWzMDVjrodxscdU
MkRwzqcKeH3iGODgLqx9noylV9jpw2SZG7u9dmQ1+85bKQqnmMxwHoHhMK0o8XKrXnyw8O1jQQ+3
t2TFi+hp8MVgllKCl2Hsys9DFT1IN96AoVzfDqKnwSsDTR6ioWXIkwaE7PYEdrIC0aJkW4jz6z+e
6BTFKi4NuxrRED0b/ZlR4CsjsrEuaz9eu9SjJalbe4bfblrUaIwdGwvPXn7fXvTrbo/o2e7BRI+Q
WZk1xKhJvyvy6BsIP16ppKVXDsDcSKE2ErtrK6QZtJlPZYqLHNxRuTrb0XCQTvd2+yPWVugy5Qdj
HoBRrxvZmiGYGH2w3XYpyHDM4+3B11ZIM2UQfce5dECYMpapR+IfYqiPiXgTPPa6hmyE52uTaObs
gEXeGqGhE4jEfunT6gkiBwCvO7yH2EO+j6FmtRH3XLdlonMONyOI85e8joLMGfYjKEx8xcB/v1Q8
8+xs+nF70dZm0UL1fqnNhiwwOEC5MuJ6IxN+D3oDlWX7u2bQ0+A2XpEFs3oaGNAjfYoNq9kxqAMd
kyxrj+6cZHd5cvIfumG36Fv0HbtB54ofTIH+CBSoTko2XOuKVei5cAjlNlXVMzDPgeujqjKIiG48
N9ZGvmzNB6MooMvIq85oQoqe4zC2B7Kr0RKzMfpVyJwwiZ7yNoa2GSYHYlJlVb1UzEkPtsiFn4CA
/5zXCj1vuMJr6B6k6LEy88gXLHZB16ziyOuKFoKOtJ2PWXWP9ufl92g+QOW2ixokKJSVnGNQt/ai
eRyF6gKS9jRUVrbFnrJytPVsuSSJlSK5gExAbKodmdnwq3SAqsfjPXnkmV1s+J3rNzzR+VBJqRbF
lgIfRCFUQTovQ0Ok1UON0QjdIn8q8Ua5bUprJ0W73lGLcV2Ac0C2Nv4wpHUCZPNOI9XcgNvlQGnW
GHk2TXCftp7r9N4QvaXpfQznRE+fIwTKqW0mNU65zFAEM+NyX7kEdYwonjZcwMpO6I0/oijiwR5i
FVbsd4v8Jx7ZXg021o5GB2k+NGJLuPzvI/C/CSCiy9vYGXrwKVirQvybnqyeJQAUT/MfkYp9nFY0
hG4Y9wpeVZ8otZOXCNT7R2WJ6RSBeOokF6vf3XUm9NrB0pN0TPKoCSsngxJRFGL6jUOxspx61YBY
y2j00yXkMNm3eLK+96Yzeegi+dan0EPrIaurZvO+yE8ncM0p45nAGQmkPQejUZS+0UWPsVF9ur1O
ax9zCUk+eNkpaSlUdBQJujE2vTarK9+pul/QkOmO+SBeivko0/fbc614Hr2gYIOlvB3G3ApaKFPY
ap9Gv4Gv8eqG3/UoInoVIe1TaYLhyAwq6XwC5P9LMowhKaEZevsDLoty5XjrFK4CaWxH9OUcOGVx
bAqF2+KLMW5hzddG19wY1ExaqLxFoBSorLNBLnDCoQTTd5wPh9u/f8VR6vWDNI6yrEmbJeBiebIz
eSpAcH976JW91fuw6470PZOCBEqyUEKsDm0d5yr5FtENQ1ib4HKAPxzURHRIM7IOalB2cyojyT0r
bs5oV/jeK/BH3P6KlTBWb7ZOXCsGExf4mCMHckbkKzEGDwptXgSkmSg2lmplF/jlCz98CZOLUnmN
U5pl5pfZ6t/wdN+Iaq7BjhBE/KexmnYKeHHLBBVs9TUtjVfbhC4T7pQnWIGfVCRsOpDJm0u+xRH6
F4t6xSb0TusI9E6uCXW6wJjr8yzHIEpBZd1D+sl+Sw2ws0vzec6tg1kPyCGkuyX+fXuv1paR/v8y
jgp8fGZOsYyd9bJ08yuN6O720H8LFtc+SnvORKAuqASYLUM7qtKjsIYuKNt8yvbQNVUPeT0CCrwo
FxznoAEBXiKnWfNGpmWGbmvjDJ6zlC4eJjYhB8rsJfZnUdoFuPDqX2M9dArP0oTNXsZI8wKR3Ljb
DSO3JKTFFukXHfqjb3/IikvRuWLTbmQgBnPMgJTF6xR16P+ARnGfZ1uimGsTaAFSYTK3mEZcH2ZZ
TGG3QBeDibl8SAwj2agJrBi+zhJr8cRQrYN9TrA2onmyRrQp25+WbMNm/tZGrmy2zhI7TPAmaOqY
grEEiYZRpfRwkUZ9QfY+PTUFKXdmEfVfcgjUQSFBVplfmW5zgLBYcpoy5u56Z1avpLEJtPC6DCSd
+YIHozviTZQVJ14x8u32dq4txcVtffAcYAKp6kGCm35I3SccqVfTRTpidgNgzg63p1ixKp0YwDTd
SXGekQD0HaeCOYlfwO3e5/l0RgBhIAcnpsoOakhGIaf1ZND0dN/vvnzPh6Vx3alQVov6oEqm+oc1
8OrJcWq+xeuytvKas8lSVDXkPKkwj6NA5lDBIyQECc5pcbdI1lfuHqb5HAu9P4JYEK6Pl0flHKil
jkUHZRfXs5MtqP+Kueqt2u1CFokSZxdOsd1A4MxuX0C6Y+3RnLql0LNygHT2zxadBOAhT7rQQqfX
qVUTdOzbegtdufYBmgXQxOTCMTg0+LpjCWYZ2scQpdxiO1sb/bL7Hw7RlEBpnlpMhoOY49yTc9Tu
UqgTPqWDqjYySyvbbF/m/jBHIyk6qNuxQ1zqyAM0T+YvjJKqR5uzm+0jmcvEq51+2OquXZlPxxeU
VZyXplSg4e0gYeFYP8rMrX25uD8i0r7wePh12wD/9otecaN6g9zSWTSZuWEFxSheq5zXXpZVuc/Q
Ju5xFk27vo1iwLjqpxiZL4877CjJfMQFBaXOnu0sYzKPc5osB9ygrZ82zqEyLa9vIGdU2cPgK6vo
D3mD3mYX5WF/gI7kDigGiLv0FrLKrJ78Vmb0q1GX5p71d0lcOKCS0SJPw4mkw0dw+KX1T478ReE4
CAjzXWxteZdr5+4yg3aql2FoJEjD7EBli7tr0er7JFlqHorcGTZc77VjcJlCO9pDaw6gXopoUHQy
TJ0nwc/WYu8TQ3jNFtZtbQ7taEcxN0ZlIgk8JAA4QDhKjjunyOXrzFXpA1KM3Mlg3Ne3zHUi8G5p
SobWrzJsqjLo+37vDvzRGNuNC+Wax78smObxc6uYuDQtiAQ2Vu1HOWo50IyCHvzQzMe5LLdkQdbm
0dy+5IRXMSDDQV8v7oH20fssjJc2MdIH3JV37r72tASAz+L51NJgjBF2Vm1yzgz7t9k5R3TufHWy
Lb66tYOshYM87+ehX8BSHlf9H8u0fCWzf8ah/ee2j1kZXmeIAOUA5A6RaA4rSG6JZPbm6jElv28P
fu3iwobrdBDFhWqxMaciNKchkGVyMuItbZm1363Zdz260LQGR2VgJt13A8lX35HL96gdye72b1+b
QLNuMSR11F4KSJDi8szqtQN+O9t6VK4Nfvn7hxuLgz0N8qJ0CkmM4Fs+1oV9yI0tdoAVp0Ev2/Fh
dCjDQapsgSwO6NP6ExTdzNdpqcoHIlGqpambH0QJHu6NB/6KtelkEBkAdXKy2EXSYvzdWtaDlYGo
FF/33YmWLfzC2iSaSVOrR70fjC9hlBaHCsI5wOVA1t2dfrHO2XjZrZ1WzaJb0dWgY0a5AJLYT0QO
78VmSWdtvzUjzkXLWOn0bpAmHDGQ6UElzlvY2+2jehVABDvT6SBmi+RmQQYzNJL0c41Xb2Db/TEW
5u/CNf0mJ4Gz9PvInX/OebG/PenKjuiYVDeVWQySVDCus58jWJATAbBElp8s9vn2BFcz35ev0kwc
VGoSnLZw48ZSQH7JGOLTKMsazNFu/wQeqeatgKB6YFag561dbr5PxWI9TaVlfjGNIn9BQrnYgGhd
4hI9ELv8FM0ZjO7ctItCvb1LJp8hzk/56EGrzWPW8kiiP9AXv/3Ra6uqOQYnTzOrKCEgAaFyJDck
xH9o9zmax68Rcsj3WaweVsZRzJLJbpGg7tOZeabB3edsbNjRaSe1g7x6tyXftHLudfRqUucAakHx
KCRgPfbAOb2bgRG0WLcBIFgbX3MLbeu0oNElJKigxQuS4jn6XRQ89uOiUb9u78iKV9AZVLuoK2do
9dGgKevfjUhDZCpebw99LbV4OVWaVzAa6fRJpSI0nk+5Z4/oIbFM8EH3zw4Y0UkpwkEOf+ggN9I+
K/eCjmTlis5lG81LmAxfHfTYW/3kC9C10mpPnK+3v2ltDi2yB28cGEOJhOy3M+8ilAkyknoW/zcd
8egm/eH2LCv7rvMyjA4rzSKdQIViL2fj0oCA6O4rxK3ERnT3FwR9xeJ1UOtE8fZRI2sAuZ8AXU4q
qKFAe7H4nETJUgFBZ9go9oFba1dQCGV0skie+4TQl8kEdYrnlI3cz6xmAbQc89CNCvbmcs4ab1pk
8cNxevkcu1Ge+RzUwicIc6VhP+NhuWHiK6f2L8L1QwgwWoWh2NAhk0vQjZF0OyqbDRe1NrR2akfe
E6jSD1bgzrx/TiXJDm2SbYFhV0bXMZci6wioz1NoEiaufe56Z3wSVh1tWMCKe9UhxLaqqqaF+gw0
KtSDmNXotU78CB6Pd0pQprt9OFc+QUcRRxCRG9tOVKEAadDTnIB5kLfZ1g2xdvTp/wd3yJiRVky0
CnvLPcciegcZdxAv/efbP/6vCV07+JpLbaYsNaxhMoPWLk0o1YLXK4VS8YEUzr+kidODIStykE0P
NFiW03OCjviTPUXG0Z3q39IGEwnAetkJfQrNJ+ZW9L2co2HDY16/h5mOVDJlCXhe2YAxuxpC7sRQ
CY7QIofctYAmSIZy/64YEX3eXouVpdZhuS7oiPvWmYFnaelDl/Hfo6pOpbMllL5yGHVMbj2ng1Ex
VJbwKH6Iiy+z+4WP6mRBtvi+33+Z+IMTIHEJ5SNArgKhhvwfUHsWQTt1kGcYc/seWRncYTpLxZD2
eT+MYxsq44Fn5SeTPOR5doRK8YY1rVwoOlFFDGbH1Mr5FMTzfOr5myMcPzWFTxO1c4bheHup1vZC
s6q+hcyGYaHklvYZmPMrEuCrYkhCD4HTzBt349p50kyLpXQxxwi1hqUdXlraHk23OBRKHm5/w4rf
0ekpLAE+z3Tp52AYGMJwGbZls7899NomaD6/EBBLdklbhFDk27WS/eKtQKe8MfxRM8/93hYb7mfl
3mU6LHc2uKHACluG1o/u23TgwWE690cSIuPZ/eTv9ht/jl/Mhyi0Tm/5Y/I5/Xn7C6/vDdPBuu3S
G8NcYF5DvdeXbK5oduKeSorjgmDo/w0xtaDZ65RtH8Z99l2O7Dsx7ql8X4bWbLx3nbiIKVIsyPA+
o9vqVXCV3eU/mE5MIdPSzEgyV2Gb9WqfEPJvvlQHGOAWCc11q2M6L0XWmInIoJcXsC7nT1lEl1f0
4My7Yl7oV/ThbLGprM2jWfcwzE5ppGDwIrWEugR5gFZVMNj0UCTGRvJg7fxotg1VaGWZc4Z9aFrf
VupLQ6v3LLM2e5OumyBzNRN0J9fJaV8gqrCHb5GdBYbzLxuzQxotT7WawNLXQF+5D8Y2qX2OBtFJ
MN8B2KIzgT+iI2hApW869yDzce50rG2cmmqa3KkKY+ATGk6PaGHZcDYrS6nDa0nedrR0EeEMPH4u
mHoxY2NvpfSujCfT4bUx2F3ttl+gpdcVme8Q+nlWC/pp1dZRWNkpnWJCFujdnyIFa5+f+fCApOrJ
BSyQJKCrNOLdXf5Kx9pCUyASeamqcC763wVEDWu6PM9dfk/N8bK/l0vmQ+wwRFlELNtAHJ7VkFlu
PLbJjLGSrmI6XBaQNShHLE0fNhn/Bb8YKtdAoxtt/A7Ns3U3f6Jx9w6YwAGyCVs4pLVTpRkoi6PB
rpSpQrGUe4fED3OrThCu3oA8XL98mdCSh1kGpbgID7qwKtixA6bVN9z+niLqZTM02x8mSpdx7vpw
zr4Wc4pC3y9rC8B2PQnBdLRsLGXatRwXn6yA7gQPSpX+xFVv+hzkbL9au0uezZGPn2k9uDsjsaaN
aOUqygkfpcNJB8KyJVkaqEFKqJA1z2n3xMWI7HHsgR/kQO3lKYVoTYmkQVc+k+i+XB7TsaazQbq8
GCvQOU6AnCcgP6v9JR/2KpFehe6+bNxITq34AR1nmjoC8uQXtHY7Oebn2Cnj3cAM+qtQLfgCsthA
71rdboTJK8dbJ61YIuTBaO9U4TKGdgHl1hh0M+2ysVlro2veoLaQVZsvo3fT18wu/RjZNnczxF+5
nnWMaV9VqEPHuNpwPbN/jMExTyxV/F/XSrOdtahkY0PWvkJzAbllcmtS8DujhX5eSGCyPt2zPLrP
BTiaC0iHChqRdVqEi9GezW46SGrd0RJysRXNAdC44chTUwWUf/I8FOX3wUk32oxW7F9HmcoU5LJJ
Dr/YpyM/jMtFeI17eKqQh3gxPtWDYxynxWV74Yg7A0td5odFKM6PKTIkJDdAfLL0/7Yp8HP9sEnz
tHKkdNRppOausMCRDIiGgoGXh9x57KaLKje9LzjWIac0S1DvnMkYVtYr2Le8yD1xtkVitJLn0EGn
bCmFgtS6Co3ixwSxDIf1vm0bftZ8diwG9OSGRazcWjrSFFoxoArLXczDiD83+VlwulEy+Vt8+m8i
ieliPkZKJ7Mr8HpwbYg898TMfDehNATNLghly5pQL4IQyKNTO/TE3C46THlsf63dpjtmYuReaSng
OVt07hREWf/mWdR6/cgrb0zt+Q2YWPrdRTP9p7nIu4febPpAQl9vb1HH9OtU9vtyRIg/DhMaqV2Z
f0YStn25HX2t7Y/mSdqSORmSUX0IcNGMrqbkULPWj+zxu9PykEnieMhO3xew6ojTYaGpmuZFhYgs
QT/A9gpMF1m5u/0pK7cU11yLqOHPVZT0oUkCy2nCGoWayQZrff5YlVut1SvnTAeczr3Be6PAJF37
vUsOVboF81n59TrQ1OmaPhtZ1YdG51PzD3N7QDFyUJWfyq2bde23X6b+EAnHrh11y5iOkJYGV2kt
zC9du+zvWnwdGppC7LeayIxIuKezN05Z5hGIvXgtyKO9yLYfZbHVKXLt8hOm+Z+gWwxDDK6mJuhL
pG6gvuM5rajQ0Us2IpBrLvcygWYTc961TccgejAWy952v5AGCnHx8+J+ub1Wax+gXa/JUvboWqTQ
bEwfFIh2VPbLdrYYGK5t8uXHa1agJofU/Vg0aA1UxVNnGM0hS5Druv3Tr7kLjK7H2KwRi8zHcQim
SEIv7VtKDKi6Eq9zDnZ0iBf7jgjkMs9l/g9H1YXWC9ChIAgqwfbgc3towywrjcPtr1hZIz1wTnjT
0B5Ix6BXQ/vcxxAyzYZ0S2x75fjo0TKqZnlsQW46EKZxJGBbhc5C/VjWSw2VcrHlL1YOkR4mt/M8
JPmC7A9kJE4lA5/L4kS5R5rp1+1FuhZOXbbgsngftoA7Nud06rKgtOJqD8IKNAYW1Mn3BfiifmZV
wn1RVz+b0UkOtEqGraaRtSOmpbgo6Gm6RsVFUJat8LK8/+V2lePXS5mAsTZJdm5dOAGwiVt0vGun
QTP3MRJEtVnHzq5JIi8uIflcoXd8I3pYG10zdlvFS54P4GQfKASw3KQuz1WViNPtTVobXbP2YTBd
o52lCkonjfe1QepnJCe3CJav5jdwBvSQ2hbd4MQDxK9oM/0miz15QOe+IHx/JSladsasPkfd+Dgs
7m9gBreA6NeuwsusmvGPvMkNVE6LIGKA1E+oOcpDQ6FHMZ1ouRWYrtiPHlejVt2pvGNZwHuaPKNW
OCWemxrlUyLQ2XF7d9bmuHiIDyYUVzUZTY4yCcBMU3SouxI05Fu8RGuDX/7+YfByqAASoZe8lhUv
x8rKul2c2sVjw+UWxezK6dKDalmU/cBa9/KcFY9tzM+us9WxZ/2tg+hR9WWXdTtvbLXIToHwjDWN
ASEKRZ9p1MjFG1TevyDJ0PhVtnBASXh5jO18pB7ib+SGJVqibA4qGK9RTXtUaWd9F2ZN+8cZAimV
hwi6qVF95Op1HA3wP8xWpn4nLSkbj5dl/UQtyR9KYrLci1QDZATPy8iTrBt9UwAYgwZXx19qN/Hn
yIz9KXLdN150E9pRE8t+bhWfD8WStS8mxJfCQYFAK2e1E1AiK8BE6DGvG/ZJoV3TV701faXohDqA
Mhn3cUrJO0jXe7wVZ/MQ2awSvj2OyXuWpPZjCy6wpzYCYp0Sxd8AEoNIilv846I78ydr0fDZmqSG
kLdpHhdukN/2lBtfp6Gi/6CTCCl0Q9pQumVGsjf5IF6J1bDyqWBySvy0mvoXWVXkyTTK8lD07kQg
PWQI4csU8sdehzzsA4txGftxyYCZtqKRf05jg/iRYwD8srix9VjjStjBM7dHObnm6EmeSwr2lqgK
YjLTfdmU5RNLsuYV3OV2wKqmeY5ma3iM6KD2ESCd/ljN7HGYhPspMTt+hla6CjtJs8eoj9k7mh+h
lSQhPhJPNj3O0Kr8MbhEKZ9e5IsqGSs/Y3V+TvOyPSC7W/xSw2jue3fOT45g6ZnMVXZE4b8+Ogva
sGhP3J/CNkCbmLB4nxMQk+3B51TtjYErj7I0+coAjvqm8CmLbzYAY3oT7d2wRYucB0Zzp/CsCcSO
lEGmVCzpi+CJBTmMhVI/43WeeqwqeHrsQK92AskhDt+09Ac7b42jSel4otg7r+RRdLTaBTElG/Iz
6SKyl/U4PzQunvcVj5OnoXCzEwQeXa+0K5ARlbRBv2RSj19E0cRnF7qyn+JmEYcx4hyFEbwQD2Aq
r/lO5IW1o3mZhFLZEnh69CGkcTHubW5ydJ2Z4pBRFvsOq0cECcOyHwUbrf1cQSOeM1ywRi/Js1HH
8b40mvjRNZPpe1ukAAvFCcjJICkTVDQi5ywtx8ZvkNn00BDD0bg5Od2B82E6MEfO31ukj3dVTduw
ap3mXEel+8eVsnpqmnJMfEt0YFiKy7ElO6DOu96fqrISXlHKot3VS5xXHmjR8oM1CyjOxnz5irYb
ax+Vpv02tLH9lFVE7ns+4xmZqGUEeocVBi4J1e2LNDEh9GIpv+ozMKy3VXy0qqR843OeHpUqTB9B
pTyMUNB9I0TkRzfi4DxI4tcYRuixRTg7LiUJF4sZ3hTF/3Lw8uNBNhjOjkHnepeLfn4CG7MDSNtC
fAepGU91WbGbGgiYdWqcXlo+i/hMaC/+pNQG2WlVTVz4QyHoMUEXoOe6c7yblg6yAn1kkch3lskE
JpvVv8icolwrMwP8OFC7S2XHQgctE4eLablQSAPF95nTyq68uCp/zlmt/GmY0nNNAeaMTV7vWFMm
fyKnG79npru8J0tWnhT4m/5MvDUfucitnwoseecSbZk+z21+Snq1POdLK3wwMVW7JiXuY5ol2TF2
RXtYoqWGfF3CaO0ja949JqAKRQ9jC4lblNPyZ5lHzgGoIxPsuRMD+t4uq/qnJYqUnw38pzzhTtxE
QnrIIKs+WvKxc+e23EEYFOz9DnE6O6ROCo70u+5dvSln6GdyQbzUaMLrRs8sxLSDco3ybAXN6vum
0N7SwAvbWdKVdSjL+JBXHagk5nCo2H0vFL0jx6Gx46IuhjR1DwWrAZUYNDltKXWuPFD0LjOwxjM4
8QgFWPM9xbmaI7brIMoija0S1UrgoLff0DlvGyeP69Axyh+d6z6iFLSRQF4Le7RoPb7wc2bZHAVQ
WWb7aRCdJ02ObSja/e2tXVkePUs1t+iFngoAtZNmOtp19HOo6eAXsv8F9vutQtjKCunJKiC/aZZG
fRtaY/UibEjLztPGCq2Ez3qKyiYKYaytQKk2+PNjY/moPSB0BiPW7fVZ+el6pqpTmWEsFXODqVK/
LOtfW/K32yOv7C3TjMoezMJsL1SbBfsfZ9+1ZDluZfsrE/0ODQ3oJkZ6oDk2zUlX7oWRZRo0MDSg
/fq7Tkl3ppoqJu9NhaKjuzILJGE39l4mD1VXRJkhQxMJsbebXxnYZY4KikYQk6Ecs5LbD2U7X2sz
u7SdXu1qS4tvrW+uX/ZLUN5kUH+B/wZKcvqTkz978uvbr77W7vXPf2lXTYGAjxiUgKp6fgBa4YOp
2ePbTa/1yiIO74eslqaEGE5ju4nl3/BMQAP6rhqmjfmyNqqLFatV6VpziT5BmFz4z8Lbj85G9nqt
WxaX66arMscc0XRg/SnrJxgNvK9PFtdqhTOqZaRozoP3hITADjq1sdLp3tks4q+8+ZJsjQMeWsOD
CVVZXNpDSLmAzFpsOQy7P7N9v7lc0UWfN109sK6GIaWGjPHOYpx9GLnyD50NoM1gsjJpK2tMHGBQ
zWh2iuyhUD2ExSyvZNFVvGDY1RBvOPt1qi+k4O3Opcq8B47F+wxVRf5qu6K9LTMzf4ZLJMQmGUXM
1Y/ZrWis4Q7If5U41TTvYe06n3qrsW9zr51ZaDcGt8JZyioLp643f0yKVElXkD9FPkxfK+FXsS7h
uxAboz+oeDAozRBk++2z4UJCKSxqp77GWX7n4b7L5XHO5XDUNdwLo2o2x7ssswo/GoOmwrC5BsTv
7XFO5Ow1wPXa2c6Hn+1jb4FY3Grdd2hbSkiK2j0JiWFPMRnpCD0quHlwg8RE4YbZuWS8c4vZ+zrb
fLyZ0rHYeW49RWZ/tUY02WizmLhZkZQuOHCQ/pg/N1DvjnJfQ9Kq6oU4ZH07dHtNHPsL78C0D3VF
xh3Pa1xBgrwwwrTi7Z2XsvQum/JgX0xm8TizqYtNH95pEBcrslsgoiQL21q4t57Dmy9D46vI19w7
FPC2i5lTm19nP+u/gc1jAqfjmcibjfx5QsQZmzMLICIy2Sdcq+1vpk0KlLAG+yV1RxXXDXPLBIEs
+Htgu+AeC9GnCXSKOd+NJGUR96opyib1I8cd+HUaetzc4cb2KFyjOjjAuEcGsfLPhRvkkdUQ70M2
2cMTHdtcxxxfFDsiR1zt9dXRxZ+GUpbjuRAdmN4e856cVIEBLPPqAH9NJsPBJH4Qi5pmrx2EJ67n
r/+pttrMD7MK8uIh6WV/R9NC7nkZtGHTDH5IclHdpfC6hYOd8o7VhEJZPKYOEqOQ+7LPeM0C0gzM
wX2xLwmIx5XyBpl4DFS2pPFLecbB2ZxcxxkfxpF1yWyW8w5o7LoOfUs3OlQBbT9DcBtKf6Vurhag
Nty6LCzeD5CZcO9h+Izj1nT4l2I2gj+1kRbfJmQs75EGhDAMPMWrF7eW47MpwPeKDFA9+M6xffd+
gBc1LjxdU4Vel7Z3yI60p865zoDZAWC1soNLp1wj9tvRjfqiKnbQ7jQTB6pNoAw1qLtYaiC7FqXK
g9FDE1nSgp9sQWWJy+dIcH+1y1PjE2tHYT+2k01jRA5uaTFCEQe5ibo5eJ7WNz3WdeKaI+B3rTPu
nXQuEhHU+c5o3Oslo2wSOWlcyMvOupFWhUu0Zwx7CKDyQ1OXNJ6cRoNrWupPFqdA8DElzbifVJ2F
Rjv2D8XEiij3Zv1wvVZcsFPNp3Iyp7jWBUS2BUiemLlBKSKfa3mZyrR4dL0BOhTogGnvmzl86jLm
10feWcNuTOf2VpotP+JG6D9nuPvvBNbsdwZ5nRA3mQ51KJegXdjbxH1bVS8g+TlfuOxp3KuivxUG
3NcsT0DFk2jWDtFYpxhyMdr1g4DeA7RibbsF0Qj2ZgdiulM8dhOBzn0/HUoPzqg1pQJVWz5HNNAA
G3Q+9yJcpP19qb351TIGmNAK9Hxqc/qpEYP4ygg2DI4Nb18GxvxUZmn6wZi9ApaCWRPKDIIuSDZQ
fpOblvdggbp3l9NZXDKV93FpBO5hhN7LKTUwvHUBhKEwsv4AcLyZCGuCM5cng8QemfvVJ6MO537W
rxCQmMM0tw0WznXtRgyyPwdPVUUytYZ6IXM6xKjgNQWUXXwG00+D7ypqG7elJTHLjQG3V0omkVSj
THdFYWcvYkrn3Vw7Y2x7o83DyagHhIaobvPSx9USGdvayJyo5xU70AoJPKGDZ9+Ea5Ui7LqhG/nB
oHAhUh4NLr5yhzacXWSuQunzetdAM+hsQr310vR2EeJyPd0F3C1vCzjaiJiOHt2hPN4g0wL+UWMb
GJaB0RtDDfw5TQ3+3HGO3c+QTuwCiPNCDc33jsvKswfRGVixGOxBDHm+E7IJWvgqK/GRtKbuIweL
70QkRV4C9gz7dBDjN+LmHfJ2tI3surEOvCbpblZYApaQZQTPJvcg2yyPYSLX7zG6dQi3TiO0TduK
eI9Yluc8tULbH+Zj17YEK1fU5d4YRIdM5+B9KHrsJ3lxTedLCkOpgpr1jWJB/3Go3BERVOontSJu
NI3gB6rJrz5W1BgSs2uLyGfwEBrcln0S6VTemKDl7XWq+scqF3bMxtk+DKOrY6PSuI97OgfB0GpP
BlLuZwKwJ97G8qfEpSXdpSKYo7JkEDZCRtXc1aLRUZ8P/DRkox3Vk5fuh8Aqw0lhbyHB/NUE/O4L
tesxURZxEvwwDXP4Np6g8dJgXsFC3gF3+KZELHVvQBGrQj6TNN8zwNgOmjXOB5w/1jmVlT2HZo9d
ZIcKx7NJxjphqVFZsRyLcQi9MuOXUg/jTqmiuUGWXcZe2lscybpav2J90E+FZZITnwSWNe2rx3po
rWOai3kXGJaDJdxMcZDa0yPKJ4dMZnyPaKnHzKnpDdYuvYgpcL9p5PlihQtn4pWqOiDh2N8H3K4P
RZrakYQ55H6cWv/Ya2vaNcIhd1lFrCgtNblDYGoeemrMsduO7T2Eb9JLXhTkCf4I9YvOTf7SjSCy
6KC6ZJwjk6paHeNoyPcGle31WO8A7y7m3YgpeaAtNZAVTvvYhAlz1NC8veEwNf3cFDgAYje7ao+Z
MrjVvQs1N6PoduNE9PceAr8hzvb8UpqWcz8TmNNayJ1/qJUSryWSfiEkRUHxq81gB+Sg/QBqjPng
FaW6uINV/Jh8rQCV5z4gD+6jU9ZFUjGa75XfqBs2WeaTbVbke2or/tSPwtkb5WCPuwY7zV2QK+9e
c3MMA1AmX7vJt/70Ot864YPHxGjS6pgVKX1EsiDYB/M0vdB2Jnt3tOj33pHTZ+G0ZuLrJt2hFAU0
gVlZt+ms3W8y1eWt08v5hSEZC35LJvunomf5a9VL/SeO+bqAOuLMX4u8rR76HPyhEKNrPYKj5GXh
IPreDtuSIXUYzGNpYLequJ3QXJTww+5TicSRqrIDDuwWeS+TyrsMd/U73ZTBnRSku5lKaiUKnukv
9WiS+4EbQw3hNy9DKnBwRSxsrzup2YcQjcEzL3RboELjbiTjC+B1CnNdVUcAfdo4a53+gqJFFsoK
Idg+JwaSntz6YBoCmYfR5XvfVv4+yJSIppabD7If+a10tb1vuY0pXij7JhWijmvps7vcmlAhAY5h
72nfuZRWWr6wkUNkbnSbPmF0cJIAnJcYh7P9CvqAhxME/m3hiETxoRlVcBm0YcelRSjS9aOaQBP3
gu9pVnhPyFuP13KMThzXAgGhg1xdCFWw+dz1gfEJdhZdOPDBjILAso4+fD6OPdeZhcGbpgTwSAY7
JkM0QMpCwmRMQXer8hFGN6ZDH53BwcSwkE6/zyEQfhc0hrFzimFIgO0FDiql7F5lTn4Hdk2+m4vO
+w54loLhoTW6ITYHem80JKbEhM5q7hUXDwHnXY9r+Y/WmHgAbZ7KCunI9NGZkCt2nXrKEHo34y1D
qPfAR6g6yZqUDy2B5nGcIarCHq+rxO6nve3Z7t5Kpb+36VQ/IF1Bn62iIREvnTkpaNXtpwZFpbEW
Vh9mDkHYbmbVj64a6SXnGdBcXec+TnbOeTQxO3diqoJiA/+4cs+mi8uwBVFsYMOt6gznwKidPqE2
GGIyvX0jXmt8cSOGlYvRZgaoDG5awY3zJJvvfbHBOFnJQCyVW1okgCdyJYJqzENs/VC5D30Wd3pL
RmTlsr1Ub1EQUtC0h2Lj5BCI0Gf33vg+KWHDXqSs6qYyaNoQ5IGDOxz7uIFs5MLW3vnaWb9kfOBm
QoORlOnJNcipm52XSmwxxFYShPZ1jH9pOq9rlBaAjDuVhJ5Ao/xYpvwGtQION3f7uU6LjU9YmTNL
9RafFj0o41lzRpImBpIgskGN2tIiXJs0i7QV8rMB7oYehEiuOEoLKCfyWSk/mg2WvGvK24scyqR6
NbUZRJ6YxP3RtrNEl839YPRbrNzfEgdQArcXKxZYwpI0MLI66zQUCS5QZZTF4sX97EUal7XYnd6l
j4vy8F9HPDXawBtbWZ95C0XUCnY22FUJtiOexW931spwLIVbIOY6wAuXNWffwTYNeCEuLSHUsCFm
unv7CSuzdinTolt/kH6NjFnqDV2kbHaSeXMolNHFBgQ6Qy9HMuftR61MXGuxqAUQy141APdQ9EA+
9fccytql2ND4W2t8sbBFp41iMpCer9MnSVEldtqQNdX+fa9+feova9tofTKZxL2m0HVM8o8u1eFE
VPh26yub0lJvRWVNQWA8jIAezj8EQXrrbek8/HSK+03KcmniJ40UMTryjceiaZFCQbJ7jrOx7Icw
g9PxF7/h7oc5SIcq4rwRd7OWOW6MfDo2tu3mSQrwL4x7rBYx7UC+jwJF/Az4tXDwgbbI2uF9Fglw
b/trD1tmYYwlhzeHnu/MroxybA4T8BWu9b7q5VJMpbasCoV+3zylYyluWGnCiJPQ8Uudk3FjHFdW
61I/RTCLirJTIO8oI1LDUXo+htLGFWQjFll7wALCBfF7C1IwUDwCPy30y+88uMAwI+Rko49WJuJS
NgW+UD7rYMh3ajykMgqbH/JafH17kq8s0KVgipdDNWueOutUZI8tlLGH4H5q38Nyxpa/1O3o29b2
CKyUsHn1D0KSB4pM19vvvdYn1z//ZekLMTOTdcikscH/OHN54qWI39f04rC1O9sbxkpDwMpsko54
SKo17yEFXHtkccy2te+DJ2XhTtgNUINtwrbFrNnyBVybiIvV2tua4ZaPiYIMfsC9uEKqIu+fwJna
6PW12bI4WjPa5+3YmdYJqYJQQNiUm59b9/Xtfl8585YaMnbAgKhJ4ROHsL5AkWK6Kov3z1CkPClH
/gm50y1i+crkWSqEMGQnJgrzpFOQvgLjEaViK/heGYGlOMjs5cgXBo51ArpW71AyElBUsfp7s8ct
VOTpu0j+mEjG9QV+mf/zPJUBmTKQP+ARGAUECTzbzD55JNi9PRorQ71UCMkHR4rKqiFia8po9J/d
GRptW+ffWjctVm/HKiiNuA38L6oIHLmEyE9F7Ya1ct+3JRuLNcwYh6qYl06ACkvoyM4liIPODrHt
S4MayMbBstZFi8WspBDIU2ExM19EOphDIr8Hc7qx1taWw2IxI5c7FzXHqWJAY6ZGQusgix0kfUJU
kDY+YG0YFstZczL6RgofW9HbqJGyWDXZrum+4YL6jo/wAvzvr9OUIl0BNWd4cYKME7bsOSjYfcb/
LAod1R7dOh9/NxDXpywO4NaWXd/QFjUwAutXj0J2NQjy+pTZXv1SQg79IRPF6IeTV8IQNK2GhBQZ
6m1SIpuDPDygYSVE3S5zYQw3IMCYR1VmFFhEv41gHsuLEIsBmr3Q45mBDfNqpCUhtgdZBhZ1VVfd
8LaF1003VO2NhDPNXQG3+8hXjvOINLabeEM/RdzS2QcEOB3ymVMF/HhdZvpIoQ0cW1agndAcrO4E
jGyPHlLyBH1Xvzug/Ih8bCfowVGZ/uBa6ZbJyu/m17XTrn/+yw5iZhDoQtnVQiEHFvNuuesklIrn
4ZMCKLHpm418x9rYLDYq0/Y1tSezgsLGoUZ2tgCzATDSjRn8u538+hHXp/7yEcj1Wf1Uz9XZqfDS
ttyNyn1HGHBterFH2fM4+khh1+eCPfqOE87dt///nfXa8GJvght4mbqgFJyz8kvDkL9DpVTTj+9r
fLEn1WLIWOcBS5dSI7TyPKm8Z2iOJ+9rfbEn9fMcoKbO55PuwcOHsED3IZvzjcZ/a0R37ZjFdjSB
5pPn/uwfc7uUPCryju5cQ6Ac6/UyckoNUqoIkDgufUQ2kZ82dSLMXkRW2+q7LtDBrsqmOm4dsmXO
ujJ7l3optQ3MfV0MBkwg5i+8hEeTXxt7ghrxxgRee8Bi67KA8LYVxRZMLDdp8ycwf+Kq/fH2cK2s
jqVmClzJUqau4Zrw5KG27Venrf58X9OLZW2D6uVZeQs5QQBU0uxidls9svbS1576ZUn7TGpKevRI
aoxTqKCPZMox2DiPfnfiYYot9VG63m/7srqGTZ76ALD/i91S0JaLPiyGLebp2pAu1jeks11JAQc6
dZARaotbsCCgAL9FhVvZtpd8zZS7QOMqapym+iuHbn1lfUsbFU44Zki+MbhrvbRY5gWQ4ZkPJNHJ
954a/0vZBsncNJGTdxuQs7WPWKz01BY2GDGWcz176lfHcOkhl4aRxjBKQK6lKDsTtR5v/Pr2ZF0Z
kSWRU89V62tdGCebumejdJJSjQe3/Px26ysTdknfNAkQ+76AmZtL+1A6X0y60fDaay9OaAowudY+
BH+n0fF2qLicnXa8ZA3ZMsRde8ByEUM6b8yFMk653x/mvGNA5Pj3Obya3u6ZlWFe0jahFKMskNgg
Atir2x7RVAj5gCfV4jJnF189d8sAYe05i6NaarcMsgxrQk9jm2QVv/UKbz9PjR1mATm5fKt4s9Zh
i6U9dUUvS4fMJ7hssQQOD+kuIIEHNRJB92/32dojFgd4ViirnFPNzooPEAujH+FV8SV338MExAa4
VDsRwWAKJ2PDqeyrExJvMZhnLwAib+yvP+sFy8Tmtf3FykYVGepzdYrNj4I4w1rSwym2tpNCazA8
BoADVTjDP+wVotXmGbfi6sVEdJwAscb24N/lIkTGCF7JcxlUUdYr5BkArj+MSgZBXFKWA0sFdtst
EWwC/pJkqFYIou/hJmN8lL6VfZhnZ/7B8k7BQ6IfHsActk7wViEPhVX18eBZANzN/TR8f3vAVibf
EkEPG2bgSlO7hj3GxKFHpm/Lwr9AGWNXDP2fnp1tPOcaEfymZ5cgepjKeBlAJvVpVORzKgDt6Ztj
NvKLEEHkVuOngXobo7iyoy1B9QBDAnhTpQ1IblYMQhSknfj84+3uWmt7EfCYw1hjU3CaUzB3h6Lz
DeiLz1v+tyuLZ4mpnwQVvVlAbAD0vsRO2y8jH3ZGTrdKAr9vny5tL4uZ07Iv6v6cAZ9g5LB2zCJW
Pr+nZ+hyaQZd5qO0jsg6h8AV6JOl2Gj498c5Xa5J28grASo2PwP5M+uw0Yxd2iY1/lSzmT3kABZv
7F2/H1sw9/4auuUwuwLmDQ5LlXEBVSgWmf2uGUmXLOlJIu+oe63B4jlIGywYmIG93eu/X750SY3O
mnyiQ8Bh1Fs+0co4kuqJoQzDStjXpVuJlpV5s1QdcnrYhowpzLo0KFrkp6FWE/abTvC/3xrokrqs
ndlTyrD1OeuC0LJuzeKZFDTyRRfOeQHB563r9lpnLc6/wQTDTxitPnfaj+f0WDNASrs8micF6N7l
7RFZ+5rFCagrZqW+Rdqz4TPzKKopPww9HMcN0qsTMmL6Y22g9i2yIEve98RlvAsnI40dVZ+Hprhp
TP+5s/Mb5hhDVDJoKLomwKHulnLP2iJZnJCKTn1QQVDgTOprLR/GIvQdXCjQjZfbNgqWk50SLD9H
Gt2tYXZNBKZvHwG/10Q9/F52Ph3IRmV3ZZSWxKjZsFCC9mp99lzg5ecUQmBN2ue4MsAQwZQgmgaO
Lj6Zo9yafCvb2HJzLz0iIKBq6rMBZ9c7C3DHC6uglddLZgETrMv3zYYlW4XUTe2RMYNSuR/XSOol
IDHPSX5f1hsPWJkBS8amWTdDBXKvPmNuh50JTkXx/e2JvLI+l/Zpk3TF0PSYW/4gjgVzjnleH3Kr
zvbgEQMvl3YbD1rZ0JaUTUYhAAxsmD5TWPc5+oK0TQyFs7e/YiURRJeczQaAgUKDlX+G58kYAU0J
LQxTdDelN1XHYgZz09EY7tK/EonGwL0glap2uIfxuG7NIVEgSr54ttqqq/30X/j32IsuKZ6eA6M+
mgZwQ0aQF0LqYN8B98sZxm80is8VqZ+JEDvTB9TQqAMs67nZOPnWenqx5VqWNSGLjkU9INYw7Es1
vvhy4xq+NhEXO62dZSMQDpjprfrq5692viFotPbOi/3UGuRQUDvtzrYVxK564YYXmcNWYWTtrRcb
aJtmQ10AbnrumyIxyHhAJiremHkre8wSnWe51dRacDY/z8oZI4twJ3LNQp3t+srmcPpqN+dVmwTK
ml5BVKI4HCwqk65nxXGixRBZuQAXBFnSBHIfFsCtbIsVufZqi4lgUptINjUw/BTANF3FNnkZmfxA
DfN902GJAWstw5ibkWBR81MzQBpgYwqvqMPTJfSL6skMCo2Gu6hNAAN+ZOf+2YxlzHfZrg/deNip
I3A2z/TGPzd7GW2pU/3WvhpH4hILJqyGpxC8RmR0Y9/7ewBhd9VugLVKSO7yW0ik78SRXYab4gwF
wnN2SpPgWW1UPswVLUW6xImVvjtzuLrxM8sg8wr4LwzWaqd7Gb2CmajXItLIXF9eIHkJkcS+BQnx
Kiogb6e+NWGPRxw/cnsLtlm9pDc8nRnbzUFpE4R1ornKcdDyDj6S4jRwICYBTBYsBKgfGmWo+Qdh
Dz5b1BpFFY5ith9GLn6ioOeYGB2E5JzeANMAdiG2Sc2jAVbLPUOx+oOqwDANzJTdVq6uPwVzrWLH
187OHaDXgHqZFzoB6++IYnxXMEDLe9/0ng3N+qi7SiIIwO/OXAtAsJ2R70BiH5N8HtQhNbrxRQGM
DtxTT5MckmTfnM7ykXiibnsLfXd35zXlBA1DYSU+bdi3RuWQE+mHCp9WDSVC/7qSd5Wp9JOwCwJP
NscmrynS0TdW3ZshcwSLJ+1bLbzHu+y7F1xd5+yavNiKdXelW3jIMEAcpKugMiM886OdWSys4Q90
8UrTT2Y5D+GMymE4mj2kLlI+DVFKTHHSVPcx6C/6htA5hfuSy8neN/r2cTKmNKlKqu+FOwwfmTPL
bA/1F/sTgrw0TA0Lc5qU4tzUWRl7ypyBPp/kx0YC7K8UNJR9yl1QtSHJgj05OPKR2VEfyAoESDj1
JVPZAbEk8nyKLO6JFPleu4snaQkwLhuGX9Ne3Sc9xPhvfGKbT1VlAxUOOZDgZLf1R4inY9YYAYOQ
iFMXPqxnBjLs3t41VzbkJeI4M2D4nXkVOPLFy8ibBBJ8G5HSykGyBBxbOP89h9TByZ0BCaGqTVQJ
XmrrHt735te99pdaQ6sNgPFBfjpP+SBvuXA+gYa4JdG74slDl9DjomTtZGlcKyBfS2MFXunrnOs0
AdmuPIHAMO5YCi17qNFm4N1IqNukMMRkELqLlKDkMhZVExcSBxF4hFANcrR1PzIxbXz82oFyHc5f
Pr7u+lq1QdFDV3lIEYsWe1n4fqxhqBhnabExhCuTY4lkhXR+285Nipt7UIV+fpeKl7fHbmVuLHGr
DhtByhmUfaoLLAI+l19b0IzCHDCAtx+wFoYu7QOVnct0aBv7RAPJzyClzAfwRGU8X2W2pIRKsVkA
wmxKfZBOEUP8Ng8NU4AD1I17e7LFnkDW6+2XWfva65//MliTZjw1J4WzeT7m8gPk3kPmbtwbVybC
EugqEARODRAS57G6twEEDvzxOHBzn3Z+svH219jsNwH0vzkKEm/M1XUWDFhfzwPqvDdVKsxjlVbk
4AdQQgpT7VGoH7bzC04PgYsjHMq4w41wnJiHfzTtg0ISKMYemcdigsiYUGV94KZpRi0d8kMA6t8e
+lDqlFZ1Da94pnAv8efD1EKfyvOo9VAb0xAidO92xKuMGKgR9jFwyHSqm6nelz2Xt36QFnfccu1D
XllZBPVsmVR2RpLKIUMMhlNwLszej70mM+8sZppwW0555I74t54U1gEJsAZ4k6pP5nakUTAFW5at
K1fun2DiX+ZA4yOiJB3CKDBiZcKr2LvFrVvLePOis7JYl0hT7Re1YgRpttxs78rRPVWttzEFfgt5
Rii2RJrWGfTOmgCzrLH6Hkhl+NHJY+4y+YSSbw4uZltRuWOMmp+EHZx0UzfhrPOPoisONlCYX3Oj
NBElkXY+5Y7f7KAe5e25CV45RAO2wMLXVOW/T1R7CVgawErtNYXVnA2QTgyVApHkIyAIjUXpAYa5
3UdDBcEerLoXS/N248a7troXFzHg+iE8rzjYF3P6Oqr8GeowLxCD+/r28lsZ1iWKmzdVpTTkx845
e/D8j2nx/L52FzcxXlpXz+KyOLet3KEekzhsi9+1sictQdveBK6lgDbR2YWWVtVBq7BWiVH0e7fW
GzNypdOX6ORMtK7uyKDPcrrr4atMtR3Lzti9q29+Hiq/LNZAIdiCyBvuPFMHzPZB19/fbnitZxb3
wCnNhOcZWKOm7k525XzTUC/0LRZjp9lg0KykkZYo5a7O9NgxnAR5GwbyllSwIBL3pBmjRmwpeq59
xiJHkOZlHQzczs96dp/cKf9R0fFYpt2dXbwzuvsp9PrLEFQgf2dDaxdnPGdKSj5fGa+9szF9Vj5g
CVceTfB9SSPrUx5Q1IJbDRKoP9AXBbGFDzOEqTegrCvTdAlWLkg7BhPpcPKLOfHZgVsKtkobs3Tt
I64z4Jcucgcqe2YiRIVRi33l6QNuPX0sIWBiwbAyfHvGrn3B9eG/PKRPBTY3FzMWxDUt/dCtWJQG
D283vrK3LXHKCtajEA0wNPiUIJbRqglCnMD2Roy89urXp/7y6lYNC73Kb/Q5cOe4nfbD7MQd3Qgw
1zp/sZIt4s4mNBNQLpt23rwDSX/IElFsDO1axyzOFOwTjOH6jaG90rPdAXTcd47nYukyxIugOCMR
3xYfDagvwpNY9xsdvrL1GIsjZepaqImOJfb9Dlw3XkKbBWbL7AQJ0zwOtMoPDHCB+Ofc+c9v43+x
H+ryz3O9/cd/47+/qWpqcpbpxX/+41kJ/P+/r3/nf37nr3/jH/sf6u5V/GiXv/SXv4N2//Xc+FW/
/uU/EonL3vTQ/Wimxx9tx/XP9vGG19/8f/3hf/z42crzVP34+x/fFEC519ZYruQf//rR8fvf/7Cu
p9l//tr+v354/YC///GUS/ZaqebHv/2dH6+t/vsfpkH/ZgRIdPouDK794EovGH788yf232DgCkgW
VAwhTnt1zJKq0Rn+0t+o5+OXA9f0Ter7V89PUIb++SMT+ukmfoR/upaFDOD/fbe/jM7/jtZ/yE5c
VC51+/c/kAj7S3SG1/Ls4PrwwPfgvkyXB5QoEebnDZF7X0Avx/vQAwEXtNm0r3qSKK/kEfSeyE0H
e5qEToEMRcteLENEUPfMvsOWB8ox/E9JIEQ61k6EgpIV0dHdFV5RRb3Lb6DOcphNnlT5AOkQ4MOl
37RxYDiR3YFv7jgQHzEQeHtchMPsHQnhCURCaTzmUITKiHPIhLx4vns3ET+PbJ+hvmz0UelASEiy
OfIaD23Y9KHg3s7yuvj6VLcQF56SZHb0bU9lBDWLqHYE5AsAtTXdS2O31Q7yzU8ymKHmzCC2UMKO
pYOmxujtCGy7vZZ/cX1EqsI7wtBAhvBPu3Wnr7oWiV2oC/HpntmPyMXGeVFdRgu/5ooIKgOHkT4q
1kL3JkufjdKW+7rBdZr0lB+b0T0CTClBzZMXCa/VUAws2DuGovBbUMG+7b4q42uJT4EWwY1R9nFm
P0KENHIFZHfwr6W4NT1yoAQ4drwG48YdrOT2LpRdr7+tIVLDVTTPDJG1eTLN6WnmKvS9gEdB2n4a
FLSKshy6QURETg1VVqlCUsD7WaBDZyNNfCjgQt65hWDPRwODgTdyBvODY7qwnX3k3aNUjwYGNPMh
BmI+QOn6dH1wkDt7t3HOEGF45Fr9H+rOazluJWuzT4QOuMxE3gIoRxaN6ETpBiGKErz3ePp/lU5P
jExPKyZibqYjui8OT5NVQJptvv2tUG3vbTJ9xhaQ2/DiXNOJI22mgP2wH3T/2lVlMK/do0FBz5qK
3QIi4LIqBos3PeAJKwdjV+biWCaJ9CvMltqx+pxnbnHh4lwh7jrVrLW1HUI96b1YZZC38b6eeQdq
eWk9zH57pHGrfkoG8+XHuilcfhv/jkI5j4HcVZuKD5WQ+9EihV3SYjwOucCtj0/Jt80qSCedfirq
5ZBH9a61cehO5aHtjd2KM3Wl5muv/minDXbAUDmW3cQOmDx1KtPkYLTRdd9upk9ggysbdmV1EXgd
Bsoa+ohXPU5Z7FNh3c1dc5PIYueN6btbxRcPZ2M308hsbLnPxwcHJy8gBtcV9PWg67xT5rb7aE3d
a8w16rBeuZDWWW/hiMcKUBD1uUzc9cGlqXGSujyXY6set6pV54qfaTxd/Hyt1XUpEwowJmYSRT0m
+36qmFhJlE2eXVfhZLtO2I8t9vMy+dTE/GuNVUhG/flh5+YiTKv8PnHzBIgvsy6tanrMoswl4VWs
VVA242u86G/D5LRUz937io2DlweqwmyJ14eBcd3d5QOtpsTCSV5WQSmrYJ6q77Ki3l3iy3RtaPau
45X49GDWg3+3qAJw4pSQhqE6uKVOT9TG66OM6mSfOLZxSCvjmI+DQvy2RKFXTfURx1RxTzKsHlOv
aneOwPZ6QeDeumHubQezYTQYWzNwRp8ljcnSyYOtil7BcexUra6KRe9UWQQxDSODyfSfbot/n8g/
n8D/+QC2PWHhqK2xPvktuDBSwAs4q9SHyGDPew/otf1EviksW7A/5jHkD8UKkdnYXgz9NzC29VtF
7p/z3xGudmxoluYf2EanlJMqxrw+WNo9lLq5aqKZ3kPj7RMM2KKaKeXkkPbIDjmSll7tk81Kj902
9IHR1A4jzO2Vg79FsAyjDRYv/57nYxbSK3iaxh0V5ycl88kvN3XLEMLh8lsyOyMJejKi4krE8we5
pK+NafuFpBtNAWi3rcXucg2ZFc5MZlM9KhPf+Xi9uhzLQ+GdhnTyi7gIXVeeBPeSMckvZdGf1YRH
C5v3snG2QZ0qK75upvg6QhVpajDuqTz2iOy9Mfk6q2dvChBs+VBET3ksgmx5YI35k6wSvxvfYsc9
WFuFn2x5LzMZFEgp8dPDdsvGpMDyXSkOY7+8NHP9qL38u8jcW9R4t/Eib7FhPutoutLdlvp6m8yw
TWVglIbn4yC4aXLYgQaWvTxzbJ0m5rpyCjRJ9L2R3gnDzYsh4S5m1sRLcDQs3tayebx8IcHFqhhe
XrzFxy/9PPTVJ1VXwMN29SZu7b67apy/ZAO/htT/LBCJ4aWUFjuDlfJr3N5TytejWOtDNnYLTosl
EDOvC2qJjKi23v6yGy6r/X8Xi/75a8q0NH/Is4QSvwWtZo8UJt68+iBrdTumPadebgXJnHzozZg9
iFUO/nN7wzV32D0GrYuJ39++8Y+v9OeH8DyHQiZuPd7lkfyUqmjc4isvhR4xYzaHsdbRWTvfbCOi
igM/4BjC95IXernO2uVlwpVHZc6uMJjqHOT81sARbASXhWGHuE5wkWZ+qjq/4585EUZr9L2lG/nW
ynkljVNimLeRt93jNoCLkjy18EV8NddfbOd1WiJkG04gDS+0J9ylUucpYsalE4G13LhDjYXnu+u+
6dS8N8V8UIUdZkb8FwrNj+7u74+EYVtFvKoIQK3fEqzKsilQmXV9GLGdBYFxcmI88eXIzbZh0dft
Nifex8V1n3zsrW7vLowS0QXEF3VeuC3T60VGBGO0MTP3qNry3FuJydKuDjVcBm9+H4z5wblHRXnt
LuZts00PKy3C/766frQZ/vwWl9BZWNpxfpcLzZrzyR05a0cQYxRoz+RCB9stPxkJI0PFhCByerNm
77oQT7NYb02JHWJHDDvYXyos9YgJluJQJ5Sme/Vod8PtMhFzWtPJbtXNJfas5jHsk/hvfe9f69T/
bAstHZPZOe1YGBv9uiKdxsCtViz1oR6dt9VIroWhgszbfNuaQQlOM14SnJzD6h4TbYbWPNy1bYPb
prn5c2VdOmE/DremH32PIOMvl9iPvuQfD5b8gZtEKuhhl6T/px3jFK0ju7ivD/QmCB6H0HI5zDG0
/Zws9GtVfnasijNY3Vaue8oM6xBzgViE3njznobNub0YysIZ2DfjfYbhmNU/jHm5c22Mdqv2AwaT
kF6SF4vhgNwsdlxmJxlP9G67Q6KmsKKFW9fOB5dKi5VF4dznXycnwV/2/b8voR/50B/fVKGAVy43
tvdHAVhuUe6URX0QmfPhEo3Z5nS0o/NU4B1qgg+m5obZ4c3lRqHyetzi7vEvH+E/nchakXs4jkfc
8DsenPlMElmLjwAeImhM78RpGnTL2yXKttLkGkPTHanIe2+I0GESxV7qV5GJ/eiW3y9RtoyL3V8+
0p9ZpMvkvFK44QmoNObl5z+9f0r91QT/nKdinjfVPkRIWFUn925TQ+RJ39uRV50Pt6pQu7+KNP/D
O+Gv8zYcbfEh7N9dq3HniwwM1Fh9BJ4KP6f+WWDOXCqDOrf7gTzVs7vjxmeRbXzNUMRfxFm/jWhc
tuevH+C307Fl+KdsLS6MHLHaVvaB64lDQ+7CW3Ft40c0U0nbx6QUU+D+lE89bZBPpST92tbjiAkq
FsAb+5ktc+i6r5dTP3bgfrKucRf226Y/tANcoV7dQjza1cRL+NOETH0EBMH/nun7f13FuUnRjPT1
9+H/hzLOpav9fy7jPCVf0uJLxWnwT1HoR+Xn8n/5X1Uc8S/pSM/CA8tm918OwH+qOFr9y3EJ26Xn
AH7iROAn/67i2Oa/WJPWj/KKwiNZEOz8u4rDb2Op4rWLQwlRDnv5/6aK88cGwH+Wxe9i7gMWCKdV
ykU/bz+TwXnMKI3hmGfpei/sabwxBP6KYKQW/BhRsBjxYRCxMwaeMBfhu+4kygNqSIPm97B6Tjh3
g9f95b79tfNHSYY7lsl9SlgWu1L+zksUjIdOVZHwscoxiq7tlNwhlGNiLKG9lsm5GarmxkiilN3Q
Ovl9hVHw35TBl5vn5/OaENLmrBaWErbpeH/oTWuk1dNIBh8bJS6MsRP3aK4gNq3+2ph8/Z9WzX9K
535tyys6EsKxPeiigjeMn/flJv/pJMxxTLerNlEHF0vIcTcp5zWnAZCERWqZn+e0nO+KSKd+U81T
HWiRk7MM48UB+y8f5HLm/PrFhauIolmYnrR5CL9+kAYBllhtUxyKeKjHMFOLfe+aa/weAZDC08bD
ed/J4hyjYXNbPpsGiVbhbLGxGwcahoGhpxjEU4bp31+WxWU1/vLJpO1ox7NxMdKmRbT/6yeLWxfv
DS+fDq6n52jvUt9xj13WVX+z2vp9/TH2KGxqmgDDKb7K3989BDSHslg7Hiw6Pd4ubk3X2g+NZ3/c
2ll8t8GbQU8YRtw6DBclWDTAs/jL1fj7Za0uZVouJXBjmkrr71RPu9VpBBZmOqB3WHGtNmxMKKAZ
2+Hcdk58Nuf0b5LbXwv+LMHLoSMtNKYuk//6Ulf+eQnOIulslG4jaXvRfMrmokTloZYcy//aFdf8
F/s+L4HN+JcBhj+/KyeZ5I1SuuaI/H2/r9gkNzhgdQdnKM3JNxqTAyc3ZHNhsEURfu5ptE1/2XF/
flteLom1MF2bk/j3NkdVq82dHbM7tN6cHHvdWaWfTfn8XoFyeIcB2AZtjh4l+O/767KPf13EQqlL
RV/xH6YzOdt/fsix1JY1DtlwiFe63fgejd13VbKiDmvGxOQBDYbSwToid99rNdjy8N//vk0j4ZeP
4FEvkperg3iH9S3179PSaLcjTjyUOsx0XWSqw6s1xd2VM9XmTTKIp2ZuaYbVTeikVByWrI0xMY2y
NIxXsWAiEjMuIZ0qtLOFyLlr+1M8WPrYasgPeQLVrVvt5tDP+dcSle0O9HB6TDbYcLbExD+K0sgX
XYFdICMDd/G6Rp2frKW4MuqoQcM1bO0xIVehpGI2GlP8JDW+bBqr+6md2Yxb+91mgBFiw3ZdLY46
9RY1HvhV+BrmcXosl5wKqkfeWw+omJJmSU724nzH18E6KwffiCRnRw1Z5j3mptz2shXJXbHwxc04
uY8dcTeyH0+pF+P22U+My5pGW322cv06LKUbQqa0z3lTdUE1y6oN7d4cfelM13U7DmigRhqsqjRi
0lPTWwOVMyjjOzp7BKiOptVOzSm0x3p+Xba025kco2EhRrAXihtgb2xQKR4rZrDagMlzl9EuNQkM
32OqLLoLZgqiIHBra87yNdAVDHJ/cmdLX0+Dt8F99JAVVn7hAU7WPoTIy1WdsbOyEHhF2jC8Wy05
tgVjh+XrvQcwGF90xk0TBsoKgYFzIFV7oXAIG098aDfNp5zf2JxNF5Ra4ntD5hk3hTIuxAIkFtV2
X6MT6XZNLab84wr6wD0WwBSQVLoreDoGQuWhqRP+d1ZNln5wBcX6g10R/j4XlvbkVZq4db5P5cJF
b4/eBM5bOkAFEfebKJAuf3TlebdelWEr/+NGXnD0r6i5Q2z5PsQWv5ZA2p0e0AnzSza9NJ/i1ZGW
74zKHU2foWsvukbNxiFWxD3nTBZlJlDAUfOp44wBzbC3K/63M7OYRdLmKbVK1lAeRqXHx9PVDArM
B1TTLgVWSnQibjea92ATJiYP/FymkGCgm6jqarHayf0EtUbkfmQ7/RqmU10fL73y8eyuXduGTWcI
79atR371bOTUKtsOU+7r1q2W9XrecK1GE+DypIqubz61Y+4hEcfufg4c9hsPinChDvOkOldMm+1l
lcUzgEBkeiHtm249CSsrHtDwOEWotSHUuYQmH+3xvEbGasXtYjzGOirSD6k7usN+7fKy+poa1jdG
Ftf44qflvltTuuibJRfNXSMFaTUzzqw40tlBh15N1dJfxWp+NZzBPE+QrWAX9Mn3oedZITNY0zgU
wCXp8I3dJh6KbKPsbsRgBIIyx4nPN1Mnei3t2hp8mVXXHaYUE1q+wthB6eh6v2nF5TxKpNl/GeO0
4aHUncIlG0k7NeKEsvciEQDuO1NsAX78HmMN8A/VlYc3WE/MVmIBvtQTc+2Ftjb4E9nIYdaLqKEk
VyJsGrOiGfei0F0fNN62UENuIesshyzSrJZB18kcSJFWHRQd4TXHqJzce8es2mafOyMIQ1ub6+et
jrfqSDfFiMMcU/oxaJyRe4s2gh007mzWuS+SlSNdDKae/bmHu4ODGbHMmAsVXcdqc0SguyiKQzan
vevoH7Q436tehNaSjn61oVeglZrfVFBCj5OZDhVMdy334GuiB8Aexl6LurqzMGWls1TMWTAIq/xe
FX0StFrndzZKzfOmcW712brJ++SZ0nqum0jDnMpUFFQxKInAnCweTzoM/bFGLXIXxUVCYydLdRSM
XqJ3TCLQ1oFzWXe+oSItg7qfnX2buOJtnavLZmrRV+uthOozRu7dQhntuqg61y+BpqrG7m7NzNGH
pdkYWLCZtTgiQBqjIF8itSuxin8eHVvi/GVvH7hI+yOzkxRSp6Hd4zgVFSczTwTTqcwuVOaWHbWs
QDDQ0Q6ogtT7CXD8qc/b9S0FDbR3K51eZ14V36D9/2haOOH7euzGIHUqRUet39bDVjbz41QCNI5Q
9+sgqSJzOHgTFvMD0xO0VjNCv57IaOFsbi8ATrBAJw4/1KD5jAUAB5XpfhvJWHyjl+pL7tgfzV5C
Dmq29pRg6xIKuEinBWLLbkPWhVdS5w7Gl8KIOKMgwF73pVUnO9CuMWik2NERGBbDe6yMFmv9eONM
d/Nm500RAM4hVZIZr9jiCi3y4n7VXR0HZZZpmC91n2C4WsR0sVe2VlDpODvP6LWHm8Xr9de1F+O3
hrhr50UxOrNyUN6uAUWyj9oqPzE7yvhlnzUtlxe+t2Vt9ZKu/jSnUDYENvagtD7MY9YeuSSs8+o0
VxG0C45Oz8xgck3Dnc6A1Zo11Y15ysQ9zzAL41LGtFgLbuosrR6145a7zRzl1Sob880Rlz6nTvj2
YLtmI9SqsO6daqi/zY29Yo/M/IZvY15T7PIUY7mg0HN2yrO8fEyTudjPaZPcpHE7nPBtywPbzpnC
AcGS+eA0zjo3PVhMTuN9k7nrnHqmFTmz+4HZ2aXo7/JupCaqR8sIGoo+vo0ptxukCGCe88IxjvEA
FNXMZH7f2Rrfrah3kxcT6vZRVEu3Y7AjPoieQMHdnDBJ+vd5a2b4TIZ3Zw7Zcjd59gch6zSoIT4c
lnJhXDGi9G6W0QYlRW/VTmZ5dZuulnFSblWEci7Nr0SD/fli2xCOJkdeEGFN53fr5NxZXneVqL66
suyEV2K3mz94Izr/GDaxXw287qBtpvzFXUUPeAymw62y8/xurufK9usuRgkci37eV2ui4XIALKRG
ROivE+i7S+Uw6rSCkh+alLQUm7/9QB/bKMrEn6b8zo1y66NrCWtntMuTXTTPsEWeBk9SR5tq5A/Z
lgm/Ty6AqdXersylda5wxXohf/+eTXrXWfG7muMaVz/7ZhxVfuw4GHept94sU/JFxFtN4oNBm+vG
z+lsCH/aGLYR3vYs2/HOy6IyNFuTDdk1t+DEbKjWEgFItxwnoYsbW45PbpMm+xhlUFDTHIBhQ6F4
iae9PY/F9zEfVp/QbNfSStuVRtLDn85wJezsaufSXF0TOZx00pj880oGbtZtt2kv532mWxODlC17
cUvv+zB66akrik+GwPZ/qCjqy/KCnUIPN03Jx8IErN26dAE1k2gbukj4QOX8gur4jSP4hlP9vnRa
M8y8MfdHPRpBqlcgW+BY9+A5viXr9DEtJiwoq3kNueZvtixpd7mdKzq/00oPfxj3iXD3FfVE6jPx
oeuge3EOpXgLLV8bZtEDSZ3BHzn/UKsO2c5TWYQCh0xkjYbQ6TcVDkmiD5IoCF1NH98u5CjH2oSW
pXT0WOIaGhipPs61xeAbfYKqIUZ1jaY8whddcWfL8m+Q7VufuNKjhQ8uozLd7TXvTeF7U69uaPku
RyHcD8sKFZbDEwVNIaAwldB3OBOfs9WNdkmG44CXr6D59OTR6Iw1fc8L1F72BY6xhrx0uIosKGVk
hCt8M3rJ6gvoHxFumXFa8sb0kXos8CPUVzu37+E2P4oVHUvtjRkvv0UvmkUvNKgsny3R+Ust5D3W
w0enMfdmo+bj1HC0plXvHCDZNHtvXWJ/iRvj5EjnaiUqOVqyyU8GbXq/H+Rzv5rHKebStxlXPa7J
Nti+jkwd1oiQQ7y19Ym5tVs1m5Ff9ysh7WaW+FymDCD6DKNjX1Ul69HZFIOA/eOEncCtDUrrqmkH
6M1Eo+dsm7LdMjrNvpPixWqy9X1y5u5kdKbzwPxa8TAzF3uVZ4m1p5ySIw5Y4idIftVjlTFIHxeX
9mCTdV+hmtWM4uH95Yt42j4K2zEPfYkGonSrt3XJu5arQ8Rfykq+lNwsd4u5ub7FyBuNeG+6LhmS
u8ngzATmZtv7sY7zMB7rtgQY3g4+jL/XVSi0j4oxjKaDmJdhDh8yJKkuvVnzmFuoxWK7e7URCIO5
sZoHJsIK0Nftwa3aPizrMvuoJtNgCq+0U8a63fKWGlB1V1njfmgN5zaHURjY2GF4oZmY8rTM2YzX
5wiqMOsI/E3obSwtFEdjHbqFHu+0l3XhgOQAu8pQVt1uTi6Oro5SxR15s6aJaptt76fY/wdtDKeU
/BxHmNaJk2CIIaf5zhpXPYWf1KqDsR/tpyTtb9y5bPd9U69Xw1ilwdDhbepZursekljeLqZ2r+s0
6x/juec6olfZg38DLH6VYNXy5qYIS4ZR0xymeLaMgVHBGI62TuEjQB00qMW2Wr631jJgRocDGk8O
eYkoQZ9taRoHbp61dEpBBh6KiSRsWpbyc9GWWx8U3CdRqFtLRWFn8BAo3Br9cCUoTLb7qjXtG7MY
oisj72YWYuqkHyYxK8JeN7V3OVi1pwkfyOoQrQ4IyijxCOOWRJEDe/0soJ4v4t5o4FJit5SDA7S6
JEjqenaRNHvVXTQuzX1uLshy1kRoEghW9Y5Myl3COTLacEQk2O3XSb7M8BWjIGtiOGGdbF9XCL0b
0PG43WtiNdrjVCpEEDmNwrmoRM9VWMAaDvSR7IZuXzPz1zz4WIA7C1/pXJ1B78RfPGvqvuhxGa+W
0tO7NnGoNGHA6nN+bWg9pHeOeiM/EdbxCHK6iClh+vdhzdwwWjUEybxOT2SCJG0rE4OhLMRmnKAh
4h7OFssyvok57xtj8r4JN0+vbKzdPnlx907Xt4eFp9FgSW9BSBJjGGWhgbwsVRa515tHI7FFwEI0
7wbLEvcYaqlzStX+1SsyJt8vV88dwUtyIjd3b+Zc2HxSwzgoCukfOsH3BLNBedTPKxhQ+xIcU+PL
kWae35VGf0wMi+mKpYiKlzTOQJnZS/YJ3d6CbsZe9m28ucKn4mPfZ7a33dBT5ZxEBfNsYUPY+XiO
itc6661zGTV1CA5yfMC7eH7P17H5Qhp551LY+tD2Fd1wOdjhRHefJ2w1aPla9ykHnfaIlGi78kZH
POepWp9ArmJINuaFPw9xyiS9vTCja2W73rTLR10vJp74ZNxjVW5+ZvbI9hx8YNFRUz7Kd3j+R4m/
1d2G6NROYVtpcYXJigdGCcIcuHfiThklJCgk/QKm/FbBdOPMSkJwG4qbtcRUthNf58l7SG0Aqowf
Iygy1oa8Rd83GJwwh1xT+nSh1QydTCmATlFGQVI9LvMSccSZ7Rs+XWS5bZrJa0vjdyYM6WH4aSNU
iLMv6dBtGKRNXuCRufrYPq3lAc0rGbtukpFm+ybvko0oQVVTwkzhULl+atvmUyuAapQbyiM9KmM4
aKeP3lXS93dRg5yHGZS3obOUCm2JfM4pS2enM3PdM/WaHqdMlgui+TXZWw5Ubhmt046m8EvTN8dh
FFMAvu1gaVEcq8FGZ5kM+qOAzBZn8/3MgXu7LA5ouPE8oRmol+K+I/gB8+siQho+r/U2Bs4CPo/S
7dwGBtPjzJrztjJGtoA8QFTaAMutgZcxb5941jFrzeit91aO4zmznqbE3WVlugSMDzZzUHsIdQ5t
uqQzYciq+tsuNj1EMCZVr6NVTeh8CwlDl1S0j2hFFTlEmblDdBLkGyuByUBK5vdpT8gNmRQM/NUa
t2UUWoWJLy1dLDSHtTmjukBo3Bd3SW32edg7uSqvmTEYc1xvM+97PCTTfFWPtFI3T1DrjPBF13kf
YsBJHlipa/quvT+n+ce5QhKfIjXG1C8NFre/dhvnLbe2BB/ntEVtHI5OeU4oWq2LfbUsRgh7bJ8K
9YLD5inH6rnfJslEqesG+Sj6c1iluKAuiFsQ9LsSxVh513ON0vEo/CZd1TkbMPtxzCEJcUM5el6G
yjBZv62DvnHs6Jql/3LBC8LZPnd1DiHKgJwZ9TUAU1ESQC8PUevQ7kZ3ENndo1P2nU9r40teZi2J
irwva16au7iP/aZPVsLwpdNoKAZVoQhxIonTkBRkgEwt92lxm5TyrW68Q7ZkRQiWNzuYbfbQtsbT
IEZOrPxm9sozeI6c0pjePrbJeoL6HAW9lV6VffWOFgORWJSM59rTexIk+myZZROqwxVbzbHyh54b
rS3r654DB4wfDe527GJyBAJ5EwYZYcX6anjQPd1WNntArXgeVJXs5yvdzF9TC58nhlQyc5daCyRo
z4vOqujkVQYpqnDR1GlwaWFk8kDtIfeVIo5urI99ph+Z7LeBsMX2S9y7AfoOeTOhDn8Ya3jG8OuI
8EvOFuTA+ZembFJIp4lnyBBdXz4GhXA0ffykWjZmNdLsI9Xtev1u5XjUPK9RFn1lxnmIQ4LVPrmd
e3INH+tVd7ruKNOO5M6aJ75yGa57S5Xxe2Y06YaYr67He7dKFYxVZ8QjQVRbYVzjak61wkcFuQwH
o8t4ALGwEiMYMrIivy1N9MgmETcWINPy3PXzQ5UY95Y3vlDHD+ous46gR3OUQEkScsvx2QUWGc0k
kVgqtTfHrHkl+PH2sTm/ECLm+76j1DjV6kHBGN+1rtndFEZ/TqZYQHRcC+cQb8NkYkbVGn5Ucs35
QzyWH7qYIHxZXEvvgOqaH6nhsuNsPbuBFSUyO8Zl1J0zgfq9hffbUaiJs4dY4ZE+dYn9OeZRNn6d
a/qhslDDg5j6OuKEcvWVbfaGQ0wfjyczyfAamTOizb6gJuF3PY5Mbik/DvYq1+sxjxI8lIfSfTbT
6BtV5+k2UotihBnVEgxV0273VhyPDCGT0JMnqZhirjm/emaT+wuH4YNyxnEfO0NzapZO8I6KGGZr
l91uhZoeVNWND9ncin0vbPa53X1dy2w84V2RfIo472krGsDz8jEH+Nw3JrVpLHK9g1nq+K5oBizX
upX6bktdPxv6HFFpUZe32AY6/oxCh40wlcdx7PNP9Ja3gxqtIUw2KKVIeuqwmOpPnI8LNJXSPMLY
bX1jjeMLNnqIzzYgU/DOmg7DSJvsDmCiDjqUqlc6sSgpAD+qwnJa06tNj81+Kh1xigRvGQg7hkLl
quRzRf37BZl9tm+8qN11CYGvVZQEHR4km9aiiIlAnguwLhBj23UaTqm95WGme3wwRDJfOdxwoe1A
A0/USN2iUXSFjLJAjhPb8VDtsnTBWcRpMO9LJ3kW0VR+WtJtfGzb5Uu71MPOiCPxYXRA2ObVGj8t
c4oz5Jg9FNVSnJ2tWh6yoswsXzcDsidkFgcsHZz3eVmAVqNfZ1WxdLeJn5opld150dNVYabVfkzj
+Hsvt+S6qermi8Hd5yf1tJyNfvw6UQD9EJXGTa6qa/SlRGB6yAkGa+wkHy6WVXuTbkhYDPTqvZJc
KZfALpkjsFXjW8TIVsig/UtstdtM0RRBaDaI9VBwlzLdvqkXbFtZ8m3OtPkKWnqrPOT6HqV4vnX6
ulTUPlbCHkoX2tpZRf6tTEprlwqZnNx+flq3xTw2spMfUkOvB3vY9Psc1e1HWzfGtSGq6FAXQqMH
kg4VCYqmTaNQnhqEhdeqc+SbIePlg8pnE36zkT7TWhB7fGF5H3U9BF5SgDpNsdHDv7h70BEMYi5A
93vH7B5KZLj1WS/cEJX9fCI88iCVluWL2KbmdsSmxfeaYgkSXbuHZJrSEIT9pcsw5M+tnHLfqrrp
FR+X7TBpuPHgxefAa5LyRjEmcs6tLn9Yi/bRnmRyGAeZBUJlciedbPUNArzPlVNmd7zt+cGTrfM0
90xL8xNvep7o5ECRhx2sbjtPpLu2SymA0Yrym3oiQS+raCm41jcyD8euv0osYHzKAAXCqknAmYcL
35H/kSiDEMAGV9XYbfnl6nZLmDlT/9Wkc2QGRhfJ27lpF+o0jdG8LY5RfKxsnd5yRVXU5ZMSZrtt
d/Q0tf3QTLXLLHHZWGVYZQsyrlE02WmcKJnSz4t3Yp2HfZS3Nf23KborqA/vIptYSVi9cdK5hCKl
vDT9NNmNdnA5jGeDaf84LcMZ+9R9sbTyQ5Pj7R5jskMVUtk3Kd+7PM1tLOHVGyOKtFpV7CRvPFSr
FT9zTRkhFi1wTh2ar6to2xc6GuuD1btVaBqau6rE8y2r55yBptG4EY6b7TM5CqwB09HbO/ZF7V/2
itt0fVvtlQxZDWCGqHqeG0aF/4e6M1mOVNnS9RNxjL6ZQhCNQlKob3KCKaVMenDAHRyevr44p8rK
zh3csppcszvYg52WW1tBgLPW38bOsjoHrxm3vRNOa2IJoiLsxd1iFrQ+trMewX3DHBVuHutGBmXa
CWU9T1z0pG6N4AKW7KZBNcs93Gd5dBGHxq5HO3Zu4uniCQ52amzfdViV39g3gjJZewCyYhEup2RQ
7xZv205t1uQPdh/1e3/2U4p95yMsHQBjlzmMiLkiz0/7O81AlLBVg4rOUbmnkjBMKquaP8TYqTu/
JAy72Vp9AFAwEpv1aRcZdX0sI3a4ravZ4fIAgGvOwkekUBS5B3OJX64o7hDTB7sG98H7VJioE0N/
ukKoYf8RzH7EtVffzFVkbqA1/6i8abKge+UlFJt1z3rp/a2KVSZd6Xs7quvlEeEFN6Gvwi9l9StH
tnqrliBI6V7x+3jhTjg0mSN56MKXJjSBYsP20yGYab+uuj2Uq/8DkdXtcJyBFUa+uFp93JjtCF2Y
Uby4Hhk60hvCwxj26kNNOfskzPC5sRmLN8kLB3qveqEfL4JSbUDN2sZp/1oVfoS+YYmdSq85TZXJ
0OHppWc1sbo9AhAHrXxvJ4w7ozrpbateG2CSbTdYbc6a6Q9H6oHXh1UhbYnXQs4DH6KaUlcAUKdW
4UF+bIIEsmSuu+6kslb80nJqgXGQw5RpIM27uRy3ivGV3g605/OG8WlDFqGXhSeNQidqZ6aTnKaA
KVHl2aVsB/bQUa2PHsDPycS/9CZqxYe0t0VuKQtZKakTIVK5HXLb3Pk5Sz6FOznW8UiFXn5YQmHx
ku2z2b0iWm4i5345Kzo/zzLM9U+zTBHA01A7p5D7qE9ocGtjkauVt5IO/5pmvr5ee4nxQnqY9TLr
SlhLJNLX8isVD0ZlfkhUcVkqhyb/6usWEL3P7UtHNvFj4bRZOsqo7s+rX+c7mYvtKfIXkomRhlF4
bomCllMWTaK/aTHjgJ2g4p0Sy1nskIZ11NyiH/6YFd+1u4jUhh6PYf+/iqD4XgMLLHrNi+oh8Coz
nhySWWI7VwZnIrLisjL0zTKGkiUNE+nBXhcba2YdvXZulfUIcR3vs7NE+FDIdlrOohDuzdxv7jlr
DDYiwhd+O20HSNvmeCaNamWdn5W8Wzhh6rgpXHW2h9E+mjlUq2xySApnKAy+nt5/D4bJpNdELzn2
gyl7toZAvjhObTyYNRr90c4JOFuJ/cc/JoPthChf7jauHZ0nRkdzUHGFgvREnoTVE61uhNewpi3g
7/ccgqe8QRYAjNdE5zG0imSkmnpMXEat97LKQgGZErSXbsonkPi1qBO/XkfC1a2+K3myo+VsiW7D
/hHusDGBeoJcHkLaTd2D6zqtHQtYXSfdasNx48Ge6reguk5V+ZXtY68JjuM1YXrw7Rn7SW5MiYmI
GSRo9cnSyWfV4x/xt5A8CYjOg6uqi1mUpL934bzL8hC3LiF3YNyFeKbXjAnXCDvC0qahDR+3KFf5
PQiYcaZFeZwBXD3nWS15ebBbkuDjrDRVolrVvkxZBUwauC7xglrrXT+xsXHW0DsW80aONpptKx70
UvprjKBvA6UIhmEvShO3h7FK/TqXgTOz2OALhKYYypvAdhpasSERYca7nC77DJYxbtvVTqapiZ7n
GWatGGxA6pGoJncXbrzUBIfNtDOn3oFnHyBFcrs/9Z3rj3un6ELraVa2+m10Y/lYaT9Yd2yGWIPh
1gMvXhenvPQl89BU91tqwBogXzJmiPIx62wslIPcCuYBUaTVhqKrsiELtJ62J6Od6LiIDC1jr8m5
+uTNLahvTPswVPi3bBanZd84/kIlk0OZFX1p1JRXhqyBDWTOjq7K+2lGKmAOZXaYasnnwsaAkVe+
18vifdI66mNJDRbWMKPIj4wq27mIWkw2blNs/q5SmvjpMuokTwKoSe5s9sdmrVW62c5daACscdtT
vrVQcj6w0bCJ8i4B9JiDIYVKUSBsjPfJ5DtPPm1ru47P8hZkfrOvoQb2yAYQnfTW+tiaW7HfFuen
LX0J9isLeKV+2gk9FXvF3ekU4XMVWtlRrzP4jYMcS2xyP8jxO9Am24Bonz1ySF4Fw+5j5UDJmZaj
nmw3hKsvap+6bqsdjPKw5c2y3rDwQlUYvfL1TZvDIqXsASB8Mf3vGtWgT9O8SsaOoeAYaQ+FEuXQ
aFeacC6tXTkE2fK0WCV/4oVD4J5U1xvLq17GtX7/15+0xQrcZU212b3mxMrODy5yatxamnET/HBo
EBDZZs2PNuYJHarRlFfpYq0jnE3t7P+x3IzCzSIjl5kL2QKbn8RVFEX5VNXfrB7PI800ESIfc+VU
jtXkDvoXz7Yz/DYKjTTIDwzxGdo0N6eF0Rb61eBhme4N6CGdLFMnvLOYJ066zRF+dv6XnqSJqsA9
ToqJYBfoATXGbDYTzILlVR2F0hBaPi+LmsXxyarqgcmzy0KZOP9UI5nan7tDm1PllBADxKfrrBAZ
GcaIka8g0qs6GRDLw6XlnWRfcKAWcGmKdodPSqZ5aQ2Sy4A+yQSDDlvNbYvVA2Q875CaT74ZZ3BD
t4v0vO+egRzMw9LRMSdfNenzSAb8e3DvkDgJTSKkSscNPyEhjo59n6nRfCp83pBIxIrlxJLQWbEI
hvzbauTywjZ5J2FVIIJUXS3pOPo2OjniKA7O1JkforSjp2mR5X1JPOAuY2x56cu+PrkeE+5M2si9
NekyMQrG61CUzR+h3bpmhiWlMF56xvE2x8hWzmSGoAZwvxbl1b97JttX1Zas6MTXXlfPDnoEXmxz
fy84Vx8yLKoXN3BzRr61OteVvdz7c7tC10tNOmS3F1loKVzcPB4x5Cd9Ucp4Kvr6YTN86P7AqoYT
+84GcptL8WZb1odsAYdLVw+3swQRxpbmXGRmcD6uFshQNX5gPsgOwdyGL4szuzsjmOuXdVnoNiZA
JGXpdFGkBOJYMlX+UrYdpI3P5CKFhVmRk3O6tWWIhsn2y5uyNPq7VrO4l330VBcBntQVCVqo5fgJ
QvvVKNWeh7qpbxue7M+iLR5DJrtbNKofU5Zveeoy4yXTRky0W5tIoDT6OL/sg922MaSZ6opek3pE
X4y1i9Bo7725sW8rux2Twowmc2f0hv5XxtL/M9fKv+WV/P+UUHJNgvy/WFu+Kg6ASX79e6zJ9T/6
l7kl8P6BawvFOGEjvmsimv8vc4uPucVx7MANXcvB1Xdt7vtPc4tr/cMERgoRbFk+Quir7+U/zS2O
/w98YBYadBJMcMkRefK/iCj5Z6zlfyutfZrF+A0itkzMNNBC/v+htHbawlpzNNBI7FzMjjTbypML
JXg7dID0cugZn008Dmm1sF3WVxVIOCxB6i4ZkdmFb79yGOo0D6YqjXQrTpPZ5j7mkxpUgvRH/bEq
u3rn7yyXwMi34+YP5mdFqMvvfKn82HLWFo2FJZM5X8bUoRH1f/AI2NY/tdr/9iEDzDKWi/0fobeJ
9/nf5eTofcxgq7R1sBeUM1Y5iVcuLsncOsgyhFwmgqIMJ9G68zNfzvtGZMz8XZdq3PLf0xiSoKJM
51GF23Ig3SB4i4otf8YdgOOz7RYHmM8rwr1rE1xHzoh9XGxnfgzriKgF5XmjtWPvKJCcbHoGR9b+
7yxD5IXuS2CT19ktgkqQxazjgtgw5m0x/vZJ9zvqNnf2jLXhl26uqiVDLrRezYPRxugaIL4UG1lF
P3AVbx76isS32u6PdsPyr+wRgJxk3lrjYV3ysQc2A1DG1IxXmsCSW7GQnEw/HsoTiS8/RtFHribD
nYwbJYbvCIroue6vmbDKGopvDvXoA+lWl1LwLnfIriPYdJl7AmmUq/JUZ/Vs7YTrBa/GMk8fbrPY
1Z48M4Fnz6gm1NkkDCebDpCcLRXw1govTMuofY1iYDxLg7UN78Jed6eA0TidCXU45gp/jxOyeYtx
JX6ir6uHNSRTIQOruWY2V39DsRhpp4rsPswq+FQ3t9WtpwBsbOkYO0wy+s6KMvHS0Hu8XzZzPNZZ
XT8sfVPuarI59kM/Oyh5Fv0pvZIsz1XP7Y9m6PvYstw6Q7C4d/OMGGqtnOHNVa21dzxoX5lVV7Zq
o9lhNUPiPymi35eud2WYRzH8sC96F0DuK9JM6jTvdgJRt4LOmcZQQGiVOd4YmM7uhcLfuxICvguV
LfelKKcvGUY7ocb7yBxTy3W3pGvJpu4cPZ380BwepbAdFB6D3iHeTbxG5D+cRKg7g75GMmPl+6Ij
cKwzWgBjXGqnqmustzAkfcZD33joS7SZVWO2v0iEDh4nppi/V1FDg0ZiLZ/FVnQb8MnKrFa6cies
db6F7AvVTdeb62dQ05Vrbmjo4pI1GQ25x2LvOFm7b7uck2BbT5trf0tnzm7Jfiac2xt/0++zxn67
VomDNiFx50LHloGvzjfCP5Sw3hXVmKDc7lNvBiDxgKS8KR8u+VynYuOSZYOqHpYQaZavO+88aODc
/OpULrIbJO5PYnIFbNP2g9D9BD+J4l6oW0D0dk/ySYIHC57SZnhfh/l9sS3kmPb32FT2zjHzP4b1
PAjjfkPk2Taii8GMySMv33q5voz+eJOREGDkxXNdtk92MdAM5cWR0+7Cajn4qrxzfKTsGcwns0mB
WJSHqe4CzrXxpevGL6Na3kZmzTjgYY+vFGGdW+BK1xDNHXa134XjvhS1/WsFnLrzDb8nzhChR+lJ
5wHY+2ctcsgzqfW9kMZtvaJfhhSxJhiphdl5/NMCKMaNa5BVYTGhzEjNtwmGv5lezKhLOZESJ2OL
3khPJIYuvJVlw0hejS/uihc/QopCCjq6uzjfvKM5LDE0R8xFLcpkLKSD1sb5bnwgZIPU9TtFOcMJ
nqU+dmH34taZR4CGB3deVMM3cbTdrmrzeq8tD7X3erFk/0GncfjHiNCJkmh0Uy0LaQClm5qe7J8t
b07trsnfUXqxTM5RQmlhPDTFzcwS5lbvSy/lwbdU2vvhltQcmE1tgl798maCAVeKjmlE+tPZw1PV
OgJ1Pse7JPNouaYolBDG0LvBlawL74uyeKkcl4m97n6ymp+vB3uIhZ3dyUDFrkTeWqnlKUD/gEjx
cN3ar5MgLs/ypplRmRYmcnbzorV5F4gxXsOZab0x7mZ/mYllEI98uTs9hkeQebE3dVDAjk1PcgP4
Jpk1nggKt/0i7Q0JVZ5tJ8Mt74bRS73eosUyHJIg0rjohu3e5qRaqv7RRrbCNocQC1v2DnTuIy/9
D1uIOzfiuypH572SYcou+6iKFqWu9WgpROtmWN2MPgJeQOhbshpxr2YzCn4BEUS5YmxW5aVyjAsP
9bMxCRI1+Gm570/IK08WLpm477DlhAQOMJi2qZw9ZLoTOdZCXJZ5vhWG+hT03WRYYyDfv6RTkkCl
dZIVUXBYzfK8hZOBL2Q64Ju8s9aAQKPRf8qVOjeI/dDjsBsZb57T3Vog8VUBpF208yOiZd5qPQLH
YE2nQl5zzpzTQrxeDElDhI29s4ImbjJJaIk+Su/VlmxIrL2QoVpFqTcOOkYmmR2lNd7q1rvTgqwR
V/zh+Sp2GoIw2RwdnDMEaQnRsHVacMDfRn5h3Q5EXRGKMK2SYCyTVLFe6pct9I2bznef0DblcdRS
YSyxu8RbRSRH1Db/dDZw0xhtxG1NaSF4IgePDI/VBm059YgyNQPFTWl262HWhRVPak2l80W4SbVb
3ZltOzL8BL9rkIBq1OcSN1GQrwb3CyDiVFbdfgameTaA2q+GDL19zYF6yvr2zZK43Z3WeSOOQIe3
axa+hv0ERtzs5wXZgI/pA4VZ03jpFFX71r+yMZW+C51bObyFAjnE7PLtTEb50JrXR5n2mn69dwkF
Iu7iLTCCV3cdkm2uQ7Sl1afdFguHXkHDDunscaC7a7Y4KWCLM/0K/PFh00iQulUkK2qCHDlYtVnH
wJJv4ZBF3H/VF7YXDis7RDYtfgYLW1sQEGwElTIQ7IKWLhDuz9wFr/3auLHwKEicRPP7mhwVyWtI
HLqMZJL6hACVyoSKhY9J8lnlNl3r/rEbyoepFs9FVbw2U3nODDdBlwoc3D3owGvuu/FZoWug8HGn
KUbJMw1E2r2sg0LaAsnBDRIdEGPe1IgueX0NN1XoIAzPvFd+489Icc2yHrDK3NcLUQKkEn3oQu/q
Evyiln+rTNxFcrjBuHMgJe9TV+WTMAw+VphaBG8dslw+OTSao/gc3KQQ5S9a9ib2XMBv3whu8mA9
WyjWpxbZnZDc8Cs1Uyh1zONQIH4YNysRZrGjDRzvALLHvvUSPFa3E76LHTa0LRHcqLG7nEqNHnqo
htsqVEs8c3D5A8ItnwkfTHx8oCjm9wgmkaxIJw65GNWOCDv6G1btpFI/Y+myE6L4Bf9Df4+M/nzV
GJXKR/zhwRBXqnyCXZp3ZbiII9XO/NbQE/OEspXUavw4uB8gj929i4omVpvJ8O/6+YGY+lftDahN
m3GvlEVSoUqtyWwOYZ+h97TJH0G/4sTmZNnHEh1sYjNjp+1afEhLHIqmuTGa7tEtmMQWDpKYqDIy
2cBHRl3s/NVp4lyQe2gwVRBkWA577OZc5DL/XWfCi/2GA9Ky7DQa0KwHoflGOuZjtm13lusRqh4M
ETF/VIZhrPmjhbcz2vWxB/Cn2yIwSCSq8AfYXGDNUVjtPI6kYu0+2qksbxaHuZt762x56/TWMrEd
8zw8ZWVpJvM4IqRGLArPnait+EsNzRUbGd9qQz2IwH5z3fBICUOS5SMnh10n8npT+jR1DMWCJTcK
Lhpmre+L+rQaEpbFM0kp8CEUIXNszUhr2maUmMB2kElk1FSN38bUNyhAcbxBfTY+4iF8q2RxNDmf
CfJMPH/A2wTfmQfvuGEHjrbZORS2hqenjWXS9WtAxF3iCJ3WmL0YqeSb36x3rr2ArW9HdB3vPiGS
bes92Co6loN+XTT6o8o49NJD1HTO86naz9PqUp2ynbdZn0vH/DNM4Ow5lCQj2dnO5KczMd3gkjpT
eLIkk4dUYBjA7idv+hIqS4OR32Ee0Giocf2F5QzUpNq++F2/wiX/cCdyHEsykazebWPbMcA3u/l3
2DaPzooEbCIjxODI3FW+d5WreLlEeQo6l1MefmOAD2ZhfpKudVuaJnGJAwJwfdtNZpe4Q/7SoR88
CK/Ucb3UcTGOQ7y46x2VMyIWyA1yUFxmaJX4JILGdBFOzhOK15sx8HeWj1JJVQqdn19z7KDm5aCv
Xpxaks5Toz/xnL8W3TBWO99irEoB6l5Qo68pnMzB6cu30RmfmhoHXMmRq66w+DTMsWvI/VLr+aCq
vnhpSJTqdhNCK/h4P+qPS8RzHSNZZk9sw48oaCdkbKo+gGvTcjTb0anzZv9xYNpORx2MTZL1lj5R
INOhFgravY2Y+oDE2vmDVMR+D/sCItpagu3Y9fkxKNCTSlaIuNIQW5Y2s0s1uQQiGP0A06In07gp
3Cj79hrf+aCyCjqQ6QLqXIisfGCRsvKk0wPL64RKKmm6NcANGXrOC4AgWxzEFN40bTl/ahYMzoxr
qwbDwvh38eG5OOrhtVnLrRORj0O6CGHpvTeMxkWPc/PTo+44w4QYR8MK3ZS61OUEMamOGFyM+0D5
5CTprobFQt7wBHji7BE8MS32Q+d/lEgjEq/2Udy31oJYH0HtvotI8FuDcPihVXe4pWC482IjsrNX
fxzmb3vL1ptQ1uLDt326pBoqktDcrhpXkjnXSREE8HqL1R1tCj2eaZYL92VkOEeF4/qHuGGcOfhk
aiN2jKUNj6XZErCXR0OYIPvTf2VdGBdoeTu2gwwZ5UrBXNS1h9Ud1pHjbvR/MuXqB8YJdeVVC/c+
N7aSfUVP3o2uS04rtLsvsvZxQ1m+PEo7ct+WwbC+eoeLj1D7z9ZF17zLTaawagixBp3fS8c5NUX9
FpamiAdZmgc9TcLAiNzbqdMX/Z0R4RMdcfOxWGGpryYSaJVl4I/xILqZLnzjWeYVnv5sqJfEYqdE
dtGhVM6EsotDFjjj61UT8GfZ5vlX5WvnNHrtvB/blUnZHYy7TaEuMjPFqzBb5E0RWf0+x3wWR+z2
B0xSxVfDiY4q31+Z17a5CY6kidYP9RRUJ6v3pjPEtd6vC3bJcfEQE1lCH5cwy2Kem/59yNvlC2nt
+6S572Gic1aoQzc6HuWIuV/+Np2Kc1VMUVGzJCmctK6ZkVJQj5B3eibwUkMkfrtFX53d3l2WWDgM
jWZgubvKDgLS96vswTfVdhV0ipt5moe7wfXrXciez6+tXyq/8w+jhbczyIkJnHzvfnBY4foJtXBr
63sMVT6PtbEExwnP2rn3l36/TdP223CNZmdRgPTRz5ZG0lw1jwMhJJ+V7TnEfTHY84/9NGVWSxjs
vLImV7RHRBwfx3Et8XtIf6jMZPULuEiykli5Au9e1wvwvJO57Z48h25XeCO+PduY4z4o7T9t6VWf
bA7hj6KFcL9mS3bbC3eIh7wgwH2185dsCWA+ay+4uHIJU3yRZSociT5hxru/UY1mcDJQC5mzSd5k
XVtezKDm1NbetB9HXb27keweanKTL0FOY1YJfn5x+2B5rKdlvi2CbftVW7zp/EJ5j4UVou+qrfXs
zlebS79uv3g/uEzGYefv6t5VV6uL7HiHNuWdQNpp4+Tuux81CUZIZtZbEhe6By8SbgJHZL9eLQZx
YUtxvjrKX8xg4i3DgjdNRA/kRjJvhkgIZbRp5csQkJrTfGZJKU9RIPwLewbe6MbYdq3nFklIZemL
QJ18LLK+QiLikWeoo+qo1pBMqmpQfSJNC4XdvNYoqgwzna7y9jzgR8teZqgx8cGEgdm+r2G2nXHK
OqnlGdk5sOVFLO2zT+zMgQhNzYzDUGGXgDejat3nLZjmxMYsg8TN81iIr14lF2XqR7FtKiYKuDyP
fSdfhTZdFBXYc2maL543FeJHsGl/H0L0egHcG7iBv1ovmWGSThH1CLWQ93jBg2Eaw+PY9agNx7z+
qCWqhH1X9cGd4rnc98WAcLSl8OK+R21VHG2ccviUZMHTfY1thajPz209kma36NGQd2uPgCiWwwpj
5+HtgcQeO/mCE6t+LbNmcuM1iprL4K201mXldQV0eCDtoAO3Vix+LO4ui2g4hv5LKzask4Eb7IoK
eXGAI+LSMJ14BN/1QTI61kTVRMTCHI79gP+8Zv7x9TqkQdY3NzhlxLe1CevkUGF9RTb7C/kqvBSM
MbFmu77vaM5+Qg5qvROyqx66+hpimrHE3o3oC/fKrz7LpiWosaa67bmet+5AWPv0YbeG822Upn/o
aYI+WVj4f+u6zb4XW9i/VWnazyIsjRsfWhkFYrQhtAuNCDO+Dywr9kNT6rcggnpDv8CJDNQxcocv
VninXMVOWQ4LHPgKE/8rbPL+a0Kq9zuzQDHTKmvG4xzlPYIVesHY9a66saJuSG9ujW0vdTCVDygs
IxClgNyP3RggqEnnVbG5NZCmJzdqOaLMfBIM9WWuUnZg5zm09XJYjNV7KLDTvEA+MAQMyIRvO1Xa
+yVgcITSjhrMVtZYHUfqld/8oQ5S2TjWfgMXx3SgBs2BIcR8QwQmvR+9W5C5MaHhsNMZnIaUiHA8
aoV+kqzf5YD0wP2Vydr+dI1ZHbja3Y2L/5b4AVwrAIz+2v7kFnomOteyyyIq981gQLl4ZKhYccnP
T9q+DE9TX3HIW0I4r9MAbLyPcB29iAaeeinKoU/a7RptW2EugqlLBiSDB6uz3BOGLo77VXjj89A0
cwpzhI8US+N6GTdh3JWdr79z+v6Aq7b+udSiJ3VE5/a9ItnqgXI8myzMYKqTvCV4SDQN1hUdGVQp
OoSPvAxGZJxMs1Gv9iqN06o5keIQFPWDWLuffF4xj6s+AjRG4oDz2r81DDtBlYdvp3vI8lwQPmFu
1IdurBPWNR5PHXPtanjt3qhB3jOThkIRXONE0XmSyTPeEsNunzG3mnyjFipN7omeNhzt7swK4IcT
7CdXAiS6t5w7x9PjyyQG8drjX/FIol+2m02CwqFsKo3UqgGxQoW6jvwuFxlMkAVga8Vs77ul31Ag
4a8nvhqQZfQYbLca8h5M+JWlLjvP/tyfWTDHvU1EzPMSGdaNxrFtAWw43iOoWU8jjbOid3PJ6okw
uDSS+I0deTooKqeWu8IBkizEEDznfZYz8xuleiGS2X8fe8M/KD7Tm7d43VEuOmmbVTk78r6Kr2wr
DOOuXzB03nmIsDaiaKoPlOldWkTDuCsamCdc2mV0HTAQAc+cIV46lso+OADd+k2pwb+wYljUa9qe
7eyybd3qdBOZ3tOa3A8Xtxz7CyoUdLZO3dXEKRj9+Dn1XvUNXNWwyndFcab/Vb7ZlRE+qgbhWzOJ
7nurRPe3xWayZxRRr0sreCaayP2cJ0Xsc0CK+vOE3PGoETbSmm4BwKJ8MO5IoWkuE8z1feb2xmny
KlwbpVtcem9wbgeEK/FoErZWN6a4gDJxZ8nI/irDyu4OjVwZ8mzXk2mdz/MrsNhUI4bOpzTvaifB
rOmm7IftHk1tcSo5lc41M88r98fP1PkMBqBLh6yK5JMhI/myTTPgi8ZO/dhy1BQ7a3O4FXDbd48h
KSck+zfLjr47vuF+xEE5td0P5MFwWLqVVAqvsdaUhjKenWlQkRm749LeNjjycBCqx1GBflne0rxI
/OwpmRj2DWwgtm0ZOk1KjkD/WtQq2HPYjQc3Codd6a54nzyZ58T5hzYZqiWvB2seUuWDGvVX+Q7f
q8NKJuSfYIHal9IwH/xIb/fSDOy9Vdg20nVf3RGgw/LkBhOyX7PxmNWGnmFqGR+yDAVeZW4vhFK+
jFWmn9pAtClOOnrF+FUxbWseqn2OCZYyY6KGWSqWRcWl147M1khXR/x8oXHaNohQQizwffWheBp5
+eFrCcZdQ8nZr7YMp18cMsut66/bnUlb57lgr7ktO3d7zW1HUOPpi191MdofJAPieIP6+91UvfXS
ZdMPjgzA2b7I9gJI5dZ2oc5QZznNnPBNbIma2/mM6Ke9zKRjfZHjddycUN/YI79rU/cKX/48DSeA
aP3gd6ErE7SV12lrKPFBFmPV3mZsWBsJOA+VZ3ICua04t2aARQ4Jq0x5jYlvo/PnV04hwA5W1AOr
FdOVvZ1XK+x3ppN3wH/OT92sDQ781i4gRWqHhPNRr9dU6lLufTJ+6phhpX8zKA/94yOwQ/QMQaez
Zt2z3i5344ZHt7rmcyHEJNNotM9NUI3cJv67447B0XBmZ7/WVvZQLoNg8i3d7DA4hiGTwDPbe0UG
DCpP474pB/87980vwiWLt6gH9xpRo3kt8SoeNp8dKxfUeh0xKxEF3deKrIqQiDRElWjpYp8vG8gb
O2a1MXSFwjERcIVvRAIQKFJv1xj5KglmdXLMfkTN1t1Rn4je1DCeZvojz3MNHsf6u8RFdt3flXXB
B7m+dxU0imbwQvPMxw7gSncYyrnUajwE4+I/azs/CTKhY4j4jU10o6qj2tlB+5pn4+vQbNdihdU8
MWTcrA7arZl0dcLhpfGYV+GlqcT9gocOzPbW6c1fWdedw4HSE7s5aSt6qnT3WC34Tqqt5VI4eESi
7DFXY/BmOVtDBM1MpGtoaIwHPp29CJtic9HmO2MnrlwDGXYnnxYfK9TsGeZ+NPQLywZrPUG//sJE
3QR++40ZaLjZqhWBrO2PM4pDRsHfyGCvDss8CpL/oO5MtuPWsTX9KrVqzlzsQBKDmkQjBUONJVmy
fTzh8jmW2fc9n/5+cbLyloW0U+tiVg8gCAFibwB7/42BAvN174oSmwwuvs0VtbD1vBhOB+q/bz7P
pL7rLRHNfksD57NM82EfJxuYHZw5KTU18xPEfaxAoDHS/IS4TDG7zx0QrGv23K8QGCnFR9nt4iGW
L5e5DPGXp/sbBOVXetu8qYu+u2odQe9n9Gi8L+69ydsS3OLanCTvthFZW/tH1iz8CLOO/F29QVSY
HYMs2SfFI7gM954nKcXeTq5wW71ou5/IhdeLX8LH3abP2Qh1BzJ2dNgwB/8w8DIP7SWJPpmtZ115
s6RhCIyaRwPKcEjX2Ega7GQQzFdWX3FIgfJrHuMatPbJtOlUdW2Xs0g1PbUZnG4WZNtxwdJwRACT
1Ly34nmgvGwO3Quy8Rs47y2/WZ1+veW16B6blapoxVMZl5dkHr9I2obf8zqhPra28fDVXEX9BDR/
oVVkQbdFS+mGUnBlHoSokT7ailQQFkl1ZxoGWgUDDFKO6vkFAl5324O7+eYZY0+Nj1uG3Atr6L+3
zbCcl8xLPmNo1N8sALjo866pCCU95mukOnCT7oFgAJBOAeA3hRkDGAQLU+4h73DebmlRjHuTWwcF
lnW2PlJ7m17GasouOsSl5xx77Fpv18Uy6mM8LHZ0RkTBgCO84bJwRfu+giVMD/YjSMwMNofv3vnB
nNPrz43QwGiZrtJiPdEybCknVNs1d1KYrR52XVQf4/IcmWlT7FfHggyc4/uaggBOj3nuBp9E4uN6
QS+yJmKqpP5UbF5+NdUk4qltq0cLl1AB3xwRFHuT1h0XRjekcG0kOyeu4SbK2uSClphrh71pMXtH
qrc1oCAX7EAh7e7gQR04m43/XBQBBSqRxNl9x7v0BjB7eoX8HH0oXrfpOrgcsNDMvCj3f9hdnj5s
hZhp7XaN88EZCcD95Bgj+9ErbvzKSukXDe2HDCboZ5pu04VSYhy8PLX3nNj8PvqJdP35eensTo8T
8GMbEl5rgI6e1+dKjPWLh3bYaQVMscO5abjaPBHdm1aEZFnymNj1V6dKP4vWoyoRJAGUTHP6WFpb
fTK5u35xt9p+KOx8wNw0n772iWHD28uM26bqEcJEog7d8EYWD2AH048r8NJH8JJ/2ilVuyPlvobi
Uy5MF8kNaJ8Q9TK6XYaH74/FVfOpqnLvoXVz/+DDofARqvblX/OF+ZGt9UTbG5XVaiWHGa1p/ICD
AHZdZMmnklfoFenACePONfd5XDrQEp0toStqeXeyrxOQB5D1mrHk6dJ01p+NEaFjMwlxa9IzOMPp
rO7Xsg1CWoX4DfjVn0nUfCwis4ZWwXuR6ir/o73sJSgy/H40CkhfKCG7XVAeO0v+6PNte87sxEb+
LH11mra/MfwC7yG0se7QS8o+UDUOnumYA08NxvFxpatzlxY55c9oG+ht0BnbJWYuP+Kl2rq70c/k
Nx74PJ9aXr+wBkvvcbErak4IF3QoV2U8LP1grU7JnAewvgLxyva/MFoG91MfV/GJR35CqcmQV7xH
TzJLt9MoSrRoUAz3ryYDRLYjK5prRWMhVpDQDhJDBzA/QEf5vpJDhH7g6D2a06WHycMO8miZ+vs0
d7J5VyBSEO+t0ab4V1ixCCliWQ9lFdQPY5aM95B767tsTpwZ/ii9fezCrJA3Ph2GOadYVbT9j9JM
k8+jIdZ0xwoiqyRnIzjWRfmyUfn6TDWO0llbu7cxT0r07Zr2WM+ggoqYsgrNTh8RjGL4kM1wLRp4
y/tggP4UtW5z6EAv7zY7r26nrY7CQhZ0JO2OLCt9+NlQC++dFaW/FtOUvVlW1rTLUUIDBVLSqLC5
yM1bi6BKKx+dxEWhURbOU93kK3ablb+fm6D95M/HFkjCPmqGBy+CozYCUoA6Zu4bIE3HevRdFMi8
SVJSAwl/uZ6Awd6osoyruSAX4PjpTeFOxY03DSuw/jQDwXB5MiPPhIaJu5w7NDM+U1sEGQMnF4+p
/AaVru6D5TfpNS/b/GXbnOHDKtDyW1az/MPilXcd11v7JYIU9tlLDe+7W3aX+wSsLIBpUNUWiO1V
YhUvXVO/zH15WHhHfAjWvj2b5YRFirkZrHHr3tnusFyN6djerH1tXNOSh/QDZfiBmj+/1XIQ2jxQ
NjJD6soRbBMTV6vcbFDCAHh13ddu/w1Mub3Rv5fR9yRO/JPltAN6OohNIrqRZx/NKaZlCf5wvqOL
MZ/kYJUjW7ubb+3Yxo8F/kCBzpJMne8mgLsDJf47OZUu9RY39kE+UKtp7Evf3IB1cB4nLpdDf6Ej
zaJBfJU217NlARbAPgIP6C76My+XS0LFXf57DVbnAXY0wiBIQaC8A5uyvXhc7IA/viKMauxR03+e
zBVEizWd+T/OTU597RglcMTR9azbrz2YFayWYrR0EFRPnvJ+2EsezUeLdvHdgu5YcEByT3wXaUIf
X3Cfu6emlt1PgL2OiG23R6ftwrbwcTSIufTQIXfdBYpl7NKtNwILHUpDGO85fv5tsfoWIUqV3XQ8
6SJBH9i2YkqDovKSko7S04gd5X7GL7UO0wzuCZcRW14BSOmOLvgCvAF8+zbA4yjejR0ovHe8SN6q
DgPHDYSL1D3C7iY9Pd9UdMXT1MIu3pwRv0wWaH1JMhxTp8/+KW/8P8Jy/9Ze4A1Q+0PzWn0cutfX
4e5b8/+DEYEA2/t7tPan9HWovpVvfAguf/EvHwKJpwAmPBSB8OLhffwvqLZl2v8AYem5wkPz2/Il
Otn/8iFw/uFgPIkRATBcYVk+COr/C9UO/oHjIyrhLs0bKVwG+Z9Atd9uDcO2XN8FCO4p4GU6jzDp
ccmj8+EdVh9i/Xumsb8bWdlsS+pZXdEU8zkZ5r+cPP8LDvQ7ouW/GVoovlZNthgIX1bLecj8jdqy
9YSvy/SOSvjvBr+oh//kAiClJ4ulyOazT4XtsNTlhyKPnKufNsYvvAZ+N/hFEf3nwRsjD2YbsQXh
j7cSoYD9Vsj3ZNV/N7iSZgIEdeDoMnNuHtEVfMqKFq2sDnpTv7g1/DT1pRocs7X76QxIim5iAKjH
XBGK0Rv98pt+Gj1OE4CFfESeKe109JouupH5OmvOXTF5WbFc5CHqjec8aGBoYoAp/Xe+6GVb/L8c
/98BJBSKw5ynGL7kKzIVNs4uJ4TD+/56syF0feOluS37cY1AJBnRZNy4HFGaH1s1zqH03tlDFw2U
hAR0OxgB4OpXvfVy1axQRFaxRu5w9qYUmF5ZtnedcP9Hp9F/r5irJAZ42kBc7WqkHCDvos6szzkg
0Xd8fS775Refw1FSQ4C4OD1qczgb5UJlp0jGZ8MoT3qbVFmWJYDmUa2o16EQ9ZrQGbDq/rve0Mqi
2HaJZFfpIIxnNRSfuDgXlKq3eP6gNb6rREAwTpQ1ZTKeUTdFxWyo22trxCVSb3Rl1SUb0c+GhoUZ
jLvewpBtmZ71hlbSsTVaY4Wp2nhuferXCNp21YOLmJHmuigJGWk+0x+BIZ0BEGRPJtYqp9WCc6w3
eSUjx+haJSalqXPboi1HswFmRrQ96g2uJOSm2WJvi5l6h3tJe1gjq/kTolL+7T8Pf5njLyLJvUTY
TxmZai8qEyYJxo4NhJyMYo7Oo1OWT+0mEUyMRGqG//k//S5mlU+MoKnjA7Uj2yA1eGMFFXZsK5Vx
vdGVL5xiZoH6gzOcK5BfKbTvNP2wpOgQHvTGV77xDApi7k0yTtV39nHMfJoT7fiX3uDKNy4M6SNr
UQ7wLTz5BwXG9Qt8Yvuds+t3C698YpizeE7lfGI0ENH7kR0F/qp9+M9Tv6zvL/aPo2Qcu2gpSMd+
f846Mf9oC2HfVM0GRAOZHQSDx2i92Dk4Qm+lbOXfmYndrWU3dGfa03dO0Q+8oIqX//xTfrNOtnLG
u3FMmd1fuzMyoFceLKoVVpTe0MqRgiac7ebG0p23qv9MMe4IWeOsN7RypNRNUyOcwKyHxLorh+I6
61y9g9BS8r1IqNBElLLpc9vf53y9RVdKb9aOstYI+APPdTlKKFiEyZL8WLZMaqYCZbG71I5RY+da
UwTzjSODZ9duPmot9t8mrD9ly3mcs65pguEsp+Q2M6dwLeNrraFtZbFxlqgYO+by6tE5KUfjD4Fo
hd6S/M3g/WneiS/rCa+nAblkZCI3Cx2iGtDPZ72pK7l3tKKCpiAqwhKgbQSrCOqg3shK1hVU2HJz
sOE3Zi4lxfkQpb5mSCo5t7J8x04qozsjLvUB7Y6XOrA0P6WScOGpwVRtNmY9GPWuNL3nZAFNrbUk
lnKMon8Dnr9Iu7OV05GCHxjD6dcbWvmOqOVHyJJWHUSR+pu0hicAX5p3pEtZ5Od7BrRbmnfwQM5L
4vpHxB3a6xGo+FFv5srHbCjGJSC4sNYS7d5FzQ2FDM0kqHxMVFIDdBnz7iwoVR/QCPku/e2H3rSV
0wwWVTE4HtvbcpyvyVo/ZnWnd+j/bUj5U8RfkOlefuEHsDa7KH6lTqi5AZX02qAA0AeXtU6MbVc7
f1Es0PyKylEW9D6dlobDHcmh78mYoJI9939qLbWppNcVnGc2Qp9BKpwe8FCOr5Hl6mUpUwnJgMJ5
2hZZf/ZX2ni+dcyLSS+VmEpIen2DJAE6sWdaNQ9T532JSigg/3lJLqH3i6sbIhBvQzIwkOiFQXde
xhqcxNgWtJJkUbavZWmLElhw0Gm91xFKf/uvAuxFMagT3Vn6MeQSZDrl1ZBEuCP/559yCcZf/RQl
/tfKLRfTYvxpXe5Eb3/1bfGkN7QS/zLOV3SV+Lh9A+JXNsAUDMO19ILJVBYm7umBL1BKz8BsIeT3
H9ap1yufUjh+83nnTbqZLDngtvXijlDCKgKU2GiuuJIF6mxBcRE7gfMKDC5ORtD774lu/O5jKmmg
lMKKNyzAzo1vIgAlXfRpa/uTzufEF/LtqnARGntvJC8iYbDvl49csg56IytZoJebkcvuwsgCy9HC
BASOrjeykgRic8JYBHF0fJsgZgye/wxc/T2H+EuI/HvooBPzdkHMCXqct8z9ObJaBPl8+CTyqfIq
UX+KRlQ4tH7CpcHx8/E/190cLQM90aCEb12m5HdEw7SCiDbJ28Fl14IkzFj5bIlPOZJobRBpflQl
+u0E6U3EQ6HqTu1hWjCC4xKqtSRSCf28J+nCVqZN3H/vzW6XZZpbXFlrc/N6jMCYs9uXt6BATtDr
33NRvvzuX+0WJezhHk0CQ1eWukrgx05YqeWZ3v3Tl0rgV9CZYKVzR/Rxejq1q98f1jqztY5SP1Ai
fwTvGl1wtucAyEExOrsceS2tT3lRWvp5dxv2tMxI9rRn9G6vxhb53iUK9YZWYp/FBdnrE/tDJQDo
ObcW7yy9oZXIz3v0EFExYEHQ2MUsR5qe5nooAWnhXYFOHUvdz/ahCWA10vnXm/RlY/50r8X6PXZQ
j2/PTonH2IJ2g//efeg3eztQAtIcSXcND4jzWOSHBXUXP7Y0Z62EJEajBapXbBAYA/vRLm6RhNHc
IEpEpsjdV5nntDCMM/vJdcZ11zmZrTm6EpIWzbmLmz25xMFwxOr8516+VwO6bOFf5BJfCUh/6dEz
Gql6+lPhtVfuSKMIKCPAcHfx5fdpQxN5D0esfA+p8ZsPrNoxdxvyEjjcEEuedZjdHmoSXH2tfemr
cRq1YKvWuTtDxkLyMwokyiSZXkXBVz3K2xGT0S5I2/O8rOcyaMMCc0+9iSuxumaW6SNg0158WB7N
yv4oU++fsn+APOLX+uGfn/J/VWP5gOPn0P+f//279VZitexSaY25xXpv7dmD44N4/5XerNVdDzxR
GDJvz9aWuXsw0v3BLx1x0Btd2fWd5bcRmgftWWwRgHdE3dC20Sv0oSr3NoO5I/IafsIurPvgLCTb
3VtgnGnN3FNOIh77uY1rIw8t6I42vkBdZ10D1wOjq/cPlH0+gv91s5KLHE8XVGUcBPwdzaGV88iI
gOduGTsR5cw9HYuHoZ300pinbPJobLJ4lVnLsrQ32YJjlTCPeguibHIMtHBFHdiJvWEepAfmtSof
9YZWDqTFsBDJNsvuPIu+2MdN0eCXUNjVX3rD2283YgYYQ0RgibmTp9bTkojl1CPN9qo3uhKhgR3J
Ev0u7kSZ/Zp1Ca5BgEj1xlbic90Gzx7xOjnnfQTuvrvv01FzbBV1BKbQgHnHLiw6+Yp38b6xQfVq
zVso0WlOo1e7Hh+0NkyIpXKRDUhIjK4nvR0jlOhsh2DG7YLElWMvt7Om8nrqM73tIpTwTA0kwa2a
GPL6+X4r4eO2nhZWxBdKeKJvXMQJNuln17A/dyIAdvre1fySVX9xyRBKeCYO+hpR03Xnseuj+h61
+aU7BZABUDMfrQmqcLKJT0gN+Ti0CuDeh8TpodbrfXAlgkEbOEVQ1O0Z1tYPbGu2PdLremAqX8Uk
GVnWDehRX9oM6BFVEMaTCxxab+Zq+EpjhoKB2lTZrp8qJ/jE9eyL3tBK9GaOvZRTQ+kIarD5Y0pn
NIkhxL5X0Lh82V98cVc5X6eth/aD5taZkiMiB9weywEdWa25u0oER32DuEjFsiAo8zBFzR+J6Wie
3a4SvCYwpqRq2CwAOMEQVy9Y2upVkFwldhG5HNqBFsl5cRCkTWLML/onvRVRYndA/aXJNzhvowPn
IIpxAp1GzRqJik5BQB0r8O5ye4Sf2XCJuXjo6c1bCc2+iYssx5IV/TzxxZ58NGZHvahXQXtyrIrN
sGZu6zHWsGLGXK9KBs15K4FZUOkGhOVzfbTjB0T27/o80KvSq5C9woXHNsFPOCOoH+0iuMa4Ipp/
aq23CtnjHuNW2+UJLGX9tZAtjjYWoKl1rze8EphIuQt/rig5YEjwmEYe+hKW3uXRUeIyhfOP8Sw3
AiS40dfvUYDzXT2wgu8okelakQcNkBO7d2YEGz3xWnr4feotihKbrREPo9OZ7YVo8QS58a5qcr29
4ijn6rgNVhX7DL106bmJuKz3sV5GUSFFRdBNHhXcBqvA6BPeuU/25GgObb+98hrYXs0DRgRnbMlv
0Zn4VAW4feotthKYS1/kkzMS9WLqvpMDbltUtPWGVk7MHst0zK2J+WFJr9ELuymD5kpraBV2Uqd9
4C+IMp099CH8Aib5XH/UG1oJyWVDfCDDRu1sZsP3pfPvMT7WPCttJSYHaFep3Ji2CxsROeZ7UOV6
31Gl8RgDgg1BQETis/DoN8mTlMZJb0WUeAya1bE3hwTrjOZL4pqID2jGo63EYy0n09mmsjn7rfkC
q3PAzREVQr15K2flsNhzll8ONNgrVyuCSbthxiJeb3D7bUzCr25LuGq8WXA7QkzJkl8Mf+6/6I2u
RKWFgaYPs5SoRDBhmeWHhI6o3tBKVJYOKn94pTfQ0uM/psD8WBmFFl7ZV5F3k1gmB905Flz06S6r
ECVAcSfRi3kVQuQ2yPNPic39xJDFfqxGCQPX09vjlhKZ3B8sqJeiOXtj9TEYJPonyx9aC65iiBJS
U5L2PPvnCU3pDKE4HI0jvW1oKbHpj3YWxDPbsNkQAXNlDtmxHI56M1ei0zegeVaX+q2B+Gaf2xjR
W5ofU4nNDB7TanQU5EQ/IyKYTTFcTFBQehNXgnOOhhk/2bU9RzlKwmKRD23ba5ZaLCU2q34UeNWQ
DsfRgXmCWyhCtnqgHP9vtuZPjSIvtZvNHPmeS79cxW720sW93sGmYommPK8QseMW4bkJBui+99GK
Jy3Uhq9iiWILWU8x8uLJZnQ8irncjq6JFq/W51ThRCk+yCi29805JW6QCPpLzJbmuanCiWYzyoot
ARfGCQchuMmTGHu+OGreK+X85mFvKhEqF9uNcChszlHUXvvr9JxZmV6nwlTicy6T4WK5RnziELsb
kjE+GEvr6AWRCvJJCuFvEcfFOWnFrTCd0EccVe+DKvEJ8gGH2wK621LjPdI2yfd0KhO9rGUq8Rkt
bu8N/sKdoiuOvTE9rLHUy1oqRxn/ydYdXDA+U2cje2kWwx4JP61qh6difDZ/GgysE7l4FtltsHX3
RZJpvQXhWr+9rFDQxsa5lZcaDbbHRd3f1LYmO9K7EIR/7m3H3jqCLifZjsOYHfyifdiE1IPIeSrO
pzM3UaxmBrvBdyjq1U+2aXzT2YSoer6dt7OOhtN65HHXpUSD9h6GubSNtbY47Pq3oxeywiQAKUQ8
btyrLh9eUIx90Zu483ZontyOY3tGc25TLC0b1Orm9pPe0GpgYiNVAWPF7AU9hsqq9/kUaIUlXPO3
s84C2pMbKtjnogTtGMwmYi4zUlt6E1dutWieydks5uY82gamFcPrYPiftYZWEThLV3p1aZBPsgGz
igoN/WzRWxMVgVMMLVTKIaYuOyCAvSTYzaDwo7dNAiUuLbPOl8Fmf2PtiFvzeOvGrtZx7wXe22/Z
YfgUraiZny/+P7Ipn6Yt0nqeeIF4OzSat60NWo0LkI8Kq5OU4ogNcK45uhKVVtSj32pT9nWCzboq
/fZ+7QahdTog2fF26lDQbbecuOjH9qNEutvtC82RlbD03VEiUUr+zpH3P6FuOe+8WtgHvQ2uRKaM
rRXJKTaK9DBzn7YbFKev9YZWwjIq5jbrfDbKJrIr5BIfZS61nshYBb5d7a1aPSDOwDSQ6f6xLDka
9HqlPE9F3KDSEqBYRoL1s6a5GrZ+u867ctJ6anoq5iYWdoM4PV0NVLxvrQa7qiJ+1lpuFXCTygSE
YAtIA7fDneem16unx6rzfCUuI3PK/LgncroESUFJ1S0p9I5KXwlKzuDK3hY2Sex5J6rrN5GplwJV
AD98gLjCa6Y5o2iJF7LVHFBujTWnrQSlREpzaCrCfUvMfe0Ut2jev3Nfu6Tof28GYnr5dm9TJSzg
eNH+3VrpuV9LkKVfU2Gjf4hbgthOuC+aD6vpOt07v+VyEfzFP1Sbsv28VT4livxc8yOSPUpl8e0S
d/Jmm+0WWMtU1E9wLCIEyjzEvrV260WN5ueLo92WtrWmHfeYesi+uN6Gct2Wt5lmnKm5x1miIEr5
+IF0H9rYvqutWm/mKhgqkej9u5FscAPEMxkE49dCNL1eOlbBUJFbDPaGJN/Z9yJs14t7x1+12h+e
p14Jon6M6p55932H4bmPPL1T6cFEPE+5FPhDOhaiY72HMf1RTc7LgO/MO9e7S5b5xf5UkVBxksh5
Ttz6jNETfihe94QQq/cZdUm9g8pTchBklhIrTr/huo6ZHk6h37Ipe69i9Jtw9pSLAbWRdF0tyv6l
j6zkhl7da5PWNrYTeGrjdpS3xkNU15pZz1MSUxp1XVZPIKScrP9srfadPw5aFV5PVWTCJa6JJQKu
5002MIoQldtV6aRHK/I8JWLrtMMjgl15rmbP+ZGY5gicacZgTC/fKDcGy+lo51Czx1Z9XF/MaMn+
cLoy0QtbFSXlFK3X+VbF0swedmiWkeExlc0PenNXIncxmqXAWe3SpusrmmkSsVW7n985by67/Bfh
pYKkthwm2uDyekqmBU6XeEC4WS/lqCApSTFj9iyqjnS2swrx3HbCmCHZ3jnhL17Sv5y6EriVcOKs
SmV9nsfBwis8ydd71Ki7FI3AaUL73x/rZ+rL7VOXWOZLlQ2LwdWo9L8HbpnfJAgwYl2WD/IGJUHj
JXAuxjSCe8Njh2g29mZ5DYgDAc7l+4D8XnPFSd9Htxb38ZvJaBlswjvhgi/HxV7vWyvpomr7xkV0
taIk2d50bXOX1VKvxiSUCEPPeXLnYpIhF8PXRDbYphl/ac1aBTAVsq46mTO0a98BVO82vbNWxS6h
WTVMace48VLsAwRjhyJ959bzm22vQpemyEq9nhdhaGZJ8Hg5rnDAncuveguinIcoIq8yRjI67Fqs
FdcYs+TveiNfYuGnJoEV510xYecXumaJSddNgFeI3shKNEXZ3EgvqnFA64+GWez9UY9/7akaT3bi
mfbSM7JwmuPaB1hatJo7RDnvZgwQcAZiaJydrpx+Q8m/0TvvVK0xzCgxixBsPsST8deNaR9jVz4f
9VZbiUbcENPYtlsZ5jE+e2jsPkxVoFdj91TkUhaNG/4RDO4aOJKIK09WepvEuTwiftp+cVI4/QJx
LPQr5yAw8pizZ60FUTFLYuswnrKqi+1utkfrAjHgP/RGVoIxy1Cyn3DeCX1XFPtt6LO9VUV6SAPP
UQLSHSKj8MvMB1xs9tiYJ/hRJ0uhdzqroCVA4lFsyIu6vxDpDThkhK23Nn3RWxnltFmEb3gFZlzI
uzv5nV0X0XPbLppbXFXMka1hu/3iiTDAq3MS1lWb2XrR4yjPx6wr5mWbJhFa5nRAujztNr2Xo6qX
g9teMPd4CYcDAsJ19B1vI73QUXFLbjSaDrozjDzI5hC71lNmNYFelVCVy0Hmq8i7yBVhNk8fom25
62e93rGnApdWZ8OVJxYiNFvkf4c2Kndz7Wne+1XsUlx5qSu2GcMC4Xxch+wBueYnrd3997Xxp1xl
BVBDzJyhuZuEnRWfO1fvYqtCl+YpawLgEYLkjWeK1Y/jKSqwHtObtxKVne1nFggXEZJXkivfMIcD
bqWJFtTXUzXDcNxweoxoRDjhbYii4FkMeoguz1aicp4BK4pqFGEzy0NkSCwJ9RKVrZyWsdtm1pau
AlsuJPex8zKP0nL1AMqeil1qfENiDsroAYrhx6LGGd3klqX3OVXskkH1tLdntiF8pdt6zD7Xm6t3
OqjIpcFN3KQvifoeJ8JvvK9wwpl7fO71sooKMliTRkAU35YQ44tT0tv7oSj1Lm4qwmCLjNztomUJ
PYwFdvMqn+EU6uVwVUek2jqsVK1xCRfRJMcmj9urIfJrvXKRiunKh7lFRdTiezZNcu2kQ37qBktv
o6uYri0JvNRMDBGmiFllUTXs3Qrnba3EYik3/KCYAF/YDF4j7r+zgLntMQvxNEdX0pZscTaxrEBg
nJ0h3+K2kQEwJY0zPZqMpwpEwUL1aQx2Lt42zWHaLi4YUu81qOK6ihpPOrMuzLDHQ9SyotCZbb2N
rqK6VhDnM4QTM0wn6KdLtk9sqXcLUlFdDaJ4RdXH+EsZ7cfGLp7b0tCCF3kqqKvEiDVvkmkL7dL+
hOwHmnP5rLdRVEiX50zN4G/Biqs2qtNbKj9jhfuotcVVSFdedtPWlskWRhBFbSpA6fTc56WeuICn
AroqrGBsJ/PJWqN351XlsZem3itFhS7Bg5TIk2VLOJo+fubFscJITm9RlNPTk7PVc3DOYdVQFaP1
mO+61f2iM7hQoUu1R7/ITOUcQoQGBiTu6lGPMi9U6FJkN0Oy9cYYUtU++H0S5r6rlcSFClwam2Ls
0ymZwhR/Q9e1d4Z40FsP5bVZIza3+HgEh9h1H7MgupqiV72Rxdu3N05yTVJjW8sOmTFxE744YbOi
R+sR/wZaqp1ycRJzDCerxQcYlYKjM+spCCAR8HbqMPsdO82w4Ctmgd+zdRdrcp2EtN8O7WUuHiZ1
PGHEN95jf3sAiqaVBIUKW5qcNnYFPuphW/YFpqN5aBTBD72PqcRkOy8t9qneGCbCD+fOOMSdp5UD
hQpawgo0QFGaHbi4KB0U1VpdJSaGuFoTV3FLYsmsoTOtEeSZMx0NKcUuxrPnoDe60uso2wxpYMyR
wrQynrZsvkpz70+9oZXA9FE7WISZjaFl5GFk45m6FZ/0hlYic3XhO6ViGEMkph4iW37CgFfrjBeB
cmdDwhOXQmj4YZMX18W8nnxNsROhYpawul6X2WDWhW3Gu8q3b+LC/0tvRZSotIosggHWjKHtfYnN
+WhVqeaCKI/MaigGEXiSkaHCb3gWt+I9eZ/LTvj3VpgIlJi0q8LFi2MeQ79uVnn0cdlNj1PU2X/E
dIU9vJ3dTK/OhPHO27S1DLNp1nIkmTvpjY1c5tAYWvcroUKYstGVCWoHQyixRIvgEpidrTm0Ep7R
5jSYu7tDuGZz9NKbTXoblb6eUotQIUye1/ocQsYQOmVi7tAM9m+cpV71jnwVxeQnUzZmIiXjVhfh
BHnI41Qv46ooJsd0g9lBvzvE0fPakf0tio1XWoGkwphqGpWosBt9uPVy53fRqcl9rUePUBUOt5wm
mDMnQ+h9DaajU2sOqwSo7y2ZbIp0CK3J2As/C5cxetFbDCVApZ+R/ShvhKPho9KSndD2eQ9mckmo
vwh+FdeD295kJgWrkfpDdDMTRSfDy3q9U1MF9pSL1+CI6Pdhl4kXZw3KHRZ6o15UqtAezKxaE6j8
EMYGAK2xS1+apBu03q9ChfYANHAkklt9GOBUnvn+KVuEVikSpvjbHJgkfpZOcTmEm1V8xHbuIIpF
r1ggVFCPsThYPODdFJaT/cPKrK/1aOnVC4WK6cHktQuyYuhDu34VS37IZap3/VHhO6IYWzsaWOyo
3vbgGa7QNNE7N1X4zryudtNdNnRc9vPJG/PuKIKhfye5Xg6AX0WPGplGZWF32fccnZlznoEsf2ub
Emf2LU9b9zgYfWztnBbZY709r6IW536ZMzzBu7A0jO7Q1Z158Ao9WW+hKiqZK1YDuDn3YRKb264J
xnaP85QWDkOoYKFyaF0jmIo+rIytwSo+aw5+VVZ6bxZVTyk3hqX0OvYmLkrmbYFR6J7Xs55isFDB
Qgks8wQoahdKC1u+pCy/iKHQ0yUTKlxIVDYq7TZGmLX076vsMY29j1rnhiqpFC/t4ML26UInx9hV
Ot/zpNYrfwjnbQ7D7HjpqoyhuxoCFJl4h7G6HkFRqChZbOrrdGvcLrQsBHAK83boa70DSUUDOYET
zNNYd2GwBgfTj3ZVqdcRFyoaaJYmWkmYzoZpHV1tzattRno5TMUDmUuADraJmKRlOwcUAzD81Xxn
qXggb0vtxECDKezyajfKZRc0ld6FSJUyWss6h5+0tWFZx/GXYF4w+zZj+0+tve0qh6iskyDCEKsN
Y0RYBB715aJ5JVK1jIJhTaoxZ+g5SPC9Xsds7zfNorcDVVQQpvEGQrCM3lrZdV6PJ3DUWg0gocoZ
od0XxzIuSs46ezjgkoRNNk7Vmt9TueA2F8KZs1VxaIEG4ir3GDR6DT2h6hmlcynSyFwyoCoW0Nqo
KuZPZb+VelrEQgUGkU4ifKEZfxpm69Bu+dfRKDQriCo2yE0CBw18Q5ymXp6HFXtnFAO1NrkKDkrS
cusmN/VPtTEeZnvB1qBA1EhvcKUwtCJCMhqN653c3tltII88Sy82VWyQOaQu/u3pdGrTyb0Kkni7
HtZg0rssqtggwJGdH4t4OuWGd2skyVFOzYPekiinWh30lhgoYp+wepx3Zifv7CjVaxQKFRdUzHNv
A+2cTmm3PnfYkOwaQ2re+1VkkDRKqhL9ZVHGGOs4PwhR9daduXLLdbC7cudFjicZo8ga2LO3Z/56
RQQVH1RGyWT8F3Pf1iQpjmb5V9rqnR4JxG1tuh8AdyfuERmRl8oXWeQlEAgkQEgIfv2eqK6dmfTp
td7xpzWrLMvIcMdx8Unf7Xzn9D7FxTl/BnfNZ75eFhOeg4PmYVRmU5Grg34saSeq1KWXbcxzcBAV
0xaINbTICkXlwgz4oNeLTPAcGGRnOjiWbK4mcfd7HwzHVc4XrseZy4ST3GahV1fHk78ZXXvM98vo
/+JzZNCINl4oxORq1w38mDcBLRzT4WUJ87mWIHRFaIcWh6tnn1YT6T7y/bKJ4fgcFuQGibrKZF29
LPQubBqw94b0svZ6fA4MQnjsemUdDDCe7vM81ag2z5cdVefQoFSRVk9Cuno1e4kPOkWpu8xOznFB
ZiYybiUe5j6QoEhDfQji/cJS6n+DBbmOjxPpXa0N2hyb3JMDmOR/XLR5zoFBkHdwscVAcq39dNqH
pMAiXeZ1zuEvJFs06uS4dBrLsjdtOTaXSZfE5+AXPtNtSiUu7f1+zN07y0Z+4aNkv6Zps50ImMWx
c6DkuhRadR8zMneXBRD0zFtOmIuKZ69crTpSxpE9qOTCmOoc89LFpHEUf+p85W9oXpViSn5eZiNn
YWzL8m5XCzZOtLOjJtoVGartFy7JmadUw2bmrhOuHnT3HMpvOkgvguXH56CXSek8NBqLHREPnxCf
mmm5LLA/B70Q8MHqbsVitwaMN704Ya7nsmTnHPOiGVjAKFrJ0GFXRQJJjQQEGxc9x3PIy0yxU+TQ
ubpp90qmV8uoL3Pu52iXPnQ6dEFgay8gKW5FAaXiy9oa58hCMs3bRBROv+ZdsrbNMO68X6hdEp9j
C/OmSyRtcN95Pn/r9/jZ9Vt34WqHvx4kaU8C4ORxbRHdWpqVZN8vvPLZfuyp2BOCRKG241Zs/OeY
fb7MQM724tKIJF48DAR4mgpI7mLtp4ucATsH/5AxEbNRma0nHydgAwEgb5EmuPDq2a9rLTKZNPY9
3DaU2grglM/M9f6i5WbnCKD3BDtdZ9y6ibbT6LfTqi+joGPnxEU0DUOfQvisRod3KvQ7d0zeXLYp
2Tl1kWlTjuJGZOuZyby0wz49+Xw1/yKa+gML+t8L+ewcBpQvO9IlTUxNUDQlNdnEHNyLMbe8jKnr
+XPf0S5DF3JexQmkDTMEb+LVzac597o79WRoWUG23Mt7sftpbaGI2bPLSovsnHwm7uGv3NqbeqQc
XHOUvkGP7KJknZ2zzzgZxHyA+mC9j8PvLG46VIovk5di5ygOpyMm0lCaOjNt3fZZW9DpMlgYO4dx
7PswyQw48Nq7MSymyW0F2Cyzy7ZJdnbeadK0fqft+4pLWUAn831Cdr+M/oNlZ2eedZM2y4Q1t9iL
RUO5Lpcsfrvk3GPncA7bcQeGatw6j8UXsqxX0Rz8i3bXe9j4T3bJOXrDhe0uHOO477CpmI/qPL1s
4oudozeWYRnWxMBUQqpZCVEfWu7yss4lO8fhcRcnCEC8qWkf3cSdr0ANd1GwwM5xeJkj2dzlBpfO
17BY4+BKgqvhQk9wZift0MSuDVZTS2IPvsMHgKn5Mp45di7ilzSRFQOfTd0oNVSx24bDms/RRfEq
O0fjcZ6SAZi59yQynZB6DGxtMFO+8IsyG3aOx+u6QUhKFO4eT/aq7SZxmy9rclluw86ZxGy+NhDb
xSaa3EcQod1J211UzGDnXEhkHfu4hYnUfNG/a9884hn8i6P8vZDzz7bnWUXXrUnYZFmPqlTO1A3o
hdS1zaONYK7UpF8vOl3O4UQUg3BkITGOdJVmxarMd+7Gy0rS4Hv+NfKJWgi+9mMIe4+7U2h+9yq7
bCed44ng3QMMkOLKJN+asotISSBtcpmzOEcUNctIR7Xj4iKd7vjUo/UyXdQ1Z+e0SImXWseYmq4T
NgbVkMiHoOGXFR5YehYhDwkLZ7JGpu7fMQSY+/46tPLCKPYcWLRE6z63IzP11rV3bB7Keekv20Ln
qCI+gVwmjShssGlbFEoFL8Hldpn4IDuHFYk50rumWJVsXGologo5/UUNOnYOKkp00A0BQEV13vYn
nqgyG5KL8ErsHFREtG+TDbxtUAYLMEfhCtFe1luAivmvuzL2JutBzgEz8bQAYiNLXi86S84BRWEy
T3IOcGEH6ae7oMnbwnTJZfxG7BxU1OU2I1FoTZ3yYW2qZZxUU4xixNzdZbd/5p1D0HtmICZ8f5pj
Ocb2YxRdNsPLzmmB8nictnZCwNL7IaxC4evV5uKy4+oc5jPN6QjtZYQsQ89O65IXIieXGfg5yCeg
PUacelw66tNrlFAqMV6mUcnOET4c5CK7ixwMPMjFneQD1rxHa/SiZ3mO8HmHbYPfk6iaRQ29FoEV
xyFbsss25znEZx9YPtNpwtVb0ZJC90YPpR+a6TJ+CnaO9ImDTXVxP6qaq6EvJuQT49Zc5vHPoT7D
Es4Tl5Op7bwXwG7dyFZ8vGzVz7Is0ZncTHSYaqhf2uMq4r0MCBQDLrv62f7cUB9c5j73dZujAB7r
x6RbLnPL5zCiPQriWY67r50P2grUVPPBa3Jh2H+OJALW14hk3nyt++xTg7JvoWJ/me88xxJxCUED
Gk5bDSU/AxYoF55MLi9jYGHncKI5ZDM6rtzXQ7otQwFMRzSU+bStPy96pOeYIqE0eBk9HmmAW7Zr
d0imf4UR+edQTnYOKNKS2tY7PFI0Xt1bjsfLDo1a5+96Yj2otcAo3n0K9nQwl2WO5zCj3ZNxg7S6
r5PlQ2ACED1d+hSiXx32roaGAcrp6xjaGIvtiyW+TJcAE4K/XjrYGOjJM6ySWM1Dl9ITvVAYh50T
D6XbHgxLS32NFAOMh3rvi3a+sChyjjBqGAf9u5l9zVkrP6J2FNhim8PoX1UYKPkj8/wn2dc5yKgb
Jgz2y3ysFeZ82Qu0icW1S1wQ34oFc/kfQG1GxxfTyBZivNsujX71yRpt4B7lY++GokXXS00FKol6
v4ZcDSh1/N6I+ZkOSTzd0Lm37fXspm25N1vT5gdJMO57tYDKa65UH8b2aluSNbtjkCmjB8Uj6Dq4
uAHLQ8HjvPnCgjjMyn7HEVD1fNJzZeLEuiLKg36tlxbFqEcW2iA+yoWw5pR44KYe1zFj5R5v3h/Q
qbx2Q8g+IYiy3xjRy138aXxSB/EB5SZhmuxogHb+bvFpWxlDLSSpQYIHdqMoI9lbgH4kKHEYSxrM
97dpc4w2zfQz7UL3tnvQqYFrdZgi6KJAP+JK+ygeflC1o+sVB/2ga9Gl3f6pG0Xvj0uWBNsxxdjp
fIURpj67CUzuprt4iFX0Fbzom60jaC20ZZYs3UfTbHFT8hiQxNJSPfZXQ7M28/0Ais3tJdlM3Fbg
vaO2lE2ukhLSBDFgnCoS/TUdmR9LouTGHtBhbtci52GQf9uw6PNVHBoLTcw+j7rPbec5uQrWOEsr
n4hlOGbJEDZlHqE/cEhSHzys8S7YAVQEW1YyZnnysLWt+rCGXacPjbCKPWmwK+BuFqXe6ch0Rsqp
MX1W+KVT8kjAeBM9SBHOfTmBWB79qd2B0lSoAeM3qVwB+F+ZbYIyV6leqt0DhV6SdaGgWp94Asom
yrQ+ZTkAdsXE8v3TagDXKrooG4NyJbJhxb7ZVOLrbyQ/DMY2XZn52X62fU9BginIak9RnATpzx0M
VlEd8ZE2p4hC+7ywYwTBnwD0TbbkU7Bep4SnYO8GZKYp92kMX/ExBgy7ae+ukeiPSQGyxNF8sV1m
ZIGybprXbWyIAxFRiEq6Z9hFxaKixD7anG1cFCZs3F50g462KvY8UEcrs60tTQMiYajf7DsvtdKY
m16jNDOHeQwBm2U94W0ZZkI2x54b5isKMP3r2jXeFQHRGsIcqrO8yojM3ctkWfoZhQMuqnGN87kY
+MrXk8E/97XNomUv2n5i2QNaB4kpwIu86hMfMvx9Ej6NRREkUw/hegmCH1/N1ortC91yARwfyO87
/TNt8zmvSDvY6LYHb+TPcG89OQVZ4L/P0FD5ujUyfKGZkglqFm0wf+CN3AkIZpJ1v4nFCpLismPz
SA8LDxP2uA5bTI62GXp1tVke6pNYUzkVJrbuYXK2V0fsrciWOp7HH2vLUPnj4NC2NQSEgu4UbK75
nCcY4R4tYRPoHuch/bjGOriWDv9StGB1ST8vYzb04wHEkr2Wh9U41j+1Ce/VG7p5NDmAVibMLLDE
PEqu/RKBVrlQromFKiXaQmNUJCRqtxJfdpvvx4Qwd5oCFma34zq+20CQNjiWmrHB40JeyJ8xxtbS
Z2mDVkG11HA6FePUoIqWdMP4UVFC2h/ZFA3NDwMZiqkiM0eI3bZ9Mty04O/2Vyqhe/+wz13yqfcy
iEpJ3BofZy2sucdpGviStVYnR3RO07AA/aIcPmJ8JMo/Npry62xEXx8j0dw012Pik7fehgPQuyxV
651SCuFCODjzOYlzC9k1Ybu3pXfLoxaep8UwYkcFpdlDOTx3dg94RXfEGAUY2taoahEvTScywiZI
kIjs3ue8IScZ2Kk5dAjVgnLK0iY6pJgyayqTtYEuRGri4NAFwfqaqExNV1ruVbTj7ChW9Dvfl/dD
mDv4mgwBpOCsEHwDF+/8sDfmMLbmSQZzvh9wJKS4w0ZynM4q44wcl54TehWgLqppFWHC5dO0xaiX
0cTkrzON0pss0utdMgedvs7TdohOMUQuwiPDJlju4ACvh20sJ1BBWt/e5WvSYqqkY/tdlqjpFmUt
ePcIuJGw3FLFu6OW6SqKjaFiXGCD5l/B2Lnd54L1aQke5N/Dbsp/xPnUfAtHMqqnMW13WEJLBS0T
0maVn6iEQwRZJqjXNg7OwhAyWLJvvzGXHR2T9lopMh1QQBcVeGzUQS/81HpfM9LpKhZoHZk0Os0R
JUVOtwc++LmI+D4UOcjhCgGKJ9hl94QwwhY9JnFL64O12MFJIPN0r3ia2ILrVN92YXjnqazidP7C
18AdQ9K1lYUiUgWZ8ts9nTeU8mQWVAtk3So+uLwUOnB5QcGjd/IN+K9wOvfpXZ71L3abLc5z/y3l
fDmCsJxViZPrS+oaXU0d+K3BLDBPZQ7xPwuzzRocP7H312C0CwuoML1IhgwiwAkP16Y+blmA87CZ
8oLh4ZbAUNCC0e2ObvxEO3+Xu5kcwHvvIaA6iHJJZVtuhtz3if0dy5gcJjA31ihkfROM74coWivA
Wnk1bN0bBEnaQ2DRUc6gdIYAwPdH4cVpG/hUNjlZSjJauBVLH8mQPdgtvY5GYAXbGBAfTPSqIm3s
aWBTfjuy/q4Rfq2SZHvq1TzKY+uD35mHQ5CNvFncfkcbrgtOzUe9yuzaJNl8aNbkTbbunku0i0uF
NYx7vWAnaF9OJLtFyrm/ewBwmHuncQSpYIEGVshnRFtRHJmjiBJZZF64MuxFULJx+tCkPK3DhYNA
XJMnhiESsCv1ZSTCsZB2LrqR4D2pwhSCiyN66GMmr1CsSJqCrpgxkSg6F7Pq40cI1qfwNE2FL8RV
tUPUUxRjupvHkNPkbU2apaly14YvrY7sVk2uR9ORhp3sbimQY6gdOEu3e8gNpdVKFBcnnvVClvh+
NCzjYGjoMUVlyl8THdG7hARCF4xjFrXws86+6y1W1dhFQXaV9U3yeRyG2BfRtvgvEIpMyDGfp+bz
2verQcyHudDrPGSZh2XOIDHmY7t/zBk6oYcMxKDlsKnwM/Rh9FzMXTt/TseJv80cnZ+bYbBYHSux
p7CdphSK0223w4GgUHafBL7fPswq5+o65SQLj3PICRDXQ7Cww0jngVVZrzjQTmpt7k3cGHvqIya/
Dvsi3xHrgikAkQXMKhzNtqK/tOW24kuPe2UYl+mforyl300KdbmPQpPeFuGIYitqpOv0hfTDZBFU
ZW1ft82oPullY+PveknXtyUBaqmYkwhI/hkRMXpXq6KsAoN2mD06MWh9CG0Pnjqptl7WKSSangll
jTyMWsAgJ5thnJO3CzRUhU3nh2Vd+Y7QZF4khKi8VY/jNPKuHKyKKA6WjiwFKqyxOeZG7bSYJd+m
EkPP9GECL758nkA3YR5mQ8h0HIk14tjRBrFhHmHquFx9iGlgfAu1HN0YdRXThNQImsN8q5AK3oLm
zQD/TOk1aD1MegM68xDxWLzv86HHOfOZhNHuf8RbA7indlOwnOYRJNYV5oI7/iQhTxpdTVHGGixF
l0SFc1SIkqThgHMl4b5Y8Tz7OgYpNbiKvcTwXcy7bnwKlFfdA6WJaqsYIS8tFg0GpEfkLWCYZmZn
2YEL+QiuxRZTTSSDK93dtu2VTUVy03kWi+uM8gX4miS1AjBAkzWF6/bp2dtsfmUTSPFOPXD0QZl0
0E0vmRTrmw4yERYCs8Ef1RaAhlNNSc9rEN4jKkk8higqtyB2LwKdzTdLp4ODhCN/ZTaKX8wUyGuI
ryCh6JS/xlFIxX0cLcwVUjrPrnPBO4YUwIE/m+37m3Sx+YSsLkuLfpybqJxDUocNF4dArsNSuSCb
2Cligfeldoz6p4V2y1ZGuncVzrrsy25lA1ZtyBIr7LFRfQlImvnD0CMWuJ1w8u4PEuFqYaG6eGwS
pck3sphoL5HsdOq0BJvUhz2n/AMwGHl72IPA0evUM5bf8NFuL5CeFG/AeThemkmr9jQh3OrQT1on
Wu2sv13csIYPvXwPjJRtILkDrkT9Iw87ljymnO2HcVMmLdH9qz0oPX1hILqpiyZgd/G858gQoRyj
oGXSbAaFNhaxyiaMk1K0UiIeS6P4aWrH4IOcnYAnWmT6lK2psA97bMb5caXb8E2tyoeYK9YiKDYR
wj0ZE81g3B338D5Wwj22Ro4QgF/bL6Lb/PSloYl2ZdRgzCzKsyCosAHAFMB7837Cb9Oc47TPlrn0
+zq3p1Xu4bXLlrYDUdvOfGk0cmEC7qb+C4K6PikUCzuoqeNGnvc8737GQqxPKJdHH9s0XvVB7Iu4
MlDARZC0JFuPDZkE5LoF8qfqPHWHJl1ELdCpK4Tfw+5IlPXNjXTG8/t2Jvzj5OIHiGWzQocY3g3F
Ig4pROijcm0B4TskkW/ljRmjFSRhfbSAUo5vmHLhYy4Oi2e8u7ddtAcn6KKQ2zCb18/NGgV3KkjZ
UkVJr1FCwEhSWu8z8ooDnaJovmtMKL75TglZEESy62GOqc1uEjqk9ZbLHmiq0E3AXNBEjIcxnoJP
m6SsQBEhLVUW9ycbDdM7zOb76Mg9syNEL4Is2RFT9GlQqZRG/MSbyXSF43v+lK/9/qpjza/pyt29
FMgEi9wPtLvL4MO3b5Cf3dxh3+ADT4tyY+3p3nwdld30YVpTBW8j/OiOqqFkfEBNDkm5CxEeQn6U
/0AO3T9LswBp2+5JPWXOPc84LK/CLWqSG+KXVj6ijD/85NmQT+UotqUKJz9cR3GD+EbO8/2Sc/A6
ggwYx9iYs+jLBNwWK0IQBO6Hye/6fhm7hR+aeE0fKGRVl7rhC9LSYSPxd+zs92INSbfgwzz53iKh
zcdb1fuxjkPLvhjgMQfEV7lbDwPVM6wKTrErpGnzqwQ0qqzYulQHpc8nF95wGfO8mlL17hL69pm2
+l46FlVS7tfdvk1FF4/kA/QY99uReGfvwijzLzt8xXTo+YoR8xlECIeJ6jS5Gq334bXiNn0RBrpl
WHQxyBLSOvQrVo1F120k1U4A7Z9CZXDqmM1XzTq5x4SlOEdbGpgnIbIGksNiyG90v/4E6DPZXw3m
23+q0IHNlzEiCym2rfQBiGBPK982UmwE04cqXW7I7g8x62l7GAbh75qwq30zPG6DYSuKE2F6BecP
yBnI8IiKywDzUD82ntHabbt5bmloZYmJIyhu0J6a6YoNGXjlM8P2D8GuLC1sz8JXYOfl7y60EavJ
AJ9Uuij207HbMAglewgk8C1c74x1M8IvqYOTjVHvKNd53cU1Abe0vdkMmrIlm8NwvA0kybD4qyAv
siHO3OcY9U2PIcuz6RkwaW3KYd0G+7K0un1Dk2HRFVywQxlGNyOusmN6B2yHNu5uA4/1DyOfPMZ6
0P1RTzsEf5mdt7iOgSANC56DtbxYW8oeuizUcelwsN8RzddX0fZDekrlCAAaTqEOLNvgJqRV17R6
PIK3yPzOhEeXF6p3OG0W8GzIUjMKzweBN+zl0YowqcdUOXnVbtjjV5hFGZ9TmdP4ZpzbHkbNdFs5
xVRXDHBookAoP+bXW2RDXaDPYxHgksGKz9m7HG0FnwENlHiD/tiRyYGZap6HvD+mkTLtvW40R9YT
umQ82EW4bwvouEhJXYg+oxOZzUo6tdkzyNA6Xk5BEre3JEJF4wVJQL5dRTba6EvYQLj4RyqA0r9f
M7nY6xhgnPA0uaafH7NhGKOfe6OkOIHgj7+5BRq2NxTZ+o6dK+f4gbYoEFRibtvgsQl3UIQUVKAR
gZ1ushlOlGK8t7LbgHTaC8grfIKaUQommCWM7yNUN8OhCHDqsMcwVuSaqC511ZpOQ1RYgsW46TAc
E526MJ/kkQ1YwU/rIE148I3fWOVSiHOUcl0G9cUuG043tLgm/zB6FCkLG0eqL3gmSVOCPX3hFRhP
3fMQQeuq0lwlgOysyKcLeBHxObEdBLAsD1A6sIsdEe0mho73EsJvYcXXNG2fvSLBWGK+kqzlOO9+
eUxtNx0GZZE3IgcZ5JFnLc3fUEaK14NK+3hC2wqRdmFQkBo/AN7qRlBG4g1XfUaSUBaNtsIdeYpC
5peJNoLRAvULTHdgl0XBw6QDnLSDERlIdAKVt1uRssG4W4koS/gicWHIX5soz0WREybnYoFy1KuQ
+DtCpC5ei2HY8T3Aqz+/ouqdQKwezdClbLoZT2hQ6T7XKz6gr7QnmNrrEEwnr0RDCabux9jEH/J1
WPkhaWDkRbil+pH0ZJHfszkA69PYd01XdRsRKSAFIWY+TDUw5dlXE+9B/j1yekTlwU22OwD6GyB/
GuTCylQbkhcesfh2GQzufDh4iYTsWq7H2kBRs1b5nD2gWMYubMecDwjPdKSaDPNYZwvxVa+kLnYl
/pTG+Lfv/n81P/XjP5oX5u//jp+/g+JrbhuxnP349xc94L9/f3/Pf7zm13f8/fRT378OP835i355
D6775+dWr8vrLz8c1NIu25P9OW8ffhrbL39cH3f4/sr/11/+5ecfV3nZxp9/++27tmp5vxqORPXb
n7+6+vG33+g7Kvbf/uv1//zl+xf422/3r9gc/+31P1/NgrcmyV/zOKM5yWmaJ9k7Am79+R+/+S//
qvS8iL/9FpC/YhaDQN0Yr47Q6KDv46JG4wj8xy/jKA/zPGMxBHkBbE9++z/39cuT+c8n9Rdlh0fd
qsX87bc/Zgr/s/uUZbhSmNIwDnFBBsnZ/NcGHVTaekjwav6YIhUAcgSKXsZ8QyC81WMW1pGEivMS
y72cMwywyZ9zML0EZEciEu8VEiPQGq6z+BxvhW+AJOILt8csZZ9tAGABWZbtH+CZ/5Ft3bXfZ230
23JuOb8Y28P4Uz0v88+fy93reP7K/x9tLA7f553+71b2YBaM3v3laoGxjX/5t78cFj3rxf7lyvSv
6scv5vePS/1pgCz7a/b+kGPgPCih71iVPw2QJX8FgxtwZXEcphEKUb/95U8jZPFfwSyToh1GIvZu
t7CLP02Qsb8y9AbSPIpy8NgmGC37Hxhg8gd4/T8tEJeJUXbAZxGC3igLzwe6x21Qsw765CNSjB/K
9dCeIigGzp2Qd3rPw0OYdG9iUvxKZun9Tof9yMVwu6BgVbTU3cEpsR8rmxpVtHvel1D0fVp5OD0Z
yDXeD1vmr1I/Lx94F6oTi/r4gXRD/AB5IJQ09+HWQIS6SHtvqt1uzaHJ8+3G7vx7T6KnFEX8alDT
l0FQeQzThVUpaX5stG0QwvKsyLPxediaK9Nlv1MXPY0ja2s43fGwKjeUAwici3iInpq++2Z1/5UP
KH9sWduhwZa9zDo1BaWBKjCyMRW831GwIyh1g0rsKyKUT+HUfAzF8FU3oFpJxww808GroGjJ2f4N
QoUI8gm7b/fmGAYReHv0ghp0aD5v8wg3hz7PF7THvrU0ezEbqxE1BQUBw2zpTXLPWXBNbBocoG8Y
FUj1btDZeI/ZwqziE4iiMMASI67f1YksbjxagbvrKGgMvSefeIPbhNzli02QBdMAtAcqwmJNqn8D
IzGplpx8gqvZTpszKCdtdEGVGP9bWfcjxQx1gRExVWCSa3zgYZOU6Pll1RyrRwOkQ7EtBMfHoMWP
JiKk8K2yNXOGf13HmH9pulQcLeg+H3vXi0fXo1TeaCTzdBwK7fu1yi1CazM3qL4sO3iYJoZm3yTH
A8WhWnYtPj/dyfgtiTX9YkdYANrLO4LxfjxO+2wqNAl+BD17ytMAGSm+dAp2jTLQ4k0F4q2Nmrd2
XEPkDupWbz6r5IglatD5AAjB8ivit6BuXeAPMJO2XPKG1M06fkglBhvNSON6Qx+0sJgFgNUyyFtD
fafCXhAFRnfuIOC1oUGrWIXRwqlowu2TywSiYlSqCkfdfIWCkLzOFIGor2mjz/2G9gXCo6+84ea0
k/UT9Ha2MjVOVDFNnwzjOKl5HJ0aktwHxsX3ANtO31WApHTESAIKguwJ3eTxQFL6JHX3Y+38p27C
fUt07+9G1Ow+DnbqCuiyBEWDNkMJdpeXBMHbwfZBW6cJrgLRxkc1R0+gM/Om8OieFyxaTJVjJK1Q
DX/hU/cNoLBnZfH0dYc1kKPJyz/WXI3GFTjAngKqXDFlS1cAp3+zyvGRrO7OJf0tbamu9l2BrqvD
Tkp1GpdSwdjNAuuMfXxioRZFp2G68TuHA7pdzW0+ZFe5IjBurR6nKG2f9i65D/E0i3kbvwQ+7IvA
JShs67jWC+qzKAPWyOi//m/yzmw5bqRZ0i80aMOOxC2WWrmToijewERJxL7vePr5QHX/R6omu6zP
2JidsblpU4tiAZVIREZ4uHvU7fIYWnO2FqmPQcc+mceiZ6yj6Ly4Ky6yptA3cdjH2you2HY6YBAd
Sd6IWLQPrZxavqCf/VB1xJdkrQlQVPmZ1ECf5rs3cn8Ziuxiqbhfi+kOrVrdlAP7Scbcq174TjKG
iE4UQV9sR3nZKWE3epbaDbRkk1ep6i/rrGw9TQ1zbPPVwU3kgBO7kUDbzTp4fot/ZYu2Xae74cMD
wYxDZhdlwfIombPqyl1Q+uCVrWvWES07hWdcQ5pydZlXxaQj1qr6rSyB+6vCLK8xYdNdsVgTjWh6
XLHQJF+W5BbfOnwzaMUabtkoEztqAAp2RMCSlAo/D8su2y8dXZvcJnhYdfNUKM3TakXiWD0hf7Zr
GnNzcW81Ve1ok97eAZwZbm6YG0OeVF+Kc+ERUx9TyginaMUDVabmyNwM7ZTmqY84Kargq25Gr7kx
YpGWgS9Z1dD5b59daGrqQUjaD9TZQbqEftPLGBMu6cs8ZLIHzbL12hCNN9rPahONReR0o7YtovmR
dsSr2saWu9DqPADSXNaKVLpjyCubFUbsllF2Uc/pRZ3z+xx7V3Y7XmpBMPlLw7Ek9OS50Junps/V
QycixZGl5bFqTawBBjaiaggg3rGvI7cwTbthWLeUAEtYUjG7bbI0l3afstdkEJMRZRX9KHGlVdrt
MPLeyWF1b+fFcy0ln5IaiCCM2AtpTfOX0aagDAE0GZC12DUWOoJpZl4puFfsMrTt91paWb7aJRXN
c56lynEw9e0Trdn0wEjK7xUyKNoUneqOvTS7yEa0Q4bSaBeq+uQzCkp5QMwJFjFqhtst+u2opTYN
Xon5Z8L2Udy0zFupeLaB+cD4CCbyZRVrvPqstF30Ch3lftHLGxz3nyduy51D/jEmtC8hIDIOG8VF
Us+PUmdeDWVdU0oP1i5mToej6TzQLmye8iVjjk7CSnRC+kG1m3pZaO0LO3tmHzwVE5va0q0HO7e/
BVL0XRbW5KvqQvSOR5mG1hLcBVNxk6XzI5KSp6AFlKmmpLnUihoMscVGyTalH5w0rZMC5Ej4qm3q
nEm4WZ4/K1JwmCszc8co/C6F69KXJhEIJ3onLkihx6l9msYqceKQe1RY5mEO7L1kzY9TOQaHlEFJ
fjnlya2UhhylGNmZDDh5gFCQ+o3ecAtG+h3fz9d5CkGSw+9pT5Shg9TvpCord3MVGHQYuTsxctaN
cQSFgk7cFgKe6teglryfPFgOrIjdMupeDrrlZRJd2Ji3rZF4dsrIGcjAR+6wj18GTTrk2Oe7di49
9AahvO9t4QBJcTdwpJweUZWjVDGoWz5SBxANilkIR4ao74zNuoIRKNDQhSb7G75M4+pGMF82g6I/
KhGrEXYEXWMEbaULFb8YGidvJ2U3VUE/QJYVt9H46nZCn0iTJpomfQ2ey/WrQiUcpcFDpMu3Hewf
x16aCr9iXowFf+Rtky3gBXiEOk0WRdeZTWtmjZRu306PMayFr81g8mWy9mnN79o4b904HYttskAM
kMmtXFGQ1FQqIUeNa3tjxaXslS1xNpCDwpFIBH01yy7aXPlazqnhJUP5nJdxvyFv3nZjp/pDEX6P
05btR7hKU6K/DFOFjjiZowZDfWfMZgN6Z2kbKi7VjwAethJ0KCcZ+I9asTUtfcqcBF6DLw3NcDXW
VUfXWL6VE2ujhapyEVu8NSDPjlkEMyTX6mYYub9ZziLocWUKWjpwGLTEyDhiuWHSvDQ5YSfLOXin
zqCJN/OboiOc0R9pncyK7gdJ7Tdzw0ZNsfxlhgzf29TC72WVPoejPbvDmmJHWW5edhp6BkJW6kVg
O24w5aMXBeIBgirpNN0naInKPmyqxjWG7fKCU/gAeWyWXkLkpp5e0ShoJV70LIB38xYMY1zS/DBQ
D3lkvIL2j35S6rNL0vM4VEG3A0Btt3agpX4Mt8GzjczeDB07WIWacAwLzrc1sDA+AXLDFOKDNlsP
S0u+PC0RbYnY1L1YnSBENJxEjD5kGVNTO8hR1P3Uvv5fKFg/LGv/Jxarlr7Kb84Wq8e++NpGcUO5
+tcf4/cK1p8f91fBav5h2LKANyabEKtXc7K/ClbjD1BAWVMZYIGIeuVA/1Ww6n+Qx2qaZfFznANW
rdRfBav2h8mHKEJBUEMLE9Omf1GwUhYDifxasKq2tla9ms4hYalU1L9DJnUpTFVSkuaTMSR3aUdH
s1ZMyTeN5IVyveItjika+7p66ZLO3qSwKj2ObibhqFX1NZXb2e/qYtlwghlXkBwXSCVk4QW4/6VO
gQr1cXnUNfIdTDb7Td90xPioIfPJw3k7TFq8W4BVfUMO9ONsj+WFMk/xFjTP3i7Yznthq9/O7WJu
RiX9qlnFDPYacxV6IJt84JjPzSrySgaheZaUZJDvKSOWdmy9seFcTqmnaK7gil9VxIWljI7kxMJT
bOii81qdhiQaLVmOvcTxlUiNhnM+e1Fm7VYU+UXcJN/zJX6JLTLc9S/sQH7UI6K21EJwLZcvbUbA
btP6vrezC0kW5I7JEsMfJt8dpPI5EhTiQ4kqbTGqajNShPmLbqY4x5KEgIa/qiI4ANAGB6uTFtif
6Us097bbRuV9aA2XU7UWeDE1dTxQOQMwrIE/ebHWkzRiGuFWRNx/1cjJQ016s4/zOLoW3dJBSCiX
+RgY3bylMUN6TGLyVtnSjiJxmiyxzW0eEnxL5WKqzKs+rSlyzQmWxrPccbU2K6CjUaLo43oYjqzC
+lelmT2Pc3NfzOExWLrKVwv+sWEUDIqsEw7vQfr2Vt4IpnUiwe0uo5nYxvh1y4egnzkiMh/6grLU
5Chum+wZxla1sbJ5OrQZzepFnWSDyhkqWdlPnT80JGttUBP0Ypljhsej2uRKkxxxrkFYdJs0eV1h
gHRe77HPnm07jTw7VDIaleXNW/0RJ1G/YX5W9VwlNtWRQq5aL5pyoRUwrEdh6FfzunUmrb1kyonk
2FCOLuj59xeWyURCJEBkM05r5epdRmr1oihyfRsv/RMk2a0a98JbbG1X1vFLpXAiG1N5H5nddEUD
5LkNmvtAT3JXS4r7lrtNak5TOb9R2o424DhFm7aRUj9R8xerT7/PCZNtdD2LvFjX8CJjCu+hKDN9
o68Yhx1xiOWRdIgasuWZraBGfN+uSL/TSiOHVW5JT4qtgRXtBjE3vdeUk66dU5pVMqVByexdlw6J
8djHCUlpYPWTE6Scm8mc3aiNsWN0euhpYXHfzLxncHdfjVm5HVaa0dhnbLu4eDUqU3LgimUurSM2
oSkX21jS502QU7W1CcwAOx8vkzh6XkyQFCkkU8gSlnaqrKFwaa/gpNCNJcMj5/DCXAyIPIFh+l24
XI4Ge2YyeJ5yTFqRYYPCWnTKRTXF03WstsV2aVsK8jTIECG2oV/ajeomIYfnyFg6V075AEOrRw+u
zLJZFsrPIqqf4OlUbj+bDOmWgRjqMoy+dyW9Ecw7D4EUvwZC374lvIoFxVAndwqH2rixCIuaKmt7
5oDpXtYCJzHzG82pyFoP/bnh1jY4x1oMsZKmj/HAZQaqtStpenmDPgOEGOriyG30fYjHSzovr2LK
hscsIedR6SO5zNATThxza60d5e6YdMW2D1VwvyyBpac2T6kIX2DZfBXykHmSVsdbOmckhAHsQgXY
ytFToAe6m6orZnIYgb3BdoAS5ZexkJxEkPpVs1EfeszFdimI2bUQ2rITU1A/9VR+PpbfxUU+FM1L
VULsHGLqrYCm+9u+MToKa142er6CEGc3i0qjH4hdVthk5CfxThLUdXocUzfp/U/V2f/nKQjqgHUA
4ccpyH3VfO2y+c90o/0VIP/zd//MNxTzD92i0SLDtf4T6/4z31CUP2huq7DLFTx+lFVj9Ge+wU+Q
CMv8kqwIOL6rRvPPfMP8Q1MtCF8mGYKtw6rQ/k2+oayq+v9KNyRVwdfAFLrGBX6dId5EDI6a9d7C
j+XQGsU3CPtergaQ15Wt1JQwTaFSj9d9aJ/xPFhtH9674IluO8ctLlNbXptF1mCS2lu1l2uI0fFj
PFcvvzyJm5+f9mvf6c3s772LnGjN5FAZowzS1z7t78ZF9/Si80ZMsXCf9ofpJYDfCp312GgLdUvj
dhzIenDOX0hZZWfvXf1EjpaZuTLHeirt5WTcljn1byCBVi2O0uYkFzeyDlDDKGuAPlea8ovi3KzV
txGZ7135JGlEMgXZsWYmi0SYFOW2a+K9MaCwCek2yMPNWFtHKzU9+mtUUOdsST7cRCeWDSltkZr5
8+V+Bqi57q+y6+4zXEwYrAgNfrbmfuv6/vpM6Ra9t6inDRwJBknXLmWwLwbNq3SbRHHczs01PQuv
L20vAnD67+2eU4veeB5lm5lw0340xXaZwc4FIFCgOkYY32QG6WawbAnD1CIPkLPJmBv/zKXXB/XO
Azy18DUXaUKrMnZ7CErbQb7pRmtrNCEmiODOKRyClhXVj7Vg4IN5buz32oV976InDi3CnqRStpZu
n6qys46Lxs1xKw36lrYwhkow6DBajcdz4x4/2qXqScwBV5hF3Qmxr56q+/gHMrVxcunvBJ+bSwaa
L2f35UereRJr0qBJhJZq9d6WLKfUHnIFhGe237bPQkSDFVtL/UZJtE/y2QCnaB+EuFNnYGMkYxqD
ptx3G9Ny40flqbgso8voPq7FJrop9uph7C2HdvfgDd8C8wC2e1Vc4iIwHePA+RYkRwVqJZzQi/TK
6N32MbkxpK/DheQgjXNEqF3WX8ur8i7rfZh4fr01jEvJpzBBOHRV3ibJvrsUlfI5q2lUfgYFdL4J
p1ahgsJT23XaodVdWwVV/9LdDXetuFR8xS0vROda23af+PPO2EvHYN5Pm8nTXS3YzNvmUPqdvIFy
vi92TbEJ2m/RZXPV7uL80O2aK/vO5BNR+zvTQ34nbfrr+qa2nCK+1YOX5LN2EW4FeqpdeCx3Cfwr
f0FC9B2FFkBh4w0vuk7AuJIOI6rmbbMttlZyxA/wjJPCh3vuJCYrY84MAmlW92R+0JhsD/xyB9OJ
ESFDcmOthWegecwncgR/Bv8+E7be/HLfe7lOQrKkjXWdTrK679fXV1YdS7HpQEKyU5+jIIbaDvu5
eY4VJgwQVoauusljdTvTSevOvuFvzjzv3cVphDYngqc6BHuhH2WtpOmJXSHDRkY7ObRLsED1d1Bz
fs5G+RggdvVLIzwsEfRHsngDeu/aTpT9lRw4DSPiR4jsJNbx2jWdR9iL4WDv67i+Q1PUhHbqkBkP
h1Eo8YYk3a/jxuNM7L1aza4lCX7mKAHQq1QM+dgjiYINb7RD4jTCTbLwszXHbLb5UxIqeyaKRhuQ
F80d+vlLXETX7RQB0mWoW0P9ZlKMy7kwPIZA1RsttxxRL94MtmlZ+VU0oPlMco+6+76MsOVSWgOq
Xb6T0R9u5kTvKWCMq6JUr+1idLvqJRTPSneGZvVRGnJKe4FvbsOqqoJ9EO+S+sm2wxchyd4U9zcW
9oDR4ndmdTeLS7EgxeGJE4fPHGIfxPRTR+ueYUmDkUJnUIL6JdIUrxAI+jRSgMDy4tA6lmzFrtF+
4pAfns4fflU4Jr/mkXojsPqR82BfF1u+mhFQ/LPJ11PTKcu7aJidNr7DoZ7wHu4syzrzPT/KPU4t
sBcQrHwKpWBvrhAK1gJFRdsRLUVEd8dOqqO+HAfjtijvzhzRvwN0/8mYT42xdQ09pWY0yaHYV7Z9
yNrmkwS5fn2oSRn6qXQ5NNmNoXBSm+pxCQ/2/p+v/EEGdDoxfpaY/9JWZoJUwD7WukpndDi2tkQm
MB8r/n9Ng/75Uh+u6kkCXcpjJqAHqPtylm+iQD4I42HtOvdh+wmxJJlR7FRIjVWK0jOXXCPxOyHq
LZv+9vUuLkIYZcr/mpa2KSADKfsh6I5SvDjBeCcQC2Gp56MSP8ZEw2C2rt8QAG4lna1zQVp9c9B8
7+InUVpvZxN6OynfNBzT0d4FMDQEh0NSdrmjoHulaQ+8mBGi0rS7QLFwzDP7Om/wDm2uimU6Ltm4
z+rgS6WVF5oKRphuEXs5tZa4UgdZZyPaTaod6nZTlsd5IRRt02aDNiRSNlIXuBGWB7O6mylJVDID
gTBhQtBC0Ip4sgHU5KmnZxutB7cbLbS+7rTlOFYvOo0sksRoOwzbxt4XYgebYlqFFjuLcaOTXwK9
OhLAJwmdBLUgOM7pk6Zejfkx0J8M/a5XH+zpc6W/dvpjXtwrwzbVtoP1OnQ7hiQO7V42NrKyzVOo
7FtlWm8atVczbTFSlIZdFO5DY29EtAg3QGQI4J0qANyTKvViEDOFyJBMrlVIu0TDIqDpHxgveKEx
oqsPFhrE6dFm8BCegDtzrn0QFVeLh03a2/sh9KKhvppmhIuJds8otW0/72V5udLFZ838NJRgWvO8
y0LOUF73rtKPSWZsIjveRmL6ruAba4n53s5ox7QaXg+Fcje34pPeXaF92GuZ+WBrxWWh5d86Ozpa
aJMVHcUf483n1vQhAnthjkIZLaNiS74yt99GSWxsspy8bbwqKb4uso1QLo5uYwFAu8zEHP1TniXb
pS7oFbMYUgu5OhHyhRylD0lt7ecEJtYPCJGIzUqnrQEgX+Nwh9lQZnsZlpdOo42XUS/8xGi2comw
MStQE45ISkKKOlgT01J4BvLSUVP3oVT5ubrcYOLtCgCmoRrpzM9bwzzUcXYUlbhVomZXdJNf95pn
17FfRe6C97QUqTuk3vfZVFwnw+AlaGssRd4Hdjk61jaY6nVprqkpH7r0s5bOoKEw/2j20yZY2xL5
+K0q6OcVSDSXikFJzC+u2kuTMXRzksSIeaerORY/dHW676vLGoXFygx2yrQZXYuu3jDvVDk+jKF+
l076Jcjf/RhaL3i5MKyQMVeyuouybDMbxkXnpOZ8U6eIy2vjdpDHC1WkuEyY+1HutwZ4hZYjAQ7K
vaED31tiZ0Y3iGJ8KIhH0dXHpE/9SP0iVQHv73QbhUgHSbeDBNKQnsZfaYtuwghEACm1Jj8RWZ3U
QmcU3yhmfO6c/CjKnSRiGC004H89E7tnpshOO1EPtMch6kTCM9Zy8zVHhtAFpFQmfivnquc3l6Z3
Ahx0yt/OZwvWn2612rAXeB9B37oMO17wfNiUiXyl9Qb7GaS47TDKQNlaIl29x1fCC0n4ZPO+xq5T
WMK1wtqrMhPBNFaVXc+sRBoAee2WwS7B0SdUoMlri5eJxE2tFDLQQ1t8kWWyne/xqPp2YNAt0jkj
ESYLabu6IQykaPBA/F6d8Xi+DQfa8nep1UN6RG76kI/nLN3fhtW8twTrufrLAbNEA1N2hzDdaxFd
7+IYZIdMfSjkL5wwjkHVKaae3j6SxxAf7fmmhZhkk7MipcNE+7af9nLhMunSKcyKwy/2bFW7IHO7
ymvTv8W+48zh+2ZN/t6NnuZSih4tupEyTnPW9hGHsCV1HmyKLeSjTr+T7atmSV2Lfniq3jY052l/
ofvtLhhXuslHy23wo+irm1i9HCC2scnUYybXB+xM/D5q3Cx1+x5hVvakdWy3F5qIbp0F25bJ42mN
Rwxuvi3ytDAtPDNgYD2v+ErxW1ald42AXfIxpkGrC3OOiFGXD3nox/bi5lpL4/9blr+uJYBh4gmC
jrCdUvR4lqPM6IH03BGNzCRsWhLdV2l8VsLRHdWLyqCtLs23Hd4paipDK71Nu30W7dXkWoc4Zy4p
8Bm7EEcM5pdflJ+nqtuUqtgI2Ec47brYOrhzgnsYH9+ohjMFmR/mJhYEX4pOdnLrQef0Xi0LCLr9
0rj/nLe8Wf2997RO0BPJKkItbRkTm1yIRNmW6Ne2mWrezF25DdO1A7k3uvs+eQxHZNjTlzq6NfLB
Xckxs9n7CwIkxtc+4I2zEdkxob2At0GTvBVZh9Ga7w2GMkwQtsIGnlCQ+n269px6+j7BNkmbazul
ScRIGUKfk5vqPjcCOHSDR3/T02bgA9DOsUvdIoUUMiw7vU7dxDRgpeQHTCJ2qVp7Sc65ahT+Upd+
EoeMiA892NkOGuwzhfCbqe1763SC+mDQrVSCVtveyL4ErQptzLzk8D7KeOboYbeje3VVx/YtKsXv
lRQ/9PI2suRLlQeHmvNKa+r9YNa3SrPX2ebJLF0vZkmHNP3URvpnNW/3+BQg8VIhF5cuRBHXKNYi
egipSb6YbXOBe/JRSOVOU3HFz772duHanKVLmMIHlLYikf2I3TgX0rWU1dfVaO7RHHtR3bh13++U
+VmHBMn0O2eYSp/u4WVl4W4VVzscpLfY1fuwHLe1bNIUNbdy1HvJY73awa0Vc3kfJBirNCuBzTGZ
Zb/I6TY1oKvhThTQP/vn7fhW97y3zPrvUa4MVZoGNJsOcW16wm7I09vbHgBTIA2fu+tJ4q8zsa1C
w6tb+1MeaDB/J/z7u5t6trfnYcW3HsJ7t3JSRCzzENCcVqS9wIuc4KUd5fm6nUsFOJN+X4pblwa1
KbPGB9LvvbbcMzU7FUfY0sRferx1d9s4FnYsi6rL7jx/nrNPC5SwyARWGPOXvF/2wPoH1XYQV5OD
iu5uwTDpoEHEU+3daOy79OrMwn5Q98nrif7L8WFVumF1Y2buawgRiJ+fNBCtyvQ6Bccsb0jMY9GF
j/Qgj+V0NDXJWzp4ZP/Ni5/UJ+lSQ/VtBto0AMKzosKAF8eysr/men+MahVK3HDU4DOsj9FOsiNu
XI6k/6m5+ri8/6BNJJ+kLVkB90Rt4DomuXWNS8hRqw2PvuZNkIDxl6CVK3Y1GjdLmTz+83d+H8GA
kPP7ejepZMvKNBt7hbK2oFkkxM1a16/ISUZqghbWgdryzxf7AL9Alf/71eRYxroNOs4+MetPJrHZ
CFDRG9/VyD4a4iGPK680LE+PmhvJmI9WhNMVddA/X/39yl47HX8y1IUC2UM19vjkeWNubpf+ajbh
+vE12zTYqjg1/POVPhgpAsXo9++pDsuMWQB1Yj1fI+/3EpF/kvmO68oi6Nw2r20t3ElJOCpbzYOc
yDlAappo57by+6A8LMXf7wBDkKbTtEXsU05LhK0oIjVXScHKWU8opF7XKVs1Ey78QkwVtDNr/AEC
rJ0OU8myQWlGfRb71kY/bD2t724dPLaqRYKzHBWW3iwkb6rSm7o8u94fPdqTGIjdC9wzOrj7qe9L
FxywLR7X5j+SGtWR8N0xFVgXpJy2l/ThoRD67RQ+4Xv2zACsmxA8WmvgWgXnmlsfvVUnUSyrtbjH
AtHeV5n6NRhCv9WNYywbW+xdSPrlI3SeoxIY5/bb+4ED+Ob3p11rDHEph8rej2rywgwh3D2aQz2+
xSuhRb4aG15Zfo4phs/s8I/210mowpYnNCTBDjd4c2Jd9lSj8rTxKQiFF6ntzTgDFldPtbWVpfC/
F6tO50rkUW9MI7onMvbhGC7GMaFb1vMGr2GRmQRHmWalwql75jt+sKqncyZ6A0pwk+rSPgT6WwNG
yXs6LRqn93zEPt8JdDQgreIZRvDzmv+K5vFwXnb7/xLNFBEsNE/ekI9ZHn+qIu/xhSm7rwVE0//8
8e/CyP983n8xTW0VAgcSWwxkdZmY+xfTFA6qMHj/LUtB+fqrNFL7Qwgb8qeiKDj7nTBNyXlkFA+6
CWHDwM/4XzBNTzHPVRqpY5krY5ll4I4pn8q1TTXIyrDAQ0uqlc/6rB6aqLhNGoU6LssRSGhHRYQb
PucIFd7y26z8AV/qPhDlI85El8rKJ0tasD7pkkk8d8EybMKucsdiRJ0RP6blYro1KoeNGSQ72KwT
pMuVRVmGgH7z/dyk+LIUj/S091Y9P4vSOMKcf5ghv1HPSNCqF81Dogz7vix/DNjFwaWuMsfo7Act
Ue5zqfZjU9oNIRTPsm5WPyfzlXh+3XfaxYShh1Csh9KSHmAD46BHi0DEu7pf7TKlXTPlX3KKYEYZ
Ut1rZeBEjFd287T80aDdcqoeolU30inSC0QVRmzVjkxvFpfLzh3K+RnjIn5nSr9IJLM4juWVB9Xq
BSzknjkraB4UY3CRdnjjQP0ZauWjGGX81XpxvZ6wraGgxlPf3JZ3idJuxtx6bJUpdCP0hD4Q3UbX
g51d8VFt02q47o332PWurufqwZ6DV3WkE4z1FuIyvN5sm7Wd1rk5udpjeVfKVMg4LcsNiXOa4jFS
d9KwZSTuLUpTA/OcN0uiR34XpFtgvGNafGwJq09AGzM6/lro1hVM1twPYuolkdS1i+nJj4QxeY4t
0WTGgAyplY7caAqx/coansTS1o9JuHwetcCfZekaUPCYJdSoOGHeSaP8zSih1olJrx1FVQyEVs2d
0psPst1fSXQbxvkHmO5NHMZfCiVdTZeKH2FdQwwWGziiM34V+Y8lb0JPFnq5llQdfZ9kdcirIB22
ib2bkvmznWgXczI9G32IfN26whfIdgxNeu2jdouf832oA3e1c1tBG5RiHx+RnS4VgVPVGXlPAAM6
qe9QYe2UQf48ZPVjqlBpWOUj1g63wdJfzmpxp5QCOUyZPwbLfK/aWYgkcLnH6BMzqlLDUq/LXOYe
BqvRpe2aEWDroBpPg8BGRg2CnQysaUT6ha0CQAZtUWGi2PxIFZ5wox6lKL0d7MAHTHctLdrBxzj0
dfNjEOkuFYovkvxSiddHEIjbSR8KRwyNb7WBL4nBcBJw88Gqt2at4Po8DqA/wbVGTebyjn2Rkm7L
7TmTMb+qSrsdVGknw9eWMaOAnfolqOTnEcK5AKXpx+wWGjgKpBGxltTbD/Wof7MrBfjc2Fdd/nZr
GA0Dq0mvaaQfrMzaVxKLo4/KhW5HL7NsPCiacpyHPPSWUT9kcrqztequTad7uZZ2RpLvZsGukPTo
JZKqO1mdnstRvA7U5WONfEJVj8m8PCeluU+N+Xks8h9TpR5Hg6rvlyB/87NG/ZVsdELh+jM2oltH
Ms4JYSnW7+kL3LvYCMdp+VSsPNGgrp4SBd66KLApq8Jv4wT0YpmbJSguwq59SvLBA6bfnLmL30vO
n3eBCN6wER8AZFsnSRtWUZAImkbmLvLK10K0l1Vq7OpBol2SXdhZeZ9U+XOOnquag0PZwMEOYyQt
+c/m3L86/D882X/zRfjwX63X+o9Xx/8M3w2dA/njox8vuOzHr7TO9Z//PNklE06nwjEN/WBlMf08
1SVFtv9AAYLVhcZxigEmv/CX7YZi/cFPNAuHDs000XWQdvzJ6JQMsgHFwB9RyOuDtjAx+BcHOxf5
pY9qkm/wMYKBl2xdU6VWPtm6VqYlkjJR2URGi3GZQBpw2zUiCz6pkOqVT1GYlC+/rMx778vvZY5J
WoKPg8JhbGmYfWC48PtFAzVSMK7NxCENRq8qt9Z62i7RBlEKM7ubdYSeZwsm9N0rZerKENOlyQAN
zhhVuiC0PKS5DXTd/7ui72/3dTo5LZ6MMA9C7styrkPn7vPF1f3tuTmYv5dUf7/GCYSgz0jMFpum
3LK5vrbd7VXjnOvHn7vE+vNfMCh7HvTKXPt+qfP0/BA6F4FzZhjMCQDyt29xOoBvNv/6Fq1/+3T5
cJN4N4v7RXb+D1frb4Uh58AQYJB/yJ3nyH3onCtALPfMdvy9Pvr7lzkJnLXeZLMxs15HbIy9h8hj
wXLv3GVWSPW/8E2THa8KDfq2atkrW/x0vggz15cpt61ui7U7GsKpFvs6lKybf/4y66tzehVTIeXn
GCKAnE4Aq6RAnTIg0a22WP2XaY67x9EeMfVOa/nMsbeear9eSlUVTV5LARNmOTD/CWixoMsvh9LI
d8MgTxf4PJjk4BjOM1mA9LFqI1fDl/LM1BrtdBnXq5LpIdMAEjHMUwJIRrsJSX2c72B7YNJfMWYv
i+MpxmB0WjxpCpI7yczRXBq5fYniBDZKHpc7JJ+g2RPq+7gFINVtJccjNa19nVDraX2NvJ3R5Fdm
qin4eueZH9f4GfeDCpYvwOTJ6018DlLL66uxxtmwDrb4cdt+1EGXNvCkZ+bxKNzUDutNmHbj16qS
m383po8gzZPVV4sa2ZCxQv7bUPIutzBitMONVkV00zO63mU5Dpt/3kR/W2PDMllliLsaljtc8fcA
MksGHSR5gfvGBAh3NIJh00h9c+Yqp1tVtRWZ76KaKl6LqBhPsqYFsZRqzLm+wcWjeaxEIR2y2hjv
e9NSdv/8hd65lCJUlBacwxys5skbTkWaW1Ea6Fi1WYXH4Lb005x39HEXvb/795fiUDdXOywO/NNL
YeYsyljD63bBx96vGwNTY3zNNhEY8ZnA9b85O68dyXFlXb/QFiBvbtOq1F3t7dwIPT2rRXlvn/58
rHWAXanSTqEGA8xNAc0kRQaDEb958Zk88IxIKZmcc97/a9cZNISWKoRHffHYMefFpQvVZWB37k9o
fcxBU3nc2PzHKTeQAbvdDIi0x203YunthJr+p6i0RRybzIz/ZKFHIFtaBwJbO6AGf3/cVZIgiw0M
7bqWA9iWoofMXJ7dYqou1Brh4vAKHaM0AeBmzY8MRhkqM2ocf+8sp/kZk12h3qO1+t4dusqLGF0n
+SIhot6ik7ytdkye66IazDbztVSlmb1EJTo5U1s6IFKaVP2Ehmi0h6xfrzRlGp2IhgiV7RkIV6xW
2kW1H2FWxb7isYxyk+NGPyp7zAH+OsabxV3wWInLbudorDeRFOJCUsvkRoLc466pPVaOTYBhucC/
IIMehGqVj3Up4p2wvT6AT6NAU7a5ASlXrW0vuRCjmQNY+nXX5m/MuKlPClJQft851/vb5sUigtuh
SobwOsMgNLZKfpKynpxFFBX0x9JJkVUf0GdC6KR0LgM4qz+auYTaaSqW9Ov9gV8upMOFpPP0QqXM
Ap99u1+LLK17q+wmX9PF/Ne02M2xACy4E162RiH8u9y8lm07lvz7s1Ox9Gi2CsuGrheGzTvaT0C/
Km/aye+2RvFckEQmGraScHY7iuJ6aoRb2Izs+KxcujFufKUu/n71gllo1Kp0rcge2IK3g7QdWwFd
mdGvSg2Y/1hKPDa6rX/uD/PiJCMLQoHU9WTewLlevXBKd5pqU8MkClUR/b3T1+FbXW3qx2p2Ubaf
p/n3/fFW2TdZCY8yFQqfzi0KY2+V4Gt4GaJIVU6+XZjRRxtS/lkz0BFN8rw+1R5CJx3Mcaoxof2A
XEW58+lenjSqxKRlUnuAG89YNTZSopmD3s7oA75RUN6OFSxV0JA9ZLU9vH7Lo43NJcdEDVV1ViEa
vBdmPYM2YsMdp+hSZZ5+RF0Mj7D7S7o1J1pxhqo5ZAzW+kwj8GwkieHNPiK1xS9W1JEezm0MjobB
yof7o616f6Q7UlEQxQePh7fBkPLnPDtjbdzjJ2ZkslY8GnBxMrt2P9AGKr8VkaK8Q/Irb38mued+
GUPX/QSj33DPNcZSmAz0mZfsxM4VSEP+HkvnUrDQ4aQu/1T/f/57oglN+mTEGCFiHSCK4/XnXUEU
OdlFR0y8OdXdbLXnGKsN1OrJ2LVLKmwsb8xEB/SbhlNXXDJkd8DdKUuSnUTSKd+0KJ4/6BN6Aqf7
6/fiAPBz0aKgoKFxh9KVuF2+yXaSHnzf7OOx5/xThArqvkLvu6MAcPVm1KPkggha+9g7I1JP6jzu
ECle3AByfJemB6xXtuZ6VzroXlhmjk3kbNRgnAoE/rVxiAF+5pjaDGb8FhGAeGfTvNiiDOryFCJp
VmkQrNsjS7/gYVMosx/HyfAXwumIqoProlEwaAW+LfeXeGuKz0dbxZi2bipnrDkQntXz8uGFQ+iE
OeN7SEidS0efzt1kgt29P+zmJFE2sUnMJOFYfvlnB6Ma0wmlImv2iyEeHpzEaWP4QLVz1IWu7u36
zcFIo23aWJ6nrfM/oRlicdpp9hepJFkvIuuvemeEH4wYWSm05ZBTnodLVTnpd2CP1XtzsnG9NFKk
p5AcyKYhfkQ3GmkDJYs6fSdtenGr8L3JZ/hZHEvZyrtdCiV28B1UE9Wfzc46iqKdv2T41o0Hpeua
NwamLZ/ur/3WJydLk8U6i0RxDc0NnSRGJjtXfQvH82OaF95jbbTlV5QTo3PfGOaVkrKy47S6OaiL
DiomMFxpT/Izzz64miEEYgl9wXEVTNOhwK/tbA16/VnHmOyTMNAowkGoNJzXbzQDbUdb5/Mz9Npd
e6p1njxdrPrx6FXmMRVeq2AUMLj/2Hzc769eWd66ZPsUTdjU66qfAm8jA8I9+yKlAWVOHQ06K7b7
d6NoizO/A2+sCqO1+6O+SLHQASKW86KH1M/rapWW2AMWKkZjL75Ksa6i/2fSL1PHBE2ufzOQDS6J
6jN50PpVIYRhZFR4/TxR+xPfOMWZW+13vtjWdGxuJyalo1sqq9/PQ4Nah86kdYD2kDgtBzpiY4Fq
q2Pl+c5A69KjvA0Nh0TOVk1yOh6ltyMVduYpqHNovm70DtRWrVARC6oFyOI2jHPl5ORj/LVE2R2U
1ILTAfoyOi6SyBY5eIKNmeoc1MpKY2T7YqvZ+Xlb68A7gFzIINMig779dSG2UFWcV5qfZG7lncok
xRvJBqq99/jfCI+Y1/3vQKtYzEsyC2eDgSyMimBcQOiHlj3V2SetqXfxuPJnP6/1yXqGiSyyjWYy
F4Arp/0sENR11yPRVxB9FMU5RsJQvuNIrT+005R/xv7JeR83eoNWjGHEOyu6kU6YzEZFveKp3rHa
WXM4pthDEAvmHIYJBr4dyO3am8BwdnAzMsR938LsmwNAZMjcIBi119/b+Ka87CwyQt51NhvvdvKO
Xva1Z7eqb+dJRmdabdsxiPu28t6++qg6YDg8Skc8YS1n9U3x5FrSIu0cX40s9Gmyajq1M+3S+6Ns
XF28UGy69BoxAbDJ7XRaox+RhsIWLrQUm+5DPk7eaRjj/DeBCA4TTF/zx/0hNzYrdtAUv7nNkfhe
tyb1tBRVLTLHL5XRgfrrtGcDu5WAJ2C48/7Z2KloohmANWRQp9ZwO7vEqDxsT1vTN0ejQVNXxXbw
nE6T+NFEk6Q8WQ3MdMWIiOpDF+4lv5q9MVeuaFgdRHcbSM4q3oZKYuUqmr5+jqnDP7pXKt/TiaTg
0mld/REDPRO9U7UxiqtrVV1yjXuvaQ7ppFu/u8jw1IuednbCRi4G62zHbgo+QtQlZDrBUydO9BlP
iqxBlHBIjO5bUSDyjFtoqMenaDCTDLPfJfxc6lr2HSns/J0qprb+YSwpXrdeqk3vc9sZaU5DT7VP
+B2BCxNRFVYXJYN5d5x1xRzfiBTpheNiNtLtZpid5Gi5ufZP0wzdn6xT6vKt0C0FmcRRT7/VisjB
Yeed45zjrC0/4dhqOoekRZwfXHmLQUmpd+bvwXNHnD3VELYkYFaWZJwV70fv5c50tMwpbU6phePY
ZWKDjkcFEFADxMYI39M2GcpPmPxa4ckxBg9YC4Uq62KgwQUti7eYhvmuq4fnpTAnuNlC6d4ncd88
gjY20oMtrOYvNJocfrGjKb/asFTdhzmPx/nUgBL5hqh4jzBygZmM0S7aFyNOlP/MeML/xvkzaUDl
KctH28tAO6RTgn7XEkqLuhBVYSY6T5bxMcNBODoNsx5+bGJVApLMyP4UVlaiHiBKhL8F3DoHA7iw
etepIbKxzGn4Wva9Fb63+4ggbtkJNp9Z2eTv+kJDNTyfUoiO8PzgfiFpmv81qrzHr0brZl+n0UId
NKzH/h9THebI7/k38J/VWnxFrRCbJxeBG+ZTY6/3RuQdvCRngSIC1iSlb2CbvR4fwp4fdGnzyK0v
ccHj8KO6jGWPj0mt6RRdp7Y/upmhhg9KnqCi2ukq1pzCGFLEcHOYgWlTlep1Yp9jWwy/wjhFNT7M
CACkxm/0ASzvkGqolkP1aoY8cFGI/TXl/fSbTG55mJ3UhSql6U15sPS6MS5QxEP49Wr5N2LduXYp
mz5Tj5gtKdieYgD6Q4lUuz2lyMx9rLjNucx7+H8p+yw6u2qHTKmFnELLDpn65jRmU26eI+6qP/8z
pBPat0ltcIuhlHopUTz14EDGIIHux7uNEIsoJKg7mg7cHOtsiHeSq2WdZvp13nV/5YDRPhheqAzQ
KnNYoWjtN/3D/SFXJOynKgFpFwkYpR+b+uPqnrTKppo1LTJ9WJ61c2nnBa6cqPP0Q6OJ+s0yFtWn
qI76P2ZnIKRgL7H2sRzAHp3u/5CN29Ijo/VkLVmiGVfXS24oYTGqle53tmW/a0wHFmiGCt79UTZe
Jp6t0QNjujLNkn9/lpBMM6i9EscjX28V8HXwvDNuf1ftc+TZuEVxSjcy52/hzJh33B966+OCZldB
3NBhfVGCNfsSMBhoTH/OEuk6HFvztTXU5ZNVuc4VO4Of98d7OVVbJRegIcGL0yKtvJ1qiNsqukaj
5S9hjg2nGBQ1PgL2qfo3SrpYNtRha5kuYpHynfeHfnmZOgj4OTwbVOpPAEBvh0b8VItrZUoeqjlK
PGyHHePvKE7VBEPa0cVCrsR6CVImgR2Sv/D23p8bpTiKt6QqFtYzvM+exHOefeZuFrY545P9YMe2
iHxkkvF3K+IC9VwDb+3i3GFNg+2oEreGT0OgUi4DYvbQy1u1+2qqRZHuLMnmT+JoG7wUXfpq6z7+
aGpTSqUyRh24KRqfdDTHjIHF0w/1PHvRY5+oyAvrIZXQY097rLzkltkC0Gzq7C+9xkl6J0N+mXGQ
zelk55R8aQzrq/w0VRD4m7I4faixPcYHpG08bOE0Kxia2P11f0e83PyMxV6UkrMOnj+rcwcfrMbC
M0tREDD6szDi9EwM6B+FOXoXyx3EznK/3PwU8DR6YirICdreq5R4GGITp9vF9fEpSa8AdFwYpUv+
aCSzdsVRU0NcGnGt+5PcWFDHRk6PJeXcudJw5nlwQdgKCAfWRz43WfaOxAac6mwv56hX1Z35yRN0
+7BCxYTZsU1RGOZldTtUEwkbfG3r+aVV6RfF7NOgS+a9VvvGVyNQ6ToryFm01rU0DShoCV4KSJWa
KFypofK5FeNwRm9+JHBgEnt/AZ9qvOtpsYAGPX7bAOa1mlYCy2CceExSstZLaTftEpEpsxj1mwl0
5seyLuBNwjdt0cjUwhCOqtDQ7Bkb5wP6oxgpuONEPzIJG+ULeh5tdNJaI88eE90srENoINp6bSur
+5hgCBO+Q1jY/NmFs/d1iUgNL/ens7EfZN0dkyuHfjQ5/e1HimedVBuMs49C06QdO9RyxBkWC9bz
c2ShkfovhkM8WucetcH3r7af0rpehbFb6Fd1787IFheQRilmN1/MLC+VneixsQMRjZSYJF3jWK8B
NfWsNYojtNDvEKs45tFg/+ztvNnBJW2Owv6TsCTaRc4qRnkNI2TZHPqlrQiSs9RI+q/qROjfGWjj
ynJ5/VGE5+qShmK33yp1zKG2zSr0FyfG2p7nA97ioYuJU9vnFvpJ9niucBR9G89Lvler2NoofHfa
DjbbXl033zL+pAytDlJb6eIvFCQ6/UeaGMVXXWlws3/9NgEaIY2v6Io565du1LrR6E2D4itNhxxB
nXgJxIZafRg0L945ARsBxAVTLFubDEU1/nZVF5REUlPDiCbKvBz1kU5KDejjBQe7v2eOx05U3Ij6
0gxMZS1lZVaybp4HYEvtkC/JQdObwGbe62rdnOwFy502zfB1qAblodFye2fnyH90FbMYlPlxyxj0
UFeDdoPoJtIJxder3FYPUa6KEP45YmDn3kZN7GTnIz6SBuY6vxQ9dK96i5PVqyvusnVF+ug6umNy
Xm5nnhaTjcVMr/jUUxEqEWUIHm2IrHG8GIi+qAhUR1F7dEPUu+9vp60TysuB25biECwfubefpVoc
RTH0ba74Wb3Yb/JkUY4Rz/ud+W2NQupMKxOEIrtpNUqrVIvVuCVfNp2FcxhpD8If7T283e9PZ2vH
uhpd4yfqpL4G8NiDZ+JKLJiOQ5Er8eAaefHwjxlRCm6ifA+ounXyidQUnDgdMju8Xb3Oi5OsMlwP
GE2LkqxRtufJ6Wxskod/cThka5+EHCwbmB3jdijXou+u93jC92kHpqzHRv6jKnIU9NMcQx+sViqm
l9Se9/ogQIKJTQ7vWodGgVzyZztkKdn63cIc+7BD9ElzMoR+FvtrNlCvogZcnO9/wo01ZS0N03Vo
XfCwXYVyK6PW7/JnP9Ok4VOoJadZIFAHDad9/SWI3yTdajD1/CfJd8+nBsKgMLSs9nwcXuN3mV6I
oEfy8Xp/QhtvdPmO45Eu8Ttg01an21aGEX+mzvPbbEEXLe90dHZ6XeBRP4dqo1yEksf1w1QX5vCQ
Ry1GPKIwYL16+TRnO79ma3nlqlLQpmBgrjtQEfiJsaSF70dpNr2BxtWdIxxzcSyyitPOxOUbdRVb
PZ3aL0eEy4OIfru+kK0abcwgW8EnKpHmGJzLNOuIkDeqHR0xj8hOWRcWxyxCQgOnOClF77nfkV6O
rmGmuK8uEsvsSkImAYpRAV/trIyyU95MMhtpq5RuqltW17JvhiCiynmMlQj4b2OTf3K91jtrsbXs
POKlZQinlyfk7VIAK26dPmdsGlJN8na0J+mnwAd3MCSepmFnZ28PB79DvkCpS6+HwxCnLwyL3FXx
qgdMdwz3RHNt/DAiIh/tDPbEdFp/Z6o+JEBArsj15K95FiIgNLdm4sJEbJMxRz6WOk0dpFEffjfT
dCgPtLBTvETKhsqwyBI3PMeGW6kPNiI3P9BiLDvMvTI7gvEXJ1guRVqeX9GQcoKZ/tB46MOxDs/3
N6dcgRe/mWIV1CmXWCMtXp7/5jFcvBHxOY+MEQi7Nk0oehk6kvnAanDLwFX59eM5+MJQrTOlee4q
CBRhHE3qImBr4hj9n8oz4p8YHZQ/wfFl86lIBuy074/4MicGjaah/g73QL5p5aX87Ks4HC1LaLnr
U2ilRAXlKP4SWmEN6x2Pl+7cVnGTngALmZ8xZPD0nQm/3IJgVbiBVZx0aFmuSRy91aYQA1KXxEry
GkVpmsWFLEjg6mF01s7nlJO5/ZyMJmGmxBngb+tQLgAN910ERbWOIveqiKx46Dtz+jdzAkoOmo7H
Oznb7ZK2WdTYadkySiqyi7YMmJg1wLwBTU47cXpzQrJ7T3LGi2YN+RQzjuZAnB0/C4Ha4B6V+5U+
9Dsp9+ZHAl5HtY8qI2Dv2wmBz1UX9C0dXzhNgXmFVh+bAasMR2lenyvxhUgCyTG5akGW3A6lG5EV
T9VIA4Q7D5akOp8rT0zHBdGffzMrl61APxUm/Br8UOSk2YBq0LkU03fNDEcw3GN7ddNq3LlSXkYR
iHQkZRQpJe3mqWz47IzFFhDIxZ5gRuN8+xBrhXtR83Q8Tl6hw1cz9rb5xngw6EwsH1hLsqRVFAmF
oRdAnzjTpa0GpRqmhzpb2nNhtMNRs8fXRy0XoMrTMupYdT9ZJz+bX5FiPKknnevTDFQ/9PThP/J6
q9u3YT5Yv9WwTPSd99jGjtRYURqp8hvxVrjdJtHYNWmvVK4vlH4+xCXCaMALnNNczdXpfoDcGkoy
tMB98nh/cli/CZBd2eE4Z7j+UixuICxcYmmMTafCLIadoba+GwBuCEakHrTD9dtZGVoC/Bd1Ud9y
XTCbnj7To5yHLxgxd/6U2/brwyG1yv8db5V5pV5t2Fi+uL4xUBvumhYZs0YZd87Z5qygLNiEDxgM
a2GkkbRppsfNtyoXXDKQSfiIDdV8iKayuJhmor6+0uJSZKEt4nGRwm9ZbQ4Y6w6VvtL1nSGMILF7
/cUGLUjvb9ojosiTtLpQAAHTf+DC5rnx1PB/tvN7K2nJQlDMtRpExroKzEBqsiPTHH3FZTRUv3Lp
yWO8hpJK0uj/3N+bK3a5bOwBZoAqJavDFG/X+QkeYKkwbNZ2dBITFTm0cP/j1UuPA1jsOtkx1+22
RNcVtdSr2+hOTdpltJ8R+WuDirYBPfhRIG9+/2dt5BRcsFJyhEwP+PcqayowleqbyXCoPllzdaCP
qD0mTej86vu6HY804z38P42h/6PVeFPsjG5ufBOKNMQFCm0qUJnbU5SD27ZrvDh9u1Hw+8qwkIRz
rDzcn+NWWODClUg9clp1/WoReGhPsULzAR34+V3TF8k5GYCVuVP1+/5IGy9DCCuwq3jScwcTHW4n
1BmmtVDmcX2AIMN7xAr05ajR7bCPU5HZP82iTbBv9aJRChvbXz0NmzOA8HvdrY11hVhJmiGhfEAG
V9GpN2IjD0vELQpPpNjJYcE3zMWreQM2k+WRTbIJzv5FRtPYZqqPjYaAdpEgiyJrJEDEZ7TEd7I0
uQ1WR1enq0KkpddAOrhaVZFHEm0ShT4MiDKU0h1GfWoQRfqWZaGNojB2AI+G1mG8fP97bsRDWuA0
W3h3PdHcbz8najVUFMqM/Zml2tuO1Q4mR0SPZtR0R4xp7ev98Tb3j0azHdwhq0rD9nZAp0RjHf0T
aiWmMfxM3bB6tFuBZqRBB0GMOD9bMTkq/FXvinldjsIuYp/3f8TWpKnXUpFBSwC2xqpIPJndsrQx
vay+sdKfU1K23tV2cmzlpYeugW9qu6Q719vGESUFp5KIXAL33LqeSLlhNHKP69TtnP7YLCJGg91D
YryZy52hNiIe2FbgHNym0BHXEU9V0fGwZh4Wdi9U86iQGP/sMe19mEB6FPg0RNoHUCkuJjIgiif/
/uJuTfT56KuTaVhzX/SW4IYF4fY1iz3zPy1Xg3UQuRXtyaKtviQfjwxPVjIlmw161mo3eULYS1GO
SdCk4nc2eMiK60l7KGpPv46JsjfcKur8dziaa2Dpn17EqwdBlLVuOQB+CgYtAUbh1Ol7EYX5zvZ8
Qis8iwYvhlnNCpKoXUaZlQRquaAvtUTOVIGDsfNcKtrWBW5fmRiDyUh5h8w0KD8lViecI36G4XCc
nEr7DsCmPpO5jX9UvMNg27T60B2Jw+1jWiEdcRwKvY5BcyOGdB2WKfoYazQVzkg3VW/CMsVxr+wS
GDAkYuUPsym1+YoVHOSpvkm6XwkS9NiYaE3zbTKW2DwU0NcwkOx1rTpEIZWsY2HZc3xCxAUfi75s
+1Pfdl72uxCJd4mzEbcQFEXNyJ9wRdS+63o3f8nJZ3eFjG8jq1xLWoXUDjnmkPjWAhB5HFIem40o
cG0YJ6jm/55b0V28eq52HlarY/c0ErVmWbcAQGqvC1jqELqTU6hREDdl9csUZTI9QB/K3qlTiEZj
K/IC361ajOfenWxlJ7BujS6r3dSHqF6Sf93G1QhWdZvVShQouCIeFG2MAzCH5UVrJuGntWlfG0w4
z7pAZPhVB/5p3rQ/WV0ed1J57XbkPoq0ec5yEQg1nc+JoyBM6ITptWy6vci2ynCfhgIeQNeURrDK
W+F2qHhyMjVuxyhIl7YLVLVr/NYF1ZK30fQFuiE9Nyyvrw42gKCrbG3aOZkb4UZaHvL24sqEMSbj
w7MMO6RYOA3yE89Deo4qG6vPbjGPZdfGJ77szsKukgI5W9T14A5QipZKNKvRHGfBL1Rr8IhLPCBF
ijW8dR0xHxu1mTHVDbuzGNXoy/2vubGPYKFSfiVZloAPuQTPppiWuVa2UywCYPv1NZ/C6DL0qVT1
r5L/JFWhneawEOchBOh+f+SN6dLQtLmSIWxRAV6NLEKtbopxFoFeiTJAXhvS3ST6j55w8f0aIpTe
21TduSs3dhTt4qdFhhBir1UQ6kw1lt7rRJD3UXX2lkzlsdIV3yH2ZJd4yarrFBXDsXW0/IxMdv/z
/pw3LhSLXMi0YOK5KjHqdrVLZ0hS0UdxYCyV+dDGTnxRs6XZQblsjYJ2E694allkmfLKfvZNK3oy
WM+kcZAtQxnhVTCj65UV0w6fcXsYkxwRxovFot4Ok7QLcU0McWCNME8P+RzlvwpR7lXlNg6hxI6C
z0AaDbDfas0i+IIzN0UcVMKzHiu39sBXGfqhJYFHrmx5Je5EHkPZfOITyZo0vPnbaRnj2IUeUg5B
0SlVkJD8f8ZKN9oJLZuLR/UP0JoGS3ndbbHjCkk/7qjAbfDnQHNRteBl4lm0M84qPfvvbFAWoYiE
ugEB5nY2sPNyvCddERij2UWQPktvOJaYCLwBvJ2XOyFsa1bwxqg+g6GFlGPcjiZo2yV53YogAxp0
QGk7xUdadDst9K2YRTPHk1gaDvP67rO7vq8wRI4DMzKUdxwn5wSmHqkfVxoWOJNzIqIUR02b9pS4
tlaTcgt8PDBQYD9XF9JCqypXU08E2oKt5Qzg8Ageof/oJMuP+5FieySJ8tOBJFDnuV3JkX4yqht5
HER2NfwsrQL9TCduv0y0RHY+2tYBI1pQJOOShS+v3w6VeINBjW9hUm5ZnorGCzoEeo92sXzrRPf9
/rw2B6OVTXGGt8qLLohXRq5ipKbAQzLqHj0LA8W8V91LNdN/m1iLh/vjbexImazQU5VaAOYaMhkv
2G+MRimCEJrABZw6xjVDs2eWu/G1WDwJjgFdQJiSv+JZxEWAElSgNtGc1+Pl/dRaBqCcuXvbt0gy
3Z/QxuZHeA+xEu5qVerV3Q5lq6JLHbcXgYmFlxkkapolgJD6BjNwxbOkz1Jybdik36jF2Tshf2ue
XJucOpOqOyS/28ELo9SEo2UimEaKFadwzDWMIcakOqlCny/3Z7pGNMvYRWRELIJCCXBvW+6lZ6sK
PTos7Nougozve9ZmI8RSacKNyumAUzvA2WLNQ3HVNtEiLzxcYDRxcvt05yhubFm+Kg8j6siUwNZH
ccjiGitWOCKZjuhvUYnuOEVReEHIi0fNgO/G/XlvbFkKh0h0UC6RfK3Vc7B2Ry7U0MwDQNOy4D+G
1odIdbpq59xvJGBAbtFBkB+S7tBq0+r50llKZbG84wCidRzSgNTUORdtSrdbYETTgtv2709uY/ve
DCp32LNvqqulYtaxUwSjMeGc6uA99kOdFNTMHA2uZN7H9vs2FfFppvvyz/2xNxfW41qSu5cC8yrQ
RUllN3GjFYEZqu2b3Gzyh2ZM6p134daycjKldhHZA+H7doZda5lVqsxFUFSt9bsdFt0PNSf96cFH
L5HKr1ys48a0vb5+cnizk1YCF1BR07gdlm1bdV4oiqDFRvKcNk78oNT6uMME3QgALvwW0kp6NxzQ
1QUY9jiW4cZVBqoBveoQNpHxs0nacjjGZQQJ5P6cNjYLcBhOHq9MMoo1EqjuyNAGaDvBGNoIfbnO
2D5Svh1wN9NEAeNuQVK4T5ReSw7xPJV7uv8bs6XIRNVZMnkIRquTqLd4tBGXskCJLLxWI3e+oL9i
+jzh1J3PtxXs2DB07pFjlICE1cqaoZayQV3GWqYwP9FGwUfKbMLml6u1lYbF12K1/kCEEgc3gYqJ
EraOU5kjOgS/FFqR4c7qb83+2S96Ku0+O6pKJYBhTfyiEubobyWeo2OmRDYBydpDl26EWJIcytJS
ckCDK3i7eZUmSW1qbRnZYl2drKUc3na9Bym2Xaozt+FeJFiT9eXVgm4PTzFCn8SWrL6sYmVRLboh
C3ov7N61GEp94HWBwXXmZLN7iSdVgbavTMgmtxWk2QCzxeazXdUJLtO9kqgPCwhunw6mp5/vb/qt
ZYdXjqIiPXsaEfLvz5ddd7OJNCMLKiP+Y4Wm99Zt+uFiUKn7+i9GooUkcVFcAuvyCmZwdhjD1w/S
OS1PM+p1PKo0qJr67Ow8Q9Z9gKcFl5YAdB2k9tR6eyfKYM14RuK2nYUJotfN8hGS5BIextRLH7TR
M692U+e2JM2WvwFcWeexo9b56j3Nq0H9L9ifPtL62ZVoheIl8POC2tAQaynirE9PWhJZAmt1vVle
/S1RKOE0g5fmgmXk229Zpv3gAoFNAkdGyxIy4LfZtn+hu2js3Ksv7zY5kiyJkzeQWq9O0MBvKMI5
TQI9ohZmqeHyUJdAqO7vmJd3G6PwLXkf0/EFuHU7HzreozG4cRrMmd1+ZZ+oPrlb+ttQaMAfVIEj
3KAW5PT3h30ZHgAWg/2hDwnXD3GJ22FTruqkTqY4aADbfw69GAODtmzf2TMiM9fBiDX9cn/EreWE
Iu/JKqfHGVxN1CkbLnbLpBMX4zRGSSA/KZWj7QT9reUEbkdnlQaDQWPzdl4AcoasHcs4aOsMB9Wy
1M5z3rvv4t41LhRFu89eHu3p/W4cRQ8gGmgI+d4DGbEKMCLmfaItPGKxqNAPKWqZ18XrxZEazPy5
adrkzwjJ+0Hrm+yC0Xl0qMY2LXY+6dYCE+Wk3jCtHFqgt1OvXHNkTejkUPnNr6HwwjfkLHvVj6eC
2m1rBWifzNkJOnTH1qA72YSFlszOSdI4azByzOu3NeZrGHkbNW4SThpZWEJOeGsG8EXcq5qXefR3
E2EK1jl6+32wq/49tI+8OXV2PRhXF86XfPp3i31YgAxqh0qCwQ/F1I24LuMkcC4SVIavSq9W56p1
zYxnSh3/6AwPlQGjRT/hiOyNOhw8LS6dYxlXiYn8g2vs9QhkyvBi8g4Hx5SRDkrw7Rr3Qz5rnuiT
oFKUub/Osekhl2hVXyI9sb2L3g3QBhsatJ+An8f9UU+85sPrz5HLzUJjnXNElff2J3hZEXVIliZB
jlvTg2Eo2mlU22Wn4LkVHyjXsZXl/ykL3Y7Ss8X6LtMpJbtQjed86j+kjR4+8KX+TrJl2omC8kev
15UEjZBOoQsO6GrvFtMMV8UaRaBqhHalMYxDTAf0obM1e+eYbEUI8CQmPWQJ/1pTG4YccHGbOiIA
zVmdes/K3oCZ5t0ZO7aYD2rbRWDD5v7b/c+2xvbIzJ53BJI68m0IGHKVjfazUo0q+M4gsuopPLpL
ph+nKUTRxsmbPxaMPLqLJlRXK0pn78AD2QzP9bK47+sS75CDWkTu7/u/aStiyKeNLJ/LTr5++5Hz
ngpxMw8iaMfY+DuN3OKDOUDVuT/KxreFTkZ2COXoCeN3O4riKksrGvohLrzKwBmb6dHTh/nRbtQ9
qYCNCcFh55vydUn31NWVnZSjoruYiwRT6X3RQJc/Zkh67LxGt+ZjANCikk3BFGmA2/lEGPN1KXKe
weAO3QlAEa0AfanfWMOo7tyZG6dQQxFJgixAq9Mvux1KF2k1126UBCZqICetW8b3Y6eLR2dZ9F+F
ussg2B6PdzZfyqQwIaf+LFEenEJXFoc7WsnU5Gsc2z+Kucr8gaLl+9HFmPb+ztj6XBAj6KnwvIN2
u9p/SuUhKh+LLHAataeNrU3Idyzdzihb34sH9pNEBTYaa25RHS1aW2ZOGsCrSd5ovY1zo6JrR3co
q523vIyKqzDG/Uccg5vPHlxXDMqmHKsqBN0gQMr9RnzcOAKfNfypRyMS15vkrWOE4kOXNOPp/lJu
fDkdaDBxhegiE+TbL6dBVCYDNtMgHSeuzon2CMQwr0rfTTjA/OpaEG0753prSLYk/RaklygGrzan
3RizQHoxC2J1ji9iQqTr2JvgLIq0VZpDU5ivZBTKEEq7iiccrXLKtWvd5RSXyGKKqzxYhIKj71AY
1zJf/r+nzf/pabqxX9AcJDWmniVRMavU2EYGEe5bnAdNa1LfjkQcxCm+0XCQ96T0toYCsU7qaNCG
s9fZKnqLvaeoSR5EWrH8GtQ5Co+04+wfcdwX/9zfIRv3HjLFssnCYxEC+OpGH0ihzMRSqT3oY/ao
TeOM+0re6p+lnlRxmHStfKjCco96tj0seb+81bls1tceGASrmvssQO2n6A890QXXY5FZZzGZinVs
wMQGs4pzhX9/vltrS2RB0ZryGg+C1XxnsGuDPsZZME69jSG4Fn0pDCM65JOqf3r9UFI9hZK2lOdY
pxRKaulTmjvcCF1hnQaErbGzr8zsnI8GEKH7g23FGCquUhaRyg5v79uTPnaaMQP4jQMVp+PvbTZp
+iExWihlWWM9JEtl+FrVO48JEp579J6tI88RhF3GokoA4u3YGXZfUTVpNHLdPLkUiYs7HZH9z2LE
3sGsBWZu9ye79RGfDyhvkGcXkmln9Wx2PDYst9KhvMOeVOsY/arYjXZaoBuXEZoIiClRliQZWvPZ
DKWtqxgZ96DXxj8xbgRvszbeez/8t4W/uiKAF5Nz/T/OzmtHbiMLw09EgDncsnOPNIqjdENYssxM
FnN4+v1q9kbNIZoYYQ3bgBaurmKFE/7AZS1VGBbnoXU7NCYcsD6BiCzzMywA1P6xyuuV93HX6eox
m+PGwQAcbbhdqgZWt+s7T7uGVYAtrGWgELFztE6ZTjYGiagghpb6oekb46uDtJfjt8j31L4e5qO1
V82ssd9P6MH9l5p9irkeNqifw9QqirNnp016MlxooIcmKkqEGgZ6o5mmKS3ijmmgInU7Dv/ZKt6L
uJW76jfNLjx9H2ql+ACKN/iY9jYslCGHnbK39VErfS8J+zeorDbtEci28Q1N3rHfm2kXIuWTGTN6
AuijevvGqvrOL3F3U65KMM+Po46BzEUMnd3uBmXy8p2nz+kvqyHD+hgYEAf9PrBTfIBF3WgUlmaq
ur3RFrspRuJs1waKM/qT1dKQn4EujjY5S9E8Jtw8KNBlbiYIMsrxZx5hD7IPeEHBpRTh+GUMx/Sp
gws9v2s8h66UjzNDZv2bd9Y47dtGi76jIxYPl1yY3inv5ya5KPqAAhlhrZbsjFR1s0OATo59UPPQ
TCFlh7rBvRYbyq40kvhxBi2QoQ86Nb+5PUb7Qc/GWD8gMF4rb9IhAXSNDowZ7GfXzAscs6vmk0gq
+22oqWHuz/Yw1u8nBBvB3iMj+821Uu/XYM/T0RsB02GHA2rvrCBK55wKtcJhyxv6Hkh3oadvh2bo
8ZeHC4954RANJOG5leK0l/d9g4XNYKJL2xhN6Icqr97Bi3Mn22tTZ9Y7AWNVOwpKVM05VXst98NM
VOa+hgP/UExD0/m2kXrfKA9ih9OCmX2qsOUsfBk9u291ZRiuloAN7PN2utpO5aEZz31UThVCcG5u
xr4bI8/mt5iDVMi2iqHdoxxSVBcNWfNqJ3gsKrwLw/bfygz0wYcgbFd+b9Bv3jXVhD2xaGfrS6cE
0bmwrARacVcg5WundKj9CZBv+L4nq2r83LUr5Usx1rq9C0VpXxXRzJ+MpEyd94UqstkndENyvVQx
1bqMcVU/9VNjtb4pWuOrqPRZO5q5YZf/dUqv5ztdy/utOtKLqx1oEW1Kl3YFbAe4V7e33ahEkxlH
Xn6NgrrYFbrBUjbQTvYZxu596BgH18VrMUB1bUOCe+We5aGUXEoiOV6V5cjJ2MzZUKVXUCDlhzEa
p4um49hW6nV6fPWVzlBUT+jkuQBo9NtJJn1RhB4s2GswdMU+L8LZpyJkHXUlMDaKGCtXugH8FlgJ
jS4wpYvXI45mULNuQRO2Gqp/u1yZfmloKLw+vyBUJL+ldgHmY4kNC+Pei5IwI78wUJz363lM8ER1
E+ufqLX6LQWwF3sEkLYUyZVkIRyblho+ZiuMyStIMdJwqN94sTFg0Gnb48k2RiK6yovHC4af2qFU
tXFrg65tE559ii4Su/miKlRUoNIAMyRXqxHeMW9NnKV1xr0UaKG3r3/7SUJJ5onCpTr44usVdqy2
0UytTdcQpEt1Tq/bjqdGCbdaGCsxKoUJCb8AzgU6dhFSiXQMkaycmRZuBu8BwQefvcpzf+UUhz5V
DWKoJFGvnR3hPrUKJMfo/Uojgdtj0KTu4FT1XFzTdop3jcSFY+CRHHDk+nn/wL2oWXLY2CsgW6Bu
aS+6XyMdRtUanPxqN3r2PQbtfzI7I4+PpZe030QvvFOHfQEv3jR+Ad6diMP9H/AcOt3EPPJeoyvG
hoXfhp7i7Vx1W7HLcRpopCdZMuxlzfJhqr3m52wW7m87Mnkp1dxNETShQfUTIihxelCacfAwmcJQ
9rYSGu2p66txwGu5UGnjDiTY93/mi+BWXkoYb4ODA9hM3//2V5ZaHA1h1eVkI3BoFAOz1EyI/gSR
Zn6DLf30Sr0GeYIJoZ9rkLo0PFkMWHsY1FQRA2ImkV6J4bQLbVBtZ2S0be/P7bmUsvwEIH8kvI/O
GSnn7eRgEiGeNzs0JvU5wFhkCGE7jPpghSjYtDXvY1C5eBPzQ3v8Y4qKvGlK6h96mpQfVPiyn3Ur
Nqf9PKHHde67YiDPj60mOhte5TzlTWMPl3EQ6Q9AA9n3TA9AME2jVE/rdWn6gxTc/KsYlc7aiT4A
4qDHvZb5vLO1/oUD3rUIOc5j/wH5sC6D5jkYaPOrRZn7hD82NTawet8h+qMPQwbixDsnlnwjjmbf
Sk/lOnxE2Dv9VE+BHfja5A5fN9aQJVouIWIOANdlwZQ79XYJiyKyx6ioqXcw14M9B+0Tvjvp5S9G
8dBQoNgBgGgJkFCdpJ8jNcuvatbqXOqx8rbOqy2bnZfYCPYePRRU5yi+gZFfpCFxkuAtAbL0OjtB
fIIiNxyIe9Q9Whwd318LdlGmm++iuI0fSt2afyCpb7wbaGPv78/3xd0rfwg1CSJAQH4vbA7tIQC+
YACJiFNzOgSZxsuGyulhUI1xn7oYroe8BBvH4cUjyqCIVCC6xV+SVHr7KctJ9WaJCaEWEmIibuX9
JVEQksD2wnWOgVmaP8q8Sd4Gc+Rs6Q+9eEPl2KhpSny3BGEvLn62luCQieJqd9PwgGh5DzAraBF7
9fr399d2dShAPiBQGe2FF2KiCNI+CWBKcS+i3qmEEC3C3h/T2d2I6lY+I70UFT0E3tCXLF2yidCY
1Lq4To1XniYzFVeROvZBozG4QxC+fFCdoNgYdGV+wB7QusTSTrZUFqFkbVQ2EfqcXwO7an8YfVmf
UEjHxCPWZ2cL27f0Zvo/OxtkCyaJhCS4bNxuGgpoZBI9m6YmffTr3tIudl3nftlk8cGMJ9UHtJ8c
UDJw/xvone1FDOovtdXmnEBAOynFjE+8aUntJQtT90otd/e/98pLD/4dARYeMXiwSy5EL5B+GUce
FEufWu3c0eQ3fD2fkge4yOXn2EiabzMo4uOYptRpZyWbzvd/gVyDxR2J7wiCYRxZ3NGW1b7KBf2C
ijfXip7aD2pnvc+Katx1Qw7RJ4zdjSBqbTjKbUhH4G4tVXZuP4mwK0QcWhIm4WrKk1siSa5YeXjg
TcgOszO1W1owLzv9lCO5MwG6SM1rgsbbEZteFF6WtyBXA1s8AisKD3krIlT9rTT5Pnn1cMyqVjg7
o/Cmz0Gb9Bd4guWv+8u8tvH5yETiUsYFPaPbX6GPSlbnJpib3G7ihxzm4L4Y+spv0RTbuJ9Xl1hS
0yg3Ipq0hPfkmTpXbjog557Z7cEJY+9UUe04eyJ0Htq5dr6/fmrU+HmUkPyG9rD4pHqEXMxgo42r
hFHzg5GsGeWFxHyy+r42/2L/yFIEGCpNPrjyVvujvNhVYg5HtST4mvPqlGrpfNIqvTqVcKt2nTNG
fzE5CdCg7gccjYbw7XiZVqROMFsyzXaD0xwUH3tvHA8xyc+X1y/jnyMtGuqATLRwJhy6tnRd96DE
Uupf1N+0wH51jZYjQXRPN1SWLmhn3U4KaUwr8jTy36kRpV8CcXybNegh4tQcPf3FrFD/ArhOO5n2
zO1QE52hXkWVHIx+0V4x5rLyfemmI1VonRzi/mAyv1zeZVRjoKFCyJJt5dvBUkpmKtWi5NpFYbcb
XGN6QFxl3ghF1o4yBmMsHugvstzFKENjx2YLUvWq5LPxlMxRehhbaz4KJJo2dvtLCAJfij4FoHsy
ah7rxdkKMDsMiWKzq+m1enhI9MAeKY4mJn6pNVkoCIAcarQC4dfXdBAu19FsnNBP0y54o6B5Ne0g
vXVbG2htoQHmy/gBiiY36+1C9xnWdnlFI7EJM+dgRU51BWWzBbST/5Xl56ToJE8daIQXyLAx1Wyc
2I3sCgk7O7dqE/mmOzUXq7ejQ+RSPo6rHr0oU9u6Qtc+sSQfACa0pYKN/PM/bpnczsAm8dheizKJ
YZOomK06arrLxrQ8vn7PApAHHwQlgPB+caE1NpqyrvzChP2QiCdkNjzkcw73R1l9BUmSJfBflkuW
ysuR4JpuHJkKBV53SJpkppCrRp8mY06OBL10KqZeaw9GOlPRGLpmXydOucGcWfuggAYIdNA7BEq+
2M11HyZFoNMIKKg8PAw25niN7Sjv8YD/iQqG+o83xO2PnrbDxjla26/YQSATI58MMH+33xM9YFsx
PJFdR7W33zp45n6VZOCNh3ctooYXx0ekEizrwrejeFmpF6nI8yvi1uEvbFTCb56CTKE2ws8GTzP6
3phWp/tfdm2rSigvmaf06l3e5a3ZaanbJtnVyi31LUpPufADz2lNH3yS/vP+YPIDLU8kmohg0yl1
gyWU6/zHubDrxp1VfLau/BhItUY8iBPZTEBsXEfmqQgA5b/u00mBJXiGMFH5G0CzJUxCl30Wb1Lc
My2c8jE20+ENpp366+7051EoXcq6M81SoBa3E1NTEm7RTYgJTVZ9MI043AFwMw9RJbYYBYu9+P+h
JNZESvlQQlrsRTMK51nN0PwKuqS6pMEc7104ZX+xbFDkZA1Rmhcs3craNhlUs0jtc4RKwWlO83I/
x9VmnXCxIZ4nI9sCVOrJzSEn364bos2jQKPDPpdVJrC91pqPk6F4PnI2KMeaqb0TwRSdhD7GcAgC
FY6a6rzBQAqhfrNT9qoyaL7jVPVjnoSlH8yJtfFlF4fy/78QCV2pbEt8umy+Bz2wFDvCH95L9G6n
lnnma/uDWkTqYQR2sbHsy3v2xXCLr4u3eR6rYWifRd9r/wStafyLNEyfH7uyHohQaZ2fkGmbvzlG
lWG4S7/F3NOrTcRGc3xxLzz/EAr+7DOKiJLgdvtlSlOn/2j39lkZqBl7kRbvLL0K39FKjjYel7Ud
7ZJeSyUDajPLDIsvH9mFOznnQQU+lTTqvA8jfM9edfc8T4gqDAg+PiUqDYvbFUfDIXZR8DlH0eRc
osbV91QQR0Q9y+J9BQpyYwFXNg7gLCJWoEXS8W/xJfGfFq3wAhsRu7l7CPrIOxCOK48QeMbdaFnF
EanrLbGPla9GXM5aYs+x0tXTUy+AG8ygBhQRPy2EDu5esc56Z8UbyLeVo4v6g+RwE8hKfOvtBomi
uW/TKuKrxcLbARmL970ow1PkNukOP+1243Vcndof4y2u2Ezt5qRPEucc2nG8q2Ndf3RQ3UAPr0rO
97fK6lB0oXjrn/VZFltFIJnSgZHC5U8kdMCxvXs3VMrwVNrBxqTWFlFC+ODHgUMhwrhdROrBDW2n
IbxAYOj9IB6qA29k+zAPNC0TIrHT/Zkt6kXyEFA8ICbl+ZW5mzyKfzzAPRaqBrK8oMhrx8kubdAX
T0mhaeUuLY3hh2uPXnaQ6rukAImhP7Rpn1zu/4SV0w71heAYQgHAxSVjto1GlffXDS+daLSDJZA6
5A2qNk77IlR8nig1KWINKa2BNsrtRC09i7OqMkL0u1rxxhBR/xbYjfPWqW37TRi0pbdnhcCOOK0X
frw/w7WxUXLEzYtgAGmhxdhdCphdWB5+GpSwIt/RFSrMXRS9z+K5vXoqHjeILKgHZ8rdw/2h13Yu
mQDkJYCTmBgtdm7glEFGy1Q5q7k67L1u1k9BblFWL8dh4zs+wwf/COael1imyggJPucEiypAi0Zn
roxFdImc0quId3CYRFk9d01J2cdMUasg4+xGgUKkb/VNFKCPAxifdDMX5V4POvNUj7Y5H+0+q2e/
chOnOw2K66Z7wF91uJs16cnoDGa15Vm6dg4okBPXqESjJIm328Ph0Kl5MceXootS6luT3s+7tBZZ
+8MODP2H2xva91ExcV2JI9N9k2ro/W1kM2vfStYApHohXboltM7IvBbIUBddXG0EhePWwWEi7m+m
aN64ZVaeItJsBPR0tEsAfSyuziRNQtWcYsxkPNHZfhSHOBbHnVLPuygnKwCO4bXDIa6GbgsqsXLB
Ealq0oKIpIZX6Xah9UEek75RzgZqzd3bvHeTikp6icJlyZ99bMyoqzZeppWF5ejT+0bMT6rDLA7B
GMW68JJUOWNV+ERttniiu/aUt26/8QXX1hVPEAxP2Es0CBdPfOZYnaLpZXDOMhTDfFXJEQrEVv1a
DU5f+z12GsVhdMp8S4FybYaMSOeFz2nRR7td1UnVWrg6AxYHWRu5+1QoBbAMW0sM3xnrrYLVyn0G
W4QChZRhJJhZFKxSpY84L25wptOsPEE1w1YSl98p80FmlOObjmpreTbdpKwv1Tz0ypf7l9rKYeWS
gaJgkKRK3M3tbBHmQUmvTqJLkvdO/y+mpmhPlWy4fj/rA+6jwnXAgaVO2kV+hwew8DWvEVs60st2
kLzw0JDmWoUHyrIvxerKws3SWXGUc10BT3hbDJbyVGv1kF17sMeX0ilhG/ud0jjZEbcWe/ygpf38
O7ZBmoKEo9R1rPq8Tk4OOMSrNcI3fxiouT2OHTrfG3nL2hbhrYeZR/aGW9Vib+IVVU0UEzjzYxM+
ZG4HFjTrcBd2wvwvzhs1PNQgKF3g5yK/3x9BhZUPQvXqUMHGb+gsvxNp+EORtftdkNblKyv4z18B
6CAhNZhdil6LiYFT1dMgxRkrKmyyE6sqLcp60WxcQkOE/8TwUbdEVFZCFhAA1KAJrYEMLQmQyAW0
ox6q8QWyVn5sBK6P82BvcdbXRuFJkrUtGTosJ2ZrSqMOhh1fNCcQl7gC6htlOBvdP0wr+8IiOJHK
HVB+XhSZqkp3gVK68SV3pFgmUdL7tJ3FyYkL7fv9oVYnZHL4SUjkVbzYF3OeoBQyY6aph+F4GrGg
2Gk4U/v3R1m5hPmPk51LaXI+7mI/ZGqVqoinxpe2QwhTcTDi9IcaR4VSYCUsTL0FVRuJ0/1RV+fG
QoInpZgF/ex2zyMKZxRVy5bQQw3ErjeZSrIvKzfbWMOV9xOHRRWdEHADUBoWd29YzWI001BuvZpo
GQ3AXZVX4rGo1eBctG10vj+v1fGoQSIqxYPGXr+d1xA1oaDAFV1Qi0uOMw5lZxOCwT6eoumrOgIV
uT/eytuCri/oV8pMknW6iA+CwW1KO8ySSxpGZAJ8Q2pzMb0M4edpEYwnL3Bj8Yi0c/9k5lWy5X2n
ywEWUSy5KZ1zSRiDlr/YPqk7x5RPLKLYuo3yf6sw1eIHuN0TuE4A6fQIDD30rlPrFeOpU51ZuZTd
YGEwb1VTcgE+lSVfK9OMKIDXRj08BEXfPSY29Kx9Yeh5e5jmxJmAToH+uOqJI+qPMXUq+7dC/tH6
Qy5GIl08eMuNF2DlU9L8gJ4OyZ1zvqyttdQlsJqswkueNuKQRYnlD0lcnAIRj2e1KrZenJWDyHhc
XdQ8wCQsPebmUssHZC+jyzxZU/HQN4FR+4L0w9iLasYWfoqSJPhm5cikfb2/i1YuNVpcukz0UH3h
2bvdtY4xhBmq2OFl6musRtpMHEEC6EdgNlvup+tDSTCuhGyRwN0OxW5JhqhKw4tTILs/12P5rlKF
BpMhri9/MSugWgxG7RFtg8VQY6LREiCPhGZa7OakyR6CKnTpG3bDBm56bVakIjiO0PVHOmcxVIqd
K72+3jsPFVT+EPvlM+rudM6yfKvJulbifK5C8KLKkZbia4qJdwQK+J50ftMf4xp6AQ62A6jBsNzl
VRQdhrwZD1UQx/uqjlQ0euItDcKVa0cGc8QPaFMSuyyuuaZxhzpRaylSL/r/ynLsr804mvvARZoW
SP7w0bXy30FS9Rs7deXdIFmAEY5uBDXIJeR0jqwyjkfU8dM+aM/BZNjvnXHwNh75Zd9XBkn8D7VK
cFJg7pfDjJPojJH6FoY1JrITolEgm0xx20VHPTfq754+JV/bXOm/Wm3P/8FMooJUJSrL8qjQkbZP
Tou6xfH+hl5iEJ9/FlZxrDmvCw/nIiJA9CcjXsUeDQynHp681oki367AHfoWraf+UCWdG+y9WdVr
H8WkujzB+QwSP2vK+bFQwmbaWKm1S1I6O4KTRiyIJbs9Y5mWNRHOC5j21XX6lr7b/J/thfOpRFTX
h0crvt1fgpWNR7ooNc0odVO/W9xU0eCEQB3o3gw1nQTP/s/R4ndRbb+tQvtrrRn/lAV2I/fHXLmY
Ze4m9enoY7yQKAJXGxd1OuKBFhrl9yYAn6e6LXQksEyXYRb/qqltvv5CwdZEalRSiSJpWsRHtpFH
8NJKLDO95Du1k3bX5AVeAfVc7+/PTu6ZxQNOuQsvM+BD3JHLzrRdW3ZppahydFD44p3S6sABGzsR
AB0qz3T90oaUsS8jrfoZ1nMT7Ly8Vt7f/xEr96dDTghEBbwUDaHFNirrTOnjio2tCUXPfSdV7cfG
sQLsXe222kL9rY6GfioFHaqoDHi7aftY6cMx75FubJLiVHXKd0Mkw3HS0mHjxG6NJP/8z9SuGefe
NCk0DHGX7TSrDL/UVpTsYqOvNpZw5SRC+pCGLIjq0P9eTCofLHRvgw7n03xULuAN1DdzzX3lIhOz
c8fGPP3FJ0M1iNsRLgbf7nZqwjAoD2VVcDbUtAGkkU9qd9CbNv9taLPu/cUZlJUaacJLdLTUCYhh
6alApLwzKmkw7yC45skjwBEr3evTJKhYJLoW+RbuaVtN1rVvCJQPvBHpAdnl4tL1jNEeoknh+LtJ
fwBW6T6CsVd3RmlWh9evKbZNtNkp7GvgNG7XVBlje3Ij3GvxJ5iPHZ3DXWOG6hkO1lZNc21W1Llp
dcmazAtAZBv1qhhpBp/Tcsje54DfOHtIrvWzqLacL9euGJlaSiE5qfK+2CqD4xWYO9DqEmbnvMcw
YL50gal+yLwSze7SmbS3tB2bC/bgw/eBZsOWnPbaqyGpHPT7pbfOc0j1xzGEY6rMQ26R00ZBoF70
Kii640wN4reKvut/VST6Zh8OmfGVACbb8mNaW2o6YQRtlKphvMs//2N0j64UvSvPOTv5lL9rc3s8
CrexfZDN1tfXbyBeYxJ6+DhgDBcr7ZRVFFu0MM9l1wfHOjHmfdWD/sOK4y889hyEIukGU5l46XFl
6BNpPRSAc+O58xthG/2uRad8FyGS5vdpvbVhVzYRi4eJIJVUQHnLEDuEqtrFs+uepUdcg3ePNT9V
uFDVZJhl+H2yUl6vutCtX7bhltdJb+Lf9xdX3qCLlxKotsrzRKxDl2gR9E5hW89GCRRGF5azq5s2
2/dwow/3R1nZLeDQ6LwB2KQTtYTCGO4oVaSw2+tGmBVDZUa4QOrjKanTLWGn5xbJckYGAxHI08Oh
rXm7M6Pc7Uqr87wzyp96cbHbLJofJkwM+0tL5fBnFWWD91UTWeDus67L6t+h0lpv5tGMHzURGOLL
DNl3OJi9cIbHATV3gKVthcKgMvROfUnbydF2CgYAOdCoKP9UCtoJflLX86PdN52ym4Y6nd/0QlM/
0dds64MyOnN3mqdg+tdLRB/t4qDRjaM+TNUenYGm2A1TG8WXMtNCy6dwrE17fN0Q856GwK+9zPum
OcM0flDs0Uj8qo0q1Y+avNf2Rdxkn7S5CW2/0YDO7HWYF/81ZpfhVyca0e6SvNDV82TH7T9KWenB
vg47dpWLmvxHO3Wn0Rd2ahaXrO2rnhq+KWLsm7xa7NQuaUHXqPSADlouYCu4yMs9Jt6UpF9LYChb
As0rzz3ASpJb8FJcFMui8VT3c9LJ40dtTtkNyF9fFCPR/Lyw5kuvF/ZGoL+2LTl5PPeIkoA+W9ws
MdFoYA34jVuD6nwoPQ0VTQGqqFe9jWO2NhKVVVCnFAlouC1Ganslrqo5Ci+oPQD3dLoiDHcI0yKd
oaMWuOWvtBLdP2d64Fwh/bxo6U8VnXweSuXccRiPVEnCz9Y0Nj4mGfY+QQlyD714iz+7OkfqBWDq
eA+o7d4evAqZ0QasHS22fmgufLzgUfdK+x3O9Vso3udDvDzkEMcpg1JyoeW1CCryGB5am7S0XQiR
pk+dV5Q/6H1B9zHr1Bv3NIc8bhs9KLKHGULtm7Cl++EnXWp/S+kmPeaQ6duLkVkKcsczdhu+aoFe
wVxVMZMPcWh7xS4eLSf2lairn6qsSN3d0LSQTq02VfJdQTXwHzrYyReCuEI5ghLTrrnnZJE/uEXx
UIdBvIVbXFth3idZ+CGL4t24XeEAs3hMNinyoiAcPuG0VuzMuXa/5Mh8bxyNtcYWMfAzWRccD4HO
7VialVZwPbXwgnUWAFM2Wdj5o+uV/2L7pD+kI22+YzdXgbHHEXNCfAN3a/voFFHx6Bp1Lz4oqlAf
ALAGjd/ZhjAPtoUMBixkM/ry6ucFTIesazoyjF4G0iMHHN0LXTl7av6UpoZ3EpNt+Jk6vlINVhYr
SA8oVrAkGhSExRdo+0T3AgcsRZe26H2InIu6FPHW4stXd7G9sWWSWgwEstJW8HbxSyFMD2oP2zs2
xzcVtNa9bZWB33saWy8pTPOn6O3kMNrpt6GP4kPYab/vr+nKXcxPAB8AThZFnCXwWOuoLxaewmku
jfismGmGJ1ws5gNgGe2opUW40Thf2dwSSU5AjSyjyQa/nXMzo9aRNZNyTjE09Iugz3amp8QnVD3c
jfLAStCDZB8MOXrHzzD526GqmVfU6gzlbIVOcY4RfDwPXm1tgP3WVlBKYHNFSeDdMpmkFVT0EhBz
QS6p+Bjn4/DYWGP8j24G6efczMd8I59cm5bsQcv8HwmPZZQVF5WOdkqgnJvQnPAYwHtRbwHO3t8Y
K28LSsgE/oTi1BqWF8PoDSjjKDF19RRHtAkH8V2Pl92BsHWmsjN2J5j9ycYXWwmUJTeLRJRIlX8s
SmR4z5gIzdQ0eIHf9TSs9ZA7yapj268ROXf3RjaV5i7OVPOKVboz7pIINOz59VOnuoIqoi5fOVMu
zR9JT0X1MjfDgaZ2FNqHUFUCVHab4m0WpdW5D4vqo95V7fH+oGtTZ6GfLx5JUFsMWjdVbI9jCXIs
isUXLYqMQ9hWAAOR29qPSp0/jIlr7tBRG3yt+BuPT9JcSrNk7pJsuLiKVHSqBFql3AM0Pt8WrSj2
mid+By61UGnrvvGhX+5hXh16jGC/kcJGUPx2iROt1YSuN8E5mh39s4O44A5D9WnjrpGP1839SlVJ
IuHQz8UCi0j6dpRJr9qqpTEFf7FxP9R9Ld6Bom72CDQ6j1VuOJANBUBAMEOvToUYmkGpZxG/2NCW
b4fO0cVP8MRD6LKPOhVZp6j60SB+NflOYQVbUm0rE5VJM9xo9itomUUylCStrUKQ6Rmt8GY/BZ6e
H0LG/5pUnfvNVavOPIaN4Qx04ixvK4pYGZ4qs01mCcxLRhG3k+3myOixzWzPBGwGrHOKTT76zhiL
pnH/pilA9Yksc656l3+9f2rWRobcRjPHcahTLCfudRiMNkM9cMUHyFO7IntQC7MafbS1hpM2h+5D
XVeYac5JcLk/9LOf4GJ3cV6BJ5FOAkpZMloCtwl6eCEDhG+nv6Z1a6b7CZLSXu+j+TRqjfJGJJ3x
3Zu6nuZW3BwT1Qj8ym4kH9yu/QYK968uKLyNq+Rlm81B3hfJA1AepAXkWLffI5xcc570ZDgDxeEK
qbpSyfxwgpj+rnfGyt5rAuD/bi5EOvkVObLuZ/pQkPihqpVsQITkUV4uExB4zjnnAIjQ4qiXBqzt
KNH7czco9he3sD2/ELNzAvc/f669yHjqzGx4uv9xXjzK4B25qOSzT3nqxcmvFErNIOC785B0Tn9Q
Ai+5TOqUfB7NYjAOtZ6jtnV/yBdXmpT3eQZBwZx5ye1MhpQlD0V/9grScUuPp4NK+fzwN6Og8WBx
raFBJQ/EH29T47SInrsNJ51ywU/DIwxv9Tnc2EFrc5HNBfr5uCzSg74dpTIzt6jjtD/Xg2udGpwc
j3Rtt3oZa6PIAI2yFOqIiNjfjtJMQrFxFSMbE6WyE0WCjp9bb1pnSBjHYgPKihSnFCQj+dkiqBBV
DEs2yPuzOTjuqcOEqt4Xga29zwyHf3WSgfIH1RnrcY7L8j2SeqW7T+ai+lU6RFqn+x/wxc6kCkc8
Jdn8Ej+0LBGUThsJR6vmc6R0aCAZBRUhv83Ukm6oV+oKydc4/Xt/zBcLLccELwpZFKwxciS3C92K
MuobkCdnhWj4fWe2zWMuEIG5P8rqzDjgkE941iHd3o7ilrFl9TEKgyE8tV1p4jiUdHH1kZa3fkJv
yYs3TtyLyx8MgYqwCpxUFTmIJWc7HFvw9Jo1nWeEvw9ZEc3neERrXO37X6OGCAcqt9U5hAf92g6n
HJheB5is59x5ARyyY5pVQEHUs6JUQgoFxh/MiV6HDWdzy7tDrtrN7pVj8bYCF5cGfEuSJjm2i3WZ
Mp8BE5uHOvCmN21tR5+G2sy3+IUvHw4GA9rCOGDjCSYWExvpYDqtrc/nIVOqr8agRw9Eo258zIe6
9/zebGL0G5Fh+TWEnvnoImjwLklGr9l4M15uWNlCIpbBJMAkUVyUqxUlidrG7I1zoaTR3oxAgphd
s8XAebm0jEJB8JnhBwZtcSxkqgHGrjLObRJVO33Kht1gjOJT3FEnfe3ZAGVA2ksvHugDtcjbs4E4
bxaksWqcJxicvhtgzDvNjYs8JxoeA+jPr68fj0NItR+cCR2VRUTGk9Bn2NmbZ93OWkwNy2Te56EI
40OSedjKA5tUN/LgtdWEY0fgwL6Rzii3UyxhKToRmqhnQIvRHvxSv8s0upulYqj7+7OTv/72TAAf
8mgRyVeQq13eRH88gpaXa7GI4IMNelz/k8UpIgLQP6PCN0Re6jy+jWKdUE1xdpR4lAvi5K8UZaG6
K9XtSFy4fCSabnHZIU/aZCgIO+c50BS/8xyxM9NAOyAFOW68GCuHweWdAONAU9gFaHA722nCCR2J
X/s8l0Z0guNj72cahof7a/ry9kbEB2CBC4oOAtNyQpDCEMaC8cdlWjl0Naz8OOCxuwdlLk5DNipb
t/diWnSyyHIZTZYweBGXRAaHLmpBWT67kPe5b6wg5xk0o61YeGUUHakJ/KPovkk4/O3iZXVneFOT
ZRAI0uJRC+N6P5fuFu1L3hR/bEg5Fx0epEsfSvJml5/IMas0FVRHL6aG7DmeWNqhm7OfTq/NlKon
g5s6pJO88f4tjsHzqDKEoHjH1UJCfTu3rm010Kd1dhmsuPicUPm/IraXJP5QJKWHXVYliYVdDKBW
s0LjferShPib34CQtjwJMrJYHEXFMKfRNMfs0k+q+5HUcHw3Bo7jV2GQ7Ox4rt8qilf59pTk3zKz
Fk/3d+3awqPQBdSIxSfDWJwNkdE1QwmsvNCh03b1NBjfA8dGGwmdwJ2u6MVb2CpcQq8eFUEVPjoA
EjK8JZJrxtWk8aaqvMywXz6EraqfKntsvjTq6L5NRPo7pof97f6YKxsZTiE9XAdVT9nWuf3YWllk
7Vz3xcUrK0O6xFR+pCDNdH8UeRwWG5lCCYV0sib+vrS7HlrX6zQrKy9FEDTfArP/NRWT5Stxp3++
P9LafNjBZKjI2pPCL0KNSBPz3MZ5+T/OzmM3bqRdw1dEgDlsSXZLLcuWZVtOG8JhXCSrijlf/Xno
s7HaDTX8bwaD8cDVxUpfeMOpzbLhGCnhHTdnkVfuzovzAVPw/5f0X8DkvC/yzkV49dSXxKS0iMAW
OhnC6b1xDahx4TTSouItoAHueVxpzxdoEh6IqdaoTvTHw69hW5YSHcxZNrcVuD6RatQH8S8tRenH
so7Qimj6rCseX/6sZzHxfif8ZthyHMHUo1/3/Ff0nleXVd7qUxAs9kdkNeGIjQZn97VvLF5/Kux6
8k+izFHspGjjXStOn+M8//8HRBT4d1G6HbLy/AdIxctpGuzTHgvc5cbpsrZHbMfRb9VMzfXYgIK9
F343remEtoO8t8HgG4duDdo5Kc2oUunLX+TCFcFxQTVwDyRBnu4b8Y9gAS0LsJHF0Jy2URppP07r
SYXNeJhrV6ejtgmJlsG5Egxd2N2/2dZQejBpIz44G7SsRYWEYH2ahekcnQwZpWiZr2nTXNjd9EZ5
QGnyUlo5hx46zWQgCZBVp9xSbiyLprlpHHuL8SubDi9/xbPwYF/WvTDs7+IjFlWvfd/98RXbQtnd
ErUVCkqRdOKK6oSPGhdOvXHnkKEcegX+5crpvfQV/xz07CsuGi2uzVqZ37RUP1p7HuDkoledvDy3
i8Ps/XpAAuyG82xjXHrZEmTVJ9n23aOYZXDKptBI/3kUZO72JAA2GTfR/iv++ILRbMCT67fuRAHO
+WB49Yxd9HjNse/S+SMyBhVLLG4CxrGfD0MtdsZ7SXcnYbjmU2R02UPTmQhSdlafIBFKoWXIjWSa
tuGoBitKbLm0HzxDyys53IXNCeAYdNguL7QXX57/kGIZO3vIRXeif129mXyv+kTyisC/I6Z/3yeY
x+/pIoW3nTPxfKiyKbbFKv32NFJnP0wVbCIW8Vpz6q9tAp2G95eIlZOwl/iej6IqSiwlAmonShni
nTNAq/TcfrxC3Tnn1vPw7tUwGv+wpukgnDeFs6bq7SDHeKJqVmfhmjKJX1ZX4LkYLMBpMJ7I1lPT
1VsQ52EZ/XAIv7KYHr5ZvsryYq86D1LGZmcRsy++03+xVggPxy3T+Ye+a2SFRocsrkHNL30eOEC7
XiZhSnguz5lF3VCFlixP6HKNcQVNLq7W9tpZ/Xt/758HNAjaKtwrHKjnq6CVKAhrs+IkppYzumqQ
37HX6ah5M0k9Z092Pmzm3TzbvXOczKkAQay9yjhQ1NxkGMPrL+3Ty0f7ryeG30TFa1dc35mI55AY
uL+ZQWIsT2ZQzXWsiBnZ53M08fIRE5hHCsf9W4HHgrhyLf91yBh5h4gQ/YLyZ9c8/xruOFX5VDry
hE7C8qr0q+KEInf22CkdXXnSLg4FMBOrOOJC71y70IhoXOlokydoJfIWlz8boxgZ3Babenr5c14a
6XcAwWO904XOrjCha5q/Yij5nBgaD043nFS2OPC7lXF4eajffbhnAS8fEAkLMFuUEKkmno01db3E
oKKUJ+Jc+2ftUruHg+RETwbUnDVWg9JfW9bga1mauAP70BDD2BKj+QW2UqeSthtdhw6LNMbXXjN5
jwP1FuMQqCKok8UOq+9mlrlWPPWL87EOJ/TObKUB5s1IKF+bzcUPR7+R4h3fDV7l891gt+CfafuU
p2CuFZYiCyBCs2uTiWrvlRTo0mknxgMUvIOHiK2eDyWWGcOggcvQLSz3dhvX4h74yj/2IX7fhbAX
Q3psvCCkW89HAbs4RCoIypNfRtTkc4RB6mL105c3waW5sM12PButaLhZz0fpUWlCm2QsTp5evZSm
tXOkDHNNCvzCKCgmUWTZIRXwTc/mUoDyxwuHLzZLW7xdwqFPPR/55n+eC6Psah/Ojm0+VxZZDX+u
nFEwirl2B4gi8uhms3MlYvory9hTNgoOVBaJb5ETev7FpM7RRhu28kTXcL0dpxAsvKUgF0VTtH1a
rLw/FGbpfDNVeS3N+n2lnZ1YxgZtQ+GfDXJeSoUItq1RORWnKRfavLF1NrQ4y6hsQ3na7oyP2ey1
/tHRti5uK98z2iSrerI/vBBI/8zSDN+bIdDa49ov3ZsK/TPkJbzMM6+gDy6cxl3jHtLHb3XAvyQr
jaheSwpDJ+jia4CaMr4bcbaEYRUjGBiWx5dX/q/8kzVBsoqQAa1X0tCzh9HPPFlVHWbwU6Xr9Uh8
GHbA8NQYnvxISvG6tNvusaejNR7WdXOc4wqm6RrU/cJTSNEeJAJ5PRfreRNI0exzsnaQp9yc9I2z
9FzZCGuG7warrN7nssR7vHX7axXhC98aOyP2O58aWNR59dKow7mOqFme/Nlz1iQLq9aLUVoOQHAC
E7/yFF6YJF0SwIGUnPbhzi4M6Wat53UZSfYo9SucPkXqDb0Z9+UTnh6f68y7JvV6cX5/jLhfLn8k
D7UT9EGOk9upbmfTjq3N7d61YSt+Ls7qXwsq/sr1qAADzdu9oLFN+EvjeSyGuY0aV5481ckplti4
fOgrDWxEL4UZ7tIverniSXVOW92v+t0YkzYXYIq9b382wx4BwKnJ5UmH7fYYtZtArGhZb9GNclLh
V/NxUq1Ml9K3bkVfT0kp2u6A/0n3vV+ra/SCSyv85685yzzZPbi82yEhiFcyYXMa75YobO5HkZdp
RoZ1HG1Zr1ce1QvXKs126AwUk3nAz0WF+hwfV4Lb8lRHnZN2jmgNzONrq3rFyTZ+VaD8fg2GDH62
pvfz5dvjwuvElbEnUCRSuA+f3eh4FsnKN2p5yga9PQ41OJ7WNMLvL49yaWftYnfAPslsUAZ5vsio
Kiwz+qLytOWhcayMrD+CJ27fd0HVvZPFeI0geunYUBoBz7Yf1b/kJf2BJKCPDJbRoRQ+bUt98MQY
3oA70OnLU7s4FBB7rIf3BOVcY9Jc/AUrIy1Pfmd7sdcu3xvXwkwdl/Arj+/FpbL3qw77KpSdz/Zm
iVGloUCdn7Cmr+7NwJjvMsp+ty/P59JepEGzwzCJiWg8P1+qyOz6MZhJ59xSb9NDlfUCL56o2NoD
drVld/IL4dhplC1tcFfldf7r5fEvvfN0ocnpKSNCCTuPlzbEyIN+I9+QVYhsHr/QvBUGzPaTsXVy
/uzgC6Q+VW1dySSk3j/HhbFqQRcpCuqntShRRy2bsuuTzSvd6lBtaNoeoyayrlk7XVgQfinPAMr9
JBHnKSkAzcrJO85O35N6SVXoV1RgrhydS4Ow3ognBjw8PKPP1yOsrMAA5yBOoR76myyXYzwUjrhS
tDlHAOzXMJ0yilTQDnah5rO4nlJsAf4E5RAz64JThAXTbbU47sPko3vhRcv2CyEsE71/M9dvlIMU
WYrYon+lin3hntj7dTuDHIFBIP/PJxsAEDNyXGZORl236VCgZTgsYn2Nu/wX7ED7w8t77bdIyFlM
uRMKCKDMiCfjfLydOC/ADe5xoOPfaBvMUDLotn50/C13MdACNZnSPq/eY/ThOg+oZAtAEuM20Rtx
5/XOXzfbOzqjDMu0wlbK+1aW2tEgC8p8Tf1BT05srhLH56GsFjcZFxs/LGE5uTj4+PpJivGhQ7kA
AosRV7q0sBPthEQJdJc3OSpT18coKI3urs1CZ4i7RZVOqsugk0+zk0/6Sohz4TqjXu5j8bBLn6N3
8nwFkCN3Q3iL8EJWnJpmTEGggDtOmg39mr789S8tNkplIDg9kKuwEJ4PpbAimSnNArdeovWUVXb1
YRhq9RWGmpkU0rBV/L8MiO4DdAdK8+cl0oz96moxGrezNQYpbmJvhOWSKrv9dLdtxjXxuEsnl6R8
j8z36/S8F7BpaY6TCQ0hM80+LRxc2Jp6q67c15dGAXxF4ET8wAY7i0khI+2qryjG9I4aEteQ+iao
kfx5+dNd2hZ/jnJ2C5kINos28o1byx5MeFGt9arXXf8OnQn5/uWhLk5ob0Lu/e1dHuD5tvD9bcmn
/SYSqsNxB7j1Db2z8sqELjxzBLoQAwlGeELONX1UkS/KcitxygJnSCppGQf4v8UR8qSN4U6X34hQ
malQa3ElPby07REsotuKCxhNu7ObdjQHGxYHJ2xcdk9IDvtNPSkrjiTTnSftXQkb9r/v7I77rXpK
q37vTp7jcyJYPWTsAfJe7mo8ur0VHiXl4uMqrDZBNEPdevN6jcp2cVAwCu7Ost6fleeLONDiVKUX
5qcZh9mDnLcpGbvcO6FBEqRT7Q23EfXcK+f7wibFp4ISGOVo8u9zXa+g99vMMHoYObyabxrpD6+t
PBg/GlPkHF/epBeHQo4QgU0ef77s8/kRB/pTuL/KFSblx9HPVKwNLd6E7fTzfxgJa5odLouH6Hmv
r6wi7ekGnavQa9sxsQrlNvRVa/1Fj9l8Dct5KQ6AnMGRgCTPtM7DDdG0QYv9S34qrNZJEVCRN01W
jsfZbuoD7nUGuWA78QusGrM5D7HJPhu7w8tzvvwrACRRNjN3COTZHbAuIm8GmeenfhjHezc05DFw
lXbiMBT++35GH+7g6W3TiZv17le3dtr7dtP6Wlf7wlndwxFyIzC0/Jaz2gr9fhQ/FySlezlCjyyD
n9qxezR8pEea5gf/wwamhkNdf7dDBCH1fFepenbtrEbn0thLk2m9jAVkryH/PgA4vSaieOGepfwN
5uN3sI1e3PPBlnrDqKJujNtCz3MC0am7W6Vpnl5eyksHhR4yCEjEQvdq7vNRVt36o6fgbi5N0U+p
B8DsdpWwZOKJMPbLy4NdXC4w8vCZfgPMzqaUz6Zf1zYErhz+g5dUQ83KZRZds7K20nkjW7iyYpdG
RGV5Dx3J4Bn3+fQaN1iAYUJcA9mNCDbW7iO4i1Jkb/AwX4fUUzowr1zolxZu714AfgZhQFLwfMy2
MXjY1ChOZVFyALQbAbr2r41y6QanJk5cQV1mRxk8HyWDqkF9nlC8q4wR5Agmpe1NBxvpiFD28Ao3
WcyMNyf3bl5ewwsbxjd31jfgDSQzzqmA0UxpLa9MtqVXWnd5XhcH6cwBTsHhtZLypaG46+haUtQj
D7CfT7Ez1lINvUaYAaBG6q4T8l/zYMeEjtOVNbvwNZGqIKtBWptm4bkgj+pLVpR+NWWWbfpgLlud
1BXNQmSC24d6bNy0H4bxyqfcb8mzl59aFoxyFBJ3oayzjYIoZdfWHY9wUEXl4zBba+wbVp6M0rGT
0FdGSl3D/UIJ3UynMdL/nsxxMqgi7NXEXZv++eed6twf5lLkJ9+unCoVnaJzjVGdtm/Eglh/vJrB
eC2puBDXEW/DgwLzSZh/ju3WSDoBxURhPTLs4pU11v3Rm2e522Bax5LEJrVkMwEWzK+RA35X6c4/
906dIbEgdYF08ny+3mhlNGLb8mSMeTnCBjPcNlXVZOZ3DgzX7iDKeqJFN4k8dQZSnQPNNIq64Giq
ByPv5yfRGeA3pbD76gEeWYeLsrCyu4B0Wz5mWTE8Rl3YvUbh0rSTpgmb7diFXl1dWbhL54J6w67l
wtohdfx8IotoSmmDJz0ZTeY/1IHZ0MbMrcQuu+DKFr1wf3JXuz6k8j0aP2fFBKsPeE7vDaUy26P9
1rFutC/xRG6osgqz3a5E35f2R0h5i7yCmw3K8fO5laMuHSB75SkXk/g097IBqtVi6OpZa4Dp8xjh
bkhUeySlN/SVwS/c3FSLKGzxdSEQnivkLV3euuhL5qe2KZcHb20sEY/Y0hxfvkIvDcNx28NSaut/
4ZogZkjk4lR+qiZjvQ9HFGkqN7im7Hhhl8C7BGjEwmH5fg74w5R3G/3Z16fGc6ctdUQTIYpsNCDS
XKqvX1+e0+8+wNnp2jE4jEcjdbePer5wE8Yvjdx7L5nTh+KY9c0yxaG27PeFducx8fOmEjGLi6H2
aq9NiSmvG8FH7ZdVfdW2V25H5lGodC3X8aeDataWuIvdqdugDvgLFm0MQzxGYdbf1DiGPs5wJeYH
18zF/H7wfSETt0LjP8HQXRh3yJS2dBWnUb1yxVg9enm4tVcW8sInxiZiLy8izgyl+OxGQRhCj8Ho
aMLPSm9J1k7zjSPcvDmNJf+88kadE1v3GiB1H5A8dPIonp8nbZuqhgnHLz4xru1hgjyQspJRm9gf
V57CHjO3B/11wFCtuTch2po3jTDKOfZFQMUGZGkfxsbUWSNlcAdlu3nTTZu+vA8ufRJ2HK0SgmSq
Hfuf/9EQq0xL4x8P4h4Tb9bfbMajsax97Cn1j2qBvz/Hrlaxsy1BN52jvQe3znNcHtQJqUnriJLU
8CPTWZWM9lb9+vdZUfAAz773T0n2ns9K7I31BkmMkznU4XGVjp8OFGQTX1YfXh7pwv23g9eB7FPv
BIR9NtKcyVFuvVYnyhtflS7CQ4R+X2xS3X10o3lKkGCV6Ww15ZXY/MKlBPGDEJnuIswraw9W/li4
bPCEqT2+Zl0PzcFBsev1CpLr38uXRDu8/iBU4Gefa5mr3lVV3/VsDyycbjdpNId8wQPIGK1/1L7+
vT2Qrtytt2D98m/PJ1QMZqYts2RCocjvcj1XSeeT4hTjavGyG3miGrN+enn5Lmz/iMAGjh5TpLyy
L++zr0gzwpsgzxRrh+6O6LNXpYWJUx0UVwAlFzYKy4XC/v4yQ3I/CwKGwo46y7LkaV6MaTtFNoKn
dzmXaZO0zgK/YyvrZXkzATv13wsR2tm162j/gGc3/q5EQjOAB2aHnTyf67B22hS1CYXHdIsfmUH5
+xZNkvKD5SvVxn3g6w+IOlGU9Craw++MtYFq0xHx+vHoucWDPSi/vpmgPr0C7xUGRPdCuLHKJiTa
X16X/dj8/VsB4FLIRtrivGhZBO40lpKmVUMgQyNh8ePalNtt7TlbojTxfQZF9Qod9eISASHcWXeU
hs77T2GDy2wWTPI0Bsr5YkW1elrraibRdfObsh/kvaapxPNmeqeXp3upQAO7HothnmMeinMSF3Wh
tcLdUZ7sYM3ruNCQRWO4KluZKPS125SXRinkF+qmAnMsLQdTKKqxMSp0xruXf8ylM0HHAjEGgm56
lmdp3FA5JKOBp5Du89sw9klKPhfCbe0j6mnDcmWlL9xjnHUqU5hxcpWdX6CkrTqvGx4gYIABtIIe
/Tp0yP79mdurtShj7wS2vz0giFeogY2MoqzgEfiEE+fmWh0E7+KVCV06ZgQYiMC44A8oaT4/Znh1
ydYYfDhsXiZveq2DInGWPPi0yDl3KMCP1dO/LthO8t1dTxCJ5mjvn/iPSwxZVWjFUalPtuosanou
XmBp5DQ7YXXb/CujnUudcVFTybTpzpNm4Il9XsSrXOpqBh7zp3AK0WUe6xI13kp78qOEkNucXN2H
bTJAEWweo3rORZxheOyma+cZ643PQ7xScBVTdqhmv8wPfuvO1aGt7CGLcTpo3X9eEDRfwcESdQDo
/6s1gdU6rAfUEU8eaJ9DES3enScbrFJDWz4M0XDN6Nn76+6iyU6nHYUAyEN/2UkD5WvAxtXlKUN8
NSHs6JIyRKu/cqbg9uWV//3KP78nuaxIvXbM5S5OcPZoomyEhZM1qBMfYO3TfJwQmvZ3Yd8Ynrv5
oSZt/5Kpvq1vtqArCOtFN4A/qJVEwq9qG4k8ps79V0DMlzu1iOgnMKVuREVzMeE0iHkWKWRsf06n
cuY1vvL79zfn7PfvTth7/EliRWj+fOsGGwKiQQtEqgis7m0GMxEXaq5JyJ72hlfrVCFMN0/F9KSl
1Ou9XymkZXMYLcWVSOfvYwtbgCO0kwb2bu3Zl+Qjjjhe7e+zVTcfrMLwY2eOosOEbOhTMy6fXp75
heG4Y2nk7IEV9LJ9E/1xZgvDnGc1FQraHklIjtjzm7HcAAtFPpUcdyutK6fg78eN80o2sjOff9NJ
ng9YutzrhvTA1RRD8W7OAWVbcs1SCH3RoWxwpN38tnhCKrq8Evnsa3i2xliPkaTv+lHUkc+mChGj
7sdJTqdGmu1hC3u1a/QGV55QYE97CHU+EN1HKv2wO5nmWSzu6yIzJ6miUy86Jz/6cFnEm2oNvENk
rUYe6xmr42TOl+CLNcx1f8g9DNlT1AumNdahMf3EU6OydwKY/3lYPPHQZAp4htf2+Mt0lp7ae/jX
Q5/M1bLWNIe7XICZsQVAkjULZti6wzK97edKgezYcB1OFpkpvEhHU3eohQfRt85Uxme39fRbzfsq
KODZ2edQiHyLfUVAlQIpNH5tKECtabVN9RtLi+Hbui5K30fbsvzwrGkqYaV4U5U4EnpGwlRyFaMF
hpoZiKz+435483ihIOod28HL12SLglW+RdFJfTArLT8HpV1/tpat7G5yW/Uf85AS8cEqtm2LVTfP
WM2MmZT/IV+R16eRcpsRh5HK57jxcHh8P2fVgPkCvEjp3syzTxciMsa1+SYKh+rgurbeO8Osw+/F
HLXeoYC4Pt/YGHJJFA3k0N1Lg67jvYY0JdLRW5R8NWpjNV8BHXec75OKCiOG3TNvP7jLJDpAOFyI
pLC2IEoQBWte59oHUVI79WK9Ncu1fS+jehETRJ0lMn9uSxtV+JW3s/O6dGrKqlhmLqbNpRwYlepO
OOwCAf1ph/noJwCdqoVI1/F+UqSv/Fek7uuNXLe2T0aSr+B2odY03apwUj/zzB4/03slRtH07J9G
rGvM20XxP8QgKOcqLYfVXmK03wJ8YEDeNwkVxrlNwOKIX2HVOG4Cs7Dc4rHS6mu9ihlitxYz9f82
DN+hBGspIFc6/9R6WdMmzdCpLwPaliqxw55ofOWZiwCRgYw7YNyg2xhIjLXFelPgXVRXRTL2YMv/
zATCUIllgZsAlC9WkQIEi1RKqLR8xBXcekOTdPhi+nCODnnTy+4wKTF3cYfF2Rj7SKWrJIwQg006
b+t/0WXw0glQxOPaR1URF+vg3xvVGIJlC+jh6dqSVkInQiZl1vhjMkV58Wj0HcKwHnqEYwzFf3wl
y1DVeOnV3UfRSvUKtFB1Y1S6+b46vo5ubLlaTdrjOaCSCJnax2Ko/TI2KntaEra/LLGOgkgUd5sX
/GdNTvZ5wyDtri6XYjnArcG8qDKVo9LB5IW5z9vWhmIiG/cup1Jdx2Yz96/GAs2kWAYie7Q2s/gc
8Xgq1KgL8b6WWfnB9Nrta26U/ZZ4RW6tSWln4gfGNmjTF/akikRCdhSxgU/SmmYyqMLbxhqWj47d
Om+jBlRXXNRCflzk5j1Fwh3nZGtX/82ogW6meRHOP2rXWO14nGoql10Y1jlErNGB9t83JYrHAU7m
aV5P6xhH9TYZ/PeR2zocuwyV/rp8AEMmLGZWBG2Zjn3ttamz9sX6A/IeR7mPCi9Pa1pp6tYYWvde
03162LI8SjUUa0RFMOJaY3B97pag1jrVaQ0TVscaVbFEq35+Zzh+hwfcGLoP5iLLL2jBZ2UaqUq1
2EUOmRFP+HF9DtpA/kIZmGhP7BS6OFxFMLALK5zBVzyuE28txk+5UL1I2kXoLcY7ggMydcuAdrBX
td+lh4dRnHGZ6bRvKRweh9z3P/pmOf/q/VB9dKpRLofBnwYviXo/f+uhfCVuQG5DB1qrdhRprjpv
BO1EhJ4S6kcW8Y1AUncWhn3j9lKLo1PTPoon0XevF2mbkptOz0+ZbVP2qlwiZuwISudHYRYiP6xd
u/ZHKdeQog59ly/OVpV5GlIkw6eSYv9Tb+TZmOjC9z5R2euGQ2mIro5hZ26/DFqmO4NwCbd4s4z1
Ex7CVZdEwtC3nUs6ncyttBCaQDFSpj57Jooto6neQi8sP4NVAE419cO0xFFkDl+FyFqMZ6ra/OZT
mP2kgC0gX9Db8qvyVr89CATH/DiaB/TxgoKxkrIoAD/XcM68uMyK5tdcgMZJO88v9WGaliBI2tBU
DzZQ/0cLxsGSDEueDwmRufMR6TSqj2Yxhs1TNpj+ALhrqr5tO1aD42gZ3WETFY5ydoDBnWvpwUwR
Qh66JAzy5WMDV4egFJtOD6ecCsNaibI4WiiIv1vx1tkIDJKEooHqV9sWHEJjDoCzBAZIAICgyDu6
brOeajPzspu+bnayZeAWfBR7odafeFLaRoI+naUP5WzYHykM1G0MHgis21jXzs9eR9FrOEgwPYMV
Yk3c6nqssDRU66OzTM29J/M+iF3RgRPiiZQPq92tT24tt6datexVgSHHrzAjmDvUG4E0d4e075ZS
okapOhG2R3dB1TmOmnFYwSYCf4yNUrvq3mkn91SIMf8maq4FnOPyXCZrObVPvevk8lhOQNAnCvz1
HTI8W0u7xO1PC57e33BHK7EWaPgbRtSqC6750RSHqgvmX820OYgLI21LHVn3XINmX0evYUtkIl3H
NbhByL9vEyfz/CpBG3H4z6sy5cVbY+b5sVyHQHPKRPQLNnqHrR63iRFvNa9lgqv0lseGV+AACUNI
/xoLf9qILfKaKnStXKJGOvRDYolOqNiaq+ghFzmCKebqLcmqMAaKXactP09qzP+rG3ue0izQ4Uo9
2/AfhWPWnH/PcCuaeMojwED9EawPD6tsWefYHav+YQvtsU9WKrvvMgNS3LHn7j9hB5tF6aIzIuSG
l8imSriOIXjlAhVGCHu8ur6fdZ9st7Y3gDVCfujWDTv2qgZFGmP6Ez40MPunNFgy9mRtD0t/K+Gs
/edURvVWGpWjsdFy9ZyIEFJ+MpfRtKSr3G8t+hfr4yLqwr8t7bJ4jWIUgnc97mtAI7xueiuR3F9v
1hqu/ZFbwnwb4g+9EBRY66EedRO9QQetfMQPgKy3c9tAp5W3ghpbjR15wHuzciNvQjUHszDVEDfC
5NnB7SoPEMNRZnFvGKKp46GrVZPMECl4H6el4Yhy2/9XbUP5dutX8n7LzbEKHSmZ2bfbUC0/I2sU
N71feRHnZVg+1P5av8pXZ/hgmppnEFF2Og9V27dZXNvcsAkC/HqOtWvy+BtSIpESBrDC/G72v6iw
5ISZW+fcZaUOB2ZA0TPOOi7lxFJzgx2akU91LOzaf91lsEDiAKHPJnVLZzQPm6xtO1nylnuxcxbP
S8G7gMhR6FvYHJEofABPg5VBkOWZjI15zSq2X27c98g/6Lhp+4k/LKbooVYU9HhnAm3E2RzN8800
0C2kc6YIvEp05f9rbG8s4OcTxIJM1Jg4qt5mr2TrKH9ie7pkyHbm1nutG/FkeGP0OehNHnmhuNPH
EoucmznPs+7YYcGILBGIo47adGPUSdcvvsGGrwyaJ35Vf54ic2qo2cnxFrvRvLpVS+F80N2oHPIP
q3DiprOBB0ZjZ1VHszVcANGekE5K4WLgrZir7MENt4As16WzCqzHy9Ed8k2FE+Rq5/Mxp0kzIAdm
tHu0G5hjjEqn/D7a1dbdAr423mltIlDUg/l+snb6XuJ16JjFpQ/8OgYXYd9W2M7TuUObEtumZR7f
R0XTmonE4Ptrb1riPseCY8XO3VHtLVBjq0zgLPCSGCQ7kvBQu286N6voCoa5dTevhjXfaLBjfazC
efyARIrHrzY9hUnS6ptfZVOWd7OfzTKpAnQUk6Ftlk8tyLMhzq3en/F/dZYlycduGmL0ULIG6+NZ
5gdrJBBPoorMJmWrWlVCE6n7kUt3QqkoKoIy5pUxzNeWAQTkVRGtgYrt0ibYdSZbv2uLou5jZH/s
HzD+PUKQqELUN2gbfZjLik3m4mwxx0imtG8F6MA6hmWefXdGa/i4Nbpb0oXgo+I77ZlAhxB5l06r
HCiZh4vs4ox2JdzIti3e9+UWPdCc5/3f/LWbj/0Wajcu20j8GFon+0bD09KJF7bmlPiZ2zAsAqdv
ajpIPzvXI8LOTf+dRreviyujk29EY9J6XStv+YYPi8tnshY7TNy66ed0jcbqO0SK7tOuLmYAKnTc
z8Zmjb/IkbWEJDmG+yWt1yGWRC/ftJqYnt2vE3VlwPRvMojj89E2VPGDFG35pRqV97QCFFvU1U0n
ySamdo7L3OUSzhaPHzzPFvIoihxD9xSXMmd4DQLAcxNZNeoHxjvdD1dEvBrKRdwtbvN+K9KhNNzP
7khulrhLMH8moeUi48IC+xhyPd9Lod0iWa1iylPCvGb/PhptlGFT61dv8dsmxu+E3NKzN+drzi3Q
Iqc0DUsqvUh1EISm+nORFfNPb9RAH0pN6hQDSzEeiNg90texVdnN1GprjsdxWFhm5bXFAcfrHgYA
kMWBV3FZv+gCAbp4CDrTSHjgy7sMuwxum06u341ZFK9qe+nLx8oCBFQb2v+YQxeXx2ZeI3D9dRM5
rxCKLpo07LW4CbNukClxZwPgA3/G5kZPqCzES7c6gjg7qytgGvZI5qxdm2OtF5WYmb+XirXgGce7
o/sPT4lQxvO6FeSAVP3UYX+0v26GuwyxDyhIptzR2ZuldYpfvj+4Zer1hno32WZRpfumflXjttER
9vtmmwDRt+8dWA8+N9gAEG0menwfrv7YJf08L2YCysbg+TPk+FNmG6SvyNhwCSfJXW6rMmqtmNCq
exLhGi4JZkEZzh9dZ3xTPBrfs8Wvv0pHbFE8q2jk7vdqj4zYJ+qy3MUKuf4aI0pK1fSfVhV4GAUb
SxcceffX96VZF9+AlfwfR+exHamuheEnYi1ymAJVZZdjO3TwhNXhGIkkQIAET38/3+kJ3eUySHv/
cfpG9lL/MceHl1zs5k1LAcPGoqTjfeTG6IdVFeLoE47/Hk1r3rPhsBy3Ivy9rvPyGEj+3lzSjfDP
jm3fsXUfpiJNoAm4ariro8KdrHnu+HcvnXQy5xJTofmr6vvspdqWJisrB8kVb8I0czOHQPc5dnEm
LoGg4XZrqkMUTrcGCMHSI/JLYwb53jL7XrI+zT7MEYec49nQRJx3xHnn41hltNkjA84ZBuf5lM1V
2J1JR0ibIkgFB+pemf4HU6N3b0h2XvNwjDwWsMTT+qzcKf1tq2b/CI2/XCPvK5+O2sv9H8c1z0q6
RPyFWb8OnJL4uevcAwL4t+xR+rQmx3QUQdzIP8xHWZjvqTNccR4sCSjFitYAPGCqbsV4gCPpyT3M
pclMA1jvNtwe8TEnGQtt0F8aNnN7M1PN5GCNjxzvJHSnH1Cs7Hshl1QqLqYJCIq6UX77ZKfPXa79
oeM6C3aT3jmjcd9XMa9PnrAMQ0fYi3uGZta1XVD/gD5Cb7Qdbz6AnTycgLkQjV+Xi5Gc8lMf+fU3
l16Fm8H31Ys5tHaI2aeAI6+81KrSVIJumyPdzEBMRJrKQoidt2PFnQBctvn7KQ1F9+fYvOzDdZa5
obMs86BipyNb8y3d/TofU+DxYl3H4C1wN/XRLJmltnFOjQGB1qN7y964GiZWM8uCZjDXKwTocp1H
KemndTiyb8TbJB5dJ2NbZqITzhnnHzwHRsPopRGxN5SdTy0Mj9VEBVXoxWTNNIlV/+JuW3Reb8nB
XZ+l+nvb2OrF2KCqSugF/z/NT/PYZj6GvcTr0m9WLpbP2DdfTmM/+ahQufV527CU5boC2c7DOat/
L0Q51kWvppEbphbpdBpHJ/jPD0wqShKOFdfKsgVHHo0BvkuV+dljFfTcqRMAjT57+5h21+WYtien
a3qBEnDJnsd4XjmgHfcA2EjmYCkd0NbhdETK4WGA6/Zytz/8q1pVHPKBq/gnMTq4wdJu6785oSce
KC6A5k1nq34k+6rDwo2lfTONX/N91Xt8dWblJFe8bqkHpbTWlqzZOomvVTDbzzF2LPH46M0+x3AH
lqlDl6jdPso4OOelW/8NW9qyvlW9fmAy29dL/+WayzMJxlPYYbRPM2Psx5DFKxFB0PDvGf1agoVc
N4osyDX9oOire9vIoOeqsESkooBM2cXaQ23PWaYawaatfO8U9kcf405K3FeoQGe+Hegyn/Ks8uPH
LqqCa8KL6+fpVq8fto76P0xw/mfQ7xACQoYbbV5jQB7PWCXwNMtyePOlGqR7h0lznNEoV8qWqanH
3zJY9xTyLKs1yRFZrE/LUc/fN7A2n+G9bscTswDQYrIeUueiF9Nn59LBBPtT9X+3ueb47MBs09Kk
yuHNO2z/rFtPfKLNYcf2p3V7Ozxtn/ZQmF88H8ELntrwD+W0fptbjS6UWMxq+ugJqXioa1X7l6Pd
6t87E2NazM0OJpQlLGP50frqR2224dfReu7PbfDG15mYpp9Or+f4YpBkPmH8T35LWVcjuX5725QT
CNxQHo5nLyjSEGoyZPr/HQiqf2myiH52g+1tQWIRiyuTqv+v38H5S1KDYp65lZdkTYOWiDrXa9/i
sCKorvUr5CQh97+bZyQkZ/ned9lcRK619pLNICyMLWr5DmXtf2uSTL2ukVB33iST9mbpXVeULQkh
YWG4TGy+iMClLcKnWC7fTVi/Vc601zBwfvPDZMLh2LTGDU5KzdF/g5PswKnwPj8PuZK2KTo5hgXI
qTueIH7MdYyNTdA7JMt3r/bFxKFWB8llIMk5zXkuETvz0xEjsK/uPQcRx5usVAXnOnrbJyJCThV3
F9TuwTAp58z39cXz8Zi/7WNi2RcWtpzbYLQmyncFg5iPWWvTnNFj+5gQ4A85RqsULK5hls07WIEh
n0YZUgCxcMLkPdJrCWWy8mAFtd/9pwEYwLM9FxnmrIPhHKIq9IpwoUO73MXcACegYavzyelYiY+R
bJU8Gkaa+xToaY2IpOue13ai7leYPlbcuSrLirqZ5qvxCXnjIzZbU/aUPz90U5/FBTUy7vfKzvGn
hr54HeqNGWNpeT5XYgxncMJIhRxP2snou+mGH/5iCMe1MpHv2xpswTuFF+HLhIhsHM7pCN39A7Za
/7dOvsMZr9OVVsmL5q6LLmSVjw+tn63sM1M/33sSJccN7PjWn/ZNVR8rZ8ctk6Htz82IeqLo4kX9
C2XVHCdVdelMdmsM9EwZWsbqrLb1fdJGgLJyZovLlizrQ7YsmK1p0N4+xWS+NjYWxG/R3o7Pu/SS
gSiBOTAM/03/YEbPf24368rThNdJ5qnS+2fTx8GdEsn+Fo1e+6PnKY1IOZ7M826D+bdqpvj7AMUO
giZj1s0haNb3Dnmyuk/oF5nZiDrDWjlh3c233muAhLYtYpfgIJXT4wi6Ons3nUqDrQWEifYoANp3
d7VQMo+OvI8BC2Zdn2AFhoQpB2pm5NCVS3sSs1exc3mBvI40xPGPBwqlcie1nlvOnK/vjdMGzynI
KeMGIpz/DHmkP9ZWOz9nPouXD25W7fBC2sPpx7b+L1mCEHqFFTko0Bo01wVMayyFHr9wQE6ZR0Jl
O4WzyjfTqan4OLAaNr4SXDOEZ1cgdvjXeR7bQAjtvZzTuNqYZDIGSnK52Og5HBCgLUSxVbGsHiMb
urbY9j57HcxkpxufmN79svXElH6BC+544+Mjdk+R39vt1AVD/WNwUMgCX8xAOt1hRFy45JY2pdjF
sdy5cd1UJxvAbJXDEKdLLjVVmqX6ilxnLFmGF0J19gZKfp9QtyeGL6LNZvMKEKF00WSdm/4TbhfB
CqZidq969Y4oT7g9RaHHgPFsSauu5WViTL9ADB03vl5ZHKZ4nPpy6vtpBz/FtHEKvMFlAZS1SyZX
tiPtONOyCcWGTH9DtMkd98PfqzQlDyZCLXwaw6B3T9RP2O9bsi4Z7XbJghk4hsrK6QgxxxO/vskv
lhjGrVy2dLzj0u5/brMJbrKmm/623GDiZkOT255Ts/fNOZ6m7KnfdN+WvCxACI2fTII1I26zk/Iw
XuZyjRgQJQD7eP66Hr3b2kiVPDQsCn+rLsRfP23BL7WIXZVN5w1DbkleUUXW4VIh8O/wPqMhZLLJ
gcOW+OIlo78875Fcj5+AHlY/HEDg8SlkjBF51Zn6P5x59X7xoO76u54yFlaCVST9d4Xrxz97EzR/
CSgYTreIipv6vCWzUI/hPlY2r82RDLcGOH1mEw1pWea9YAgGjZb7tQ9C7f3k2GKjyUZU+zKXZl7j
vJPcwY/W7WT07GQkiwS5k+12OeHD7N6Yqqr41gfGr5/iaWOxa9No98veVcc/JYECf69fPsjLwoO2
8Mq7EHdCut4p4MhrTrJGr1tsC3XTnLpD752ntF7ZTXl+oFI9Q5SbJLx44b9UVXglbile7rKvofud
ToPU/m06Z9W8wRw+ecv6yPelpbaPpNeuHG3KbWbSgrsgeEisjeWVbbdvC5eLkUnMGEEEasWNH/9V
cTRmF6D8vi66VMOPiKjOthPcRPZd7JmDCnA6/L/BHmr70lWxXk/KtG0Gqzos+sGEG+Z/kYWTe+kE
3YcPRLk63sVpJKSeQ9ODOnPOTZ82cGaXTt2KBIQFLvTcHZ75N9YNOEhb7dYwvGTe58Yfvt0DwU3t
OQDEXN5JGxu6vKWx1t6LqNmCYsSWwHBLuk5Q8ENP20+id9Z7j6CH+R8XSWoKmKbBe3aqKQ0KkY6Z
8xwysI0kHBzr9phVJoWS5H033zy1zuYBbDoJf3okbCQnTWE7zIrafXNt9tQsDzzz3lKwVY6kcy68
AGWo0sTPt01H7l8PXnsuUwkUfxuYrhtvgXEx5qO059JYotTXnFNcDjdztIyijGJp9MVfEQ7lVIvs
/lsHHKTzvjUuYI4LdF5Mu7LDw5Bozv6OvVWXZh6QolvCYPq8I3u6yxFGuHeutzWATDKY98Ifw2xh
FSIW9ZoBtP07xh1OGfedXk4sqlVwrqeK/L+a82G7H7KJ5wZK+7DlwqijXhuiIX3uJknOjF3t6pSK
zt2Wj7lWTXY6aJ2xRaWW7cNvjy0sMhT/R84DtsQ3dZc0y1m3R8zWkNHtffKHbViKOaTNtNR0pe2n
KvJ8vxRLOO0/2rT3XcjJcI3fIj16yTWDS2UpJM2wCJyBD04j2PI+T7bCJESPryo2vAW20JTfHqXs
to061GVfFnv9CqLeS3uEsjlhTPL5seIDS5JwZqMeMzNEL/zhXIiKH+67Xoz2ymNZM5Ih4PH/sTlp
Gu39er+Zedm/x5KA65wC5tS9d4V1zXnMDJNEZJgvYegcxjoR1/14beqFe7AVzhGXKD4O2O4lCca9
ADadgit9KuFryDqLzq5ZiLXLASfbgTWhWo/vanenPkc7lFbQCYPxn1S2VtXZ3dxwfId40Pxitqav
7wAuYP21XBYwZfis+NRZgeQQhZmGuq47b/sO7C7q82ErQkK/XIJTOaZ4bq8iShf7OKyJ8xAhp0hv
gQ/iMXdGV3p3EVjHO7dRtZULuALnOxjSq8+3ABIXtiFlLQkSw8Jt13Qtal9P5rokddznjWRtvI5H
RAQwNWneCxAsu4S/Z/hZdOwQVcfvoPkQoaeOUplDVkUfHyP14ZMKZdkMCHV+jX3PiBvAQzV5EkBu
38xKavcpa8mzO/dbn7oPLk1PHNUb2ADkJYQI4w3q/yA6EY7akFIJzdWdUjtgt1pnjXtHNB1oroe4
13kMKhTm36KvFIsf7SKEgPXdoGVPY1Ox4IaIq6PXMZbuVq4becL/mqVKJ1gBDsyOQRygBhTW5Qkn
tKqaLuEMNvl4+F4jSwdta3BaIpMtN0Md6vWcIQEUr+tsZ+YGmqmGs3UI5x67bVc3hmLetx4B491M
F+Rc+nI5oA8RdJSB8KIBndHA6YHLs0FMaCVYiFw0jOAsg41270D2PwG2qriQU1oJalii9bM/llhi
qu/W8HasZ+KNNtwe/9SRZa9utrg/Kn4l4DC4mkH8l2UPzmDCjn9bS98bXvnaFigtHSZT6Y+NU+UR
IfDfLJnHsFvICILzMKSueiPpBVV6Qh3af82q7XEdOP3MyTEyRe7BWUfk/gg/Y3jP/BeEFkq5Rd+C
c/+nOtM1F9Jr2r6YIayT0h+SeDtPIXw8zjHrrJPKEwp8ZZy7tB+NDzUJ7BsZtGAx98ha5XaOGzV9
8Iwyy5FqYTF4kOFJ67hXU1Gt/cOHAdmO+QcLQ789zVEm7vHgzvVFzPsWnBU4MEDA1kLN6uzwBpQ0
Q1CVo9+2lHNSHICAJ57B/fSE3jOPsJz1uXUC8yCh5bOLNJwfhadhBYuot/5+QxwhC9vqaLmeh3Ya
Lwt6qroIuuAQ9z68WF9WK5GNNykhU0hs96HdyyhN1rFQ/u4d5VJHai2gEbiUucllAHUdfhWzR0n9
YCn2IW1+MCngXdaKxwV9JmIhsUb8YAiyTrH0luCyZ8P8qxnm+nEjNhK5i+Rze8Qt9+eDVem7EFP8
uPO5hyKr6JwHtpTqh7Gd/5vIgPYljLrxo668HnHFdoTH85e4Jn3wgg1cFXmSJvIFXHsswJ/UkRui
Yj+C1k/a89xRsNa5aAovh3WG/zzJu3zubLUMZ9rXoujC+7ekJ18kW3cm2gAB1KL2fbz4TtzaS4xa
QBda1kl0Rjmpq7dtZREu5zD8OvwHnl3+MG++XxhGvd80XWbRRSnH80slzCHOYxrr7Lw3lJS8rNUm
38Mm5G2Vaq5+tWmmQSdsGHxA5aDRasjcel12wMCTrU30MdcYQ/KJ5Q0emIGEt5yz6LsGTxNFJebp
k1Afty8lvM8jaF+LZCZekmcc9DPChTTamjPMud1BBkTl5m6gJFoitboDIX91DOrdu8O7UDZ7b/Z4
/EQLHHYP4e5KJMk9fgZ/U11fJEqAn0UuNVU48vhkr0s0KXGDLItKNbuBSr+tyRchwRS9fovNtP/x
0Nn0hESm7KOpo6Z/kG+NvKeLjcu9imMd3gX7ovVPgxYyOVetr8PLLDhSrvugJnnBhkcl6qSDDT2M
b3ocuxVLSwNcZG9XmSyvhO/ybDpOPH70ONT+GPTU35yMrOZiqMliARGmSfemsbjqyzgxo3kP6mFD
OxWscr8Ru7Opi7NN9mWzBrYHIJ/slAX2PSv9dIcXqp0Oj3oqJE0K48jqilDD7PoGkdJqSv5X95mU
eJAwhUGRPFB2WXHuWfX+U1tqIZ72BKJ5Quow3R2+v6gipmLrpV+X419VbXa6RdTHF8HgMOaaDov+
nLb70OgcaGzvv8Nio47QaTvzEqcKrjrH66HIPh59LU4r0Grz0KpGfhem7dpyUujzT0Mypepn1wXi
JzaDAd3aHGcN+sB+9Yq98irOckpDlxvXW0JDFk/v/lkqgz4HtX10oJwy2x+9OAf5A5NclxsEQXRL
JFFEfXRqKNwpE7+NntxEzOZfR/VlmK8BLFxhXOJeaYlzhCom0Bd5FmFDbm1Gdh0pd8E4fjc+sdbn
2cwUinIutcGppXAYTdHhZl2hY49HW0/9QotqFY/LfTd4a/wKqo9MYLCq9njafco03cyJr95QK/vA
+fU1dpJaGRVREqH6qHFbg5DWboWsCBZluB06Ol3KbUhrwNHFn0U5eX7ck8yjv6pCxxSIb1fZhBIY
OAg9IfnRUb6OWMDg5iFwS7sJiB7Uki4yBg5gWgRre/jlsXbJfCOhx38fWgKAJaC/G5NZ3TJBSDG9
bZvMtlsrrPdfrEVcnWYQ7G/NoZEJjaMncEWMSfxFMPbrCa96jB3EirCEEYzeJgQx8Qk7QvUfcX2o
a6gk856P2O+byyqrOLkV9Dmi4g104HMDjBM7bXS4qIDYyMW5ZhBMLxG/0083mfBy1c2SyEuH1Lj7
rWey9nNmCVjlXCaDfwOwX1/xgjvrbehHWfulZDnGIu4tG7oPiDi9qBg8PPeHFJhON6ln7zgdG1NE
2Zie0i/fV77ACXg3ERmu/YVVR+DUq1vRXdEetxZZZaRx6ydgZWee5qF98JCI9rxn4BQnLOrVdZj3
+UEsccW0GK/uK/TX9oKpPfuY0VDMX0SeUC4Is4vQ1x7G/ZRz5rT5AjUpSqgcLzi3mYWeAEfv0HRZ
oOx1kvNLYkLXlDTvWOyY6zCm+YL0zSA91sY/gZu30Hae9FGAg7LLu5b+D96+2VtqqHiQqZ/JECjn
XgbjKstsgsgtQrclu80XvnN8Q3UBdrZMVRaXpnOjhw4Vl3jZFZ+4obG312uBrkQ+dIv1hqfgMDM0
nd5FdgkcKb9qCLT34uKhJKPOkb79NmWqxvjrjst/Vi2NubOguOqJWWP/cvGnFYPu4CqXOtyUaSOM
l8l/BltSIAEoEihN8+10r7RpwzyoCHN9O0BwmZPaGnS3YlBwfnjT5Gz3e+fBrx0YQ6JHAKxuOxPr
H4XvjuqOoESYZQF/YxmkX3uHoe0F2ZEoNROrzFvTLPSUeGP23LByAUBDbbo3SJKzXwH67ea8rCHP
TZZ1FjFiEOx/1y3buenaCfK4RgvDQ1Ut9aczztn2UgcObBumoT54DkW6owMF7jHPR7BuH0hi2xlR
Ktq7fNqOuL+EC3Im2rwzR5fBsWtdKJtsz8fa+BsTaqV+Lcw5Nd4R5fyiFJUpsIt8HElZ0G/mLcXO
sfyNgXURg4dmwdiijtG+HhSAuM8LkA+iB38Nw+lGmo1rqEbT9s1P9jAEyYiyH4PXub+nbE6+B2jt
16/NbfrV112TvfpVg/zbP/omuzfuWHfP9gi+MKdUptPFrwOc36A6aN9GH7r22yHBhu7neZqye29M
YAjCZWtfIzyi8aOzrH5zYcCp/JPfQoXQM5RtDkiVU83sqnEt7X0TgSidzBpvfzMu1K3QYhw5hbVy
B2omJ5b3yvM06D1haE8NqsI+j+W4IqAY2G2fdyAgVRJ8NVQ580S/nMPx6LYcYetMVCSFcqDv9iuJ
gIVqYzYZD0pV5yVFfLeER7UUybwrwCzlr0FR872T47RORjFDxOlY4FibvyZUDJ6l2mGvgeZRQV4r
XsGs2CUoZNFOfaqYUsZpKAgp5hOm2ejOn4dtAl98KZzX/TTjRfMLD2D7l2xNR2u7x318WhORhA96
VvweQ0208gNhH4igx8wf9VsHynqcdxolvp7GDFgNb0XTFUesh+4cIjbZEVOytjRkV6BqCgADOPfj
6Kc3AhUVDLJef2kdPc53ZmvlmzePvS423exOuVp0tnCqAarjEAT66aAKwzlTpNwHp2Gs6/FqvKkR
d2E6bsyjwYbKkq+GKXOQZn8cCDwg72rqlL1o26iGbVIPmsk62684OpruJ27l5IbMzPVlCgQCIDuN
428TJd0nbGL6RssMoPbqVwjoD/94oD6qfepwLT+bQS3zycI1oNFcd/+lY9yFtYawfgk3LiFYSfKA
mIDMvBRV5yNgdle9nc2gg+weoNFLyjUV+oO3YbJlz1IPue0Z2hkUs+avPt027A77jKBtr6P0s7aZ
X58aqVtbIG3T400mpuCzdxConuIOWQQbIo15pMtOzRjDKLf2z4qI/4fV3BFfrHSsz+Exte6Tt3PO
FxAR/nwbyLU6Lm1YB7/QOWFj8Pc+ffPoVZ2fRmR2CyBU4hmQk7RST2u6c0jrdCPTbbNp9FvItkku
gBfwXarW8hoke4YtgXDo7oZLfUE8mtTuKYmSuT+hSkX+pvFP3h3jAcfQxKTtXXsv876pRaubalBI
kvyp4ofapamWU6Xc8JomPadsMCv9a+sd3z0nouF8ZyHnkOVDsgO1soun3x4XyrsVsZ4LQSBMcHIj
EaQUvTPGn/AzhSNakyEie7+qVYJzZUQb1sSm/2u7dP2x7860Xp3ENbhy6y18Gb1o3MO86lf/X50k
8GPh4APmG4K1fm2HD443EW/snA+OL6JlaTPDVztO2flYI5YsMFgr+rPnWE9iRTDrs3Cc4R+ZHay7
u+vOH0p2jTojuUJ33GwbEL2iXzpiFh/cH9SfafGGn8a8s41gkLPpnpX7we2J+iFwccnM3MY7Y/kf
6gqNLR21cpxRwovMyg1SZMw9e+Rjg3byHesutFk4iekvXoJ2ydM2G++SQNHUm1YrWI0+WnkHssFT
RPyr1UUq/OiDcuLm+y5TmeQa4kPk845cA/e0PLY87IRET/VFAt6n1PfYk1dpNBbJ4qH4xjaNJMME
jg9AoncCsRayMN7Co6/hH9A7/E1W/Mq3yWYOnNDuEc/nxEfwXVSuDaZLwLBWffHzYBobhMRpcgQz
GJH26q/kdRTXZcB+Bkjo+13pmIBjdnVUCBrFD9Tc9z3UBIr8CY0IykCE8IO/bsep06mjT2NW20cS
g0z85+CbJCmFudG9G5Owp267Wf3tLGS2BqfYBHt70yU2nPi+Ik6K7ugWnDubsLJkhSFjPreMkzwO
LpwGYPuoPkjPwrzFryKQJRznl3BodLM/7oiCKkcB3snHw9XddHLiFI0Wc0kY8uWGAyf0MG3Vep4x
veib1AE8h5I9UL/Oi8czp9Gw6pKsbZWhnNmR6soxAOTK6l3YE9HXPhIVsTy2bGoPSbLoukzEUif3
cbB7fwJLkC8M6WbCy4jkYL9omZnxd6sT7RdyQ+t+/VJ9jaWHhHK8gOClWxk7NW4tBow0vdGeaZqH
Y/LUXxbh/YVTrZUXHDHywdHxOl6MrWV0h9g7eyOWSf5NzIKyX0NQmwfGVClY20m5zvtk42pGFzXI
kxUIRwvsAhiKIGBr0CPFMngm7Yzqu0kGXM1I6aLjYpptCZ+xRnnyXPlLc08a8UGnG6Nu+6jZMM7D
GpCZlTnTzGlJjeInZTxhc0U6uP3Mwko++hvUXqn7aP2Lwjf7EGSX23tnbcx27S0K599dv/Qa7UA6
xRg3M3TJiY8FpGQl3DKuqM4mt5RqDf9x7Hnv1iP8FbJuqMKCa/5oc+6+lXhNliVNKKs3hBfHrKFT
4jMYXgCj5adyNufviARvyNlf0G7NYu1/O/3AbEhMPKXr8D2xPEWiaxmcGitONKJ+0VVpIBEXMcfe
zyAGQzm5SGxxpAdteGq9xIlA4I/kz2AFxJu34fJhbpnao7QDDtFTl0i0gBvhacFN7KD+uDTr4f9K
VtRQpYeouru4cVL9iamZf5nXasXQDJf2hOMDmdRqkbR8Zdigw1n6YV9uI3DscxvvdkKtwPPTY2Yb
5h+i2Rz/BgkiQXxzEBl7mYAzJw6CPv2NCTj4hjTC/8N5vsVfOqi2PoMfTuLVE+46osvndl6+idYo
2BgUotWp6e1uuHgi2d54fu0zYcc7ayXL/aBKB6j7p5pEuF6CnSULPqpW/YPwaSbAl1ep9dkV0ajL
bdq3+3ZrB7SiCBtZmgJYvAdME8pF0ioPiPs+oCywDBe52hvHA7HOAU29G3/sYheNlsWZg+FCNyUx
PsNd1AxT+EQXhJjPsfMFs+gtk898oOEDjTDfT37AcTGp7Z4AJ6AheXwNKguBQSr3gkSXvHccLUbt
+tokKutPhIElHy1eOXT0pHWnF841d7txBOJThA2Z5kQE/35DXL4zOUeTXz/U8zosjyY7jhWMIuEp
xG9aswjNC34VvWKQv/RzVSUvfKgBSBbbTVWYyg3eKwUpW4yeZNFNhMgqhHQDB3AmkPvt7opZfIP6
v698J0rOA4aFu7blof+WuFQV3bChI65nu0IAF0+eU/3sWrsCdA7KfEaICI5bFq7ZXhwo2uCK1J0R
Mx7a4IxMveNBamT7sCrPoCxF3/4GZJA53Ef87l8YO7O/yBVbPL9JvU4FdiyfXZWcTPEWT6L+jUYo
2c8jiZYROwTteritwsQ/T/3/F05S4QLeO2D0v74ZZ5OjhW0etgPY8koNQr8Vtm/1p/UFwHWbAEty
pn/pGZxp4LctGdmPsxut43FVvMp12YVSPsu6b3BXJLzK37mRB3T8sPr1g0DpnF4RhcugXFuspAgd
oWDLal+mu74LmqoAoUt/TATmtBd8f8wwa982420ye624er5UdIsyVmCugS4iRLIG78vrCs66mLtQ
jz+MannLfL+hLugrbHNj3XCX5QSMnXZPiGwJnY/tjrNk98f6icY9xU27dfYErh9Wp74xYNejE6Tv
Q402iZ90N9UDLxnyiK817tWtQ2+96Y6UaaVKUo6IOMJkFGPUTUvtaa77LBhVfL/aBMtAAgDAseuZ
5MG08fFTzhFaNw3ajpE4qGDQstZlm/GbbX/u+Xv4VnAZSF7gkR0EhHmQhQv1H50CainMqQ/w9J0G
L3RcBstVce7MqKRIVvDD9oKUpk3Pvkz78GIdiE+StIb54qYSaeyk90DehHElw/MmRfCl/Yqap2Ux
lUKf1sbj09HPcvjG+6vi28pzjL3FBAEc3IXrk0hwwRZqFBtiT75EpnBCp3z8x+sDuT42vWbjPDzW
O2b022wnKwTpSnuwPcg9RblSNZ8HLtX5FqqSxQkwKpPuc+9E6ZgTjNaGPG3N0ZX/4+w8duNG2jV8
Qz8BkkVWkdvO3ZJlSZbjhnCYYc6ZV38e+mzcVEOEZ1YD2DPVrPiFN6RNYOe7ipbojzqlDb9XtZZX
21JRPSKsmvynGkz/8L1sBK4QIVFavPcAdshj0dHAOhUdDvanHFHJfwWPI/wMhW/STpdmlB271ur6
x8bIYwkxLxk/qR45e4aQqQPZQFR3Djxu/ag3YFY37eTTd0CzgYs98+EaUoEqeXnSGBjLZoilwQ/1
IhoalOUSoMa6Jn+5gfIrmoRDEG6daiyNfYqy83lwuT63ICURJ7WJkCver6GqP9adP8lNX+N6lBMo
WdCr/Hb8WMee8+TTuzEIF4Dj73SrwYvbAFQEVjkPoCxnqBjDyEjsut/Yniq/0+OgBe9mriB7tQJg
gkxOSLWCWDA+AQQ34r0p1ESRRrZWSGMLQvAe0RtfHYyK4v55BAZDuSoDOkrYFes1ZUCgcbtS9aG2
jeKat81DCNM6DxNg8JM9pM4vegoQqTQPIsBeDOUg9lOejh85xXQIIVKOG8cYc+MoMly+EEPorJcS
7GB+n7v92Fz80u4+ccBnj72u9fepm+e/RCPGf4HahrC/Sm0Ez+UQMFPaNiFKQxY98Mym4V5384bu
NYQ496gN9VRtB9/zpn0lBJkT2/0xB9/0Lw1xdwd+b+YRUW6uvkxjN0X8OEn825NiQAvp/PI93aeS
kHAAr3ImWu8dYvGqcja5N3HrCRqT5hbaTJbv8bKwwa7MSc5uCFBH3xDIjp87124+iNKovw6pGk8J
4kLhpawT807pjjUTUHuIMwkuI2BwFTL4VLO86L4Ev/bFDConI5zMjQIINRc3W16Vwx4lKo9aJl4k
6uT0mhPvRhFA63F7yzkGDsCFYwFIDzkGrXRAFzh+9oiBV/kVkdrgORxj7avRZjRuUsVrco+iVSL2
lCg7ewto3blX0QAJBDsaCxCTji2fiBVgh9Qz+9Pc16RnB2C+3yDbLd7V1lD80DF/7vftYCEi4I4J
fG/l5L48Di4SE/RTgAs9N6N0Sep4ezYkSO6nGhxdCOfFayXiQJ79YoNEjo7UD4YX4sLys7Ri7KCE
kQffG269YZ+kuvpRaqC1NgCE/eGIOLv+nS2BkCqpiU4upPrhPeIQ1qxzN9kWRhpVHO9rt63rx6xs
KgDRYjJ+ynLKyEDos2W7XCEqvfMnVXwIsU4R+7Jo/ccQ4adfPOZK7rQ2gRNPYopOArSt5EdGJ24A
Pl4qcpmpt0DIiZiWVdXlQIEmMQJCL+Cbgmt1YvukTBKybQBmnrKRibsdjVq0JbamEdCmsNC4QV8i
RISoAbzVHmM/7zye+V5+QbC8h5siUvu9r3zyHyNyxZfOUyYd/VwNT1GY+MmdBITyr1Rd+KXWCs5y
ytn6XRyd2h06danaImgUfFJ5HnWnMpzgWihfuScNe5D+AW4X/ludO7RgIc1QjBdHghgleOyog+Qx
LqSbuBnk17Ef6PwPrdt4x7glazEg3IWHAhMRndCongvGkBmt46RN431bNn17NqHPuTsZk6jCFuxd
dUcXtE45hCW/QmtzStBwLKOYHid6EDvbaKLiIfM95CnYvfrHmNsiOwK3wghJE/FYP8eyjR7jepx+
GjAVzoMBI5KuW4udfdPlpY/n/GhPEIscStWuh7bZ1iqIAs6ZLC0dWImGUpwVBrF/tNFVoM9uW7m/
GyziyyO1+MD4NtRD/5JbnVYfICTKd1Pjp9VRIufwNWzJLCisFukzYMys3/Q2E8c2cDNqjNz/CWQP
OT3nSWuPG4oHI8jbSkM9zTckyJRWG6kxkeGP/smnOrk39SFk+4apYRG4dOWvxnRIEhrQAs2m6eVg
ke1M3lPapkI7CMD/P3XabPJs9ab4p50KO6WcIvVHb4pT4PK5036ZTaBrsF5VQahgZa59mQBJYoiO
4sf7DMUpC5K+z9aaBU3ely7w+/2Iyel0gDOeAXiFFLNB4lF97+HBUzl37Pq7K9NAO7fU2D6U0Ayi
Dczm8KEBDBztDFFYjwb1cDbcKGgImGMeeu+gEYbQNePKfV8bSTIcoVdiY2zObRnwMeUHzWioTumZ
6QZ7u0lKTpJWNe17t/cHfz/2CZZbNVro+YmbiuDLTQ0skdmZCTY6gxMnbC2FJEiYpd4p8GmRcSk1
jjgWpmXDh/xdIEpngielDV6s7QhN+87Oh47NlwJOIoYKaMcgxdKC8DNoXP2Iq8B9H/HSIfLCm/JN
wtKqLmHg+eZeGxTlB+oRvdgrpELCHQxa9Wx6kwFyXRRBioFDpR6boOTCr1viPS0tIbmibFNwlSN0
6NIacBNf7KbYKyiymYU66DSngC5lgbC3LQ0YipC6nj8TrxHT9bluwFirubGOky3G94nBdbrpRnpp
vR2FczRdUXSeOhlRGMvDYBsOwHk3HW5G0Z0o9KSeWSVElT9Ib5RC2MM23zPPPCu2reOsRa94fLIQ
1Prs5WWNhkIggNNPIZfJAdmtprroJDPPfq+gl1p2EQIAghfVbfIIVPk7ag/Uwfy8tj55Tuw9Nv7k
vdNp13h3Vi4ntUU6Q+v3rtsb6WYaDTneFb6FANrQ6Om/GAQWX7Wg9T6NYECnc6ys6F86ICHGXxlo
h43TTB2y3mVAaczw3PQe4WzuX2F1wQ9kiQJ1xAUGP8NxTEZJhou6wVlTRfneC0qDMrwkB9vbFf0+
liHIoCPZ0hMnpYGFh1YPj2znVGU133LS3DQQjC5WloJdxRTQPtEgo2kBDCbydtakHIBpoJbxxoiT
NnuGv9A+jlHbPYk0r7m2AafXIOuD4XNlzfkKXJDugq4CyDAnTlV/x53n6R/YkpAi5CiyDjiabRt7
33PQa1AV2LQNiepscao3/Z3nDOAgbc1G85I2XrqVjm/o/ibGeeifkjb6jEeDNbyhfN99bQ0HNDd5
S/UcNAXwe5Rt7nKAUPbeG2nGocHkwy3zhB/+8svWGHbAv5FxmfUvzM0ExMM72NRhGsj/wv1se2bw
CcH1/EM8hJye0Mqa0yhzXachE1h3kG18cxOxc+QhIv6J9nYsUIgYQ9095m4k7unPNhmm5hS832dt
AviGkrX90rhOV2+KVlScBnA+HuUFnxfUIpysHyYvLN2NPxshb2sjmxnZPnHOXvON6Iuso3I6lLRc
2kd+6vBc8Vghr09tiiqqtEWzn6AOgJXkLZNMl02vM7Wm+hPyTfSBksQpftZup6qN4UuHpyNpYWEA
2gAjYlWN1mz82YZ2GwkvDY+VPhT0C9oKRwuqQ6J+MCc3fKHoL+0HdmOC8qcpW29vlDZvHG0Amuh+
C3KawqVd+ns97lF34T/tyj0ixmgQRGpC0A5uIlL9zC38KcpJFF+RacDbvur6JjrUSN8HJFxB92Ca
nT4LAjjBu2kSmvPB96zxJZ1PJOWKiKy3yF35olcUM4FIFfGdXzmJQC3Hrb90tD+HYwpf/iHlgcBf
LMO+1acBlfNUtP23BoHnf1A/sO4tLbWQKVKO52x9C0D0BVaajg5zkQ9nlIbsS1XhT7iBpOI324lI
i/1K3m9/MyiKfjZAXxJGgTGiqAlkUn2QZiKKfVd1EtUaHuhtDWHojKhEVx75syDe1P1AoyAxZaHv
BCwhkChWO35LVE91e+oC19+ZZMTpNwqzzh667lziESAPTqR7mjiBGWwvneioK2lOaXOCle1+p49m
JhDqjWB+JNB4hvuQ9OIFVTX9w1CbyU+NffK1Tof8XWD540wB8bhGbW/MfkK612e2sUH5zEWV7p8g
1XB3oxMjh83II3bnstPHu8RKk0ctjmJ7O4H5jTa2AnTwBZULH+YaZp8wzRBZpnY/kTny2NB23jVD
0T8PUTQ1zzmNOzhQbtV8SqlRgv60LfsLWIveOQIXEyWon4zrEqlSZW/KkkT01Ou5Vn+jRa5nW7MP
y+KeOkd+yYm3pmMF9sXcB7qvQU8AsoXgTjoET8Ql5jfD94hGMxzrNfDYDWC3SY/KBmkc/Bs2JR2m
nAKzKKLjNLkj7LAsIZgupO6y54LMImzmAhwOowu0Z9sawdg8upkVP0CMqaL7vkjsfaz0FJBV7IsM
JHBk+XvqUmVBSNnNHdESLcUnFM2godtG6GRnwDJSbMFhed9R0/Kjx6K1q+iAoYWZ7SvT7cFdOmb5
YFAOLDdGqPOrIc2Y5sV0gHaDwHaSY2KkSXChYJoTx+HaAwg+q0f9S+MU2i+y84zZ7XP1NMrUAl05
RpXcIP3Yhh9Kf6oPwh/Gdp+YAxWAyexqMK7Cyw+g6KJHA9UiZJ/yvJgewrIU2MNCm8GCDYCtnz78
Dwig1Jqw6c/S6YILIpuFeteZoeduJjUOxu5/picqC9xrep68DgMpI82KDPkcK0v2Pdq+wwGEuZ7z
v5qAJ+RRMZ6KaszUPml5tsaWhYMEEfcrGp035EClVOjBohM+uxAthJ9pg440e4r2jOyzjvlfLkCI
ANE1yTvXJJ5n/6SlAiKEDseRs9ypMBb+StGs+Qk7pz23SB7sPASM9qE0nYcRoZctFSP1TfMm8guX
YJDuNpDnnOgcUl8kVuQ0b4k+KoHVDa0hNXsw8Uv/0LfU2NKUz/T2XKupObQIXCJ2HXbHt1U0X8tE
G0wthT1TzN4MajmKT1l3JC05t171gQX0P4uA3FEXjnamnkBSVSaQq98e9NaCKmt+vYTEUmfpIoBe
UaUqyad1aYp+HTAnxzHCOwiX3ZqL6M31/GOohXRmBnGy9yh3nvuuMx6BTjhH/ra2tVTCbvY09I7A
9OzTWk67oofd3KjJ3c5Wxys76+ZyAqjDXHoWSV2qoyo5yERZVXuW9JCPwhH2gywmZ0V5+uZyUlzm
G4SwcLK83jSi8SVIqaE9F1CPzzhA+HuHPs5n9K6yS1SBYyQa6/7LTv1j0Fk49Y+d2gGPaY1akDvj
lEqJzLJPeV/Z+7/eNLipO4hPG7pCVHshdIvKtkvh0WrPCm3DPb375qGNew8hNih8bw91Y61cRjBm
AWosrdyFkm2LcBLIkKg9e21lwoWlwXkAMUkD/W/HMXWhOxL5YcOgxbQQug4yrnPgLJyDqBYP+WSC
B50Gf2VPvBbKZRQYCgLDT9Oxl1+D8CIAcJud5yGdeHDy0vzouYM2XKYwMs/UBT1zxUL9tVIurlK6
iaG0rgwFw/t6Q5gYlii0heozIUL7KbBJM7QoifdDJn2EkWfF/ljmKLl5prkiYvvbw+n6AqdvIhwm
dFbZfuXKggyQgOQVTuem06Rxjr0MigytBpcsuMjM/NwpEIjnqiUeO9ElkCVpimFf2hYawiHW3ZLk
yoMfTJ8eDRY7UWO6hfXg2acMaixAghRNTzqvjutfUmXTiS9qpN0S6PXpHlOnBhVR9EvADCaT9aKq
SRSbv942CD2TTICdsXRpL+40w03yMAzNEUxrLF8QfQLLMAX609ujvL6kUcTmfkZr1FEurYXrRaxi
LbbocYy0rpAMCLS+2WpdYJ77YqpXHqHX542hXEqVroUcIiZu10Pp0E4nx1cM1Xl0uS0qtTOIcOVU
3/qg2VUeU3lpSbG8GxGDcqvKtfDeA1a0HWsbGYOJpA6OwpoJ3+trGGE93eDhhv7JSi2uYaqbUdpa
5XCmZqFR0kvpn+Y9gDnS/ruy1KOdFHmx8tbdOHX44lHkMrDXla+MxoBWZxAhneHsk5XlmyTtEZhq
+1kTCQVEM7hHpzX43rstqF8z0cZg5Ta7Mb+OgRgIlkhcM68ClsIrwkg11XiOtBBjDtkne1W1/V4g
YfP3S+mgDs8NY+lAb6zFhvFlhBR8zN6MrOELwN0WAhe9X67AdGWkmyv5x0iLlWxKDTmYNh3PDUHo
M/gt+ZC5+QgVxuzOJYol9Ggdefjro+fg2WFafJ9F92MRlEES8+m3xP3Zh15yKVN4TZoFw4DqcfUf
vo8TPu9RNg4+VtdHD3YduboDV6QGN/KDw+n/TAvypCCMmqemcYzPI03fH3//fQ5pIKg8F/7AMhZC
R5oUtS+Gc28h8N1bJWSjsPunHXp35SW6sXw4kWDyaXKJKbm0Gi5HK886Q/bnqO6aRxRBxWHEAuQj
rd7y3vF8gIyh/vPtr7s5pmViX6/YmcbStCocKSsac7u0AyCc0gWuk7sEzfhdOCCCBN9fR8pnBFdu
/XWe9Ds0MpBokazkcloNin9W5zXVuepR1wKPUk9HSUWs3wVo6f779lfOR+z6nSU5IjXBNkOX0l0a
4gK+y2IElUpeWDuAh02nP8E241eetvk/AnUTf2Wnvn4kGFBA9HHgvOrKWsR/Fae8D6CtIoKv1SSo
iNClcVivbJibo+A4Yeq0WRTLd30ejDpDFnJoynOaD2BXXNgCT24kzZWPeX1XitnFiKCZq9LgKFwP
Q7drVGUYNGfEc7S7BnfGQzB46cOoF39vm8RQeHxKCZIIrPjirnR726ar4NVnSQ1tRBZEH9ByR2gQ
7HRHI7K7ZEhzPuJBlJDlGjzzf7dRLMGLy8rpLJ6J7e5i3YYxwx8P4sQZE8VZjaPwTxSr6OJTeNsV
U7Ry+pYz+3s4k12Cm5hp2PrC1ctNqc0kufLODo2orV7J5lRkVLuABiQre2V50H8PRTwhOeqMaC3s
oLBFLnXh+9pZG0PUlUUNDt6SVXHf1bQ9NsU0E7tjDKE+vT2jN8cljwTmxVdSN15sniD1mriwtbMB
EuJYtVoFinr07zxoRpuOgOQy1BSV3x5ULDPp+WsdSndzvqJTLFhkeXAjOhzcAv/iFVpm7cMidyxQ
8W4LFd7BzXFrCtFeWqhjYhOJoPrZVo7701Gl26NZF6HgAQEIkKTM53JoQ8WV6MRJK3KeCtTxHl5T
/4TWsDbs7CoeYCmAz4uwPyyi79juDSnYMEwdDk1u11+8YqZxUqitvuqwiFoQo113hhTmGaeoACM9
Q4qpCL49B8sIa54C5h2DY2Isx1xeDkoLCmqYhXceoO4NSFKp+B7FYfdQqsgEARTU+TlwY/fHQMfp
+PbYy4vp/8dmaK4NzrJY3BgJiQjgF9QFXRP9rbYUzRG3jnD39ijLW/33KLzyfKTOo/nb8/KPVD5P
beWhKuKdtTJKTrZe6fuR5Tl6hd1uglzEK84mxtK+Zjng4rhWBc0MKo4eVS7wWlUI9E0g4PzeR29y
/jdoPRiPYFqb2fCewCqpEH7zf/hoBV8b0QnIce7izi9QOixh085XBj24QXOrQzj5JqgdVBOhyGYr
OerrK0rq3IbUNHVHR5Z5cX61so46GqfeWYcZv+VYNTsHpuIemFK8smNfXxXXQ4nFVYFsUutGlncu
HJX9gDRIjwDBb7KfXjzQ4rGY47Rc2arzmv0ZGliCQeeXhvKJpLSwuPHLOK8A97OmQ2Qynx4Af11P
h70TenRgE1nnT7FPWR4WWr5LEypvb6/nrfnl6uOBNXERI36+/ui4tilTmy0mxyIN3uO2mGE5WwJT
jTLIlis7+OZg+AEBWCZgt+zF5qmRToDQmAWX2PcTNCrqhlauNzwmYGL/MsGa5xU3zrmyJ/DBNhcv
+UDnx4qqBGArPgfoATug+Gn+7usYX5O/n0IGoY/rUAonNb+eQqQACt1HB/ESjqF2Nxpa8guKebNT
VBte3h7q9ZUjdXzXJBUAjh4zeD0UvUxca1wzvFDrPmo1r4Uteh8loT7eUc9a8xb7XcFf7k7KiFSw
lVC28fud++OKqyCghX6PkhLkFOelq6CVDJMXb9ENNvYdlAuU3KU4tBHgHl8L4/uiaBNciAzxl2aJ
83KS+1AooCSM/9xi50gYdt0M97xAKo8eXfiRaMuigyoiDfzTMNp4vMGLKLPOfnp7yn8XFpdz8OfQ
i+XVsjixO5Ctl3LSdZjdbV009h4KXPxugh0LhaWaFYsdASFikxqI1LcU8otLizH7Aem4tmH24Nys
XBw3XgNCYboR8M8lBpL6IqIa2kzWXQ5028xGRKyzWh4h2If4PAxIF6dJcUfrNEJKBxnHYarwlMRw
8j9sfUj6fBs5nLCXJrvkbrVJ3yy8xI2ttl5W6WAPW5o/sDlW1uHW1p8rlRSZOc4Utq+3fqf7ZZia
krujmD67qZ/pW8f0sx2kSfUhK+q1C+Tm/BLAsP1pEQiMhK8HFIHVlQSOAZ4DbXIwA/A0wKoxdsAp
XmJcQ/XNrri3UGAN3iPtDV8zQFvj7d1366uxjNVNWA4YCy/D5jpWTgaWK7zA8HS+6VUj3yMGnx1Q
I6rvgHbzo/7DgKZOn8mAwWX+npU/TrwyIvCiLvem4bC17FRPnsdZgU4BNXwCpiBXtvGtR9cl5yJG
xquN7uz1LOdBG4vCicILqbB/UH2P3GE2wJ7IWsQTW4qcuwrW3vN/+EpOIRcppaNXRrwBQsci6vzw
Ai98+AoGpIEZH0QPvU2D1/TD+vD2eLdeeXcOgjmnZJa/jRX/mFWzRBCjyZzgokqJUn2fNEf83b6O
0rPPVDzxAAKxuEV3H5XkZPz19uC3dvJ8bnSo0FwVlAGv59juclpoUP7JRpCxBgxjpMMBcKDDG9JA
XMZzsL2YlakOfhf376izieesmwK1EsvNscziJqXmqrvUI+Akcq6uf4cs7SGAIOtfEgJL2Fsy+FD0
mr4SZNwcZa5g8fibWC4tvhae2uSAAvIvY1iKX65QH6EpWZ9X5vR1egOek9xGNwysJHmSr79F9NIu
YetpxKWomqBoZ4C/CqcQ2Ty9KPQNJJfogkCm+sLJRUdlGAe0XizhVNYmlA3LgJHThOyEy2bcGBmo
ZOjiILN3cVDaza7NOrSuhjyOtf3KT5+nebkMuNIT8NEGBGWxmKCEONsFkEoqLtGl2WoUwO4h1dXO
MWxDSz9Fv4UGkftsvvgpsHEIloN+Bx8Ovz0kD+5lnjiU6jJUoVeekxu3nSFsUguCKSqe1uKOR54Q
py9b084mJc/DAOPjEMDH+QUHSX8aMJxZuexubRWLRB0tNW5XeB3Xi8hWURqaxf7FLKfugjUiVMzW
HIPHt2f8d1i2nHGblwQKGC8KacxiHI20TEwJPbAkSmZRZRF8DzwJGX4y0ebX8BhCeD6GwWW2yhje
aaNIT1gTVR0WblSEHgRiH2pvItXUb9PMHr6SWffI8lD7/gEgt/q3zFMr3iAEjF4f1pLjlwpS8Y8K
KI1+NMDp+zu4tcjueVOafoDCDql803Sj05wQKc6QOW3zegCOVPDzJj1HnbIfLLs6jY0zTgiI5Pkd
IHgXtaLOiD9kY2FKMKBRW2Ck3PrV0YQT+U3xP4n/bQIMEje1QOt7XxcES3sT/If/YWVOb2xiImHA
AYL+CZN7PaUKtd18GhH6a/RRXPTSlQ99XWent0e58TrB7aU4Pd9bs83u9ShwF3OK5WVwKaJcv6uK
vryTWVhfEtDYs87+Rzf3jC9vj3kjSQL0YEpTkhmSaS8ysqYrajOlsHrGmKiAI2WlZ8Q5gp3nT+HK
VXDrvIEFmM18DXalvtj/Nr2vpJxQkh7L/GcBapM1jccPoYWvjIfw3Vor6sZ4sPB4grj7aXrri0UD
K0SThn4GiAsBcCaqsBo8lIlG6cpHEweOsib06OPb83lrUKx+LUmKAmxgWVNFXDaBftR55yZEm3iC
aasClNNx9QiO8DGTlTvlxvLNBT+WULdsrtjF8kFbq0Ftp965rXIw+IM/3+NE8TjWoHUXrazgjRvM
0ombKDLyda8CGR8BLKSVesqbOfB68GbqDJdYrDypN6YQaSaBCAWoEtOwFt8krFz5hZyRAPokWDFU
qN0PEq156350q4k+TQUfaPf2ut2YSMvkYmZnEryo5WOAc52N2n+inUuaXjtU+rQDZASw0aS9K7N4
YyiXIJ/ISFAdZbTrY57UI/aDkYGaVNnlB6Dj8buugHS1Rd1q7eIybyyZS3MVaB44Mmkti5NREEvN
nERywW7TzfYd9qvurFVmQ161OyCMIQnlz6pV4bcwhReysYxuQBE9TKx/6CKV77hxi2knKrgfe9wB
kYZEkNM5WKNjfNJb25GwkQrT3bmzBgbPe1P/MDpT/yUcX8YbBGD6D46KpnBl49/6LkURRFGrM8EM
zJvojxjXGgCG+4MWX4rQrXYYhEN/cPLi9PauuDXK3KIkYzDIyZYtC4uXyB58snHbmpJT0TuYdYlx
rSp2axSXlqScQ1X2/Pznf3zL6Bt+6IguuaQpgnEhRNxtnTfDyrZbG2Xeln+M0pYM05t1cgnt1NmJ
QQYHU5b6yii3NrdLj0cSrlKmWXY6Y0ZJG61KLigz4vQhqBzJHq0VS0eV5u3Fme+B6ziHMoRN4E3D
mo2wLEnATBjQvoviCz5AYbUlr6j2HkzbZ9rKKQZpSAodMlM/CXxG/rrex7CS0yuIG21KRNdzCcyH
B26w4gv6AdnFplM9U0jGS6C140oac+sr6SrQyqIgxZW7GAp73zQj/04uArn89BjUEfjaSg0OWuIZ
Mnc/TdVB97Lge1+aYcRs7u9n2XAsg6SDopwQi/FDJD0NyM3xpSns7M6aev+BSioeuLUdnFIcjh7S
0kV0PE7rlZFfbyUmmYyKXiFHkHv5epIbUwGJ/j3yhLjolu6888NOWxtfcbNY27evTwe5Ms8OSTMh
yisj9wzceVujqHQJSamR1BuDe0up9q/rDwgzUIGHHg7kjzT4+pMQHemlZWfJBYFSFOGwa4dxN8tK
5DCsSu7WMmi8d5ISzFr7yHidhzH0vGOhxrNzl0WBSveztsYr5pJb2YjwRDW8S5JI6vvUN7KfAYrr
T02dqd0Q25hYgwyKt2HoVB+cXhi7pk7Nk3R6SB9v765bazynKQrUl/Eaq+DbOuKfMJwpdxYvJfTS
c2AH5k6Pw+Dl7ZFeB9dgPgw1A1XngNCe//yP60+Uo9m0MkgvqEgk565w9adRQz/LxaftpUJI4aDU
WK30oW8UQxjVpOUxA3hMsAvXo9ZgtO0u9VOUnPPigJkzcu+GPTz2YA92rTJ/jWXrHmN4ipCJajyl
ArXWHr61sy1KB+xqa4a9LfZcqPVemEwqvlTUzI/trNaPB6m7cu/f/FIGmAEuZJ2vHjHNmrlknh1f
BrdKnkSTYVClm4OLahOSqMYBDZnxHkG7YO/IMIUxVMj+42R6mb+ypV6Hj7ykVHyYcWJHXobrKQdU
01itESeXCkWtaVMI1f8oYhesZ4lAEkC/eO1U35phKphwtg2b5rO7GJG6tFHadZRcMJmaHqy+lJcB
p8iVkvStDfznKIuIB5EZy2gJQy59jTYKSp9mfdfXoA22YK1nrCySuCiVmF1lr8zoze+zQfcwm4JC
7WIHDdRM/bT0WNratfE2tpSH6Cruz+7u7TN6c+mkAZKBf+aizPXSBXpP2uHy1nmWWR5s8csC+Wa2
sK4zty5Wyj835tO1Zo4DZVkS32WZpG30wVexiGZVQjN6oXUSfzbDTprvY2SYjug/5WddR4jor7/R
Jblxft8Lgv7S9TcCVsRANLfDS1K3Jtf+RJqwRWFzug/NuL4zs7Z7fHtE48b6ge7RKVzw6PDGLdav
Lq3G0AgcLmWXqacht6KfaYfeIeR+HE33EZIYJzKC0MZdRAvfUfoqypOLyu6enBPl6aEOX+opoNlT
V2uR1Dz2IoijwQgdAk4EvRZr8dsoFnRFWFEbl1lPNwDt894E/6c1KMUhoNk9YzGBtDzWDEnwb405
aIMAqN9YL2/P0Y2d59LvA9DJNQ10bnGEO963mKHDizM57Tuk63JU6wEfQ+Ga/YJbe2Xz3ejzKQYE
xaZAXlGAnJ/rP56jjtuaVk7HgALjzSTwil0XjtZ9habasVI4S5R4aG6r0ay3ElsXuNzxXQxr9SvB
Z7eyJ28dBWItgMkzAYZOxfWPCd2otSzKT5c8iKnAYnOgpQe7dsdPZeWEO2Rt6rNbGDAE3p71G7Gt
O8eUQqoZb7dsx/g97gJxSpfN9z38XnBm2FXOAcN7W4bdPV7XjyJS2cqbfOs0UBUy2XMzlHD5PgBs
AnHRubT2dE/tkehWD+6Uy5X3cN4wy31NUINZoCRDgEpyPaWBa6Yu6Vx4iWwt3GLnBQnVGL0dOp9i
ZRZvDQUjjuI6Kgp0RhdHKAOAA0o/iy7u1EcSc5QKhci4caEJpqiiHt5es1snhS+a+/NwOHgRrj8M
uZyhrQMtuqT60G6hm2J/BeDh5E7hD5R51nLjm8PNfSTAUy68EfN6OD+aEBmqzOhi1ml5pi3v7LJe
1GcS2RjPM3uN8HBrMsm0kG6YUd5kHtfjZWnjtCbCmZeur/F1wXlx3xiZu0M9ydy/PZM3h6IWOoN1
QYAu66FYj41aOBjRRUuJmArkf/aofxqf4Y2WKw/r6z1P2wE8IuUF7jfaSNdfVde+60bFEGP3HBP8
kh/vzcbyV0a5EQMyDNwXQmyONV3A62FSg6IC68gwFVr4ZhXFR5Iua5b8REwoEc7jTF0/KuhNG0g5
1k5a1Rps/vWDMv8GFAUosAFacRcxxBA1Q6uD4b7YdsuG4RY/DQi03WO9aW77wh3sDfc51sma7++H
MVIrp/H1nTaP76ADC0iPOHoR8evw/JrAdAiWTJQ3N1JWd7GDDgZCVMO2Bam06YppfGpUHK6czJuL
rOgQAOekBLNECDZG3WJ5kzL7aYBwQRTmxzqzxF/v2rl8L2jbsW1BYixuG+DmWVjGNd8XaN42529t
+wpdZb+utP8wlRDFSMu5aQAHzB/8xxvJhxqa2xQM5TU4+yCpemjsodgoHSIoJuv6AdRnf7Ab5M1W
hn59NvlKC7lCRJmImIz5z/8Y2hddl+HMTHDoy3IE0RV5z9OECNgOJ3DAxG/fBLdWjquGriASEkou
gS1oJuO3FHPpeKMD5KMffeeldJq6W4k6bu3NGdtOV57rBmTL9VeF0OqbCQ1YagBoKR2ivIg/Op05
ddhLUKibvVLiLQhXvKwTS3grCcytOeXFpZ5KO2Yuf1yPbqvQSzFLiC6w1tJLGg84bzl2cmpQoliZ
0N8U7Ovn1yGemCl4UEyIfRdjwXFMisZNowv2rmX8bKb4INIlRGVvZ5hVq3/GV6CzMfE2kN+ZTVHM
cScA0wkMOEdy1tCx8PHARyD+PlK8MPeDXTs1yoxT/aUZUGGfBU66E9JLHgZC6TiEJ0yVBIKjOAmL
lWW7ea8SI/L6QdpUr2CbpucaZd110SUAY/U+7yyBNW2YJwgt6dM+LMPhnWP3CHunYfqP0wSz4FJl
rszprU1KB18RtNIBdZcYhAhRVt/GGO0C/LB5GCaMnFWaqpXr5fYoLtAREA9AkRbXd5QEQdYgps7+
KBH4UJV2qnBdXysS3NqLglAXcxuYjWDHr/fi1DldjnYQrVZMCXaBHspt3bQxel/oNb99uF9HMHTi
peViawKCg3D/eijuxl6OqieYmIrmndGYxjmxqF9i5tntJuGMu7fHu7lbaFPzDw/x3Li4HrCNBxxq
EF2ibyz0H5Zmjd0eh7nOukvw2TV2FZXxcpO4DuLHbhYjrB+2mfNej5vJWdkzt6aZfhpV4xkVC5Du
+qdQwPU1xNP9SyAS5EKsyrsEGCAdohSDsrc/++ZQ9O3o4TGisxwKUqpbjx1o3xzVewSVE702MBIe
HawikK8/vz3arUUlfSNRBNlCUj1v4z/eB6zGiSc0dGP9xs62A0inOz8CiOBiKfoTbOYa6vfmovJp
FKiJTlndxS4yEX2FGsBMSg9Lr03hj8lsu2QVpxHV6Xjb51QQPFX4L2MWROW+8Cr/FA+FWKvR3Jhn
cGX2/3F2Hjt2Ym3bPiIk0iJMgR2ocrXLqez2BDm0yTlz9P+F/8HrTaGN/HVLLasHXpsVn3AHylwg
ZrA4XGfmjy9vIbiOWoIGfDoumH8hGWqjpWIkV8wV679/MSjHrwVz8DKG9oqtnvUsNdTYB1DP1J/t
BDsBc1TdVIGbcn9Bd+4dOrGE/dArYNNs2yzhiLwKfg5sn3KRL3neVudADo5oKnvvErwgWlYUPYDo
bUFpKGQrugKv4sEI217HBiibfiClr3wF72T9g0MxfmSQPNTisS+HigdKo/39DbMMrEGzSKs+dTay
0Ce9lspriVKb7I1VMqaKoylzZp0UfRxwTSbBxVknRiQMXI9lnrDpzey/P9oKCdJa9QShJ3T1dh/A
3uTSK2nASoaWuqKG4JTlYXpNcZ4/ONo7h42hmC+eHaCp1uZCw8lKG9Aoyh4QfuUGlfoOQSRYSggo
IiSk6cGsHBzvvU2+ZtQAKFfM5rZrHnUYj8w5QS5p2/zUt2ihohXa+fT37PP9jbcTk0EbWNmTDENB
cvPgVXO5YLFO81e2wvgZ7f7EXxo0GC6ExfoTTDrzgSZnfa5wmDrC++5t+hVrTHzNmUZO43YNpxAP
pi5n7HhBEg2GoYXRZtwdfOHeZFLdAzhOdEtwu1m+UhuUoFtba3ad14YDxkk8qKOU/DLQLL7cn829
rUIniQMMFwyWyybuU6QEu5q2yx4wi8cDWo2qx0kK31f4AOIhYI1v/344nUYwnMbfXIHNcCOSTRUK
FNlDASLOa3ltXsK+QuBVH9JLromjJtbeVOrrU7o2vqkgr5//x+WLAr/Z6KiFPSx5p3ipisgKW7Lw
Ck36+7aRxfXOW0lGt0L/N6sGMxYfRyBbD+gmB49KheRcEiJtfn8Cdz+IHJHGCYgp5vD2g0Bd971u
UU3qME53J0qg/5QVaq6LpDef7g+1HqRNSkBGx2KhjUrus8VypEMJVKrK0ger6ZazxL1IHyyy3oKo
xeStbVM/qwP5r4uNzCIHi4bYek9u+38FcL66DlMukppQWYTKwFtW/bz/ZXubHqAzTyW9AkPd6u9M
eTUjdEZ6AJfcQTyscTACnM8h4niepBQH83g02rqkf+xBJAFaag89FbIyFm+qLP+W1Gn63HH03Apj
pdP9j1v/uu2yrXTHVemB1HULjrHVGbpFEaYP8wD9oAd/4EoRpNSw5ATcH2r3y9DuBrenUsLZYsBs
C6ReMrEZdUmyz7GmZle1RZ8wTmL5tPrhnu+Pt3f9CjA/pOIkqhTCbmdSQ/3RLCzqG3aqZGfLhsYT
SGl8vT/K3gRSiOal4pmmyLB9YPS2xAoDTXC05eyTgJ17wl4OxeAed6a/H4oEh0oj/6WXsv6UP7aG
RWU2Gw2uwzBR43OJmSgOENMynVBSGvKDwfZWi14k2wLwI5IAm6ujRGW7CTXuQimS4S7i8OHGZlM8
yAs9O7Nsj+Aoe/cHheGVF6NDmDc2jyUQFAgp6I4+zLh4fGryrnXCsYzPcdXKn2S0jfGJkY4wrDuD
Ei6ueFma6mR0m8VjH+bI/VAZoqzSPuDZgelW1uF/Nhtd6BpSbsxu37Rf7q/j7qgrCmZtXrBxtqOa
KtRTvKIf2mIwvZj054KDhnnOEMh9NHulOC9Lqfz9PgXpA7+Bmg2vqbk5DUj/LEOVNAyKT8A/fbFE
7xNMeL1cnfQD5NjOkSDv5yUgXYQOuy2Hq2ak20MQJg+TGSnWOTCy+m2Ycoh8TChEdJBa7GxU7hNE
HiCTAdHdruGkhjVWtgH5eJqZXzECCy5DX7cXEY8SzoE17kx/v3xk3KRoKyteNTcng0lcMA6f6JlI
iQSKx8bcTY/CqxbhrYUVXoPhJ96n9wddQ53NPU1E+vsaU1bUxToLf5x9tbb6wQhWQ4JCqZ7hFfxD
GmucY9OsXRNR58scFtNlCrBWuz/w3mKudyjoOALpV+pzStH0KeATyorYNCZupyAdjuUt5KbBMIL/
w1oCokHcC3oVpelNI2XGCiIqcQ190Iwy6tw6gXPgVoh1UwxbLdifrYKH3rv/hevOfzW1goiP4Bms
1FZlM+hw1OH8w5JbWxqGXWRPVngIt9sbBYfhtTCMqBgCK7cLmBg1bKmOknedi8pL57XciMXjwa29
Q/KFmYZRH50D9IXgOWyGCbOxEuaKJ1QIItwB3OEXu66k54ZjmLgpYhb4RRR1gTYcBCEvDHUReUsM
2IQotTuoMOz/HLHGFvCM6KCu2/qPbcvNW+bAGQkvNPAe4VDmboGs8RtlKYzPFYrKXwoFz7lEkfJr
RnsLc6G6ewoxcj64/vZ/CXcMNwV1Xow/b39JZE8ZJ1choc5SgZnzpMdv8O+M2dJGZj+0Qdj90yiN
jvOnmN+OVSQ/RQ0GgY5YOu1gWrZ7gWeVzjWH6feGe4VTNJoS3jVC274Iov6N3PWYImFG/XJ/X29P
7jrKWtNi1ukVog14+8VWvJQdZou9H+VqdIYs9G3tX51MHTfK+yNtr2BGIltCaorh6Mu9ipBl5JeV
yWx8I6G60wOeTVA219edFg/9pbOV7qgPuPNxQP54tqFLrwybzXJWZdhNWiM6X26k6RnhruKsG4v9
qNZ6eL7/da+Kg3zeCoVnHOieK4bjdiIpfUa4JQksr0utBuFYRlGDrwr2zQ6uu/pDK5ryvyKdx29V
2qknoOjyRzVsyoMtvPPJbBhwRnDquBtf1WlUbVJrdXW3we3xY4MXEUL1cStd4THbf1lV55NZ0xXi
t6bCyqsGj4k6RR/HvR/jAfYocad8Cuo+x+udCqXqtmNRVwfX8OtNpK/3Fspa/Jendbtds7kosjhp
/azBa2MSxgmHjtaTqa25xZjEB8O9PoMMR5XQoJ8Mw+H3ffHHzQR1yFKjzmr8SIl6vxNWiQZDcdQt
eL1mjGLqq7gKd7GxhXdnOE7qAZw+P+7s5Z8KTfhLFtrYbir9UbVpOxQrtTLMeGFgm/FSr/P7xwdJ
tR6gSSRhs9IM9UNbai1+hmZ5DgXo/fsnYncoIH0aSRybeYt5hZCL11iTyf4kR8UVKbsvGMuPq2v3
EeZhu0q/P+p/I23b/cqs2WnalTKKvhU0xh6yPh2X5SC4WnOLmwjgNx4SbBp4eOJVsYnohmRe63e9
4iug4IvVdOKFCTZ9lBzN09ApyakcVBvknmhPkzIf6VfufCQnTOGZ/P9MhM2bnSppladpJfsUnNqH
QrL6a7za0N5ftO35YiqJ+0lRQS/AVtoSxwstMfSYm8UvUjF4cNgxH5GX0SuW2HZFIeqDLGDvq8AJ
r7Bschx0o273Y79IyNYFkuxjFyEPLvahyZemMa347zcjJTtWDsAZdYVt33vAE2qWCkPF3bjHGTQI
kqX20YMeFTyYG9pH96dx57N4S8Gc02OgJrS9hUVZ4y6KMy1iqgKT6jpJ3rC4R+z6nRPGa7pSX5g6
kwvkdvKmUA36Jc1UP5ItKtZ4sDuJtEZQGFEdfNDOvqDZBGbWJiGlULK5NxJywloa58WXp2j4bMZ4
n2LRPXq93lf/TfPw9f78rb98c9aA5YIZYAYJ/7bzZzUjuafMcI2dqLK7hPmvwBysT2Gll64STepb
NU1zv8p1zbs/8muOBnozQKzBgVA0BMizmdQ8CxP0+DCiQuU6FI9VocdfcIax3w+SJfzSCq3eISAL
3y69VH9R874+43hqfKyDUv08dkP+duipttz/VTsrjXglMAq4A7TitvORTwr0tFRfEERsxTVsuvZh
xonyE95iycEE7A/FNbM2C9AT35xIW1+qEW1oVrqTNSyLG8yLRFw8lRJ+O/+HryJBpqNK34WL53b/
5oNaJwaoFxjlNU7OETI2XiZF0XtbSrvn+2PtbGDYcDRGVxwAwLTN7V3PZHVJay0+TilL+hLCZfs0
Yavy1GdWkf9Q1Vn6y+iIq5QyJvK79N2humy7mZGUx6GSFouvjJX5ntxHePiByR42RChSZ+ERvvBV
wYjxUMtBGn+Fhr5SHGkHqTLrtJt9VAVUb0W+ucC6hQPaL8dDL/xBUmv8ZbS5fuMaF8FH5pV/pQZk
Rzjc5aFAa7swy/dhb+Fxr9XKpRyzvy6hboZar9w/IpcO+Z0yHKzZX1TEY05FN4/v8hSXJEfKZHU+
2Jq7kwlkGBkoaEM8T7ej6XlgWBGGOL7djsrjmFXZpdez7NdqK3oNl6p6QaSzOtije0ePShFtVsLA
9d/bQVePsmpEhdQX2DH/M3VRdumqJr6saczBu7t3wUK1XtsVUNH4wNuhOkPMiTQXDIVdmku5BDcm
e9bP8lTYV31S+p9D1AJebozyCPt9NLR2OzT8haXkPp18ysooxYdlfW0Tm+55kMIxGQk2+rYMnQJX
xIOa3O9CwvZZATVJa3KViITccjt0LaoBK5KUVR2apjzhZB8MGLzN8eDRUEksd1TiaPIKVReja2C+
6M96FiVOYQQ2ghAS/XUZa9TIRdEzjBxFnVF1UecpsJxG1MhpjIs6lm/7ERTf/+EFoKWzIvRpwLyq
zOaomipznsp+nVnZebQlE3XYLCNiko8AQ3tXJSOsRX0KpWyP21mSB93I9HFZ/KFZO1hl1F7RTCo9
OZyXN1FUzpf7V/PeWVu9EFa8GWgpbXOyc0VHJlbDmmqwA1s9673WP+HyE4TPg0aj2s8DSWlcJW27
9/cH/g0h2O4HqOsAetY6CxXv2y+FCQgLv0tx6JbAE3pLF+vfGluOE78za6u5rCJh1rnAoTs+jU0a
Lee5xhgYcbVJfBntSi7eGk2Tql4ix+i1BqU+Wl41A9JzrQV8LmJweSRfA3zpHy1et9EbiqDqzxKu
fK0L3N5K3Fioy6ekHmQ8m0TV5DTn22j4iKWX/nVo+/mNLJJ5cHBv7n4sHTV/L7YwT/LwGa4/zmNi
0qi16gn/0n4wi0dZBqFSHNyGOztCJyYCQIfsCuzNzW04JUjNgYqYCGf7sndFpWTSY5JG41fcj+ro
bCPZc4RY2Lkm1rwRs3K6Ebwx62X5x31fyTWRZieNPh5r7Xe8s8xvmFanPylhSaETadBWcCdTAsVl
uigB3N8ae18MjI1+saDIoWrrr/tj9CZE1HpqGH2GaFc6eBzmXsetcRbSNH0YZPtgK657fLMToagK
Kim8OUiWbG4msxDaECCv5If5oucO2TSyZENUREdLuXPY6CatUsUrHY2W1u2H2VGqYdadT74u2jp6
I2eyImEeilDAaZ4w4XXCaEEcCn2Mb/dndOdxo0OAdCBNXbBkW3YXtJgWhgn+B2qUyokbGfFso+mq
a8NpAGFzIA6wt346VDaho0wApmGzfjrQ4hlp5dmvu6V/wE+zVTw9ltTJM4E6qyfw1Uc39N6GXT2i
sHbA6RkG++3MWmUUdugDLHgpNXbx1KWl3DgG2h/YwuXfDEl6MgtTm9zC6o5UVndKEzqNScRPV/Fl
qqu3Q8+zWaBTGc0+t0195VnITnmHiVlj6Ymfpbp+NXI19wpQ85Bxh7o5mO29tUUdAWcNLlLq5pvd
S0E0J2xXuB+64p01jbnfpsr3pcvyg6fid/d6e07IFZAZ4HkCg7O5sVNFVGMR1qwrHVv1bZQISow4
tEqF16sJqvGOveTVk2b2IwabkVJ8rdu6uGKpZb3IeaHh1Ea77junAIJwjLdPBxDYoqpyf7P/btRs
fyf2DYIwA8wcZYfbFZFUpeQNjSkW8VJnl2DI++qxrcGO9qiZDKBsxgYOeKwkj6ZeLhMShMXyL/XG
cnG7KcWdF/vP4iKbMZalptkoP1sZX0o3gngCiH5Bl8HVg1oqLlk1tjUnWBT5KchnJGwSeEbmd0Nq
rcCNqT+rKEZU2Xy12npEFUw309Fp4twMnKDq0GyJ47TKnKTjGn0zzHPyfdKj6p0eh+GvwQyndzr4
Erg6SaN9k2c1/hmMSijjmG7KvVvb1qgg+zE0AF9kM/RyyZiLK7pZ6oMmt3nx78HEMm+beeUBoksE
8A5zhW1FH4OkzrTzafH1aMk8te/6k9aq+sF79zsQ3AwD5eR3k5HyNvzk2+XjhCcBOvmyTyU1bS4t
bB7LVRBpw9k5QIPVSQbkPxw7WfU/S92aP2eLJY0eWyLAxtyyAuMULotledhnyppTW8GIx+rYtRHC
9/UUowIIY8dDiblqTu2Y4W/ahtwVFystJ9lBjwsT6VALlF+5rZF40ymfTccMUD5VqlbKnAW7y3+C
XhG/UhNi8VlMuNP7WlwoH0uInLqDdG/PPm/7D/aIR9HZxh0Vp9hOSJpbN6i8nWrKZZ8jZJB+tr09
xp6hRsH4q4xwP/Wp3Xema4y5KLwGjGvgKkacTpGD+Ae252EdGeIgJfnNfNlMOiUHqmbATFdVmc2Z
UTsjgSVe6z7E0dZ+icuCGy3Sy/YjrUl87y05wtg1yMLoXOjt/KIVtarSPFomwwmRTEL5KIyV6Ax7
0IzPoS03Vyq1Sus2IPQDvMMi/B16mgShWwLLelc2RSd5AfPyvOBPjj1VJmn62RjT2P53suW5/Qp1
bdAceeYqwvhzjCRoUHLau51A09qdMl4yJ2/teD7f3+avG5GU6ddqz1quWI0hNklSJtDyX+tPFHz6
WP2B5kM1/tdrUQU9noD8WdZbneoMVPnxse6nBTdQqraRS5lz/mU2jZQfBEQ7V/zaD6UbuVZPcV68
PRGWUlkgNBTd10pZlZxQKJ+oR+nPXUE8dP/jd95uhlptkqicgA3ZvGay3RRjWQndjyUaM15P711/
sBLTxHO9C4LlPU2gI8HGnc+j4Ed1HTrKCj7fRLgI7amxmHTNF3ZuGNe27+34PKp9OH2ZCVOPeqE7
UdjqTQFBkFK7IMS9nc2onWn9Lorm5xq6/hpOw5fGmEk0VTX/jOXqeM7l6t39ad2JT2DWMx7qNpB4
jc0nogpqDl0R6ZjDmCkvhplBax+tfHxuaps8rx4oqIZL+mgvenhkUvpbC2xzuBkBd4xV+Z7fsdk/
vSnhh2exoUlxesmpTKlvzmUxVc+amaGT2pW2wMY24xZ7W7RYRTxFVZD2T2rSF9qbVO6Gf7uunK+h
WQTDv3Em6dKzrhY69hrAolpnwMioAf0eSRhfjGP6PjBG41ebqoPhMisht7KUTS8cf8m8TGHYCnip
ogVZNSvjJUo7JfYQylow5K4TErWySZTAW6xIBO+tYMJJp9TWYlNoTEbopbwOf41EZHZWcQgUgsh4
te3TNuZLW+phZmD7mWEzHcb5JY2nIymrnUSDDUfBDu441Z/tzhtj1VjSuTD8tBejE6pm5iUR/Of7
e23vOJG+UkRd2fDIR93u76QTdqCTQ/lTiZsbzLnkjYYk2UkraX3fH+pV450aJLBMWNWrQNyK3Lgd
C9TtnMUSuLEGiWdPNnLxRre6+BRLYrmasznzOOTdF70fNIDaVgLfa9AO4r2dKwsE2yq4Buhy/eTb
32BUhhwOemL6Ajf1z1kiuvdmrQRnZFXF57m1wyNkw95Xs1O4H0HzU6zfQsOtNjMqPMyNNUEtPsqF
wAV8KWqnsVfgUFdKyFbYLbI0U3TOw3h0g3o5wkTtfvWqlbo+DGQ+m0cqneUZeWfZ9PXc1s+ppjJK
YkweruIDculmclS/29m8QK9olq/CdjyLmwghGZLMSILe9LFyT1Da7Oz0VDd6AYd1rE9mpfdo6lrx
e/ycMk+y5Na1TZ74WSQA0ejfeOOgonlsWPXL/U2498O4ysFcgC6EH7q53RR0P5tRlgRn19LfA6BW
HNEP4cH377wazPT/RtnsMmInogJokr6cKuGJyOCrZXfq52nUvw2FOj20Y3ekA7qTWZJFoyVIWEbx
ccuVMqcwnpKwNagTl7N9lkPZHs4IJcbjm4qkuvCUOTavitHPqhuoIYdNmOgcX+5P7851Qt8RphYd
Cmgy29Tajnul7KLZ8BfaYKfECAleE7WhgpbLB3HOzivJUCB4kESBWbflu6cixQ0c9JyPVnz0MxXj
5CBWgg5O2MxPuaFM177P5odV8vYg6djbQyu/ik4umxzHrNs7JM3r2k7mxfDbZVhOhVAHV5/io0bu
3lRiJAo6lACbYt5mDxnZMkNKM4UPczD7vqAUyUlNtM9pFH36+0VDaGIVHAcwyf65/Z5u7jI4Vzkv
DS7zTprG5be1wP0Ud+Bb7g+1dzC4Fuw1vCCM2YJtpSJozKpif+STqT2EQqo/GnmuvonZom/UaRRf
TaM5CKf2JnItowFFknl8tvCWMJm0NImZSFMLe/MkwZ7IKeYO1UmT0+Qg7d0fDK4nt+zamN4UWPQG
2pYIB+HHhbZGKCURuKQkV9FX+sEBeD0UlRPu9NWZAWLh9iqb41ik+sAlY6vZ8kimKDtVIJYP+LUd
NRpe7/i1SAMxx5DXt+y3ZtYfRVahlynBnSp8MZayG2g8WnnWWuf7m+N3YHsbeq6tc3RX1u4vdLR1
9/wxTMMujFsz0vygC8P5TMYdq+9EX47RI9LUReaUst0/sq/kn4UkqdfW4pl4TKnff2zxYf9o61gA
uk2e1Aq6/YlK5geH1JS8XkFg3UOJU2m8JOisl8k0wsJRIrX4tWBB/AFhbxGfg9LQpcdgDpTFmyis
qo5Cnce6YreRWk6CAqHi4IMsKa41BMaPrE+FdombOf1hislKHSuSxH9NNGg/mmUp3ia5bn3v7L4u
Xeo0w+ykg4r9gF2b7QUZ4N78iEk7FdYU1YXhfTtlSfGYhvH8binEmJ4DpE9+Wlra5FeQ4vbszSP4
LFeea/UjJPkVEFZjxOkCsytQDBzTNvL0DFaJE1ZF8iNLg2g4lXPSzR5Xmf6UVpIhu1ped/KDGkj5
N0mRc9npTQvnHCwnmujgFdwJfQgo7bX1Qn7Iqm4ulriT5blLU80noltaVg+V+u9yHaEUTaE3tiKn
SxM1dSLDzqyLoKqOUl5pDTGNkspuDp7+18puABdW2jcwHGJAsvbb7TV0w1gWgKR4+6MPVq23pwTo
yDXT6BM1T9aMmGTfBDoe33Q1S0m3vUiPEi9jX9JzlVJvrqvi4/09/1rajB/Fu80RJiimRb+55pe8
rJspK1Vfz+Y+RQLHkoo3cZEEJlvNDj+bC82e61TEuuy0QwzAObflRXrAOxviZl7lU3LW4xwjoYMf
9jpmBKIAwhp+Ajwe2FC3s4XGDIjfudT9KSrLwbfnoEpO2TzW9tNsy/23RbLT2Rna1CrdoO9l8P20
V1V8qFspf1k1ROSrFC+q5nF1ZZVrpV33DdDI/LaKleHn/V+7c0HBdaY3+ZvKCufo9scKc64RJG80
IBy5/CEtQnlyZ82Yj+qNr6MsigFIi6zad0BNt0//0GOUbkWy5stjYf+bDVDKQVtVbzVy5dyZYAHl
bq+OWX2a2swMnToJCuUArvL6DYVxRw8BlX6SqVc8f8lSayPNai5j/vCB+9VyajlXB6fMYe+e0Byz
rxkA1YPTvDfF627gIFNUojd/O8VxBcmp7RYKXcugnhOBXAw9afXgkO5NMGDXlZxJkYee3u0oMEuj
ThtT4fdTPg0OKNgwuo51lpAwjSTB3jRp1rvJmBCjnTEKDrzRKqbGu7+ddp7W1XJvpVCuidsWdBFk
cilhJ6379MHqGPZka//AwDN8h8qxnBw8ezsTi649cR4tGVSNtv5pFDeGqWgyzS+rXPgzxcZ3S5eE
B52f3VFoPYHHpmLHmb6d2JppSlJz1HyiWtyGyA4cirv1gRccR46/Z/OGk/P9b5zNG17k89hxStYk
PynGF20YrfirXZep9q0yAXQ9ynqkjhfQnabqdHGTz04ggqT0miwIxUlvVbv2Qw0MnT/RHkucypi7
xZNmNCcvJZJ5AvWGrkKSJep0zUVYqEoeEzsj5kFCv+qdHoJv7FHLh/3TVno2PKfrNeSSiww/Kz0A
iR7FdaeCTgwWyRGZohQOWuBNdlayoEgvobbMA6i9WeufpchMlbeASKLpI4Vd6ZMRJ1XkhFnYh49i
sIrCsYMx/BUYZmp6emW2i1f3MUUt3YiQPYLz3rtLUsTJhRZv9Q9Jd5yd1ntjwbs+Nt7qhL+RY6AA
/KNMZf2si0B5ZwHzeW74wY/qaCuRF0ahbDgBKg6ttywsryf1SVK/gTQgiCcQMnpRIAilbqQGDVYx
Waf+M3bKknxpFyOMHYKdjuApmE3bscu8qb5aSW8137us5LkbhsyOHkVYFPM/iywlL908R4FX1+1Y
ngXkv8ugFlr3w9aG+AM2h3l6MYx2Gq9Y5C7ls1yKRv5RJGba8L1SFbpqZLS0nZCF+DA1rT7SNumT
7FRNVV8+J7jcLq48CSv+hixhqT60VoPLlsTEaK6SN2rooJs72FdEBIPYB2KDWfwyqRFMjaqzzkba
KPPDUPMUuHTdO+lt1lFcd3u5SC3PMsM++NeoEuOh61S98oh5iNo0HvIvkmja1bdTSaeP2VJhw2CB
ttPeBnGCRDBQJ/S8zLmMrZcxpC35ZqnpTb6gJ1qX32ClS4qjmk131RqV7WfXMn0lPVGD8I3UBeHo
cCXpobNQDdUfsR3Uk2uYIxzuw3iFY5eNgGM8SmBGDAdpqdsz6iY0k3AFIrSTE6FVn4c2NsfPrZBa
1clomXwLay1qH8u4kNmWbaTX7kRZQb7OSNlP7mRmDGh3WvkWhuFkOrxbJjJvZimX59Loh3dTDnTA
YyGKxuuIsuKW46Toyalrgrmhk7igpFFiXeQulVC/DmmMVnGzJAk9+Kyb36V6oGeORS3hu72kgcYf
jempzNO5dgoaK72bUg34HgSNUTtmmifVY2HZ00+7xd72lKC2kp1EoE/aI+a0GD2bHdAoJ0PEPD4v
hi1VyLSYoeGomshaejV4irjtYHWKq2WW9r0RlGroflGwAwje2rKLVl+be6HayLFXTFKcX5W8V3Ka
DkFZ4M5hJy/lVPaPhog06hxWkL2TBRi6k5WAhcGYwsR3oLIVXOSqpmcKWlW0yycy1vgpGWa5vEDJ
7rBHwO9Ndkyo8+ZpgkYcvpGVbtSuWSaPHzJEdn7AMOlGR8+mRnUXYfSRN45DWDlzJSXCCwx4lm7Q
Vpm42HK0PM2NVT8ybQxJVYL0pEauL8dxWi4wvknspvYomBn9yyR3jfkTaHFvnCxUb2jkTXPQOHWj
Gpd4FkXqJi1lK3Cjelv8LKrBUH5Mqjy8THFXPCuZqnwSIALDSxxlsT9Oba54c9nVGu2nGgtk/grN
H2AaqU7ZCEJxXIvVA6WPnRAFWQDQ5xZpMF3CzSMwBQUK52hK+eS+9fRg6W1NqU9tLh0qzgjzMvhJ
yaLyqGayMy4wJHKNVXBJRmnk9pEzIyDMet11fpJo84dAajMnJsWqQZ526nmielZ7k1KP7++HCzuh
8soJopq4Gv7QE7gdNipqDLh06FXKNNrPWSgWV5QoZlSFar1beZgHsfnr0hfaHCAWBNRHCilbxBWS
Aj3lBHhO8RSJd2OhtD+K0opwSBDTKUKw4weY2Npdirb4+1hFUM6FdwLhnW7YJoUSldqilQUoqddb
09FrtbuIUEyX+/O5s4wEQ3DAkcIiCtziGtsomGW7SCbfaBLzgeJf9TxnWUC20Wlp78RNkPmVISXR
6e/HBUJAtQ13eKDEmxipSrR4sJZg9qXSrK5Z38Xv9AYnvWEgCGCvt26UNfHL/UF3Ng+9Y9RjCDjX
9GWTAEI9x/5trCZfs5bKyxM59WprsE5TX74E5WD594dT9sdb2ZZsHuK0zUfWC6PVlTH5Ixru5UMn
Arm9Gomi+kY1GqGbFCVGALVlSRLa1lW0PIqW8/ZhtVZNnaHXgu5nE1Zlfgb/OsjPHGsV+HMpjZ9U
eY70g72wE7caq842xAPYM+jp356tpiAqGpp49tu217DRG2w1cgC6HMHtdhr5qx098uI4a/DPFjq5
iBoUUGWPvgDcsHgjMei3gkr76My82gHPQKP7ilTPw7nFPeCDLEW6ehn0WryZALbM3+6v06tECN1I
Eys2UC2UZNkat99t13ozhGYT+DmembirY2esexbq76NTwUo3iJ1j1aSwvkygJ4wwkj/xqulHZYBX
07/+DKT7VqgHt832Z1AuSYWUNtiLafbsjqqRPetFVx3klq/2pLEq7tNgX+2poItusr4wC8YZ1HDg
a6lhNV4jVcalzQdwh2YW2x+suDM/3Z/eVxneOiJXJ1E3OuDqthfZKkFPVhcGftP3z7WWI/qoidQB
KJJf749EpZSlukmJEMiGpYPVhYyMBrCM26UUKW4Q8LAkX59y5QNNRhBDhMuL7MbVNH1n+ReFQCQB
I6NXJFB+ipTH97E2EyyUESj6pgWaVjudVtv/BYY6l44uGcqTSEfxXGjga52Wvq3iLooMsUzKJbk9
N4NUiIdZrcLSMUHMi/+UFgc6Vw3HCWfwoArtayWm5n3PNRD/hsZXly5Vq08ibn9HZOoKUIONgw3a
UA+TMwV9990Yh1E7qZOkfxyURYqdprKLZ4QzyCuxsloco6Nu9n5FXhIJIojn6YDUyycVIHb3DhJH
oToIGSB8jrUa4CiOz8IdK9cSSH0bccQmL6TmGqdFVfB/apIfyjqUvkJEjS52l4vsHUIg2uCo5Qyu
DMDQJFxZq0DZxb0Kzg1vov5tTRCVO0Vpmm9q+p6fehCtH/pEMhqsXaXhKc7qilA9BwFBajEh5Z/b
1gdNiwy0fIPB/Ecjy3uxIG5ZDpg/M/DiErwTofUK6hsh8C0QLZepdvJmkCfPTsuwcTvmZXCWcG4I
AzWl+WEkeCSkRT6spWGeZEYMst7TuiHpPdT45Aww0GILJ51KVISFGkoEnWlV/IvtYpSSXYzJy9Fu
fLUZ0RDgqVn7Zqvt4ub6x3hFkBiFhl/P3TS6Y1dLKMegue2OYxhLTi4UJmhA3jU7a0pVw1ScrNw6
zXIVGgfgg1fvPHyWlY9uocdBiG9ujv3QwNMuUCLweTfCUyepEPgaOT3L+RAwJ2I6z7GWefdn4PXJ
Z1A8ZbH4oR9PGe/2NFLyYZUk2kFKiu9ZQTfgVBo1msWyFRwM9bq4u37gH2OtE/BHQyPqpHQWoqH3
D9Sagi6UFMWr9XIWDiieRibxb8L/QisrphPkuzn9MEIi/SWovH5W0avIHq0kSduDPfD6TufZ4koC
BLGCAbbUfBPgxdSMqu6HgTW/BBOOc07UVfRX/nqm4dPR7uPaQ3Vq+6JmHQFUnwPhGLjJL4Eh/z/O
zmM5bqNdw1eEKuSwBSYQTKJISZS0QUmyBTRyA4149eeBNsecmeKUfnvpMnu60eELb5C7tciaaJzS
r389EmE/MRT/EPefQtYFGR6V8dGIB9SDdhJdlmelZzoZj5NdGWrbHm8uc4zBNnonQApi77Onqpw0
0Y5mGsStqT2vLOStMfWfgl4ElHus9No7dWk4JD+2N4oZIhPxdgcZtb2JxudBnKcgVVdqXhFFFiMK
8sSKbKph0V+uJNMDnb7hvmAJBqedvkl21FRRjI+NxKs+J6NKUJDXGuNrW6/4qrw/2FmMsw0G5pwO
Bk1FlA7eTg6gT+ogne7HTiFEclNj8uzg02dWe2m6PYWzRc7kp1UgU+7trPzQD2t9pS56aYGBEkJi
hunAu3QSfq9mbqeG8LzY743lIQWkUx7H3jDl3nTK+q7lUv/0/qzPofFMG3mije1A1/0MjWPznlQF
wo1xVvhufyONvsQz1OqTebdym4y7SmQ+1lsQjsIBrzVrZ6gx+aevJxO6E7D0u8wv0s+tyKYeJlJf
9GGBbf21iPjsmuBnAvJFOANbFqCI23//z+Wl+SsPotYFsfSy+pPZzOW/3mhdU848u463UYjFTLJ1
WmDmyfoHprT6wSyCuKvl/B1xeBfw9KIp5OKy9krQd2lGm2ctzQW2OBigtzNqrACHEiTOYigX856Y
ebgTrTB373/fSzNC945bb+vQIDPzdhQCzqrCmoBdjdZwVIBUPFbN2oZJ0Ez/wwHy6cmQs26qfn8a
sP/5RO7Ur37JIx/3Rq2noeeM1teW+OHjMFTJa+m1tMMTL+2IppPZEqGbN/41Au6lA8TzvQlUUV05
szExyolSYb5gVI17QEqx25VeiE0gjlmlUyMYYTbptXlf+JCU5OhigI60t97J2yVeSkoeCpZFTMqD
xU1dyRtsGLL4/Q/5x6rt5K6ndoW2Bq1Zeor6yX6xOwOxVT1leeGNtPkmyb70R2h3+UulAqn2OahK
f2f0slc7v3azdr8aU9k9IQ6wJDHMgEZG/VBpzvcu6+2nISkyL6Sjl6YRColqeQywuMweEy9rvqrG
UdrdOuSqiJbAS/8Z0a4l6tfq9ZCuGRBB3UnNo51onhENBdYQYd0bFpUQGJhfVO3l//hDUbzo82j5
u0R3Fv/GtIfSiaZOjt91b9mK8p30f2gVbic7txhoB7y/Yhe2PukiABoMozas4cmCtblcC63tuTIo
rjzYrubspq5J0NYvr4FFzrv5oL8h/oHEJZrZ0uS3e6Bpa9z8DMUtqibtgMdMTcYA6emloXt7K4i1
0qgW4/owj9L5sPZF9aBVhfZBuUUeu2OwrKECs/A9oF6WXcn5LqwDnqE0ihEx2Tq1p1fANPpwd5og
9nwqroae9od6tLRDoxC2en/Jz2JoloF2MEA4XjEqfyf3Z10uWYdpdRBTYQ6ijjsu7DfUAtXl9eiY
FTmtTvXi/UEvnD80uuBcUqKjR3v6NPBSOmveUpwwNbf5lYDf/biks/xfprbZU8KzhJ11GtXlVo8l
gvQDynHmGlOhMkAalJnd3XuJtIY41/rml8wL45p46YW4BPWzzWDvjwzaKa+BelbXdjm29GNG6jYG
KtitM8SUxc3rPdGyfqvmMsDqKp2fyzq7xjm4NPxmOg/ym59ALertzl57PLTTXAuIZp0Bpl4gIi0v
UdTrhva2nI3yvguqYd8Pk3mgwWBewRdcGp50jCeMftFWSno7PAzavDSkIOT0/e4LEDTrgwOXhKX3
jFAYQEklSl4hOfREC0qvrrxpl8IjqLy8nw6ywjyfJ0kT8138pC6T2MZzrg1h8LT9LlO504e1p8Pd
X4pW/ZtD8mHTFd43SY/yLocKYBw1a7XmG1V42fcksYmI0IRJn+ZZBu3f33RkNkj6bNx7KqknP3Lp
Cm8uR+LkIl86WItaW+x8aI0KF+90uhJRXDhuFKo29B2MHkTyTp47qH2z1qXkHOZEe9XxlPPbnfXh
2/uHevuuJ68dqQR/nYiU+ufpo1pnuIBoWuPHabG6NwG1qs/ZotRBT2xNjxQuM++Pd2lWVLw3BWTM
hwCfvt1nhaUgH3ZZEE9FnRx7oxf53quG7ioVdbsCTye2XcJI5YONJl56O9BqLo6V4OIbI04JRbw0
Ften8DJY3zVfac1LkCzjT0q4NOKRPlA/aMzbWkj8AdPMq0V7m3utuKbfdeGJwBjo/3/Uyb0tUuGZ
cyP9uBy65bAKmXw0BXQSqSfrtRN1VoDkEiW3oWnD04wC/8kCSKv2uqbV/Xi2k+E4ZRiwi6YAANIE
7U3FTRMVZm/RYrVFpLKZGt1Ql8WVTXxpwpR3IV7DgdugpG+/Qj2s3eJUfO7GVunvXo3DPuln9QXB
r0/vb6zzUv5mkbr51BIcbuJQJxeoh96GN6XSjX2v9da9Pff2QaJK44fmaFrjPaiHtgvp64ubJrCS
T5nykk847ayPiCkn1yZ+YZ9DewE3hS8LN7p78qUNh2KjKCeiSBop+ypJm2csh7wrLdcLp5ejyyeG
aUfKfKpCvfpOvTgdYfia1esXnfvyZgrS6UkQqqVREQzuz/dX+cIzsQHQYDlwhnmjTy4llVfKS/Xa
j5t+VHPoTVJ8L2cvn79mRhXQHGyC7MfalcPzXMLRi8agpGz7/m84R5h6XIsAKK0/fDnnFG5t5L0H
a3zy4imzpu+p0ybHroMtFvqjVQMaICfJwi6w6pUOStfd2bW13i4QgO0rZ2y7rE7umGCrdW1fmd7R
qSndAkHdswd9o4FSIU4H3woNQLz73MiWXdWW6uOChF7k9Elz5bm+EAAy7PZOI7SOGPHJS5SQZGU0
R53YrLo+zBIWJJxUnu1c4QYHo+1wv6669Up76sKmRryKLi2xJxTg0/mSEM5IKMAZqAb3u1xlfecV
5TW74wtXBm8sFxeGRoxxWh8isSz1qmdq4MSGzUJV6mG9DMvPlV6kvBLTXhyMNAJoBWOeHdMkT1fI
3QvF6LxqYiy0rdu2lusOXSn7SnpwafE2AQobxzFYMqf3cadXblK6M8RGv3Ajp2rVYdGd4sqWvHQN
4lEMO4bWE1M6Xb5Zr6wpWXInXu1ZFrCy64rgqSrz50QaOXjd1cjvBxwOgT05VvaIF0vhhvU8oVZU
69WUXzmtl1aYMiaXBoWRLdJ4+wIEm81AuYDtNM0muxspLTXhlI1psdNH3x52798NlxZ56+VvVpEo
dZ9WMqlW2vPqQ4jSyPCRakjaaNTt8vD+KBfnRCGYBGUzwj0tKSHA5Y91wyi0cpEatZCjKmzEmAwQ
ZP/L8m0i04GLsCNsvrfLNxCFOC36PrFv0RsqgwlhrnwOdknaGVeGurR2CCrSgKZDSkPWfDtUJjoN
fJwLf83TqtuR8fadnNsra3fx9oYQCpSc0jZKXycRYECxxA+arf8jquAfMJh2EiWrAle1usuCklQT
9P8QuLh7UItriUYLjpg7y54oa73/Gc9fz43gwlWGqRSEfvdkbfuUnrovDDhCs2wexqIYWy5RF4eY
tvaqe3NR5rWg/tKQXNjgnEl08DM5OQ1uv3gCWCenoS7SG31OclpwYpjR8Zqr23kzOn9/judb1UAA
0LX5qFth4hSlRBl9rCxfeLFmDOMur7r0QEXJ2dfd39sLgoSi40PM4/7xbTuZmzXrWJuguxuXmlsd
mkov76YEdKvsc/1KFnEehmxDgUmno4VL+amijoR+bwL5hIzn+9lRT/CdWdT4wxCzvS9yIPhehrpK
ZcvmNmgR+b6yqBf2MON7lJcw4oB/cHrJ6rmlZbPVePGMeDgoibR70Udh3Olj0h8NCWV9mLQBXZBO
QxbBqrPpca3r9tP/8G2JPCyfUIjcbfv2/ykEj3nX5o6derGOkNkBtc4lsq2lvDFMMATvD3Wh8Lah
z8BIIWHEhjotvK1QaD0xU3xFHMFWUQ8k4VeZZwuZhK99KoFVHDWnCl66boZWDnPFCAekp+9XsJN3
nW/J4yDG/NnDevP3+z8NrB/zfBuGUahl/uALQMedvawoAzJ1fnOcFGkw/iC6b+2PExhvLbI0nCYP
9uoCxvUQjTTvMUtXyJIs2gIGvUWD6DBnA/zEEPVkvX9GRcXP3Y9tq9V9ew/XzimeCLF7sZcVf54v
OjciHJFoQGxy9pt/Ieur9CCNyhL3Sq9z816iKeR8cgQheDg48+Tfms2YauEK0nT9lpVBX6NeaIsi
1Jxgyfc0SdL8B6VoiQCdtQzWUfOsyrhRvqGsKGgT146yDt3s316ZuRUoiFmgUURvOc0fepSK0jBP
RmfeQU9zeI7sZvhRulleHNTkBmqXVXZvRKnmZAvqVgjA79BzoyvRex28nCw3R0r3WgBsEjdueTss
YkpCsdb+HAo3qfvQnS3zyRcNPZSul3jeFMViVJEJb4/Ys5WaDxZpHkHuNsg54CgHLlaXA/9nJ5Ls
yTMbOdwWAsb9TZpITOInY+2XWxzXp/5LgeCz6e48yuPej3XqjHSTj/GSfWvhSb6ffbGk8AF8vIVe
gYz47f2MLlN9N+XO0hy6khj85wQJBmnT2XbHqAYi2+xFjeMJhW8xdR/1stXKCF/i5XsnndreJUVS
viCtVGo/DatqHlN4CvpuaJB5m6D39karwsFNdfuhXOSgR9K25vuxM3ge5Kicn95gOsmT4fZUeKu6
la+OK8diZzawk0MDa3M3rFrN1BEhT5A0M9taH49UvWjcQfpPP6uS8BYxkXm+r6QZTEe3Zf88O01S
/aDLgUqWjURGBkY3M74uian1HxCOnaEhGrVCbaOtrUdndNcpsrAH/Gdw3LT9kqVluRypcE/3ygeo
97RyaLK9SB0zD/OxWPDRAS9+W1XamBymtRm/eH/g8IupTc9G4jiIExbal2Dh38hel4VHWHgwm+AF
fGtIpJxQ75Ji3E1qWbUc3HlNK2EQXrZGwVA2PyrauWmE36r11FF6GO/cCqv3cKMuBqFVDdaCDYxc
UQfkgvnsIWH0Q/X+YO4woaZ5oQMiGu4KgKbWEbCwhYD6ONT/QudvEThXdfETjy6UUYrA6aywJQE8
rMoVPwTQlu8VKktO6OolfIhUm4LPos90g9ZXYQxhOg7zR63VCAbzvAUOHzj058JBusI42FmTBQeN
lswu0MhKdnOS0GbNRs+ghiCqOlY5tdmbwqrahB9pgxnvluQfNfmG3BlGO38e0gXXEzRz/CcXimU9
7txutryPs4HSU2SJZHAONNjTAixImynSs8HQX61eQuMtSzdt7rpg0hI0IVzlYbI9ooAQtZkD/Ktu
FXuqsz0y2qnPAkQVh8kh9BssS3v27Lby7qDKq88w74Au+rilIrnSD0n2YCCR4n6Z86W4IVqtgEqh
TKREiIfNpO5mZGySD54pRPcASt5rohT22J3jGirfp4jNPrSBPv8c85XKFNFcPka5Ie2PLVos+tPq
BW3AXYiIFldpaf8yaLoAfR9kMN9afm+PR3qR/f1M6u2GpV4DvGqgHRahGD1dPQngRTHqrlLugtU0
sjCxjBE4XJfXrxNm3c1hsvGxO44pFbOnoe3LRw2vtORmTNpi3A+UlFI2XbU4+8wWzXPbIKyVlgsr
Jp1VvvSyaKYvmEIkJY4GlYkauMq9XQXB67vb+vKDpeXKDq2+141YTg32NQN1KeQRCn/1Ql8p78mb
bWHHvHbecG9Ar04/OtOivq4dVLvISv3uoXPZ24eMBwHFi67wI92dJa4p5iiXCAnD2d3VDgfp1dLL
AgkfC4zdXbPipw7QdBbNa6ZBTj7aRt69ZMNSewe+rR888tovQ+Rm7vihRVV5hr47TtNDu3jg43qz
8tTOEt1ahCmHww9LsfRVaEs9KzeHpVEeysJ000NbE0/zxhlDubfMvPrYNQg1HJzK7NA1TUeAaGNh
Or8Ge1ZGWA9meYtHim2EVPLYvEsFLs5byuZ5BvzyE09Z8a/nddZTWZG5h85U5/+Ivpv+0QvPzXft
mAIOnxaxYrg7LPYL9esc8Kqx6kOosf9eeZGhceCzt3xDciZ5Gd0ZmstcL79n34UEzP01fB5JvLkn
6lkpNO00+TqZCCZi+KOt3aGssGr0rL791iaGeKHCm93if1a2ezn9UQgCyf3dKajkhvxdjNHwHG1+
u77oJOS3bGxiY8A+GJ2RTP/Q+Foh43qZxOM6+JMbFdJNk1CNgYuCsBdkn0tqeB5ZCbs6ynWvamMF
KDXfWDLucq8a13nNQAUlYVUPnh5mXTv/hvgWxG5hD0mEJpZ66KAm26HTOTgml66T3kPWRovWUmCi
Xq1Fdbtk7LnPnALKQiiU6vlkYBY/VnNf09pT0K0iDY3bX2ubrPaerEKkB1vZ/fcRfdX2dQao94Vu
5qSFmmhmkzgm46ZF0FPz4mFps9hPs6Th3rCC79O4tL9sZ7DtPVdRpX9bxlk6h6RLjO5ANKfbewXd
+dHESPebtfoVr/xkqodB68yvFBQUHAeQG3NowQ4r8Knl7x3bZhHuTvYzyJdQwbHyb718HayImY2Y
LHelELw9QWmHOnrVH6c1nR0K0lU5QJbRk5hY0vvqku0VESXc5BOkRdprPuze7okY0uR9KUXb7Yog
D5rdomnrrxoQuhM2gzOkuw5FEpJHD3b87awQ7d15frYY+xlFKf1ojk5302Ne5Oy0Jh+z+9L01udu
bKR9BIPFHgf5NH/pSkCe0aBMb0DFMShKvogk4y46AMOgkZwiPxIwtI8z5gPLjQOJn6Q/TdbPKs2Y
ZQDY97lqBHKLtjtBqJoXC9XNqBuT1f2nVr3sXt+Pe8+Lj1hkYyOJGDlKuCzDSfQ/chrsrDDiyqvs
uNDyYdrh0gW+0FrIgULMqNK73urzezQMjGvOIBfyShIPxyaVpbpDveXt6I6P9S0vmhEHZbBFaRgz
O01eha2bV1cqBheGArGIIBbDkKefcpC5kKtSQ/s5hlk17dK5SCIPYtjNAnpx//6anpdAyKPwdkIZ
YXMjONWVbywdPe0JljUWgM4+QVb4kE5V+vH9US4UAcAYI+++weBAQllv165R1aCjb+HEAJtRfNWd
of0ycye9WMnUHdxET3+9P+ClfJX6ERnr1hI6d9AGhwqvHyhlzB3nbeCAjvi97Pz1FWgwlRc5dZCq
ex2Odyvm9UYZqqp2Rd174soK0386z9Ywr6EpZQExo4J/0peqCIzXkeIQEseZ9qOd3SQJ9VbUaeiu
nVVGXYeYdqSwZxwjt/L1NSwgiN/LxNLBMtXTVO2X1FZNPAfIJcc87D6c0qSH2UgZPg/tVMfUt9N5
hLhbkTQLK6kHPxYLemYEQKRxdqVXpClRlale7XTU5lessMwiau3a+Trqhc3J1gR8GABc7l3fJEQ5
emWvaC5olVGEa6daAg0UocUOsL3Q9oUZoBrMX0nWuxbdO+KcJEV2JGtpY4AD7yf/QwJ0YnnupeeL
vTZWrX+cZZk9da2+2N87w5qtkEvI0W6IwIw0aimRdRkQXdWnu7IN4A3qgTCTY6O0TN3UVd3dBgGS
212U1rZRPuaVgasraAGzjipRz/S9JHKvka6rZEBdGZkVGJO6ZhwpvM7FbtRSB/PJAELqjqihHr7k
I9I1NxLHT3VITTNvH0fXEO4tnASZf/YckuLQd2Qh7swAVYxN0asVEe7aSbEnCC3czzZJ74d1Bikf
5a6yhqgd8nVFKbUAKOv2tOmpkiz601z5Y/kAFtt5WZ0gb6IsQOd9P2YIHu2NIG3a3eyO0BTZQo59
047N+mOeV+NLMlUdb1fVthBwDa+vQ1owXNZ2hUdhKEUluiPYN/kEeiilEtJqqRmanraMkUdJOAuX
RFt9mlNpq+0VFCMVefY4kdEPTt5HdRv0HzXLr7g+uezVQVOSeUdFs1if6tYt8QStAndSaJgMpXys
EiG73/na1a8uyl/E2I69+HcCKcV7t3KzZEs4ECTFdy+5lV3Rin2AN5R16HWkFO+ryeydmwWZe9hN
mlF9wbdSuhAwTIe9T//6dZwG97ZtZzM49gtqxCW30XKrSqdrQtxDkvE4VTnCNcr1y6+DmCdEGtcR
/mg5F9bL4LTBN3KB/GUOpHkHF97SoiFzqvK+9UGThl1Ta+hGkA89lPYyELkVq5fflGvQJ1FfUE4/
qDLnda0A7TY7w6kHDKb1An6Ukqb/WGQ5h6Wsa2jvvUzrNnLHCiEpe9X4f2QZ/LLTKuN+GdfW3hOR
6LTJ0hRiCVrcxhqZUFicXUF95Bkmt10geI7fG+I2S/Jqw1CuIgBt4iuBlFdGLrKrnwKKx7/HVerr
Xqbl/KlAonc4asasq32iWdvfzGdRHIpudJ9TNK5hWOieolxSO/VjO5bo8ji9Y/1DnLxqD8sUDC9T
PWwavnWg6fvSF7KAgLN43jHxB0FRpEJTF6lAx/xXQ9VvgZsy21M4WhVOVV7pLM/uosk6yqjEmaEl
1qGKg7bujqKvgiBSRrY26PcEqR4R51b13SzAV0VToAs+1qAgYazBYIHG16xkj9gz0vK65sriQNpj
kQLhJ8BH1ZyDNWUDPQAjme8Gc8QZlPL8XIWmaum0ejCTP40CxnE4BWb/Ke8az0RbD73UyHBIUejP
lEOIrJj8mvYpLDZHpvMuycfWDqVumVmk0l6Pi86axz3WcBg1FwugnBh3XoqYxpjkTySm7vfKHLLu
SnPsT8vkbQ0PFRzeXYrjCJ3QMH/7JnaOO9XO4OrYSTTdeNA1r/8BKRzJRGPKul9BOQPKSnMLz9M8
DzQcP6thxt2j6YzHQckC6oiHLlLYzUH91881P43ap84dBj31VN4OanHvDhzUeCyF84wu0PLTGOe8
QISktX+1yM/qVxoTF55IqCrARLYCt0Nb9e1iNEE9G8gFIHebNGpvTDUls4kiStBQZ3g/NLgwFHRt
KLfEkhRR/7QT/1NDphnkiqTs0dCpnYTi4TSUx0IO7rIvBjMor0zsQnxFC4tAA6gGPtanqAg8z7HL
QMsmXkfwe2RG7sOqbOevm+ObdK/F52I/gbw+aY7nmGXIUqYYV5m6eOggxofCrNx7Z4HBNep6i0pQ
afx1b5xBQbJvAMlNIvCkrdU6NOFtoesxXfvqrrdlETfBcE1Y9LzvD+4b4BS1EsI4mi1vd4YPTti0
V8+IYR36H1B4sCghqv6pKFL7k5SBnoRLBhDnSsPj0rDoeYJr3qSWzmRpVVopgb+wHhtWq3/EcFc/
jCXaaSMlPhvvF+CQYRPko7wy7nmkzIZANZarAecGJv12uqqUven17M6+g1Q/D7NBxrhUmND49eNk
JNqV8c5zKsbbSAlA4ShynEoJ2JmPB2YrrXgL3JmRana+tMShTJrvCdLTX0l4K0rP3FB/eww34QRr
A7dzBi3zBLyk5SPEVwsDRLdMMRLOnWE3m8jPDVK/Jl5+/i0ZaqP1ulvqQeL4dk0pVBV57qRWDDhq
3ZVVnz4oXt0PaW/kqMTSwR5dz71y8M+vGUg26Pxt5x4p4FNfk9Fd+mZYcz1uB2pVylT9ASY1QjyL
nu7fX8oLe2a7yeBqwdna5Lvfzq8ds0Ysw2ZsaihXRv4wVT8D5BgeVLIGct/7wrlCZL4wOYDDUAW4
azYJipMRhTv0ToCAULwUPPi6k4nb2anFYdD86srVdt74xD2Y3jGEN7AFmMS8nVwukPxqHFxOtaBZ
92vnmj8BmSVHGIP2bWfTKYKt0e1La6By09valdfiwtqCXvyDwOddwpr67fAiK0qvJKWLR5EN+w6J
hLBAwYTMac2jYbL/h2OB8hiURW49etfBaa5Y0N6s1CbeZ3Z61K5Fc6RjP8aOM5Z/C6XTyUW5GfmC
NJUpbLydWr0CB7QmOcW1SJLgdzCZbrFz0bFxqaejZfdQY0p2RTjr7Cjqhm0gBbIpZPPWn8H4V3f2
vUbOsSGt/vukb/aDvYaoztggZgVb/H5piAPfPx9/WrVvQi1GRXUMTjrYQR+k5NuZ9lCyMjFbYzwW
U9c9VKYkQ6EXiAUOfpXdE8ujmTFaIupQuEuKiZnrjc4+dfqMBsomWnbAWp3SvajIPSjI9F36YXYy
//MkVkMLNye+B6+URC1pQQb8idZUjxw0qrqEkQXahT8smi7Ft9YOtB+ayozmpmAH9Id+NIV3mMqi
aKIKhdr0ufRHLLeyZrX+Gsu9ufFAI6J0toVap1trLQpdDM7UE4rkyT5JEnKmIu1vRoTZrtxIZ4eW
oXCGA2ACPGKDCr5dcBpqiJWKto+bNTMiJ3UNhH10bopcqMNsAV80El0dBHInh8xv1k/vf/Dz6s82
Psd2E7CHMXJab8pX/DmE2ap4taYVja/Jq/9dVdF/Eho14Aimv5MfJHAHubfEpi61FSBe9cylc/j+
Tzm7KbdfQvi1+WYQ254qNlIYSIqlxEp7LqjOuAG1dhLfeeh2uLZ012x+zm4rRtuQqqSMBgp4p7Et
gREBm+oxW58a7ARVNtygtjkQRtcUu0g4r6BSLs3O47LywZ1BkglOXtZMDk1rBbmK1dwHTSQ7y5dH
+hvpt9HP+mtyS2exCrPbmCI+8A/wPadIepyL2n5wOxWLfqByrRlB1DtGEw+5oR28eVG3M8vzUZZo
SL//Fc9H3jA3CFRjAExMdlr7dfOFCFE3llhUZWu/gLLPg98rXcfsWBQuAg1Z1YGiz3mKkhCVJPOa
/dvlH0DREu4odpGnkj0yzSB6U9SJNddWOcBq/KWKXvTyIQW8chRYBD5Cxeo/LG1zjXV+vqnYSCaP
BbEFn/o0hRFUGsu14LFP0ZWNdK8QOx1yb0h3yzssEy3O9xf7fFMR7hNustTg2smP314eJbQWSfBB
MoPy115UhbN3Ov1fkPTX+JXnr9HbkU6272yatXBazMXnwVl2q02zx5d0Ex07QZ3BrusDomTy+P70
tj/69jFiUGidG0qePPQUVwSH1B6TjOmZCfi+SVj+7TgXXfz+KH/i55NhOJWQc0H6ggTyth31nzS3
8jyCQtCIsb0E/hpZFINi4ivqMDbohE+Y+OS/YV47VWjgtgLOg4JoF9HdrN2wr/EcCVFJ8trDmPda
c3STcTJ2Y5uCsRl9OA474Aidv0sDt+2epkqZww7lfcN7qse+0j4ASMdwHstIt9ujMGCpmyXJgilC
5tePRygSqIblhfULRejB/PX+1C8s8KYWhqkM/Rrc306+qmzGdZkyw4uVrPObDKza3arX13C3508c
2aHNNtyKCURqJ9i/IBAjJWrLQ850ap7R2Cu+yTFo2tAylWGF/eBlt3WVUYAyO9kchV/J1/fneY5Q
A/DMZQAqnhdu42C+/cQ+xFCRl8JHR1ykEo+uzD/YlWn/AJnrvhT2Yn1vHad86FqrexAi9Q99arpT
6FEg+J6O9ZzsJ5WS9tWdfa04cOHSILCEMwmvkQLSabChucL054GGLM0OoB2O2R7oXsx3td4tgAbr
a4IOF44yRNQNPk/QjJLTyVqoVNW6almLRferF5BB/Qjv1SpvEqQUUTLtxu4bQDjvSqXswl6jisR7
i4oEfcFTVbO16VcN+xovDgZBa6Tox/tEv5rAXthr8MbItiD6bDojJ2d54ISrIGFHa6UVlCFEhWSm
6jtZj7VlF186mdV3ttOOqAAh+rd2q7xypC5cyQFmGy4pLdanoFDf7jTX1HNTdazuarpqR6cQdS7Q
Di+zNjU37+/qSxuH9AAZFZOIiXv+7VA6Duz6PJjMFUE8OtVexiOPJqle9sGjgePv7v3xLk6NlIAt
irYhRMe345l5D+rA4RwbZvbDTl15u5aB+1yioHBlZpf2CnVHYPg+ys94C78dqYFkQimrx50mzbC8
KycDTNu0PL8/n/ODsAXelrNVUek2nhU7FteUowHYyOk1Hb5oCml8zTwWUbU35EcN6mbsnvcHPV9E
hEV4aZgWGjgc+7dTQ7qtEsWIiJ9ZZeD8IMrst0gVKM5o7P+XoZBpQ5iRHfnHQvk/75rKW5noUwcf
axHZAayQBbrOWY5VnmSH94c6/2DseXg5G6kNnv8p5trukR5BV9iPZYY3pcTV7gGhZfnXaTijENbS
fKcU5p3mKmuJXUc+2V7MTZ7oeypYaRlaqePd+Y0G9lVJYVTh+zP7o2r/NjqwNqItJBXmxs4/OdBr
WvVeJwc/DrpOPeCQ6gGia6v+Y29qrPpWc9QI83RlShSOeeIO+YJJxKH362IONTwX7iy69kbY0sr7
gYMnhg84QqY8fE1uNKFPoleFtNtrQS7b6eXeL/LutlUeLEwaHuJBkhtv6LOh++aOtkkONmQ+gH2+
h9T3sN2CX76h5G0POtR6DCpkktHPNbUmwpaxtfbWipBaOLdT8Nd3HUsDIgJG9iZVfnrX6fmmglEi
RTTmqMiFMzeEESGRq0WuktOVBOpPZf7kQ2wGhoQrFhEvvLq3J0eHDdwlTY8E++Rjoi0lEskvU9F2
w51fkydG+GUFIBfo+X0aG/CMR4wgK/SeW0+ob5keAKFW2tzUNxgLV8leb4SQdzKfPGu/aJPbH4zK
l/WV+t+Fk/Gn7L9J2oBUOa1Sl6uHdGGLUKRqjHUvcrAVc2rMu/d36YVbhYh0uzJRMQM9sv33/xx1
+ARu0IkAbAqgwkiBcvNoAROlrrI01ytHYntDTz4ElAI8VagSb0nOyYnIWxAWqY7bnYaKeDQE8/J1
XLdj4WP09IRGiSlpJHv6vbCQ+7oy+IX1RKiUBBqjJYY+HdzSRwADLuwO6ZE6Aq4FDrI4/8N9RqUS
/wjs2dCiO5UtqcYq8Q0/92N/6Mv9UszWDS3Aa1Kal76aQ1MBSVtSYsKVt1+toSPjpjORn8iqJJoV
6BvFWf2AyOL/cXZevXHj3t9/RQLUy62mecaOnTjJptwIqeq9UNKr/39o4HmQkYUR/AP2ItgslkOK
PDw851u2Ts/qUPKNSMaDstbyrkN5P6lNM2VCejxjX1ABXhqD4VMSFcPGe2rtC0ma9f8barEXBx1V
CFvnLtD0VkV1JLL2ETnbxigrlzfJPGBwNGURPFneo4GIsyoNI/fcq5p4xColyH0eGg2eI3H24NXg
TWfsDTZu79cpFyeYQtkLsxahAuP6i0FF01XarzwVoVMfrWwWR1UY0Q4L3/HQRLX2/va5XltLedvB
Emd/vfKyz9VmHMD7O2fUwfLHGRTyDscRdyO0rq0lyo+6bBpg3+suZgUNG6r24MGZBub9rQRUBMpA
03almgLv1OLpKcbD6O1FVsr3vAVoxrq8Co1Fqu6i/o9+iQnMfRTjMQaNc54knUP30Dq7vYwrn02q
DtKBhaGkGUtDDcIY5iyF6p3HKSp4D6SW/ksxlPERX+XsHQobW62YlbKqQcJFh4mTQJtp+eAcw5pF
NPLgjDFE+K6fU+c37jjGF6TrvU8jpjf7Iu246ufUA+KS2x/qpAzGjazsNd9XUoqlhi6sTQoYy4yd
7nfZNE4ZXkobFP8+dxJxPyfTOOyzVCmOYag0+6zw8r0eSGEwnsVpBES9gOXYaUUVb8TulYsDuQyV
WCe14OlVXZ8eMH1RE42ecna9OT6P6Fy/LwG774YYxZQ4qke/8KLZH3jLn968ARhZWrARzCHmLbJu
J8oxkB8d5dxp6jz5nqrkE/5DyvS3mAPiegSRdCM5Wqk5yLY0eQoVbQe1osWpUrtYiumYytmaTaxp
KgdWiW1Vp1SbIl9N23dwvsCxa+F/XosRBDgkFAKGRNmBuP6AMP33wAIjf3sdXoQuFnc3mxGFY2jt
/LZluyGhVBzS6VSwUmmtXxFqq9gMIOx3HrRcdYB40I/w8f9S/4CySd8n2MN3Pn4U8ZNqJvMPXZvB
WeVRmgQgMnP6IqNuzeNjGYOx8/EkC5NdpdU2cpTK0Om+GirQaLpOc4JdoyWqsSv60MNBAVYPkD7M
jh9aUJjuvuozDdViGzAvH2NyxW6AapY+DBkOJv6A0Zl1V4Wh9gl2uyfuNBy5cE0JB+O5FW3wpbHL
+Llrikzfp2istQcn1aLuNOGT/GGWEAS/EwJ0ZsezbPZhbpmTL9Kg1fwhNsePKJ/RfEkrE+Xeceq1
J29UUIQxAcM9D0WU2/ugt4tPA1lNvFNB9tAGCRQbY5UYE6BdMyL66zt157T7fPCqfNcpfYkgd6iF
HYm7EoNg0+iHulXU9H7UjzUuMbAQPlhlFFd7bcx7mtFFNurviwQYPDZjBgy5JHWnCxTC+m9udfpf
9Kn1cwVYLDmIsM+/p2mFPvIIcwIlOJzmf+JFbXxq8jj/GcLW/BGEsK58oWNwdkzAWn7GiRM8p8tc
Gx+pQ/ch7S1sPxNHyY5ZlFLgDKQAqB9qaZVhyJy45udccewtGb2VZIQ0lQLCiy4c9bjrODD1bmto
fa9gSB5/mSCOAs9tNPdgmkW8cYGuDSWR6LReCIRkyNdD1SWYQLjm5D11038Ala48OuANz3HobGEL
Vu5qCk+S9AuAm4Ke/Pt/cvAUpZNAd8lIuqlW7tIeMb8pGYzd7RO8NgpXmKwhmITSZYN2gm+WYORD
aXjSRpQMhuFdpmOje3uUlYyApJdUAPEYGBLLmmQbTYlal46Lj7tlQMO06vuGRB97GxsXH2ikZvMB
rl0XbNwQa5+LMI2dOPwBBCoWO8ONBDpjCPmcRQtwNR3ycW/24hea++lG/ri6jhRA2Rs8JNDSuv5a
KBFmth2xjk6CGaehxNneroKtDsb6fP7/KC9pwj97Qkn1ocgKdJaoZmVo7tQZaIwATSVsgO9uf7K1
CckWMgk+TrRUdq8n1Be1mw4RNNxB661Dy5v9d6s4yc83jwIwAAGIl8uU3HsxCnsiU6REV9gO+cGA
r3XUynKLarGybORqFE+5q3gaLDsGgDqCPG8basVV339KRYInmG4g9IZ5Fsq/t6e0NpgE59EpReDi
1UtCDwZqCB1PI+hTwR7/b1wuWlDIAdy7jcO7kgB5OInYHmkvGcFSRjC0C7IfnRp4RkVF2aHRigJn
kLqJ4U8lkHJ8wAb3ZxFVEzecPW9U4FeyYJ7MHlAS6qfybXv97SLDCRDNoN45CZDByqS4FQYxlYlf
cjV9ak0j3NiSa9OV2Fg8YrGLQEL6esAZJWctwYftjFV9+gv9gISkrwVYRpsF0mYGmAJVXPURJljw
P7ytKRGYnGzkQGX2uxjbVoq4ly8nzE3mS2cPFnmI1TjvcHoztwR+V84ezyf4lKqcJUqR14O1nOtg
dpB86JPQPjSGlz+6uf5mnXpaaDRtsJlGnVo2jK5HGYx+RrK1Dc4eLmd3GJq1ft9G5dPohFt6RC8v
g+s8UdotqrxgEJDSKPRcjwVSRMObKgrORU15ck99eYr2suIJW2823M+8ERqxi0LHFvu2y9txV8Lp
DX0TngysCtMkeTs4Y2tv4WVe7yn5w7jOQQSRy2uLuK2KTLXbIpa5wxyGR4p3cL/z0DyWbaBV+0Rt
EUTXp7CJ/aysrfRwO1isDm8iJIFYNDHwhcD0T0BH1KHUYlULznEP0XgX0WYZUDIAx+ErYVveD0I1
voSFncWHTsSQgW8P//oIA2ygmSqvZTq3y9mXTSSQCkEJcw7BnpmK5+0LtRoOReAZz3mYbrVIVt6x
PJqkHS0eVsTGpeBx09Q1Ha0yOKsGdJ7B7HIsCtjkp6k3il2vderB0nAa0bGjeZ/AIT/2pqieb8/6
dYSWLzfJaJQASh5V15sRyNrQth6WM9EoDKSQR6yQUTc/6AXEzdtDvT7JcijKfsQMikvLBXbSFsq9
KJWzPmYqdhs8lR09N/6HXcQFwDamnSHJftcTcuaur4oC+oRqJNNR1bL6hN9jchhTNdr1wZDxPhfG
PnbIuG7Pb20DAUYlP4XxRwa+iFRRTzsMqnBwhiBk72qy5ndhD0HFVZXiSaGMvnW7ri2o1GwlAyc2
Eruup5qzrWDho1Q6qLDZ6EWIwLvzUPks7m7P7DVLhOAL/BX5KCbHWPKX/HM0U7OFt2kh/zzT85av
tzzVv89VFtbP1jDD1izyvvjidJ3xuR0KEz68nTrwiQLUS/woK5u/A3arH4yypUS08dt0xl6EU4lg
4R9uQozSFqsglQMy5u+eMVtJ8+MgpCy3neiu3xRu90VMqlZB6bGK76rihYgPdGHxwYgdvYEvD2F6
VyuVtiVDKQdd/ihZDKMkhnXcK7xwmzpKT3nIOSex+jz1+UNJ8/eEbQU2QaGWHchDfveuPu/DrM6+
3l6R1w8M1oG6JhrOtOvRNr7+WHahR4aNKOQ51Ox3PRpeaYRdTuNkj1kZYauJVsnG/lgJIoB4wThS
dHGRZVqcOYhlqWLAgjh7QdQcsI4cDlGmqb8rOIcbQ63seYYClUXxjUrLssjSV5PeUgXxzkik6MgM
NXSr9K7b317C1QnZ6Ey9XAfAhK+XMI0NsmEKMWdsQMMDSMCcFwbI2o+zMHhsvH0wsDsoq6MnBRlh
kTuGEiwTjLyjQ5taFTzhYu8UCNXYerD19nRXtiX5hUw70LsmAl3PS0V7oXCV3oMBbfXxXTfwo3zM
ChIKKlEywpdDmiVgi7jhR7VJla3DuhIige9JzDWPDxKuxdakAAKrvCSOqK4y793YBEtvdPW+dAaU
goTYsktY2y0vzGspcI0Hz2K+wK11bRK8eWEKiHcSXHJH9rLVIVybFRKBaIdLVTsyyOtVnQaFZgIv
oHM4eXZ8sUKt/JjHBvFerZwA5V2IkRt3zdoGRXqWCuhL03aJ+BFp57YoN6F5L4w/uto2D1U+B++o
x2Vb/pdrQyHUR6+O6gvggMU3m5S89wR79DxWqjgMepseGyqTOzVqwtObTwLNcykHSkQHuLVMRmYg
DsZkG2esv6LoMAvaJ9TNLOVvFWEpcLg92koJX4LWpF0cgQskx2J3DLHrAgTQjXPKrW7usDRWUx/t
9yA9TXNZjs9GI+bpnIZNZe4HD57APk2liEvV4vZ5cEsw8huxYGXDuhxOfo58NbMQ11spCaBU5iG+
75mpNF9mNfwCo0V5vj3xlUGozUj9XEIp6L3FvNUI1Z8qKDD0QM1vp1EpPCsTZuG3R3l9KniNS8oh
AzDW8pXYInvamxKU1rtl9UGxe2/y3Ti2QXrOyQ/Uxd6sCqwyIOY2cDfpF9O/vl47tDccBy6Vcwb0
H3zobDM/jrFXfSyxuEcELhq+zm1eYOZktRtNvtWpOmBpKRvygDIX9x/+hp2RqINzdkDqnkAEVTSj
DBultrSnk2m83cQemiG3LXUVLkFkqK9nCt3JVugrArkMhvFUjoF21wzC2bhqXx98kljqlGgBy/eq
KS+Tf5K+HqNEg5zSOWNAGvuTaoQPRTP/RGapfPv6MRfGkLveZstcj4TSE4JIArRdmM/6o957GC53
rfAhQ2vHWY2t8+2t+TpDkmVeXIOog5KeLalqjTMkkQ1MHghC2aOYEDeHsYL6PyjBeFEShJCgNA8b
52FtOSm30SHjIiJdXZy6tMCKZm4rerKNZ2NxGNZ7+AzVoZvn8vPt+b0+4CR/BigLSlEegXSRvoCK
6T3PHIO70Y6jD0g7NWe30sSWIPjKjBhGEmIl8IF38/Vnm4zOxgvVCO5K11SqnaJp5R6rmrHfq3q6
1QJYHYwHJPBIQAkQS64Hw44Eai9eT3eTamentq8MX7Xr4C7S6i0UryX321X2TsecOjnBC3ifpBtc
jwUlu3Vzu4kuyuSCuYsgojkHtU91lOQms/s15ZUY96XV1jbafFkp9Sa74kcxe1iWhA5ah/D9x/pL
YZX5H4FKiHvs5x4r0SbOyp/whM34qNeiDhCo6FFYSOYaLOtouIrzZIR8Mx21BhOP9WxOTPiwStxn
u7IobfsuR6Ki2s89Ekh7oDxonNVB/QdD1wTwPAioHtEyYCdE9qn3C8l/AXSvKPzlXIjigGAWmgyV
COonS5kpo+VzGBV+Oxv5F/4DV4qsFMPfOQmbO2B3lraPCg8pvwZ+Ol7y6pw+o/OMqOcbN6xccLyA
kYRAawh2yfWCQxfJi0DTwksworpCq6c4F/qsb4SZV1sIACUnEGQojy1e6Is8TUXoIR66UTm3gKc+
m2pl7LNZ6x+jgDv9rROSQ4ENeNE0eoX+dyOsnC1LKGdHSpgaQ6PfzwiCH/+HUbgHAOrAAQAYfb1s
c9Yjl2nNFOxE5p1gPiiHwnk7MAdiosyeCRkccp5e16NUs4c9j2sFZ5qL+iFwumynSffQwOuTi9mM
8Rb7fOU7adDGKKRQw7FxR7wekO5ba89VHF6GtEScsVWRBCH59qNo2HoQvUY+Mjmg5CRb9CmAWy6K
saU26TX4RQUnh6D+zKPSwFyMgt0DakDz4FPXGIZ9nPWZ8ANrFhyVyO4uaNaGzwmKJ896MaofR8vo
0FLMRqX3y1JP3AMHt/hJ77nZ6nq9Cu3y93JIpA0V2PQl51mb7WTsbIONlRfJB7XpY3RBUnWDIPsa
mcswHEhUpBDNRw5isSxamCoo4njBGWfymC58FAqPO9ngdTE1iR7cpcPookEZxEq4m0IseZCYVezu
Ttc6F0VSz4g+GEWoYK+oDNZXi7ZLAwS39Yw7zNSayaf12DkHgRxPeD/ATU13VoTu0gdEVlJrx1mx
E78r9c46KXGstLsANOKPYjSHadcOFkjeqcsKIlyatsbBcvoaQUgD2Q7K6UiO+4D657/ADOvpQxoE
uv72442KBo4MeJLyJFruGsVKNCuspetcYkYE23q6GEFdRRthce0gSA4RoG+G0s3FVxhaXaD8UwTn
2lSKXz2yi+8qLRtN344H+82YMT65I1G0EPglMWyRhKEzg3+goP6doVp7LO1Z9y09yx9A4g2H23Hr
VRlCDkWTjmNHuRDw7vUBnwOnD4yADsiEcPhO2LBE8zSTtsfz8NBS0zopRVrv69G2/9weWf6fr292
bhdgvPStwJ6+gkkNUT7miiu8MyZV6DBVU2rdIV417oUa1TvFjQZkoTONS9SaD1DOyvPt8deOLy9K
+QNYYlCH1zNHgJnd1Lfe2SqC6CIie95B3dxS7ltbXynpQ4WA7BanyOtRWiueByvA08x0GkTZg3Ic
TpkVZd8kT+tOUcSPRjjtjgvlzcUCvizEJ1hIoFQlF+l6ZAUbmjlxweZZYjZOVWOopxGYE7j7qjjd
Xsq1w4HbpvSRRZGeptX1UGjdqqKQ+zVwm/Sh0NXivqh759hUw9bLcuWrsVVhvdKUkhW6Re45yeoc
DO3w4oq6/a82wtyf3HzYgLOvfDXK19JChBY22OXF2tllGE2j6YQXY3DTv6E+iFOB3kN8qBrhfZ9R
Oieu4T9zytGqensmwdgI6EiePPXVxR3vpIrrdnTaLhXanifV6A0BvRY2zf72R3vd9AKY6lLioU7G
GaTgdv3V7FEEYYuX0aUs2nY4aLXTVkggtwgQ1o5AidTLseI9adpQoXY/1VYGu6LIn820Kbb4J6+e
7fK30M6gWkBrWVs27b1uTgvaF+FlhkZ2gA5yN+fDwYu78U5HU21j6iufF06UJK9Rd6Esv/i8kzHF
ph6F8SUyqvqQZY53rPrJPuQwST4btV6fdTdvvnYC39Hbiy7/z4ugJyGJ1HtZdEaXJ+mfh/yYlp4b
qU18yWwQh6M2WKcuy9JPUDON+2xu/uaNHmy8ds2VxUX7gNNCG+SFWHQ9KCrGgB4dJIQhFFTBgRq3
gg+cW4b4J5ee1vl1GjqG38VJadwFo9YOlxx8HRg61Ai/ZHWSYJ9T6O6v1m10yx/MuKhQ4XXn50z3
esvP2rLt0MPlzODBqYQnTRltpBy9xnKJqZb6VLVTO9zTUW/n+zZqgs4vnc7Vd7Ga67/dfILyo3jx
eaj6Rver0osfAQqHX+05EF+DUBV/cQzBwS6sAZ6hB+npvwCYZN+KPIzDg42OQfRoWVP7HaVw85mO
9PzocHpCNONUe9rp2Vx/+h++I4IsPLZJVCnfXS9p7WGjJzI9ulCrp/+Wz1qn+TlC9hZieWFln1CB
duPdmKCAsBEfVu5NSW3AeQxmHQCJ5UujVWIvmfIId74+607ZkIagKpGzs57LtG3eseHFT6DY7dOQ
1p36UI8B/bXb038NnDCAstMi4NgaNJKXdfYY/91eGHF8mZK0Sz9kCDVGgCuBKMD3Ikb6/eigeqkE
WvizzbXx/WiNSLtwJttoR6QZPs6DAQj49s966SgvjxfHinYbZkG0bxYhbTbiClAJTwjPbcbpEpcZ
JhylzWbzgUEXzT0BFyfJPq4t7YOFvij2GCnhzW8t2QjXeXCj36tMAtVKRy0+BuGMzmELzGz0x17t
Lr3WYtgk3MEtEd6LSBe8nrLDLgmLDBXScXLfIQtEcWKyK3XeoRMZ/0o7s+dcz/bPvJ8NPA4mAQSa
x2/sq22E+WOqo4qIOrVitfsW9cXyoPW1re/FQKw8OqYz/lc2Bjr6g5jCu7K0BIKusaZ+x18v+IMm
v/2o2VNu+qCz7U+xyIyf4OJg+ncFGvX3QTFTOUHUqw2OUzoP35o5yhU/RWMehHyoJOKQ9wDGHpyw
Cie/FAK8vFdO3ucx6pT0OCOWcy5gWP62SksbfMVsup95jQzYrqQqEwJzHgYYiojTau8Ssx7/07CL
9o5uELv4ICeTEW9sv7UjwHMIKTaw57Lpfn36zB7wDWWf8KJ7SNrLTvYhqabgMctc7RDktuV7SlHs
43FEMRsAwq/b20zuouUuk4gh5LzoRtD1uR4e18xS4EQbXgqzqX1XmayHgMfTp9ujrCRVGJ/SmUNT
i4RnyWqYXF76MM8YJaSiAISu9WdGOYp63rqV1od6gfBLr9UlM4ZaMG4jXsrti4rvoetH84ORaGKf
msGb3eYIHDiyAXKRAE7ix/XaVWFPtpqE4SXJRbePY9Xc58U8+/3QbzX+1xIc+ozU5imM0i9zFmlp
I7KoKIdOOWdFat9nYV8clMCwPhkY2zxiPoBujFpkOxXZ+WM3ahBejSD77/ZXXI2UbFJodqg9S8LY
9YTrYMhjHGZDQsfkfKOTHfPWqZvqCf3bpD3S3erz05iaEeD9lJvjHbTact6XoSG+laameL5uF0ay
cYLW8hDZ1QOXQ1HHXhaS1DSfHQJ0eCGKDj+jahjhLGSh+tkJuvY+66mNC10I++2vaOlYRcUdMDKq
U4uDS3jBngPH+ouw0h/6EDuHqXHqHbK3893tdX/J4RaH9GoomQP+k2lpgTbAiFfiC328Ot/Xrtf9
RE86/1GOk/qt0Pv6eZicrHjWk6HEMbNWe9WHaJlMj3PWUObwcMB4Hi03+TwjQZb5uTMrPxyUYYtd
MffaJ6PyYLjERV0PvmoIxdwprHO/d+1ook6lVM1xKE0dhrhHdlQTfmE+Y2b3MYmRzL0YNfwAgKlN
4u6iOWq/0xArsvsc04zfLmpj1JIypzqYJdwp2A9z3e8yL4r484SRYTLV9W8FO3uxK6GWwLkIg8ja
aXmUGIe0KIOWjH0qf7SuVmJejVa14zuJkb+nwKSUX1vXKnEm81rjYziP6SE38fy5r9sx+VVHmfUn
DiPxe+ODsN6L70FbDvq0JO6SuSw+fY+tBqLRcXKZTACU1hCKu0IMzr6IR+v97aFkDFkMBQSA5Oyl
DQgK5vrTF22NpBxy+Zeh9Mr7bkbdwC6bcuMIrQRNqhaSNwsOywGecj2KA6DanowxudD66L8gEBQ/
Fl4QH5Fn3+rfvm6PS1oHJXN0TOCac/Vdj0UVHi06K0wuQvHqH61Q5+8TPNf/VPRbPvZVJ55EU+U/
tHqIq7tYjUTjD8Loq4Mw3eD77dVdCR3EbduU4DMPkcnFEyayQKsPNakffe3m0e1m29fT2CVPsZ0D
Bgj6V8/K7I1PuvKEcdHakmFD5e20rDA0XqYUdalFFxS2iwOkE0g8ZtQ/hn3T7RTYXp//h0nKhiud
QEkpXOxWFYHJOWSWlySOqSUK/Dg+hrg98ccsDr4B8Bhn36TaaGxEyLW9y7sC1CIyodCXZOrzT9gi
QiFqRm9e+tDk0jcPqaZ8jtzn2/N7DSNkR3kUv+i/UJXSjcU4U8K7z9Gn6NJEASINgE2HT7iEIkPY
BWbsO1WYvVfg6v6qi2A8t0OVRb7dNl5xELmod12nJtqxnod640OvnSqJ9LI8FKpIFRavm1CHDdP0
EQ8rXUsfheKIkwhc7yGd062e6cpSA3zi9HJ6Xko910udRYNdlFUdXfRoUL87jW4cuxm27O2VXjku
KCHTK0URCmjZEgqRqHHtzZ4ZXmqda2A05n2MMc6k4lQYpDwremS53h6ZPIkRpX1H24thrycmxkLA
pPPIHK0s25vYuJ1sDeCFjRjLxjW7ci4RFKM3i/G2KstW10MhSZooaibiSzW1yv2QuP3jjGfRtMsy
U+uOhVLqW9IIMtYtojvQBOAQkhxAa2oR3SvQ4VqocULw2mze1WTeH1vHne6RqFcvEa8vHLxaV6GT
myj94fbHXNmdCLNQntL5nAAHFqdm0GfbyVWbcnFl5CfTib8NtVK+1+v6z+2B1vYmoAGYdhxRlPYW
x2BKAZIN8niWKFA+wSD7oQIr2WjCrg0ii5yGBO3KAtz1x8MXXmBwNGAg1SZo8iPrFx0iw2y2aMlr
RwARA7JfiPeQ4BdfTLGwRos6JtN3w0dMTIITGAXnaHZZ3MBYRYw8bkZ6HLeXcO1bgawkyeXUwY5Z
jGoXyMvZ1kwkUczgfVOJfOdqY3K0y6nZqLBpa3uSUiqUMejXXNHyt/wTtWH/SGOzKrvAsx6Do963
dfLU5GP/tzGt+GMGFQmVtbELzb1BXdnx6VV17ytEd8BHz9G3JBkCnu9xUP1ogYT9UsOw/1hkHZpl
eWHhtCK8ytlKxl9/fuTRpFO0CuLVegWM5giZCIlP2aWiLoeRVKAdaheDwNufYW0UepdyE7ObOT3X
S+N6PSmoE1J8FEW8TxCKOUx1Wh1uj/L6Y3MaJbibT81tvQRIYWJKraKrs4s629mRDZ+dmkarsHKA
uXN7qLUJwZmAXU/zGarGIgbUjZvorRDJBTcVa19lbXVoynxLBOqloXgd5qRQrmxzoMYu4XvX62bz
0IicMM4voLGwrQH4oru7Qe+bcV8hNxz5dR6hIqANw3BOM7XEPCjKuJYBx3jpvWpXSDiOfRx9VtRR
/VFlev+5wJgM78qkh0jLRQfOUgxt/qvOO830lTpEMjAClhE+eGUcAT0GpP+H4uv4ZKlKYu/gvphP
phfFz7VmI+aEamST+26ZG+N+7rQs35dd59oHJ+wNAP1RqE8n5lhMuzibx/w9Vi0u3kZjazaw5DXs
GN0G7Bzl49yMd9hdm//NRgllffAsokFSTryYTCyaED7CU2YjPLwOShAdKd+gkihZzMt7OZ+6Pg+7
JLmouJUKHETqudshVOM8BR0QB1+vRlTEB7BbW5gmuUGWXxZRAqmaoEMXcRdht2mbDv2iIrlobmll
+ziNzF9JYweaZEemuJsQRo/O5BXiABfP+aWHtTdsnMq18yKVIlAkIVyhMHS9u6BkgOU1dO7toktO
mTlXB72s0l3ppN7GLbO20EzVkFBzdLOXQPMqmCKhGGN8GWswGaCl7Z90kMCYO0PzEeKVtnPH9s04
cG5nSpwEf8ABiA4tSnRD32lGTYXzAnRJu2snWF0qrQ4fuLSyB09cbwSF1xeApFuQTgKchLW4fN3W
SZQqbTCQlFRJEeyGYAo/UfvP7ttJ5A92p9ZnU29wF0JzcKsluvYtWVx2FFNmuosKUwMKb9IFYxdZ
Jl0aB8f3AoHj4pxtFdjXYp9LJ4lTw+5gxtfbJlVq3j053xLDQICablHdlV7ebQTz10mlFKUCEwok
3MNIfTEKHqYzEcNOL7pCiTnL81NAv8NXa3SBwNxsJOgvl/PiPEJ0pKdCcYJy61JVLExQibFKAFSh
3uvIQkyhfZcAffzkRkUbHGQcGvdW2MI3dwcKL35Tp8rDkAMpa+I42xVKj2eYLRBX2wVR7N0naril
tPNySpY/Eig+Sbbkq8Ipul75MSTWov7GBRdms3uawT4Bg6IDg/p8J9z4QUM2UD3UfdU/hcFodjsQ
DwMu0H2VfVKzPv3rgYCc7/HoKs90vDtUPbLG/O56ceIcbDicyV4Fhg/DNVOr8pxRqlIuHmQQbChd
KXsfoOIzHvLAblOAucnQboSklb3FcUXFx+E9Stq2uFcxBk0wreAzaIWXfTJzE8fkxKw2xBVXSinw
wKQEMjRmyhhLYgM2xS72nI308R51v6TctU/MJtyFaj4+cR+rj16LG5sSdMW7XOn6fUfBfedgeL2x
y19ykuUnZXfbkmCBgNISekPpxshTMblnpEwM8+CFQ1Tt66Stm0c7xjjHVygLpvcYaojklHdE7B1P
mjS+a5Oxsfyu84R36kUXTEfDEMnXNncQXEkRvrV8izqu+0CNfer/qJr0eEN9icplTqfps9pbbXbX
unMkDm3YwPcZlUHFQrh3h+pYdqn4mWNykfgOj7jynevO3jt7nmxz30R28z6xlOSrW2GmDkPDTKUD
2Njyy7t8mnZK64jEV5Ax+IYepOXczZGZi2cwI/TXpmBqissw9eVFtDH+HDTo0KLBPlN7Uo0ZhwTH
I2hvbKyVC4gmLah2KNWssr24b4caGZ15LL2zrtbeqdbz2kMJ2HH2QuO7K2lb7yOgURujrm00hoXO
Ag1JhwUr9/s/b4KglMjdRnHPEVoIfmID4xBpXu7jqqfd0ZfZzs2xmMP/mxYE7ax75Luak9FOW1jb
lbsJGSqKdaCcIOEu70KUKvOEijU/BHrZXtTp/Ih/W3dAGcV67Hp1PEZO7hwta6tSuHIxMTDVLA31
XrDvixVw6Nl7RiU3uOoVx6BNVHz9PPMoxQ1Pt5PylXoWQctjmtLQggLSIqEZC3pxZiZASaZj9wGF
najYJS5gbL81ZpqEdp7OH5J4MFFLrlVaXZDC+vhTL5T5u6Gj1FD7RgDjyQ/jQC3Ot3/dSmgjdkNH
JjfgqbWsXk4jQvlwgb2zqzTZIY3z+WKMIt8YZW2fQ1eiq0FVT2cZrjccqkB5PmkuRNckUehJgKD9
BD+lkc3m3ruMfYpTdoI1z1ZW8GLSsohkiHKy9uAVKaYtb9AkyxTTwz0FN4Q+fC4qAHwHG8XYlIaE
ZwEecYVjgtfvKhSArWH6OVrx+Icg1D2bjkYLrkgnzfGbyOi8g60FVn1H+pHq+8Cphi8TsDMaMU6i
HLvJ0c+6V9ThuzQYlX2Cv/JWev5CyXg1G7IpgGRUW2l+Xq8j9Ueh6SHk+GomcgEwpQlqJQiJ+Z6W
mw+TERpPEEJxFy819X4MQr3xbWDCO4hi5qNIsIxrlUF58oxROc5ur34Mp1bcgQtRvhpmO56iTNnS
+VlJmVDi41YjNwOfasuj+E+w6b3ZabF+Vc7EleyczHl0EpWZ/0nGMf0U54r2fHtHrxxtWgAwLeVz
W4bV6/GitIZs0jEevKrsVwb1pN6VQ9+8D3mHb1ESVgcD7YeSDJwdml/Xg3UotmtZZCvnaeyTPTWL
aB/iVnCHSJt1vD2vlXYtA0Fae6mLU35fXBYW5mPGbAfKOcAp6YgDvLKrxsLcj3RZ8Nh0Jm6NGToU
tILHxqi6/3KRFjsdl9X7MOSRfPvnrAQOpi3L4RQD6WcttmKJUB2COSwz7clxp82YKpSTZexvj7K6
ecAactZsMJzLUgMee4BDooJ0Fnt2mtNzdjApcZxCYB37qNS34Hdr3xPuEDBOSZ17XQ+EMtNUCXDR
Mbf7vQVOBDdgvfJRFnl7ERDTB/RquMt4nrGE11vHDAIHo1s5tXjqHiDPqmgpuymW3UO8EX5XZ4Vw
B+Un+tv6sretdYI2YZ8qZ7MaYuzivfFM1a39nmvRlgXi1lCLTTqCoYjGMOG0I1BzpI1F5QK68+cw
iN+srk5lGBVFj5uLbh8vzOsFdNx+FLpqB+fEVNFB7Cej2aV5Iu5Gh5h2ex+uXGAST8MzjPXzYFRf
j6U0nZ6AiYASn/bhocVQ7THKB7zsrfl73Ud/zFYTp9tDrqzk1ZCLFEUUs5XSXPfOmh1DYytsffxY
ohE7kC+3W5iEtfnBFpVwFN4RVESv51dLiIg6oTJTuXbxqLhBdp/WrXlf2C0quyIU3NGzs1F+WZsh
+CEoC/LRQ3JwPSj/cu7aPnDPCjq3FzvqKW2Vs34MLYySby/mShyRrmo0E1GtJ07Ln/LPJTT1aIG2
HRlvOSjdfkY/ci+MLtjBsYt3vCrtw9vHA9LmsmeAYBK/rseDxRz0Q4EARdoPyTHuxPxbtNY3s+v0
S2wP3sbTcWUlgQcifUgbj5thaVUXa3GhZI0Er0QR2ssWzgl53BUnNDC3PC9Wh0JP7OU65324OAlj
GcOvhBVxIfiKB6x6pkcKFPb73oUTdXsR14aiowU3Fa0ciFeLRTRqrrjS02FdoYd6mGDG3aEXoRxC
KmgbbZKV/S81acBncs/IXsn19xqaIRDOAOmvy8rpoWrL8E6LFfXYzGF2aFrr/aiUyQZaYXV68GFh
joJXMJeiSpWalzb+RMp5sP+PtPPacVtJ2/UVEWAOpxQVWp2d7RPCHnsx58yr/5/qk21RhIj2nhkY
g1kYl1jxC2+II7JllcJ27FQRRuk9OJTbcynmahE58oH/bzAxAX8dALnJUnToJ+kubvJg70x58joT
GG8YYK5lljb0dlgrAGqoHyx2R+enwpmK8hP8D+snvoDG3YC4ldf7UAcIRR3tpcLn4b71R+eLUiW6
tYtmDURQ5b+b/g5BQTyuVJF5ycnnL79Yq0nmY43QrJzk9NyaVnp2AmfLWml1EcWhA5BBWfCKRC3H
VhBnZXDGaGY82ymoC9sI2yfHyf6hu8Oc0sajLyCI1IuAAZ/pLq4qUJf2GILZI9c4pX328fY+WT0I
hCWArWCl8hpczhoKBU5t+zAvfLyo3Mma8MQyE92TYgRysdhudl0S/rw95toc0vGA/yoiPHbP5Zig
WZTRQjr3rE9BA7RYLdxyZjYTHzbxPwwF2x0mEMeOmuXlUAX3VYp4GgLYUPN205RgV9HI2Z2Pdtzh
9lDi9VqeOAJxKGygGUXgdTkUCjd1gYSrULye02PX2TIyLF1yQFg19rJuiL+TgBmf22D8h3LlGyBJ
yCFCFVpeLMNIvQUZaULzsHSOBTJcnhV100Zxeu1GobtPEEb8Sjl8cb6Q/lcGw+aog1RFJKSWcKdX
1WR3exbXSuA2ZAJMl6mIMpeLm9nqFJqADnppUm3MgYtsVQUYsoX+64Lzsauj5GRNxkWtjKVXN1Nf
H7N0NkQJa0QxnwJx63g49ACIVJVciQ6mz3oBUs/UrebA2j7m9XiLo9DsXRrDq+ocjvBlpbu8l6fz
bNfp/5xc1famNSr/cEwJL4Aq02ajaLyI11DMqgEnpNJdUGS2J9A2bmTK3bFs8/6QJFPuZkURb1DP
1u4G+kgAhUWcAXDockcDgHPCWgaVJPlDj9ykghox7hX7xJBeTXsC1Q4p6h8OLIKp1N7BQwlr0sWY
KkwWFcPTs6UE+sekqKMdytz1/yZr/n57p62cV4p08DMQPyb5W0YbWTwrZRODhpJyNJPgIOj1vRYF
yhOEPyd3IyPIPpqtXs5H5Fa28ouVw+SIIBj2DBnhlX6pFWPXk8gMboxgNF2lloH2Iborb0zn6jiU
4GjxCjjCkvOpF74ZVo0Bab5OysHtjQFHXzxff71/LsmgRdBG1wqd0MtVCzOEJWa9p5SZGtWZ9iPy
VhOYQTqA/hkZ+nbnBLAGcRDZyqrXPlCUtEUiI15+9XJkFYaM2fgUW+su6z/AgqlgJdRbT/FanMMj
gpSXTTZNs3ExjI+ZizVVMFjDUKjAzlHV2B5i10LWt5xmiplDXlr7LHYy34XBMIzUcMOBNsmsddZO
q3Ot3Ahh174cHC6wM7qfPDyLk1LYY2DEBWT8TJenp4YkHzj3uFX2Wf1y+vIkUgIzSOn4coKNFKnE
EozkHSh65TRSnz7b+Vh4gQkTQEslFdhgFjwBDxldJ+z6O7l1Kq8b7GqjqLH6Swi7ELFhg8FZXIQq
g9FJPYfWvkslhE28LKSpDU3ciCovNyfLPKFI1CHnKFcT8mBUwPYlmi31QaP5bLuJZA7xxk9aWwLh
9AZxGyo+uKXLucnmwkcALGLzWXK4N9oq3ktjtUUeWXlmnL9GWaLHuCqzejIS/y6ZovRQg0t50OJR
OQgk28aeEuf0IoahjgqMiAb0W5NgWd4M0e5U0q4HIZUoOtga6Xcyps5/hdOEncs/2EKrXU3gYrzF
CwPgV0V3klZymyrwtnK1nX45s7pFMVkZBmVqipeE09z4y2oHeK0M5ouWnOWikB6lKonOVJi+374D
r5aJCJojAhYU+ShaD4vNgPdwPQ1dl5yrIvuhGUl9muwOtS+ETt9bRxEjobFEwkU8xuN1ue1kX6+1
uG3Tc9dlxZe2sFs3zgsH9utkzv8wFs8HjnMouAo52cux0LJTtQ410rNdmvPH0kqM5zAufc8a+y1l
sbcba7H7BBEIljtAaJnK2+VYzKkcGnqenvtQ7fuTHgZG4E3gvTwzSk3Fk0x0KF20L0wV5u0QxW4V
GDkOINhybr0r17cNk8yrgiWCYEhT8778Mfix5pJJFn02oFkCSZpUmJNJWfwiIiofxljxD0ra4Cge
UFLag2rtaUDkneIO1KW8928t+H30SzFLFhnu5W+ZGoRsJcUAhWLCgu7qCd/6oajPaRpM+/+/oRbr
XVRd0oMRT0D54ZpQdF3lYXmdPUka9/vtoa7CSzHDEHCgkfBwX4lMN8gtSY3hMFSiFDvTCrXTGMbR
nTO2yRGlPOM0hcHGBXd9E6DmI7J3AI00g5dQu1FFjD7O6+wcjv70UPiB8Smt6QlvfNr1Pcowglso
08Ehylzkghoy7VRy4+zc9/a0j4JIe2wGbNF9KTcfoqaR/mE8armYbSHiCqt/MZ6aVIU2K3N2RmRQ
cZtS8R/VIUyewN2Y7qhi1Xh76a5iZ8rvoLyYSZGUEEJfbkiUnwXjrMzOptTGv9u4gkdgtbJxtP3R
wm4xSe4gwY9fIlsO8o1vXVtCAd8TakfUt5aXeW6OTttUfXYG5GZ97CS4Ga2sVBtfeH2bk8FTWkW7
GHA/BquXXxjpmdmYNnfsUM4NuNTKP2BZND5qcrKRZa19jyY6DaLQIwoxlyM1UwTXUwNdWxj4GTTj
qDxEY2lvfM/ajvx7lMW51vFzzyY1Z0carfwCHjY5lOE0HUyl+y7N2pYg1dpwwAvI5FGiFIa/lx8V
dw3watOhBDeh2JFDnoldRcLtPDK75tjw/3m9vSPFm3f5dhCHkQOQTyFzzRm4HNDE34iKrpaSbeBq
ZqIY+82eJeekcdA/SkERupMyVecgHfRjmRpZvbErr+sWHAmQ/ULqF/Q3KcnlDxiBInRoamRnWOZt
vStRr0zdVikAlfZjmH8qqwTLMUTFTpLmd+cEA/KHap7VXauU4dcmCc2fmpomtWtj1UVWofhbSjLX
DWXxE4lR6J+RcvLH5U+0ceEbeHpB2eeG8SFICopTFMI/IdXeP0xRMJ9g8UMMSvMCSLctuxkP4y7o
G/sxLfC6vr1i11ANfs7b7xBwfI7y4ucYchz0UdvnZxDsZY5VW+bXuzjR9DO8LrvGc9cApu8EaTYd
8PIuC88eKf64EYoP9q5IUh3It1+bNthx4b3tI/uNjEipDJ8qedaerIKa4C7LaZHuCtUcJ9fKZgRc
otBGnmxsa1Xe+KS1TShWX8h2g7damimFaILgyGZmZ0f1zb2u+OahG6ZwZ3V2/aj6aXl0aCriTDfk
J4wCo9PtGV05dAY6cKDLBAADb53L9QVH5kxxqOZnu6+lZ4SJ24NipMaxRkBhB/jb3/jcN9TU4tCh
t0HNEeVNMjNL/KC/mgycOCkPAjU75wgrAq0qkr0f6A8Ae/ZjGutHBxX++3w2q0M3zcN9DgW4dK1+
wCZXrtT4pSvl+mPo0zO+PRFX6wCukktbqJDCOuPBv/xdBW4gUI6FZW1qfKtqPXvBeNB088gwTnVZ
Z88aPvTfbHlO3SClZXF79Ku4hhIsurWIhFKQ5UlejF4WvUkpcDTvHKkI90UT2M8t+IVHpnE8ZGpp
7Mo52PLxuub9QJvS0GgAwQlbkWLP5TdTA57tWMYa2tHpQz7w3DTVrhkSPbnXDZov4GTtM6lwF7lm
bVcvPZNvulnWxaGXdHrwzL6SpZNPHblwZz8JPuJvFT7JJrTiGU72PUGGuhVlX+1YfjTtPspvALbQ
OFtsoCDkuUsL2rR9FX6NEcuDyBYkh4ZqHWhEfUvxYWU4Ifcu6gcIcXJKL+coCtTGD2V03sw5Hz/4
FjZ+WaXpLn0I6Zdd1Z/euxHQ+gQCCOiSVgcZ5eVwNqjDXh8BEdCG0Fo3SfzuQevVb1Lq6y9ZYtQn
pQDKc3tQsc4XZ1JgJXH+IBAkgyIEvRx0zMqqp+3p3MVBOt3ZemXv9CmZ9sNgb/FWxO9fDgU+iaKQ
CFuIqS+H6rtiDPxmZMvhUdd4Ntyz4KRPsv/79iddLxs2TKL+jC8vE2osdklvcJp8dbbuqiG1gUhT
Brc67M/9OYoObVltAU2urw8BzwVwR5ODisFym7QqxatMbfAn64L61UmK9lQZcn4KkOk5K6OD7oxV
FE8U4NrdpAHLuv251/fHW1WP6wA9NB15nMtprfTUASihWHeZJvvPtV+n3y2CC0Y1cuMHenA8245V
Bd7tYa83DsNSDqeRC3GQFs/lsB1UoADNKhOZfWk+JlXf7Xoldg5ssXgjWFpZUAXGkei8k2BfFRWC
LKClqfV0wiv5s290Kj7IsnWwVCv3+nLcEj5ZGY6CAmce7Vhb0H8uv6wIlAx4pMqRMOshc+Wxb74j
ahw9jUWWvLTDNGyE9OsDcqnRjyNPWUY2E6j9gYIBINshtz9KVSnjLFoo3yylMwlf6v9ur9zKhgEw
gdSvIOna+vIZ7tIQPalMce58kfgJLbCnKcFTVZMsGCIoS97NaPcdbg8qJu3y8At1K4YUwuUE+erl
pHZCY8GeIS+00COCIxgetKadLLSojiuRldwVzSj9MNJc+VlkdbsFjb2+exheFGhoEYGrW949YYHo
l2lyldd89GGyteTk85Eb1a+1UQBhkgmSnalc4Zcfacea1sFeQBi0rvSvaHnAgo6CrfLkyskjZ6cP
hOmEkCEV2+mvMMqudT0YTPpsyuQ0ezRIDa/wNbqekbb14K580MVQi7slCxroOxI8aysCFtJIjbrv
Siyob++N1VFg9HHixOosKeP4eeW2Hkg08dq58pRuUu+0zva9fxhF4HfIHsBC6YsdONLsHiSl5Vvq
bL5TxmTAZGXesn9dWxzUL+j5CFQ/0crl4sDvV7KqRsFFi/Mvc+unx6xWImQpzWFj1nhi+LsWZ4oi
DrcG8Frhm71IYqGDDOoYQcdsBtt6tooq+NZrkvmMPmwYu52WhPRc80gf3aHI0hjosa2mX/Le6F4S
v+/MczGF4Z2OgX10SiY4265O7fI5lNL4v0QN7NLlSI/5rrbHPHmMTLUIvDDu5P/J6Md1bqOE6ger
Baa6y6n+hW4e9/pjiM3R5GY6VVY3IaTtaaVE8t5qwzlCmSjq1UOqtJX6iaAcrzrYaSgD49JsEWim
mRx7ReWkAXyhKMsBmBTmi4nCJgycUrLSvTTovGxOp9i/dTuRSy+dAt6bpB71FxtAT+M22GfPbgj1
aXoiyDXujaaGhIrStIyAkhP/F4aa9aqGQvt+kGIHcZBeKf/oNYJKsBCr+Zhz+z/rtY8O9GBaQ+nK
nZRoOyR5qq+xlBc/mr7LnN1gGPTW0770B4xBrPBTYvvz7LW6Ue413x66k9+N5qOJYn7/as629rE0
3hqAja99i1s7atyw1oyXNIeBuR86YfVjxrMkHRIlqh6yEaLRbkik5Efkd3l0yk1Mh1zMSWrn0CKE
hyecI6HglEbkzW6uj7W861Sjes4x6Ko8f2zVcqenWaXfzU2Q/YaSFX8tSsOqDg6RFzWDaO4q12jg
tbpmEvYSDXrbwsqi4F+IwxnlM1U9KfEqv3R6D1rEKLNSGPPC4OIVfprq0gi9wZq0e2g4Y/0oqdnU
vDaBJv/JC4w/dkmlKKbbV9Vcvah+khwxz0YAJwArILnyXNX/K1nsfjfMiR/vqiaf2IP2WLzO1jhY
rgHerT5Jqlr9N892Gt7VDMl6qJmRYO1tx86LGZeq/Nz3JmUcspPmgQu3BZ03ZCXCh1Zq/ZTGOUxc
J+6z+IMfhFHxXqCLIfJnGmB47vDvJZDMjEDHTqqFoGQbDPeKBvHSMPN6I0tcu1eQehZsMJGtLYFk
Exf+iJdWeMY0NfKUIZ33+MLEXg3WYuOpXhsKDxVUiyh4y3ROL6+wMJ2jFhorSIcZy4eO9GM/tlFy
JBVqNgCBK0OhxkkZjoBgpaYvq00xGDFu937calCs6uxQVmbwoLW9826ML2GqeJXBhOtA5JY2Xq1h
FqqNVMBZMfRub05yguaTkf6UsiB9GBQd5al3Pzi8ZzLFYEaEYb2IBtKcl67oEV6H4TJ6WZMjRs4x
2wger8t0BNn0twVjDwQ6ChKXy9WGmPLRzxZq5NBL0qpzdk5d1zt7qLn4VWPgvg2s/yGzqXnOPHW/
g9nMT0Opdru2LvrT7Y9eCS55imgKkx2IEEWs+F/BCU2UVAvnwL5rzLJ3tcAJv6dqJe9byy5+6JNp
HInFivfvWKrDArfNH4RGi8zS5x6a0zzGoY2KqgeVoDqgyFwezU6yNk67CK4u31w2kOg30sxgwt/q
un99H9gNJDOMUr1TgiDt3DAY/egLcBztNORhE/0sBr989yGhH4klJcVxAe9cxusBVpjN2PTKXTQO
tlfXGA35amPs47zaUta+jigIwGD7EYppAq66iCh89Ltp5s3ynUAOfu8Dv/1CmPzuUQQEhZIX8j1C
NvtKVyGcJTOzIWPnjZ48xelk/7Aiw9nf3olX3yJGIeFATY9LjCrn5U7MsJP0LQkufk8suY/0ujuT
w6fv3e+MwqnjZhbgcKBol6PgIm3rkUU7poH9O/pjuleVTt+jD+R789yY+76wN3b71RETQxo4C9kE
s8LF6HJIC5nbmG5ddrazYTjAXMj2JbIqwPzU+s6arcjrdTS6bs8mTZHlzmf7UVShJ8AdCpF/EdmW
HQYVdkWLK9Z7u9pXgIcOqhz45q4NpzB1p7G0/kvyViGASdvYdmU9s+yDVvhlvDNpvn1W6WwGHgXO
yPfGIcg6l2B9JIworMJNNFXQmTsrSXYD/ifPURQroxcSa+aeSh8mOUjNYLw4KLklxzSf2h+YizR/
lDjJvhjOhOA5oDG40nIwaskD3puzjv5coRMvOKP622xroznYTTp8swplnE6lkTXW3qfa+T3X7SAC
t5c28wF7kvQw43NFY7QuDKzgkcsuDwrK1bZn9tS376WuIRILrKHWPUNPI2cnS0PX7rqmlf19WIzA
HOFbZj8yRx2LvRpmVezSCdIML7KlVnVroPUfUa7vByIpu87dcYgtheitN/tDo4VtKswsUcqRxrbw
XclBJgM9mSBRvo+wAopdWcFAdYNEi38ZUR35O4Kc5H8QGzUdnI/jfEOJrw6eHLSd7xvF8etjTSBX
wPM0m5Dqut7+SjLFTw+dMbYflKTsYjcvomJ0cw2VTrdAu/9hmOdhvtdKJwweHbT9+x00Y/ubMUQm
sXqILPsuc5L5PpSnIfXsXLTuMBHWJFfv/OJ36ycsPErVceYpkZ9IXipr5YPtpEm/y+Vx0t14DLQ/
MzIZP5K21e7NiVRwr6ZAnhGEjoPqFCeNfMppg7Zu5yAc7Q659Fs1o8i1ldr4MQ2OhImMmv7q6qb6
VueAed2w/9C3HqJQkX5Kfc352M1lF+2HUZnivXgeB9c04ZW7mEz0f1j06jHGuV15kVHuMPe22nfp
64xpQnvosdeqvUqVpk99NHbGLkv7/ijFU6TtdT9rDcpPkfNs15NUeQ0TY+1ac273ma3GCE93ml/s
sFgrfyCUz7B6VBvtoXFmOTlZpq//KcYS8BuVCylz+5DL0Eu7OXsNcK/xD5UclPAzW72LvLzpAraA
LI243gzK2HzwE9nvPVSHtOpBDkiO3DZvDMsbZF9L3CiO6tgdZ6k9mX06OycaMk5yN4K9e66kUOc0
mMMH8GjOY1PALJxC2rynMmjTyM16M/1MJzKdWE09qPdVa9vBsbG05kdASxr0fY584s9AnQfFy5xK
IbtKJqM6hpFTfMqipsYArK2KEPd1uxw8u+yz0xgpJZLWRaZ+aJXQmJ8caWy+14Xp/LLysJDux7mX
2/swDEihpCBC5DVE8AIyD1BJNxq1VHGTzm6fa1R4x2NTDqZ0nCS9D3eN4TufzRho7EerCZhKNWaH
cz55/p8LYsr2ozKSbr3Oat4goZ4iaXFmVdRPfju3X/2Qns5Rz+fyEwp91ezdvjjXnqE3hgmhO6yC
JRQ0LxE9n326qAkydV8QWNdfyenCjVGuAmnxJlALoPhESYj3+/JN6BUtmuskyM7pWGU7WqXKzqyk
6kOnF/3x9gddVfLehgLiDXkSLuDS8ILIgFfX8gVdJukjd+jKepfWSMW7gST5bmuhzaFORXpIgEd/
uz326tNHk4z8h+AZgMLlZxYRJbymA2VVJ6G1a8rWorauj/vUaqFE4ZAr7bgg5fcysZhYSs+gcyiy
C9jy5ahZBm6/GOb0LJWR/ZBKHaLIlhT/mPNwq5i/so7EREjUCmwCxZ3FIxtKGKiMYnLnWU92/ZQ0
RwUvPq/LM+m9xUq+irK6bdgkEGBJFltGs/1GH1MflFiuPEcAvu/rSp03spPV7wHcCBMQo2h9WaIy
2pLOpww+TEEdcIflDALKaRB+aruxfi/Jke+hd0bDTqW7TEx2uUp+wjFL0jFBNluNH6cxNV79bAZZ
3SbjEG3kdldpAMEQEAToLerbty1yOzOysNRqUbeDtpTwEstxv7cN+ktRhW+jQ2ViY8DriYQyQtNB
KASCGr1CM8vhDG8sT85BzE5vJVm7TzJ93gX4Dm5sjJVvEx1PYKkkOUL58HIiLch4hVZDuc2CKjtV
WK3ta/T5jlWB3mWgJ5u9aBEjX+RUNAQIZuFNU5sVt9flgGBKDLONhuSst1E6eZVUDpKXqFr6mqF/
U/9BT1eoBuY9/Ym8TeaPNnpSn6YpngvgnaN16qy6nQ+3r5rre1vcMYBm31QxrWXDAo3mrMe3HcWo
FI1Jc1b8V3gK3Yd/GQXZqDf9TWWZcDlaTS6U2JRwO8QKpKAKn4hN+t/vHUUIFohaBBm58PBZTLCc
ak4wZDGA0ETeDVoYHTSlfje/SZg90FXiAoMGBBL2chS89XAEmNT4XKTSj6TJM2+UcPwuunDYmDWx
Ay83DLgj8R3UqHiNlpJioEcKKm4YTeGE2/1prQgZfKed6IGgM9HghgBEs3otc8v6nzblcn1P/GVu
YdauN4ggWWp0Can2wz5avApKj0zfkOXBmb978gIlDA669H5FZM6GmFe4Pw6K7ct6St9VRlfmYUTu
WswPfjX9Ti2oVHmkJfvbm+T6hmETImFmAkiCIr58D/R4mJs+tJKzluJy1OdUn+esklw1LLeQQCvr
R4Me9i1BhMC7Lq7qFlibrFcoqzqF3J1QQre+O0aoHKCH2F8LHGo/88n9He6dVulKwPE2ijjXmkvs
GgTgBfKJPwCRX27VvmcHFSXP7NRa1XjM8shEs62SnXJvYWruuxqNSOu19p3yj92WSuK1Du2UXZ77
1ucsTezULdvQtNxAwfrm3Vc9VVdybfAE1Cup6V3+uNHB4LKBVXvWg1g5l7OpH+k4SFh0k4feXvO1
eIobgf8ggIQY9uLmrbJu4tpgIUzs/Q52pqRPZm4m7jCAcXFDnzZH0cxbmJO15TeJPbBSMDjBy4p5
G5tGQcM5PeuSZOzrCX+seajMo0Yyfmxpbn5W6OHskiE8KuG8EUKKpV3cHYJHB9LrLaBbSnVYuNyG
VUkwVyGd+BlwqOSiR9K6fqahYIpQv7xRvlubYz6VsETQr0BoXC6nPISyL7XQFEZ0yr7gSybtKpMt
lrRD9tiV8SyKHlvaxWuH+e9BxZP7V5myaAPKYnFEHFkXxdHo0PMcqlT1yspSjrf30Mo9SGwsRFJ5
Y0B4i3zhr6HAduMHUtnU2UaVSgiV/mfZT7aiu7WsQyjeCpc9KDPLHrEWdqlv+nwQHUD1QxnTKcDC
Nd9B8tIVt0CP5xiHwzdJaf6hjgjzUsCJ4KAD01uEQ+1cjMSCtENQjmzvnWHErcSKS3tryVbmkYeE
lxOIPPnNknsODgNPXhlvpmaOlLONnNNz6rRbprMr8wjMkUCSNghX/RItpNiJqQ6ZhPxVl+U7OrOO
m6ELRRWlUp/sMlZ3WAqA+AYv9v74XHQn6ACAb0NKY5HaqEaISmdP/z0K/NTVDcnfw8C3vS6Yw40j
tzKVosdPysGSwaURp+OvLRlo/aByo4Xn0FakF2xKlZ8G+OGNUVYONlVywfGEv8VxWhxsSJ1RJ3U+
Uie2ieWrUgXqHyMxncbNRrSfD8Ty5XhXBGQD78+qIAAIwBlROlnVItJK874ubCynz+1A/cgJk9qL
prn0xlwK726f7pWLBKFl7mheaUQflqs2KE2Ugl4Lz0EZFeeaOBuhziSIDpKfq//wWQCv8OxGMQMA
/OLhS3rse5EyhOWM2ZaPX0lonqY+iOkjRzm05/d/GSEIDFGwyBQyFss31IZTS1ETnZOKF8+qbNr9
lW94diRtNcXW9iNxBrUD1RJCBYutb6tKayOvQraY+8EjBbfpiHz4f7e/55oPx6Gis8l+AN4FsXCx
6wtMKweTUOZMFlHuYy2pX4cSBYu8HrT9GLeVR0PEOWJyYe79aDCOYz69G/7CbwCcC1tKCPoRVVye
vDCyuhi1reg8yFl1l2qVctQGWfGqoJk2dsvapBImidtMIQRfJmgDZpJynGesXxq2J3uMJ8zI7GiD
AbY6q5xvgIf0/ShWLLYJPRiaxDALznKpqEJTzjoUcza7Vl7Eu07uUm9IUUQtYtQn6qnLXitffze7
SMwq1xj5Mfx/nojLWY2mqcfhrIzg2RbFIaJEAMyyGFygLunGrK6ddypPNAERlAbLtthEoWT0Zdcg
tgJctf7ZdBPilpgR/piazTbg6lAibAA3Kw7G4lRUlhbqRo0KgB3J8V6t6I8jtq6jvaFtgVWv6ZkI
x/DoANBAOl690t7I8xBxoVTJzt3kz16ejKE7ZnK+q7R88Kx81CgUGzJGY5by5KM8/TBS/Dma6DTu
bp/SlfCT8g1YRC5TtF+W7GzbCAKp1VoYhZoduo0/FWe1jqUjj7D9MTOCybs93sokMx49a1AqQpZj
cSBlqYsDVWa8Dk3QEL0TtX3QyGBegHD5G3tn5UFEU4nHAqQlmqpL955eLwd4DIItmZmgHg1yca9X
WtQxbFTB+B/0JD7K7Wx9vP2NKzENMGS4QShBwnldEpVko9DKMiWk78s23od4wnsxqs3PWt/Ibq7g
VdhXnfycp9nw/phGNOW5BFBcogksZuSvQGPMMgnKgoF7SjsIpfUw9JoeEcox2+Tar11E9A9Az0Os
IHdZqgc05lQBnQgLWOmhXmG5Yo77UlXGQ5ybZoCJqQpvBsNYtOfBYXk4BXTmfeVo3dd3zzaBI1e8
StXq+jFDPTsKUlVKzo7f1Y8hKtQ7Kli2Rz4DP0YLpA/YDE0e8q3vBtRAKqeKLKBJCDpay7JBkcza
VJpkGiF+xY8EZvpjW8bR/vb3rbwrJGtc+CiTQA5cRiGGVPbWSBPt3I6l6TmoM3mWDGH19igr5/Ji
FPHP/9o5OKNWPJQUWVX6Qp8UuRsOajD5D7Sj842hVo4Hqa74njeC5ZLnBew1LBuRgCbDkP2E8ht8
VuH0wGtU5zs9ziHGt4qR0+g0u/zz7c9cue4uxl4kT6qG4JJMOnhGbT3faxC/6EvRCRASAm7EV28E
dWsXPUhY2B9k7lBxlyq4BSr0+HkVyRk0aICmkxogKtwm9lcKPgkRXjcj8t4AmvLkyQ/4cifVHoyg
mB9hyWRbSJe1VXaIhNCAgSvBIlyucqzPZCmSE5+JDErVtWhDPqKKU5eurg3dp9tzvToYuHBBXdCv
nxYF73mzsmVRS67C71PTYnZHy/2x75ot0fI3g61FFYXCFDVeykboL8qLi0+Kqiz2oayfBxtfJNCV
pVXvi4FvO4w0ySMkbLK428GIASmh5pb5y891JXXjWpN/tHM3JIRSxQQEz1CSTw1aXNEOjQYz3WdS
3zguYpX899ZAQVvkp9nZyjI73k+dPTX7UZ3ifueEjhR52hTGXDtY+fypwnqID7LhN50bYTpQbJyj
tb0MvgzANQUzmhXi4vjryFKcHFHwmZPzpJQ/cpqbhzD2Bw/uaeSlyvhuUBu3HU7NvKaoYwNxWOwd
J7Qq0MATrbPIKc+hrjc4e+uSFwamsVEPXbshQHxCk38LSZbgUjTT/CHUekq/NXAP4Ll++DpIxXyS
ww4MzmAFdFrqyPRHD1Bc8v47gmwBy1Maam/kjMt5BSAxjUYZIbcSzSbYoeqPPFXB3lDL7jW2WN13
HxP8r0lQCFK4E5eebsqg2VMK3BuNq759cYxO/68Khup72Uvd1ou1ciQhdNKmABGJUMl1tDcnYSfc
1VrLGB9y3zTuFFCTd50x1Ru7c20oTj2lqjd9smX2l2NZwavNgxK2ffg0S8N8MIOs/xRL1Zbp9soL
SYrBXqGEb8NdXRyEJB9MufBp6qajEb+giG+fQKD8wzqJ6IKcGXUhenGLKwb4UwdcHnZDovfVHprX
tHfy2X4Om+Hl9o5Y2f789ZT4hHgLBdpFiifZid/UlUN63qjRDsFe+WiPZnJsM6PYWejZ7rQuGLG8
1/397ZFXrhTR9aTXT8ZO2ryIzjurrf1MLeKz3sfZPmY+3CpJhmPcBi3+eXK/8aUrK0fRCB8knRcJ
MIp2edRoFk+hVIAi70w92BeFP38Dae98vP1VK1sRhS/YSWgOiZrw4ubKVOzdAP3htTRD2ot7FS+C
oe6Omlxuhf5rQ4k8ilWD/3KFe5EoI5JRydQbarPwqiioDxBHUjeB47+xVmK/LZ48OnHidcXUElGx
xdxJU4e0mepH51SPpeFotlr1TZUQwNo5BebJ2Rhnr3BPy+D9B5u7Q7Sp6GvCnF2EUNWgWHMQ24wb
gqSjRDd+z/zxqfOt6sP71w3sNuAJ0RK68jinbQu22DAi/AGDeB+rgb6rfFnfTUqxFWSvbXwu/bfR
qFkty9Dt8NYymIQ74JTtTAi0P1M/lXeGE0wPVkV95fanvRUTlqtHiQGIPCRrrsLFbZJj9gwYEvUg
awiNb3SF1a8VUNNXGRjoV6PMwk9jWiWxG1l12LuB6qv/FYAPPmI1lMs7ubNwhuU9TkvP6qv8bnRo
dbu4S6H4ErRZe8Aevf/ZG41d0iqsRrhPo4F5e60Wxr0+57ha3f4gsepX30NICTqBuhAX/+VJhrPe
Y5AN2T7H+ojmsJT9LtUy+lVYcd3v9Fm3KQ/VKv6GLPRnbbCb+Xj7F6zdJdhWgnvGiJjutDiaf4VD
jWGPVl1Z0P1no/iqmUDOiiQYN8Aoa6eOe0rgI+h/oyx6OQqkobY3BEBCqlEtVeOoOY5R9tlxxuoE
urbeOU6knm5/2dqlAnccCAPEeGpui/tr5klvfB0kUW9Jv6AgKY9lEocnNW27jYrJ2jHg3kKGAeo9
OIbFy6MHTaWPvYDaVLL5IymEatbkgBgvG7X66MtRusW1vKaLsFTsDiSieVlB3y8e76BCTo2QlWjL
iK0vdL+x38TPBki2ofT5HwVnaQMwthQ/N1Ob/8qCmedQb1XtewKWcHZpK2XpxmZee4AB2+gCeoDp
/VICI3T6nIcZfIoV1uUzB3XaORFC/KVk6y4WH+0XrZH+j7Pz7K1bO/P9VwnOe2bYy8UkwCW5m7pl
2Zb1hpAbOxfLYv3090dPMnP21ob2PYMACRxbWiRXe8q/zJuiYEe9P9Vvl9cqgrGG9CT6LkHA8fLq
DAhIQnB/YElWbCoN0VNkYKaN2yAuM/W9GzSllVxY029fl0EB3CL2AcQKEMLxoEtDGpNlMWsaq7a9
rpjfRjS0g2KJ9UBJCuu+i4QV6t4gLpSrzuAeGBnFByqgYAsJuI9HdnFgadMRpzoTy8xnWqeF5Y/p
skCYtI10A3saanbW5ugkSE8ZOQ0t73PUdeKuqeZR9zsCPz3ohiK5dCG8PU14MugtcJlIe95gwDQx
CaXoSV7Vspd7Y8jMrd1CUnx/ut/ubOoKhJNAEYkVNPPkNHGqjH4xysfUrkrralByNwnqIl1VSU3c
IC+Mdm6eKSCBiaYasaJzj792r5Up+v2c0TnOVddlQYHZU4tpQ7aj7krVmLd9LMxrExmgzf/iPek0
reo+1F9OAVIQNaBC9kCxAHIAoB8go7QN95iiodX0/lDnXhIc1KprjYINpbnjl2yMLiuhVhLsxUl5
SKBMpEEVeYoZuoVScZzNkfu5ibr6OlsM71LT/O0Baqhkx4hQAFmEqn4SHMWItWcmM3jVGHMXzEWa
f3BiJ/EXgfOgqefJhUvvNyLm+N6lwoLiBbsHVfA3exec0Jw2AkZ8NxjZbarLUcAMxosWakJbpqHk
dkJiXIWLECzCrWu/oKP5ijlt525WTxpxgNQwt48o3cGxWAwXOm0ypuPdYCzS/TKkoyI3FM2y8nZx
dMEB1ANNCamnWMq+tfMp2uGgkOIOF82aFyYmevHbqfE6Y1MOoESvDDOqOjzUlt7wFzk0t6M9ZNJv
l8hGLUzXousyHwDnC3exv9CtdmMf17NqJZgI8zbCkFoNQJYOuBqlUjwWToqi5jgphth4oinTTbvA
KMA6saVoFnMxDv5kFsOK3DHQJxsohym8dCqgqcBLWvwB650psGZ7+GaBW9XD0ZocOqDYN7LJU3d2
gqpbFBHolmzhDHYKPZlF7XDjSqcht1e1/0EPiy6y3a2OMbTmF7hjTOzfxKxx9MStfNvLpcV7rS6N
TyU2bv1tCUECa0du1wcVBEDq95E9JNg9Yzjx+P4WOLMIacazCUCJcoGdWnhPdYz7Ts31ldcYNJZ0
W4K5Gc27jOf+gS/z8PT+eGeKnKtDAYpR9D9XwN7Jqi+7NEpL4PVXZtQY+OWJzrVgfujtD1ZAfQ/l
LPsk0t7aW8l8MyKay11e6Ycu6brD+49y5v5cq40EoPQMERE76UyWmlik0qTZVSF6XQlM76ZEmbPw
IzU2fgyV2j2Wg1tfuD/PneIWm321uQCYcAp/6FHY4FIG/jBnsRFS54k3CvH4rhnlX/aYWSEkXHsu
5/fqOX1yukm6Tk1qF8AfvKXccmG0Aao30XUn1AuTemYRrTV6DdNgQAl8zeNz1EJCYCnT1YcZQQ/D
71s7eyTrs3dycuU3q1EvUQ3O3bgY02Fy8Zvc4J5EIdJZhlE0GE3PpYPvqhLFTbGJFI6uCzfEuTdb
dTfomHI/wPU+fjPV7m36NmZ6tahZG4y0x0NcG6SPhO1ANjVPF6LJc8sDcgof0Vm7OKeJ+hSZejK5
NhIc6lLvxqltQpEP3WNPr/l/cc+ukCaSZjD5b1QcYy72Qa2S7ApzheE6bklotdrAjGjGcvb9nXb2
rX4fMEj14fp8sj6qGShkkU18RQxDN0qXm8gZJ+0mMeEf/PWhmCawmWsoRr5wPGHSticjqVG9nssJ
uURlnLI9Ym5RRMJbGhcGW3/ZyYUKwhmAHcUiPGdPfRXqQiCWqhIklZOZfqNZ1WxyU2tcv7Uw7N5Q
c4/o0thQWmGLevanWOm9S8HnuVOMTgbVdvJp6nDrCv5TKpua2oz0iM0Bbrh5YCye2/tAn3s/k269
kyiO31HXuYSVOXuMr3sehNqqinhaJ3PUliuQq/yKEqtDeaxqlDvFG5HArZOmuEENxy0fYzBorT8P
4EsDTSnrT6WqloQ6Kao5F6bizEYFwE9iQGYIyOSU2z5pJQTUVKB2PgnkCBHJ9NsMY0MrafONLaNL
FIszLW10M4gdad5TIn/b4uCSJE4nesPDQ/fl7E37pl/dEerECd1WRtcxqJDbfFnA92d9hGnKkl24
TM4cgzQ+uLrWVbgW2o7nXhssNS1dLm+8YPu9E1npB680o+37W+rsXANVonFE7kXH7OQiaem6drDP
86vMlcNWdUtvazaJGdQuEjXd4FYHx6tRZCAhD1qroQTVATcyaatdiGDPnCPAxKxVbhpYE+HW8fui
JSiEg+jG1YS5b4hxKeeIlS+BraeXim7nthWvjFE4ZyPze/JpJ90mGFhqhrI6BSJqUgzXdF76B7tP
+x0pb/uZ3H66dFKeGZbqs8F2Rp+BZvDJG8ZSUp2jmnrQqsmOfLG4iRYYCJ1uW4oQOIl3DnpCXe2i
5/j+LJ8ZmSyPThapgUOh8SQaqp24sweZe9hnSmer11V18EZn2ikmfNYM3Z9tDWfwwqBnFvBKEKEA
Rx8B9M3J4WWg1uIkFYOmmoi3AGSKjT1QSXj/1c4sGxcAO/wQaqcc0yfXD4Bulx4WitMZqNZQabI4
bE1j28E3/usbkm3C52Pv0y8+BbvFy4ItS8UBVIOF8Cej1R9knF2yFj/zPkCgAXiwPrHmPWWAoO8a
OZGKW1pEarYVsOo/jblj+YmzXJL3O3PMAf2EFgV7lHoivnPHW47ArgCABubarpzlpvKiZeYo17Rv
nV4uTZBpXiM3db1EH9NVuyCosm6492Rr/Hh/Ds8/yKqDR/eCWTyFK7nNkAw9J9EVGgJRKFyRBi1W
M6lPBSiCcddp2y6p50BP9Tks00n39ci0f77/FG+/PF+DI4HiKhEhJ9HJ12iEVddDjQWsWi9hzPOg
0+TaQYOe1oVFe/aFcVKjnoRYLOHFyQlUi9JMhthSDjkS4BwCcZMZfiqMCNksmul7aO+63IlEVTLf
iQYr2QLBa6+a1r1oHXzmBgB5SESlrSrDXPYnhwPDebm08FYa2y4BRC1q+2OG1tpdGdfD90wx0j2d
HvNxLtoZM2zEpze50plYuy4JElnvT8LbqOv4YU4modZUUtUFBp1eqdVjQqYJ6UebnZsmq8egmDUX
hSRYTp4bP9TIcl3Y42cnhgwOMOaqYfiGXdl0tdEPqM9dZWQhIVFZjuw7OOVv+CwQ3RR57d3Ng4i2
6OmtInOKh02UqVSb9z/D27PThMFHErQy30yAFsdrMTNZjLHdx1e55ch9admzEiy4GPYXxnkbWTHO
qtAHTpBOxmmQIaTjJcqITRmUa/hGTgYO0hL9drHsxEeTTPnw/nud22O4XMG1wY14VRQ+fq8EcR/s
OydOt7JWwm6qp127DL0/54Z3gQVxbigcwzhMVuQ+JdzjoSp3iCt35EzJLCX1Y3poYewuiORViEdc
CFDPjsV3XCW1qBWfwimczKrKqsJcVmZJB5EcEKLVqRNQLutSd+vsUNQzKfOtyIDTSnGV06+fVuf2
oVCTD4idmJ9KexzuRFl6z+9P1rlFCDKXIIkLgq75ycHQRUqzVHYWXzXmMG7MOlK2Tl6UFyLQ3xNx
nGix2RCZR3WJ/+Z+PZ4oo4wtEY1zdPDSfkq3Tmqq8nZOZi1+kJbWf0nbvNCC0llo9g51I19TeDTZ
DhGoKg8S4Qkr4IKYUyBzXvZUzhPWz/Fg06Fp5Kz+mFquTr+OJtEFwmnTHIsWWZi7lst8CYdlpk7Y
JXb8KzUz8G/cRRjGJEY6ZYFoC2cIZadAw1scK00COifurwpiOCGwZU0PuE9PkU8RpJjum0iwnFU0
KWUwenpFWpS1jrOPXbUxgyFJ7IortTC2aF+UDVp8vd2Gg5wmb0Namw84JoCUu1X1xf2UaflU3syd
JxGLRpVyM5uZVYYddlb7wqlK4BhOnWT7JbeNF7tAot+Pqj6ONvk0lMvOKUal22hSoJpZ47fo3lB+
m/dxjF6mv2qT3BmKAIM8j0r/uXWL1RDOaNsfZHBeslHUOr/VG9mgAjTi2eXD2JP9RoLZRpcIFDpq
vFDwhd+pXfyRxAAdiCRO9dbvdGzE/KrSZsSNupbSUKqY4pVKe5pduCjO7APAN1zUYGOA+p2mxlFK
91VHnwUX9bG4xpvXWvwiBmGxUNtNLuzvNRA6WaKoQSBhTeQHJOZNkNm2woirNr3y7DjdUL2fsM5L
l7BcVLmBFx9WZYH4oZNcGvht4A5QhUVEMg4GTT+9m3td9EbruMmVqeb55ww/hC+jNmZooeuuPExl
zl0s69i+8L5nbmHSBQ40gFmAut808Y0k6jE5ppCZiO7e5aPsUX6/H018EDLP/E6/Ttm100DZW/TN
hYP7TDMQpQxemwIPjAQqEMcHgmctmlnKPr1CxbPy0H8a6h0WSpQ9ejxp911rDuIKOUu98xEGKV+A
9fQPveGRvyGZmvuT1hq7NOkvmV2eWXKAbFhwlAW4U06dY7EHLJe0VQEpCTvZcHWSsmX9FE5Ugi+s
7nPzbkCGXLNUeuGniPIUeTB9ydoEKbXUhuC59EHhlT9VIxZ+1nvehmbopZbzuddjH1EwR8mDQsvp
3ZzNZTG60AYhl+tbDhDtgJmycpMp2iXR7XNDEdSsNB4SYpL94xnOJWgvAiyWtUZz06LTEg6tNmyn
vJp3719iZyKc1e+SKBtSPzHH+ih/KqFFo+eCBcGhtMnmyPBF4cU3Yy8GST85k7sUotYls9IzQ9L8
o+eHlrnhIYd3PGSMdwrebm6MIVidbND5t57o9sRbD6fHMLcm5cKGObNY2KckcjBNUN079XgSmTFS
NECmOsV0fuv008eqLcQLMF07WDgmfWucsRF+/7ueHRSEzW/mEnN5UostQAc79uSRO6ZNH7SDbt8r
czUG49QVAdrHMpjq+i/7LK7yjwSrgK/XjOV0idpI7LmDTUw3WQIhv5jSmxNEbAjnwtudm8LVeoIY
9beejn48hVrcCRvFNOVgdAvuPDZXv5EJN1x1znYiLZTN+1/zTKgFjXUl6wCdgsJysveiPCozR07K
oc3b+sVxqz5wsSe+sFDObDvCfPpy9FZQ7Tzddko6LJmTu8qh6Cp9N859FYilcoNOtNZf33brywDA
YlG+rXXN0+z1hcdQph6L21GBX1Ea3nOWNe4GG85LKkTn5uvPw50cKBkIfZtuLLl74qV+kljabjYq
GVpJoW8Ag12qSJ/7kgCwOLos6ttQfo7XhzSSbnaiyTvM5jL6KGuKKxRXzaAfFPnw/tI4NxRADfiz
K2qCA+V4qLkG1a8hzHjo5nx9F1HvzXriK/Zwuy8MdWYsRvFAltHCXKtpx2N1LXsrdxLnQPNmOUyk
Bm1gDqZzlQ9Zp/lAA4z7MW+9fFN4VvajNft29NF4x8gSRiY70jRmd9nLykBMuyB5tj+qqbfIJ6eb
TLkx8XJRA+ThoyYsxaJaD/ib6Tu3yq0vmSnFGFggYa6TorI/OmKxvqDWSexu20th3MlGcaIt17z4
URdGiejj4MrbiFwo/uYSeM4+NAD8t9IJxFQw6VqShg4MDdUflcj1/NqEAOIjtS/db0i7S3UDpzR+
STEMmf3CGlXz4LaVOgZRqg7PuZ6N/Q7Oq/WZehyXFBkKSvVGgoicqWhx7g9ON9Ppn53sV0krm+bI
+5NxJuaEL42e6Zq/rsS647lYbDuz0xoJ6kTP7etizKNw1hA6X3sgJB8kzQqQjJ8FhNsLe/fMKqAd
gB4CdHeCgdN2S6cRQKmY5uJJYYntiFFYWCQd9Z7Zmh7ff8lz9RY65SDMGc4C+nSyumWtSIB9hnJQ
8Nnbz+S2MLKUfCa+1qu9UsyKz+U1Bm1im/dmZbwiz9L85aIEhiqAKvEqAO1o2ServsS0sLcqsHal
rL3ABjUbRK2zPBlIel04gd+e84C019CAy4sE3ltv1T9FI2VpVk5s040dkdvYE90q+yJv+l/vf9Vz
o1CG4CqheAR87eSjpkBR3KwCHpg7WJmJeTQPrUyir++P8jvFOs6KUCsC7MD7AFkDwXz8MnJqUMsB
1AQ0zu0/oOU9vObDtNgB2mfFEABo7jBIc9DGJJmVn9D2X3ZzCgs1XTT7Fa5o+j0bWw9osJo8zYj4
70dW86f3n/J3CevNU9LrWQMV4Hun5YWKzj9oKKKjGMrv60BBr/QFRa98Fxn9+GqjXlcHClCA2Pfa
ofsI3mAYfOAV8tUmyZY3MkYWYTK7wQQORO0hnBZP/1YD78FD2IUp4aNqvEzbJFYlhSZFNLnfDEb3
hONf+sVtyzHxDZpr+1mfsiLM4khbCwFievEsMI+havX9Q00n0gsNe6kHv5qmugwBrgAx0mKrtiCq
qcarpCNAMbIQVusPnGi/plEkri/Rpbcpj89ZE+jD5EbURkX6sUkW7xJg4jfe9fRbrmruv9GhSKqd
7BQKiIXuVmNyhYp5dyUoe82YUCTlr0Fx4z0ZGhqDOqTGm7mKB0oI5fJULvm4qTPFCa3BUbeD09v3
Q2Ivh/en+e2ZRa9pNfLhM60skpPTMumXdMLmBhF9txt2WCq2eyvCraeytSL860NZFP6JQSk9GKcL
ylVcmngFejFS6dVQLXrcI6om2hRGfknN8cxb0ZrxaPz/7gidhhkKPaa8SxA5Kd10CPRpqTY6cOQP
kyEugVPWzXoytQAlSZAIAKh1nKr1915hGZFH9rdU2YvWG8luUSwZuKXRhrrbqQ8e3IOwRIfUTyt5
SQ3gbTbB52R70mADBsx9cHyUaLnVuH1BXbg1cjUsW0+GkH6bIPY8LIBhYYAhbC7p5Jx7ZcIcTkgI
ht6bwzgenTJXUK++mtTM3bS0Xw7S7la0WD9Gj1UUzYA9ojLaJbWgrND0LXjc99fSuTMUihBNJ2vV
LifzPn5xdGvG2Yv0CFFmmbPRvaI80AWKvF8zThPad486U+8P9D0OkrM43WN6xJ240LhWNm1l6g9j
nrmf9aWyfpmjGNE2dAZq98uoXGrQv42xeUgsMonmEd0BeXb8qGViNFLLMsICBSxBaCle8jjF/MtA
zKLFPWeunM/vf543659sFlACiS2nN5X8kzB7MPE0GAvPOAzjmG+0Qeo3Y+XQByzwvXl/qDfh1joU
5YF1swGs+x2o/OlmngbCDD3tzEM/C63ZLOA/N1E9R9VeRkq3o33uwgGWY2WHVa0ll2gzbz4uaJs1
ryXcA4dK0evk4+YdRlZCaIdexubWUdPoWi8afWN6gxqiiTrv33/dNyEC4+Fcx2C4e64Q5ePxCo0A
hJzdOOAbYfkdRMNQH2LvwlH5tre4DoPACdhkyDi4bB8PozmVRB4iMw9p5yLlPlpdd+9VOJcjfjtW
P+kGV/dzV1m7PKHv7Hu45uAsV0mdrpqRfX3/nd9O8apfSBGV/yALdyqg4C5ofTjtZBygdYgbL+qw
GtL1/gqZMefD2GoZLTav912zzC9E1G+ONxJhThnqaiuzhTTu+DM0xYCcoZPbB22K6sOgYrsyLwY8
LavG/AFOVNA7l2zF3u4dtHnAK5irlCX/vZ5+f1rQilSoo64mSyhw5dsod5aDruLOodHj3L7/Yc8M
xelNoZiRQACexpuVI2Vamql5MJsalRpX3uWa5BivFH3z/khnlu1vVzFiWlDGKKwev5TWyU50aCEd
9MGzV90oK1oCS5TahTj9zFIBigDGa0XLIK50EqejSVthM2WqB3vSaAEtU5tRnZyzTN+6WVMPgSX7
7Bu2AGLeDV2VX6o/nXtPYEKgEEALkSqcHAf6lBRpCajsYE2ZuJmlrMJ50NUL2/N3G/no0geFSvUC
HR7wbgR1J8NMemb2pCPaQZocrn5HC2kMKMK2wrc1WdS+hYWC6pu2oj9yanm2rzeG+Z282Xv27Nr4
riJh/RytQn3clEp51zdSd4IpWVuso2VrL27SlubdmGHb7tvlWOM3ofXdo9cWc0PoCBrkYAgUBQ1O
hdc8ca2vSkxGtFEqgMe+0zn9S2tluD10uVTI7adJCWsQ+3/ZypMvQc8ErBLBD43Ikwm3Mld0OUvv
YAD8CInUad4qKGK2hTUHFT4UF87f0y1DgZ3mLax4BGVXUbKTgCeb1FLrHFxBhsluHj2rUnbFzB81
4UwXYozfVMQ/z/LaLYaMCQoVgVHASycnARlX6c5GOx1ypF2wx4u07q5QnEm/W3LObFyZJnltihkw
BwYHyVeudLyTrcEz77HzcW+mxTFKP1PI0DbSGGw9yEbRiufMjGbnrinUMmjx1X2dIrjqP1qr8G7U
UdL/ppma2PaVLEaLgs+AogbaS7GV3HfJZCX+2Na9CLD1KNUgLuwo3lfcjl+X2VvgVlBlldupUKkk
63XTTqHSYYcdKLNmZ1hkFDlcEqgV8b6f1OmLpeCcFzgleGdflvhCYAg41tXDOI7dFi+RYb7DGKOH
nUIp3Nubo5caD42OaLmfxkPuBJjKm/UB0fQ03oledva+QC0IAL9LEerT+6fY6XXAhECNhd7HIQbn
8ZQ5rQqnUNgj/SF1a/egKaRQaMxGfXE9ZJM77Nuy1p89kUzxfGEtvKm3MDS9RIQFsdcmZT8VmQBc
piNuaw8HAx+WPHCTGnRlMor4BddzZwgSEFbKlS3pwB00qWif2a10gMticZYL4h5nvsK6JDl11p4F
Mc/xWY4g3ygzWQ0HOuZtkJXu4Iu80396JiIqdl1iEohtxoWD/U1EwgfwKGkB70LeALjByUYHlZ/r
ohb9YYS2MxzswvbuNZRhGjK5EYuKzJwyFIbR/lVvyylGRLmJG2mHSlZ3ySbV4uwSUe30KKDhxm1G
2Z/DhyjpFGieoHOExnw0H8xKePdxr2S4XI1GuDTdJWnJ02uFofjaayN57WDSnjr+5AUHBSZb40KQ
22d7U2JYUdvyUrRzbpSVdLNiqGiEnaJNy9xbIkUf1AMu7WWYLHm709rCvBCwn1nKFMQBLYJdJKwj
RT5+GQt8Nu7HHNkp/Oy1E6uS/Lvdxml6LdTzlTkPB0mkzTV2lPadVlWXGsJvVzBPsPbHKVye6c6L
sROY48zqASemaJ92XbpvHInXghM5h9xo50DY2Ma8f3i8aY+vk4hdIEVEknWUh09iIMTjkFsbqaC4
XLAoSUUOpDllGhoMlKpJPQx13pg3Cnsg0PS5o1hkqnwDxK0BR3Cyfx0sQ/4aHIQqLzzabwfq45uG
R0OAhViCq4Zg8HhKitij05rI5VBohX4tMmQ/fbrpzTcH3ezZH/KhnMimlykLO8skvW4sb6kO6tCa
SQCSJkb514BegKnqWKV+53Slvm8lgUeAPRWoC1up7TYwpMWdEyWj/cUwOnvy2xrZv7DXm+7B7ux+
CtQ8EV8hPHY1bchmiFff1/J1ZPPfI4GXtX60RjZ+KxvMXNVYHX+B+knJB6STpb4l4xgg5mAkDyZN
/69qj5zbhUj2NMJcZ5EshOYYs4Tk+8lWNO06Sj3ZLYfW0qI71aqcmzKLAR2ZS+79qIyy/wXBsm+3
jmjtpwtLaJ2Hk3mibEuyS/kDtP3pOeCRq3Rsn+UA9jMVG2fWrV95bA2GjxwaAQjCBtF9k/VZEXSc
jbj1EkN8KeQE1EUzJRnj+w90WonhY4DDB8btrfHQG6we4FMIbI1UD45ljcqmidHRwlcDxLhm0Gfz
ZZJ3UaDNplOGs4nClT+qivH6/kOcOYfprsG+Ro8SLPLpOTyB4oyjuR0PuC1lh6hT542q5NFH4sB6
9/5QZw4OphzDcRJcG4rHydGFikNEdrFMGJrP3n0j83Izl00djHGtXlUc/GGZ/1tf6j++T/8n/ike
/mt+u3/+J3/+Luq5TdlpJ3/85339s/oo258/5e1r/Z/rj/73Pz3+wX/ept9b0Ylf8vRfHf0Qv/9f
44ev8vXoD5tKpnL+0P9s58efXV/I3wPwpOu//P/9y7/9/P1bnub65z/++C6wrll/Gy5b1R//+qvD
j3/8sdap/+PPv/5ff3f3WvJj/xd7uzZlMfzX7/r3D/x87SQ/6vwdcCioPUSvaZmsXbbx5/oX3t8R
tmU5sj0oDq4UnD/+VgnaJP/4w/T+vtZqVnUMlgv9IlZSR0y4/pX9d/JFljA9EdJTUok//v1cRxP0
PxP2t6ovHwQlje4ffxCaHe9UR105T+ihUwFjPP7n5JjIoDonLudloHpDhIBeGXjoTeFB/Ayt3dka
TnPltd1ONXZGre7T313W6QVqdB9gP2cHhVYlT541IwpjKkn+aczERmkaEBp4sNJ1IWpe2+X0QkTg
lUYcaKllB15epz6679s0fepmw1w3/WHQhk0L7NsWSexrtDrceDj0nuvr+bPsLHFjeN9azCxn3fWr
JMp9nJ/z0OzSUMR5mLmtH0/11YTvG+qH+m0FQBJZmg+NpwaV+QWBfACcc0BicqBvkAWFutwnRO9h
tBg7ZG8aoCUgSxxlo7QroADiuLJukyu1mL9O2ijR8Mt3jVZvGyUL2qr02WbPw6zs9Vyiqpv1m9RC
biB+EdDQkxFC5AtiEj7WWc92Drw193vja1/9qGuNFswXVNf0kJa7sXe8Mhw6ndzB7q7aXv3UFOWu
6sZPfW5+X5Klxk88/ySWKx0nxtSDtuHm8qYAX4nXuuBGm66xKdw7QxWQnAH/BCg86u0SeIi3mOOj
MUVXY1JNn53GCDr3yfHunablPS3qQqUWTGK6b7PECCqt7Hd5RXU3c5IPwHu2baLuuTF3jV7eqNNL
MmTeh4Jo+7Oo3eZJU9L+Vo3EZ4m3o9JKfB/FRh3dL5qE/q82X3Vo6jIXvmhB/HcQkDhZlxi5VGRi
49COTQjTrdgXQt843rfFVW7zbrmWxTSE9VRvumXEZ8pEYnWmRBslPv6bmM72XdCMJVJJmdpu3Cx5
rJb542hmzbel6cefbv0l6kvfmubXdgVlR+4DF81Dq4Pvbz6QOkH5bX3cnUMP6/GwLGsRlPDNYEKU
y42+FD4IwCduru7zhC7ovGaCQFDLfSrmbNtkUeVLVS38Xmi7ydACuFUoKVOyqT7R1tmM2i232Qfd
rq/tSBlWK85AumaQZN5dpKn4bWAF2qf7MrM+1F70WQg+KcWKHK3QApxDXqCWYe9wrj8A2vHt+La2
D5GdBQZQAzUx95MiwhWs2OrlJ1efgsr7rgxGmI7FQ1cmwjfq0MX9Xe+38zBc67bwPa970hPvY1p8
X+JrLr9Pen3NP721sdLeIKgU2sPLUn7zug+2mV3hORFOYtd7dZho+H3m1/BM/KkXPLw2X4Nw+KZF
jq9OUPbM5EOk8/+vCXzTRkFLPLiAVZiVLqia9FMzqw/tkn0BsXWnLuZ20QtfswNj9jQ/mZrAda4K
typuPNLExqufaDZ+qKnZTMUBXopOQ0jbl4ClgnhyG2SQmtqnjtz7tTHtlU75NeFBe2252QNWWbcG
ne4xTV/Ktk82y5w9i3hxdkmibuiX3nk6ahA9Cp5hlVnzd21p4uelrt0P6JhXuyICzqNyaGwqQ3tK
zGG4Wia3uy8Xr98ijYttO03dw9hOSZDhCepXXvtA+eJja4jH3B1vc6/dZUVW/cqX2fpcOOOo+X0M
SFyPniysKenF+8xWnXaPq42A1cGtV7v9kCi3PT2p1qXE5XQvy4A0iyxtamP6N61osfKU1/hsfoyk
m+G/8dUsxyCLK7khk4+3VdH1geLO2ibu3TE0FQJdNCTj5jWaeuRBKycQg35fGb9IPsMxs6fn3rwW
yxIUdT98cQ0ZbwY7Tn6M0Tj5hqXRglra2Zv3U058ErldYDhtVftAkV/GPndutBYZ26RyxSbtpNw4
uertuoo12rhO7+edBe+iuc+Ro6UVbaqxH8k4xWPoGcfgpwTkxy7zAI+D/Ve/D41roCJH7tYhDoQM
j7Npmi+60zxnDgo9UfSMqLbSeu5jk/6ou4LNXDgBZSZ/Zodl+4Gdgd09PRPFuU9VfNRi/FJ30vgu
2kDGP7KY1rvRXM+FOJTx8GJnOIVHbrQvYuMq79RtzjIkHPMXA31gTu0Yrd50DoggUdIrwmhWAzGZ
t5CV/SlC6N7Rkp06PyMoEeiO8lVdshDRttjvSjPfWYtwcGQUju/q6D/Ez9BDvujucoNEBlQj+yPJ
c5wGKrL513Xp3jl1+tJN0+gn/XSDQS8Y1cIf2o+pftNZYQ+FkzWiq0u4uB9cM/5apmkYjxUAIsxD
uhvT/Nhwtja6GiRq/GJmtFhA+Svk2zHt29Hz7ul3+K44dO1NFz9HsnlROvZ0czUYDiySxu9LsjfN
2XhlESYO4FElvmuArjpCubWm4mvqTAe7wfipfXbreYZBNl9TZyj8MTbmTaU6CKtEeJDVdrFNPOnc
ge9KAhNj32RoG3+R2uh343ADGuKDztgHc8Ert4zjZV9PC5yLuyoed07iBQSbd4Xp+mJgkmfvhzm3
27jRQ9dtoUWTMAVJUez6Ib2esubQ67CHakIMMLmU54fh4OFw6qdFNoe1mX8ViniKxuqbWdTXU+tA
8SrpLePxUrKAFcRWhRTDx77Stknu/tCn3A4R/fshbe+L1Lya15O0TejVxJ2++EvZ2ttZ15TrSDEj
H+BL5wMUBXqycI18nWyF825a0KHBgg22wLMWz9Nhajq2ou5SpVSgcZe8jDo8NVN2EJ4nA6mkWzpn
GzpGz5ZRPin47GnNom0bWW/RpfX8IW3mAMOmdIdl2DNZ7xbCwhan50AuxnVtT9to2vUGNJK+DjK7
/yypNzkggPykbnoATgvSnTpRySI2uatdC1Hd99kBV7DMV0dd3YE+uZ4acG24K1bOAFLI8SNzvE6r
HZEBzID0wAWmB+RG26z4f8SdR3LlSJrnr1IXQA/g0FuIpxUZ1BsYIxiEBhxarPoac705yfxeVXV3
Zpr1lPVqzGqTFRHkexDun/+lvV1LN7Dm9AoZ6w2q8nvUW0+6dkAy0ANM0A+plw+LMlyFNT8qRDuR
YFC+60buFYP1I2/6d1X9Lkt9O9Tf2qIfpu6oxZ+xOeCGqfaTOvizMu3sptjmfcuCcJIkcsTVOZHn
0fmIxEEdXzReaAKV/bQMJ3kwl9fKrcJGXXZ5tnNXFlmkLxhuAsV90Rfgx+mzK53QbOeNyC8p/3Cc
Y5/byb0z7rr6p6xAw1HPu0lL2C3Kj+w+3PUqKYkg84GITJ9YNM+ZHFTkdGeTIBd7jNlH0tF9mxZY
PCs/ssmxwhRTSB1l36rDqzTkx9iYTilOU89uxwulyCjUjkS5BpVVqpd5boJ0MH61SBDcWTWYYuod
cOgGAT6LrtzJAvE/sYZBY1Yar/CDlRM/5sw/K9nspnWovHZUfCjtg0itfRHTXK0iETKt+tnJurB3
mketO4uWxyARD0P6bat5sGo5i6166BJx0NfqRk5wGqwldQxtT/qDPbw08Z0j7WlJiTRPb6OwMqcN
Tc8vxtjuU8ami1KksvSB+P0uZ93UsVF5upHkYQz0YnmQseAsNQ3MuQfl4Wx68PKyO+jmeShnlUVH
/7ai9bme+ApoA6nxHOxHN9OjnbVMHCcycaub2fHG8sGU7U+scH3gztwTa66PNLg8FpX7MS99uGrK
VbTatV/y/VR/mXUTRCaHhjIx6kOhIppls+3MjBbs5wq2yG25oHW313Oyo1ahe3btnNWiO2ht+9Ib
6y51l1czmV5yW5yLVDuyTfiTYKyp1WOjq0EqkrOoa2LrBC3n63Ccu0b4Eusaa/bsKZZdbiphbJIk
EyzEQqJKSo6NpYaSJmuQscVrWnDEenjKunXnKnnAIedp4ZIryCq6kkUlW6vTiKIs6Pqi8NAEPDvl
zJw7qEk4Zes2MySCqNgMZNZ/dikngGlQfzG2tu8W5ukgnzX1EpeWweIxVts1F0gNLQIkA/ZcM4iy
ymh9xRYL5YLN0Y5kuovFsm2kpu9wUZj7Ant72kc/CmuNb8WsVP7YtfK5XVtW3ASxhI0KfwbkWjPA
Mk2qG2Ok79I1JVZqElNLuY20kT+x6Iyv3I09QKmw9MkwqZTX2amjG8ht2I668Iq1nzd4JvZrq8ud
PeBiUJSL4xAlxZPDEynr2dm02Ed97IMjIrV1VxPgGNTjEDp2orwmDkeBrLKjD8Vyb5mqtJ4wmdY1
kV+XzF43Ysq7fZH3jifzmuXAsENZ14fcjR7tVlc9uhAvSVpL+g2rG647moerrzQzw6LtBbIIqYfN
vVs5K6tPaKHslmZx96WZa7dzCqfw0Vz4U8rk1uj66k82fSZOrXSn3jYq3+oKBoM09anLck9Wz0bW
xgouPFU5mKPxJJQiQZHn0E7PKcusqgDK7HMUnb6pq6HZpYZQgqmZXG/twDntsdX3jD9bqbUsflTM
LypyZFrVHW7SRlatRlvrtW/yPVmuD53qXkumvySNPC0fv+y18SZjHTzSBYOo0b4tpzhVq3W1sdsB
5s++GGCpSobHXlM4+RGq769TlVznau22tNnj0Ou5bRGeTZ/w2G6ztDoeRBMpdq92H7IVb4gcHnUp
dktnn4hYgs2rrjNP9jFPvxvDeW/VYTe59jeUREC97u92NL20iz5xbe5E+ctxX+JJe9G17gd4/pMJ
lHoguPmXYlufZtt91GX3bivDY6rz7RVDXMukLYhlsz5lzKugpuHiJkzMc7/v8LHrdeOl6VfJAf6Y
WDSUOpEWe+NI2LTZmZa3QNfVRN+uHYNENqyvrWrGm1qhiqdZEFI68qIoyup164OQc7LTiw+pDTGl
x2PtpWZ/re3GCs2iKAJr6M5r0SUXO6t0z1wcv3TqzQrKu6rqS8cW0hXlU3c/DqbDz2SuJnqUVslC
Y80BDOCWDrxDHcevRZX8qKviEpndRQr4zIJhSq5fIyotnY3XT1q8mA096qB6tkfrDIfjKVycu1Iw
23IifyzkuOlzWrQXe/nERHOw22g82Q4OVMYcCKZj0Yw3Mra/3B6NA3eWA78d8z5Wb5QabGgxkb5r
68zsVVi1zltL0JxHn1jvVdKFYLdj3xYBHZ0fadbf0iTamRCq+n0jEVYTFk5WhJjOOajGAVUb5Ea7
27YzefK1Q6XpR3UaPGSNz6YoFS8p7W0025vR0YJcm4KUhD871X2TUdJzWakomQWinz07BhsadPG6
ZjEBnQbQhtZxxJZeO/V70uYZpexPXS/528NhSNkJe7kfdOCMOSJr0B3yhozZ4hQzoi5jpN10ierf
Kf1eV15ABEe/VmTDjps5qpcwtu7iTg4nu14SRtEZQ/SCRyHJ+v6ViWg4uY34ZbDX9coaaBOjn5N0
4GjELlzGZZppppGzhu91SS+TfR9OFD2xJvyjzvxgT3ERkwdoTQ9kXiR3JOOH3qBeyEjHfOulONBg
BiCFdM0j1p66x6z72Vhm6M5fGcExedk/Jel8GVP9d03IMivm1FxiXSrSN412eY4ji6oJgkQBmRp2
XiMcFnUZ2IDbeGNnTb2Db1cfm6g68rF7P1O7H9XCHVx5ScJ+Uu4JJDOJemQykuhojlxB3ZLXgjuv
uKVPgto5UdNNXmIPUHunCkjjxDfQ3685zTHOhLgy7cKkSF5Q+YeOASQzTKZ5MgFyLuNaq77GCVnP
ljf8w/tWLsamMromMOVkHKyufmyHPD0NOH1CO602E26SbdnPh1VnU87nO4tQZflT08o2KJdR9bQp
yQNF5s4cAAN5aTn/KusuNDXZ37Jh2dh3kKKyDU4iu6m3g2gcN9g34o0axShC0pnHvh9j68Iin786
AlAv4yzAev0+LIi6Y5QqZm+V2xantgcgvVwGs5uflzJdPpVCjb9zhGbRcGlKZZc28S9d9Ok2lnrk
DTmB+khVaBcmd66QrZcr1mEsXkyNY3Qd+SRh5J4zmD8GG6Kqn3c5MSLbUd/ja/nWU6CPfFHCkoym
ua42erZuxijmQOY26zkZ5Kuiq/tSaR8nXmIPpu6xU8fIiyPzm8aX7X1G0a0pjNRTkh0VTQ1qy/AN
s7vzpk+O/kvvR18rZOgaw6NbjWSgNPrZHqYvMTXsok29H9v8mNplsRNr9Eh8xLkR2ladgaWWkf93
7Hn0i/t1QVj02JZw27Y7b9R4NDyl0dPXInrvsvkk+ke3fKQGdlev7T6KrPgKLmWZMRhnsZXZbHq2
3WgfK2U2fof+OxzVjPLW4mJ08zmNfkr9xzIYmj+al7TV3xYZtuabAJIDzpvX0nfG7JLOhFmwKyl9
ogRKFYVG042MIusbkMeBQsudpgGA0LN0sLEXe4XGWUBrftD/zvktRSJEFq9HEkLu3TXCIPSekzuP
KUL5rLc+KO3o2bfd0GppTdD60gZXaY6Z+dTFqNBZy3q22AEooYrTY1HfO03BelLwn07NdrG6+ArD
nignQARh7GNOPYsrfDGNC1lgzuscQSCakYOxyCg5SdeeVMZ7A/x7p1w7AGkqih0pQouNB8vMdiEi
wOqywLBXlqM1cuNAjdFNUTzzrdjx9/2tskbpq1VD+Kj6hl4GyW+1PsqK76uT5F4FbbUHAz10trm3
EtWj68rPxu3ovuY8O3OkPgxl/ZETMO+PYxQKWezdnuV46n/U96VCeaotN8BS5U9c+Gzuz+NobBv1
vji722r+NWvFR+cSQxq9YTzyhnEzLc7vjBOOAvCZw+OXa+Jbi7q17OGQz/0mKcNqCHPxI5l/C1Ly
nbelGL0o+WLJPuKkCLVBUMD13qXPIBpqmW4lMLtq0HIXT5euMDfENx9TTbsYrrLJx7varOqOZfwt
a3YVrTy30ezVMZ0Xg+tFy9J6SWMElakzsJk+xnWPLgdnoySvtpVvOORyAfH5iuQjEfqeUrW9Mt4K
DfQ4twY0NcYuVVBxm9bNrH44+mdBDq1YknCsxWNZcKBvDWU7CHRwRptfuzQ/RpzZPAaGULOKYEYI
X62g0+TvPVjr9LM04q9aYxecO3krHBFkTfxgjs5hZcVrqnRfOCukRJlUh1YVr4iGPat5bcZLBQMS
TS+anm5kjIvjGa+934rXarpOvem55Uu9zFzczjestbyt2AwOk1HtlfkxH6Eh5s7aWnMfUvd9MNLx
pLY1eHAcjPpbuvb7VE5PhfgopsXLRvtx7IxtRkS9NScBGbux+W7Qi1JJJHS9az8PJn2NzM8nI0+3
aVMc6/4auUP9pKUJeJOyazLbw6zCKdENbJKgMpTJaL6rWdnqYtlkZhxi8fBzIdj0Hb+vbk1i+6tC
blP5OBlP1bCCt4nybKVh3H8M4rCA9fZ7ZUg4e/e0aWf+qB7gd7SWmIrQ0I6lPBOs4KHDifAwOfsO
phoDT8V0nGRhzqCYhlX1UqzXwio3pvqhsIVnJ1kf5tjeZcwPyfxEc8l5SsNCXdhAIp6dgyvJWMrj
wGmaoOCRuR8LDaXepetXpM+Bm80PhD56zfzqGIsfEy8wFt0ZeLme7qjzetFMjpCTvlGr+IawMiw0
fZth4zLSS9uczRz2qs5nJESMSSBrqTNi1BN7uzGvDcNS9Mry70V2FaLHMKujWZwthk9lV/dARRs9
1bxa/p6rF717FVGYCvY/aT8iUTiyD52jFDhEFLtitDYK/T1eqbwgWg77FJJjLFOvMUToYLGS+q6e
pO8UA8TOpRU8t/G2cad3PXtYu2CpwMptA9eSPFXV1kkHH3S411lYUtYosTFcBia1c/zEJoO/LW/o
UwUkBbyHY3qaax8VoTRBTPOVJ4zyPBaZ6yWu/YpRTw/rddjRQ8+AOIV5jehYoynL1ALioJHtDV7R
1ORXlqod3jt1dwtkRkbEmDcmDlHP+gBRk7DzFJrXkEa4N5aOs1lxkiQ/ZcVw6ta+3lWKvGJo+5ys
+kNXONv2wysx+s1rNhbVgWwDJkItl+fFbd/z+W1VV8SCXferLtJTW66+PuQAPYNPoWboJEGvOptS
ueYREljgcXdZtq2tsBYjQ1yuFBh52vKhFo9pt/iGIsOhqdNnBH7XxTZOSxOVm5n2B0EEzQJde0d8
nyjy9JsVuTUJ5GE5wKhJ/ubyOVVh6b4s2kuTXXQReUzo3qo0Yc0juujFJhKnUh9vWvdrwhSZ1u1e
OJ9unz5mgLAivRENByfThva6bGOT8BHDn/J6nxT7ZaBh8k1Mx8rEPGtf2lJn/O5X0qsFTQoqGFTX
9D/IakUt1OvvrjkFhfvujPIkLT1wJQRbE6We3TisJuU+K9azuuhfVfzTADsOBmBKV8yNl0R2usFS
fQEu0IGi5OzThHQaVT5kpxKyPpkkVnX5tYra/N0i3nuTL+LG69WHGSxJuCZbhO+eq7xzzOaNsuGA
uuE9Xys/ydeNXugPcUn6mmqlv6Ou4Wgmzu4Yr4d0rsI+j3dNp9OvMVdE6ygyyEgw8xqEWh5oaIAh
d0c9hgunnEPutsrPWnEv1QqFq6jGpchd5+ik/fg0rsYn1RcdxM/8qAEOzW77PfTNfskihUCquIf0
AvB3QSf9tocRmecHEobUz95UrF23Ds7BajlRrj0RcZ8LHLuH8nAGKQJhIYCoJDlzOXeD3oQaps+A
iuUZSDBpHhQzelwHDh+DmTy7ggBXgEjpJ5FUeau6eJeVmv5QapvI1ROm6+uUNDxbyjTdO2g/3WRN
QVERh+qQH9eGJclz+mXa1chaWLgwj7xyLnR5hFzyWrS43zqTq9DlMWgm8WlxvrFB3oO7SU7a82s8
czeIPJ1Do32dJmenJOYnxa2bHP0o6KF4idWVE5jYdMXk5WK9WmOzhxzexE6zITRuL4V66l31Yif3
/DrF8moE1ESoqZ4c3ORE46YaFKuibunG62+2tRyJhBwdr6jieI/7u9io0iYzaCTr9FUM0qB2F5Bk
23WGSAJVZPbAKUnHmkURxFOaD5LOwg4FrZcn/N4gW7LtvaOvk3p/UHTTCiFx9ONg8J06SAcg2j6P
Ip8cInMTRbLedmr1iCi+eqxx+XnuEtlXGYuGrNusD3MrFc92J8/5VOohJ83aX+2p9TTJ0WaUBHuV
NUjFmqj9jwbQJQTQ126YV5MYObNFTQRJ9BDQc7kilxDp8tCMDfQ4QkZtIwVHY4JDHK/UtR95JH8N
zqDllypCxe0Xca2/T6XdfI93jDcW2uTLCaAJUXz7vaZq7rnxOvzmHaTzBAfrda1bO6RTG3ClzKCC
pdKcS/4dIoZl5FS1KvwIyBhj9OAn5hAi82uUS+cVZCPcWst+GV0QMuK9dhmqjU0yVPo7bDu0dC2H
6yBWJTRUKhK7atICVarFxlxT942Maebcop8+UHb9TqrG6HeVNZmnppv0zxZrxDFG6vCbIXYqvaVh
sldx0SWTsnOjHtmduzYAbVYyMHqs1W5SjepkKWBOdbTjXvSsjbN5qJr2dz9q8mq6CQdHyEi23Nn2
pbYC9cdUhTDaTeo+URjN1G4aLlqxmG9j5Ta1r3Wd+62m2CU9Q1XGrSjaDajHZIZpVi9BwoFmKxMF
2DdKms72YugsjsHFUvxuDTv/MfSRfByruYM/WWso/PWjj6pyo5Zr8dvN6rQNyGxdIWJHqbMhp1X2
0GGJ9pSV6Q2fJan7usvhbiS+mdlC+G4ziXetGsS1USPx3nOu2cvcLM9iWputaE1xKTk/MORIhqqa
DUYEekZEZI+ok8DjKYL9LKLG4r3W6lNGCxDxLgmlqc2choZzt264LXxKlEtrW6nn3FkUiMTZcL6k
OZYhfLbaBhbClqtaV+7PolW0LX2ONtlqrXmOUA9vVEaEAwA1cxT76bUblfnVHmd8d62wbmStdRsL
VSBYpTStY9vq7sXJSQkYZY8IRudUobsKgMTcTA0nCmv8WUyx2W5TReHYcq/TanWiFg5t57B/ilh7
1HoqVZjP7DqM7hFiHMCWoE6VGmAu7+H59L47owYxWjDhJb4N4L8h58zxllsz3693FDhpzZ42Ljqt
s6nBBcd3Py6vMkc5cPZtrsdm7CtSfXWiaG03NEbMO6MsnI8x77E+qDmZpwG7mPIochQ/tq18qVE5
gzIs0VfZGoLiOzgnCgC0MEVHVYFQRO7FjQFNWoxjQZ/ZDrclpUuxM2+4IUp2zUpL8RHmMciGpXFS
rG3t1Sgi/Qa+g0G7s2ShXaw8HxQviyJMMoD9fo5+JFQUJ9N4Z0V9AtoA/s5MYukNM3BErQQ6cRsP
toyxpkdTdlQxKNFzilooti1756Bke4yKOX2QHDEaYZeXjFkSyccUfaeyRfsaNbFzxmVxm125bJO8
8rWqVTeDrcPjRisgsRTCT0cZvxFAaxyyyXyd6qq5Gn0134RApTtmQg/5WoJrHUU7MKT+2OSR9nZf
CjemyzGKrOHleVJHbgLPxGOcC3O7tJJ/O6c8RUar7g2sJ0/3MDxQo1JjKkQ/kwJPPKitGB4AqkiK
HNslnTxHxfUVJBOxethRDFMGRV8+E++3iZyJfnZ6tI9RvvQHZ+oa3ohYCWZHc34baQZJYzr9pkbE
T9I/A17TcODxNCb9r2xKljN43M96gDCnKW3rriNEcp+DxhSYri8YdThBZR0TPlpNgzaZXN1Zs+AR
nvTt4qKb6Vxnb9s1gL9jN36tNoeGo/aDrIzhDGdpbLRmXs6UwSyhQvvthsqBKrhXjz7OUWXhcZ6G
6zKa864kP+DFqTMAJ4lIdQizaR4uOiRJ4xFNQoU4f3Sb6XPZJHcwthfJ41K2+nXh3mJ+MRU9VGJh
74pkfkkzp3gg7GM4keISvdbKogK45W8aOINfEvGFtW2ud9hsN+5oTBttbGUQMTU+u+bwRk+XE8rp
jo3WSzG8OJOe2F7dxEiuG6sHTVrtXu7aZjZ9c87FOcsMiP+4xudvldBIxHdsHQOecoUfvdIagiKr
BAWCSD7O+aRfugY5d5uvHwA94DP1NP+MIl31jWJGejFZAwi60MJZkhLq3eMMaepdIkHrJlkujaJG
kMVljSqjstPQnooqYGDo2TQYRKoco+MyjHtc3lZBlTSHmDX6EDEhiizYFlkFrpyjIK7d/JP+ocoj
xaU/6CXxB16e3uUXzTxJFF4oTvqmjH5XsUa0Aahfg7ImWHUFHQ+JDqpb276qTuqBBzTfuWKyf2KC
QJUJJ3lFw6Hzi1p7WxAgDcmjCeWiioTvXee7qB9aQJh4tvbqNMIBzXrM6XnpoytPG0fztGsKlE5R
+tijaWTEdMY6zCRO8J75w+PXOq9F0Xa7BlEdjlKaOrgFuNzGoOtEgpvWLueryIce1AgB28VWC+3W
TtW8z0REQpg7DOvdaZO9Ss4IKL6aVARSi+fvqWzSq1EQ6FFbxM2YxB52ABfufED4CqGT8PNS5uN1
1E6OI5tbbizRz262uXS1RbH9UijN19LX63deFPXBRe2ch3asQBTo452AneMPBBjmVWEl3wgwqIMY
x7RGG2MmD8SJVeEaa/1xGkDJp6TXdus8du99vMZB7JpM03ohH92hSc/AWHVYToIpOpnfCYIkybir
FQDDHo3H0xDN63eRZ+XZjaJxU1MUVHpCEAzbYXb3BxXR31rPLQUZoBauMJHFFsmyBi1i7DQoKaa7
zrG7m7O89CVb0t5yKu2At9JFiDRXZ0y1qOSzZbnONWqeNrUfI+jJzWxjY06cvCEVhaPrcVCGmhQx
K2yVZP1oSCx66noXcVZGn0Fhz/0LmZrop+ZUbcHoevuIER9t4vRAkSGIYYcWQV3aCy3t+ravxHCd
1Qh6Os1t97m1BrmrrWLajiUedqUeugcK89gY5pEKFWmXrKT9vVWtdSrUS+viXNYKyRXvjHJKdM34
2cZczEQXMftn3MCyE3YaOjBDXhSv08OaYZjDAqiu6HusrPJnmyUiNzPtlcXk5wCpuIcVdj0DdCGc
JmXZVCSpnqMl4x2h15x3YTJXYlfcxX1w4jOx/+GQHF3zFpVJeYhbt/tqZoPdKTo1+boFzvZsq2cE
aKl5sLX7br4qRxpGgtUYKviWo0kjlGh7j/o+1LTl0ajSPuhbPJWcqNaZl97RYwznCmgDA4r5C0rC
eGfniMiQHYoUrsQ2f7mNEr0MZZXsCuAMyHMY+tkrWlVhsKdoypbkoQRFQU+ZajStL5xkW2rtLs7T
FxUEkMC2lcRaRz84tnIcogpwr6WDq6hb7DA2neF0wAZVCucpFvk+mLGnEC8UOcOLUvMnOu6WQgDk
m8vvv6vd/6m7/5Os/D/F/H/V/T/VJf/7q5T/T/L//1bw/6e/tf1d31X13V9/1P3T/PG3//PT/f90
BfDkkQRD0MJ/bw04fxafy+ffjkObFv/n3/93l9//a9sun1+ff/tff9t9/qzLz/Rv+674rL66PxoI
/vNn/9NFgO7fUDHzYB2hcQf1/3/YCKjy+zeHhHfs/aTE4abFK/AfNgL933CNYS+gyoKDHz6C/7IR
6P9GZRU/kSx8XIEEU/xPbAR/dteQ7uDe45lcvApYsoSm/sXlvbh5W4hKbZ+tqNmajXosDSuQnRXU
6hDwjyEJ5Zbz0L8qdfyLU+0fv5gKaYuaGMMlceHugfpDBAH+MFKEe71/lskStrTf9YbxjEA+VAro
WFUrQ4VBzVvW8YzJcvTSUUco1XHSLnWTzi5zO1V50BndwZitjUiQf3HWSlKJUXh8zFo1LLIhiFW5
Z0i8TfVPrWS6LJF2xOZDWeRPtfyZOIyZTXky6jXsSuspW8aza7HCsm+RllzTfWAF/Tpv9cx6t/sy
8UzDfVJ71fb0BoEbw/VP2ty2aldc3DXxFiP95CQxwLg5T+QNh3Er34nJAg9EFt30QYGkIWF1zZP4
wWrnx9FCxlCNJItlrXOZCvspxeNy/5HYVgg24aN0CJfpsbhOLqRgJaJkQ9IC4QbQXj0XK+82g2UG
86AcMmEEPcVnobXmp0qNfi0S5Vc1VUCi2Rc5uNmGmm5ja0/yjZ0ulPp6V2OR8JEoyUadlY1Yx5Dc
j2fVqG+zUTWerbeK3xsW3n2opAr9jhblAen4mpc2rHtIsKQEvTLKk+YooVWXvpHSeWoNwR9evX8u
U390u/y9mPe/XGl/f1wEk4Nl4oPlWf1rsFLTNSWgmNI+q04XqLN5TMxu46I7hu95WCLyQyBJr1Tt
PqGIPiZuAV5V+XlhX9KRmO5E/pC0mzR3um1Nu7e4mF+KnutVyy1RfzsR9UG2RmGijYGZGju7FA9r
L7dpRIxjA/fMIHmprOZWR/NL2UEZJNz2zDrpZvumRUOgTzDF8XxsKmyKRBp497tDxgZ95VnQji6p
g9rwSMgS98zRwzR2MNEko18U93wTyPek+CDLGSb17yDJ6I9K+TGNpU/8XOlpYFwDO0Nhtod1zC+4
uHeDHj+4VnkrhX3KiBiPofxl0/xw44itiG0wN57RR+3Im3seEQ6Q2eAvUXkDHQ7nxLjkAv+gMZ/H
+JeBoNIqy1ss+awIFqicDhqNJ0TrQVzLPZGjBx7QEw3p/7JT4W5n++uNxa7K4qcLg8zfv9jdxrxt
y2qyuudWdZ+k5T5lahEi0GI6b99atcL4ps3XdDZD2WfnnplbtvVjNKJqQk1tztdsabYt+U+p44Yq
ZTISdEpIcZZYWqdK3jByPBnLEKSFfZIr+mPdQm5zl3Ro87FlJjFnc2vYI47uar+YI3VGE2Bh/xqx
EnZRicLV2Fa8b5m9HNN8hBCpt1HRHiiypuEy+xklxWka0e2pSQa3N720DrQ3PZkpnbw1alerG4K8
76Eh661OHptAx0or+2aEz2joXVTm+6WXt3Gsdos5nKU74ky1eIeZiFmF6r7ye9mdiba/ljqUSDd6
ODGP2IRCJek2mTadS1dsK5msfq+VftMi9RqyAHvKJWleDGu8RhPTX/5F8CD5UJWnzHhAnF+t4CsI
5cBNOAyd3OHUumVJfT9OUWWjs/JHyu3//Sbrf04z+sebTDQaeCKRXjju71bLPyz8mU3BkpnK7plr
fSbYKiDGbhsvpt8Z1a5plqsLR0DU9ENhRzeJyhp3/ZY4NSZjLiMPh6zqdyMrETykEslCvZOIwle9
3bToliJIj27KL3TJwlQMrx0lVdhdn2Evft3fEsF7G7PstxYhoYu7t2rn0rr/s8jZf3xHXWVTd1QK
9qgT+PN35CjVwDuv/XOSceDX+Z2TGAL8oxC0UfYv1sa/Z27+9RWi7AFXPX1sJr76P/+2USGJW05s
pUbdH8yy3tieHegkF9rxsW/M58iejsAHJ5Lq/XtztjqU4L13T5Yd/atykr/bU//4YXTCnfnCOAk0
4umoa/7zh9HNPLb1aZye4d/wojV7AsG84r6p4tk9jXTmSMmUcS9ZsI3dKCV6HhNNorkpeZ/UfAis
2rpkPfKugh0V+xsq41OdNG8zOs+sio8NK6oYK6T4w1mM9c0U7i0121cDf9TYIAkHoC+V/8vceS23
rW1Z9Ff6B3ALObwyipQokrKsI+sF5SAjx4389T2g21Vtgmqi3U9ddapuKB8DBDb2XmGuMZsnYJ0k
+n39T1LTT5O6lzLWHsrC3GDA+ytJCiJ86mV9jZLYWFEPfBec2ujfkWlwEUKgxE6/RD3urswc42Zn
FWJpu/0LFA1KHG7+zUu0s84fYJCAfV6VnoVsPmDXcJ9TbJp5yeOKuXys4FmA/WvIUhUDZ8rLx5or
rh74Po/VlLS7klNci9313+cC/7tA/3/8U/8PI/0RRfc/B/mb8j396f/HGIGk7+JyEHj8N/8dwkuK
pv9LZwSYaJwP7c8YfkQl/MvCGwrMKV4HMGL5t/4riJesf43huU6lzkLypSjjl/lfw8CSav1r5Jvg
wikzUo/Nlv03YfyHC9Z/rw/IRFAfRhgk4A4ZsMaV/WXYIUgP2x5ZQ+1uijwS91Ub1kcbl75FVLZs
tV3VrhWlslFpacO+pqi1VuUoXrUl1cPQyLuVhl0xGawvbyRTx3yYwf59YcoUnvygfg4SU1qF6fBS
djWzgcH3NuzqZzeqdXyBcPyQpFmbuAnHg59lMtWvOKAsGL3XNHtCZGkLj0aTlXaHOB/sXQHw7i1H
TtWWg7T9uFHZooElAmAMZtDv82KWffnhLXjxZLkDAiBgPCRjpqVPdlczMBlxyBX5MPjN5tUu+vSU
MgmU3TWRtE5t2imA22R/5UEzJxQMUSI2tlv9Iw9Kdg7bNMspePU6fimZM9wlkSkzv2Bb6WudGeFP
IDTJMWSUc99qwqIvJxvhrtOwracGFO5MQ+js20WWLWLQ6PhN1iGFtoLGJUp5QNsLJk9Cxuro0v3x
HXwScU94rjx6liTGPmAXyEzHkP5yxykLv+4V2EqHBFTEU+xVxcAIncPwaoYo7TcSINVEBBO3G+ir
lHY7THJh7ytHX2UKAJCMEAuUfOE3Sw5hrczc3fjUL98K3xOfo0NePZopTO4ujILQiSmXHkIorN9T
+pUxXd/IJYft9W9a1Br9Oio178gYYbePGzAvSzT51G5E3jF3bdsx43egdQ63b+xynx6fGupolVUC
+cUBcD/Jp5nrcMyoFO2hDMI3XBUdFkMXLWcuMv4tl7/eglNI+o8hGnPJU7fIxsXwzWAK8yCnMgIE
RNQsP4lv1/AZ1ipocpja8K74qrT2h3H+IomlcpPkVfKcxBlzjGZWxUz8CIReFF5dkh4d8Rie7Qi3
qqF5RvyPKgkiRviIOjFYaQpjOzg22igPJBIrxXBQNWQOAje/l8lSlUD/ond28mYl5VtgwAAmF09w
+XWFj7I4LVdtHBiYo7sVIzbCarlwZBa/WHjRiiAqTmee0Sfrl21jbJKAMnFGIM5k/Q6tmoV+Jx+0
Oqte1ajXmQPrUwDJQtGkpZTRY6L9uNEFXMmlNdTWF9MvkmgprCRwVu1zuiS6j3/dfnXKJbRhXCAU
gVgdlGYhu9LwvLwtIQR0yxzxByo7iGU00w5RbyYrOvz1jmb1sJTQcuyGrGlfhiErNn1ooISKo+T1
7++EY4O6D94nVKHG6tOfgbhoBI41DB8cOjQYjz1Py1m2qaP+lBUp2oReFqKQzeSeMjxqWWovPLoI
c418ndD6mLM9vEwLDFtlPVsENszmw4PTrMk2W2lx5cWV25ytKP2eqzwbm0L7Eo8FbRl16m7mx48/
7s8viMuRdHI9viD+DnkST0m1XXrwoptzohavbP3ytiwPwH8wuUwbiBTQ6lZ+VP+Saz2/0+TXwvlh
Y3O0MDQyx67EpCIBaz2zZqebBzfl4KYOXZKqHNDByRuROqMr9daUz6LTim96F2PtSCvwbua3T3eP
sZAy1vpGkwqSFH3yZUioIaKaccFzL0PubwSOJZRX/PvBlW1QklTx5UR7yy0wHcJxgrcwadMZyM0k
ZxlfNy8aj0v8LWGpkCdcLr4BUokHUhJGTOd0W4sh9E2rywC6VD4I37IfG8c62MIMcTdGPWpQ/TpY
doQAAkFX5jpWsZC1Zli6OkMkM89n+onSubTAsVJg5XU4OF5M7i0URq3Gbnx2UuQxUeXaS1L5ZhHB
KwGMwoDLiFtf535lPEUMFY0qOuNBEDz9OyKnHP454+Uq/Pm4E9aCTfQIpXGaK+seuPdE1uKzkijx
1vAgV2gdjVl79dgYCM0TIw/vjUTvlgC65bl39Olz+OPqk29EV1NGdijHnDuc3piIEfK6kzUSuSQt
vrq0sKHxwkMJslBZuxJDI4GWgkB1vLkFe7U3qCTS1MjBIvJZmObku+hoynZoin00DUzqukToqxwn
vTu31rIzxGCYGr7AglZy02Vaf8sM1PapselKs/raisFihCTQDubQDZvWj8vVzHq5+p64PTBdAEJH
XwUa1ZfrpZYcjQURBucPPmjnWuW51YY7o6MSqYRUrAWzc484Sjn39EqNDYPQ3sw9jEvyYjvjFmho
gES1yCjIAi5vwUZc5GtZG5xl3X0sekN+0r0enotmuTtRoffKaiZ37MLKT7d//GevxhyxRtQeRnji
5DhT+b9xPnO5cEFBVmOknamwKFg6kuUjBPLimbXwQbC7+qXMuRN70LGwtUlGgNFKUullGJ4xJhfL
xg3bXWG6BiaeibkLKkbic1Gqa5egBvtQO9i2cjowsGHiY50pzAeEIXCVkvE4o4HHoCsedMcw01dt
7vZvwk9MxkCqF7PMlY2H8cMM2PLT50XYSr6ojkh7ssU/D90mCJShxITjnKB5RcllRgcpYlojVFBe
K4k+R0IcH8fV48J8lLOViXKI3pfXYwDKrSV0vWeE98+uiJot9Aqq/YP/g/P+IQOjM7d9Xh2tKt8p
pH6VjM3BJWZSATIiEDq+7ATnEHUssz3qq1wKd9eiPShqsJVDYFWbMsqepIER1DTUll4om+usqrel
qpprlZ4HD/9v1ymp+cgSZZKN/zY10UoxIPGljC1EER0OiZn1oqoNJX4flYvLMPztq03Q/RxvPANK
YMDXiTwRj0w+iwHOYsXgWXBOpcGIl2Ub6toSNDJ60rIbyl96qpzAfm4GCZVOGKsMiga+BLBFFv6w
bQKJEQdq/A110a+2a8TfeeDAhm/f5cddXC4OPiRGpchr4UE66iTmIgdAxdEO4Vkl8j82nTJ8rZrW
39E+YXYqpUEEKAviCcNCdkyU7yNCW9eobgKq6W7y5oTAT0CKxD9trwAK0CpQFSJh1vpKFal2SCuj
ePBMqT8jjlNfb9/9Bxh9cvcQ8mxe5khJZpLrcmlb0EtIO1IKxWmP3LWwGV9V4+EudVhXQa1oK7IK
sCE1mhUvwtKFCYR7NFb9q+kqzl3fqjocqGiUKNF3r0PExErlL0cJr+lb1kK1o3avjudaJ1VLIZRh
Cbxz53Suu9JL04F38oHRjN+9tEWtWj7Z0Di+uAbsJeytEKTG0hcvTatDj3PbUos6ap1FYm9GeOGy
rxx1p8bYDNo1ydDMs7n66kdaIeUSCkJolKdkOKmPZM/qBunU517N5gc5BmZ2MNO8+ThVpm+A3AoL
SwY8iNsnB5/jCSVTusQ7C6voV2jurJ2aZvEq4ihalTUyaHCj1VpIyvCF4VgAZozTH7O8ffbddDio
qg3uwWHuRdHz7+gQgaaNSBJDfzb77hvSFUhQXrKWRdFCMavcLaQ31Lr0RWlxJMXMGTqGvZNfw8Y1
pu02Lhbgki7Xky3XfcmKkk7wxHHRKNX4RFM3/Hn71VzHdOR90D1Vw6ZYDw91sj26Uk7BS6ZxFwR8
WG5jEdR6HYk68/a6qI6hC7uvdVNIYIxiGqWRzBxByvWZwB3wA02TeAWJweQO5Ao7hq43klPR0HDO
t5bxKLkA1X+g0FsXlbUWVgQkZe20/absuwetcLboDA+5/9tjarILnZmiiXIdvnBH9Eo0WyeQgghx
+eiHInYlT6YNNniVdsfoD9rWPlA3AwaZzLCkyT22RfJzUxTJl9YQ6RbriGEpu022YrS9R0xUihWm
Bvmvoa7bUxplkDuYlifUiuy/XibjOULeAjZWptI62TQtq9ULJdKTU4PiY923ol0iW5g7Qa4PUV7N
iH/nAhSWp/IINLJy1cMWOtl+I7ZR3XpLJsoAHva1PbNZXIck5miCSr45IkeviON+E5hy1jrhaQhQ
uql9ZTJ8nCSIA9VwGWny3Mv+5Kf99/UonU/ORlUPw7Ixg+gUMjvOHByfv1bdi8hhWE5BleAfUjvf
xxr4L7ysA6YMwaG0oyNGU+y9biYwGBf75VdPOX88QBDm4Ns0dY3wkqoqu76MT3lEQyxHGKYAVQDh
1/h3qonymYnIakGAb4CO62YzvM8uj42zQb5PzZBE+HLlG2WTxgVGDqdA1wfmZ8vyi9sX1oEe2h4f
XBm5u6odWh3gJCMitXOn9e0jBhTeQ9qICIZVkPb7PioVZpMpSjAoAlsv772DU4XBQ6W4z7e3r+sv
Ff8nhjYU2YGvTefi8n6z3HQ1jVLeCYGgRuQCggHDBQMJiDmC+tNhIyzpyMjSXM3zk32TqgU1G6QC
Y9lAG7fvP/rGVoy3mK64Pr2+qN+0SfDU2PrwtWnUX7LtDf9UI/xLK2VtGTpwU9zYmCtRXS9c7uDD
kGGM6tRpwKEWHeKYZvBPjhBPaV6qpxJUCSKDNJ15yhN11Bg/cimeMF8kxzge2pc/FjMRVEt1xqVQ
YIdW3lKxjrRDjTP7vZWAF0kd89Fv6lWOTLXOESqXSExoGzxiUWQt//qdMzE9guHZ+GCKq5c3g2TZ
HGpQGCdtYA7erSLxaJuRcQaP9xqgLi7NNPkiJ3H4dvu64xudfJqg20feELofzqrJqWBqSlFYqoAP
6RrGVjLRfTlq46xuX+V6++NtjoUFCmIGXbzxrf+xrjKhu0MEaeQUYlq+cwCUMGQa5cjS9S9C6Wc8
Bj5ZQ5z/OhVHqq7UliZX0wszaqs0C09S4TzHKKo2/SDyBSWEdnf7d12f8iTINOIJ7REQEqNd/q5S
LbBbjuLw1LTKr6zqmVR31fLFs+OfcV/Jv0Z/oPXtS37247goKkLFHrtmkwgqK4JEbUMpOCkh3uCm
Jl48x8TF0pTfb1/ok3dGXZ+2KvpBcpdpN9xHszwIzuYjevRmk8eVeWcG3Xuttvl9D5h75gP4JFEa
S+SsjZHGTlds8jkqeQx+K1OV4+Cn1sFQlXJj+8HwSI+LUocB6s0OmzsfHyUEBpm9L+hYvTp1viqD
wtoB3YRU7xnMHWml5f2sqwr4X979RtcbPYVFDmZriIIZieUn759DbVxkhBC4eE1ehuoXNmKYTDuW
CC1WeZOHZynTwVsRZ6alJFadk4n/y4MaPYk+rJ1Hr+DLRdcz8ZtWdaEejSjd9rK3r8RzVP/WJPWd
gOquGmdAe3ehJwmwHWcc42eoONvr7lYAZY6M5qs9gG92K3Opu8odPrsze8r1U2EzoRyCJxWfoWpP
nkri2hrgZck7qZl8qmvnSbSy9lio9oMulzAJmA6ZCa+ud7ExReVzGPMKqqmTtZPnghnuwvVOlNDC
RQZ8ch3HSr29/UVc9ZVIlv68zLTikBLst5lpeSez2KB4X0VOvG8MJ1zSkno14+F1sKtt4kkPpd79
sPiKZ7bR2RuYPFmjDzwtaBwPIoC+kdoR1BWABSAf3DCSu2kcKl2x85q4e8gxDLoP9cziu94URsd5
fFvGWohJ+eVy7bUuisdGY2hNKTScp0Ou1de/FU/PVon45/bj/igzXp5NY42HpAWxE04J0zgorrQw
CFTZO2lF+CQrBGFxjmy/TxMVM04t2+hB279hBqo9jmXob4pc2PcoadM7HWj6OlJ8H0KW7jyI3pN/
hxUU1kUaS+BVgHO/5wJLafQXxQulhVYspN7bSlYEuJmp5eQed0VwSfDkcqgbVoiaVDWXCYTKQ2j7
zkY1+ugRxmTGXJli/tCkIkY/2LuvVa+4D0wBOTNbzWfvni8KZ3DaiSr648kad4E3j1j44FSrjrM3
k+Hdpj29d1VpwzBPvTeshtL7EFDUsjzGOA1P+Yq8cKY2fB2b0lMdHUZo7Y29xMnZWsGPsYNS8U/Y
U3nLNox+M0YcbBtkdw9kOQXMxvpXElfy79uL4ZPrEkBoMs0ijG04+i4Xnmp0ULNF4yHiBBQJcUA7
Z7XtPbm9epIJ4nZdYoo7hset+9sXvu6iYRQ2jgKQtxFS0Mm9vHIm1XVR0E04MQYvoJzavyu44yum
4eMclHTAnEncusBNpBe5q5xzr/bqVmEzOoaV768NEaAGyvUjVurnmVvTuPTkA+GOmKAkV9Zxap8E
jYGUlmN5yDmGjvo9pwyyzAGXCP/VpEZPRzf6grnQQ22SbULq3NdW9C4ipTgAVzD/fgceiy1UOVW6
7+a015iVwitNI3SOQRl1352MDi7432hmFVwHP7QMOVoIfih8K9MuEPgQ6r2Dax+hhB4bBiwfRAhW
vG1Kc87695NDDOs/slWqt2x0U800ME0tMNXWPSZU2taR04RA7gC3IzptVoWWISvPVWXmKX5SNuID
5+lpH5GyPn2jaQGuFqsB5ygnEaImvdTR7GaAtjI9+IYM0lokuMtu47pn+w0ZVVi1g3vWBtu/c/QC
4+uqtJylwNZ9jxEVM1G5Lf8Wtf4ys/LGfX6y8hDqUZvhS0SFOnWcxN22aAZsx49eayZwLxivi3pM
I6pSrf9hA/kOxzB/6Kpe3nNX9s5mlGMZ1v7PmfsYN73L+3BQF4DVoptPOXYapGLrICkVOtFTPaT5
PzgsxTsSSKThbEirntbuyiRZu1NN96ukw4FsiONXTQ9mXurSVZL3azzBjQfm5BhUBCW96XI/Q9Da
Sfdx7Et/e3pSfSBaVFVaUzS/p7VcxaBgzoQeW0nR1XCAS4r+VfjVGQZnian5Xy9hLoe5Dfs0wRiB
9XiY/5F1RaQKbutqHil0PbKYBhgrkl2s7DKNN6afCnTpWjyzX16FYuNFcWthE7Cx2JlGCCVLmOEt
LtpSiVlSlo4XZZXM2ed+dOUvXjxGaXyVRN8k7vicTX4beauZyXLuHCMRbimTUNFOP2Cldb1zAmtl
4xOfeNu2fo+b+0zadZF8bJqvAIqZ7czvpS5aeYviZxe026wIN0b+1XVwTAka/lOfOTOvZFKELnzT
RL1sXiaKpGmamFryUCSZdKzoGaytpHmyhjLcjnnQM6q56C4OagnpuvNk9cLYN0k0BioubSu5k2HP
1bIFftk2dzNfz9UeB5SU18XbGnVSlMgmC0RLmZ3tR5wDffSNV7rgjkmSdmVTMmhhRnd6Th+YlMF7
tOUw3DoKX5Xe+vW2QjXlQX2wGYgueWhVH7xDmOjOiL+G7e3bHF/lxasehe5s+aNMcizYjCvuj2Xs
YmWfq5KsPrVV4GyM5jQkeyWiEJUAqZuLsK+OVBQgBBp8oPS9dApElxeDhBIRLZLH5ZJtHstMP1oB
DgRF2BA2erm1902hAi/PVnpmh/emj2MJPYQfWh0AVKTVuLn946/TYqaxOOhU8mL8hNlqL2/IHmqH
EAT5fa0LZ9vVYsAeVWYUWkM29FQPLbPXDRgp9DHbFnzK2soKcDVKE//2+Zv/aSIXHWtS6yHAZDv5
YQQD9TTZrcpirdUe1CvH/o1GWalmzrKr18aNE3rTfiGKx/hv8oXqUT4Miuzqp8Fv1wM+JEtJzc70
5jgu6P3cfkyfXQyhJr04gpDxgpdPCSUWOKTS0E9JFPUPJrBoMPg0Giu8p+7gKs75xl/tcvw4ii8M
hCCxwkZ28uOqVNC3bWt+XOpXixzb+JXVgNm//as+vQqr0ERzIjsI9i5/VYLLSWGXpn7CvK1bNnmB
9MbRiplT6aNKdfGBsQNQAeQYlY2xRDdZYqijwT4xrXRKFLV5kKWq/ppFXouHRms82VoqU/VMyDAg
hoPoFHBxKhSW1rqV0MSsa6VWnIXHANQpIzgZsUy9+9uqeuvV7oX7pa1L8O5eKpvVYgxYoXlTviGL
k1tQrF1pr1Ur8x6tKIm+Om6LiBvCpX2fpswfgWTJxSZ1Uy1eyn2GewdRCWi0EtcIT+J/LxFu5gC5
mrtcpoy7dFxwe8vBYwRpUZiNApq8iTGWkGWXA1BnuCk3+UIUqVrnwOA3ro7z6CL3AnDEjQUjVeLY
8ja3X+PV4uSkwmoWLSBpuWVPY2OylgEGrSOf9CAN1gLZ74JRM527iqOVRqNh5mPQrqIiZPRg/Ubh
JcEyzqaX66ZKjKjBJGo4KoAdbeub0mhvVW0/BH6MKhnTiHBf2G+Z38PDjRYKsm4wGndaFyxcCFhp
uVa16k5tMc6xcJb7Hevv9INpE6u0hIMFtNlNRUM5cKFiqWeNHkUEyT+nkZRStEukr3bTV5DClHNd
OptMgbcYS6uqnWmNXyUD46+k/2ejTKdwOB3HqAneW7nNh2PdN2T6aikeOq+IfwVoq2+/wE+vxGTE
vxsjdHUvnydmLj6uQ/pwbJhP/If+9j0rO90NVRWvb1/pOtvkR1FQJsll1mRE91xeCi2g4ppQi4+Z
0cE71H+KOD7bJhLArBF3QZNhEdlXv4PS3TKdC+wtPrUcypHfrnKbAr5czCyma5nNeEccisSR6hhw
jZn5H8dvpKqB3Ms+ZnDCghZaQ+TNVJDcVqW7cHYdBcSw2pnbJAbOEjYJvRpzLyBOHjX8EVY4AjnQ
aHLsfLRcXWVtXM702q92SZt6BKOthNbcI/vy5Q1mMskfwEXlKA1OuDPsgggwEqeZF3NVgOAqxLXj
m6FPgk/w5VWa1qmYuVDlY0Tet1HUljlDaOnGriUWXQDDtL/VmXPSMke9M+OgW7oD3k4t8yhbM/AZ
Vq7y2jo0vvur9UcxVBD4o9snRLYGivHMMvoQn1xs6USbvCsOX/Zz4u1JGBOFOrgMH68Z2B3+snHC
YGtBbt4kygDoFV5GvHcMqT8EXiwWuS7kLRm8f8IIGhy5p5Wn2NHlbaKVzPHKKOmULgWhVZYQs5Sy
7pd+LpzdoGCH2NBgx+TX8rZNbUkM7XspPynTKZvJOLXVepZsHW3YOGkifkaqwGoEFYi7KwzXW6VV
X21TJ07pu7ZM//SQLSkjqDvWebv2q7Bcdb0a7Gk+vid9UG/BvFVfgr4FOxz4Z2y9HBZirgRvbYef
Q4V5xYaGfrd24V9zaj8ILXS2tZS0M1/Fhxnp5AEzg2LQzB6TTyK0y+WQw/uTI63qjmamcrw5ODCd
vQojJc8dVpVbyKtO9C8wV91Huu+Yb+l6f492MMDtrbCPGDQYD3ViBdsCqM920Jzsvqp9JjiE1z3m
SEvuezey3nUl0VYU/GVgS7m4c6i+zizs67OCRgLBP/8g+qHccflDGrOLjN7322NptMrab0lEWL7o
OlNFfmd1/SyqACxa1TfVJupKZU6pMH430weJHh94Cx6bqGsnKzUpkLwKOWngCoTWiyIJFM9WZ++7
loiUAKTfKmFQfIXXIt4Evhte3QH9U9x24dV2sLr9lX+UlCd3wxwWaiuLDQ/J7WSz6z1NbWooBkeG
9sKdbBZYlNiDYT2YXf802LUMJAOH6RVyUo1Seyi+J3VW/1RAFj7RcBDPWuOC2yU4PIQM25+LqMju
ey21HiWRJEdfd6INA2EJfHI5WdGbDjfVACDI7Dx1kzig8pHW+nTVE700dmow4tStwv+S5nn+dwPU
9L9HoSbqd6JzamlXrd9M8yh5lnZ91JS83ISYcx3R3ISYCMCPL4u2nKkMXKfBzthjpgyJjhrdzXSG
ukVanytqah8VVxIbK0+HNxII7xA4uTjWEYzSsFTqDau/2erdUCwxOWl+1b6VfUeAV67ZUaHA98zI
3X7rVwcIBQQa4PSl0QFdZyoAxUI99ahd5hjNM3KYMZevtt7MVcZj6GJp0TUZk216xaQpjKxffmga
KlxZDQZM51To74wyv1Rqu2d0Uflx++d8fiEyRZ0EhanYyRcVJr4RN76JvU1TpwfTgsNpub7Y5kIN
Z1Lz6+yUH4WOb+y2fxTJx0f7R3AAYUbrbTW2j1LTJ79ShMZnclD5m1km4ohdk/8Q98GrJsXFqiuy
MUBMnC8Q/qGsD4l4wz4mRJSbm3d90oPgKKXw1cyk5q4lCW8WGiVFZoAM5/32E7o6yz/mgWltwziB
zDNFB/Q1FixZU9lH0BfpopMVsTADDQenjqH6B4idzkEy4CYO+MjMnMxXJRcuPeq1WQjUM/gULh9Y
kxk+iV7kHO16CNdy+2RB8Fq1tkuVzARN0rtz1afPfqzFpz4WeSAhTbe00vACLYok+8jXicdZI5lw
QlPvkdeKVw/DeP6DTW+pWpg+ELzbD/o6teTnUkNnYBqVDd7ik9SyK0PHjzJhH6ugV77IadliiVbD
7ivt7BA1tbLB3sjZ9HaJI65n2wOGPkq2TDXhbYIObw0HLtFDa5S06rBKfRvCcUAmMIeRWlTDP+8L
n0c3MABZR5X8MBh4XBkhDncK4mnE1L1Urgy8JdcDc5t3VQVSfZxH8NYsgopBoz7eNKLsj1LV4bWm
yKOrhlQ1gOBLvDUSScef2HGGBQLJ4K6Ug2DvDwMeMgPDwrrt7ty0yHeh11SH0IncZQbGWYO+zHRG
gh/eEgqf9nz7mV4LOfm0kbsz3Ggzucznd7mEwtJXgriOtGMGaXnRBg2ji0UiDkEyYEpkVGoEJLOp
cbjVvhZVrCwx5QhWuYHyhljxS1CpIQyetGFstUYn4OKzcbBAH6xlRZ0TK1zvRdwrGgW0jxTW8PC7
vFcF+JIkgpjuVyyU766NfejACLc3BE+3n8pVjs1DwUIcSMCooGLRXV6oG4Ic3U+lHZXhRLDq7vvW
su4qNX/uTWUmZLo+L7jAKBzlzESsNt1grazLfC02tCNqueZREbA1kqaTVn/9iziceUmU0pHgTIU+
0E1hVeiSdix6qNdVU0PbSnxYWOD2LBflwe3LffKjkLHT2mcrR4HjqJcPsMDaurB1+pQDaCWxsGqX
lprb1jPv6VpiyOQUv8uhAcLhpKuTeLPPyrY2yQ+Osue9GbWPdr53FTiQcgWSDFPooO/CzdDF5TrE
NfaMQfqX27/0I864PInp6Y0yESJ4dE3yZFFifza0WIlqx2qIorWWxO3dkAb2qTLcM3IK3Mzh+NLq
LbP4RclNHG6o2ncOg9512GsHrP7+CYy+hRkb1fcFVlYbqZLtrWZH2cbJXXHyoKvjtaA3+NG1FO4a
gcOuvqi8krFsASPTbpL7EM8jLF0VPVtb6GgWJQPLGFIF/j5MlWwu9ho32slvhsVHH4Jzmmx5miSX
fl+A4Kn1Y5DUJthYq3uIM0IsLYrVo2dh3VBKzomKFDsenYJ84ypW8+32gx8Dj+k9MLlHqEUSzVzq
5LkbvmdoZaJpR0wKM9j7OJu6DFbeZ4ldr5K0+l4ZVbpBrXw0i17b3r74JzuRZtDK5wBERkDP/HJ9
g5kPg9bKtWPsGw9qU+GznaXKoYaO+9dqJDYioIEmGi36X4g5Ly+lWEHfS2FmH7O2D354TvpWNL48
s4o/+5B4jcSRHLAUJqxJCVoyc1mSNK6i9VBt1biVUDhy+tERHVtIInywpAbMlEitrQE8F5qnurz9
TK9DCwBTiFL4mFVCTWMSaUahpNk1vN5j61kPqt4/qn2SnE2q1su+yJIHJ+RITPJmJob6ZKtifmGs
9xBPj+jGy+c7VCLQqTY6x4wO0CZ3PMy9c2kuXv/0KoaC0pJ8xUEjfHmVREkav6xd5ygxcnqKA/lB
U7r4fPsJfpITMRnG9z0O5o/9kskjNGrPEUx72cc81k50CT28fvIWi/l8tAXRiyct0/uDbjUvodfJ
Z8NPMFAQltjEegq00AKYXBvVzAF3/aFCQKJTiVKfBoc1lesWSm8EzIfYx0bv36RGVPdhweSg62RN
uAzl0QzXBJa8DPn892AS7Zmz6Hpdcbo6XF5jcJ7nP1napS3jHqOQVehu1e/btM1WosKBQ4vOhViV
ElagFC3npE3jC73cnpgRILAa+y3gEaYnU+wHst0XinW0huw1jhrkZuArsjZ8onX7XZOaZmZL+ijm
Tq6okAvTeAVPSl9g8vKjJlI8UUrDkdisBstu4NHlDEALe7c8KCZGhHap3OthkMGDbJM1BnjKqkXH
sKRxX89VYj75/YynkCewbzFtNs2KZPhmJKhsz3WeGms55JACZx0mbxGdlXuR9nj+pLbyS3Y8CXJB
veyHCO/hDqkRo+Pai45p9kJ1h2Rd6LJ/yjWNUpLGub64/c1cf5gqY+rcH4EKG990vDcMklIuVGJK
RQ/Mk+mkh7iu/ZlP4Fpu56gEkmzgpLAG+ufJu0F0XOPwQFXZyzCbgEUJuD4McORN+urej5J0ZVRQ
HtMayKCj1V/EkNdUUl3n9+1fey0Jgh8LbQq5Hb0jwsFJxuhKfU0YKynHtleinRcO2S7XDRIgSkhh
g4tPrr+5ft/gJ1xH21hY/SnQQDAyOfhNeLl9cPAegTudl6Q1fVokO09Nkr1Tz2XV17sGoYXMeBkV
cmqi01jfpOErpFAxj4MqDe+eAJeUNQq2OzrOStad34VfY0UMbxmkq5kl8VE8ufySuDb1ww9cL9Hl
5EiQ6kELAaObRwyCFtREHqpCwzLRAaAl7YfhZ5n8KpruZxbaCwRqO7yn9jYFiQXWvQu2oSXmAVCy
rQrLMSwkTHAC+EgJo3mXHGN3+4VeByKsXTALSGhBblE3uTxXfD9DG+gBB/Vt/XfaBPljEnv5ytEb
f+ZK1znRmD0w/z6GO4xcTuIQ2QuFlAAtfMwVzEMhrGob8LfZWiC4WI+J+0w4cN284lqArNDeEGXC
O568BUOuaIhUsfZYti6m8HKib/FDZ5w3iM2fauoYe7PAbrYd430jgs5quKP9n6E/x6YvvXl2aG3K
pgiWWWjOBQ1XjDG+ImbEqUXQFBklQ+N7+aNUJbG7Z71WmUfPfUQUkJf5Gufan77+KiXKKgCz1ETm
fZOmD5kRd0sgPFgt/aiM4Wx64h6XONOGcPQsMW8s5d0Ct6VSPQT22WxQ3PpwUANtVTr0xoE+dahw
O3FXZdtGsuYW+yeRH7+EKNrSLMjOyEIufwnJPRbT/EOBzX/xSwNX16EEsB7W+dlzbYjNUDpea1MR
SzhUcI5zaWbC5vqoIJOAikXD4CNXnKwsmF+q44WmejTbQHnIY+mMzc66bvWD0hSo/YL26+2P5iM3
mH7grCqEz/RbQAtMQgJPqczS7zyyYSPZ60a5bmhU+Ea2ioRYR/WTjdpfl5Ck47k79PgB+0gjzWyX
FBnuWSZecE+djcWnsffdhwxzkRALO1we8RhZ2pV6F2vLLqpAJVRPt+/8k4OEZ8XcFNuIilbSGTOz
P9ZdIWdW6keaeiSt7h79JIuevKYLj1YulCVnGQe81XhrQ5fk0W/LwNGN2X8xIES/fSf6Jxs0BR4+
Az5Qct/pkdapQWo3fqJDjxvQHej3oS0t80Q9RUG7dqInJTyD8VzZkn9X9DgsMFnghdilGBiVq+EJ
Uz/Vl05N/tJJe5STRvmCn3uJ+2tj/wzkRwOKXn7SouzZ9Iq7wsFSylJfgnRnyhJ/xPtPzs5jN26k
XcNXRIA5bJud1AqULDluCNszQxZzTld/HurfuEmhCZ/FYBaGXc2KX3iDZ0X1ofef/A4lNdT4d0EI
EKKJf/t40pTq9AKd/jXBb4oaFn0QLJG+ZK3zOIsGkLps0fdnSfhFuKeRB7+ruVBhgWx8vS4mQiWG
UnSyVyHLpEtc+1gdmPFXaejdltBHWM9j9EbBr6bZmOHDJjx8NsLhv0n7OuD4GHQe1bShDzERhTAP
iTrP5LvW1n6gyGdiX5689CL2puzYNJ9zVIVk43x7QT9IHtCVgBlBisnVplmLrYViDBpyVTt5emhM
DzhwoXZAtvicFlgigvPCqgtLl8c296OTLGEDgysgHiXwqVH6NeTk3uqS9i7ECW6LrLCO0QAwEEly
0yL+ZeqLX9Z3sTYWIIK9oRGXqG7ETmBNdlYQnd5NmiVR3E2bHwSiIyQOs/vdZJPA1izCCs7J33Js
n751Vb1xiXx0cdL0hVsLioHGxfsB+eMo9oPq61ECpY1YSLnUuvqd8Da8i+jSv3RpKE6mWUkHrVLB
qFFpvlihtiWquH79KX0gYDgzkZmad2nfP35CJzmRkWvgO3DHOisoBIARgLF1P4XhVqDxnjsu7kwC
IqCDMnUPVF3m++CPsQzfyJ2u8UevtsfugtDWw6RjZmNAW3sMYvTwyh6aTJXJ4Xcsg4jTyyhlw3bh
dM8rnO6zKOFVLDTRYv+oKj8dCXdXtQrMF3mcrEdN4Jd9e0ev2+qUEtjSYJe45lWk+65/Mj58eHmX
zuC1cnqBVoEqeUPjexfKKvVAYewSbuidOVj6Sy2P4b0saJz7jhguTRcHF+QQxQ5nkPGprtLBU9II
xX/DOrSF1TxUcVgeyKBOQVDjVp6V8XPbSL8wU1K2OoofRV74jyLXBD4AJMbitUrbSRcDzpNPUZXu
EUnw98B4vG7SWtcp9K17fXWREXWRJ9PHAvJkLQMboHt2aJQlJCipVdxSwgiurKt/b6/Met/C+qFd
zJ1C1sODdr0wMQ6PBVDUxPP1MPNKu/40Csd4nOLir3P/eSBapNS1DB7NRZ0O5rvf6WqdePgUZWen
7P7B2w3zMxEhUo/nArH/rsIDbCN2XUc09GVpBkJeASrL7rv+PjwPYyeS09wTlhN80SbjO9bUb3oR
A2ZxbBx1w9w/3p7S9R05DwkPQIM1Qz6weIB8WNlWipuuJwW2+WAFpfrQGFvgqI++i7RxntOZL2ot
IjW517oUgQ9iHaAfh6gZbWqueYRrXKruBlUdENbu4o1jvA40TKqsiONAVyMZXAIeLTsLfDFZhZeN
Rn/iCZY+1YXePlURXrqV/kB7XKEGrY0PuU+JY+M8rLkBUA/+HH5x7wkrkqYorgtvkqtdl774ySMC
6ee+cw5aj42EbLz5aXfWgbvn7a/c7iimIRtUZa9l1NAo+1wSu8fNaSofcLLdUVb/YRfVsxPgjNUq
n0JnS6nxo51AvoWOG017CFSLgN6Rs6ywR1FSMEYwuvGxtradPN6Yl4+2Ah0X8h+eQC7XxcmSZSjS
RigXKODEwV0iQiYnzr6MNl6gY9RWuFboW3HAB2OiWgR7nOvc5uMWS6GWo1lPppF6c3vfBP2qG/Un
Q8IvSxsPUem7FVLObfcLcYmnqHhNHftT3kkuj/dF7dNnXQtPWb91Jta3M7iEGW3E1gTIt6zsDlM+
tkWsZF6U918b08qpiMjm3aTjQZ2XxWZavJ4EEHjczoRD9GC42K7vlkKtMFCR0tZLOj37ihVbcKxK
G0ffUQVypeLT4CZ61D/FterfNbrzKeNAf85ESTRkoTBY+WDMdo4ZaJ/SBl/7qLCmn7jkhW+3L6QP
UpUZQM/FS3yEbtIss/5nwJALAyBYheksQBbnXFuq/9D0mlm7uhl/G3AO9jNcHXJKfDtFMrPP5WRg
tUi+sfEGrBeIxHZ2NphR7zq1yOvfEdlK0Cc16EW5QpdUk3rp2NZOecoLg26hkm+JtK3rzYxH0DGD
pelRLxtTIA6xf4OS5YkuiJHyKouD0djRI6ajxwbvtYe8R1egxUhtvzHjczxzHaKBQaEhCgZv7qDo
izOpWpMm2Z3VerGQMcXNavXUjYZ08WsYHmnTSy9hMEAZKhrU0aD0fhf8KRgJYXgT0Ph9nzpbcjkf
7FbyQ4BQgKLYBO950x9RY6xVg5zStPHSRjXPRLL+xTDKbE+XLv8O2NY5dMnw/fY8rC9A3gowMXPh
2UAta/H6NmPQY+k+dBTCSUltJcaCUUHu7PYo6xgGpNI7SQShU/qP85//8WVRaUhRlVSlh1hGDX4w
rU+2UsgvU+iIjX7rRx8084dg5wIQYI2vhyqapBxt2y+8QRA3+GBaqAlV08Y7+95JvN4+M/UXeAWX
K/O2VLCCD0o6gw3VU1TThTbHJLsjgHrIUsN01VqUhyI3fkl1nL3EgdN8ygb5rmpxmNIssuykimFv
0EnADiytXdOYfg5ER8dexYUeGr2GngDufHTA08Modfrvv10N9hapCaRh8J/UDa+nqDIbawRE4T91
YUutJo4RbjCz+tRXlHBvD/VB4kcgMgeVMuvPtb9YjjpF0BdIDN65SfcTjzHxSVSdf+jjIDimArvE
hNv7rMnQ+fHinqUYm3pj881D/LlUGi48hF842tMuBWGx+NxmaK0qM5rmiZqndOxtERyEM9pfOjsR
5z7Oxbkz6trrQu0h75JgS4Bs1UbQUHOabxkkjjlf+hKJJUZhicLuracWxef73lbLO1EGx8Gfld7k
6JBFnOxQ0yfy8/i7aE3/TuqgADbkHJ8KqVMx+irD4xiq3zDMxeteKO3h9jItbx7UTEHE0XqbKxo8
zPOh+uN8OkEAbwR/t+fOKf8J+96g7mJXd7IR555WAZrVRNZ+uz3mqgc3D0oxlTiVoJP/LQYNMkTY
4ZVHz6mmB6994MAxMiJUZBLanvYA/xo91fAsaWrjDrWUPSCgnrqxORXGLjSKraRg+fS9/xx1hsvN
EQoZ1/UctMAJgOXZ4rmXnF+R2nzDie+U2JzIrMy7jT05f9vVnpy//Y/BFnuSvFlQsrfEs94KG+fm
Bk/STJs2Rll/EuTFuZ1LgEtgvnpdlS5Qx6ETz2rjpG924pOHsMpuNQzmWSGr3Djty2ueUgfuPTDo
Ma8ggljmwyo1HeHjR/yM5/mvydDjOyPGqCkcpa2n8sOR5h4OaSqv1/KWz3WJHK4dxDN+Ibaxy9Dv
2iVDp007EsjIvb1T3/vP16vFdxH5gnSbnxV58Xz1cTmkXPMwCJTGLbToqNlzB0sgI9gPw+ROfvup
iEEeURKHjWMdjGA8y+l0LNL4cZxGOBYUxhOSGIKbHdIqx0ALHlCUuYgg3gj8lxHVvAYz6VyfQXm8
6YvfipSehbexI57DYlQhgWT2p6lRs0PRoUWRy6Lf56PhH/Ri2Mo9P1oTml0Gco5ktJBPrw9QFttV
lfWMLFJD3yltpN2jo+vvAlnP/pJ4NH8k3eH5O0Gj8MxfDyVN5mhUAimuUFip24+D6UpO32+s+/qQ
zqcUWB7bjEhx2dr0w1hqoi6Ingu4jTQMYkIx2ITH27vro0PK00CKxtZCxGT+8z/uXhOhQ2iKvXj2
Hf8pCfzOq6jLXkqpH54EWmp3/5/hZq4uahd4uSweZMA7+JwUnFGoHuiQmv8RZpYHR7J/qYk6HG4P
tn5XmEFq5PTKMBwgGrv+NtRW1SIaZK65oTN2QxT+W8olcl1t1J+S1H6O1Pr37RHXm1BDboGJfK8y
g3y9HrGb1CJs9Z5WuG6CLU6G6oj8Z7vrtHLLtGxV7SBAUyDvUPDggp2h1tdjxZ0BqSpTDWAb2lGt
/eNAJXQ/2DWU5L65SH0j7e3Q/mXkr2qgngfxmOjP+fA5TJ/rCtihflHAMWPuuguS6SikQXUrK/uM
54KPw1BztBMNNal841FY5Zr8bGp81CtnqT5APvO2/2PD9YUwB4cU04vxxtlFqdbvHSMnfg0jex+X
RvE1QjVwh/W0+aTIXXfpFJReIstpNnb+B2tFogM1l/TDIBRYrJVRNZWJqzhoUNEo93N7/jxIAl4r
AO6Nj14fZWv2DwCqwOVEKrKo+CHib5ROKg1eFgaoNqEceBzkKvt6e/Otj/L1KIsPyrG5NCs/GCll
2uDTNRX7Bls5xRqNLT8oTrdHe+8aXj9LvLW8c9DTLQQT3mPvPxZSkRDfsat69IJMOUq1/1bYqu/G
NcTCEFuAS9l/l6LgoVUesujZ7C9R+UlEX8bIM/wHdfgd2J4RPatxtktHty1n689noHJeUvys4191
dUn7f4ImcCcZEZ6jqv5jT7+m9iFvfpSRc6Dssmv97z3q4qNzcWw0XRq0v781xXMwPAjnV+9geG5W
sK7PkRS5jvKqGS/S9CbLB7JbqX9pHDTDopNR/ud0d73yBd38jpIk1hs7K/xPctwcb9guOpuz1tCv
LPjaS9gJR7/pqcchNJb6pyX+zbL/Uljytq8TZlzG+qKoXwvnyW5BQan7DDlhCQy3ldzherK7Pf+r
3IZgGeTYrGRMbZ4SwuL8I4gghpBcCgRhS5uydZQvqPAbvxtnwGJRDQPU4VPlDsqE/pAD7duhvWtt
+bm8h8mLXUBaMSMGidwR+J5P2R+7II0HG0KX33tNVeA+IF+iAp/V5icGEhSLwuRfGoHJfkqM34od
ubLyMxqp9mW7FjBOiXuedunE9JDU3+zhn0n511HOiQ2nQ3pq9Z8S6Ip8Kh7j/H5ojlFufdVz9cVI
f1oDHWTUMVxKdxu3wjqAASZMbkrDgyd3Rfc15DC0ejPRPFXAwdbCN4nqqSsg6hz1zMjukezfaU5p
bAy7aulq7606MKGzHxxAh0VIrpQZMmfGMHqtziJFVl2ehgkBzMTwm5MegcpDf7hTvgnNPzVplrzG
rWY8ijwpnuO80x+btvVdE3jsXz/YlGZwCERzFFzzChyZx7ERJlEgezWitDkC1ke9y2ycPnB4m8Fo
tzf1+qLE4oW7hNKf5swo0OvdJNtpII8iZzRkb49j0WaQYLHTvT3KqkHKZPNKc/XTFafsuRQYtKDo
qkqhQm1PpTufG7nBuTjdJclrl6bswS6knWa4gSIFbhSA0JyUX5Gf/TbzQsOpu35Fb/RUxYnbDfDu
tcmqNiKX9VU+s+t41albkDgts0ER8cfNiMRBURg9Ml+a9GY4knB97IxeabNo/92ekfVbyD/I1CNn
ChoZaPf1vAdtWJqUx2VPlWBnNw7Gx12QDwfN3IqdPzhfMPV5qAyaiTPF5XqkKdWnUAqALlhInu0D
AbQR6m+788PpIQhPFNb8373Rfr79fesqCCtOzAGSCMA1ILB5wv+4prQ0B18UJpPXwxD/kgJUvKf9
hWVvpIxeRlHbC7Oyx/KGHF+XpN95I6FfJcbCbbQAOAV53qmDlXpnwoLfyUnV4RjVxz9u/8x1wGrz
nnITUAuZsf2LOEFg7hGNtYl+h+bnkLtq5SUra/Op0Cfh9sKIDlrXbnVAP1h7iiCgkMFek80s0QIZ
cm6V3yusCBnzNCg2FW/sIIADdBu7bIUT5NzBNgcFCf2G9Gkp5jhKI1At2wG3okYmUkWy+ZxU0+ek
iCdQl06j/zvW6HQ5RfJCF2Bn4pD5vXCM4aSjrfi9GuI3LeiqY9do2l9HaHBTTHI5fh5RzZJGpiZp
FdZDUXm0NwL0kQxpVwxFunXxfLDAc7fv/W2Z13mxDZOyADxjlJUn6glkURKO9zYifjsF+uBjo0n6
MRrKg6w24kggYu6F1SMHnlUeehHaAWBWdsxb+TvUswl3ewxYxngYtn7k/NRcP+moYJG70zFkJqjL
XZ8Vu2nBYZtt7jXtN4Ho10X1sTDXE6P/lmXAZrLAgQjpj8bDhBfPc4P5ykFOi/BbK/eXPv1rs0lt
ls0D30BVgS4a2f3177EaFblwoyq8EGraZ93oi6fJjr6lg3C+SXVkvXYj2H1J2A9SFSaebYbmTxXN
UOwH+6+RqOiblHLy90/VLOoDLJGeCfn58qlqG7xv2pquahKExZuo8/DYZfF0uH0jrB9EWiM8v2DS
0X4A83n97S047qYEau9Zdho+tJNA+dcc7Y3dP2+75Ypj+QpYgAoA8iGLeydJQDrIZV5CxicfglBZ
HkrbmPamFAK0H6K/bJLMC8pY1KIJHDFWX3xUb9jFNBRq7uEt1tzLrUwA2FsbvcT1tcY9Q6OXuGV2
YlkeNbWRAzJvs0CoIwggl9cv+aAkvx1UGG8vkfLBeaHsNLexeLJn6bPrNVKVKbQSyak9HjKEPFrF
P6tWdDKjejzl6EL8U1TqWTTN+KMbRuECdW3dVtVi1KK1t8jKtjTKVphZ5ne+YyEKM89wGRaZQdGA
w4iwkvXqsD+3urGzowKpLuyFfQjNaSy7edprryEHeZ878kFuemc/yW37FdvFmf2pOzkN+7zfOSHa
NQ4KvA/8XXsXp013iHpEcXkbje6HnUbtDnnJ8a1rHPmuzkXlyklTTbtQE0DoklT7dXuy5/DgaqfS
zSE8mSHd9E1Z3Ou5LtphQvFzlD25BsKih5PIZvPmS6ugFZKmtrjrQGS+5Uoh7oQsTe7t4ddrTYsU
yTSa5fpMflsW5ewkrJwpShQvGdL4zbedcxFNw9lPtCNoSxDvXe2fkPz6kRVR7Bp5Z+4tLB3UaWig
zfTZRiNwtcn5OTNriVY7dgQrJ5tAMRuaS6ni0cBPLokahA8jFMCfZepv5Zurm2geip4jxDv2FxI4
1zPvt2EzGk6uUF3Ip2fJsGp3UOmT357gVXjIKDYmrdRkYEvAJrkeBXpBEiJxL3szQdhN1CY9a7nS
ozk2Dh5Hq3otDaM7lIiubzx7K54AjSCKumSw1NWgCixL1wDGy852mtrDxBlXuTSuv0k4heyHtFfv
y0YZz1ZofM1kwIhRHoCfxOvPG9vQfh0tHGVpKHfYhwT+a4Lg+LnoNPOYV+UPcOvPZOnyDunK5jI6
Q+pJYc07TlnmPz2ZOSeIJKrnAumsozZgytoX0rEAJbFPMkP6TttEPY44tm5s5VUowudShYWwyn80
SxaBeJILp8Pnms5jWSGNSv1qb024fUajglmA5rRoW1nxVtFovtqvzy+jzi0a4IQ4A628NK3JjtNO
r726rk4gO6z6i0EFUCo6YNKHlti61GNXzU9p9YY2zq7vLw2EDCn7FkTgw9OXoK738zVb6Dq1zhe/
RzRCLWYNtLMUYWXl/Cx69Rg30T7Jn5pQwgXhiIRz2NL9UNJz4WsYWSK2IxrX1uNDoDL9IdqHj/DO
g9hwpSbfh11/jKzoCBvvbCX9AS7uHkW8FIhCWCH7mYXnQc8OdZTs50AxQRgx4a/5xiEezo0eAPoE
sgLG2D5oRnXMbCyw+X/Qy3sHULmeiL0v3YHgPiWW4sbBL5lfM+inVlVPtT+eUmokiEhVXRjxMEKP
v33G1ukvBQ76YxZ55Vw3XrakM7OW6VVVsue3066QJtx38RhEv815kLQx8EZm6zQQi+1VM6ngv9QT
IpRxeRlN6z9JK/O7xMisvU+Lwm1HYCoSrIN9XdnaI+nblrDwSvcCRDnSX5S62DNc/UuzDSe2fUVK
VEpMRpOfs0KUDyi1KhQNe+lenwLlKZQTsQuBdSu9rR/kqvEPdaIp9xhffwfi4GUWLfJZUKZ0pzjq
j77mZM9aOm29vOs7EowBLX7KvHQd6ENe317mpDdaPYKXKqgW7Md0CI6japUvt9fvo1Fm4gLNGgJP
WtfXoziFbHSQA1vofjZ2Ynmf7k0Zlbbbo3zw1BHNgFpDHmkuiS2DwqrNQl/W6vYZKyTrQifsu4of
wq5K1X8HGU6fpqfYPuKuiidSXNWI2FjRhHV3EIt75lfZiFHXjQOSUxACtJRJn+BnL6KaPK2MKpDi
4rlyMs3V8rj37Azl7kwExlGU4U8cirtDD8jPzXJCL6nKLFfEzevteVnP/gzjYD4QuoaCvpwWQwRD
hPdL9jw51k9Hx565COR84xlcDaIDh8cBAyknesyrJknm1AGGH5HkTQhvPsBJpPpXD/nGbbwKpuZR
kDZk80NSIgG43kiRYJtqyih5kp5PhybpikNr5t3ZKcBB2HYYHVvRm3fSaFsnMILSRoS+QjEBigT9
zCU01zzgmy82sqZOmRYZvfFk9AJBdtxZd8qAY02Zh8GezFOHpUWdcOcIKvj2iIKaSP8ZnU7biTh5
1mrkymo1Hl1Ecb5GXQeQKJA63BUrS30enMg627Sd7+O663cjfu+H2xth9YCS/cHrQtwL35lZC/h6
9vIhTZumMWIvTktlT/Upg1MVUTDqm1OliDtTtPLWmVw9n4jO8FbPerIsGSt3PWalDxXTSIsnxUnJ
bbA0ee4j5EOsIdd/W0ITd0NObVqZJuMRTwxsLn2zuKsnYZ9GJB7d2zOwij6pTXII+DFEhfSPF9UM
B519vxBTAd/CxnHFENrXElHh/6RR0jdO//pA0DhTcdGlUQdecnnqwsHQ/VgCrlBKWXy0uhmuhJTi
xiir6JNZY1PCRJlXlbbK9fS2cBxGagWR51ttdoxCbFBjJMyOSJ0HX8q0F1/j3A+PFW2vjZHXtxui
YPiG4rwF13HOIq+Hjofe11uzKby2b4z9EMrtIy4MER6E0THXh/gYwO3cVUmY31n4HHQINrpRpne/
bi/p+kqYBY54cAHQUIRfosV8q9fp1dSpZxjgRJAVaU6NYblKNPYvRTSOSKHT4Mn1Hpllv1Y3ZmF9
pEiqkMkHQPku9LGISXsVp4hJ7lMPek24yyBNnfTW6PacwE9RF9uHTIm2fNXWpWHAD9w/tkxWQ41l
WZFGEnVC6MtWn3i49AMBanEg0ivSfRPrwfdAktNzKE+Q/HNkT3eUfcJdPrRIsgdm/JgVsermzVTQ
fNTkH0bRcujjItbutUR2/va8zexqZDFgWNNwBVp+vUeiKevsYhjkJ11SP9Ml76g46ej3+N3G87Na
B/AZJEHAWyjTwuueT+Mf1XIpBS9R5Aw0SZ6Vpt8trCezHPmJqoq/+Km/1Uue/72rrGAej87DXICa
FfgXm3+q9Kyi1S8/QT9tdqE1CNcMkmTjq1bX1TwKstHkOpSfqb5ef1UWJz6Ccb38JEkpWtj4w92p
3Ng7yuzTRoVrHTwxlg6d5Z3PxkWyuBqLQShpOtXyU2iqr9oMrMXgJXZ1EFH/6u3QnbpafvQL9VWY
9U4Fa1/u4ipwTkFKtzQb7H9uH+t3perlDOvgHAgpaC4QOl5/u9balRicUn6yg2LcZ2boH5ADiS5K
rrW7RPadUySH8Xny5ei/wsQdcwcvOfzhqJOGenuTOgdMtepTFVjNDufx7OjTqjiZdlKeUZv8ZzCT
8Ax8UjrJsfGvH8fFvqzUkWtK0u6NPk6fxJSHP0vTH79V6Lefk1w17luhm16ZNYrLfY4Fq96VDzxk
zpuStZsOO/PdfT0DNDEB5xBvwGLDPv56Biwrj6JWLWAYKq25N3vo432nvMSR6jp5b+wZ09zXfYV2
n2YHbllJ5UbAsO6VU1bAr4moC2TQXG69/gm+aUVqkMEHUTPpohnSQ6sF9aGsrOE+Ra/vUofJz37q
ovtMRkcQk8kC7kGk4bcRp+IhSZhQLZiUE+603X9mk+h7v64O2pBAwY+K4FwR5JwinuxDSfRz6JVB
fqjttLiUQmtcWUJ+351GWJXTqJmPmS/0nZ2n0oOiKSWeixl3vYVuk8ieb+++D65YxEGok8+aPgi3
L++TcpCKqC1jWDajJh111Oh9U6sR2xBKyXUpmvYhlZxqX8XTOemn16ZM9omG/a3c1cZdGtGDJQhs
/Ff6n86eoobX2r22cbuuLz1+JDwQ0ipiDB6C69WxA3BUlV1LYMX18lKPIbKJCeylyAajIqpo2NWd
Jm+8eOubj0otTSdKXg4P31J9L8KOqJg5GV4ZBNMrumHVoxxGWy2+eW9f7f2ZgKSByZw1QRBBW7yr
aDiXfAQiCjL7Xx31/pAPfXxo+qgEULrpQ7C+/SgqINJFGEV9H0jD/NV/vB+2yU1rJKPiRXGBxndR
m9RE2qH+lve6dCj9CncCTTyNtaLeRVpouHGOdrwqDfVejZLhFdjbVmi3Wt35JyHoRWzBxUZD5fon
ZTU6INaImg4SdN/4L3WTtEh/pzkwlUCXxefR3xJjX63t+5Ag2hHwIc9519D9YxYwiR7MMfcVbxRG
4DZIn+6jIe//tgSMEhI9y1nolSYRRfHrD5NlpKtjGqKeXinB0Z4S+1uLfPs5lXLt9fY5XgWHRGYM
QyeKCYQttjghUdFHSA8jpSdXcfsk4vvWqTADdBwpcREY0mSXFvtBRfH9AlF4Y/A1Qgajr3cBSapB
tFuWmIgpxtNMmE3q9UjgnZBf9M+xYVUUJBQF8iYWV/KhL+U32Q6LQ1cnCk4FeXdIKYrvit7w3SAw
x40rfR22zz8K2DHzMtMKl7x1O+4kHvYw9YSm13cUteV9nufOKQ4qYxfTNLrrZPVTaAxuLEcoN4n4
7KvJVll1jQXjZ1AdmSVuSCNIJK43gQak0q6zPvGyUnkcZRE8orepHYiyATIpZb5P4HTsnVaO90OG
wXcSZxvB1fp8EVWQOpA8UE1YWWWkUxDztHTwxFv9Vdel4K6JUM6SwqLZo+d1SLRy60h/8NXgtABI
w9GRMcrR54DvjwOWINnZ1GmeeGORVUixFs6PKpRwpGtiSpe9LQPvoHIQUTFjk9bloR4cigS3D8X6
lF//iEVckVIjiquqTTwpFtKxNKXokORR8PmvR4HgT4+HBi1E/CU8LG0cRYrTKPTUPgRjJyvSvs8g
Md0e5Z2Rev1QUIahZQh1GyFAaq7XMypGWS+bMQu9wOn3POZYbX1JNLGHq3QcjG+O+hwZl0b7oveZ
a0X6DhDtzkna/ShhN9w+Wf6IJrPAq1DeNeKnOsVPWnYx9H/bQMc0/lUNP/sDzhIx0Mu2d+0aqEmZ
nInMj3bWf4YI9WAH3Zei+pHjk3aoil8oHv/9ekEC5A0E28BDsGQmQ/ppg1aogYevyr2dSip+EfVm
xDNnLMuJtAERIic4kwSW8TY6swMRShl6MeL158IYLdeHpXcenfwYSlZwwKajcns7clwLLN05S1Rl
B+6i3ljRD3bnzPoC3wx2lmRu8TrUCHs4LRojXt9FGs0NDAfluUJ6e9+sDz/cMvbNfAMgWbu8BYvW
6QJhZYGXTdVbL0/Oa1lbzZvERYUTirBIcdjAn/56UMJpUCrE9YC3lgF9WAOiCm3khSa5Tu4mzCLu
AZbjweIPxySWuj2R6Jbb6fpDSYmZSFJVLLUhuF+fj1ofQrrCTYayCvhAw4yML7I9NXs7G5Q92yi4
F2WanG5/6LsVx/VmYlTASQBNQMyhVHE9qpPSRyvHKvMax5ty31VCPA6NBNWxdJfDMJj6YwtPO3sb
wODK/Vsikc3pB7+/K/xzQa3KjJ+a9g7xlp1lv3Tih146rjmO53g8KxoONdC/4Gal+VHrw12kvSrp
oxY+WQ5l4MCoX8xJOY4ymPU6Qeex3gmeVUekR79JTzVymZ3S7BskM606/pkCfD6MCZhZuwKwGDY4
BvVVf749JXOm9OeMUJKgQofjrDUjbwBIXs+INXG25V70nzIeh3Mp441WYgh5lnJZozeHjkJjddYB
97utK/I9arsaGr1bwEgE7bOnA6WE66FtJw0nHqXkE2KZ6q5BhPa1TYznSm2COzxcaKEFzLVvp/5B
izjeZtvr56gBSZ6aI5JZXarizGuKSw5owM3i1DmWXJkWBq6vU4r11uB/uT1Zq34f8hJk/vYsPcgu
Wtk9DkMQh3plSi+k3meEVIpLDlzKK8KkPkiFUZ2ltt4nhlzspZ4AZhxk++DrkvIc2cI5Dw0uxy0l
dXNUsRzvFO11tLtq3+RB/Jyqkbqx3VeB3ozYgZSPQQk3KM2PxSHLJadsra7SXqy2kC9TPNZHiAT5
NxDmPyS/RYkMIQNXVv38MZhsY1eaTuuiQOwfS6yqXGyVOhcH8egvn2Bge3T25jR2ZnBQKb5e+Dif
pNzJB/XFz4PwEJlSvW+D0N+oHC0v7PdRoMhgcQYPny7t9ShDkYRZP812GqMojljwcezKsrm7vSXe
yQF/7mKKbACvgHZr75nD8l3oUiVRmkQyXkJLISOzzS8JBglZWKfuYFn0s235JyoBlz7W4kNsJ2/m
rNcx1u0h66LiMA4IADt2Ux3ydIjPTuYoF4RXvlY4+uza8DUMRYhssv05MuRh32lZfqHebnJLkAmh
slK6aqCEh0y36OXO7CSqFrT9M4OaMwgNV5dTCxXPBgU4PKvdrNT1Nzs2E1ePrfIQyXay8YKtjjUT
wmzQWeCSJR5935R/xJKi6CenwTLwhZjnYBzRfndHt7sTB8r994ObP4Z7qH5e8aP5V7z6G0/ZvHUW
qzGj7AHwzGVJssXrRUd0uVHDqlFfAH6eYXPqlbU39ZNC2nB73VeksffPBH2BOBWEdBDf1yNhw2in
3ALqS/Fgn8xT/DQcizvlCON6FxyUnXxMXe1UfOkO1otxsi7yPjsF+3AnHW//juU7uvwZ6vXPGMy2
FZ1cqi8oBu8MZOES44dWnCrVBF26tdf5t64md6bpWnMMRoSCrMjik3VtrqqEKK8NSmY8Wnbwpc4c
ZyMLXx5bAnMGAUNNeY8HeqmBS2BVVn6SAqIWOCvmIhIH0Kxi41Pmh/76U0D1zRElFEMsIszF5WD0
IbKuU5F5Zhvg5AznGmnoPJgZ+v4e4YwftAjS5xLsnCvF09bmWX/jjCn8X1WH8vaSuUeReISPyuil
HJuwKMd8zrS2TCwXowD6mtEGePHObXZKedr11kgTKkApAhQeldy03U3Afc8JifXL7R34LpHxx1z+
bxxq4eiBUBPjzF+PY1XIZIDxSxFqBIeUNHZ76vPihTvoH3kyFBQqTTHuwhHhKDh1/n7sze7RKERx
wFjJPKNbWO9LJex3cqcIrshmj5wgwM5eC4+6nJxIAo9pJPYyXsuuE1hvihU/RnLs7J2yOY4aJffc
kYyN7GYRGP3vq+gR0c+aQdpLKYURBrnfZHxV6QQvo07pt2KtDEihO1R9xE4P0KwsFNn+uwP9Pq5O
t4hbnOiKVu31bDp2MLSlU6VeQCnvs1P02cVv03/NJPV3vTTQNxPtxmH4YKOATgGtTHGNz12iF2Kd
x6QvReI1lh6e/XGy3USDJvV/1J3Xjt1YlqZfJZH3VNGTp9HVwNDzuPByN0RIEUHvPZ9+PiqzqiR1
V2bXDDDogSAgIg4Pzebay6///yYnf/m6/Fv8Wt/+JhH9f/w7v3+tm5VCbjL89Ot/3DSv1cPQvb4O
l+fm3/ev/v3Q//jxV775+5md5+H5h1/cijnS9W587db71x6SoW/X5B72I/+7H/7y+u0sj2vz+tdf
v9ZjNexnA3+s+vX3j8KXv/6KhvvL92f//aPrc8m3/lc3fnn+6ejX537466+CfnhHSxGajBkZRnNB
qfz1l/n120eG+I5xHQbBCELwG8i3/PpLVXdDwtXkdxSteRF7f9Y+28Dl+3r8/SPgCcG02CdayF+Q
b/jbff2w8v94E79UY3lbp9XQ//XXn/tFcLdx+L+1wuP/7+wJPwqZYAJjZwi54VSzVN5p4pzDaLLF
wawpWkJbn1EeO7FJJassK9FJulkx3bkCZYset5wW/WY6imlZOHEnAlVfQI8N1ZR006RZMzoHsx2C
Mu/o4CBDp91OZm/WnsxE7f+BRF3Sr13d12/Dj+Lzoxj+fyd3wB3tnch/JH2PaVl3whmhev1eBv/+
zd8kkaDuHcUi0gMMP1CP2ScEfhNE8ILeUVjdI4RvAro7OL/LoWC+20FUMPGgVdK88L0gCod3QOBQ
Poc4AOVG7lr9VyQRxwFR+4f12BMOGgPdcKuj8naYRWT++9QjKf+xnJSmOVHLXT+YlUpXQKpXy1tR
jHrBjGDdO1jQarXBQIHnDJFzqII1HqJ2sNOGqm9DYcmNDLULt7pLPogR+LjWBt4ZpXZT/EhDSPIy
q0P/eMjl6I2Ov1y1DD3JXKmp9qJKUsDEAaZRcgtdanRM9bltLREa7LA+VNulgp8yscoD7K61YWyB
Whn6Vz2LyusIrbxdqnS/ElkXnjySiBoSysCq2t1pChjo4oL8zuO4WBA1CY9wj9fPGvBQb1GdNBzd
HITabpUaKMlUj/nLyuBc55arwoDduukvKQ0Xr9/upY+MnL4VNqjpinPRwAIubnerxk8L2DB3tdEK
j20PQBU2n4G8FmIZUhfxyNx0V8a1o+XpdjEGoz5vhrHQJkxb7ItIEZc2DNgU7bLW4o9KA8WdqNem
0+eCSL9w27cbIP/tJZsAw7fVLF/30Spb2Aw5tmgblO+3vNPPcT+Uj0Mp062r1dEnaZEgEzdHYV3s
Dah17VaOmu1iqoTAh0ySGTiOVagJtWp04zgWnSbmJRKqHSydholjlo60FoAl336QZDI1Ash+j8Ni
lIMDQLkYrBTQW0uaxsyLxDa/1yYCLIDnJvV9BBDx7ZwziWZtnTLC9aUu/YemNLXPWQNufd/wppNl
6h8laDQ/TFEeB8YGGy/4HZUboYJD8VBGR6MHyEEe9cdm0LfPmj6rL+maaYyKpUp/s+iaBxPK4RNl
wuUKiPXmraM63xgVA/XauAmp1ZrgL4p18mLmqxZK4ix/wvLnt8uyD9zDP8dg3jrIdmwUvUPFdz3F
0egTUk3elmjJdaHv+UKrSv1xiQfxY5sk61Mal/qtuLN1dyaHqLmav59o4GKGXxRc05gnexS7wa1n
olEhKWW7EkzTV4u1C9tsm+xV0HP3sHTT01JVNyjs3lmnqXLTelGeIelmCiSJoG6YemUL6C2PjtVB
T5hRzkXA3aOy+aQfaHOH5mrFiZPi2zIf48+bKcw+Jf/Jlgf2pqxsFEW3Lr9QmM8vStGld4W0wSmX
Qr8tbUPqq8mB+ViIHJ1WH7VTnA6V35e9eSkO9JqLGXZnLjjfNBvVgx7VDQ3Ao3jLGE13m8ia4NLf
QVCldh8P6yG1oQVdLwq5i7fiUC1XfViTS0QB7oVJt9XX82WCljATgzRP80uxUsO1VkV9D7cm7AKb
oBeUcoY4s2MGUhsribuxdUqxq4MkBnO+ldimUjQtiZ3Po2rJRryYFN0H4zael6xxUl7Ey6GVEWG5
QXTqGNCCRRIdTceVbcv1om+DSCJxjp2uLACJCqf4HhcKirbKK40ImKHezlrawhJnKCB8XpjsLwpn
ajgtUOgnU38xpJs89rVksNNpDFJdp+AP5vozvm8rWXvnS5vdZ4pfl4+kq606etJo/1FkK8rPbR9U
i2FljL8eIjI7t1X3XC1PrVK5SxkyQZYtX1ZaT7IZkOjT1GwWMAjONN9N8umQXuFlXlBLjVU0gFCk
riksz4vudXG+WofOS9hCQwp+CjxuXrxOqd2M07VumADI3TSyMy0N89JL6MiRT4bR38dfGiOQRvgd
7hlaqOrZzg8hw8uqeJtXmtUYzp4VPXw1SWignKEbtZLOVpsoBJsK3mJayJ6jFqprAybtA5wX8slM
PkTdF6X4LCmLHzFe3kxhLEXWFsFADFa9E+WjP6q02GT94xAptFlCGDwtVjbD9tUqp7zQn/VKsuT8
PtXelqW2UmF0ZCnt7fbezI9qUo+fO0LWUFeFgS6bXBacYZ6pSpjJ8EHRI3jc1xaggclpDsoRFPOz
MJXMqdWdXVHthSpOeEzEyZpiRbWWktYe8BuqXMVlEtxqrqyo6h6VVHP7Vr/T5FawpaH/KoOgu27q
dUvXD/MwMF+hM3dtihy9fDxo03ksNqfH5Mn7kI2ZqhejgF5DV1Y40mXlbZvnj2Ilf1WSwcm1+0o3
P+XMH9mC8tgoNMKk5vs2fRY5um8vaBB70tUWyI3xZiVFrVeXfRWNebC0obPbeQnkuT21W0LOtq8s
oRws5kot6DCPOQjdlAnLJLfMqAz6DTDtKnM0AR2M1Upmg9G5cIeNXYKifW06wZ+qL5EyelQDzrGg
HZsZDBDIQotFwqIfNSlESLbRzycan6QvTZo6oMd9jYT8TKUSkMX6JdFW0uTQk85fUrMHJPJiyFWw
lA9b7G3ATKiAnUiurgG37ddrZDfmJ8i5fAlaQQYMFVgGoWSPlm49a4yVHedU5skMee3crWRCqY52
lpWW+RWzTFnzTCEEUdsrMDR33ThYkbleh1rxUjm70LX/RaZ7uR0/lWLakuYTglkq6C9lJteNK+Oh
GDcwTr5k5XGsgJtw0r6yV/OLYjyKnSOXjW8CXjgzZ/O165pzWt5MymOVXczELauPMJSKEbyrIN73
ZXzTwsATnZHC4GCE5Rfmc+3O9M3GH6o3kpHAejRONx/17n4sGC85eAR1IYVRmrvNF23QPNiOLCMO
pex9qX2MRWvWwsqs8XTKkxE9pMp5ECTA6z3JcPrYrRnwUXtb0GrxM0Df66dSj25Ghf626txEg1UM
rrZ9SDtLrp1BaoFxYb7A30yX8qEjLbFvxJqrLjcx5ftxza1hdJYcUD7pI6hyy6sQvY11uEVv7fCB
TmtZ/NKOp7F9TNX3c+9MW5BMnQ22kN3D8ds79fBYiR+Vp1W6ZeTGGvtQ4WRj8Wg2zJkdxT6QmC5r
TqV4vxaPgzh/zgWn4bWpoYpx0wd/3l4P+Yn+6rJ2tt4t6LbLjsxq0DkvBXJ2v/Aj9skWh5MstOdM
aRmjx01LPsm5ZsWRYFGYWDJ30hysmyqv0CCNtjJTG88s+fBJmQPDcHE2Q72/DstxQlVtsjdtRz0B
djY51cC3DfJsNcW1Li8bKrczz+L4No/vJ3aQAARdfeymT2UbSEUwz3SbdbFTQ6tNGcim3dQWisBc
YBnoiqA0DF8Qrnl3sFJGSc32KOqvyVI5Ymv4Jjdbr6AJxY9ad5vHpk2IZs/41Co9cWVWXfN5cIvu
nM6LM0yjk7ZSQauHa0yPW11ZYuNKRXK3mW8TcyvG6KZjUDYttuoEPWKThaOUedXhmrQeYlbRJtLn
NwX+2Ewz4jxXH8T24UAKCgAbgD5qO4nBBEqdw+QK1Wg3LMyKhOabA4BwUeZWJNzp+edquztI6MLU
SwA7V+e3onlq1YAZdquIA1G/yPRBZp+3PGXYwv0ulvo9Yv4+QmaE7j/HJXszEEUTQvUd0f7HuEST
kiZWpLo4LTWtnFbWzYVDN6hcQHTUIltkEtbGqvYSZqeupYjNEqfPbdodbDL1+lmHl9ybyJEHkGRO
HxsmjH1jBQhAg0XTT4VhwkgV8occXQJtXGN3Ag2unDlO0faQTetA3gIckHbBUPXqMZnF2VFG1r/v
stXvpox3eiimU5N3q0MO8LM5PHS1fGxK9uC2O2sJrY/Ajw0H/WpI5UvaLw9mGqGLUdl0GTlJ5heL
2yn9U83aQ7JjOKPRNMdYWs4Q7ogQtERBhGMCE9MUKOXqHcTYFlqSfPKb0W+DX4LxMFnyuM3XpAH6
VdxC44APs+/yC3jdF7129fXzKj7JzYsMfpYlmZehvI/X8rR2am8xaBuIORA49Hu76EMN5Fo5eaTr
zZoABCiqC2wZrlJBwln6cQ+vzNCBU1Vl4QEboh+YIZiqJwBeKPvFTN6sqMS7behftvQK9e/tqj6X
yRCy1e4YbJv6YKxCIVk/SPPs9WXu78I0TroPjHvQiAhSO5w203iQesUqgLGdEixg9li3kBhs0eek
bk7Kci+1b/r2XkpMx6ifItMTDRxQMnu/5Td+SJj9IIQE59/FxibZnh36kfY/+IuJDH6eIYBwG7Bl
rZ1OmTF/OEybaGtNcaZH5jP+5nYByqL1t2pJ3RmaOnwnQ3XwNUQvbtTc+bYh/qXs3SOOY13+YaLl
v5eO8V/rPYXW/3yqHxKC/zMygAfycN9S5/88D/jwWuXP+fhL2BfP1Uv/Fyd9Bv5+eE5/uRurl+f6
+/TM30/3t/SM+o4cIa3kTAVSYN95Hv6WnlHe7d1fVEgZMaXn8R/pGVl7d5AZXmK0m0/I3JIn+j1N
yEe0FCJpjPcADCHp/1JyhnGgHwRQoHuXThQ6BHbB/K6GhyOkGil9LpcsTE+08F6ZbAvwqB0CTfMi
H/df1at51V2jsSavtyFQP0oPHbHdDQzQ18mL3OqyflgDTKRXutkNKu8ILKLTH7Nz/lyE1Q7+ZWE0
m5Bx3VPmArjo6bbkAXznyI7u6scpzF04JuyRnxdH9hsnv4+Osgue1ymhpghD1ql3VVtwp5PiJKEQ
YGAdKYBlPlzdwRN99dj6uZ85MHB5daAfm4f4qDiSk197P10sBoOcJmy8hqpdeY2vU21JnuIMgeoI
l5mQN7XMc34xgvYqH40b3W+vK9VLPVSd7VhcQUgIGg831y881RUC3LFjfRfdClcwxY6Ha30pg/Y4
BJ0LBDjPmdjM914oBtpRaIKNZ1jlJbkhsolmdIyVP0W3JBCs5Ut5HELVzd2M0ypeb72Gbu9E3mNq
HWzJB8vGld3oTbdZV68J9G+3obpSwBmc1lccUlRWHfaeK95G5+WI2+vnrmD3PNnoV07izV4bbq7i
d6fRkXzmkj91p94pPcXWHeWYn+l49ww/DyV/vq2CiW/N9+Vd4m3+4W6EaDw0veRudphW9XFkVSv3
J1uzK58xBRtoLSs7QsF9ND3ljWL2bf4ifz18HoKa+4B71hof7diencGiw8DVjv159vSbOlS9yJrc
3G8CaqdOEoxn4y66Wc+r0zqiJzq0eFito99k9+K5fNne44vhfMRkHGQL0MPuKjqdq12V6+HSh/lD
81S5bbi8id5ga6HhlJwEnNnT5BNS+lqYuYMrubmXXdSL5hQ+4+zJ6EAtlD4Yt0ZIxMZqp75i596W
31bH1NGczKcK9UENmqN8mj8IYemsDjGkY7rD15SfscOBel+elHAMMGSrZJtX9V66RRL9yE29wm3Z
J0wd3b+Mp+JJuk2/sH84MrszwtVPsTVHCB+99CZ/IJo4y8firF/qk3mfXQx2QHfOwuRYHdVT/yfN
ErRF/JOt/lP+lUqbXOugGl5We3anhF0IgYsT2ZhKy7Aa7qFz3t4GP/WopLtF2ISbw2S4u9qDIzwq
oWL1bvlMws0ubNEiIPZmV7ZFO7fep07qjdZsk0VzD9CGBpLTUSJXPHi7AsZfsq+pa7hIkZ04rU3b
l2d4JFB43wpSPpzU+Fj6uQ2TpD1YqW06pb8E9Z12kgLB1Z3Yj/3UT1/L1ioIFXu7f92+lE9TwKSq
nz+ZYDEEqQ+qY3BA+smITqd7wTZs4b3qdPxtCKJPiaeHxUkNczty6ifzU3yRQ+kap2cTWbroNwhk
GIfy43av3RsuWG5H41IaQRxOx/hcnLZr5PWeeqP5Sn1rcjQoyXZmSZfF12yGcdxl3w/eZANMxd/f
SA3bz58K62uFVpjZCwQNTu+Kx8FRrJe3jO/PDnuSYyPbtDN7tUqHM7l0RB/ncxYwJI5iNa9tMHiL
o3lTWDQWjMYuMabNBDdEscEBeRRO8QckzmnsZ90Sw9TebN3ab+4FHX5WfV7KRThV582bnNGd7dod
T4fbwtb4Lb9uHqC1rnmvGlbhHxAH2Zd9zSEp4+RO4RZuZYPVHQo363G/bnFZv8Q3Oi1ulRVzycyl
NdNlC4RtAPyNj4vnLk5uNbbsdFeyV05h6y4AP7ZqS6fcFW3mkL3cm63Z6rzVHzE19FNZNMBYbzEW
gQ5Et7UWpwo15+AQXhzCjKPaQLxvg8w2Ho1PpNUQv/Rjx9k1RwkFLJCAGGc8mmkDsXBvhKNFhtgX
AqhineTYPMXO+CddIXhlP8YN/zCZP3WezEaaU9szxUvr6pcNU0ak6gvW4DDXRZaEd9I5m9c5ps0T
sJSjbZwT3kSFrVpYioMjOA85Bmh0NX5MWY33raV5q1taLzQU2eS8rMSO/ImVNJzGL45rQITMNgRv
1du3LAGWszif93aUycM0W2B2eLHbYxV7t/OK2drFZjeSfOAQ0ds9xpXZR0/3Ja8LzWOEouo8E1Ue
uQVbWPw8HotwPyHtoMiYaJf0ucABZycoTdrA+Te63XIy/dFVLNAsv/0hf97luQ80B6pcXm8X5vcq
J2rdOjggEjKXycLZXnjY/eStK4UZwjI4vz1IhqMwId25mzimA+gpUpmFfOti2rNtWO37kaeTER+d
h0G0riwaRlzx0F48OXvDq5+zR87PuspWZ0eu7or+4JGkdyWndFP+6TZexZHzsdzIlHBbPEWu6bbc
0vrGa7Ebhw34RYTD8yGKreSpP7XIjuoD58XKFY5g62HJe6YZAN25eBWv84CYHjwGcSRHRfGZPvUK
fBUE3RHdyVnZOKst8Gb2z/Y1Yx6Llxl7MbajcHfDqCHIs5WjODVE2QgrTNAuyrV74HuSU3MRUHpd
UOu1s2QVTuSQFuVxdldp8MbTGqAJeHsr0sICcYRg7aJXB/viVeH20bzMx5Xl6Llrk3ePP+GDtnRO
wv7Y7oLq6L5ws79pw1mDCh1gIMCQLvmF29kPJXdPThKBq+w3MhXWgdulCY1rlt/WgtQLN12wKvsi
D9x8zn8ROyDi0TQyt9PstxPIp8HXAz0YsMpgubiHQDihg07C7Rz0wYoc79dS8fL2PRI7mZt8E0wJ
UzFzo5lNrxOg8SFpQ64muwY7bxeJ6oxuCopdktEuIiKWoDwit/NJfDj4HTYFNLt3t4/bxyTco1Qn
8VFXAZ30HaYu8+EARHeBcFMgeSJWuf1yCLWw82T2rOwn/hwI7OJdUtOr6cvHyROCzgsiez4dwj5I
/H07DBxS2YmloIEnd8UNSXB1UdG2ECTh8FVFDR/Ou64qfJiZEJl9xYhzrdSpWFFyKFzCQKpk1nJ1
WVGfLXVnPs136hWdxrsuHelSOvt6N9yMaucB7q/D2azcmXkjCsYEH8kjf2ZVfrGvh51yzMrz12gE
0595L/OVfD+6BKgdvtOEIzsBvlM2Mu17GAr2BW606JsX7avO9hXvVt/ExFCzdJpnwa9RazXfGd36
/cx2LHEDFhTPjA42EemO9SbpbhmezJsqQvxXG7ctiJzKabwDz8nQFYrAdMFSc3Dm7IJFHjwW1hGP
yjfdJn6T8MWT0Fi75dl362pLuxoSedXsVFvB/2x4dIqe515DSAS0JuzF9mRFDsl9V/KGhGXE3dmt
HrcynSEwdiaL5ISV3ycv9XVf6vaocaMFy4D25PPGPeCSm372GOFiNzel3+KoJI6CfiIKP23Mgd6U
d+vrEuyOwoBnk+KudAGag60e+RKHHa40mk8nohK3YB/nl/hIATrzpIBfjxSCjvkxPtZ+sdL8bCU3
y6m99Jf+lZqQRfbFp+Jj4wSJVvlEwcqnxdFXaDisbZWGQwTMSpzZb+3FSi9ERVZhjXhJtd94abDh
QeHc4udkhBSpVdodXtHudgnEJ6Rr93/eYIkvgh0TMxxsZr/wWxqXF+Stl/G6nHU780xncDf34A84
aguVD6vn9LKrEJVEoRLZh2sTKP7mtrjsuS2GzUm7Ro+krAd+EB+Mp1Z/IrcOXSOBW+KVi1X65FFs
zdcVmyjASlkW0zm4+iMUwmo4nKKwfmJ9ERTSGzcjUUh1kmF3YQjMAsUylPHglM/qi/mo3qY+y8Ox
2UPM7eif0tfDtTvptySP3MIjtZjmtGfGsR3fUR51u6D0MZG4mbsfKm2W5sY+Xbw8Z4mnSM6ap+cm
7cKirupE1tchyPGkIJSxJqu1e+sW3/S5eu5ra1jd/Jye6Qoz7NFT/NlrXNy8gKyB2gYVtZjw8FmD
8oavfZQfImqDyAk/1I8cjM+3v15hD/pwwzr8RcUms+TU4R6HHb69twMn7L3sWV1OwmfcUwRQ6M9R
0DumFT+SypXDlCYIP/HA8nKyTxLy8HXhJYIE7Mze4j4n35RCZ8Etz07kHg3bcFVLt3Skq3caZBdy
WGt1djd0wu1m2ohNFbPHqcBtdmnmFjEX4SUIXL7sSZLPX/ehpeGNLL07tPZaQ+TO7chfyzANOze5
bowUvq1e50ZcbvduaZ+DN9xtuULB+WWuYHIl7sJicN8MhDvZ073W229jwE/Oeit+Ke6L6xr7qldj
3Ha3DicItRYh001AIHqBpNaJUeuxl7kAObEfRmI+iWMadAM2hxeH7NrPg61gaLl5e980DVdvcLt3
pxsGZZztXbi342Y/vWX07JKZZbn2EGSwCKG5yIqJhgj9g4COYg7hWHDfHSZ7vykUipWhgGQWGspo
fpIIBGT+JmF3ODN20UD/rxajhOj30RJOmY1RIxitUHZOhk2lfLY/B4tOGOrDZ8nNjs7GjdBShZLf
3cEDTnSKPTS99hEOd+8QFv7id9z+5sIpzpGYX3u50XgANTgckaPHNmS9MErUKN5vXo7v0dkmtpci
hm8GDdEGhtTf8y+Dn+xq2N1XmRAApYxbcJ5Sq37r8RiB1eNCmTtjW3BcLL7ADeNIeUkoHtNrFu4+
tmmwoLJFBKI6Cw8j4yM0r4TaWJg9XBTwKv44bQ9e3H8ZxiqHPZP1XcaKenRarnUjXXBS8TTLza5I
LGHX3Rf8FFcnYYQNAe6KAIAXYOBZUegkF0TmCJ2WowFV+4Cp06zdzd2cOChud39rCWFXIcORoODI
T5FLwjO1tpvoKbpEl+58uOlC2YX4wJfIcEAAhrUgx4RTPR81ckb9++JxdSmPhxH+3mzraGwR7U+i
JiiP/aXwplMXVPwH4HI3GpfhpIe7Rhw982HawzbucPqwfFisWwMjxKTQEx05N/0le+hfdzMgPe72
rSR5k7swhFs1JqC/M06L9XViczOI8E1VHSyNf+Ku57F2KuKcOFoAXvTGxxPbaNdqpZ05iT3sQeVu
V0ynOwloQ8kxj/qbhONL/shpBpQ2FR8Wj8QSSbrdpGwEljMuKte3yZzYq1dwiczpd6fV240S7VDe
7KAmOGb30aK7xdu9G41EA16zJb/fnN032NN3stt4PYpsXwhsqS/4gEA627fHYRgWp7BFTfFGqEi6
MNG41A6PlXLX62x3i/krvC2+SfUJk2mQQcgqfyRB1Hv6A4+OGqAzwJ3eC3cbG01xQWg/poT6UEj6
U4Bh9lf0peKyOYizUi/DVzL9Bf+n83Y/8kA/v0EktmLbV56BcgGkUDeH2+YifsjuyiZIaZx0s8vM
9t6ViGwBgW+XOGGNDdRqigh2zi6TQHIC12CJJ9p/vKcMT3EMO4siJzqiuIMRKTl2uwIJ9tCW4Jo9
O/MeccwtNuDN7iKO+D+7i6e4rQgohNUcC1fkhnbHcGHhxhDTii5p0Bq7S9fglpHJwalrlPMelDBc
iErdNRd67Bx9La7x7ews6KQ95VCiZqC9wp/9493KMOw/2a0/jX6VeaPlRWIal+hVulGPh9oiDbH7
e0/i/fagwyB6oQfK2R1ZE9W4u5aSV90KNzNZ5uGTFqYP2m19Iqt2t30tzvz9Lb8anhJg413zaOKS
JDcR+ePde4hu42P1QKHsJPnKcXuryW9CHWhvrkyWc/XSEAR1azgTQOPGEBqHEy4xQZzXBetNga+h
33Yn42k7kt9z+hCj6eZHRqb89Fyee0LMyyeMI6rfEa85Cm9zXWqmoXwrfxqO5RkrhEMrY8sibyTJ
2ZKa0IM+PNyZsTN/nUDqDFtPPbWnw00Rot/R4qTPybwxcn7tT0ZI6O3uAX7mH4Jvr+D/WVnnf2TF
BkyLHYT1n1dsnDp/qX/5yy+Pz/lrD6P9D13cDC799v3fSzSK9A746x2Ybh/jpu3/7yWa/RMG2Jhe
ZQpnB5L7ewetYrwDewx4JOZbqR59q+v8XqLZPwIXH4oXZgvo46b/+1/o5P4GW/6P9lmD4ozGrDDD
7CLDwkw+/ZR2AgR/qwWtqO/i8i1TnyBDgtu9d5i6tJeicuuOUjsDZ0aBSiHJUVFY/W7l/stK+Q97
+D/fwU8JZJoFwbjtuIO2iaiZAu5SEQiamTNf1lCDKtVs79Lxc6kP9qBLNAC9/Osi/N8rO/7f1C//
Bwq6RAr/n8u49Zx0z+mP0wx84Teh1sR34KoyA0BLOEB5ECL+Taj5hDZsGfJMuOyYE9iHvH5vC5f1
d3uLNrVosDGYFBHR5v+oO1KKRJglSoaAqOjSvyTUP5oFyLAANGYgBao+hrThKdhzrN85c5qgKZlR
rFR7EnP0sqx8qxkAeq7gHGfCUoHKqhUKRwEJyc4z4H6j5LB9Zu4v9mBCmyxFmdU/G5H5sRL62y3t
nBsSgLTAGv1MM6011SzgYxJwNds42vTYQJZF/9cCRsVIGWpJo2dBbZnR7oeptLcGmoSWGScbbmFK
OXR/f9ZoOL012+aLDm2tE6kAxzNrs4123szqe6lcRVuIVeHTmB+M1RpneqQXGFJGI72RtmYBa0ct
RGs5NMZ7OVZHuzcmwV+NIRXpSBZo/Ml0XTCsIY4O9KMqxsO6aeRfo2y2ex1EPguaCwX3dlJbJkur
fLCBwJxeC7MZoHkUVbp6ZX1e3ySFTi3aEsuF/ofDqn9eu+EA5q+Y/VmDw0+jY7+tKqVvBviYUGMQ
+CftZQ5bkQFs0jktTUVSKbsyT70uh8KaB7qvhOgylS9SI8EYM7lK/7kqaaJJ7tsJAjEx9mrjISJZ
Z3hpQxtqtoRtMVrjSP8of0773o7y1DGlHihsM1Br4fLdhvovVN8uht/p3m9iyo6gT1SldC7vxfvv
xXRrcya3s75zVFiQHVMf6BHO08r/46vsZ/n5KjqAVpgYxs8hIP7xKpKxpUlJH4hjrBVlZo13WkV3
Y3kujPLzZszkd1sYSf/4ovK+8j9clbEQqhUwMYAfCYXOvkW/24Kx0vVZow84tlVbuo1aiue5XPe+
8FRcnjU5U17ZxRkUM1Jc36kllDBWB/Ld18To6uc6TbRTMQ45CeEkEc5iJmcfslbKn5K1UEC0m3Mf
SCeNcNcE0ORP7v0/7VXuHc0GRpUJGSEE7D/eO0pl09Y47xwGOxanU2YqwDlMVNtGXANfTu11o0Ka
eIrIFotj4aWrwt4TG8OuJXMJNdgebA3ONHehMkp3a9MHEEflTgnhhr8W3VHT+7uyGCYbrPvMKeng
uEi1MN/MxoHSZSPeD9ta3eRZXIFrngx/8oA/lmrZNQDWSuhtpmSB90RJ/vh8YFbDeDTS65tNahfI
HZ39qTkxH6O+gXJN2L39GaT/LmM/SANXhJ8FkFra1HbMlx+vCAhIzVQFV2y67nFtacFe0U9OLhzr
slf+rPdu9xh+vhoDM4Dbw6HCYNBP6h+mNLHr1a51NFEHD14bPFqzDFqoU8GB5pKMx1rWVn0rAqhO
83S6vP2xAP3U9vJtgTFjEk8LNChDmD+ppTESOmY54taJ9UPM/GlJ8Woso7AwtsiOeo2IfJXJdFew
f44tECC10qJkNKOx+7GbbKYNjFCcDmRQjME7KMPjNuWrq2bJgXHiQXTkRK3AEqmoC5SMuVRmQgW3
0hVQ7dveruNO9oc8XRzgQ1Qzm6yBaY7b/83emSzXjSRZ9FfKet1IwzxsH/AeZ4oiKVHSBqYRQGBG
AAgEvr4PmFmV5JOKbPWuzcqsrBaZSQYBxODh7vfcuin7XQ7Sa6/mKLuVwgjv53wio59yLgZiQO8S
sYd6S66RiY5h+46JScqcv2hYaKEsaADG/69q3xc5zcNW23HrD/h+CxLnPxsKfuti8b+Lyv6/aUJf
vlrEuhsm+bTla/vv/4y6HJq9mNE0lXLOosn2WGZ/dns59h+EXPSBwdXECwW9+b+iLsf7w8fBY2OX
bxcKfEL/FXVtv49QBH4t8j54pPhL/cZVwj5adpCAGRew60ZP4N5w7MjSRu5sybQgyTuvw7CrIoWq
xBQlApY5rKa7wZvnt0Y5WJdR56ZfkNAPKMdca/iyCJ8OY4Tg9mlQu907YS2qB6odjp9bz+8+IF2j
+7efrICkLzDtIQ7mIm8OjV2uv+d7EvAUmDFseEJYxCi3j5n+Qxeo1hwMK/YsTY2jGEiqS+HFYnV7
liPl8JqEjJg+vrxnHJ3Sj8PiSsuebEKIJGx9vkNGS+c1ThVZsc70TrlpwqPtbBNR/LKed/N8pQZf
vnIObC3IT/bJn8a0n4+5LMpwOnBQsTbJUqadRydZCoW3t19x07O333Q8Em/TxYvB29CvRxuiOaCS
gjyKfSdhO6dei9AuKeYS81ABXPp+1JF7UeeauLWdevrPDXPcYTBEoWcpMv/CwE71FHCHQvtS2h6u
IblD0kcVmJdarW19Nj08JXZ+IPsJ7lKBN04RjFQhrbmskpe/FFfwn59mY88A7gDbwQGznXZPYhtr
alwbQ+4VUaHMqmQRQZHuTNQpSQRAdNlDw0IGlDZTsOyD2hmKxKj79UO0Yrd9opRH3w/A26s0beBF
Dda0ifKzfv6eu5oVU2ofEZURGCn6nqymTU1woDQolmbLRxzB06LZKM/GsktbZKoVryNE8kh9cntL
antfUaZWyiW8RLdxCrqGHl8thhjuRbG9777U2IyA/uUzpOYiUzxD1nyInQ4nPFjBNf5/oi2RXrJr
tOdA6to5hrW9oA+aWiMBa7/8cJcuUzH+UpOFNMclkFzHyPlRAqI3MLeysLgfbYM65Gyn7oY3ndMl
WTzlikuZDwu/vF6aMa4ltNzE6YVPM5PrUD+nE9u29jS85niFa2dMk9K2MnGno+m8z8SyF1Zjz+eq
ERC4/HXx9g2gjW5X9/Xy0HhBW8SlbWNDHGXTbTVM663oXO8+F21O/6UV9PLGBKtnJSOgkFvisPYM
OaeeDx5Q6vWbtwKM3iPLK6heBtGCOhNjgWznKaOgiD1LfduG7ZrFua8jprQc0+zER67gIdwVQxnr
0QWaE4JrN+JpGqw5CTPAaJNX019VZ0Upd6VprwdZLNo+yGbkzM25Oe0KOUOEw6/RK2NleOreTvVw
biOVr0/4KSYHje32GvdjveKksHryjitbtsQyzewfebpEGIW5s/MdjwiPerGwHcLPcp4+kwBS7zsL
6ms8FUh1qqyvKb2K1qSURgAvYsNyomSZ5364wJTTWGIii0rv07xT6UnZm6T3w8Hv43Zq+w9y25rn
okfH628btr9t3epxF2+2Db2VNnt7uG3z6bbhy23rB1U53v13rT3uPTCp4zUyIiw7On+/ZCasABzp
jZwu9MUIE1+aEcGNX0b3CPbW10J866clDKWSrmiAddwdWcxbiPxkCStyYioPMv4IEMZQOr6FQs9J
HXJRbaficpkGziPb/tFNNMdgRZWsSJSxPqSOms23etWnPdmxlzeWo2uHDUWG/BvXQPidPkfp0Sb5
94spZMAT248PH5ZpvkMQwjvxHt9PNRq5teu316a3F/j4N/wn7PovsqVPPseG+ngG4zj5vH7+B2iR
onsaez3+0N/Bl89n+St19dhQ/1fw5f4BwCkihnJ9uEbPgi/rj0f7NNAoIDM21P3fwZf1B1ESdwRI
CObmu+L8TvD1iHV5esKScEMDyFTekms4Zxzd6Ro5+kHa4dQmvYp+vskImuuZin7E/TJ1guXcSJ2m
irOO1iKbNkvFPwp8bzgdSD9xUch70mKSFsQrOdvlhddHhj5Yqp53vuescjcti3gjHc3dF7fCYV9p
LM6TyUZiPPaBmd20IDTPvB59eoy1lhYna9lRSYpmk9qlPWW0azctG5he5V8ePf+ZtP/16P/873O0
90PRFN8+f/sHupF/3LdfPmfPxCKPP/3n7DV88w9w2wjRLIQfkHD/vjsYvvUHsBCoMBbl8MdCxL8u
D5YF/YNJRUIWz3EuGEyrv1K2FhwanG+QFf01fX/r8vA8FUa5hUib7Y91gO0vZrdHex9C+2zpMy+K
c6Wmkxl4AAfwMr4Suj1mbv5eJcSdOFogedkKJ4/WYEeZgYHI0PCXEhxEKtL7wply8q9ypl0mVEP+
ETijQV9iYfSgcbVAQ7zORYlh4Lgsb7TXFPqwph4qXlI0s9z7a+vLgy4msR1VY4G01LSXy85xpzf1
3Otqv4bh8sWt0/GcUNsoT7KlHt+v0s1pYsOlxEvm3tZc+itLfly9brgZNFyoC4yn02CXkvBFdTbZ
pFuracAmz4801nuWUdexNDPhnaUbLetMBP18IxxZYZQ9d8v1HPY4D0R9GRlblqxHdZ26zWXdZCQA
RNNM1a5d05xmGZfHi00VrT9UoHp6WqA7vimNvHhfmJYrYlv60/verlzK7G6DLtA1Go1ePBDOmZYD
vVOipKypimDd+bU9r/tu9Xp6Bns8vXdhQQAdt2U+LyTQWu3GM0+zmy23ua/XcDWSFtTqde5M6MR7
5eVvO9dQ5a5cq/TggO7I0FW7aRi7YxXSf9ZjWIgneGlfYy5lf0GH6tDO5r/q0XE0GYHFYz2JrxnC
YopzjnM0S0hcj3agByNm44tO5YIINXLy6fDkfLn5c9Y9U+dtc/rZZNyG4bTg3Eefxd39eQyim5Rw
Y4KJogGGn5VFcCtny0aZ7IJDdoAlFWmaXliC+zPLVlwuqShe+Ru2m8rxn4CRE8EgxRduNFuY9CQM
ykRHzFh3qBq8nFaSZXBOC1lQgXYht0+Fb7+yAJ+HXaw/HplNhv9/RDEf68JG11lK1xRG3NULbUWr
NyLHl2XcNIH1Str7EbB29GwBJhQUXLdXTLHq+bP1XZ4WMuSKoMemME4wucdGVM/0d3B0jePO6QZ1
YZj4fR98T960mWl+V21dlAenEs7lspZ5GC9NO7/pZ/7skxQsZbRzHeAUoyKpGKdO1hdJr5t1RHmd
9w8Yjne3g+VZl3kTBVckiofr/4Rno34kpVnMzX9/0p1BE3kWmG3/+Z9Hm+9QVoR2vdVRCJpxzf5n
VsyFUIVQ6dHb2mQubPCqv2qRTvQHVUqXc8eLWOFHtUh8HHw8qMhlPf7Y7wRmx7l22GgcN6zvzcIJ
kOLRCmtWEWjR2/YezA1gl1naxUUuJM7USzg7NHS2LSQTuwHQ8xq/8fli4zbF0CT+YHRhBUB19ehM
bYAZF6WbmnsX75rEaIS+V+6MZGM282b35Gv8YjM7fkwiBABDrDJvCxMwN3q+2HA6tryS+3CSqxpl
tHS+FWpYDmuV+Q9WP3bXeSZe89v45ZjQuG3wX5R6j41EPKOEsVIHdJa62tkFztJ/N8Y8ezC6EpBB
3936Q+i+Qhd9vmEGzuNzPrI32cewHzoqDXnTGJjSpfzqdhmMhXQUzptSQ9HEGHep7uqBYtbLb/ZX
I2721tEW3QNP3f79ky1aabluXnP0jKq+vHDMXlz4ARwIs3fUe9OQ08lvj7dV7qgMcY/g3rK99Sfj
yUrIEIApraNOdpHPZRwCi7oe/Kw4I6RS8cuj/eIbbo7tVIfAYW9Hw/PRBhnJoliwUzJLwo920W8w
mL0q6skAHOOdOmF+9/KAz8/2xw8INfwRWYfOmbPv+YAak9wQfJNOCtt/J2cRnXurrl95h78axKeh
xiTcpvGHFp1n7xD7HJqBJFiFNbVoZpEKvfdubcPw7OWH+fntbYxbEHtk9yGkHq+6vux6WJGWTjI1
QFPwh3ou3jh+a2eHyYDPt+9IeZFtFLJeXvP8OB6bbZU0BWBsdk+KEce7i12LuunzYU3mWRsxNNrx
nZXP5iGVFmCPoqEBuuFFv7LPHL/ZbdSIBhEXz+Mw/Gn9rSWBMX1IK0W7Jq0T1099VCmhla2Hl1/t
TwOxk7GBwtnFgQonxKPgDEPPoc0Db03GAPa+yvPmrV2b/ZvfHwXnF1i+bCZbVfb5RAmgnoH+zk0y
T5b+VApuzomX5Zb/m8sMHxEqGzzLVn4lWDw6hebe7zLRpmviTX75zWVP3ZuYcL8x/Xq6aDhJYuro
46vGxc8jXOqgztaFsyGfOZY5hI6GDSfQWVKUc+KjvqcrE0IfULwTIKan0iBVLaJ92k0npvPaNPlp
cro+MZ+H1SuX3u2Bn79XFz66YZQS6TcerZeQ/UDFhS2wgLCZ3X3mtgVKJW2NNy9/zuMTdyPuPlrX
E1XQ5HPM9A6aaFbYzZlJGg7a37uDs6bTTqS6X+KqaY3idxtIGA9KLKhrnEXYQ48eE8CnMvvUMOGo
Ynxb+W17muKr88pS+OmpPBcqKHfzzb7E85yjSaqaPFymrA4TjUPw+VKV0/s61NGNGrzX8Ou/Gmoz
b2Jj2Qyuji0djMFt1bLCRXHyCG3dEGE8H+SKi2cxclL87mbCgxEVcqZuMdpPvY+Ty2284AxMZGCW
Z8MY0tKdL8Mr0vhfPZNPjycLcEuuhEcnDkzb3DNgwiTk54Kvjdm2X12gfRu7xjCS35yA2xPB7tiW
G+nAR1ehJ4c3fEvqiJUfJLOZAgtQsrjialScr/OiX5nrP22Qj0NtnXYuFT3Qws+XWBaUq/Bx3k5s
bpEX9FEgEw5weH/5gbbf8vclbuuk4IEwcoFEQlGWforno/g1jREbsTSpfRtNuuAxNFmbZM0ztAO0
2Lx7ebxfPtWT8Y7mui29SE2iZLxgbu/nphPndSaaV6bEkS3fPx+L/CrVd1Jvxx04g+GmQPJ4eYM/
qnddJ4o7lbUgBAu8tS3ho2Vi6R/CUprngwNFkBoOXA57QstUwg3N5vIVC/CfdsztRROC0XbM1CGg
fv6i87ILAl0zcwI51wf8gobLurWCg2T5x4M5fTPVYL9/+WUf1bz//Lh4IW2XrS3/cJSznupmxbvb
CpLFsdGUKg8+SGXUJ1UwGe8zp70FZ6quxmoJTl8e+JdLkr5n4nKKOIStRw87pNCray+g6jg7p1ZX
rRDJwERWOBO+cmHYnuGnCfxkqKMtOmzWqlArzzjlarnMc+vWntAQ5o2HRMapT0Nprnd9YdiH1mnb
Vz7qL2czdfeNkoxj4Hb/fRrLt5F0qPHzUQehqDxHq3OiZdT8XzadJ6McPWKfaT9XcxAkqzMvF/CX
kaBFYQdryh3ilz/cLx9o27LZEdhKvaOorFqV0RM08eHsaD5psJL9FABXvnt5lF/OS9/bkFkE1fZx
+7BBhdTLBK9t8fzmPHLW4HxOVfawYGL2ubW85pyrvHcS9u5r+bFfjxySACf7SFV9W6VP9u88bPDc
thm5UqWF50HfWqe+iZudN7X5+dK7Q4Jh0XpQw1x+ffmhf7UmeFbiQ5bElgt8PrQOpDIduaLB64Dx
0Urgxr0laYNdounPLNa/5ZL96is+Hepo3a+F2RnKmHlKp8BqqXHb88Jefs+o78899sko7tHRgVNy
HYRU+5MmmOWZ6AWolXF6rZL8y9fGFk4SIqI8eOwIZjqD6Y2Fjdjfr6qvGFFVSZlWxXupptdscX91
FtIe9M+hjuvDQWPKtrP5QrpvIGLaLkhiUIKJRTOU2K0hoPOXp8SvvhOZK+xaNogh6YfnU6KntXZa
Ig7feRicr8Ew67NBLeMrR/yv3mBIeoNEHKc8r/FoFKohVH5Y06UbUScwrfTC7qKa5myopS8/0C+H
stHicOIS8B3H50NuZnnXCghBzab9xpj1W0BXxumU5uPbl4f65bsja2NxU+X1RUezj0aQdeA+ECQj
eP3Y7Hq87A3vL6reb62kkAsklysED8Qtz99dGJXgmYeMfgm6tw64DnaXulW/5+/x50p6OsrRBq/x
c0u1wRfSg2CXz2YU/yDnz/4vb4zuYDKJSKWOD+U+Dc1imdn72n4NdlIv9s4qQUX//iiA7/BnJWuI
C8FR2FrO6equNc+yuUDtIjur2dud1xIzR0Zvj69sWzWEd1gEOT/VdjrqPbrzQi9ZZ12qL2nT+32w
twLD1GdlpEfd71rpZt1nmYPX3Juzo4Z4rm16cIWd0plIxKcD95aspl0c2rAK+0NklSbtKWkYgZUh
MdTUSBcMlZL/xM76ZJpCYe9eflu/WDAUi4keiLy3ZPLReSRtb5qE6qwkwkCv2w0LzWr7VHtoWNM0
i1453X8ebZvHG8YQtyH8BI/m2eq55VSmW+MSzZB2nA+0tSV17TvVpdl6snklNPt5iVJsxvydjg66
+MhiPV88ll2E2jRzOzEwLj4QEoKWo6T426+Q6hoTYfNQos59nCeT4bSdtuZW1+srpJpB51DDHbKZ
RsuwLMvfnt8U2RzsENEwkJQ7bsKd657QiHa5pC1M7xs5OqquulnUaxmln7/VJh8wg+3mR0LuUZnz
JFLJBvp6x8HhvjCxZpmI3pzFGEbAVF/Kpr19eR4eH30hKTgWLBlbGm1IrB7NQ5505d5D33zDy65p
LjTKj1OftzjIbFZjyAUpjv7mbGRMHgs/KloGqJ9sarWnsdgkMfupGheXKLlG4UWn6C0gi+QYIimn
BibXy494PBtpRtvadhy8fSxrK0o9H86LcMCJSlZzNuQBiQjTdz8O/my/ssv+/Ca3zuatEXezaiYj
8XwYI2wG0Y55mhgVdreJX3XBd12zcWRe2n3yyslSye8+WEiozv8446mou0cjkgRWpIlt+HijGk47
CXu3U/Ivd6h/exLSf/XTG0QJhrsRgj8qgaSHj9azHJRsKAC1e2VXEFcr0zd6qOsEL7eFTWfnIevN
hZZZnU4fclGpJJ9sMNNDHb7JqPDSdJyvDv6f4IEBerX5eNeLMv1MNyj2qYNBO7Hnue2Htczor7Xu
m6x1T/HPSUGPiNRBiF9H6bVVE5n7fq1uCKcr1HRkXt7naz/uaYsVd2D35a1hR32zWy0EhxfCXPGu
UR5qo4XYKj/V+NjIuLQsfd0Eg0drsF/U9944qRMnLdwzs2Lb2BeB8B7mLAKolfb62rCh4dtG0e3C
aQWVlObWt1rgBqEsKT5ZOpIXnQwqoDcWx6qBy829M+GQEDgNVBr+EgrYtBu7nv5SLg0E6cnV4x06
uhZW3qwbmybnBor/3BvBsqOLFDs1nYUZ4LFS+dneXOsQH5119owdekCQBKO7nvqqDi/6kXaVXeUE
VZwbLhgpb1yva9mKfeBNQ2zMsqMiP/Qm+LfGxINjntqDxhMHSX2Z1uvOQTsm9q4EdFoYqbzSWe2I
OCob82OAo8Z74ZIRod/Xi0tPQj7rRDQdjDx3vrv2bM/xYmBjssunAjjg5igxZ/Z4KvLAsd+PXQBU
wbC87U1h4h1c50KpPKbTd63jOiMTeUj9GpVaiCAteHCcSkH0j3rzvWrd4IPKlUdjtmFFddKFVvu5
Eg36mxIF849qtJoL+pyz6d6wqpbWgQFxBxaBbUsfFo4SoUTNjP6mU9/rNcitG5nxg4kz2P6bQFtR
es6vlSQnVzxadvni292B0hWVMaHGyrrqncmGCFYN3WmaVe6w76uRjjunRUBg16nlX2RmLWZkOjko
7J5NxzsJarqXvs1TvTmaRn3wUDq5cY5j7gq6OszqB3sRt1au20S3E5QhbQf1ThoqmHZ1KzqwN+MK
XmiZ2+jrao3lje4mEJBTlcOosXBqUYadLju0RC7OoRUubIMkL8Fu1vkqIelJS0/fFBkty42qW6A4
hdYZtHxfeTR+C7/32vlQBNajYYyrgft2a14fmiICKdGupbkr2wWMt+pldz3i6bPEyqfbede3YVEl
wrfHMm7hrOsr0RWlU9+2XGPItSxZWi7vnGmxWEeqazFLqRA3x3Xd6/x2tgaMgGxbrd4es+VO3Pp0
gbOyFTmIrEgyt5rbN1EvDDi/ozSKKeZ12GO8eJmErDOGiCeiMsAYClGXfN+rsIcaKSMj+9SYZeOc
BllTohYUmYHmLRzlG4Pm8a2RXipJV0mmzZxqZ1encWHSd3Myw0efk6gN2nBnBOPML6YZHABSKEWw
98NMGwmdxDR8F2UfocOis/jgslanRJmNgHGkw+4mnFlJh3yp1pssWsMmSf25ocS0aK5aTp/53+p0
kBgBsHHnCf30jnWAd75Q9e0VSugu00WzdxALdkloGjYeHLJc3xtYbWDt5ETa2QeFyKydqpb8TdGJ
Zt2FQ9OhUDDtN96SqiKZzN7QSWtJF8oRPbSXubUWThIqVZ5NpfSXiw4Hng/ZwOmX0Ee+hslK7x2o
IKY1ouRGKPCBQ7p+UaI0nbhrwvnjvNplcOIKi/qK0crss4/mcrNiyEwqrTktDnjZYH+0z60yf/AH
ozd3Tq+UsQekbRS4PrrLiaJBP49xg3IguiytD/JtNftxlzm9vtDjOjfxkFGg2kWBU877zpSoPrvM
qe0F1lK4iKTwEX+cBcpS/hVnOzla5kBtnQurlOGp5c2ySqLRmFDnRcGiEtdd7Ic866PiZHSKZUUg
mgqs85pZ/zBpkcjP5rArl8OcZ/5lVBacVrPXmeDRwsW6sftOg4IeViwsijEPfkxWGV1Tf3Pc07yY
vI++P66g7sZhpdS1iEicuh2SgnhqG7aQVrjW904VdOm5tdd9tANuJfh6gPJHrNIV4WEJrPGBNicc
S8KC/t3TkVPjLYIOm7OhXacoHtbKgR6TBpgAjVzZLlNKNt+Msg38XQ0U392JfpRAnfq06E6sVjuA
LqcAv7MoH9E4cwRbe2u1eILO0fMQI+CW0KZHt4LIGhj+rZd1vnOo1gIlBOZjqcYZrKKBUmt/cPfj
3PeQziQK+Ni0Jc2C+JEQeUq++ycHiw+bJoK0wt4iWJxxnw/S+GgOrvNJVQX53rmunQ/CrTHgKOg7
K08sqsin0gsGyOP9ss2dGg3uzsRu4dLyBOqeohvS773hLlBTPdXiQDO4HibnPu6Vh5ILpr2r/WJ6
E1qV3++C1iBrQY5OAq7VbhUi93QWgKh5tjiJxM3j3VisGE8NtVNC8nJUPx08Vy1f1pRt+dq38+ld
iiXFdIjKXH1yg7W8LMfKxC6o2PQ+Y5PV342JXTDuxjGP3rY+JtVxWBg4Ulla4g011aNqY0cuebhr
zZyTbDZ6vldUR8rBrKsMgC3qtEYR34ge6nbLyz5MdHWCJSs1j6isrDN3YqlMPEUolH/1wsVxLvqg
xT6iaxoo12beheG5qvLJjdci8trYD8qqiKvFmMLdWrKjxtXs5JI1nzkCOZvVXud4pdkInAwjIlgo
soh7Q+Tp00G35qEd2tqKg0gN0wccxQvvbO5KSySRPU1bJ/nclOkDCic7ejf0mFQgMJzz4KpAsxZd
eq1b1fBowxpfrazCdvKElIvV8J6n3k5cNmRaLA22aRftmFrHt3UkIoQpBk2Cd1iG2cHXyWs86OQq
Mnp9HvCeIEZl6wCsUDlivcRxnNnlsFLWa3scsHWRy9jYZ6vs6+AwF8MgT2arc9TFrEZDfBqy3AlO
8ro2jff9WK0A1Qbbgos745axx1rdBgVkV211aK1sltcBNpg51rXL6J2XZa6Xq2gix0DvAS/8NDIX
PpW1euF84gcBpfyJWg4iJGFNvvEmQ+qznC1GbfRn9YySMN428+zUl/SQxosaIm9vGeQqDqOd9lkC
5yVYLq1l7kD2zlzyul3npVEW1+miAF8jwm8OXe1rKFz0/aaJN5YSpmhWj90bXDnFuUPDjr8dPmLd
pdKtvnOSjNk+6IcOS5Y8X9Fu1STIQED0LQjdQuXfpchSeo/tpb8zsT10Dq63eicNNZDqkFN6xY9p
4p8k7C/2VU3BieN+ZgLuHLZkzMc7QrSrwbVFdNB1Nnx0+d3GPsQ65MTpx1mdYCY1tkk4EC7v6skr
w31aL+ptJUbXv1hUaXyYLc7vg5sFFvy8FQHeXmE1akWHXngLBkhmNt61Ti0mJG210HFthNPMdiSy
czPrreZsartlfTcMOHsknGZd+FC1xoDbTRsUn23pZGtsGj6aaIKV8lQ5bnNVYkXoxGoiWRyrVYd3
SzU2GK9XwuvifKIf/ZAt+ZTHjp2GQKaLxoLLZ8/RbdZrvAM6X3gXRmHg49Hm/rKjQpl/1KXjfBSi
afN70aHsxhBvFW9ynFZ4ir4YzwdNK/0uoPIG9SGqBAEtpbiPQbXYdWyThQDHa1mt4J2HbnMw3SG8
abSsflhlrQNkeXIydzMoBAJ7B65G4opgua2CrvnCpm3f142lASPY6ZCdrI4QAS14lk85ePUVDb1j
/mNr/3BP6tKevmlDttDd85Dka9rp7lSLsYOmG7rVj6glKtmRfsEmZyjH+WZx8bnfea2Vfhe2P3Kz
6nwuFr1ey+9LyGG7b/N+uDRnIAnxZNjEDe1YIWJsU2s4b5qcoBUFQdAdKg6tg1GSBUocSziYJERO
hzUCFzLsoledEugGnVC7lH5r5k0DfDKVzVcLc8lYZPpH4LTl+QjF+82K3/fbyZ5u6sEEYm5O3VVI
ZY/ISw5hVnImtvImp1vovlNL8SMtPHs6y/2pgacw9Qe/ztFEE7tYTcwpLQGvzNA7fRzXRZnZxO39
Wn+Zqrl/EIZ7t3A9y4GYELPtOnpLAwx3ShdhRA+X05RrgqS2Bxrm4zNG1so3E24J3LDmAhZZLtLb
WoUmYlqYGZe4N52tIgTtqhfr3jWz5RLHTbCUow5xBgv6A8ao0fsoH9KLyGwtwDAN4JjJVMZ9VzTG
x9otmzvVTRgL2IN7P9hqfjuHtQ1kPio+Nei4uRqvhgKxLrhTb59rSDoa/M9zbh0nRVrnu4zZ85CF
Ut3VkQc8z17na9er2ad6bNhaAx2i79X369Jg69fVdNCM66U9+3Oshs0iLl81fFqTXngCsk1QLtyH
oq/wBADt82HltNsbYxnFruqBy6dLeIUwsoClyprydkbKY7WlvpMBZzfwAvdc6WI8y8lH7pbRvAQk
cxE04JoDDfXYxY6sSV0gqAg6ksiHClPiw7ajn8J+MLn4nwYtHeFtu9gfV0Rh5PMq8b5p4Dbs/MwM
3qz5Oh+GJbxYdNq8wzKz4W+HJYO2d7hI3eic7d/6oWfZn6m5+BDVbn7tmEYdd66JSXIBan2pPOMh
N53+Ug9ecx967ngLJ1X7h9lNK+7RysYsotLjHqXKlbPOzsEpg48zl+Ddqs0zil/twzCRpF2rRuxt
1PQ7PffygqtxoSkGm9HHohdBfnCXtIhzGYHZrIfwdM1Ehsd6C24WsdtFJev1RxgazmnZVwT6pV0k
EZf7VZmf/M43bquoTE/tbIRDWuTFacERC2jeKESMadtNO3ryxq2s4r4ofAknciqv8mUxzsiWLKcs
PvawWX+f6B85cPZYO0/40weyZEBjpnKzx5PlVxxW1/OWYuhl5bWfmx5vlSJ0AvzZXDeRsy4uVN0U
n42sbu/pQ7bPG2OQ+z4lD7LTvs87Dk3ct7p+PgjdtlWcukblYDw3iIMg1bCTLJkzesPe4uUXXbgz
yenY9WHurjjPnhQYx9v73J/9pCP1f242jXHe+db5XKn0zPXb8mIqvfdu6hg3a2gtO/y2wBabucl8
XJf2wc+74Jqmi9us8YPvtXCjQ+lnzg2GvD9QezxMPMNnLkX4PNaw2D4tBCTVDnKHv/dKIe/stR7P
CYmHU8dUN1Uzbec7m+lO96kg/e87NzSJECK6o/pYzAWa3pV7OTaxBXJih/sRYCHHyuO6ozV7R/qh
TZnldfrBcnQJIx+MCRSACV9u3FBGHz68a62nVddzXBdLOXJ5KIZlOBlMiZaHWHO6zZvWT7giW7dz
1prLnj/fG+KoIdeRTOmEr6fbV5uaiozI7aI8IuxwqOwLv0Vshjec63zovLpdwVr69hdaxLH3dCOZ
Hkq3RTe9Tr64XrKowQCE/EmKI12G92nP14LZzhYBt7JCB82C78KvFltsydLzvRNE4nZ1ArgH5H5Q
loo7r8R6lgQQfJRd4TYkilVODiqPjHozu+vAWZWGMt2DW+ekr72B29uurgb8x4vOmayzsgnVFKPP
krBI9WJwAmN0myHizuc28bsquCGM9MG1r0bg7crQ0R8NYes8Fkii7V1lZM5Da2RWi5Gy5WPsK2wE
KKHpqavW7bGvE1YdfRtaQ37xx3G8qWDlSOT8aMGwUNXL18YowjLhTKudwzhEPROT5j+oxyKw5b7w
W/dd0xlsbTR5FkDbjXDgYHKoF19NJHd0XI6qxE6O21qUSF31At9YX97hDVwgA6NLBIKqW445KKrA
/kTKbeKGVA8B2HQ1LiCci9EjTaeakuyYlYXe21G76dUoLbRvDSWkFONMoa4jLH0N9vRsIg3m9//D
3nlrSY5E6fld6GMPtHCBRMrK0qrbwanqmg5oBGQg8PT8criH3DVo0KczTk+LygQi7v2lfAsois/o
fx6zD9erMP2Ygy7EzmUM+zsPFcbzrlnkV1ctfXNaMcwiPFeZHVwN57bKE08WEsXbZR3yZrfiorG5
o+14Zk0hSDnr+19yCfkZGg2WGy3gWTEnLZ+eLSRJpiERB4Tir1KStm5V4XVp6/B56xdKZ5syo7a+
9Ae97oIVhGAXkBBknvplExvahEFRVI0XLSG/rCTCdl44IosWn8EOCcoaHKI29LHn14PZHDpzpD8q
8345XmPnqVeLskoV4DCdFAtRdInWAyWUcyMmmhI5t9/93sn+ESU3T6L9vn0Oi2LM72yGORy7eDjp
Iojq8EdCmC6pCCbKITeRZ88kKYVkn9s2KU1dhIYoNQon2zDJteKtXjLwdR7AkhU1FH6eoj/rZGwA
X/exEtWyxu7kDrydtnaqfZhFy5XWc5bHaBmBtWTY0ItdmK2xcmeEMkxGaYZsuk0w269daMzib1lW
FTnWdcMGYwEFXlst5Pxibp0rD0bHKwVV2N+ChlqXD2OPD1BJcJtuaXYE1XCBmM7iebtik36HxSoq
QvYqZdDsCyNfQivRM7FpbMrWcOtx1ohW7vuqLb+sNSqpRy1y/WCvmgNwJsgqj7MNs2Caud50P+dB
W+xypzZ4IvPGel3mQASHadaLu4NAp720ln4APCmyXMfL0C7q3LcWX/yuz5Wc/NjK3JnbZ5Kr+2Z7
nd0/hbUTqbvFn8wpSHI8zxvjW32rMXYUhaOa5ueU6KSuiOm3Nv1YNBKPJTD7rN/CqTYI6uasA0Vm
R2bHgU9/7ObaZCDu69WJ+4hG3N0kZpf8Y1/V2bXXXmDFgLUeIqDMj8ZDK6sRNT3afhu9mBzVTD4g
eyxlj0QJdo/BxDkas8ptYdJsBOQ+6soarKupW7olo2XqFGfGMJsg9g5Fxj5qcKKYVc/nxKLYBKd1
iVr6HwCDjQ8NaEmirmI63Hsd2jiqhXExme8rcXsecewrNMUl0kG5noFXl+lxHGVBQlVf28uLxxpe
DelsOwbfZNMUpX/oimzoX8vacxueHEOpp0w7pvg7dGZjnHOkavIcrh6KQw6WfnhR0YKVNpdEXn13
uSMJ4G4x28xNYhWu4R08+Kr2NDLlEvbXWr5sY968or8vQCK7Jo5kvlhdYjZwW1a8yll1ZjJtnaRU
q3E8/+80uuu3n01wPRGIjKd3EQCIOeznyDepHnVAGnKKVIWpOMoaYzPIYowyv6f4XvQGCH49WqP/
Fq3UUj5soxFEz0Vt5+XOKoqFkWh2cy2gel2HRYBJyorOrioN/wFYvybgJXdHo4l7qwwZtktj86p7
QzNHDSle4s14VhpX8F1nA20lwugNdkdPLRFt45FefQa9Fk8BYanjuI54672yP8i8C3RqBoMRnFWW
GfQmO9qR5DkyA4rmvelX3NVBvy6M2wZ3OX+LXeRGRUBMZ6xv6KHLnLa0spkaIxl01KnDmHld9NiU
k9aXrIsKcfHZ8AnoJwey2jkQGHgg5TKUmI8BmKqjUQ+TfIY0y+y911becl/7dgevHs29DM9VFrnA
SvPYhu2DnLqg/2otOLgXXZt9gyNarYaUh385yP+fEPA/bAje/7ttMu5qxr2v/+qcvP2G/8wE8AIq
Ion/Y/39VxB1Mzr/r0gLw4/+AxkOQBI2ClTBjmX/b+ukwS/5hCPC+uMHwPV309D8ZygAt85/QPUi
I7xRy7gq+X3/L5FiCHLho/+PfvZWXknqNwEEvMfkLpKd+t/56lBxICnY+XSZh5VODjz3DTUi9jAv
V4hKW72y/2vzHNQ47EElO3/bDTBs+tsjhudbCJkFvydrKkUKG2NMCdoJzR3gu8LhtgNS8CgBN9rn
qYvyYm9KWXGhTGVE48i6rSsJZaAM1kNfY9YmUBUUgG3P8fo704RnkhwmGBReW0t6V1WyfB6zZfA6
J2UR21aw0anvxxtsrav3uuv76uT23dDs3SFQf1Ujp98laX3BPpxaRm0d+PS4VwwAUXG/ms76OqCS
TjLe67Qouwdjdse0amZYH128+/Pc/TGUTQXcMnS7QFA2xV502VbjLEyRJXkAD5JPFerAW/YfcbKg
CY1FA1VpXEwrlJeKdTEJRDXtOUKzk16ii0eCyINTtcLfQZImkAtPo97YXQdmqEIrkS4kV95vlVPH
N4sYoWj5U9YoPw7L4d6bV2qJcj28zAsRNeEiwhMaKTuxNDmMJAD90zYWeSN98MC0TvLkwioVdn8t
Qz85XrUlXicMVufirZ4XeiMXnF04aLsnq7a/USG5yRDV7s7NZP92aypOK7tp09Ksvg0R/m7XjpPb
NruDb25/HD83HkxnlqldlH3sDhtVXyHCGxv/z0sVzZ+al+BZSn7UgcmGgFuRvVW2rn4XPAGssr5M
DRiqZBpClViiIZSXgvt5fS2sNTd/FBGu7zaHKVoeOFL/BW5Tn/yoyZzzuCyT85MtNc6PoesM+jOd
xlP2fVmQ/7aXhTfRDUBuxx2aTjdMIyKZ8nMO5PtigCtbNY09xlJznaCpQZThLFao52s4ubn/SBF0
FFJMN1qtF/6VgJYaniSYx8h+zF1hKIFnbTKt4jwORA/v3C1Y+kPvNU6eumKbn4UpO30JO9MadsIY
LOAdz/4KtoBeqWlbjyCM/RNhstHTosbhWGD5ZZ334ZWWKaMPqZj8Tx5bWqlucH+Hw0bFk9lMx7wa
+uuQlfIvmC0oimg7MqKQohDXJfT9LKpgpDVKZrUxvo9Fphn1UFkk1YLiSwhV3Fur8yiCjpRXQIBk
Cg1aQ6LGz12EtSVPMbuYXC6gSE54tq1ay+Aw9sa6HUfQBMa61biA1ZjHMJqYdTMa2An10CkQv4zz
IuvHu1H2gl4dSd4snPSaDYSBVjr6jvI+O9beAoCtiCUnPE0I7vGMCDPdj2/50Hm/DYUkImwWCGqp
DLXXcBOPbufrQ2AYVL+gBUCu11Kj0A+0R0RCJmEWktvWuHWcd8XnJoEyGTv6k6U8GmDKfosroLc4
aovqqSi37Ty6TQgoIVynDB+AnIrLkMn2JMXAC+sNK5sjuwnq3OGza7RxQVjj7FQ3geZtqvwSuC/j
auWxFxSBX5QjIJi92/+y4fuGo6OJoVLhYRytnCV2CIoL62J4MLshPIS2MZ5qzOxJCRQfj4WM7ir0
T/dQiM6ui0rzaLpFeUH6YFxQ8rlvhUdX+ChgesZxqFO9lacxvyH8vCcUuPNXVsgdX1wNnW5G//6r
oncxcGLFt3HG3/F18PcW0/D57zfYsXAcu3WDIrZvf4Lhq3/AHtqj1+RfFSY6gHwX0UKXq5PI2/U1
1HwknL3ZwzRBN1rBCBA6yOLULhMVda7Pzwf1u1dmFx28mVzFQEYOTUcFSjIS2B76YFFpCLLNvu/l
iWS6CjNdfv379wNX5B8q8Om1Gfk/zF5E9/9+hp3o1leTkekUDm6+XkXt5R8mr96PGL3w2jq587OW
k/k0EpfyhfqmvYXslTRBO8Nn28Jnrw0LURMIkBuIeo6+dfR/VZaxniZhRK9YJZeXYWuN90ISlFhX
zH4lGbsx0WPhnbJ8wk/sUP0tlCGu8M3BJbI2Gn6HNoKVIIogMoKTzMoVvJrPGM8Pr/rW1cvZWX0G
a/QyJuHLbIKWjZe9lvN0xhIxAlMTQHcy2q56HQvPOa+BXg+T8h+yznyZ+upZ++1xbR0630OV5p46
2PV4aoN5b890SjrON9wgs3cp3FvyXXs2g56HX4YPyul50EPrMRTbx1JE0JQV8TSS1X6/NdZ42IzJ
2LnLzMNEyNq+GKYhjsRY7d3Zo0mMMZJ47y2MQ6OghquIaDILc+pswbgOpBrMib8UtBATJxITQi6O
g88jPiofZlGP01fQA+wR7kZWotLvRHMXfP7da2Vnv+ch+0PqVbezWuPFGlR/z10SJbPSINKWTVfy
rHi6A47iecujdNnC+hhNlf+2dh7tevk2fup8kmmwBMZlKMhWH7ucUsPBwvE65icr6jUHtxv+Xc1x
v+ngaFoLuEWtuLKK7ZkYQXoLh5WJ22EKJsyXXaV6sCsjuEpvBaVTE0R3UIQXXbcU5LKDI46FSZX5
W9aKMkYLjI6pp4JxKj/6aTtI315jv6afHt0iLT1W9adwCx1jP6GPpbOHv9NNBW24I21cI3qPobCo
bLX0cZsN8om9oEnNaG13yEMSw1XhHuvsydWLvdOlX9+JWnqgCs2661oVpi0xkwc81cZ5Mbc1Nof5
xPtaHowVM+xsydMU3c7qjn4goduvUhckFzqT86RAMA9CLRnIfc+y4U39M7vVjcWHKm9RP790Q2Af
RKuBoYGJEZ/UxBuLZix2o0nE+a4OXJqmWbKeMuGcmAYpkCgiZZ8qwosUD19e3G+w4w9RbaF7MwyS
9i1tmE8I34YPYpcg7wfiiU5hgZ4UqT31v6LjGvG1PZ2RO/wUS6jvM9tSV7OdatgEl1IjKZunwuw7
GgV6cbK4pGEch4x+2sinttKdKckOKp5Xd8nvM7OlRNEsh9dGVi5NOUYHVur32+8WyeEBKwIiQG/A
SLkJdVqWxj9rp0QPtfbGpaA67eS1o3Vx/DI4Ks6rnxUykkeyNB7Kblh4TEV1Z0XDtudctE44DHUe
+6tCKpAbSNQ2l0MmR6dCldakiZXKi8DeYpg4EgQKQ62x7efRXbEFYhdINF+yAUDsio6ezKqCp9a2
EbdQxy+tIjfqtlme/FBTf1YF+vdi0+JW1nZB3Ruc/zPbgdoFHmoT5Mf5P6XXealq5/LQ93ntxzlL
eDpra4inBvGUyaSOElHpR6ns6Ekim2CEXvc0Dxj3qlPZH/7g6jFC+pZOPef/Yk7bG+LKg5+5VM4V
RnnaVHR2lHZJxtb6H2E3/k8oA6o3/SDppah2CMLcY1GSNoV8XR1Wq1RciH4AYNRB+ciCO4nEoL8R
mEXq1wFlp0X1OQEnXq2hIKa+aqNEtd17XwxVKnNzPbdDlb9GjIy7gFzak995IO4TA+ikZz8tNX9Q
GLR/udGfN3sARuEqi/Hv3i/R/JyZQJTKLnEDKGXPx2HgNsmivHlyNRocphpOtX4NPupoeiWO1DkL
b/wJovmPWdN2uHmGs2sr6Sa1srjMhL35E8dlO+wXu/z28dfvZlF+Bfjm9grEOLbm/gHXNoA3IZSx
9mZuWmDShFFjTESIlsWvTHq4M5Nuq4mq6ra179hFmkO7ojJZzTp/hzKzCoL96vAiCGhIOikmRmUb
7J/3cs47igJbztGB3S4WRkt5pGl/hWXNz1ea7dd0eyIY4s8alQCUcBcdM7QtT2sbqGS26p4g4Krl
a0IyPKDxOM/muqGK0y8avPXo9ki5Cmx7ULyK7travW89/yusx7eSXN69iTE51egIoDx8Yz/2GcXS
Zl3x0m/y2QiYKUMR3r7Uf5zi1jDX+/OjwHaeTlX/jwLHSawenHmAVI9HZ2lf7DyYnxajnbrYRpp3
3gwbc2MfooFQc/Y+9tK4SWeVv1dMS7GWW0+a10CXb0CkLlzOnwWhMXD43Cauy/c0DnZ2WrjqjrVj
vFYdJehG2J9p9DCPyMJoDa/6qwEDc0C5KpCBumJXd23EKZJH8Sgify8NtCj1PG4HxccYc207bcqS
Lk7Cc3mcmcB3CI3M5yx3jA/KMMqY9N0n3c5fFt0ib60iy21y5fNoOOWrcG0Uh+7g/GKvGvdraP70
ZuRjfUR65wT9A/mjD5vZ3TdBe0BJkz20AjgM33J7qvxGk8GMqYEHF/VwcWfyuX6gP6XEt+r5Hi0V
j3URnSt/QQ1EPkgyeYI8m3qs08Wuq4M32Sg9olq6dwoU+5l01mnfG0DYOkPtT9ixuV+ijerMestS
txXRZckE45nxO2jz+RpEJFg6jbH8k5Xh8O4UVrMLmyLakybnHTm/BJelzN7R+rf3eHzVYfO97KqI
mrkT2I52ag1JIC6YeTI+TN9U4lEhjUaHOHoPRYc5OiFbgUC2dlJXlDA3ysPxrnhKmiRv5um+5HBG
3uysUK8NGKRNpMwgVxMEmy0+yc3tByfBtivXfHladU0u320PZVihhM6dPBbvfv52c3dlfCMNp7Z8
PbL15C3y5ekbWp9JKfApxbM8++AX3nxHc8gXnI71y9tUk3hhaZ0Lr3d5/kE4gT4+tapF0sNgQMGt
5kdrBMNB9VnwWo+B+SSWyb3D0wO4gEWYwTyCXhdakA9dPS0QWbGYfIeE9foD7bN/DF1J79uNeain
nrbCBb03mWdgo8IvkDfoNXvkpyvSfuzucVhVMp4d5b1s5c3G4G7x6lc55SrSjR7btsVwHdnjN5pL
F6VSyIfeWBkiCpNJZJ5vgkTlI8ZToj56k2FeWr/E5zSzQzFtRE+uUy8vY2gLdvaytHeyc/Rz3gkL
kaaojl3r5cx/5XzHijqlpLYHpyW3xt1McchrB1L/7LSaa8DlnEVIXW9HUqCHC5gvVeBZuPzoteIc
J3z7iKpNvDRYbeimCtt07Vzjc3L89dhFM6V9iF0fcKP0v8zeledg7tzfBZU9ezQoaj+xRDIyRSOm
Ls/c53NgHZutm3dEKvZ30c1bH/cyqO9q7ZV3tg3wYS8yLeuMEvvB20gcbv8xo8W6CJVvd5myVWzh
yTw61ToxJcxBnKMExp0lxqPbWiL1DJfU80z86VaHTr8y+4bynw+YHK4Da9VI+OoDyq/2KfC1/zfz
0dk4Qsx3E5PckzFkxSEo5q2ITQJ9fretV9/xkdA1WIfuIdB2tMMwNT5hOHUeZ5aoY9hl5kUCJiQz
QxHsfT/7O6TNkE2T62XIjyLgdwnXgIIFN9bOpICC9IZe34iLvnxW+bgel6KlSxaULom8RsGrQQBH
Q298RjJzE9PbckyBWfOyITNORC4kH0zen4ngavejdJmBS5uSFhxCNg+Xs3o4B6lSSiEFl0PnlHTr
TVl/XxGkfr9GFZJUGi527dq6vzvNP2pcqOEBv+j9oy375hk9t5O2uWW8+RNrB2Hl1GHbQXVob9u/
KWZzb5TcoroyT5gBpuNN/nyK0CYlYAj11V3q4SDcqfgLaV9/tYG09goVJ7KRBpFg3+hfo+RQIYUc
5RgHmvvHt3ukzd0WfoVeV6WwgPOReMQQBV+LHwI45hPNkU7LwqWGrZgn6yeazfZ9CuVYx1YxR8+W
DM2HfivNP200UdO4hEMyTYH7zwxMtBNEvu86yAa407LdRzPIi53VHsDIKt+BlrLvGd34fVZOE1RL
0N0JSRuvUK36U0TzhyPc6l6Joj/O08jA4kVr91uvq/tsr6aK3bVcf4WFnDga3PB7Kbb8Ig2TKkwu
ZBpElfafR88oX5Yx43DtepncDACvZqsRxK8WJdl9TsM0aeMPGBb0BonW4glxadS5VlVYXGQ5F99O
pWii4zqB7FrIoHpE64yPfHFKGfsjge3LOAT3jm9U+qK2CA1y7jvUVTd+amANQAMSIICw8oLLpLSW
y4wQ50TEqMUOhiz7oUXP/QyKVl0tWYmvGsk1QlMDtemgNhyaebh8NJYg4Udzrw9gaa+u8NFN+TMN
7JoYB5vs/XNX0Nw1O7fX2zCMf2YJI0WM+yP+h+XRbshe7rIGXKzqikNmwTyDSlwRS4rDAo54VyIM
eTL42hg2CdqxCckAuERgoOdaXmVmZmfOzOY+rywnbbx+feD1IGBZi+knYsCRnfjGBvhteOaLC2h6
Z7Ttx2RlL4WzMecsJo3o3grrzWMS5vZP0yCpIk3mtz+XaV1Trzw4jbgAGtavE24VphubhLbgzVey
SMhlCBJTC8qbb9o8Ek52Fm9D6mib8CrkR4bMCcevCcUTKy2v6OgOXr9wdCM+jxH/nZcOleVghDw2
Y3WFY8O9OtQYScqWQgHLts+4GBeiQfW7aOfPro8QbXm0lLbLvmPLhKI1l6tlgQxm6Ld5wUmHtWj7
QhJtE0NRtZfAbIPjatWSDx7/WeLQlSmiPCDidipPOPmno15HfdCDrndmRB/nkE1X1h/SvqzV/V6C
kiJbwY1OZO2T0/XqSCT2nnD9IrELRxzksLn/+KYcXvxqNFLkd0CuDgvSpusycQbLP6p8xbwxlTR+
5yRusTORbxwggFJtBKbaTMi8eq9lOyzLz9msml2Qu+ZjWU7GtegNq4zLbXbTcB6iBz8Auo2K5bUp
aiz/I6IKQyv4w2mykt5z6n3vZ/nTMoEKmCowdqMzXjfBpD7WwLLzPIhTNPrdtQUj2geDYj9yWJ6H
js8eJUoy+JZxdv79yXgcXtdWP0co2mK4TDdmnmSa69Gd3DYmO8qXtPfMICm89ZzN9kqCUivvVdmd
7K78kKO4LtL4kUtp7IwCl5Kpg+LeFOOTqU36IIJJJ8LMguNGVt/OFCFTnRd+h2TmsYW0n0A3KMWI
tmM5CvOTdkSYyOw2jzfkpKzguhsMPW4y52mRhKg4CoUgecrJyJpAU4vRJ7WxGDe1J/aZVYUPN89F
4tqySJeyak6IHO4mdMCj3X0qbXqxrgPWWzw7lVt8jGXRpawFWexD++x7dxv3HmoWWIuNqLZiuLpl
97p6JfcbCd38zf5dG1VDTNUH2Sc5ZUw9/oOUfosiLUO59+ub8S2XI54W/Hf2UDmvgTH+miPgN9sB
dBc3X93kmlCs1ZyUOlS7Jg/HixuqN2o7CkArJPKICz7LW3/hjB/l6M/Ra+czSvWTs17tvCBIlx3z
gMTVOUtvfg58Ceux1jCwIN4O270hU2TsaJxavY/s5feSRy9eBtRRduWBk56gIfThnL0yPKFLNl8Z
C8tDgdmLWiJwuRYw14xemQ8/RLE+sEB0uGW6/KWY2x/aW8r7ivCW/WwG7dU1rJ8gCwCQ5M4sNrQc
kzxE/dYiip7zM46WAzcm4peZRyKwCnXQt/E+qtt97cqfZWpOeWe/ZWRX08dKry+CzHMpmvJuaNhY
I6wBdtR++WEOboVYnEsQgV6eueOJKg7Gi4zrw4BlvtvKEpP/Ks4qMOXBNqw/tSVfRVVQYVFYZyEN
61ipsj42UQ1DxCB6EZPw0JTbOM/9iiqLKlTHsYvw25F59UDg54/TLPULLqf11OEXSLxcyicnRB0Q
tjl9wzc5N0v58CQ2Wx/I3P5VoM4v7pRQuyJ/5UhXp7pREPT1rA92A2Gz+J34LVfc9vh1eMTNsUyY
u06TwoCoM3zH1GgcnLY51Wr71cy4F8S835yVeu51PpPL9kB3BSX0XkaIVF3+0p37xOd9WlGAo3Xk
8bzpGnR/S4T1DmNVvNyaX9YSSq+f2+yRSqUhxoVyGXqi84xRPsOgPTsrmgg7PxFnQFOdjRSwz1Js
rvwLezld0Mru2jl/nCMLXxivulxP1U2GtfXzT1Wv1S4zrO+xMU8eb8PCo3FAv35FVHQy7PCFbo46
WdzmvI6CnhkCAl0HhUNlP64ldQHwZtivQB53xMWd6w6vXFT3/ns+tJ9eiaovbOWvfjUeSZ9NXGt8
cftcJ+NmnRQMY84WmMLfyk9zK+/pR4mREu+4onZrLd9MpAssJNEeYeC9Y8kxtbS2T3OU6XuRdcdu
KrJkCAs3pX8lg3GFw8Jju1MCtw6O8bMxhNV5MdAGTlP26d0mC89ggkIvvPNnBDdyFhRl6/VXk5sK
R0B2tVlHvMU00wGDVAr3A7SD3kp20YOAGNiHfXAWYR5d+tEiJko7bfAB0IXpVJQFmuRJPeAJufQb
c5zPCpk25M7vgRDkJ6Ku6XEN3PJslEVxjYyb42QOSlBSnzYuxz+AnxSnfDRuJhBcKDGEoXx3+1J9
uz0D+7iCp/CQt/VX4Xts4czVbsaZj1PLSM1xkClFOAnxuj++v7hJUwiq4MkG260RoSDMX3C1jTnC
0wEp5YsbpA7fDP586r8jh9ub0cTNrF0wDqk3gxALUIpiCV4wL1bHJVhpmx/nP25VgShAPoFFxPNc
nPgGE6bBDrAcOT3q34FDw/POtmqercZfoCoMliuNArc99wGq4dk0H/15q1I7kNSYZ/07RqVHtdhv
UJyoqCS8vuG7JZpAMZzajajW3gv/DAJz2WqYNBAQ3v06d0twxl9GG6N/Qinn7Gc0e4mzWqjj3e3J
lhupLsPSnZH2YaXXNTy79WuZwjFRvSwTYgvi0TWrJ49vNAhQGzaFx+CKIE1DeFKQo/9NOkyaOqt2
a5jdV414DlrAiDFYYO6pfuT2OS45xa2ZyPbd7P0eQ+s3lR11MsAVpossLIozp3fRzX8ic9r1WQRF
4nvp4oqC59h5zHFv7rt6hOKpzT80uTZHww+b2A3g3YIKiRfcULqEW7+b6/oyTMtOzMo/Yfb6ZXSQ
DFVtMypO94OhHGwmvbXfxv45zCxWae+Z4pHhQZA8uBuy1b8bOhdL+QRsjdluijk+nXPYBklAwN0O
bjk/T0vh7okY7o5kVUowtgaQHKvfXeB3NK6J8N2KyvEexZt3zafigsRpToNWHK1sfShdHkMU7/f0
4lxgcKu06cYURrKIEX8OIDsws5VdPigzwFcwYpwrA2wiiizs/QwRn+bEjyRViOUCCrw41SFgtOmT
4GSwFsRZvdx5tfuybAu9RJ566h2UIGZgvo8j/bW4E13+0+WnYrG/nBV4omuuk2ibFL1ifTVxCjOA
RnViuSwqgXZuFZeUsYDOstjdPB0leKbzvjhyrRtS56Xl/LPZMut3+LKwYflb3S0np5uD6rKum69j
2Y+1c4VrxVKHpbQaTmNIQN9dL4cchVc99DBMA8bicu+N2OcoZHGHr1LmRBwE07h95EBw6xNZ+Bah
R4CM6sAvKu86sX92aR36On/kfs+Gh8Ho9N+tWsMhhUKX4PBNEJjHpqGHe19kLd75eIUC6TDH9525
Kz2a8u5QdTAQ+jrIf/VSCed+8lyS8G3ILqZpnvuKRiWv6ObnZcgiBldhEz0xoz1qz63IsetH0NiA
8l40Y7AllM88dL45wCFXW1eR+wimqu8VduJhlyFCgyp13HGi/LVkW0DduFjFGg+TWt1P3AF4YCNt
4UmKS2orp5S5xw8fCkQRPMdkhyDxNEK9U1ZZLLHVhNEjKonw3g2s77X3HrGPtSgpF7pD/RajbjWq
Z0xUaDxK2R9vhjoU5MUsfjdE4zwaFWUU8dBOm53YJndpYrZWeELA8bwtgffaiApv8836nQNsW1li
NxjKEGE+hqr5cbJ5Z6CsIfZHD+4ThHh3FtgUMY+vy7y9u8Uchn+JsLgJV/uFZrd2fLupVDlg8r0h
sj+5O1uHpkaNXA4HuTADD/Wd9gprl5XWFDclqlTlk5icbQVoYmBjgWjq07jwiy3q45PVEKMy9BFy
nmBa3/vNO8ph7S7ZZLO8MfZirtBtjF3DvjRenqOV5kNqqSsE0sYSYDjdaVwjLCWO/G6N8D63Iwxm
RX9GmQ/1WaFPRJLar7yWXp4agnPUt+WQmDlviJoC6y0bA87j1favNVarHaikRqKAJcNYBvdDkz4L
t7l9yKn66Rg6dhNWhHLcsmMge8oYp6hNis0rP1oZ/diaHqK5m++7YMCis6hXfIXrZQH5eur7sE49
FQz7sjB/txPRlkU+css4BjjzsEmxJxhibuN8KbuvIGShjbYNgwz895qPp2yiLwYzwMJS1UMw4BOF
jMPcH3EJRtqWqfs/2Tuz5baxdEu/y7mHAxvAxhDR51wQJEFKlKzJg3yDsGwZ8zzj6fuDnFUpUSqx
XXXVHR0ZkZFOW94ECOzh/9f6lhgmLw1Sk12C9RUUIiflvBmvA+Gbi8EpcE0NCTMH2AAnt+Vc2FZ9
Y0Aju7McKMhxN5vXaPWcHWks1pqmSfXDH9KEpEMnINFFjvRcGrFrsImf15jliSOmAxvWyFF1rh7w
oq6surrK97zt1FNt+zxCJPOzoiFA0X7G8jsM80dbIyw8TxwSH6WCYctP7hOT82cTsbQVWnybxPg8
Mnu0N7RXb+cxyy6w+dCuxXuw7ayuddYImsfPhaFnbGbQPp3RyO4mFBTc+1WoFpNcWbYzf0f2pT2k
Dsad65Ywqi8a1XqxzVMxogKYirjZthhlzmSclQ9z71APXByj8oCfdy5cJTW+JJGI6BwW5ScUa/Ic
MWPnKjqNy26uz+Zlylq1jZ9cGHaZ0+bKDykyQLdSqbmUDra+YdnciEZBfT+P8eeYXCq0TOFwpjX+
eMYExsba9tPErUueA8KxaxAgdYfXFnXtUKpnQlN5+/S2I2mGQ1/euH0nnQ3MofwAtWCNh2M4G4PC
uFGk2ZzZXQYvJVTMKycbSQwyZXzZTmF+E5b5D2ht2gUvcY6mOFWuiyS71iy73NcwYW9pd3ialT5i
QbGhUsUHs5dMhbNhXJcd/oN1JHxlPZtB7KPtCef23DaDb3pafKKjiB0imjddpSr72OeIrEXRzYgX
xTVghqxZh3d2pSuPeYV2oHAst5kKLybH0h2redgzQ2wluZX4bCp7kykxxPomJR1ZSF+wMpvJRWCp
t71Dz05NhUdHiyxsYzgvjVbba7pCWDoUMhJ+hu1sJ9z7AbfcFSTPnu18Tp8RYAEWzixYSxr/n7Sy
tS4DM7MaDoZNC06jVl30n+1ehHiHmlCrP8F8+qzbGot3V/3kANTeIK1DvVAMt2iWlRk91Tg+Iua/
o0AUbTv6KHTgb4JMDV2/diz238MdW9B4Bbk9dqsuGbakcEA4yBzKs+lw5jcqX41o6XUPZr6cLoZ6
gIe2IkO+jQ+BlNhgwJ980hPTuAD+km4RKETe6GibGH3P5JAUyWF5xdjUt2wyQbu8M4tNhm62PVhh
lRtbTSgPnWqbG+pE9l4bI/XS7iaDt44nzBfoT4baRnKG4YVERmnu0GxjSTVb7LViTsTlXLTfElkN
F10iEg9gwrRJu8CAFlw3l9hRDCwv+c+c53GNMjs5r2rkqCvinh7NMEIBVG3w8Gyp6B8mjTfNqW4H
XBuY20OW9qo/WODwBGb6XaYj1NDbWbAZzyNSqUl9pHfZsP8hbVUh+Lyi0dCg6KGlfuZ0YtfRatOm
Nl1nDabMGqVDE4tbJ2gvraw8ZKR+URkD6VJmJJKiwISAmBpWtwlmpzzEMRlLU4ODSKJAWtd5RZc0
IJfTDCEdkEnu75raKHcdhTeuF0EX2IfPBIsWbmqFlPO5S0kTERgakyjega5RGuUzNtCJvhW4OgcA
yaodppmlXl7hM0rO01zSq6ITjim1OVewh20Ree5owY3rULAlLwoKlXqi9oga7Ps0xJNsjMoPQhZu
57LT3Jby+yap+8OAln+r4LcAKAUqhqnWeFyKz/thth4FhnPbFWbfbhK2CgAV5nmfc7MuSIXNOYH8
f3n7X7FAS97Jv9a3n3fD96h9Lm8Xyw/81rcb9ge28jpr3JJTQWjqP9TthknuNUm8eN9VwuZQqf9T
3K6rHwQ/giD1d/TPs8A7zf4gF4yfDeVft8m7sf9E2i4Wcf0zZfuSRGJIaVG2sC2HlfDp958R9KbE
6vDbQlYRQzOSyMgr2bkySkaoyUTqOkUNr0op8UpLBDQsSCYCHaVUK+Lg/FoVbj8GUeYS6gYpxW4L
H2h4FPpnGmEjkZv3fpWhQhpRlmZRWEJW7UIxcmgUgc9EYibVWuNkhdBCL0ZOvvEEBshXF9QZEDid
4ntPlwJ8CBWt3hbXZP8EeNSAe2Em0Sg1OkbZQ/sBO4nDEfgJBImSzbiiFklCs5rC7EpYbERak8rX
SpS1eqGghLV3eZOGB8SXBmoYQwsxA45GdMVcQalq0EBhuX7c1P2aJZ9duk3RY5OkU/RRndvLuU1s
hHmqckGfxZRcYG3E1+BJo3uEvzIgc2Ea+h0yD5RvKCGuwtGh8U/NBFf4zH/mLTYxlxacMVFRHE1s
UpWi3/omB1A6arEiN2mQp9ZZmA+KPAPqNQTb1KzNBmVr7xP3VSCgSyyfcr+NzL28DJSpkCu6bRrI
SpV45suuD3FhmbiR3UWRtoMygZYDX4EeXuccd5DGoY3elUbU+jSwKr3bDDoOXz2w7HwX60V5Plas
HA9NV4iP2eBjmM85Pq5SSilXKVki2A64y+CHIvPWFyI9NHXcg1caZ4RIUU+valXaer4NMSz8CJN2
Xqm5ZhlfZaANOzKEKwTJU3kp9ek7NmeYrhm3kR0OGBdpnPlpnX6h7+33Ltu2GRACZ4NA7VS56Wi0
rsDQpS18L7ZlYqIKnDomhZphNgk65vRBNxafZz3YeHdH5mfHi0GnnELoL8jHv40hy+tj0s4lt47c
e6IvFoPKczyjUYQOj8ncrcsgiraBEpmepsJZXWHfylgXcE3ikij4mird6LGAkSi8Qnlg7iQHlXNa
ndZ1aRUG4OQyZFoW+PSXu4dtd1w/m5Oufn+o50l/xjEs8+mzWjoKDamBX9SOYMBGSy06oT67DmBh
IeKNdT+5WtLpbL7tOBlXMbY/6CroqyAkas23cZ7V8VwvtcTZ6FXTY74ARblyGmOu6WeEwy+zNYNf
zoi6vVScfKc4iYFQKUk5SGY1hQLaV8V5qOXmOg/zX2ZsX+h0XS8LXsYtxAbq9kPTJetAs51HB/XB
dVnO7besd9BBan0+ZbQqhM4ukSPr50zSxJyoiV5Xhp1eIjoFEuRXeknYesNfAdkmxOo2woT1uixZ
TCdKijf7/dsojunoy200VYvvXjMhqR5n8sRitPoh1DrUiJG8Kai8fe0q81MSRtpuCtJ2LxF/uHkd
TnRvsPYrSWuBgeyaK0sZxB61TfvJF6GyTtJ+OrdJm95aVZtsadv2J77yNz6qaRtAKpndCTQ5Tr5x
+jyEjQBcca617kvIt7EZ4nKmgKdq6BvMaquyPvHFa9RSTtymN94MYq2FbbLqmQaRry/fDMepqXtP
YOmCUZr7PIHpIOLaWeMDL++wU4hLPdPICI6abDvNDU5eNj2kcRdb7PjzRk2cRz8LlIMxoXqGDKCd
jRAIT0TXaAs8/OX7a7PKcnOAC6gAcI/eCTvOx6www26d2jFLSp2izgka/xa6B+sHyqvYbXBG0keY
Oo1sG7/b+L1O9rmVfEURPiAaMY2vmsHUk1Sacln7CgV8u892Jlzf3WilHXphTVyL0EcD/nSP/8hP
+LF8zG/b+vGxvfhe/q/lR3/gHq0perf/8/KXze9fB4/FEjv94hdw4iIoiN1jPd08Nl3Kj/5Gni5/
8v/0N/8Ksr6bysf//q8fBUqb5W+DbvIyMnHJ1/jXW6nD48P3/I2f+L2X0s0P5Bn9YwOly6ddkoT+
S6ccCQ+T7z+CFY0Py4TMiVjwAw4Hw3+aA3X9AymNJDPB9yYzGGvVH22g5DLDP3uCNBMw/dPOyWSX
t4SCvXzOqVOD08wSKvbYkepN3CfBz9TBkerCPkkuVGWk+Bi3yT0S/8lTSHSl6DgliAYJsrc3KVm3
P7sYb5Xbl2n6KWoH/yFxWCbXYArFle+DcwRkpMDayuD9fgsSMBK4/VG5qomSHLBIJvk2qLOZ6lgj
Omr96gwlBmaA0/N3xsjAA1OATlQdf/iVVo78lKdOfBeDMrujmErjMocYcVtYw4Ln6w1OTHj77rKp
jYi47SZ6VXWGmSDHkrJlUfbDtU5beo1FRKVTJ6caKZoA8NWCLcnXpuyCy7CZsalYJtbkrtdUe10j
/hg9Di9wZgVYjI1DPYsSV5cW0PNkV7JvmIbkPojKn+lQYz5kj0Mhy9BAisLFSFd9ptqBa1QOs6sW
wH0x5km/sMyx+KKH4jKFm0ZdDxgjRQ2fw5etd9Ymr7o22Gph0a4Vu600KusaK52qQXDGjjRRXm1G
enplCq5si5Iy/CZTNRhWOZMzUtdOtIjNG0oWKz3EgI/9jnLlmv+LYdhQkNwHQBJM5CLpcNtTCb5s
Gql+1FUlVri4CVZHil0pgYvAW7sOJ6H6ntUM8iZq8umbbfsUAch/N8aVDzmLRouTD5ssLWhdoogL
rgwCIBOXADyflmpSDvAB0GDc04j3Jzc3G1SgSCedycUDWShuYWVIo0Sn/aB+n3gqm81qi7gs+YVJ
x/wZhWlcUa1qUuEmuWI+anVZfMp1n4ZgGvQg2dixKtgznS57qKemVLZZM07Y1CBbXZRxQCJCHRnY
y2MTMqALXqK+jmh0olvzQa+sZdEmv7SkAvYgpalgXkNmoaCJS5o7IKrZbQqxIF3DJcnEytTL6qye
pf11nAZpeEBM1Xr353PkRfSjLpriV/tyQnya5P6eLf+vm0mXRJh/PZN+zL6/nHiXP/57GpXOBzas
GnMIlmaUjzZr82/H9TK7/TWFauYHHak9tmx9WReZa/45hQqmYakapAoIEwC4IfU/mUKfNkzPZlCd
gNgFzY3T17FIkDzepUQt8NYsJqWAfogOAQRTd0JTASDq2hkncYWKT2kxoth9dUG+qYP6gxooVJYC
iyNBMbUOWWTUy1+l4oPiVJXSv4y1ovdXVdahUKpCziXw5YRDr4HInB92QzkGSdRIPwJ+XJifyyTD
00lkh7xV8r7/rE5VKKkiFzGFvlrLsfo6JXtjU63U67ZVwq/5PMuOsxcNAiZcWx1X8FpKgCaEoyR4
YGqZnsdzEdKpampa70AI67U21rqBHsiqJhT/VS0odiomVpJWFNjWiliekTIW+15WkVJKwbHEh1mj
4oIDNTUi2Ti8QpwVZEobEeVEpN85MGvOR8TgFj5RbDp062Lk0VEwORSkg4ppzm46QFnkaBk00qdK
ObMKX0vWyRDqt7SsUM0WE4mWnJPrE8lPT8efF18tRw2VlFECBwR9M+toE5j69O86gsTW0DFLnFEd
dCBE1Vk27Ew/Na9jJsc1xf9s3eJvuER3TU/JTCNgZmKwkJ06en717C144xjEyv98vdZtYcIGkIaw
BKGFpJa+XK/R4gVZODioSLpEvxSKiW0MLics7rE904DJbv94PIJCLWMBEtgOMqqX4w1oBFNtrhhv
bGaqw3V079ssR1lbND+ERrvs/fGOT3k20iZIRxSV2Itour7sV54VdLqyoavsGPaa0GNkRAo6UKMY
YteP/PTEpTGBHN1KhmIa0djeG9zMZXP9bChEGsDDVZ0mwQTjGFZP8SMayvlUuNGrYZh+CJDm3/Qg
SBVcvtFnw0RDW8RzEFn4RkE/E7tabcOAcJb375t2FNVuYQTCP2471MA0huMJeTlOQt92iObBcFvf
b3pnY45SgREQDPp01uttVH2C6aXK+xRNmeLllhb9YjNAuw0oTWH7YPpqyTqeGnTHYUCQC/0RLUuI
+LEdDP8+RglR4o4qYNvDeyo1f8XRZvARM6pBvktkoTw6sMfpcQW60u862u5fjAHY3mZuOx6ghEmy
DoCiSWrh8L1xk86t7GB62tiq7kNhsFFyQwfzx5Zuz2i17OYUK9oCwElvB11hjmipjsNuTLXS8aKm
8Y3rXEGj7mYDNUL8qFmo49CTfVCfc9aBK+RKpVMA/QES6G3p+uTVPQFtQjkBUVFG6QaJaaU7JZdo
cXPauIUrcrPPLsXM3LpuEfMiO+gailXnHUF7PIlZlqibQAWHse2tqExzLCjD5B8yxJbRRkK+Si/9
QS3NT2bm971rw9yRDzVcetIkNUzEHqLEJj9Xi9z/SlqN0tAghQ/0lYaI/QPpeXot6faPbIUrEbVX
YCeU+HPmhHF9jfCs6+9UB97mzo5QPl/MSV4urdQ8Sxes44CRBEWBBoPcaPyp27Vz2VewKkf6QEGE
mOCm0lqMfKhrFzdnlysa2cZjB+sjpSsHadtGwt13po+cJ7PrcMuINnKQEbj1eo4M+TAlaQqkPpiw
hPalRDmoxE35E9I4HU+ckIHd7aQyOWjQTByoEqt/rSifwF6aI3o9pFg70bJGbccS17iHZSprPzUh
tg8UIyIcP0OFCnBiBfYIXzxLCRUUtjL1H1OEeIGCCatK/a9szXTzjNgREAEmXLj8G99FiNclbAdL
QLmzJOoS3C2W0nqlGLPqxwwFdICr2sbA2XPbiTDH2rGzbHWLJHLVEZsTNmK1pKHCCsnX3oPrBnCo
tOcy0PV4w5bvSVWaDdkZCDnLC8LJBzzihMHEVpl+Bk8c1HMAc7nvrFpF0a1Ny6eP3TrHxr+t6rnT
dqWTFPcYQdEEzTTUAlpfGP/WKvyBdJU2ge9voqRDQRHjTGuR/aCrPoNa0QcbPCazszGoMdPd8m3Y
WJMfHNQcTPZmRLI5U+BUWmeDfkrA1ByMGm6pVRrY2cbGWSt+Tmm8U5ZeUabpADgRKVNOi5xygrkY
hqA7zRKo1EE3qjHYqrbopx3YB3ket5GWezBQnG8RbqByG9ZYVNfgbOJyW1WRZe7NrEJtZc2dqYKV
ILN51S4uYXgfdn6hJb0TfOxbTDl3YThqyq7QO3pEJDLll00vrZJZqSwScNN+cGf0XK8LJIolxma1
yRJXdLGezRcT6qUUbfaMSp+PTCcXC08epoi96BovhlwOk5d0LMm9yMY60pzdyOrBPATqGUch0CVT
C6pFHl+hI1l3eZpSnrajqlkr+Bszw4uG3BfBqZrS0UqAtsig7ka7E+QHZuzjmhITSZsDtSIzZYw7
9oG2icjvsq71Ktl0peWUn8cMicZeMwHJeyoKn2+tbhfOAfxH3x6qBTXgVfjQ6Iq15uQQtEFqwaf3
F5KjBZjzGDVnm32GYF1UgQK9XEZgKgRhVAPRDofc+OiMaoYM0x9W+iyUEwuwOCpfPY2FyZRVi+We
rfjRksWesmR6sMK1Wvf5FgdZtoqINFgbWiE/T6T53JTYo/l/WnDp24q6KWhE0FoJyz8L9Fk+CKfU
5ShhE2Is9KOLdiq10duFeacZ0IN2LDjBg8GsiHHBp217sGvfOBX+9PppYDMgpCrZ0Jk2Ru6XNxoJ
hDAUwxjWohqmdZszx6YjrqX3v87Xo7BVhPRKvrDFkdU52k/1o07fqgcIWWApossexF7vgA7741E0
2j/kiT7tTJf24fM9TkWTW02zaKJO3qrXdWNo+0FprB/vj3JUk4XxxrVwYBM2rWyD8V6OojfaMFYA
3tddlVobWvCGK8tUbJ3CYZ2wA7rPihH9fmv/qEr5/+YJfNlB/usD+OoxjebH513h5c//PoErNtAz
ursUn01OBQg7mUX+gp7ZzgdigmBZqOxDSbzkd/46kgtayRwlbKibSzFfSJ4S3NRt+N//JeQH6pAk
e0v8WdgZ/6grzAjP9vWS0Db+AmQyGg1mRGPHp7YOxgGCeLXxOOjuOeKuo7w+C6r5xOz18mn8axgq
CA7TOVP6Uzz1s339NFccYCixe52y0IPUbTo9+PpPfQyvUiM51alb6rB/H0X/Go2qxbJ6kM/lHM0W
CZck4H03no01L6Bv4UbV8DXCj+xanM5dJB4Iy1WsKpOAwxVexb3yTWD3zK3ogvif/VjfGGaYbP2g
ecCofNei8nj2fFz9/jDPO3RHraW/PqO9JJnr3Hx2Xi/fTzHovjY64BZ8hxQCXNauXur2qgR+x55d
uQ1FdVcJbScD5aZMQGfMCt4aJR6vjNg5qLhACCMHlC/ZFpHaSyjNmJ340p66hMf3kWeMyVCl+IPJ
7uVnDA16scgxG0+3jI722wTOAdJDTN4ybdkzxSi+GiNYYbw+LgvARRACxtDZ6I1YpOoQIoKqdPdh
XX0b8vx25uRTFIjwLdXXNu/fzre+carfPMG8acRgHi2OirQAt1jczUAzMq+kGbWJInjMOkLOBO3Z
zmBzDXkqRxtGXfX9wZev6tVtMlVDRfhlLgHAL2+T2tklm5Oy8dI68nITrneo3L8/xPFrKlUO+hSq
aX/oJsqOoyFoTFCJ1ePGozB+Tql5F0miZArzREClWFaF55fyNA5Lh67y5tAnO3oqzVZkeHXDxqud
+jFAJXqxlJ42hQ5LSmYWSCobVns0pQGnGzIIqri+ef9Kl3bNq4+AdoaMem6owT8v76bMcnJJEqX2
EsMhiQbG86bOyv7BHogGaYFQgxqkpvclKiNON4ov7oOEjJUm7eyDKheppZml0SMdlgTvGWlWLhC6
cT9P5rATkr+KA7NCw7v2L1DWXXKqyi5kblGaT3p2/3O5Dg2xUtnWEQVSCk905seuVDoP2zrghsAC
llFsx3j2PxVFS2ZcHBwcVdN3fIyDwuZsQ8dHbn1Y9HdGqxruiGbcHQz4vIZffLRLzVrcAyj7kZO5
A7AeiorhgaiQFHxzsW8nFeg9eAq6rZha20T5QnZ1slXBrGwCELJGVuIYNaO1jXhmY/Y7XQMWr/et
c5DOqQDjRZn06uuQxlKUsUguZb14+XUUWWcDB2+I/av8cKPFYeIS0AqTu5hvKLu5gHluSAWKvGq0
4TaBhoL3mtfGPqx09bGL5OeO2sLHodOdVcGTDZ8+g8mUoaHFhokarw8uOM+sghqpwopLVr6MNb9Z
Yo2B6SyCb0GcU0KNcafTz1oHxFYgDbF/vf/YvfWC0V3k1GHwDmjHm9opUEc5N4uJXmuUTyn08Ytg
bu6qLn18f6ClDHr8hkmWbl0lhVXFtPXyfg5UxmvWeZTzIGJ2OdyLzrXHVFniL5i10m5oN4R43cc8
Byc2nm9do6mR/syLrS9Zqi+HVvWiFmVb1l4TFclj1dgXZLuIe1AJ0YmRjpd7bqGBRoZTG/Pq0nB/
OZI/N5IEKb/0oDBcSXJTVyUOl4BthjEbV5Ff/vzjm2pyKKAeRX9ROMsO6/mWWihAyIdErT21xTzX
4JQTVIRwPkHEKsUF0Y5ui1Dl/UHfuJ0MatEvAYG3fJsvByUELk7HaKi9LNATMjvigzEA+Ka/dyqp
9a1pmR4OXxw1bMGR62haluD1nSqparTa5WMwJd91a5g9R6KAdWr0zcO4H7r2Fyez3G2y5MRR4s0L
1ZfCr8P581VZ26zs3qodnptab0CES0zrUA6xV7x/P994aEgtNogNtB2M1MbRRTpdalKNzWvk51q/
1eb8c1Sn62IqU4hy4o5srVPxz2L5K49eRnxWkjXbRGWJvOvlVygEFaaRqD5Pax35xQxSVyubfbhQ
/swpvZkmIHiKbpZ7cwg0ApLq+N5uSsTNCJMlMWj7cCrNy/dvw9tftqNxUpBYE17tXuE6lDYmJb5s
X922VuesKnv6XgJ/GCH2WrB2qWh1V0QkN5hZIOW/P/6bX4PDIRgpkQD1r728J5av47EanMqTQ3zT
OoPnZ9OBKsslqPCHOIXp8f54b30HGM4panCo4ZB09BpNlCOXhlLlpbNDU6b4UsW9+/4Qb12SzqzA
88uhnkboy0sKzLhLIb1VXlCHhG60xCxqSj1tBzF9BVsMk+PEgEdp7OzTVFgBf494fPqG+5ADEJ0Y
EfDsJvaV/mNZlzEtyP57I0viHGsrjz2joBVqDQ2ePvPQmcl932jAywlfi+Xo+Vbzvc+0C+p6GX9e
H3exFT2+f2veercNobOym7R3qGS9vDV0GnM177vKW8rmVjpeAMy8lHF4/Z8Nc/RQJV0XmmYHEZhE
HhVTZuIGT0ZtdQhPzCJvbB+pT/19QUePU5HWwPVHLiia5x+R3m+yXvmYdubnNhtPfctv7JbNp3WO
atHCND9a5gaKPKGRNpWHgpZMAOOQgPJf1RgoGlteqHa6V5J0p0ZGAaQyuHn/lr713qBsQp5IA0tf
GvMv1jwivyL6JjximZarmxxvNp73sfz6n42yfIpnB3cc6SOCabXyJrun0yw2yB5PHDre2BGhx6O4
R8fG4fB29GxQpax8VDelV3fjRV8M984435AifWWF/q1aZelaOgREv39db86ylJa5c4wqhXo0J+Rm
p41zSRndn0fhoTUgUGO6ydnW7keLyc8nTko1cb7FearvfWHcnfgAb2ysqfgsRU2hawtx/uWdjccJ
MgeNFi8rxbeiSr8oYYJZL3nCfn8aq+TeKKNf+OZzOIGYBbMiW7//EZw3Xn7OygSkmyYfwzSPnt8i
4vFKyrz0Cln7HorIx2gWN30+WqtaKhZZ0ROcCSu9roZaP6OVN3htTy5VhNF+5Jy6ppiSwGr3Q09U
+VnQmITrNH26Hem5k6AxrqsxSfapMdHQCVFoFzN5PX2wbXvltqnD5pyO6+dJgY6bjxI5g5N4QFIK
TPJx4lmkj7vYq9R1Oyj7tMrnrx2Uow0PAw1YpUEDxzdmKvO0NhWRryINjJBFmC0Qg+R2CNN0bRbG
VYlDJg4LSOeOHNbIBYVL0CIo/7I94JRPV9oSRd0Gd2OfLh4c/Wysx0NgR7qXhFXlgoKJcZMSGAh1
TV0b1BaMJV4IO1aUbgk6vTWjSUPSG5h7f9Y/hjSWVk1BinGI2ece+I22Ugv/vMrqwWtmEjhQYR/6
AmfXpCpIIEqwL5oQAWiiVpwhngUjU+e/6L4+AFi5hBu3hzWargOs1itR1PK8E0LZF4Hx5yu/jYqS
4reGqoD/fPlE+nGuO5k6lZCX89idhzlYhUF4reKqC5z4hp868RK+sS7bHLgWawvKTR62lwNatkXj
KaxoZZEJ7JYpmr8uVDe+SM7suY9cKJInLvFVSYuFGW0GWgkJa9mQT9WHZ/OZUYfpRAR0wSaTlNZK
TsmGwld8W+S00Hsi3bqK3zR7ZPClI6+zLHssi/bAR8svAg0rPrzGdA8uAPJUNE4fZZvnD4aiQWoQ
CINjO6XV+P5retT5edpM2EQIsKip6AtZp1/epolsm8mB6+41ZXawrfKsA9F4NmfhR1svG4AhFnz3
eCa4ttJ+9Yp9a9Rwdd7/EG9MFbak66NbHEEWpfjLz2AM8IXazipYbWA/QmRk6yndcLbsE1e7PGRH
W3LaSk8JHFwyJeOXA+lNiYeyGAtPS7JvZiy3HDhO7LCXqf3VEFTUaYssmuHjHS7ViqqLgWh4hOx9
bgbwxwTekpUR7p6oDsvuh6y8a6uRzYmLe2upQ9LGnkESFqC/WnSSGLnwCKs3bqKzxJaPaenfySa7
wqx7Ba4YmWfcn9C9Ly/Rq6ulbyaX4wQ1o6NvLrFre1YRnXkkb4Ax8Qlzkhkh6gm0Un84Mdhbt5ZG
AvXgpdvxqrrRTalfjLZTeqk0r5S4QwxLgFKim+c4X84Vw7rVK/M2DtVv7z+eb91Yuhe0Bk1hsSE6
emokvIECfm1JHvKKSu8GxQ2RK+hE1mUlNnLSyApKki/vD/p0Ij26tRQpJR1ZW6NEdqwvS/omayQL
m9fDD9obSnMQguOa0UiwgWjBUeaZK3vMHiLgb5SXQCcn52Iye1dpCMlOLKfaUFTNtgGWURjWWAHR
AOhyowBICOr4h2GU1AKxGQQK3FOoQSAAmvrWSuSDk7T3VklmQTkLzMKdXCF6vIQ1AwVecUJy6MLv
pOhmK6rGAbVG+5w6TQ9FhvTFGD3vpm6Ic7VQPG6zxFHWfVTdvn97tGVeenV7KKVxiHR0FKhH85ZM
DbN0Rr/wxgYpkGopBiAyDmBlo4I+KOQZPnFrC1zwbFp2B6GiVd/SKd8mTTrfqsRvtF3YbKwi2+N5
jTf4lrEwKzQyQVLem3acreMA5i6ejlOVsjcWJoeTr23rlCF0WlYvJyFQXBGxIiWrhDkG7sjnWXX5
LNb4JoMDDB1z1VW2feLdeePQKOiz0BNyFo8DW8OXo6bpKDUk0oVXD0a77cYRdiCYz3XJukwJpFS3
0ZxlEEsVf1umkQA/xcmCRGZQxr7+SdryYRzaz12PAmFQ5+u4NI0zmsDVhhyKP9QjLKvSsknQdZP6
ie6I41eubFCcWp2Re6pDobaN73R8k/jfYCVVJP4u/5uP2YJOTNFc6V2V7QYNq/X7D9nrCQf6AnsV
h5tGq+p4Rh3jqhS+PeQeQffn6aRegot1E/zqbSjWoCwPQ8QW1m5OHTNfnx/o0tuqheqDEg1ryDIj
PdtIEIoC9QxKspd2ADsV4ZCFNsPPam0gqw/kwN7ylK5G2V2k7YlrfrUWHw19dHSpYGaEmZqyRLbT
DkbGfiroH5T9ib3SiWGOS+I2pOzQqhJeAhIbc8xNatt4WnGq3vRqwV+uBm8H1h6+Qn2Rrj+/kYGa
mZ0O/9BDk1nvibsrzlNBZt/7z8nb39fihaRJqLEDPNprarPdmbaIC/oUyVZrjdvQNC6xLz/0jnPV
oROGyBicV3W10zr73xqcBV+zLCyMzrHsHcdJy2EgYPBSOSNM97rz459T0iJsL79XbbUP4jB17fqO
qNH9iQt/dc5c7u+zsY8uPFaUKAwDxg6ibiuddFObS6eWQ9+EVbPv7yoj/jrayt3YlAdHyBNbnldT
6TL8IkXBPcm/jk/3QW6N85A4udfbD+GkAU4MzofqI1H0O2zvJwZ7tdc5GuyoJjIrgcIBGmR8loPO
tQkX6Lv1IDWq1ul/ONTRYwsRF4BRYOdeA3O9AIgeMPuJ/kajKP/+N/j2RUnhsCwIwzw2oepGV1am
4AXpQCtvStPMl1bRyFEWRBW+1f7fubJlfueN1NDxHy1DZPCineu4ssmpOwLYk4CckrTc+jWUmW7U
0xNP6JvX92w87eUEYA0JxI+F8x8F5ZUlhoumrvaV3bqq1u7+jVvJPIPxhB3xqz5KPFEdThGTeSJC
CVDaxqXTFG4NFpPt4alm+qs96fIw0legeI2BBs7Ay+tqFA1Vq7Nc12Q0dHOzTVSbl53Tbppq3scp
egRF//T+Bb4+K9K5px5oiqVXhB/j6A0walVRW3/58kAyLPEp68YPH9oq24ig3MNqP1RETq8CFJ4g
t2/Tvj5xuHpj1XjxAY7ei84o4b1h3PGqCNlNau4MOhSpPdy8f6FvrBo8MpzgKFnTPDg2uEPknDGW
c3MbIcIz9ubVCpzlqUcTwRVf0os9LD1aREvsy9gJiicZ1vPVqWlJBCgS9rAm2Q9RpPo3RpyZW3YE
btogux7U8Hoqx2Ez6dOPqYxp3lLyW5NZT5zcqN4mSvXLLkoCjm3I8BaBhXuoTkQeVeXCcjXJCKl3
k9acIwu8iEeNwAyc8nGE+LsXYU/AB+FtYV8Nq64fVZc9vuL6WvmJ+lRzmIrA8QjdGPGE5sa5n+Xt
InkBBGu2SZG7nc9zTrPcWYiaSeQ1fWb/KnqVlKo0lIeij3Z9rlz1nZ6dQ42Ra7IsHdcZAFB1WD3m
/n9Td17LkSRXtv0hOi20eE2toYEqvIQBJUILDw/99bOyp61ZyMIA0z0v95qRRlo32V4R6eHinL33
Mve4rDBuK79FWS+WfecTm4lHCfExT5/m03ci0qwTiblfQupbi4Ger7RxLrh50609SzyYSUZYhK7j
tXSGu4bbMVlQ4TQzzGraDGFtY7cml9mpSmKe7UyS5i5IqBNE7hgy2begAUvMsqApBNeVrJU3UWJ5
azJtgivLyvU1KrlsljpoLCybW5Oj42GNSONFjPq1Uu19LwIMnYVx5QaA1XXSwOntGfaqVhUBaTQ8
v0aMS7C0oQ458AYKfmI8jqmG9Bir1E0U2N28iJN6R7Mc4jpf2I4MUuTi5+JhH6XpDzGZcuec8y20
mqMn0f+zsQ3rpZ809tIJjeTgkeA413JrW2uRvbScRtv2RXjQhUnvBzjvNrb0blmY+p05hi+wLUkS
7O9i3ex3ALLyWVfVJWTC9BvS9erUTfUr12wwfg60FOrnBNZOzdo0M0z/Wrnp0RYsLQRh7IFEW52F
Phu8fynZbQQtEfWHmcgnyWQ0l2GS2AvaxiYJnQUK5onfrg+6aB0PjUvodWl/GSuLrsYA3GKPOAeY
kGcGq4wgvwIqaomDtY52fR2rBx2RC9FEspv5bm6s9RzKpTuRoWy1IBdyaonhPJH4psPyS+mpbIWJ
LT07Wvobr+lIkzHMdisUoerOqD3hmbB3oQGCCRahKZZlm7gz5ZNIAwf+4HjCgnZl9c/kDCfrghev
lqRx9OaqK7DubbpBF0fHkinplP05X1EHVeaTwWm4YbTC169uCM4y1u6Eg4f7WDrPOnuYU88tZvaE
czmnVbEV2rC0yeEkUKQEW2+Ujy7wBT3vyxeb1K1tkNi33KPTR3qbBH92KCC3hCY2LwCkAbgBAwFF
P6r+BzGGhoVfqO/kzjcwoWGkwucAIOI+HnViBbEI4UjGjzQsK6w9uek3qyxqnN1g2F/daND3UiOf
va0yd9a77nSFKBBAM+jStuY3mUyC9HXIG/VCb7mxzcoRM3iBL3yd6VKwpEDAPhhh+NJovbMMGvZX
qNSJuSAfbrpqYDIBRPNG5IVce8jSUgFrRt2ms0ofFQaYfIJ0NJWUPb2wnuaVoZAohaE08Lm3ODlI
cHS1pZuU1ZXAV3l0c0BKuCoGfaUnbUFssFB38Sj0rZWVmM/73Iq/DWVw5WLwmU+dcpb40Un/AgV1
I3AHEcVespKNuVMcggQ6WU/0WBT280AW3+32bEcCsRYuK+nDSRDQTbEbZoGz1ZUdqnWZ1v0Jn/ht
SgawarhBQ35swM9G/SwH8rGQYphrqXWVtgmBtfZNr1urKKieqjr5Xo+VgCQi9naWnbxQ27gx1roJ
z6cbO3Bv3Siat7X+JKaJsoyGBKP1CIZ1MhhTyGzWRD8SlJfdTBpxEl5cF0tw3dmC+8cX9Ahq4RRO
s0o1/cklUnopOfjMx9C89hTXEFI4dbIfm2tqdt9zj3kBNaCHzwftLbL6OVvOo5Hxl/3G/clALVko
wRFEzj6o4oeixYBpPnXNhBKzbp+Ukz+REXQ+DQsuyVp12/vNHSF9R5ETb5825cGL3WUvLERP8raD
YGyh7Secrl8G00hTOt6EvBl99G8E8AYtePTbGuKCoy0hRK08rz0WTrjDswIDxe91QCitvRgl8bhO
HR2CAiNZk/9IgN5b/mNU+oDR/IeiiFfUurelFf0MknCd5AqcZbSPYC4MXvtDy4qHrseH0+v9bkqN
c7GUUzzZtFpi3rm62LP7z3UupWNMbLqhnczwqz5gCNKD6KmrnKOZugYsRZBOfVpcG+a08clVXwxh
VtwKnS89nfJHswNfOHpr3S6v6BXDcmxsWlHiW9TBJkyd8GQRN2fF+leIhcDYhnLLOjMjIfWZb+o5
7cY5YbPLZtCLV5+CXxjle62uvXXo3zqBsxL64L0QnHRscudYN3o2TzqmY1+LzZhZuyaw9Y3JXxjM
oLxOwihbSItcOFersdF3y5gDyQK0SrKwRof8I29aW1LdpsXwox9Vt5P07ptdpnrsn2BHyFcBCDl0
8Y1N1FVd3gSlO0RLNJLOKozTaUcF8+fHx7D3rtVnYbuJipz03N+MlMEQuK0YqZQlRn1wcRcWPTo/
76vRX42GdoUa9zG0+k3rxZ/dqd+5WNJzp9yL+RXB7+U1BWtPR84E1yIFw8GPvE12Dh8Qd2XWn/zA
uTYrsQ00OqpKMs+dH3ps78bavWl0dz+pFw1XVPOZIuD3wy8qXYfpRlHofL24OPL3VilCDH3FOiTJ
qjfgScHSFqhBP37rvx9KdR7aQRqEE4cD6sUZO4Ue6gddVjDxG8y+RKAJVonptusBZHdndNFnBdHf
H0xDPWNprkGpC63I+e//Uu2ytEiiDaZ60hPwg8sNJ2h7nIS9+PjB3rkKclnCRQ4B9hzRc3H1jAjJ
LWidlutOtbvQt9d5JFBD1iuNOI+Ph3pv5p4vZhx+oEoDnr+ookFQ7hPiCJBmEM7oOAEpjS9G8Wgp
AvDMQtEUMq3FSGm58j7re57/0ReXil+HvpRHkiMVFPC+S/gT4x6nMC6j7Lz1V9veS2fTxIbYRu4O
rNHfv2q/Gfji/SoxCMAVUbk2A/9er4GMAEtsZXEyMMR//H7fmzGUELDg61yfEOW/nTHDZGOCLSg7
iYKrpqnfcEWZl1579fEw76wCxLcQe4Uqkt/xsgWDxVp3Jtr76/Yc2eA/GVlPy8ncRCpdwrH9RKry
3qQ5w4bONh6qzlw+3z6V5rSuUWUN38Godriodzm26w1UhtepBuSHlCGfBaP5cCarO+5nOtB33imD
0rkmep0YSe+iUpJGWdqVuK7X5pTTEWjGdJW4MPqIDrY++RJ/X2LIFTg7fwAhsshcRh2NlerioZbl
Ouome1/ZOaCF3OhoPvQx/nVEXJOC7ORNjfNJ2+idm/0vI+uXMV2VIEJLc3lIV3nbc/cw8Kz1x5Pm
nWXmXAPiZySuAe3Rxa8YTlB2ppjvzx4bQH8bzzyZXCeI8PxkoHdmJ+IilDUQMw38rBcLNbF1dRT0
rDFeWn8x5G09kicuvKVU4d5Vzidf93vTg6xBqui4ROhJXnzdk/CGOuV0vaZlNq8bZwVqCSDWZ2/v
nR/ofD800JBbFi3Xi72gjrNpNCI+OSQJz/VZmmhbNx//QO8OQUuAYj3uLCpabz+zISsmrSJTez3E
49HJ8SkbjXf/fxvjPEl+2dJCYyiAb7FAJbk9p+04a9LPmg7v/CC+gQL+Dy8pe9rF94rqpa8oZxTr
xtcevTL+3lXWJoJI9cle9v44Zz8gF1U0wxevqxu8fNAcxinc6bHLk9fuDIJDNb78+JV9Ns7FK3Ot
sJN2RW0PqQ7YsZTEVM+7l1T0Px7n/Z//P89z/qx++WlEP5po8HgeLH43JPrdiBwM7T8Yw8ZedPZT
+cSBvB2jHZ3a8YPz/uQGyzYwNrL+7Ijx7mOga/IpILosNhe12MobvQFZAgXgRuySpjh0nbX5+Cne
WckoNSLqwEZo8ywXugetg53DUlAgZ8p+WkF7HPPoVar8MJG5/fFQ7z4N7miLY61J6PH57//yo+g1
IT78/MV64HwyiyYeqfvbWhUkMahjCKzix/fcP2Jbfh2DhCO/S51ijQ7p5ItSzkiCWlmSuInE+6RQ
/d7znA9/WOpcbBzu5cfZN5ntlxpj4cKe1C1c3vuP39h7n4uFPcQlLgd162/HPL0undDu+HHG/HC+
VZZBSokx/kT78t4wSFB89C8GkVqXjXhS1nIvDNhkTJfo8HKgRMmtx6znHz+N8c6p9ZxuxOmc7omO
lv7tBCC3cwJawASgCH1FjNTMiFaGTuZ9JRduZQMoRYHmu4umtrc25Rw9NNa9AvMARsrRCcEirO9b
Pp3PEASzy3w2Gf46LasF5+Fd0Vt3RTkthZtuarOd6eaps+1PNsh3tuM3T3Cx76tIoQQgZmqdNSbV
5dfGMtaJVh4Nq14SPrj++IW9OxqRBWRFIjGmE/T2fYV+q8VuxWSO63ihTVeCtBARydlQ/gRv+smv
894k4KTx12AXS3M+YN/zYgYDdztjPyClxZ25ztM/eSSTRiQHQ1SUFyeMgmBnIlJ5gYM9wtLy5oMW
wTU4ICKel85nMU3vP9N/Rrv4QjvixhM4y8V6Kt2Va8L0FI+R8cmy9v4g6DgIt2L3vEycCjpXZnmF
jIXQnKUobjRA8mktP9lt3lunObH/Ncp5rvyysJHKoynXIRFmBOGo+fsJXIZHqVe3/o+PczHFK8TR
3WgyUGeWIMm/ZcZXWxqfTLZ3ZzZKJVAY3KA5b759GvY6Um9b/XwOUGvR/zQduS5BOlDumgvpf3Lp
evfd/We0Sy8N2oW4VT2jhZZaDqG/mPCDjjT3o/Zvi0/Zf/zzbopMhL7i5WRwpEaajzMyGTTAImW/
ysnX+/gTene+/TLExUxQbehpnRiYCa6xoKrsAeeOzH803zDscvhkc0Pj//YXop8DO6tlGvTj0Y40
nBvlEhp3pD4zQb7747DBeWw9ZDtcXvNDImAKh6z7dUPLbQC+McLUbgxwVvknu+nvI1FbI82EwwH9
3t9KUAUxZloSc9QpbGdlmnKrFB0S2V6BFvvka/19p2Mo7GJIxc0/nLpv315nVBGxqiymgSCuSo6P
yB/WkR6dRBqtc/NAu5Zk2E8G/X1iMCg1NvgMCHXRyrwdlAjfzMmLidNCSiS2++SX5J6r/pPp9/un
yyhkwnNP5NyI3fLtKL7eotnO+b36ZAJkl9MAzJep9gRcjqqC88lv9u4zcW2mIooj+DflusRUZoeS
76kR6ULHaJIJ+oX9sPy73xTeK4sQDUaBO3SZWkAXMkujZMw5aEFEKMWBJ58BGP1kITq/m7dlO+rt
9M4s/NuouC6vDNqEwjdOvZzwWi11Fl6lNfde4iSfqcTfeWs6fjKiphHbk756scuGRZfFjU+ORU7I
m2WfeR32NeaWv30APsvrTbwQ3OPRp1ysEYB+MjNzzRwFaVrPPRuNZCzsT/ajd+abTUIW/7bQSHMQ
ejvfGi/pqqGZ8rXhj0vbKA+55h+6US4NMlgKq3j9eCZ8NtzFM3G17gP6tvmamKgVLQm4Y+RA0wUA
17QgOPjrPxiOxBHyeyhWIxJ5+3RwdzWjIwBxLaHLkbCzBpyxjgpzlgGGT+gNfjzcO+sSkhdWQAdn
BLKUi4kx+irqay3P12RAzgY9fLEnuUTeN3ftUzyOm3Z0NyL87OD/zsL7ZlTj7UO2TpVOY1nka9QI
8+rMVe6G5ajidQrj/o8H/Fv5Uesf5ekl/6E+DHD+34VM3Zc5/7r8B70Jzv9/JCn/XGj+n+Oltt9+
ZC/F91/zpVjw/gqY0s1/k1oBloStnk0YI9VfAVOG9W8EaFwO/9Cyn6Od/0qYckh2Rs/EHkft4Nyy
Yjb9mTDlmP+mbMV5+NzRQ7Zp/53M50tZ+1k2xbHKwWmD0ZBCxcWs1adW71tlRWRbkKmIWbU55mB4
dkTMi+9GOp7jR50ID5ise3C2Q3mFFmHgekjuyD4qvX7lEpl/culsYfILh3DfuDK/cdNavMalaWzD
XMjPck8ujWL8qVkV0ZfZNKN8YqsvFi7bGRTyskJAwEvlKTZF0M41P8m2GUf4h751+4fUs+S2sdLw
1Hlt+V2B8JWzvGvo+RFUEZPF3xjiesoT6yEMA/DPyvSuE90VL5gk82ehavtlSGmP/DI3rv97Q3oT
LXWxCPJHpz1BurZBBZUO4aVfTJ/KPiY/FunfaHqkbVX04g3aTXv0B/a935rT7TgVyRO9eWMdkMN6
1U8I1UE+pvWjkwGxjE1pHyfdaTc0cchEiQZxpYUQ1T458/Ai3+6p50bfH9ELvGXWNGrKbxcXzVDK
1VrNIdeFWimmAV8vX5AqRvl310H4c+1i1JJHo1UGXSqlV8bK6ITGz1CxFC6bOInOigHsSNdNkGUd
APYYfvhialUcPUM5zvVT5AojfSiEr/JFZ4f2wRBmi5ILGl68pdJYlhvkCZa8BydjaOAeu7pY5GPs
UOcaHILxFzKMumJHuNDkbcckZLEfqw4sQlV4iX0wlV5ilYzHwn7KMO0PM7Otm2XisvE9jC2EohlB
ZyW0nFK7zQuteiBARwuW5Tm/sp8El0Dinzx9o1uRNy4HK0ymTQWe64FYRf/uzD4YZkNST1/jQpQ/
QlV1d1NiNADovWY8pFPUrsJMbvLBCBaBSgL6zpH0NWK/jegmMpv+tdRlC2NQ1v5TbRXaFh1+WFMh
Nq3rpgral1wpbZsFnvajjGB7zxBroYl1HFmrfUssztHqCvklnqp+Uzf2FCzB4sDBabzwEDu9ZWwI
hBxvMi32btGNiVubDNIvU9HWXxxpN/ssDpxNMZjRN3i+ZT93zXT6cg4PPY1mnC1L2ifPmj9wK4qi
OtwJpESHXktAUERZdBcRnHszQbWcZk6ZGpuoKJurqkkgj+netI+hEl/ZvUKP1IQpwN0EoPHc1oCq
Z0LPVu2oJ0fXVPlRi039lE9WgcRrOAOwWzevH6yevFaXfsApCZx6obltO7M7p9hXmvAPCewpm6xE
Q6FxSaavZVEZt0jnWvirRWvv49YdjgSO0YnHZSPXXp+A6wI72cLHbSyspJ2zq6KIRtYgiuoxqNMy
WftBLquZp8lqwElti/oIX6J0bmI7cp7cuDM3lSH6fWtTVBGN5r30ddlfdaXuXbvIJdVqmJIxgphr
aeNtVquYvLjeW1Z14x2T3m/veldpX2BiT2KRFCra5npBIbImJhVQTV1tXdXCuQ9AujxOLAaPYJpq
SnmDZ/yYusT3FxH05LXG1wX5gapPAl3TA00Y5jEkocgLXoZSGrsyEQk4UqVn+65ygzWBWHJVjWbf
HGoraG4LKxisWVODNPPVmG6oUBWH1FcymFe9m/dLv1Oev1HnIJRtUQHFXQyFlx2ka9dPLG1kfdZ1
uaW9nNwiDNP3cM8JYgnSCWxZPCbcNU0vdxaB2TuAR7wcrK+dFb5/Kys/+jmMYWsuK2Ct2qKdQEdf
Bf7YqUUT9vJYDmZ4W7Z2tx+nwdAXxkQGAHliyU+7JWxrFsB6oZ5u2ItGKeOmq93xOYrb6rXkd8DB
GeXfpFDGsnAL/amYBsp7ZpoGaw68qP4QqNXfGt9NX6U5hDd67A/WauQV7ujVmCetcokvC7Ss2uRN
HFw1iVcelazGK9xl3kpKqziQAZM86zZp5LOR+J3z/TpsdpCYunXr6NUrRjI+CTvqx2RFBND0Bbm5
ubFI/bw3B6RBeMY44c9Az+jjLDLS7MaTtnnPFad5mGIU/VY9ZfGyK8JuX/dJdQ4SC+5LCd9k7nUB
TpXIaa4MssNvgP15p9EOmhcVa94BqaT67gd6tWHNCzZhPGXPRBqLPVhuwWoHie5ZdlULODA0OpfL
ZuF3m4yoKOgKehNJBI9JtRT4svDKtwWMdKfCgO2ZU3ztqAiifIaqcBvEaAsgltn9Q+zrYGRTncN2
B0a9XzhxGcBy0e0XR5faQ9832GkMqdkH2cUBOQK23FmpHe8BeGHtDoCyzGlfUAxzdCrMKyVMvZtZ
Xaa2mjPIO34hj6Z6jLCGSIAGeeoZv3ebTYHa91qRL2SGVhpLYnmvi2k4dEYobgoaYcT9Jrm3D0Tg
zuFata9xUfjVAv54tBtcwuuNLvSXLPlURsImbLdhmIkrViHV7KcpJ6J1iIbwa1gb1kolwu3nRJVb
O9GTGl0YtYmW00bWSIB5Wy57bxofK2C5q7YnO8FvlLk2VD1Vcy/owyNSRImrp/c6uPUp1NQa4fLa
AOsSLpRVpHcD0jCoEk5lr1szJAuzbBxji5ss5NmlXj0S6giEzZwsc7jS2T7vcp44mE+2pR7I/c7B
01eYz6POcO/rsXTZFkvkwrqJ96408uB+lJLtqKo9bzaSx3dQbZSeJigxT3YUEpDPrlc8xGFQx3Nb
L7uNS7rDTYcpf9vyG3Nechv15FjNwJzQw63XteU8yNDgGHod3sSjk3uLNhUeOdV5sZRQL7ZDYRS3
zUjVadTa7NSYvcLZ4Js/qPm2S88mCXAuNDH+8En0PjPaUcrx6m1vVVsCcVpQRNfRRDhu4YU+KelD
NO61yBQ2meSNtsgmNzyGeiUOE3rtfeMH6jYTilMGupSoXygnbQ+N3qL5IshExxUAxHUVuH4N9GgY
BBzeyo5Pidlk6yyV7ZEIeGsp7Do+ybos9iXHooOZGvrRNiVMx14Mzb0ZIWzZp04WHCeZkQuBJvq+
DQuUq2Vch/euOQE2yUQT3iq3U8v+rGVEONJ/b0IxlYcKT3S8kEGBF1hqQGjzbKqvq17XwcJyalrI
NDCXCm1Nvq0Skw6I0w9tsFNDXhSrAbXtRuTCT4H9VCX85oDIb07nfnpf09ZYITux9vQ3jce6DJO9
mRnlJrCa+km4iHe3cSfixURwAXnsrO3I62Wa32uWEtsh0UgA6fQpeeS/tseKDXHlNaGuzfM8aZ9M
oh/2sReWW73VAn2WYGgA69iVAbsFxujjULrWnZHb8Y6oqmqPjrOoZ2feIXkETR7vnQ4NvsspaTvm
kIYiJ522uV+gLdaNfvrWcyi4TyuteqYuAEHN47vf0nbqlxFHam2OK6jcsWMMmyrzKVfVMpp2EXTf
eplrg3nbZUOwF7Kyl73U7VVc2eF1aUzmhtdKervfsBvI2iF4hD/dsgG/Ei3GFoEZ5ODQPcTsrtcE
5ou1iEnxIOrTX5uRTXi8yrsTf/QMIJ01DJSexfTTN/tk5Zu6vPNsUa4Esf+HWqbxMe2C9jkNlXlo
8qy4stihT2XH+Rhgq+oYIC/sNbmQ3feY0L99SeY+CfJjv8ts2eTLIA2Ca4nuZy+DZFj5Mde2BZCw
s6k4tgqkv+10BUkufNWLJpuTvVaurCoVRz0tOEyMnqxZyD3MoMAeMI6Egxd/cT1RXhtxKlbUYKB2
1kGsvQwB4JOZHbjcn86ZuqdCT91NlSq5n8wm5SoorU0BSmcb+2a9H0cj/Sac0YW9F5RQn628mKEn
N+5VoPDW6gNMhDs4XMVJK9kym3pynu28n74CTu+cfYLgr9oYJUTGQXThT1Jo1ZUR5dOCBMnsGDVm
/OgkuLhNL6oeSK/VdpbSxk03Oda201iD127o1lu3CdXeavJpa3c4/Lh0BPlNGpee5HMX3VGWIlgC
ZosQkyZZXPMRD+O6rbTh1vMK9zVRiZusEq3PXu0orq5alO8I3KvhWbG+fCNixl2bNtzVrIRfO5vK
MiDmp4trDktx9MJtKLbmXuJ2X6mh1oc2lRgbKBmOc/Sl8qsWqHRPNbR055IMnu1QWtZeE544ewas
q6zOpaRPkrWnzIIz79igNOdpb+XRaTIz/1qLOtQbiAXMhDN1yLdruM2R3kRVr0bTl4/R6KVEFljt
yUuApi1VgfD60JKfupWmP9zB90yeDOgKRDtGSnsVrp5u7Uj+yE2evpkC7TYOW//UpyoJse4b8S5W
VrODGqJugopqXEz25V02VeJVSbrCSz+oQm/htNlg7gI8SF8laf7nxGBoCXf6CJ1JjVH87GitPBht
qqV/OFxu3MTU+3uvarUrq4NBNK9zDCkELHjJNzFKVR2nMve/lb3oOXCnpru3KHrCJdU8eUg4ymmL
vLS9vdbH0bq1ImKCi16vX+xshFyH067btppsfgbKbV+SrFd7FQ/d14KPV1+KDpTKJhq7YdU0XKu4
gg53pcvURSDv5a8Ryv2dUYb1tR7p1KosHTJq7Df7vK/zW9JlYTJkQuo3NBeavdfzU4C1A401M0DY
bUm8ha9QtbbJamA4d4M7avGCULDhWWrlhGx9hPTgQhLewuLxSlBYHFAXYeBq5YI5AO3K4dgbkzhk
dATRFj4XeiVHjvRtUO36UsKD72ojO4x1nRMvZ4jumQDj4lvOneGcpJF5z6k3VGu98ssfxE0UpGiP
5ak1zK5fhfhhrvC19Suf//dj4LDxzLTKUeY8b7Rs1yCJiHibBebD1JM3hpMn7npq44BKpcpswCFu
8WpGdXlt1S3HxmjMb6o4Hr6b+lDdJ4MyHpp0mOQ8CLUOMqwcWzK9E1//GYdmdF1wGWxmIXWib6Jw
rWadjcJ8wd9jMWuQii7BLprLzFXGbWaGKAq1IPbquaF6G8Nczi5TtuI0OYGxVq1dbUjZbsqlpiaP
FCCrTOE3y6SfVZ1qgIsUpToGTWLdEqgQrxxhVdcEcOcKvS53BG5pHJ4J/7RohYdjDs42Lu1pxbVe
XFkSTwCpBIV95xW+2S1k5LTOPA8b7kH5mBHprDqDooxpxcukIOrhDsdtYq4cKRN2XXeA51TWbUbM
Nv8hl05jimxlRkN0LFN21Rk4My1aGH09RqCTknbHpqUgZBT+0fLIqJtRKBIrGaZy3xpSf5Hwg14G
wxwfDYrG905chSd/AtHXNUl11dvhuBPBSDC5XxCGlaiMZkRV+Fzi/BHI8djo5qzA73UbkLO1L51O
HCs3Ha51BxjPUvZtCVZRa2yFB9V29trYeV/gEXK9M4ThH1EHT4+Sy/0GfGB93dax+42wsfpBqlL4
S8KOJmMB2BrYi4m2ZdP5yZNX2+lT5IzTvg/TbqMape+UGTtfaqMyQGNbQXBnQlz6Avux2lRN0SpQ
GXl5Q79NbKvOgtabZ561zKWiclRgqgT+46rg1FZSPqaZpZ83CQug81nLuSqp9sU3A52TGAs5vvkS
F+0XBxsVoTYmtkQvsKYbx21rhPBm96rnfpMyTVrnJmT3ZKsZiq05unyrXAC+2MWUP2UIjlZjQxiH
G8b1qgAPdUfaUesuMlBXOwumMcArCgE4aEQ67CtLlQ13qND5moxG+SLNvF4JYhrXCFl4iFFIzZyV
EXWcHWzqEEZyNRLJpId+k6/KEArvMrVkj9WBNeyVBKf+GBtdfKULxb0tJi0mnem2zM1FLBopTlGL
CnIRlnq6D5MOXKd0s/TaqL1h2/Y95yodwpl5hbWZ6eqp3t9HgovVbRVkAtSEYPb8CDFkkQndoX0a
ZilHm3KZwVEZtwbgUmOfoyBMr9s+NcerMclxlc979PnBxoGmXn4DktrkMydi8ZrHZp6C10IJiO9H
BLX35V+lURHn7tA8miSStLU/VNUT9lO7WPwrc0JXi1qjXY7njAM3l+51KggdmuNttW//ldd2G+QT
+5HSbXwFmR9e1yphu+S6cudYrbpTpm7Mi0DU/6Cx8b/rWfx/h6Y868D+59bFDVTh+k3j4vy//5NN
afybHxa18h9ICAwm/J0/2ZTav2EOwO49q8//7Gj8h1XJmgmrEnM7tXluD3+1LWh2IE9zKXto6BPR
O/0tMsbbbq9LUxTZJiJEgvDZUfmTvK1MuxZ4Ib0K1ELVlXXEhJvsYs24+eVlvFOr/20QJFtn2S67
kXN2MFwM0iKjE0ge6gW3EoCQtW5vpByD7cejvO3g8SiMQqMHl7zFEIhR3z5K4ilRIgvACSsDbQ+8
+D7Co73iksa2ogl98/Fw59bIf/rkfw5HJA+vDkeGd/6FfhU7KSsO2qEBgRtUqVwEY+qjE+uyuYjs
fp7oY0wlHekOzLli/U9GpgGCTgSsyhl2+uvIZRMQX2hqjJx12SF0KHmaqu9mfUt+opw68h8ta9wm
tho/ac2+7WP89zOjt0GFeWYWGJdprN2op0GeMbJPUB610o5WQ6VhIuJm+7ecNeehuIwxBsplumm/
ieMpnbQZVVPOeWCT56VGmUj6qp7bzTguPn6f8DJ/+y2RkyPcYBKes84v22A52D2lUN0ssmrAfApo
JN/FHLHwpkdOQbm0qJ89IMoKfaepx/PR69ttZrf5M7wAc91RH6HgkiX2UY5d8Gg4XlQusEHEP72M
Y+5QFO4Xsk7LhVUN2iowPDzlHiSp2qTYXJVACudTpfA1Tln4xAG/exZ6FN8HjmuaczultzgPgoYi
jZEpK5gTdmHYy8gaemoKZ59yTnDVIfJsIkOdKWgOQBjJT7E439E9ScT0aBuG/i2Y6tZadn5MKIee
GKCsOm78P0HcEbcAAGUEUY1no5lFnI73Lj28uVNq49eAc/Rz32XNU6OM4KdbhkzzNquK7/Bcpb7t
Ewosi4bs+QdwzNPZAVwgh63b6SGm/HQ/2qP1wPmXKm0ROAM4SteYnBmGW/E1oWr7zRihti5yorh1
ru95cqLbAiqAc7R+zpqKCIcNCdBuF7bXUUotAhseizlgbCShVDULu3FcipzOpFqcgVr8otyp1Rb0
WwnMoEIk9q0PcHBRVM34Da1q+IOYNnns0kRS/af08UWzk/iey5Fy8RPbzv1EdQ0MXOJm3724B11N
60079omQJyMZp2Xj0iickctWzKcpiq5qvA+7vDKIBrCEEJSjOUwUMyTGHd5/ZxLOTNChWnVji2F9
LHV7mnf1uODSIzaE/zon3VS01HI/8b/7eaZuYk3DMkf0cpLNiHsGFBxN0TnShH7TPKqoKwX/xd2Z
7UaObFn2Vwr9zguSRuPQQDfQJN3lrlmhKUIvREziaJznr+/FvFlVKVdWqOI+NRpIJCKREUE5nTQ7
ds7eaw+1ne34TJG3o/XcJn6Xgfas69yyfdWAms1F30aYmsdWDyBuzDdmNzrdbtzAU3oam+sBPFTF
SapB1VgtQ37oabD/WFQGN2ZeaA8Hg1Fg7l4me34d3bZ6KqZs+dqpdnwmBGSt/LJcJeRX1+2aYDZq
+7OLEHPhuEWLOOBgbz7TAy9I/TEAAKa0YY8jTVNmren4bXB78anV6y5Mq3V87enuhPFkdLjWk1K/
Mwej+0jcZG6T1rertmdsux1uFdQ6uL/erp31sFaiJ3oY7/YaZB3UeYzRE1bt2PS9Yd6Ra+93ktsx
QL8r7+vm+yQuOBgEhKhI73JWN5itQ2La3eiBHNPC1PaA8/65wP+WQOT/zzoKJOhf1uaQsunfftJg
65dNDPO//sf91+FH+m//p/36Lf3613Lqjz/2Zzkl/4GAGSMrslwifMiX+/dySlAYoRbanNJiA2Ru
/+fPckqY/zCkiRWOfRoEGyC//yiniP5G5SYptVCV/5Fv8UeKOi3RPwsbtDPf5//5n//9V1ECwrK3
z5eJ0YIgOvguuEewLp7mF8aLExcdCxvoG6PSzqI4Vj9Ty4OEUbaOPJ8lCx34w1WHzW/qkI5Fvzyt
BNwax5HVxYPGrYrXVhnLfUw2vdibVp8dBtfMzkwOu7mv6Qnxh85E7FPqxc2hZo4edNnSVHBP2viH
LOPmSCn0WK6k27auXl6QdtTrgRBR+5xmvOpmmWo/8Bvqn5y6NPaTnLOAG/2FcFyAyKrPfM8dJlJT
m1J0RzrXMYfowv6yxHmLAMApPrFoM2GIerDXOeLYgK/kkp/b63zePsJE29qUr3FfekSXttQjqBSt
W8Y7KhBaZwU1g8w7rD7QbPIhdtIAMMB41lnjIPzRS6yzpaPRxFShz8lCRFeXHWu6Z7B/utkR53nO
CJ6k8ja7T+ME4JCY5qUOOeTm/RUpxelZJTrzKtOQdPlp6cjPOhbo+RFoWVse1ygrLhzGfT+jxC7O
rKTQyzBxE/AihdkUj2gYUpYHwyNMXGVxE0+Hsmyi/DuH+JxtRo0QmNRTSZ/GG8NoihS6cNddrehh
XN0llqHEK2IkO2skcWB8nZIZxW/mk+lSd3hWpAJYpP00vEobbs1GSvyTfGGx6e1KSkqSn0LF7lHr
V7OSbg5ybSX79jrVBti9AY+3Vk0ijE17yHMrMMkLMa4yurF0UEZaDKE+WFEcIEAafkzsovzAPEFX
1CZde5wa0P3BKLPKvXTXzswxT4xjtEPSbj9HME80v7PdhtYNU2JyNybX+zoMcjUYzuXeBSoV2V/i
DLZW1yf5AXBaxDBC34/zALu+aEw2jEGYxVVvFdb4ibb2yKOlsFl9kZJmNZoKtfjV0I7es+fl7oNL
UXRt1wzgGbf3+Z1jz+74iZKllMcpqtvuiVAY+ylavexHopfCumloL7/MS16mZ6ujEfY6pzSMmtnz
pmCulLwlpgzeDllWiiZio/LksZucfDkb2W44hDvl9N2myRIHOYG5hGAWjvu9a7awXvA0PWoDiPnQ
6euWLbonQ8s7LyZ0HD17+VVD4zS+WDE8Fj5TI+IQnDk1011bais4pzKebtwE4eBhrKGorBwJvb1w
lvauVoP5KCH0amGUNsuXchi59lhSJwZdPuT7cVLeDn4tbHTDZcbFpN0lvFmO4qFJl6iDbGJ4j1my
mtmOcic9MstoCerS6phEawb9826Nm2n9qrtTyzhHrHHmJ84S1+dJljfdoVNpMpMPtFWcZdzXN64R
6U04r1q+PgCmTUxgOjyL/mQ0hnWjoAr3vr4I58cWyGIHWjESikLvrX4Ytu7FscaIs2LKVslCNJ+T
qp3K7XGfGibZwZHyPLXrW5o2oHVsIL25ol9pTMkNvoTR2qtSy79wNsoWOtEekuNgMmDwBZFB7zmu
ra0X6aTWT2a44rY2Z/McT7aI/SpuslfHnfVhPxUVxNreM5chcNaEnnGiFWl1vlCHhERdtXY4d446
KH2oqxCKWPmE+8X8jMaG2g2bV/VMDpD8MhtDD1u2tdMY9fYyNX4to27gUXFy8Hlp2vU+fzpOdmK2
BeyP1Mr3S2MNMQVWHYUrfKAb8o29Z42FtfYnj3doz4BCHSun9lK09UZPB3TLqPbV5HkZgXIN6h1/
Rm+k9g3SCNs307IoAVdrsdg76CQ46KyJSC9EV8XO0Wy8CuWyllpFH8DcI0Dc7zphquUec9pIv1rJ
iMCBNlkDLVJ4L/x0WozW8DEGru3EYFgf7cu6srMqZfGA66F8BmvTi2oY26dmI3DYD6beae4YKvhG
Gd3eJl60TZw2mSK3Rr+RqhklUKOGO9rxikyrZV9HFhgbY/Z1CEH1Q9OaXcV4ztISAP/cWneXAm1y
ULw4VgeryYo5dzRCNm3OCVVrssBkUzQuUXLMpr5LB4O/d5fEI8nXe5CCpc+iM9D1lcpZoF3nsZpB
rhEMjMWoHSJnDOM4nodhB0xCTDTekqhp/VTk9pzfatYaudKvLU81u6wztO8yEWrwkerMzaWV8XWC
VwHbNtGjuF8cjbhz6Q6LF8ZuW96nDdF6gZ0Meg/KSS52oEeqb++QscTDZSQsZzpkknz6g5y77hXb
YPegzR5T/V44dswPWKufNPkIk44Mu+sDYy2aJajEbL6QTJ6sDzRaEVLGNpNZYv7MHBgIJzznxsxF
Wl/EltnmAaOpyOWlSLwVzBKHRb6CAptX4CLM6c+ajh8+g9mkOjvslDvKzyPtR42yvbXX/qbn+Fj4
g4r1wq8zNXV7h2I8FcFE2ITw6YB6z8IEwnUUK7qDy0Qf4uNC5Nd0OamBAQPn5hHFt16mhXWN+nM2
b1ekIiKYi5b40AaLuX3HtNEAs4XD4oV5rVP7hbHWXiBaN+uuJxuiHtGG7g1mxNZ7YrpHYqHGHiGv
iyIarfNCB4ByzNtcGxN/A8KUN+SBMPt3J13e6KWTN8E69Kr3McsVy/fOiGDNuWqYvhTNpgZXwxxf
y1Fb7mUdRXsnsVg02yVNLA5vZqZ6mE3mYL4YaZvU25JjVS+VM6SfC4MBcFCXOaS5JZtX+6i0uEnv
vDopmcjhM3kij5SZVKCNeWGes2541g40I9baIDa89tWq+FBPlcscYldlCjRNR3deRj5PfxddtAWO
ubOsnop173Z5l8NAoV2jgpQ3Ar5TwZhCnMeWnn0HoWvXO3eMSZpPeBaX21HNSfwy9EiPMnsGK7hm
Nj9opqrtOy1KWe8qCt70uIixkw9xqcmaFBUp6YxTGSKSVPMw7yFUG9HlADGI0Bl3jQ14bMg3aC/T
Z2b+QabCS2kmQ3erFlmilpydl6yw9GY3d7kpzgb4i9ssxEQfICcL1PUkFPlGdblOc8VgRqXjy5Dh
3GR1YOiFBswbxkPSaoUIxpzTNqzueHF95j3F54hnW79SCa3qM8B+RNH24MYl6ec1G4G9OpmCHTlC
kvJFs53EZOeROCliaWzujcXaU3UlV8Y8mc9lMWc3pqGpB7dyFyjYkQFavm8msQSdPVKD9wYbMGN0
GXTJQrPKdkfwf01hCQ5yudc+615f14GVoMAIl0k62q4gEDa/ySXYxxvcMpHpD3npHVbIbt354hVE
pdA+SfdzoQ/nUYdykWDUEuC9bNyXhtbVFCoeGvteA56fh3rkwIJb8mXYU8wWr3Zfx4do0Gi1ZIPV
vVa6nB/rYTTORrLFk0NhqvrTyqu67AUWhM9F6rB02nyEY2yOxW5EcnAXtevAXLK3Xtc2m0Y/VeC9
GrvGe7uVj4G2arrk0RdWH1QlVC1fmxIefTfGHhrCH/I8n6wV3dzBVFgZqoxrFNt7Op7WxUpvSSfC
ZRTJD5WrRu5RF0Udg78E8C/pwt0GABT250rLM7TXo+gwyupTD2+sIkKJlML5q2ybxfKF09C26CkZ
YaR3mL8oraPWuXTtKrnSjMigude10uDUjT4rKBkT3VKoe18J4qn2GR1W9Elk5HT+Yg68NCKj7RVS
6I4PyTo55GX2yXJrg5MTbPpWdsAVNvAGJJHt7Zy+nb/leuZVRzVK1r9O00RDOjiUfV+XDPDO+3kw
1G6qnaTym5nV/SPx98mBkA4dYAzaQ6xZCDhPcSUV4sOqKRmXznPBGp+vMr7PyohWI4NBP4H7J4OR
YvVWpH11AKCHpOQvR+g/D6l/PZSedN9RxxNnQsK2jp0dS9ipGY4ds1lzrJFBrfToutOUtY+6pXv9
9VW2dvdfGitb8AHLsskhm640FslTY59lzKY0trwHiwlhkFM1vc5y4p5z/uG76emkz0wZ+nX8oB1+
QgNmNsIthm8BRYUkeP1d93YttpPQpJHYMtNFDR3IEHUA0s+7NOmQaj56qmH0ScDi/lPIsaoYjS3W
IGHC9oBljFSGX9+L93ccHzqnf5fkHSyOp9jePtOqqLDSKkDTDlTQ5gRfRkv8e1MVPrZFSgb0ZW42
TojTq+RGUo1OwgEC9eh65GxkUedE5QeUkpOWP1cBd+dhxEF6gWlYPxk2SHJ9ZZe5JY0Jju6s4mDn
Obg0y2O2bLz1371zcCS4Is4R3Cj8VW/bc8KlSdBHEzi50uPRWaQ1A2NEm/DBO3EyK+JTEfzEfBvv
D0M0cTpCYWgxsOfxVhLFOWb7SkOkBNKqpX8sapC/ArXyB+OpkxnDdkkmCxirN8I5gRLbQ/MXc7xn
OB77K8kWrl12r21qi1twqSMSzMF+0NdJfWfPAdaJ6jb/4Hl89x3yURklgi5kksL56uTdrGy99uzF
opWQI+0BloTKzjc7NdCkjzPzA1LH5tE6XQoYxFncVdh923Dz7Sc167RWqeFS4IzIHDmhkdcRkKm5
PMpRUWtxfecukol8chsXTLlsneg6rfP0868fpndfMhMqll2MWeSMOuapYXbp9MxE3qqCrGfw40/l
yjnCaCmoAr3JQa8Ca/7wyfqbdZCuoCNMY1uQmA2+/fBpBEM2dyHly17KJ1U5RmwEaeZJFRYlmlB4
Ui4oN8LPvFh94HV99z1LOInMBL3tqeb1Obnx6CC2Y3CigPw60YUuV6ZQKfLzVyLrOcf8+u6eXIwW
Kxdi4grCEBcv3tq3H1Spoh48+EV+0y6PiGhpLtj9o8eJ/rcvRDt1GwdapA975Du9vZCRTW6MbIbj
5Do/opd/pDn5qDfj4+9+HnsbN/6x6gA+OHW59nU1p7Yc6CXZ6ximrrU8NfMw0hrkV7++1MmDSRCi
BO4GztO0bb4p7+R9XDp70GfLSIKC0/3FMIykozeu/aXo8gx7B33VD27hyYa0XZB9n72CdjkPx+kF
ay/rE3OoYOX3Dt3kTI5h8fGG9O5jYaZ0KAC2ZjpGy3dbhZsWSe1pMB5zVe9aLzPC1eoS/AKTmR1s
ff7NmoNHkAtul+M93zJ8T941W+EeG+EBB20szBfI6/kzNMYd/SYZDjFdtIR520eZmu+fe9BQnNgg
QViUdaeLKcMhXCRLDSxam36gzV4Crxp+FKb9e5hVVhCCrjZHEGsYbvx3xKNkSfEBtlkMHJrInaKI
l6AoNvEVbtIPno+/+UzQ+0DQCS7okfTz9hWb9AnJJYcoH7J9hs2ID1VQ2Yf/jbf5D7HHXwrF7WNt
nCCGcPSqt5Lx7bVgV8usE3YS1IJPZNRZ6dIunvrxKmvkmp1H+BDuRIVibVUcVRFurX1MeLxaMR1Z
hV1c1cijp92vX8n3dwCTpo2/GMQCJMPTt7/sR7cmro4G+8qxONLb3FcusHFv+9XvX0rw5NBioMp5
d7NxESVzCSY+MFjDtvUMysy/tJ7BLeTbhC8InRS+4Nv7nCHyq0t8hgFEW2bmRgEsP3MtpPtt8S/c
PJchmqMLnlQeoreXSgcc2WNOruXUqSVI0jW6dqncgnT71a9v3sn2ytODZZsBHnscKSa8JG8vRYOq
yFvTAP3VRxl67pn3G5Y43oecNYbpUHwlEdJ///VVt6nw22eWkxPbHVobHhDAP2+vimVAizIBIJ4V
ziPigLP69SSH4cbrep7TJJme17RFEsJeQYABvu1fX/9vns7Np+1ythFEpp1+lzQbJrfRxFY6jbV5
6+iF+VIVW1mlbMUP9LtXs6mOLTZ3dtv3JQwWMzcWBmz4psvOtwdU6en5v7ThuhxheD45lYIBOfkq
Cyk5IzaMSl0rwbU9LD+UsMqLLOl//PrzvNv9bAb+1IHU3pyWOA29/fZkoqVt1tPuyCwjO1hyGsOP
P83fXMSBRmpvhnT3/UV6Byt1lbmRX4iyhGeSdK88Fh+F1/7NVdztFI/ahPdMnm6xJDKgm+tmXDaj
iO9YJMuLph8+Olm+f9ywUOFTh/gheNpPgwGpb9PUSsj3MCvbFKHFZ8OMaWWUz17eUcH/+vv528uh
jkSGyH76DlIZLV0ZOdguudy0PBZIUI7NQquisJ3fY+hseyp1AoZRagb6du9qSdGsi8F8QCOgi0i5
sPDS6kLPOT5XTep+RHZ792XRBDAMlJpgU+DPnJ74cpUhI7c9zc8i3doT3MlZNuHh+/Xde3cVSh8L
PQSnZZ4HeUpj19a8HS0u46fb40aGzRjWWNZ+d4nnKty0Te/InsLC+/YdGups1Ow2j/yYozNmQsLu
Rs7KyvlEQWQ1HzQd3lWSXA0dB4sQVSv1z8kbOw+ic+24iRhq5OmTEFjz4A82nxZjZOSe2fEHoZR/
dw831C8qTta9d3ulnmVuw1TdIxSGvrJmm2M4e252+O1vis8FNJ+nQcfydrLgRdTnVdZUkZ8U2A4u
dDVzHISP1yyx/7tXAkZO/4kig+6NPM2LXHo43Va6OTVUQzot49OebBRXEZH06wvJd/sxj8RWXpCG
i8CGf799Lrp4mkoUr9uyx9pNcNJ8lcKX+KYQJFzWnYgSVAR1dVN7zDs1yxJFaMRLhsSjBXYKwSHP
CI/Fud76pdA1PBRquETiQHiqgc0RT9UyXA/9KF9kZQuiD5Kiu3YMtT4l3kLvgMbn8oiPFo9ZE+HB
3TsNEi5mt1Z6x1Sbvh8xpxz+k9xu4mPeMW44MMRETD8JTOqRjL90sp9hfG5Hhcd5aqNrGuud8Jng
VGMgQfU/TmvtxtddD9AFHJ8ubpvYdNewQ9Nw6c3GlLOFxVG2w1Rs01d2TQ+8wGwrn7V8Msm4tefD
Gi+Ve92nnfGSORp7tusMtEV//XW8f45d2g6cK+mgsbGevjdd4XZzNjgeZgoKsS7XSqZPHz7H799O
Uh/YSxkx0m5Fpfv2O4+4Hbptsj1YbkU7SWAVvcZ0RSFECtW1sdTrB62z048FdYrTAroqnSoTKvfJ
Bat2KmgRSQ3lSN69zh52saIcP1Ic/81VWEjpctIho1t+KgIGJYNaFcWH386CejKlC7BKTd3/+is6
3ez4LB4yMzqALAS05E5KyahIobzARSGGfagusq6Oa78rIspYhXT3g2r5bz4SxwxeUKpm+jSn5UKe
1QNRtYPmDxOxxJViW4iZXv5zEfgtuSIEKv45hVAhnPte1UuLDKv/3/89ReN/Bcb6f5BnZW5uif/a
FHLP536rYtx+/z9VjJaJ6nBrHwDaI2mKIus/VIzyH8wzNlQzPahN+/4XFaPzD0E3E8o2J0dOqRua
70+WFQJH/hfVNC8/Xc9tzHQiW/yVjJEzL4LIv554sE9QU1ApsZRQaiL2P3nHwRhGaa2ZgeVEzKiT
OCKjuhzz/dBParrRkmhmvCFo8tBLFd0aFJkltS+F3RWM3acxZ+qZWzGrg66ZMxO8mglmVjbkeiFT
69ed1aIlCpJEMHptYy0RFxo5LzDqofeQI5jLBZ8aO8tzOS1tF9IkN7RQGLkebwPYTpehqrXUvhBT
kj3nbaTZYYNLj2yYRq8LgZivETF6IahLswq9vjGadLcYfVN+B0DJ1um7TS9z48nElNrQZlCONdyn
Tj9bCKSqxTF3UYwv0Pb7hKC9V8b+fS4g7Hn5rhlET9Qb8I7u0xw15DGpLJFEIbatCdKL+dcsX4Ux
jByJzX6Y86vBm1v91mXe+S2j8DGQpS/M02Z/mGFsYhJUQ3m0y5mgsaV31hR9Po7yoPDG1m0CbXCR
sfhKW7IXtC7LQ5HZ3U0zWEj8IyMwpzk+gGdJvnea/VRF4rqPR3+kzX5pFv3ZouvAIMTPIU3ummJC
btmVRexDIkO+jTsehb3HVCKrrjRTTY9rAsmpwXh3SR0odhJUErJ07RLfwCVsbqV8OS4Xcqm/5Wtx
6RbijJmv36zOU1JRf5aLFbQAJy6RCoTx6qX3ds/PMYyBCdBHQ0RGgFbARM5noq4F1lA+j8r90iI+
DWrioqZLWj3djhcnWBpvn05aMcM0dB7myt43Qs9v0CaUoWcPxz71zjpnQa+FYztgzEBLZaHPb0zf
OGiUO6I9doOyENZ002E0hqNZWucuf2Hv51lfHemm+17lmmfS659RCqqIVMQkZWmusA/yva+Tn7C/
o00TzUWH2F5qy+MyEfEy8iCfe1EUEEBvWUHVohYobOOuJQZPHuJxMveDE+soqFZ0rBHC+sEug2lc
zHBlPJ3g8i2T/ZD3n5Eso+OJ1pfMa9xjpFmHbvNeisKWR91C2l9tAPERI2vWYLvINPe2yvSwsoqr
hdelyvubpUmTjLk+vKdkuijXQlE7tfdW8xK3/WF1kMNAwAmGrAsjbi0map8x0bDuKkg1D6RrauTL
6Yh7QXCOiH95knxX1YdUtp9Sa219x4nK/djO11gpyQfk8QH7WF2PQifRrYeilEFYaZPqIO3l09hU
cG/SPpzWvjxjLv4IaWePKVn3c7nmV4I8MF5LcUF8+hzUWv/QIZreNw1SUW9ZZeaPxoHUSceX9t1c
eO1XxJ/2p3kVkirNjZQGx8K77KvxYkybq0EDHhHWaVJ+XxQa0KHMSvrqMdJQM414AVsz35fAJp/l
FI93mTkVt9gL+oPbZg/eCOsf7FBUeJzPKuTKbmt5oZHV1vMCEYT4Ni1JjL01LUE9RqFs891oj35b
/kwJwiO6s0LkUylxyCa7/5kvzEr8CrBakC3i6ACLEfYSXVlJ4pnnZltry1ntXORpcT739RUdsmVk
WoN5glRDpIMTrFBwQ7ta1PhfK60+FrRhS57obLrszIHYJBvtQBy6M3LVciMvWFMcGGkatdfSJePF
Y4rbBUAUZXy3VNzaeXTDJJkfcod11hiQFfU9zcaKHG74c5e6jM7j1voM37jQvinALIlvu37rVsfM
QJ6eurqiEo9K8b3zOEPoU+leE6/kXZmucZ1WrJV56hVM1yvtFvDFeZvW12nZWRhrK3+oC2ynY8Zv
cuFwSRZu/Dm9hYg9mxG9DQQqCuO1zCovtAs+nRibn+2kIoAWzgtckp0YPWAjIoeTqNfuHljBczQu
8Dl0ECtwKx6x6OKdjbzmmI3iGl+NyGHjUogHXa3yr1WklTdxOaHslOiBocId8jK7Fdp4veQxWRgV
ktv96GgG1BGjDxmSuIwvWhfdp4x9AhzwZ8k2rPPpwsjWKzTqAj4LGwv9fv3ZgNoQWABLtTsjbuQF
zYDC50zBJ8+qe6ePQnfV+Y+OMCGZBx6Zr4ObTPRJ9TNh1fI6nzOUtFFPWKKduNOhbrLWx/yEdKIJ
xmWUBBCxo8RVxzR1ce4jkXyR0fS5aKfhoJbybvGe+rI5QOyAZgNsje33cmVdWrL1iNZ7+KxoPviO
NxzL9lKux9mr/LFobvJmQawz4doRsgbM0TzFrd5fxNEMfYS6YJeY9QXarzkYCLAEMOZnSSyvZpJg
PgnYfT/E+LOoix3KDO6i1nX5bcoCsIDf8vrJl8Z81pMDwSklCfW6uUmZBPmFsvUX2XGO98rLIhGf
bPdr3cvxMtbBQ3XtoV2jGyxoV3o1AOZZWJDtqin2jMqqb1483NRYKCBMXaHmO1+y4i43j7o2I8NK
/SY6N+KejEGwPm0VJvp0paXDZbwYQ1Aa2uOySITm2k3T88bFZXtUZvyzznsCJx3McgGMoxu6XsWe
kubS1V5r427Y9N0QsqggnkdvpY9jZ7VPqNjOq3Nv602cWSotMM43+XdQO0FVP5jiG2w8jHWWT8Im
wmOm7dUNjLW9Pk+B3l5FCC9nDFqkhj3QZONVMzAeIQTT4qDrDOyj6cHur1vtXmntczMcU/raDLNY
diP205+urWGvQA3maOEwN0TUTgdVDtf2em25L2vHOp+k0DIoAGwncNxrjolXvLa31KJBoVDGtu6h
WdHjDRNLPRC/NAvzrj6LU5JMzfnQG82Z7XwvWnnjpuI2UdUub1wEbx2PUU0R8kVql0pYK/ML3aBu
GIhQ9q7UANyESqxwQlsZdNZ2pvWj1dlHTTO9HVB1Oml8PiMsDoDZ7NoIY6PW7VytufRwXQLpm8bR
r3qvIqakQo1nwT0094lJkTJ7N7WL7TFXh8G+bbqEgcbm3veTzLxCMYZSefJ4VnSzvsu8nIKF+toN
JonwGYRLG2JoFQeku8dVnElCkOZRnNFICI2apwU1aY2l8Xwaijx0ovkMgdPNRDbphgqLer7sujq3
47W7WxvNPEprKs8RjJAYuiiywRCiN113VWU973/Zf+4WSxwRqSKrtJ2V9FE7Sts7c0o/qZYY2Kw6
jMpowqFZEY3XQTN6gdGOF2a/a4W70CxIGiQ9QtVPswAnRxsMqIYzoqXNGsW+/+os+a3nzcfYqXR/
YrualLpH0m0Fi5QDWddLGiSLsVd5e9F6Oor+ermEUXI/t5AGY1F+jgbjeXGJBPJnAlVL7B0yLz9b
5UTE8dTxVOMgQRpij4SRNubAgnBdN9W3xLSPjpM9W/lCPnhyhLNxlVCDCaLWF6c7kkz9kLUjXIO4
+Y7B9ckC02IVhPeadg5uwdxjxgmGpgvZnhhLWaBb2bqjGIV2zD1Ak28eHEB5/phZByMHX5fDKIio
lsk/ZSmoz1atOxS2HmLa6fGkqLPSFTu0XHt3sJ+L0gzdscKLXd8rC07MDMVDc8Rjp7fP25+y2+JJ
n/P7NNNePJlfOWNPSqr+2mvj4+Q1Gfv6kPiETgZ9kwN0pDK6WSdcgEu0b4psr+bmSodSpgl1Dq03
KBVpqKyI93gQHidE/3DSCY3NiEclEn5U9ovRzV9yT3zpY/MqHvSdvYLNTmdvP8suJiMlurYGeRgq
hJfZ4Cm/bku5i3tdPFKta9Du8HJIVy78QcLRpU4uNP7WQCZ5cTRTa+eg99e1Ac1nXNtLqGLMmBnm
HLnGe84GKcaY+Qxt0EsPdOkiMefm0DrpZTNhXVzS3dA3KNWLuzg690rxhV4kCengvEBEOhOCC5pr
4BVbb49h6Dwula+puuEjzwc5cJrKki+ray++pOo9lLX+FTB4KPXYz/M8puuNJzeyw20S0lvnlVOF
GNy+Op324EXOQ1yMZ3Zl+KWCkTPa8zeZQxc0Pd+CdOpzKgvLxLuxs3EOlacYSq8XmUcY8yol1EBk
p+AM8ThDtMEOyOIiMEod8BCZDbbbz/qkn3n1sjNNtXem2jlPyLlwnOVT6qRkJ1sM7QhcBl0XUYSw
eOxgsrwUub3DThtOjIA5rYTOOAZw9S7rSJ4n602l175jfWaAvBP9a1xpu2EtYfWNQVoPflW155Ar
w5kbZJU3Oi4DkuqrkNOSH00UTDEBTKZ9wBJ8sNi08tj1tbwPdZUxywONamtPXX/jlPN9I5OrLkYv
G3+dQLaG8+LtY9u+ypMxLNlKivIz2uh9NYomwFswElKm5Q90/Vn9Zxe9kVnfjB0ypyjVXm0x77QN
aG4S9Bt18XJhGzMZ8kWyENEGpL74nseehZ3BkRRyel4l0VnUdgupesLNnp0hZwzjWrOFqHKtou9F
kmJwRsJPFqs2j3oPOC22ozMpkIpzwjCm1wwZX+k7gw1NosZR4kdGan9N6la9eHqnLI43vXpNCKQh
xhVx76UiCXy5txagVT468YWFZfKyo4C60oZavJR5MHqyQYGsaxkTQ5UbN5zo8Kst0ujsILMF0fEU
Uu1XPeZEHZoJJ9PAiWLmi1DgOnqHGJg830C0OLElqeSlcCnc953V6udCLiPejoEmg+8VZk5sTdZp
oPqaoY/3jhicnV5FMzzAVifficDtZGcmxrVtz9UzrglxNZiJ/iIaL8Z6pnSOHYW5IjSdiUNqdzgk
dklLHRyKxOqxLiLVtv0UQ1/O7yAmxa8JS92VhNPXF3iIIN/0I37BUEPl9Rh3q1MHLO34G9IRSMEg
DCq8SS7tZ0sNdh2otoh4XdZ0svdJq7SL1Z3mPoyIpwZilUwPsTbUlxNAaNQjnNTvlePw1KTMteFP
1flD3njycfWi6VWTxlSHq95CMzQSUHmBbuhAkjG1cniYZp3dUxYyK/eNVVCfmZUFpX+l/b0CD0Dr
HcQjDsfQYdVwAmvkxOg3fWt/iopakiOxjvGOaSKmdqOWkwZ0Cbd70M+oQfedXU4wQvRV5f+XvTNp
dhvH8v1XedHrxwwSnBe9oSjd0fb1lB42DA9pzvMAkp/+/eDMfnVFqaS2dx3RtahaZOWFAAIHB+f8
h72JRLqHV2Vqy8ClmPoKyamCKDCO7iuvLeYpqJp6fCBx9MRuNVzkM3M0rvWd5VFEIHRLG9Gs1Mje
GgMNJp4w8Ywfl4lSGFKsntcEsR3Nb0QxVUCT0JhAjo1U2QkADMqCZFTyf3SlxSEdJNuN91mFSuOK
W3gw+6tp8N42gPaPkT5Wf/dDf6me+t8rlv5Pk9ERyuvu31dM3+MH/Nf3n/zv/7Mv0+7L8Fd/RANX
//o/NHBo23ia0iYUpkGTUOn6/6OqY/xBZxxsLyA+8EXA0f4/DVw4fwC/xRfGBm5Ao8Tgz/1TQBXi
D8dUjSwuQ9fmSvV/pYCqqqPP8SJUdRUAFEAViGlqKZsiv+Nj5lmITIT8lukAIr66w6nIudJ826JS
1CjgwnCqo+9G40fVcJ8hij3UE82mG0UI9L+jpCbNz9o41lyCevpouC4AjgmpbwgSptJtqJ+efZun
v6fznFew7WQwPEI7/MelLwxwbDM83rJlHQErDiXE+r1W6gRgIzFDs2uuOVap9dqsJ0PRCmYYeqdi
M5QJV0IIbbbCgpKgVa7vpEPSAE1Rycb1Kcy5agwGkX66PMMzn5H1Vb00ZJtY6k1zs5s6zS5KPHOp
MUdBGaFoBrfsGn9h205T64gGExOk6WSDgDj+jNCrHCwHbTvUefs9LtjCfsZMnQCZltajnufjt8uz
2vIlOBEwwgysGm0HySfQKscD+uTyxihdk6r4NO8MqGJ3OBiBqVojUSOfRHd63Dl56R5GIZwf2LB8
TvW6OiAW0Ly/8lvUEm6+LL8FbJMySADnuJl8T1HDNZLYCstpakhR3BA9vldw6lElmajHIo2AKm//
wuY33wHOCmhoOZ/jjIqOhkbm7vLPObOlj34N/ZqjE1X2egoZ2QxtSuF0//ovOqKM9zrt6GvuW2f2
lg360Vc28LQ0t7wgDDUoPcydOj2QqRAHels0vbiCozg7H1ZFgZ9swMaqe/8sQhQu1Y+qAsLjc1Lv
ASVQe3Cz5DZfo+bmN5bu2VCbTYUMvjc7mWWGENhIAlysbN2xeYHAbL6/PNLZlfOhsyj0OUJUKiw+
m5Spx9SSiEhhQ8kI9qPePkgTp4vLo5wuHUpinA7imrJP3fpa5hl1ysb1yN8jU7+rynW5g/5Z3pGB
XDM8OjcUICFgGvQE6amoCT+bUMJniirLbcJSlsOfaE5ot6tXij/jPup+EeiixMpIdywF9QWBu401
wwgAhZoA/HjpYvZW8+jmfXcNLLQFhfCH+fu+AKDJ1cDdcDyhxfER/69h4XN7G3+hlJo99qvj73SH
uqdEu+VrhtLw7a9+sONBVaR5torj7LalG5G8OpHhwfRvJ2o/ujsERuE7Vzb76RZUnwpGAtsQGLNK
S56PhVjvbNmd0/PFkHMaZr+9b60huuLEdnoxwHcArsjuw30SCtbxKKbhkWFPdh9SvzRuzb5xbxE0
glIpS5bR0OwraIEzn81Gc9ABBaVA9dvNYRezm5idQT2vb1XZDYedXeTO1IGpE963mTMiXxzXV7KY
093PGbbUItK1Nk8oX26dxKZfJmNInYQiT9WV90XdDaGXGd2VCZ5ZUJCTIEhoTgDC2AJBk6TFbBW0
MO+bcXpV2934Vl9TL6wbCqlW4nvzlbmduWq5ZW0yTfIWwYfcRMU+zvtZtGkXQkJF7hiJXYhXTmu3
QSFR0EMLBNlwp8YiqYEirPzsx+G1b8j2dUo7cLoS09Rox5ctyS1rTEhTFtfuJnKmQ5W7ZTF0oV2Y
9JPnoUDG3xiGHKYEskFvetwF3WCZHQNtrMzI/gGK/Ft5pDMbjLjMZnYoySCtsYkLU9ULFEAYf/SH
6GBWWhPCRxtCHpdfxsxP7toRSPMvhgWqvqQQOIMRlKD3bOYsPWmsw9CPIUo52b6f0irIa09Dg636
6/JIpx+boeC8gTZmbgTyzVDNYMaeA6sulJXRFWHpiujGozd116FkjFZLK4G91eDE1qVHrlVEiXvn
SWu8dwuJVPjlX3NyrEDpApfCFl0JiQI0Ow4esirWYRQaLjCw7ANXc9s3dmEk70C1ZVculZNjxVAK
is/DSW3zn5przyLvWnnIltjlEDZ6nezx4nBp68bz+wiQyCHGGurj5amdRF/GA6wJzhoYtAOA5nhq
CNNnbhcRMbrE978hnW0cIDVod5dH+blCR6eFYUzuS/BTPD1+Co09D/LZFEUAwiTTavLowej9HFsP
NH/CQYMrc79YHbLD89grcEWCIEyc7RGHTu9l4w1PpQbtOkAWyXpcvSHdX/5t51bAtkgdMXXnKbv1
E3MoW1ArQlBVEQLvJ9OcD2tdJFeyR7VfNwtAYFYpEEOAH1Nb7Nl3TUfEaAp7RQwrT5tkl0xr/piu
eYwjWDtipEoXFzMf6rOCNuutjaCAdmUTG+rSPvkJ0Nf5DipsbyGzcWvkRh3hZRQnuQAM6kTK7KPe
yVrYD2PRDkHaN/SX9TJKPrJHMZ2QY7n3UNnA6agzbhuUHa9cy2eXBS49q6Jy921EwdpLuLnS3R6i
Om32VqPzVlikPtBuAyxzq6c61bkJafil0tdbOdu1dSWonQRS6LWgPKGCIC3gwTg4/jJgOm3cw9TW
zIz2VcNqBE6+5Hcj+O0fq+bN7NHVuHLMjdNRTRslVioNpkkjfat460Ba1OK6kGHkmh+s7iUGZcgg
amEFtlBhcyEu3GGKtFPGMtl6oLp4h3zUhB1iLzGsojtbxuuryyfhzG+iG02NxaMUxDtabaBnezTx
jTnRO1ofdmeOjzS0xcu+Mdqn1SKF0LKVltviNl8vD3oa8NiSMIvJJQDCwiw+HnRpKzmiX6GHVe9m
D8uPvN9bc1PuudquOU+fmR9XJiRR7k1AnD/x18/mV0qrAvyV01bJ6CKijTru4ZdUb3P6s7eASb1H
5PTFFe3dMzcZ9wZkewo86gLZAm5x6IsqCKkLNFiWMRFVdk//s78dIGdUtAii5BYYT3fAwBBmougi
wBrj8nIQV6G/p9cYP8AideKKodi9rVXQ1bLBc6crIvdjhPONjB8iF4db2RXiSsA/DaoQmclNoIao
tf65KM+WGqsulZmtSzgXdvS9rKL0z2o0P13eOqfzATKtwMXoepsQIdX3fj6IROYeAvhCmXvs3mKt
gz9YnZjf8o6m1+WhTncpQ/Ee0KHiIz2yhXDKJelmA8Po0Bi74s7prcYINCMleve0RjBy9L1fvpbU
XYmLI3wu2GruJixJ5gXecljCyDP0W7NrtRdCTvaV4Hf6ndQoPx9eCKGTXh8vITpC3Wg2BUce8wCw
WiBl0MrJD5dX7+woZMo/AbUGFovHo6wI9Mk57ZewMMhiyj5zHsYsnq/suTPfCN0H5NzBglOeObFD
H/WJOhsq1xKOxh0uMEp9KmrfWEDGQgPdlCtrd2b7GR6VaWqNyGwAqD+e1ZyPWZnajFd6qXZvZprm
B51VVC4yUfO1i/Lc5OCRueorkXhvBdn7YqD+3IN50qIhCbMEESw9/qHr2RO7p7qy2898L15YvClU
yFK31PHMDPTanHbxBkC4rc/raUBmOmnH28u74sz6qbOECTZ4Cio2m/VDR4ZipWaPYWbFf5WYZpL2
0N0nJN38zkA813ipUqrdbnJt7DoomOYYoiFavWllBbmWwtcjllW/HpHYDdDT1I0Ov3RTgdW8cko9
ulih7hvNk1nb5l5ztebt3MzmlW/0U4DiOJ1TVe5/jSWOP9JqJSL2XB7gbePGjxM4JgzFgTtDFa6M
6LWZ24BsZYV2Uzj53YrDME9zFO4qvN9CpLBqn5auiRvNADdn3S1SDAPorokO84yFS/VOYj76V2dP
AhvYvFzcsFwRbQ0vf5utwAnSfXi8IxYBkYuEyN1a12tdkiWTVk+hjczkHgx7/wIrgOHjUg3Io/ko
eYK51TKUV1dw0D1OQItrNb+xFdViKp0V6mhb5tW48LRdRDcBCQKxFQsyXmg5+LFCfLwy1JmDrDI+
ch5EFkiyNrt+QRsD2QyYi5gC5S8qUMMADGOteewAjOOMZbbOlTh1dkSaC2h0Y9kAH+J4o9gVn2DK
hym0KKDcpbRtb9FLAVyJFL3xwsyb5OnyNz0TPiyAG3R6SJfo3G3Dxwrh0BIYbsLvrsGLLQD3hJNd
2TlnpgWHiV4SlA+SgK0Ox1BY0TJJC0HkrNHDTBZYGOVZd7vqafdK69GQvTyrczsVgzrkYCi0uqzm
5nCXmcgcUQ9zGC9yCuIF08o1FoC5s6zGw7LQvpTAp7WQIq58nXa+/xUgFZDoKz/j3LxpQgIxJE8n
j1Or/yzrwdYq77tunsMFUJIdmGjtPc5WkbwyKw9jWpGIXe0AiRiQutxJbbUCWCPdi0Fp/seGi6C1
hUttXM021d0hOfBqH688JM5EdtWEgs9G0gQJebvHebQAfdFk2HgLUPXK0eZbv5TGU1VJ+e3yepzb
bGxuTq8PHQw+4PFy+DJGjrUs51BPgH1gMvktn6p1/xuDcGw9Gnw6yhabHS0131tFU81Uj5votuiz
+r7x0aa8PIr6K5uIThx0IM9SM6atvlm2FJCLbEwfe9BlqZ6yPpclsKnI/5a5cr5xQAO+AYIW4faa
Tf6V+sTp24jyBIk62QXic0jAHS/jnNrWXNQsI4WK9W5p0vKxiDvgXA7JmsSAZTQa6+vl+Z7dJi69
U8QREPD56fT+bCe3SNFMtV+DSRvyDx267DtdB5kX+2v5O9/v2Uib2fUUKTO9ZiQsrbGuAO78AvdW
eaWYcX4+8MnoPJsQn7cBQlgV5d6O+dhpgxrYiOxjikYfnI9C/3h57c5ue8/jkLEbaXpu9kqWR2Or
SYJRLnPjsCg4XdfrzZUZnRtFVT5BBamC+zbrbN2ZQG/3c2hJOe6NJYFp1MzXFHPORbTno2xOV27o
fWuYDevG++vtWKOoNEcmsO7Fd+8aoEHjtRiqvsT2pCH0xz2sesa0hY53uzSsRUd3W7IVkBeNLQ+q
DhKx8n6KS++D7Hzjfja97uPc6MV7hIS1x2gY0wcLG1PnyqE/Ux+AqQ29mKRekQOdzd6cAGT5mtXL
cBF4UUptTvelnnyYDbe7wTDnx2SmIUax8X069NjZz2mMIGx6JUc4+6Gp+aA7Q5aMENTxgmRjlOjz
ihgohMHm1p4MEMFIP155oZ3oFZFpqPaU4ahMi+L2Zt3dBpazW7PkiPdjg1rG+eucxPMlF2XvhSJy
Bjw/Y3efoUn/FT/LEg1z1/soqMx9gcBhXEuiz53Y579nc2LxpwWWNksZehHqSGPHAtCWQAYYkPWV
PXduhS2fwE6lXYBV2KxwnpNT0NHAg2ExEcCOLBDGTR5fCXTnrhAQW6q0yFMR847j79iN+HjbEofp
jIR7DFLgf+hMqhbSa0vPy4qnQAFTCTk/E/JFhmPlr4cl2jWCYi7Z34lsGa3X2F1jW4Z14pf30NC6
HWr13ZvLo5z7bIRYXRXyEM3bGs90uddgIh/PoT9Wxh11G7TZYzP3npZ1LqcrS3p2MPBvvPURiTnp
qU5ThrQ7vYtwpXR3gLqKtXXiirsEG9Mrq3c2FjigwCjS8R+IycefT7RJPg4elZjOXJIvhbDjNHTX
UXsHN6pY0AgQs42HFezMAFH3sb1bB0P7IEVvtUE/xrBKLy/0uayAzaEQDi5FenMTmdu8BeI/6ZKS
im7eonqOq6Ic3KfV88pbp7brwLJK+93lQc9dByq7tVRdCn6IOF6EOB5TkZcE56Uu0n2a9E+jVme7
0bE/GYP25+XBzh1Ll6WmLUJuDxH8eDBRj3DPFs49DWxxb7YeRg2ZPV5Zx3NTYgGJfIL/5sV7PMpS
JVKnisR9UyfDB8xf83dRjRKbEyft/Wzo0+/MyrQ8k6aGkhFUe/pZZjUZue2WKd8NlwUoEFX5tA5T
9/by0p2LNQjyqt4hcAN/K5aTgjDniUF/pB10WMuZUWr7WOYFPYxu+Az71t9nkYmNjS6N31lPYByI
6Po0irflWDqUU1YDkgrhpsaUX7vkvm2weduXDlK+QamX+fvLkz27T7BmRmsP9KJhb26KtoZ1DRF6
DqX0/RBmpBVqU5odLo9yLtYwI6CEWEmga7m5H9OkE55MjTmMgP6/NPvZv6cXNdzpsOCvxJpzXw/J
MIvIRmUMhO3xFik6ywGfni8h+mTyZQ7z5n3kDtXtjIDAvuS738VaKj9WIjJ/YympNOuqGkzCYW2O
XKO7PS1ijXTPnNM/07rB/LmsrCtv0HMfjFIOZThehUiDbI7cCq0/nQqTUNqj3AqbuYTNLmr/d248
lFRUC1OBLn31O54dtYb0pXKaZYaLPht7X/rLjbM0bXh5Y5yfzb9G2RxoxKEdeNiMojuDsYdIXOyN
1e9+4xFIb5hsH6AUn2bzZdqYfd9ZlBZsK5IvcN0ukr0cDcraOpYumDCWWO7ohbwCJTpbWVEqpwyt
7OS2e7GpBmhaBg8AOVo61KyqdZ+iYenfE/Od22iap7sepO3NWmfTK+kn1VOxtteUls+9CbA8I6vg
Faw0Q44/pLUafW3MnL1CRuJQGP50Mzl68yXro/RmWSvruy5W81Ml/B6zjh7qSZwN9lNcZOtvpIrP
f8nm1sXO22nyZOXV5TQjPMhEHDK/u6YLdmZLAc3nyqNKQ99kq2eDH4MVp3bN82ed8gSJC3OFY1M0
xpWve2Yc3hS8bkigeN9s++tNaYim7AcjRMavfJwz3Mk6WmdX1szn62xedPTSUc1SKEKlzH/89RJZ
2xaOqkaYe4JMfkjsV3CtkgPCl/Muh9m+G5Ekv2/dxN7lpont/OUDeiZyH42/OaB1myCzZyYGvpg2
cg3oidxr9KkwjDLTm98Yis4MZA2gcOhiH0+1SzCKSeLYCH1j1J9KXqd7hIn0txYNod8YiTIjeTy/
lV1yPBKKNmtcwLoPZe8tD7g0tfs1b7W3uold6OWhzuwSUEhoPqo+uQci9HioVGaNjFLPoKqJQMHs
OhI6VBKFl0dRf2W7S3hOA15BDxhQ7eZkeZ0ddR0qbxjhuqDEfKdPPggrj6bbqhsGXGGWDD/Nqsr/
oSH9W7TeGQAU2dizkdX+fXZNOHmfOIOfihBi9EgVJUkECrwQlddUcWTr0sJ4eJTl3tLcHiaGNxs3
OMxYf4pUe0DFel+niNfEqAB9u7wkZxfe1xWUkRyeh+nxD5PVtGY1Fe9wNhm3yIt4jwVKdWXhEXM4
WXqeDwB8eBeCP+BpejwOGinS13pq0Ni74fTkLmv7cYVsahnrJ3OBCFh4XX5jT5iw7NDuSd7h91Xn
YW8kPuDqMapexhrdqd2AJo+GuIEx2O/GtNNiTNC86sU8rnARx25CDmBqY0+/b0sf2jnqjZ5zF5si
aw5p17lx6MRx2hxqaHqfo7lJuwC6YI0virZg8hol83K7ruNCkWXoRfxYJlA7Ua7hhkf0fsGOrey0
Jb8pI4BqIZ5wsIXSbgaXo2eUN0JDxD3Qod5wMPXzen9vyAK+qFFZhbdHZS9+XOxmfS/rNaPSCc2w
C2avxcbMm5Af2WM4Fw33uVyaYZfCXIHNmKCXy1+pUUYS0qWGqY+5jAPMb0sRoqBUf+oQ2RO3Fc5F
1aE3KHXiaZvZ7r7vqggKsIaE4WGObTRhsE1A7IQpRS4ueZl7UyTg5O9F03oytGLTzPZdYsbjw2gq
Lj0NLMyTMtAO8DmdtA6KUYPF2FFQgAPq+ancrdA2EUXUNKv9U1F8jJssa1kqI3cEsbhfXwsb0SmA
44jOBLwntfaQjPipBTWN2jmA38gRpBoE6cqc2hd1qzUfbbvHnk643X2zQK/gr6VNvSskLpIVtaUc
HsHSavfaRMKElsO44twZ2VAK48VfMMuKPBcfPzObHgqBJybkzL5HWzO1htDw8gaC90C7/qYYnRz3
oShyHzPH7ViqaBXzDT5S+gcRl9lCazQ3X6bxgiSQn4ikvaMyl0GFHUQvds6cFO1jC3VLwGbvO8Wr
HtsH34zAMaKtuKLwOioapRFNbns7eUgdvxJupf2JCcf0EUtr5CRdaRQjgr2V83VhC39xvEq+6lAM
e/DKtaS5r0sR8KDSnUM+ZfKdbqFRjPhuJ+/dGiGCACyTgRdaXA+DD9y4nNEP8GLvpT70vnYr8TWd
P42eN9hBhkoWtNNhwNAOv60yC4tJN3/MFf5yqMiY2c2kddqPGkNUC9EReEGoMVRsYb0qljcETnQo
1motP9glAjcYH1LN2lG2TT5nWePdoXNb/oX9UPokjXnKXkWxa33IUyQkgwL8lwhwTEr0EIHXqGPz
lCCiS3+AdS1jhFbucKTrERqzl/RDNSEUDg5FRvXTLDBVDBE0bosdAljddxtzoTrIi6rCZMRtps8D
Wq3NbTsoYqmbxfYHnAvldINfQCSQvRrNV3ky+zZtZJQpE9BK2n4o/LUPEhIGgkVVluPeyv1G37ud
i/+l0Fb/VR4XGpzyiB+SQgGLg4KPpowqF+N7x4sKkUZz+orOi6ahGWanKeaAufUhhTURB57bIHeV
J1mahzMIn24PJs3w7nw46nqY+h4ZHYJdDsI6/Zo+CQ43VgmIWo67KYLSgVbBXGnolhXVnW+lmNGk
TWUa+64bmxgtCaw1g2JukfMRcYa/9agJ2vNzko7YPet51YTS47i/cIQm7V26dj4KbVqCI4uGCBp+
Xb2ZdCEvpOqjkDrGzeNU1tnN4necTqEnXgm8fkJpi5M+ImAmoFfjU9PB1kmraABA55vV63n27Lda
IluBoMPalUAIHGkoGdIUy64RVa4gAuu8BL1CegewIVD2setc3sxOh3QZRrDOel9OfWVkYYnqCNjq
0cZlEmPeWYuM/itwxGrWXuuaXB28T5BS1or39Zx7OKIjlCn6ZPd/kcFLUKBzrHDq0+olxUn/rV0P
2TtbdBr1Tozu907qFPcZqhNIY8iUwKK1u651xfslMTL+sd9375HlathRRa1VV/K1E+CtB5KGdh6s
DGqWwJM2T9EYEOmE7ooVIrb7luVC+sGIFlxL9CLEcwGBhqprQzPKv3NNwXnPNGweAD4HPqaKu2bs
3/+88v+XE/0fnI1n2c+JJfanv8q/qiMStPr//0OCtqA607UDFrnxwraMP2hik7WATvkpL8m/848X
tsqW/iE9G9hi84+VoDMkCcXT+gXRyL8dUp5nqmBQFLPmZ+rNi/ikrACb1E5tFOJqVNO0GzNLuuZp
za0kDZt48FEcKIoZX7wgbnstfaRSXNo3FP3WV+5KELtzULZRUrpCa2+EWbX0ArJ1gCMiSnI9t6zK
T4uYTHen3Ho/cBO5n7w6X1McT/P6g2dCYg1G9IiNBpWDWnMRg+OK8dA+MWtygqjzLPIJkumqjREy
Xxb+SBJN03vDiev8EBdtYja7tO8y7UdejFbZ7awpMeDp6MSpnAiuZQr4D/wfzrEeGxoaQyYZ36MX
ZaN5aPsqeRz0UZMvCpkibbEWukB1pFgyRBPN1eufbD11rDsu58SsgmXt7IV0AQ/kL96g0yDzEseM
UUJ2Uy8B7a7lRdC5uc2dAO+A7DtDezN6TMZhiKqgAA1LZC566zPJoKe/i/zUBj+RY/5rou5gp1qV
PGRdVuNWbXrt9HmZ+7l73+VyNnZNN6MfRn6I7AGJAu4Joe+DRC137uKYy0uMSkXy2l8j//MMVKG5
Q/BzSl7M0G+dIpC0OrIuNBFEjGw4HqBYxI4UPIJFDLy1QaEXhCFKP1HclPGhMwUhZAxrSUhHPCRr
urh8y72UWQsfxnVrXDcCsUJLnX7oODyir4Gr6ihITqsmSd5rf9tsY5w0YLodmyWIsAAz6tkcHou/
fbnrnybd2CNiv2zjKiJIe7EdLG8xzOzSH7xuNfGWx0h1s6Zul6A+5efvI70ZvgA2ypDUUT7gfjVE
GnpyWIS3xdhkd6SwXfnCpRaOdIayEoeT0Zm39Pud5r6SpRHf9olYol29Wtz/o1+8lgjah4Plt6+b
cUTowsFQPAl6iTykqZnD3SAmuW+xLn0vGul/HPSy+Yqy2Cv0Ad0PepxpaO7kpvW6NrvymyAvaneW
OVoQx4AMf0RsCazQnFnFx0af9bdtDAGjmhr/E8Ce+EUck62FdmOQ47e2X5O2jNVBptpbs5lWnhl1
8bCkhTME1mIPn6U9N68LhOM/C6tDk0+gTxIhDaqskIvVPHgSebJBw86qlCJ9yCtdOyhhFBNHwzse
HgBletSfvNlEmae0fwC7r/dol9hhv+rvpmJA4WsUziMWePwJS3RvYq96M/1MlQtr/oEcWPewLLXY
11Vk7TgcOS4lvBbe9mVf1zt/tjM0aUSrFMLyrHT2RZXrzoNbF1j35niA5Petnbr+Q5oavhl6nRy8
w+RHff6y0I0525s4YpYf2QeZ/K7oYf6u7GWkv5ymsmhBPcSa8ynO+oXPu8xooyL6ZqNHlKxYNCop
Te3lOkfo22qo/bqvfG1wnb0YZJsE9ZonP3KSs4mcy2neIAzpP+EK2n31jHxwleS4m2BcM4hBabPU
730NjOpNJngDINmCpvlHTLKrat/pk6HvRT6sTVgvViYgsQwJrp2ZMfQ7PdbFR2kgKrkH19t2vKga
a+GUZ7l7SKw6rb6UfZJ393gg1tmt1uDuusc6ISoP5Qq3EptpXybTB9Npvfkmzqda7MwxzpLHtlGN
wWju+nUIuqh1ir9cWYnsyWrapjkMZt11+u2Kv9f61jfpY6F+24rioatQQq/CHt5CjGTjRHL/7IZ7
+vvKeK4ssX3fA9wgu8a5Bts6KnBb+YwELDTNoDFCQm/ATqpyAcLAwuqGX6wj/BwHfgGVdhpPkHmP
3/c2Sf/qmlMUrCiyfW0SuXw1uuQa63JbwFGjkMIp4X/K1EgYHI+ywjgtHN7IqM6hQgeFA1XRuqje
9Nj9BW2T9y+WiENxeQlP6tNqVGBR0LYo9NPE29QuCln5Hl9IWQBQSBy02US7T4+HveWu2R4zj/SG
2oqWg5nwW9SNGhN3aHqOf17+HdsSivoZVGKoztPyBimyWWJU/12Mc/AHiKv4gweA5ZGrFgUxb+nu
Lo90ummo9ilAGLSon45/x8vsETfT2kClcYgr/529RsZh7ZdrXbzT+VAQxkIWIAj9LiwWjkep3DKb
0CeMAsfnPPS+QJo6rqLHZZibXz4FoIth6QPgpLIOxO54qHWxeRk6VRTYFHsePB5xiRTx4fKqnZkP
RDKliAP6QSH5jgdBZVgfEi/zg1aLSH5iC2WpIYLAKPJiWH59Ro5qJ3OyETY/4aRm1BOnGHSTAqJ+
1HQEddc4T6/sg3MzIg81UMXhTYur2fGMGrs1tdSSfrCaWZ0EiHoN+YPCV5JX1dAVr1QJz2w7B+qr
gpopyNkWPu8gdqC09/0gd/rxILrB34NGvOawpX70UWpNKwI3JrhmlrIO2PI2XHp0MMEsP0jsOg36
KckfnJHD3WnTeF9X+vfLu+LMcDwLAKj+tOOxtmAVd/Bw6O4dTLgzLf0wtxbq7IUvHrrRr1+ay2L9
YhOPJyacDRPhc+wJecuoPtezSnO8ykxvkYEOKPY5QTHEXyj8NoEzGS8XB5E+MZVXRjzdJYwIj5EL
nzAH5mAzYhqbyJ8xIkoH9WF1qf9xRfi7Tsdo/vJinsZ/hlJBw6RHTrNA7aBnk7Otqp9AHbgB2Tey
f7mUB4yJxneu19WH2MjS924vqXJdHvXcBNn8nAKFtwaXcjxq5xQxEWR0A1pA0w0CgP1eNHl76Jui
v1IsOD0CqCkQ3flvqvF8yOOh3JgASNKL3/1EGTbVXJVn9tPt5Qlt96S6SUD1gFHlfzgJ28g7eKgR
uyV7vpiSr3mXa1Adymo/LMX0qrS16PAb47kopdAE4QLfxpEsiovFy/Ag8l04dIlFpX8EP/JxIqyM
geXG5ZVlPN0n5AYomgEQ4eLGeOF4GdNx1RRcwwsMGhzUVxxSb5G4+TsL+7f7zveRhV+cVupXdsrZ
cYkquponsE618M/25zBPRreMCBq3srTeFc2CsGmBDG/V2cO3BaDPW62m5H95dU/3jMB7GZ9naGEK
QLrZnlbqL67W48k2pGDEka3Wza+C0m14eZjTU4CfC+1xuo54krpiM7eC3Ounr2zg4DBxB13nOzGo
vsl8LNR+YyQ+iaIDobewJctPmd4tbQfuoNaN/hPP6a4JrLWHIIZO5TVg5ulZIDemEIKxCzbW2IQc
f7LZibvRcCiC4jN+I4rV2Wm9+03GZn9DCeMKG/j0U9EBV2a1IFzgDG6JRplbd9GKHze1lUnf6XOE
jqtd+1fW76TiaEJpF0RKZgS2h/r08ZySpJmLpHK9YIlWGYWjI1GbHhcxLqGj1ZWPHLrHmmZ4nn/U
Jq9Db1LvkX0ztcRtDgvHw1aSGlaJ+VGlX+N8nV0ElVLARlLyHptfZ/PSjHqTWbuN0+6caNQPixNd
04s5PYq4nUGw4rYHr0XsOV4Dj35y4o2lFyR4Nz3W0GmfYp3ekeH1zdvFHdqPKfXaK7z+06lB3kK7
AxAX+GbmdzyoRAd6RNrBC3qW9SaxlzLs/SK5Et1UeH6ewUDfxjuOSx6YL+djC/53i0bLtbl3gm6p
um92uuRakBY5lagUk7I27CJhay+TNkP0DmdIoPSXz+fJkYHzClySXA0snMLsHM/SRRm9HJyG8dFa
fRzjlbKF1Rnz7VwtOc3rIb1G4DiJPYzHEUVokiQaEN7mkI4+zsQJYT4AwGFV762ojmhM1kiC3K0Y
OvhX7seTz0g33OHhAzfgJ2xTHE9QNOYA5tGxA2PAc8yPAPvAHvnlS0qNQkQliYe+Bvz0eBR8ByYP
wp9N1z3vkfCpjRs7t/qdUQtjh09D872N7OnKtzt9zEI+BCBOzCMzQnVhM2q1IjYwKS3W3I9pwhjz
x9Qx/qx896WX9O/scvpqRQlWRdO7pHZ+mXmBLqhKuykOkaIiPbM5IMOwDtJYChutXrvbaxZ2kUmc
jbt8tecnp6WM5rZD9rrtR3mj9aK/HXe2bK3vlzfw5vuSP4ItVj+DjA5JyC32KTPqiv7dipu9W2FP
MaCURC38FzEtP0fB6VYRHSxlArWZa5HHy9qk+AHZ2BLu0jZBxG3NjSsfdBPn0CNAIIkviQKl4QCe
2cS5tBKAs5X/k79OfnyoIsf/MvSpV+zydOxGPYBhW3kHZ+q9a5i5zalUQ8PRUtkOmTjPRPXTnmU7
togbL1mBKpjo7L2RWpkqTfW+kgcNWYHh1x6jjMa1BlQbtCVEeBLx49EcqmOwFp1hN8R0IHJWHX+V
PBvRyHeld41e+jNFfBZkGQ6oCjhVaBlgyqhQHA83G2vUpUYz7aAhaABEjMmvZOB0vStvJjxXhvsx
o+kHQgXJlHcAMYTYI7rsaTeOX2jtS6vzaWHDp5sm50unQ2QJrQmT3tAVsfFucuoywQ0odRs4MJWc
cRxIjNEN4Trqnxd0QPR9lhuNf0CCD9XZYCBprj9GmW5lX34ehv9tB/4HadazuHDSDrz/Un5Jv7Fa
f1VDOix33//z73/j74ag5jp/QPhkvbHHVm8X1YP7WxZZc70/sJODQoNajgtzUVUE/6sl6P2BboIS
eSL7R5dEcaD+q0Xo/oFnkQWEnMhLiYNSwC/0CHlgswP/tUOJ4fD/dBXJQVYpIPzmQIghH0a/MSCl
GHqL+CRdhS9eagG5l9Cw0qCpq6YIepQr39SGno+B0VfUbBC4R0a/0Jd22Fn6NCv4dU9PQNcMZaJG
tf5FVSQu3TecM0BOO9m6hw03wMAotFs3LTCVkOO0vK98WlpB1CBgtVv6Kf/QDG5c7W0Dh4D/R915
LcmNZNn2i7wNWrwCAYRIraheYGSRBa3dob5+Fthz71QmOUzrx7G2NqvuqmIgEID78XP2XjvJ6kf8
AbTBerr8TGFSr8JNChcR2cdmWVVYJQszM6MnyiTaABIlQZ7a5ocapKZ5aHgjrysQup/6qvODsUsc
LtAwkzuvajnRNeVk2UfhKL849vao0+XXav80u9vyQU4tBPPMlwSz9KWmGJZAi6NCoilCioLwbttU
x2MzIQ39keo+zca8r5cXvfC006IDJg21TS/P/M+aLlSz6h9J5zC+4d6zr3uyy62AMcww0+4oyQew
yYnII6kMBiT6prQPqxIIXyiR8tO8lf43N+/7KwyUKLJy1D9oqbqqtwhLWDIGmq2TfBOSc3HANLD8
RNfbms9Nsep00lXGjzMSHPCpI+lhC9aMgiXYDG00AuJU0BC4Um+xkfg6IRxLMelQEBPbipH0etFg
Du7XVhheQ9BMLj8ZtZn9lSQ8n0HrdMkdshNkuAncA/OQbb78ovcEbQabY3g8O/Q4t+uJbIhPwgM3
OjqAIQ65znpLJpS0l0M+ifwL4XQdco3aHhk4oQr5MfVqyUOcfwvZSESFxyO6q08TLoIqclIyEIW1
Uo8i3pib2JJlbdB388mrQwcxZDHVs/XgjCa1Viaz+WKt1ixTPmBbuvAf7/pvBiOvN6/97QGGxH9x
WrC4I99/vb4X7eho/Ll5bBsZ+Xb8iAEvthFLcqre+aj9j3r1otLSRFAOs8uH10Er8PVHVSrHS627
RUxD9Z6WDsorIkFCzx5ENJK9e5B9PpHwm/n3ekHY0n++vv/fg9tTxvzvcPun6Wv17evw/Z9LN8et
/6flMM1/gWeg/mIWpdHd2tfgf6/cuvYvToT0FXaCAqqjXeX/3wu3p/2LcxviY2pT8EGU5P9/4Xat
fyENAWWBSRdE4r6m/wcL9+ungdkDAAF6U3RRGGDtV/j6aSCjQm3lqOnRSq/yTm89xvauMHQz4Ijh
e9d6j341VmPK8LrNtUpeC1KO3I//uGG/efx/Fmf/81D++zJQcO+R6mDvscq8vowG/9HorzWXMeRZ
yehysfwzok6WdHBNyZd824h/QdRafVK9Q+6oGvx8jQqntNeT6vrkjmLNtc5JaromGVPpiFdpEF3A
xoKdunCtJr1/55r3He2f18yBkx117wlx3SwnbwrOoth8vXFaM/IAKAaa2azHHNfSbeto3dWUGnYk
kfA+jlIWkVAFACiNJLyit/SrdCJOaCiSnsZ4lnjv9eDeWDd5sbk0rm1vvAPt4qa+vp1K49aBFibk
c9brK3QfS+CvYCyXzJziUW4PxZabZ6it42ETun4Ch4kET1d99c554HVz4L8vBAARhFaoc/COX19I
Off9qveZFVkbesPAYrz8Yx1EdW8DDIiT3suJ1duooNcNqcWff6D9/r/9fThdUjHt9A+69K8/ewDy
qXsQDSPWXML6FhDBaBdVoSFe9RZEzp2NDKft1btwln0JffPJHLXwJ1lgsiHCvXmpRjUk2ux1ZtSk
qRnVAox0IBg5nkavYG8laHc4a403BwMeo8dZrToK6qV+cMuE/PA/34U3R+z9J6AoM/bTg4Wj9Jcp
NREEg80ubTAlEFKLc1eg7ykQHJChqyG2P2DJbIvLUBirQkG9VF87fYNP5hAI9e/i/n83Hvz6k9AA
p8XAORdCChPd1z/JbDnNlpSoeL3eWrOAI0gfwwFIiNAq0zog/CH5TCPMD9O5q25zoDovbOz982Rr
ceU0Ws/AaO0+YwsTmHdy+7AiSCP0TibvLEi/Prc/10VG3DS2GPS9+QVlXuB21mY/EmAmzGDRSK3t
naW7lkN6Y1RJRbyXZT2ta5ee3vm9fnl4OMjSTKNlytAWfMebx7btt2Qa+jGP8bpoMX6lNQtb5aOu
m0Wnfc7r0fioq2r7u/Qzmlytl10t1pLHpefKd2yLPxsgrx5krsDbHTCcEJiD/lxn/nGmhotXaGRE
LjHaJCKkyn5B+rq2LGvXpIttj029A8QNVui7bcUQfvaZDxHYkS+ef5Cevj2MpDXnV00v9OkjUT2H
tkltlEbDVnTh1mKRiE2NWb6wMRRCOqiBgo1N61bMYarKD8t1zwJ75w7vP97rb0W9CK6IIQW0U1AH
r5/CosLIT/E4xZYt5WlSJG7qTQPuIptzNLqtGZulCScKxcxfyzSJk4eG/L01+nXbkteSqbzL6YP/
sDPxF68vgiU5zZ12oaZ3OgKMOIsTSslRXr/xpftCdpp1/PPX/s2PyeYK35QTGoOZX/gpphqWTl99
FS/WOn+G49/GJeCqZ0OrGu/Q55sKO45emAja7trvbO2y2lt2sQ3pPjRt/X00lurDtDmE9q1G8aFr
HcLkJvsq0/HGh1k91idb20PLMrsGjJsLBGfQY92//vw9fgpcXv98fA+6rlRVLCSG9mZzQ2pnrR42
qViOAGEOg6XJyGnV+MkSaX/V6hP8VJ+4v1yk3QnR1HoY69Z9msfuAbRzF2M7USjoDefRYtuLULZy
eipN7y4pzekAK/S9EcNPfu6bK0YWsTfesIdz3H5TcgNFL/G9DHPs9QgWTaMqEJnN6s5eq/WB06lx
Mnhhzso26kdXzH/5TetfG+1YHMa0d/JoK1aBFHWrn1vPkXdGCz5QklUoOLps68et5Rxrkat1RyPo
xU1FeZ6G5EaYReEGxIKTzSum6ZYmUvlODfTrQ7y/RjpLBPuswQ/y+iE2pNd7BUYojkraes1oQ0WT
ObV3VHLrOTGt4p1n+NfPYxJNHUevw8Sw/Qs9TjH3LxJ7iY1laT6ZUnyn6MjHQz/M37Q0l+/5qX/z
eUC2fJxiWIH33+/19xu6qcZ1o+Y4H23rxcvs8ofYFvfKtndt5Nzb7yy4b5x5+6rAnAxkCuM/D3zY
W2qTW9IdTcnJi7uhtUNl/owab+unOcetRKi0eysy9p1eiSmyZlenEFaNXZJ2run3ypXpsyktLZRy
cd7Zl94eFH5e2c43QeRjYtR989bNssMxl0NM9SuzPCarr39Ik6whVc9Rt4skWLh2HP0Hhp46MI1m
jP781v/u43G074ipn1qLN8tl29cgJsd2jTetXF400elfaCUdhVV7MpKjNA+LkN+90e5wuQr3nS//
08b6+g3mGdi79MitmWa+ffCwLDWQzO05HltqlsBTvv08oKYMq34F7ldsI5HjjXsvU/ec0xg5D5o7
3ZkrPpyw8MxqDFSH/tgpKnnMVZO+/Id3h9kbIyJ6B+j9UT3u5cw/9mmHQz3RIb0ZO5QCpwGlKcnE
bXZdGX3/abbNv7y57h8z3qq4qUbt6c+f/utxY2dlwkjxgJdwVH1b7+Zj326mP5oxKGtDPApaXi8z
3cf5thh5qw7V0OIjShenk9FYwnUP87QdTrqOOydYilH+x6U/FwTTco/cYSDAVOv1/SCzENxZ2Vis
EzNJ5pMUdZBoUM0XUc6fXV1eK9FY5z/fhl8eUT6Ut3cftnIy/wVfTCMxWVDTWgSAjnseoz/pf0vb
3o5r7bhHa5rrv1y/0U+SsETiIoTxnq5w7yS8Lmz2pKGdZUWLmNL17TSNFp5jZJPjxDIx8TShO94K
Bi9YFs6rofWXodWK+rzmqs8OJf/IdSamdr43pQ6FtSmgsfLwJuRC//nG/BwBv3p7dr4GdTxnov1n
easjyp3VkLqh3Dgp+yQPcCDAjvZd1cyh1KYtiwBdtkuIKmdDm906tXncXZKotXPpnJcGGXWI9txb
T77ebn7cYPHIECgL1ADdltlPOZbtPCAWfEuO42xg2moysczvFY6vu3SszsjY6LxwkkW9rNlvITND
W1d6p6NDV+VYJKe9W1IRKNrTcsimbDWDpEktJ8zMURZhQurMoW0bVwvd0rLLaF3lKo9zno53Oska
VdhprtkdUN0RUPznO/7ro/hTJsnpkydxRwm9fv7p48oqr7nhgubPoaxW+yyV9hGNt39j5Gt18np9
/WZ37XF1jDz+84f/smlS4FCggTphDsfZer+4fyxG1pBlSZnnbuzPpngsm3S6dzJfuy51Dg8acvR3
mA4/y6fXj5fB4URjayCyiWnHm7edBsPo6JmJaN5t1LdOmMsRiP5GSoClXWPQttoosez5xJ7qhR46
VdI9yvZsVCxErpD1bbu52HjTbLwya7s71mvei6ip6IaQa+B9yvBSB/M6Ul+t+XsxNm/kMftDhagI
jfqOvmHjf7uxYkMtCLzLtbjhCb81kYM96405XjEXSD/UC2feahFE2yf5Kq/91U7w164ERCydS/cI
X3HcO2X6nr7qJwb99U1FjQo2H0UF+53zVj+M1Qjp+EYAdzKkBKrP7HtEyhtJ95I7KB4+Llamted5
1QkQsQwmiFGtBudabqZ7kfYuFRBCEDY+qmK48VcjTeK5Fut8NWMV1QJzyCf7ujPm97ilv73wfZBO
g5u2h/sWYciTgMJuEmuse8ReBT2s1yYqlePfYwdKPjeylyskv6qhfWgqT48KXZ+/qLHJ032rNlVg
C2Dg2MUaHXOkm7onhUWKWlvbK+5RV/ZD5lpCO/z5tfnN6s1utYsgUFBT+70VsswMrEh317c47zWr
gSGny6926d3pwHYekEbIuE498cUaRvGQGsgjvHafYmlLc1tgIn5HPPS7y9mPpgwlGG+hu35TcUlz
4tRBzR8z0F7jNMF5xlgpv7SOPd4ko9OhJsrci9fO/qUVcrmt9K2+4S/OrrGm76h6fy3AEMxT42iI
/bhD9tsdfa3awqjHhQonb4+EXK1liL1qfhQkWuxtCOPKTMshlrLXrlNnUC9LuVQHZY1TBEBhDMdi
2O5by6xCH9HuO2X7b1YgTkDMP9Hzs8v9bP7/c8kzmgZmgNZv8ZBMwrppaV8HvpPk3b1YhgxagJln
7kexCnkENjVrsSdWc/mCH54CqKpr0cYZIcf6De16esmJjZ5px0BqayjKLasv4P5MnDLIUbpDbydZ
G5PSSpmZc2p571b/0oCiXYvS6CeVBNn2W/Lv3MyMOS2px1rW1bdL5skYbBX6lNZM9VujLAia4Jm4
SQrPO/qqxBhXTflDovF2/PmV+KnifLMIsZwjD2a66/JV3jyD0+Y6Y8UOF8+GWR8JFH9Zhe4A2dAt
JIHEHQQCcOoNQK2nen9BOr8EpIECDIOog4GMf/fWlw0z3XYAxlAPaf5ckbty1k1ppGjCFbChJPW7
Z60nCtyR+fwN7tlDhg4wDTL4EF8X16x+/Plr/WbJ5wSL+4lti7cL4dXrHRKD1yrKwfFjg/frLtNL
88YZ0iH2m6r8OrkjRtqy7yJDy1fmGon/I0/nbxk2wgPGl+xRaqXxzp3+7SVxvrJZ4PbG2NsWhe61
vpq7NYnr2lDfBmfsrnMe14Cu8nYwJh2QWFWpTz6b0i3LAlkq1HCBGHQHCs/g3Bm55b5zTfuP+/rH
p0vnobzlcEOD7O0CNI1mD6/ATeJ2tZ2PWG1Bzzp2e0NJP0WZaMWLNbr1Oye9X3s1wOD2x42x2C7W
fAt8ZBaxOtLvrbif9ZRG61SFnjVMpx09aQfwhuVVkynyiTVN/F1necqPVXsN0YZdElkZGNWg8wz/
dhE8Zi0muEAntfl7qZXdsS0RgTOfXj51m7I+5WgDzp3IikenLPt736j6UO9ccZ2urv+CyXZ676D2
s3/wz3uKKmC3YnA2oK/LYeXNk0e4kLHvjlo05v3gh+YCy+AgmSA8F74B0U1M3bDDDehCHFiPu/Jg
KoMU21qOZgCiQjPQB8p+w1hnzt2HxmjT9ACKdEWVMU6acbtiPZu5N9MyfFngrEQTk4nj1qzDGE5w
YNND2TjPdpmtn+AxOExhmvJDu2hQ+RUGvb6zm+Ygel12EZZbCvnC7He4Bq9MGUhKZUUZZ833pdLL
XYPgznnoZNbyxW6Q0gZbmes0OMukupjjmM7R1E46st6aCEbP6cV2sPRF+Ack8FiIeseqqnMC1uTW
NSoxhKttJg/cutwkJnEofwwqN4uYNBpYFtWUptPVRMGTnIxpJNC+NuQ48gWFKs8UC+UDPZ3h79ww
8CitfDlCRNetOjApmL2wx3YLGmtEi5WhKQ8IBW7NsF3EuITQiPIJNand62GxCEAMrbmKK5XI/hMa
ic4JNd8AM7EJjKBIwzW/CckDZ9+vV0gxBJCr4TTaPWQ6wgGHGJFGGWw78yTSpsG888dVaBe9ZdwW
lVuVOVjbvF47ZH2tJUcgLJ1+NMuxeuTmDWj0wGpth6RMEYXbbgmnpnXc73Xf1ASyvbMUvu3F80Cy
uhtElDCy3J07r5fCrscFlNH3iWo91y8FvJBYuLsxSO/zG0SRVQtHpupinf38YrVmeeYoqb9zcv+l
7cYH7NJB3oddX/eLvE6zhm30ODxGa9HJc1Um6aUpbC2qvPw2VXNzNlPnyYNtQGM1Ha7qhYwu3lFx
ZD7iwzRdQZqofHxnn3h7kPr3Ve2q2F2mATH+7b1hJ+i3NIlgHc4/kFR34aLc4X5SafXJTqv2nYPb
L2UMqx2HNvZblJSQ8N9quLpyyhpnmNzI8xf/GuRNeRm0rPrsTZOBoqbn3Uit5nZTdXoet5rETS2b
9hOXjtYS2CnZ5lORbR+cdagfbd8onuy6g8vTuc4N8iXWiL7c3MCfZuY72qi/Z3hhed6nY68WOGpE
VL2UYgbbBvvn63vmW4vdGapKok5XmxO1ljt4Z9JNHJbxQSry7EA0XJKKBe2oVeb21PP8pSRab5of
z7Y+3yypN85HUApbeyCABi6OU+Xt53wsZjfQ3foss6Y0Q70Zta9pWVKCT01edkHvDU17yOEOfBga
60okUDCOiTvb4GBH6FchoIlsechqD6MfBFenDbbObT5lzjaz8Mmxa4BA5XiD0k7Li9M4p5js22JJ
qmhSU7udUa018t5HajWERe3Zl/2o7R8MbdDtqBnSdjqX21R/67oCqFhRGeUWJRwqvrlEDVWnZSxw
HDj+sJM3LPg5gZPrm3UpSIeHieUN6/VW0iU7lCm/F/274TsLRCWf6ccM37KhAYPXqTTjZJXVen1p
tqZZGasz4Tt4tWnfVp6JDN/TcvQZmGnnr5a2gqOylqKoWdIcfT6i2mPWhOilSc9MyNIFuRgd7ahC
EzmGYNAqFXTwqPOA+293wUQQ3nzSu7xqCFP1rfWmGGqFJG/euuOszcmNAZ45XLVu2++18ZgAVSUi
aDSHMpiSyvqLBci7x5yhulAWeX0wgRn5jB4LOFlabcJXK/ony5SNOCX4Mkrkw3ZpQ/WoxjtExN0S
mja8vED5iF0PWakZn0nYIo6ySF3YZnpbahFbkT+wDI/bcyPmYY62yq7uRSsnQGLlNN0szSxBs5l8
x3Z2mvFULYVdBEnriiFKlHCWCPhCY8T8XaxTNvCkJlCFtVVP7lDnt5T8bnZZvHQ6uvqQNk+5MPo6
2kB/9s9knanxHtRGMx172P1DtLaZ+F4WHGPPqc2eGa34lZzIIfvvhYLZn2K/bxoB6M8YxpjGebUE
2QR7nsltPly1Xbe2UbUSUsrRHmAVe87o51qQO/7c35tTXmEJyNfmxS9oNF0vwFq0g5uU2hDaWqGO
NWd+AjwHy5NHQjzn6XqaSp2/WZaKxAta00mM/9Qr4nbrqkdYTvl0MJuc5Ld6Kpv7UZcg7wtPiQpb
km40hOrx6BqzctObBkdmESXbkj82qs6toFAQqkhjMrfuSWydMwcV7+Z8zgcw27BH5lUcl8YmSsry
lMukbCnr4npbXUCGvOAEHUkTi9JxwxmdHXVnmg4zvf36R2l3FTiYWcusS91NDnMV/vn+5E+Vv4R6
LpQZGnmvq4CwdNuKhNeVKpzpzW53PHodOVGzteJGyaohTkW/ujHEEjRVcPG60x4Hx6JuSdqG9ux/
mQ1rdMKaULpDBsfkmh9yZORequWsSuh7QeLl/tPQMFG+Z0GZ1kMj9SU9TNs+lZkZiD5XszGwe3kj
saqpcstw0tk3bzrdBmNJ0I7XxLqF5+uwrZmJ5zC1gKslPc7RsDIqHTqXtfpP9ags/dLUq/2EdH/+
bg+qZXlrp9oPfSj4Y2zMVZ2d6gTJZIhO1xyDftiGz5bRVXYImazpo4mwzga0FDEuAdupGCgqib8+
a0ahVDTPQ/6hnJX3Y0bh9sEqh6aH22LLOtBsFAIwWpoaZWsNOixKVxiYQanQ8odWbvo4wzDrf0ta
6O/RZrbjB4fJ73BExzFvtPbEth2mVFjeEUZBDW6nSmV5n/HEoBq2mk4+uBlfNEb3QsUIkQIHbeEu
yxWy+eqvAmZhHUm/tQtUD/ZmPWiyk5cZCDESKcC8M4O3YXRuMqvIvoi6RNBjqJx1ooU0A5Oj0wcZ
9bZTnQbSI8YgrRSvOk3t2T+kk9RkaFeefODAKV+2EcJiiFpZFjd+X4xdJGkdGC++OVp/c3ft5qrm
sGVEAIisD2K1YIWh/dqu53kcf5jmMNJ53iavikxXSu0sMKhTBHOEdR5T2xfJAenpbBwJ6mn640JF
PEVFtaQvCrOUHXgM8MyzkybLWRRFpc6l6tsnzJuaHpiOrFeoQGJUPJS2U8aV0GeipgjEKQ+9KynS
PLS/VdCDRYxs2moyHKbMGQLaSVBS6sFbMkBCrX0oS9Gnp1xqxn7aVp52sIiHwns7ptbFHABZXATV
aUjC2sC9b3BxHFejtnA4dJrxXJILmj8lImcrVxVotkubqU2eGmpTKjapnjuCJK6YRKcPa8k7Gq1O
od+XWe18mqTbLsdS01Z1s7bj8uSaY5ZFYw1+8E6W2+yE+uaS1V6OFktsZm2OCPkuS8FoL5/dgyyH
jNqvaAfUUb2GSAN4S3LJHLee2aNz42OmFBBBEyCgecVzMCZRa1fycZ7cZAuJhpy9AEFeNbDoL7ob
6YvZeQ+MEZY2XvBU/MgKj/viIT4HvgaXcQzEbAG/KjKdP8WWbXdeJnu52qZpVgdvX72CYUvZBSUV
gYHEccB8Mtc5fThf0QZfZ9R1ZPH0gEOL0kvaWPJ/madqsiY/8IdCvwxG07dRM2fVhxVASHE10wJf
z4MH0wpCMRzOw8yQmpiXilrHq6zGPgPIQwgiFNF+RF1YMnC5rbelLnQvdGvToPihxLpa3ZajGkne
audkbbYWDrWjX7WOAHOoUqzy113nMabdqkHFXe6t9MoWes2XpFzYCBuGIlQFOb0vc9ycRxRIcgod
u9L85xqikXZbM0HLrlSqnG/I2DCT+u0OIcyGoSnoS6TQ/xqjl18zadHesZXJp3Hi3z67ona7aCKB
cAq9dhvtg7XNI44haNNrMGGMeixWZ5NRtYnlu1pc7aurVw8pbwvX1St9DVldzJHBfDUdHQBhKtBa
zXxI1s1Q4d7wRt3HMEq/IeLJzjEalCSlNoLWuesvoC6nxdfqU0k26IQMpxV9gDeKMMN+wmWfrJ53
ka4S4lQ0FfdG0+v0JacRG9DqLNVptsYsvRnTBvWB4dVLTbug9fOgkAhczvRnFpJGU0M+bkvTicDd
euuH22SLHlPzCe1hE4PbkvOQOPR5zEw+WD4zqWgqR55USgqqo2bLKIfHMSl8Tupbinehl/6FfRVe
KYpVUlsWRLEwijVIXTGrhjNGQzU5KzxXkMKhOzXSOyUz3M8wUab10PfmPARcvzhJGxZ12LOQB4sz
z3TaaTR2h8TuPOvs/mSM5VA/mQ16UpzU4G3yKz1Q7aYlbVQEK/NLggI9MC33ae2o5Kh1TsaEUzdL
DWuJXk+B2eUNx+pM+HHeimU7elUuaUCMY2Yfk85y6kgwIS3OfEEneWxVYZzRoiXbTT+vc3ZH+pI9
oPDThXYsCUH6mwaUOV+WrtJEaGmdiKbKqo3IlQuzylmM9tllWU4uFPeJFvY8L27UdSxkUeMszQ+5
QKO8ncVKZdl2VtqfrLEcvEPS62574GVv3aj1UwK0VWiutZkHmZNVX8mZcl8qH/7qwXCUowWGBbbt
3m9G1nRGamOK8X1xP5fElXr3XdcUZDYnJeuQ1xFhecp75aSfCFPV0pNN7uadVLXRX7GC04dxM2O5
nb3aLy/mbHUI3ZgWbqG79HMRl1Cm7MBPNzVfFxYv6rW50ea4g02VV+e8TvMkMhg63Gd9T4WRdQMt
LrUMLSNu4HbzdeYrK7vqAaEWKKOROh3bUTkUGGMuDn27sqbmpkl63ETGZpCjjkV+ZVUuh7C8t9pY
b9fqCnKxBS/TXh0XrlE3Xxt6wiGCPVjXb9J5J8ywgntfJfxVO0pWrf1eJFUKjNarIdo1OiDAqqCb
ftK00n7sTWggp8xCOxZxYEn0U9ZkdYPVhujVoK0WMw0tOXMli+uUc7jWxfZNy0sIy3OepRekp74M
l67gFoqeLXuuFR4kDbETDmOzEVDPmQZHuElz6h2Z9j9Sa2IGtlRiNm8L6KqnxNjqb+Yycypd5s5D
MyXbAgaWqPsfy0D9dm5xM7VHG688B/1+mdJgbluC6IVI0jr2xdRkQWOtqo09bNCBNfYYXaYyGcVj
3chNXcptl8jatTU872/DHPa1rST4vrT7wOiyf9J5ovODvXXQ67pimU3WZg+yYJVyFAsAFRbAgnUr
t8NiNOVRtkuOmyhDJDjrevr3XA55edWrvhyZPJrmRVYu5DbN6rr8IgofAErvVrZ1sDzEIA4rl4G5
hKPVNe+zuk/nxvNiWWvNV0inZX7scksrrlh75cPMUcKJgMnZ3wlh10V60DZTe/Inq77KAT+d6HnD
5Va93jKLNDX3q29v2m2+UHkHdTUscdoWs/fsS2R/OFs7KNYjJikjqkw1tn87yzo20TjqyXDMRZdW
kfKs7RmuSTedGS4l13XnDE4IB3KwyAo1jTHW9X63lac5tGynUPi1cn/DOJOnPA9EYTfZV+V2vR16
+jD4h8Xg3zFLgy9du16G4sQzrO+5EvkHkJOTwzC5W57o22WPQ99qf/FUlGWE5brFwmYnJKxTysvs
Nu36Jj8M9lR9Bzg+nqzVrcxgdQT1gbtm7Xqw3HlcHhJqCw2LZivRS9dZ3Ya23uvGEfeDAmlJAede
Z1tjeNdu03M5LbY4H1O+T89gcOulAak9p7tQhTL1zqwdvwvZDoqJymPVbWDBhv1oIe8iTmTaPNaJ
vE96AePaSOp7qqDyurE8oa4zVzgnnzrOuDFX5Sqq59rP7wUhvgZMWTEtgZEb82Ov5TQMTLDx67Fl
a3FfGPo0QwTZv8SjkQpfRma69OZdV672cSlUZyJdhH554o3xP5tIQqMEZTmbAEXLdvahyY3H1hC+
E/ZYttKXLO0pB4wq7Sgxa6x//jqsB61vUyscCBpLIsprvb1YGdC/w4CYhOWJmd7Jc5fNoy1MF8is
tMm6HdsNTCE8a0bBbWFuc2yNfnalrZn2dZauJ0JFpXNBhKTNl3VpKwtz3LDDTzXgeZB99RUWpFE5
j/46we3TwV7ETWew6ttuN8orW0um9rgBfK8Dog2s9mBl+nyVuM42RFar9CrOmmpv+6KohNg05dPs
hvyDnhYg/QPcspI9pkKYy40+BhDC+/IMotyvruzO1+iT+42i45wnycMwJsKLk2y2z8PsDvJQJMn0
JdtoMMQ9w//1oBgF9HdZC9ft2e+V8G/NyvVzdC2FS7MdLTbbpDd/HvyG3Yoii7KhYf57YBiScrBJ
q0kGqgNcfO8Ro+ych6JJjH1vrEYQiw17Sq+PWX+CvM6aKWB7NpQfHJjPXqnsAfd0PWofFs6yayRn
Sp9o0rtuizuMxzOeyzL5WhQe6+BSc55i5oAI/yDgsz6xyTjOiTG0oU48VgReVzptsyth56Z2x112
v2WicRLgHkmxwlruluJOXzB/ECK96X/VOl35EAvqNj0kXZJnUWM3S3Mqqtw+umVrFmfCCPdD4igh
N1sNrnn4gs4YAv4HWADBawiXdsEHqaoUFYGf8bSGHWEBIcNULTsoDynMIXet4ePmZDl+V5OvDDaq
Z21o7Y7Dq0Jkm8UDejn2JntR8laqDQE8GhsSPIxW5DeLO0G0Zo/1+rM7cBy+ayqt/LC0ZfHVnEob
2I5J7MaFBXeDd+XXJvNh3BZUj2XhPECtWMOG6ZAetGUl7gxNwUDaGn2oHjvAl/9F3Zn0xo2lWfuv
NHrTKxYuZ3LxbUgGY9IsW5K1IWTZ5r2c5+nXf09kdaPTcsFGLRuFyixkpRwKBuPyHc55zmOjbfCn
jS7Pj3XJ+R91qtPziOAdww+axMqDthqL6zEvE+4tbymuBLBLjrl2aqyTzU98GUihwa4pZ+urz6gv
3ZUZJOtrKOsFWrwGeH0oBb19ILZ8Y0zHXHI5+/5ibfdN7iNNdyu8KiEQ/eRlLl0QotyRMyex5kzu
F7PvyhdyP1lLVnw5rVulZZsdEs4zzkeg8/V1LrXSe+oGI0Pt4cjuBFS00SkHW9Ib/alnCOg46TRy
6Znt7Pupwf+y9HXxHUCTiz/K8rIfdPR1tW8aYP839rKyiK3q2fwKNVt0aNt170b6/LEBv5rh7XVi
H5h1pTKHyFjY2j0yQKvbMzNSOzQDCeXaUsziWt+Et0bKSKnATVcz7yumPDp1cep/RxA3GsSVlZk4
ZE3m9/tpcos72dhrz4CCK0lLOI9UunBoaZyq6dyVm8Ggy5WSJ9kKFCT29ZW8Wo13tMI6zSHTJq3p
u8EwzD1hCcotv6O22Y5eMepfmQqyrS8SQiD5LPSIiGp80dhQq5d1y3ODfmlVyd0mG+NL1i2OJKmi
R6y2jL0GFDwpCXtFEKtvVFla35+k6C1g0E7/gzp4du99Uy0dac6z1j2YPJacXYdGpIo7zNULpyMO
3IhphG+dxLgZxaXI9ZYQjmopr00ABF00F2R/RZqitwF3gg3ZTnhyReQMNIjMh426baFNf+xXJhkn
b2iX8tTIVlxDN1WPs9nQihEUk9Ho1P4aDptm7Duj8/IIBjO15WoXGlPDZloSwiZy+kf6GXmXNi4u
4Kb3oAoywHCvce2q9sSS2ukB9otqvmn8zu1uhLvawFLGdaKZ0dt8eCOOQrKSJDVjX0vk4kUjtNfS
4XuD6nJO99SG1cAspGmuEaiu/jFBmwps3oWKHPtTVtRRXxQdO2B7mKzLtML1QsZ6m71v0Vy7t6LK
seIMW71KfmpZnWeml025a826ZMiioO0ceMdZE6zIGPtdgtlqQgSh2doj4XdiOw2GPqoDdB7HP7rZ
lEFc9gTMd0/1nnal+qnLY3ueCcRIOMq2M3kE7XezsSdqbOyqLTVEORp7Da5vwpjCLwvjtmmlOFJR
DsxRN6O7namX9MNcGi4qdt2n+mYzrJufIGPP9DiIQeuDxewMyrJRNs8so+U7wmBDhrIapNg7Rat/
SswuvZ8SrBmh6ERPy9Dl2XrG7zlU+z417bCzJt0KKjgY3o5BT9KFMOPG9cqm2nvehMOjCWxWBhLD
rj22y87G+xx6aeU8ssriecpr53PKoL4Di8kEKippCFcmlv26y6mGv9Z5Kb8KqD6vyZT168EDVY0c
xynVN0Z849GaR92NYWms3KB+u+UEs2TjI86hVA8o+BwVgtQpGfkSCYCOIi27yyRU9KHV2t3RyHT3
GSLA9i1X3dAd+4b4K3QfpcjitGpWES7syoaDPg3mcugzlU5HQNjJndb4PCKRCRgaeRsGR5W7ZDrt
sdtmtfPK2nZNrmgcrTLwM33U45wEIe+hQZlEWMjiLtN3x1iBbRsqBaysz0Rt0iJA97/bWsqRMAeg
OEXUcb0VE0VSXPf5xOqPzXD+VvuSh4q9yioCnkBki5q9ihGk2ZnBxSCy5zrwMvAA6O4Nu2OK0DU+
NoUMdjacTj6X4kYSqASakXX067Tgr7jDL6RkqLlT7p6pIsfIaTl1O6tSGjIMSkeS5XnrzsGWU/mt
MXpbRppFUtu3tR6gYMu5XLNg61IwZoimaOnXquxzIAZa7l9LZlb3SZU7DesxZB+hzwbk2SLFdL1K
Zqx1h4Uqi8iDgkfCzJDN+loypn/qE31sdkSRFAc/I2b2pMaBzb6pUsNkqmuNZMpkxCb8WOyNpIQZ
kWYT23blbOdM+VJuIaNxKzkCkJsPqmZPFs2I37/RSMMdXHVD+wEtl1aq0ca+uCAMVvFIpImjbjas
fhnfYr85KIQ1zlXVwfJgfcqsPnSLvPZDq8g1I5LV2j70JNkjbqoUI1QlG8/bETlh+FGmEoOoUrmQ
07F0OXdv4pnluIe/QFoHQTCzucO/V2ScKV19pgDX9FB4vZ6FnNhdZK+Zae4zYmaAUKCddKOsZvMd
Jrhas5e526RBs5miymL1Vt8iFBnsQI4dWNZxakwRlqi61b4Ycv8W85hDtZGSAhICUejGHf+gDzK8
w+8ehiYAqNtiHXK9JUK25eQKmnLL54hDOknouIhMChgrC1x6iDkeUsm6OWAMYB4JWLHrEPuo6YQj
/PEbNZSgHqa1H+Y9V4nnzZroUO56D8dd7EqPwZzppE1/TAjzG8PCWplxAm1G4jKPakQAbK2OEzE2
1KBoTAjjI8Jf6zHanI6x3KQvbRl2xKzQZHRlfY/nUS9jYtwm923Rnf5Ty9n3Qu00qh0+wtZgVzSY
19Kw6z4svGV7WmXr6SdUwRIq+gx4Ej2sKbSd2biyP3ojZPNoaHJPP9hqq9+ZMHCtGjlcvk5DPpUk
J6hm3pdl4e0BNcxtKAoScfYDamY6qVqRM5T2yfLUl279nvT2zCqVfaUbmombHGZUxl1Y0d+lrK3d
LovM2bPOU9tsLGE1RmUkOWiEk0D6kM6eb/tonalTcdv1k+18pwlql3Dw1tqm1yhm74QNC/VIUhNk
RJna1Yyjs/QSAaSP2Y6FkneZiBr6LfwUbw3RcHJGKkeiL2C+3F3DiHXErkFxRZaM36yxLJJJBgv/
yn1Z6miw4MLn8jgTlnAlXDXJK1v53fclt8o2mKZCK06UbgUTC0z5oFjpQ+OqhH98KCdGNwzV2KAC
FiFE4la6AolSzft09i5CViv2CtZ/rA9Ud8XmkBFhtSbGjyzNTX4ft1jsx6IzExUTCY5ywbTK7aCr
kUV6oJmMrkNCuBIRObSrZqBWjxmMTkIm3RTsgh0MEq54udjJqV8ake76FqiSguxvIyqflz/hVP+F
igPvsnXxgECzxvH5wQyU5oJuTR/9XZ0wTiL5Zo6GyR5PQoPrwTYg/ZaKZGFJrbt9zMxDj5faodEe
N/O0Ol4SyHkzTuO2OYe87oqwmgb5ueE7SwWfpl90Udg7q6/9MiiTov/8e0HQ5Zf7Sb8BjAKUECQv
A2G8cD7oN4pyLZyJRUlcYwINCsNQR+m6PhudyTwWPcNVvXIXRqbs7f6gRfqLd/nzawNYwrZv6SyG
YWZ/eG32U5tn5fUWT7bR34426rRkuIRFQU0VRezwxFrQiLP4zvZ94sGy7BxndfalO5tmjMUBkAPM
Q6c/dE0lbPTuHlN9+mvUcXOfA0EyqbLVmQddet/P5fwpc415u9FV5mUBBeucU8U3yJgXPRkTVhlO
mVLpMZ3bWUUzdbGcEs8LDPY+7FbYz9i7LlnK5gairXxWtnVxapMBdly0CZE4TKX5s8KibYaA9r4R
pUZE2tBXz8jmR1JL0R4IL1tSFC0TgWVpDxypClCYDg1tGpeaD8lR91QnW/sms8TxIjGwgAvwMmRv
27IZ9RpQbWvVC/Nm/OG9ZZMWBMk6/1ZuFSp14uXF3TglKF7Y3GbTg0y7advrFoorTuikfrUXD99x
X8/aK6IVNOYildbIFJvMA+arhcYs28xBvpdT237JHMgWf9LdX8wwv3zscLCMCybiYm78WTJkMeZd
S9PF5FloQ8wZC40QU9LR4PLvzKHQI0hO09fOz79MTqu+W0npxlW6XTsQ96OptIiBVfzOv/8i/KLI
vVDbIQGBArAAjKDE//nXkkxLDKaGS4z+pLnhYSaefJkNewtEy2PN1n7fcjcEzBYI0ZrGxHyyHdBF
Jtrd0MAGlgfGXJp/UMp91OTyS/HV4BqBqRVwhC7yq795ewbC+UaBVT/WiiYFXVyPl1ahzY7gWYlz
o+s82oht/uRFuHzzfv6IbAx9DsI0PLGe9dFn7LgDhZPFHqtvmGcrsHd7lBPdDYp6lCS4nlme0T4/
am2hTq01PfPHVLeFV22H1HFFTMarf2fnot9thOT8iX7/r347IB+XQFns9RD4fr4oOpronAUognlN
3c551feBysv2ujGK8U+ZE794Lan2wM7DdbUt7gzEHj+/mGS/LEn54NDWBuvr2LcWoQvF2u+GCZmx
sVKrtYrYFWU163VVC4bhReOymE623e/v0F/fNkG9PGSY9FsC/txFvvj3eyEbmtkScokTNQ8POb07
dFtFDovXbtm337/Wr48Fz0ADqQsUmliQPx7NjCVHhBVyi03S7CAVogyl9zNZB9bYqzh4cvkyerT8
I8XAH177FxkmQn3/csXRRArc/x8+3n7xEhZO3PNQwuXDXDL79+DWm4FHVOAOwCmJhb9/t4bx8X7H
Uc8w28B4hf8BNOnPl7ahcdE8ZSQ7bHqoVjwwR5JDSRDBY5bU9KYapyMWBzGh+8vbOhwq4NdMsOjx
aYnEsfIsKpKZ6d74VWgQXUNd2xhN5hQC3C+M/81dQpUYJUVBs6esoetPtkr1Yae2hWHt79+Q/vEa
ErUKD5Tk5QuIhpvmg5R1APBumq2kd0fl/JV+Z6uCCu/iJ47/6tym9vyl9VoEliWRKUHpygqxmM84
o7vYZHn8EgBmTsyB21Rcj6Nmvi5uml39/rf8V7/kpfDAtch/kXn/fNV51BOIxYZ7P9a1q8drocb1
syBvTIViWPT+hAVuHN5+/6K/fKG5NNyiBlkg8HA83O0/vyrKJdFZcH/2TT22R0Y/DZWZZT9QoyW7
jV35tekk06Fb2ZtcUl9pGGfXTA/sof9k+rM/fqWdC07M43wBiI2X+aMFDSSeqgWbp32iC5R1ZGQt
57rvjWs7Tzf3qnGMUp03er78hm9Eou/x4WXusaN3wlHssr8gAGZkqoCf0Z+u0LqyvkA+1unnqdGZ
2qxFzz8RXc8xruW9fcNqpdhix/T69jgbHGdBnUohDwaUxStfod0InK1nbtwshuquS/QNLoFInHOn
TM+N5MremLBF/cxoJ9isGUqCYjRnsGEwtTSgAd1qClp6rCt09/2LDVBm/ZJumchu665iorv063Zu
JuU7Z9PqLPPGGNAwKTsTzlXKrVaE1ihx5dXaSAwmSlzns4vTO4lmv7TnO1RtkngtZ8QU0WGH3f/h
9vh4FDg8bgH4E77ATcKJ/+GUXYuhYuC4iD2eA5FAGvAbFTD4xGyWCheuldniACQSTHjTjlRRU0ML
WHhz6CcEZZ7F4s3IfVrRTX8oBX65V/CumC4wpgsQAuX8h/oEs6cAwZau+60YZDQMaYM9Nefbml78
qn8wpfGBfzgSQXBgQwEzcoH74rb78Nyr10wre2dI94jWCLBF+6XXt0nd5j9KU2vWnYkfAhVXhjDs
fvT7+ckfPeWdyGqt09t1wouyz8fUFq+pN9JvLzY6o3tGb/LGL1HUhSkxhtY5R46kfyF2s1g+tVK1
xa6lTF5QdPQwcG3vshaxZ0G53xO2Nl0nNQN3PCx/XfAaFNjNJpJ0CmGEq2znLnNa7JN81oyUH7Nz
/YkANkKd+94qts+ujvI7mFvov4EF1kQ/YF+r9pZmiy26bEZffNKDvxMyzRQlJTWQa8tUjsKuGlZt
B62tfDXKVN8L3UmcU6GvCHDxal10KLlsU+z2cE2o/c3+FvV2Z7M5p7baswsrJebNdSSSha6g342m
NiWfe/b1e4fBexHCiq/fyX6bqhj5UechSW7aT35n4EVpW2380dSlGzSbPxfvPDuY+JS+OZYv7GmM
Nhyk0j+ti8qSkHLI7J6b3E6PKe1TebRGe3ow68ahMEkgpx9NsnC/mZysHPE1Rnlg4+P4yTMrfz4S
+WibEQvq/uXyyCLJAnEpCX/ZrJN/Z0mPED6vMH/ohSGYwqph/V4hoHw0i7xzv+W5hxJdk61TtcGY
EDOHv3uGM64YcbGF4Ga5WhlI5mHVz4sTuB4O0x1Km6JFe5WMsUU0JZvVbmGuyPaHLgbVz0jGrqcE
DLW8zGeMPnVb81vYgGKTgiuOdcXL0r1Dw7qFQh+rL97CCDhwy8lgngXs9JUH5FZfyjapZft6ce2d
kaG6OaRLthpPWGjxHRvbMJ0svVNHd9I2b4ekDxIqelx2+3LMGu9QwDwqI1t6/Xdoq2wcySykj2xh
OmgB2jcWD2jWhvnc8gCShG7D3goIxbbrA3MJtzrLsUnPMwTF9sR43cWLpVy5BLUp1dchqwgpL9MZ
Epyuq7IM806vWV/gydxCzmw+BlnZRCOu01oZEYvL9M5Q6N6Z69hFHmnmzDYRs9vahKbTl48ClTPg
6mpRZ2/KLZwDrWN/3zIiudl4CK8J5zpZb0t+PItqjlXvlvE4Ghgia++W2u3e6P4dIqZabeUOKPuv
Vr7ZRkwZRa/j4jsPG8tainC1ysZlNSyJSIYc4YdGVVI+zTIx0l3Wmerk6Lme7yqyp7WDVlafoAqv
l+G6/IacpD06uadYCBt5bsWNCTXlSMqmRMrSFcgtsch4TaTRx25hZtUryPYmN6+UYfs8pacKDfBg
9w0iHQJ0Kb4hLJwmrZVPjGPH7jodmuVBoBKDbFk2+hVqTq2L1sFtqysGl1Aj3c11k4fZ2KR/zqY+
syNELdykJGMYXypdMFEjXBibAAM1LneFYhE7mZ6KJeooY5cd8XML2yt4dR3b7iS/04pCrod1YbQV
orgxCPNNmXTg3sGiQMx1MnA1bOizvuannEJEbgADTqz+qmrUOu9gXyqTSbRW3SPYb18shmQuMYm2
/aCmxelC00vr83bx0AeCEsGM3BzZSNAu+fw8IwSoTx6R8qRZ5vpLOdZbFa6rVm1R1WTpcpwyr3hh
piWWkOmLlYYb+5gyxLGVQXby5Y5vBSOBuTEgzOiV+gLMvp4OftmqL/gXcc8kfjoTLVtszVOaIQkE
3eYunHysEyvuioJ7mz/e+zwrpVJ2QUn2XHfAhqCe2Uux2xD9xFu2lO2OwOcWc53hiySuyMzeEFoa
2Xo/EBpLAFjhWHdVk7LiqCxZP/SJYxtRJ6qLMoSsQTu8rHGGoARNQ/Q547n3Jqdu303l5jZH3Rq2
l9mRlCFmz52qYHo5zwVafJQmqJWyiBE+hkRj0PiST4TCsXBr1jSsc9OI14RRaKgvxIdr/IM6dBsX
La4UdvvuSJsaaSEu3YzQy7v3c75w/FRySF7LkijxcARUxPHj+Wgch9nGXrJm2+cNvlcZLFZnPFK3
VVlIMpcQR3hhFym7j1Up3OyuJs6bNSLjK0MzgkVYWhVIQ7jFmV3T8pQtrEs5x5dFPthpn3/r5k2/
V3nmDqelbqdvKEKRrhEE6t/DTtbXRyzm8P+8Dl7QCRKDhq3SSXkksVx71vMKv/6EnK/ese90IkFo
bJQW+tI8d400pqjzKkTpHFWsnC3ohJA+Vt/a7tpKpLHmo1sKt00odVgHyqUAHbcuYq0xSxpUNgHG
vphw+c3m4jnkbA7SiTOMum0oe6P+juGtRw5TNFxr2dZkVVpz4XgoEvGH60h9OozmmCtHjGGboZbL
HLtu3z02sYKxr2HOobMutnuYHDOxPjVENS7IrcdJvyM+3nM+Jw63X+iDS4oyoE7Mt/wpaQPXBpsU
ZaRTPRgk81SYwadl31FBEA4/4NQKfDRtXJGB8afbjFt6V0yduPF75D+RNpbjq7nmWlIEeapNbqw4
KfiZWfeh4aVasevcBWuoWAzR80Rtu+Q4kWCuzrK09M/6vPrlkdE99i9G9sN7jkyrwnrRJuIe9Li1
c0cQPxFSJNmhANOzKtCb9nmwVW7tZIWWLdZdWZfsv0FiIW/NLwYPv2SBVqTpQ87J/I70O1NcRDAY
+7nHwoF6t1LxqpbxyZUiebf1zV8OCR/pTpI48pbTLG5xq8r6u5t6aPw6vp1l2KTIr3As1AQPt1iL
Kw6onHnYPCtXIPng+YUNwx62cMLXOQbz3C5nl7bnko+wTfNB0zoAPQNtMH0xaK8bowDc8xlwb8Lq
VltaNx7G2nkcCKZNY8fKOMsKx+z5eeEXn91tnXseQT5M8hq2egwWqDoWBm0BX76RTw3kAKLW2nau
mgSqJEs1/A5xsllYJhfl4fTzFgPls5YNGZDeZli3e7x8DfjBvrOIt1eLVUZdXq4s2x0/YyEHUvHb
0qUtMUqqMax9tuRux33eM9jfhIu0c/C4D/y0edTLDLhBj+7x89SsxUbVaFthaVymRJLvmQrTtWEb
XmbDopHKuwxVsPnt0sbcKXyDUpO2r8y3dbpipdO+gbrCeKAvYrJvNRbLc+ipVb/Z0NNx/Gx6Q05x
pSt5VQ3V2AVOsSWv9pTa31uOFDuY5syuz9U6GXd44Vjy4H0ecuesVWa1RFnTLtnJU0A/o7zkwL6C
kNE0wWUD2ux4JihrZ8y6ldzwpd88ZHPTsgOn77nXGiv468WcBguUsbKdR6tONfw+Eqznyav4kKJL
O42WRHpTGZoCXVlMfpd9RaW8rSSFCwsxTlZ7L1q6SIKOF3QQQQUixjvINJcYgFe1aZQcYIF2Kzmk
aIZdVjb+jUzoJSIiMTcvXOa83W5z2wEzTzDr6O2orIftQJGe9GMk69G5AcZM1HmGxV/fIZdstGha
CorFVOBVeWnQkdhxMdWtzqNL08yoN6zhGri0Vp5KhppvmxgNRsFjq94Th8+a+GE5Dlfkopri3JZm
4dwCP3KmH0SyTtMuR8WPXiDbrHstU6QTUFX1nPzo25YxWBGAlDvKG/+LToLRgRB04QX8KRYWpx78
zZ3qpccaYjIqsSNXhH870zTMbZadDemVslI/eyD7VorY4fSajrNXpPKTixfz4oZszHTH8S/KW7Uh
Krku28UpYswh6fyiT2lDS96vnqyQQAMBcguy2vcs8ur0oQCUjTugnUx9ZPHj9GvsOGWSITBcCo/1
rIRcH6LE1Kn8W6Qq6Pi1+Q5Sa8dwq8jq+3ToUbG7kO/m0JzZX12lMzPTZ4tE5Xu0j1jdN4k8gBJT
lS9iTZXf/2Ha9esciWofFozukbTpA9T4eaJTpcpGIpCOe/Rq9Y03dK8N/r05YG8sokYtf8L0XoZn
f5+OAxFhVwBSxDOhjOrWBw+9TwNezOs67rM1n556U6mQJ0H2MMthjNlYJGNIWswLxJnxmpr3T7bx
f/XyDAHAjDE+Ylr54e2OnsOUmUDnvVAzGqax1uaciazVfZ4t2T/5ep/+KIYa+VSt+ivN1H78fkTy
8fUvWxtmJGi5uRDMaC8TlL/NoRmhrl2HV2rPyKb2AgxcTGKoyY5ooIZdbmftbvPq6SLJQ1JPfdlG
v/8FLm/w79efibTBjoaCR2cybVgfLkBDNSHAva+AwxCTo7hOT5pqxLPPW7/ynHH6YvMs/sP0/Reu
9+VVGQcBDnNYWVLq//y2U5x5RpdIoPNa/sTWRp2muRpCA6WqikSGxyEF0HPOdNgaBarvB8gS5R9m
QL9cenh49l/sBGDGBhFlP/8OnjfjFeaT2UtK0fpkO+DdzoI8ljkEhdhu5xaGVPUgW6v7VvqpuCX0
fejj31/+v+ayP11/g3xLPIksbg1SbsSHK6GUQVqZjkp8nS3TZXo6dV9F18zbt85u5+kB5Yrhhh0T
FfvikBt+GBTjKi6gNg3XQ9brxXVhzYZ2l1d+3f+Yh6bAAqwcNz2nlptvByqAdQrwB+cHyuBBi4cq
aX7YFqnHu1zr1nGXt2hiQm3QC3HeFm9EZ97Keo4bSzjJIYNnVX7GdmHVL+jDPePGy0YMF7YEM3Rg
ANwAvHAgVB0Kd5ytMHcYgcRj7VsF1nGchgSUWZWYMQrb9TNb91XfjaNRfsMyKoZg7hAPhsR76p+Y
vev0OtBSinNeLon9hxH5L1Qwl2RK5vLIcuDj2K754VoLJLSrm884yiA7R+ge/SN4SxuxVz7AxS3q
5TTWZR3UlNS3wOTtfd5clubjqsJaNPXh95+9/tfm4O8fPhswNm8e4EuysZgKfPj2D1tTpRoYutjv
vRaEPO4y7TRUKOKehrWEBeAlE25IFJRtmJr+Vu1Gl3LopmNQxhejAhX6tBBQ0R3Rs61ij2xHbwNr
YtrxDT91/+RhlU8Pa8KkaDdXWvvFJeUBneey2C/NaHsOBavbPmt9V2SnJUP7W8DJbeO0FFtysAzs
BMHYGoBgF6NClQEbA6lLmawUhCnzvl2hyBMM5zGf3DMWjbk6MfawrfvZzJYmLizgso/e4KTtkVpz
EGxvamnFmNtnItG1zLvKwR9akcsX49lot65A4tsuHVPyMam+NLpLOsY6WCMtLtCOLq4z5iYBCdsJ
vfHEzCnUh8FGbKEbQ3a3Up26J3oeNt1wp4mUX5esG28do6sYHVZt92BlyPNxLujTenSA/zhPoy6z
11TLTFRTCDMQVvJBPc1Tbb71mj02535h7rKTElwb4lfSPONqY6+CNrpHkSuNetviAl2ZupmHbqYz
7jfvkzVZqx3mTbo99HypqrAGHOJEGQWBjMtEY5zm2uWsaOJGH99whjUBFQNbMBaE/nRjT5lfR6AZ
GJWDh+x2fAobAaQdqru4hx721hSpRUwHmJXToqfIYUeZ9fG4rJkTUrrxFuQoHaRLM7hOlAFWH/hJ
qROUA1Ve3U4ZWJtTLUpucxsl0RS6aVPP7+BOEewH3ACgmYGtDuB42IBp5lXa+ZemVSeRM2J/V+zR
rHrrXZP3guAnze1f6MOoftG8IIHrc0Mut2nvt86DPtbFCRWTjmbccwqJVUeNe9ROtR4nep7KfaWx
uDvj/uNNKxhx6gaIQfKCvR0Eup9DsQLD0Ds3Zacn3y054IEq1hml2Ay08dQXi9ufVq1Dw6QRHfdU
5j0h04yAxfiHR5f5EfpzyaO4YLVRxPDk4tn982MjBX8GBSVt9/MqmMAlKQEYpKMOHadxyb1pdbM6
u7RF5d5IO8cIMg54cqFM3Rx3YlD5Glq1QO0OJMBnxux05VPVF9bANlShYKYuxA7pShOnxcbi7Ekr
x+VzarQqPSJrYHCoahkWVOfigKmopHa2suGYs09+b6hSd/Nlk8UN0T/9/rj6WBlCdqTMty+pP5fU
mL9C1P5WqoB6b4RUW7rHHlkDRPa7+60j3obqbTtWfMX+zdX15fUoiy44M+5E/WOsFLX3OE4Gr2eW
mvkIuPkdahFSW0Q2X6XdzV9///Z+2Vvzeg5RRj6JGUg1gM/+/MG6mt8QH1rg/XNtXEJut9zK1I87
XJ9fshKODgivqTiP/lQHvpotPRh8Y9kjL/C+GE76lruiYh7gWKyuXdi6QLMzLySEXCWRjzgwpPyr
r/Jmqq4kJvBooDt8/v17+LhnurwF3oFheLbL/xYfnie0o4kcc5CD6QLkBoeFHru4wCLH3Rgzp0bh
7gWTz6sRK8b+9y99CQT8qZBEgkQiBXFPiB18KHQfFtB1PSIFHRMnrhT+IhSbOWTgfq7wyyXCHv0b
WkzjUTm9scW9k6Ju0eZse1mG1h4jgxx1O6REBmPVM1HAlWiOxoGWGjsHrLHt3Smc5JWKxhkeEfDi
NcfK5MvYs0fU22mra9eNcn0QQQzb/pT0+sudz9aDK4tMhqOXxOAPdYNWTUla1VODE3vNIofh1o80
A2Or65hqUd1r/x2Z+W8FSf5fCxpjx/u3O+aXiMib+j/Kt+q/+v8o3ioOgv8Nivzr5/4ZFGna/9Dh
XnmICv66hy9KjPl7P/y//zStf/i2bQIYpkkhuc/m//nvtDFT/wfDO49FLmxrkiou/Pi+HgfJT+n/
8IArEw2G/opan+bm30gb+6c86X/LNVa4gn7BoTl2UHQh5fpwQhQgLIDK5sC+afAzddV2JobX+mvd
GBsz5YLIWHWnTOfzmHgnTJ4ndxuv0cIXVn7WL3ipTYgvLkUNTgwGoyahiZsZr2V6ZYWuAGZYe0ms
q7d+MF61BGCDhdaYWXfRhChhLyUQSw0bIEvquaFhtW+M0gzjkD362W2f70FsgsRZmzjB8luH+Dub
qOv3tndqvbvbwQF64V4zXJPyaoEJtW+tXWmGcwpnKzR05hMBEkK8CEHv7tZsV1SM0plFYpGOmvHO
z+/VyIz/IckQZMXodmzsYXng5W7A+iK/6fwYqGvxWDxmEbl8t0n6o/1siof22hbYh6ErBSZwqmK7
KuIitp+BAaxtUL56674BDYTRL/h00fDXYcsAUH2X+kP1yPb2U1vc1NoTNXpge8wD05BNIBuEDYVt
c91me9HBSMjCXlv2SarCRs2BLLfoWCxXHTIcZ7yvtb0cYyip58sAj7ScPqsDfQ83fjDCRYbjy/qu
vWqv67v46+/ir79f/irfhh///Kt8M97pvt7/5z/Tj+yNymlvvU8/rHd7z3aPVTnUl/Vm6uNkjf19
m18Zl+2Nz9bbNgJzNAPzxHD+tSBbICahKTDqL60RbEA0psB4Kd4sM5xGpuCf5kg+LOIII0Ya+wAX
4FFCoANsku6hdRFZBDhMR6UrIxaFTn2L82rZbhnrm8Y9f5ar7/nrSBlX33rdwTXhtREdGmAP+//c
ndlu5EiWpl+l0PdMcDcSmB6g3enucsnl2qWIuCFCCon7vrMx7z4fFdGZckopr6iZi5kGClWVqQgZ
FzPjsXPO//0mvUtrX0LH73ztlxZQlZK28GE5nhb8bf43uumXlOAaaCvf2qV+sShX/Dnre6bTWr4Q
3zZJidDvSbUuQGwufLoX5A0ACCGWU79n7AyX3KfvLilFgV/Ub1EG6bfDpf/oypxzLmnCEelpr56k
Z67m5Cd+oy8tYFFmfO1JT/DlE3OnbpEqeBv+eubf9/11r4HIPL00ZchbX5iqno75ry6AideOSglN
DrnCASQN8nnPpxFLSA5NZlHkDBlcqLMSwaoG9aE50UiljEtLOBMknRvOjDUqw+KcDOpSwuGO/DzR
8Lnmnuc7moL7tX6a1Tvr6ptB556tIHNe2hdlfQqGh6oh9eVBva2kS2KVZUKytaayLl+GNEa8+LfB
/txZU0Q9tV7WBTh9ad99P0f3FCxsLMMpwpEBXwf+VV45LQLsvbzyK6caKQjsSiqbt9JF66/4jeqw
Mui8H1Y9qB3wPbFK4fXFDR6mynw0rHRp1y31+nsv8fHUpiqptlHhz9GLsTDgotB7uCiCdFkGgM5G
6YR6X0wJQQkeaSdBQYp92i6qd6kHvi7a2SXEUkmerg1Je34JKJCmA2+h3gNrKa6T4oVofEHBLgGQ
KtRFdj3iJO3nDdADons2mAsVLh/RafojyM6Qxun4HyyRQ9GShSaYKYX64sfF2ou5NN4o/SxbxYES
kMhLRXybpD6+eLY76aEO17FxEufbQaNFYyXAQ1nera886JC1Km2T4oaX3qfyvRyv8vZs2FvfVawU
Kh/CA40O42kXn2m02svWqoGslq6b+FIebkN1qefr1ts15+KhYz9UFtlVcmVzOpUXAH2k1/+TXjTn
1fnrv54gP68/kdle9QV71ThtaHjj/vyPAaL7OTsP+mXVbdkYx7PxYehy9qmol6HNKo5VO/3Cuiz0
/YTAHx6Z9lrgSP1jFdMLWu0xU2ImPUjyytMdOvdWWmECHUM6qwkMhh8V6s0Yg4tSWno0o8DH0bkK
kW6rkHq4wTGogxE7nLrq2s+3pXGXrNxu1VlONIhFODYBm7X5pZLZVxGr59c81VRZphhNcRAxqPek
j9bCZWQHZcRoq0urydpFaW+yagHVsF+4dv4l7sx17KQ4EAoUOf7C/m7uwkf68kFqoAs897O96d1n
fBNd+kPSE2JcIRajvx73ORIvfWmMpBG+pDAqaojcXitNXpmrAA5AIvMhUcfVEKmX8An453ABv7pU
7FV6arBog/pBN2hl0m3qJ8ZaFeMqBMQXd/mLZ5A/4pCqIhoMaTCx686J1DvOlY98zb+GsW6TguoX
kHHhgEYOTu6XHNdAF4KmpZVjHK/kDAoknU9oCjnLKUsYckBxzRWN4mexKSMmsxwNtG2Slauue+m8
nVU9RFJHo4yCUk/212i2JXqIVj4AEpRibBRDcBUY6QTWs1d98Cpql/SFUrVnqn2R9DcKOTSS8KtI
BXSbFg4hB4m0fHISbEewvRtqed8Mpd1HobLrjfgCLc99Eps/1FTfefqFn/5s5vxvHXTqqjyd0/7e
33aTEW/+46Z5/BFUdRk81W9Dz19/+8/gk0OfrLw6jRPh/wo8jT+o6ZKi1TgXCvUg8NTwsqV3kHoJ
2Hzltfn1vwJP9Q+MdBQiWXq+jd8JOjFZOzhXTUEnuxkepJjyaCZQ8VmBJMgL/AVJpAMJsUfqXKa+
jO2wZKtptq0Vr0PV2o1CeTDq5LLUibu9BoamODf5bWgpqzNSBCdJhsZzTC4kyTzNAITQ+H1mddF9
kPt72R/vaITp+QyK07jpNm1ZneAwyBJWHweYDKUuX2cTjQxBKhRDKDeJTygBB2yhKS8mykRlUSXd
Jo5jMOFh+CiiyHzOyddAF6Q95a5P7WZjGEW6p0/AOG0tAYQoVLRt7yfuQobScl9HBTpZNe6/ycjX
wHQlOXRGybqiY+kxqoDV5tkFhRoii9x8gjELaDI0FAc0d3Lq2V27Tg3hX6D/8E/0sIIQRJ2ZYBO1
0dZEBbss69K87ofoxpON7Ilqfz1FDxSdKc7s67Ax1lmspY1TFqKgO6xwwVemlnECKeyhSNgGh8a2
lhhvw5GtYPQPRqlSlc0vS1yzSHaybJMaPaYp8TEsKSWVcqN8NYD5lhl/qBLdaZRU3hUZsm1dgGBP
2FcDWG5uFm3sNplcAM9CODikGrZ+l5+I6KzqogkMuLU0eqGSe8x4sRWGuEmeQUKmaBnjPgiKRT4Q
bYWufz9QNkUvvvdhlzoo/Dh55NWj4aH4UZtL3v3XPkfNlXs0DnwBALemcL4I9HQ7gpMgGJLEjYCT
KaX20kxxR+OmdKivaMt3Cm5LlJiby7QYyMuGWBsstFbUFVJcL3+CX2rQEUKMquhoU6GeRvdardYO
Oeo9WPltCTBv3afyt55qz5075Dck9jCJd8OQTrlzTaIA44bPentW+eGa1UbiQsIPXUWaXnvGTRtG
ghn8VEL6viS4MU6qJjgNsWKKXC4RBp3kdE0HAbcd1jTI6UzN9AcTQVqOolccLitaq7KbnyVxfBG7
IjkXKueeqjB2fakmAH0HbB9lmmlFUdEVW3sX+kijP5X0lAi+++L6HLpet6L/1jsuKhaFXBy70N9v
urdN+vgPcO2c9Ku3++1ff/fnlmsYf2goY2jXVxFY4D3G0f3ntstPFEThMnsfmT+B6eef533V/IOu
NVm3uQp0Vey7f573px8BXhb2VN+hKkmW4DfO+1PC6s1pHyknKhZt+iAg5aRKN0v0KmrC8jCA5wuw
p1FD+rzL/C9gqB+Txi83dqb067g4VqOacknzUYWp6pOKAS8WazYq/yIwh9A3HCWvacbEu5JEAeQe
2jdOWz3YwxEkYjQnaXt86Rm+WFYJRypAn3eUEIjfZKIsOQ319e/P1fPgqczgjdX/Y5riT1mOobnn
16/P+K9/+v8tcfVrVn6avfqPx+Yf501FRPVX4uqvv/fnbJaRrdo0Y5Ekt+xJDPPnbKbMT/GRlJKB
FMumyP4re6Uaf1i2oMyPLeWU1prEYb+CiOlH/BpdVvhSsebwkv2N2fyqrTucWJMcE2G1wAKOwbi6
t50GUjOiU818zSlq71QbiKwHzHB8Vxs5uKnKyvDDaAXw/WZqT5FGsztpZY7XCDjXuuFTmBiV4aT3
zG06sh6oQP0y+/6t3fC/5wx7DeKI3ggIyY2j/Z4yh3+/ff7n9epmdX2/cv7XPx7Ifj6XBLCstIPJ
9+Gv/DOQxalR1tge8Y1XUUX91zwkv8r8Q6CM2RyzEWXFn/NQ0/4gGgb4Rl2LPZTN7895qKl/YFo7
dSkQFU77rf4785CN83CHmwLa+bN4OxExMtDKmDoe3D/XWJQG0gGF8nQARRfMcoDNfddOYLv2HMrR
Vai395zUKDhyJDP08FTW/AhZFn4DpbFvpu556OqIZvZ0UcbfLKt3l9hYwQ0bYHaoqqduCG4foE1j
qkyP1emgEK7iF6BfyJEdrOiSfokN76su0dI1jFa3k2KX83A/gKVIrrucs24S+SBkaiioos30ba6Q
kLVrTn5DB0bVtn2Xo3LAYbrNyuK6VImO4dZCXGyCfjOglZ8qMUDXU5jxvViVKZmFxNLhJqUPETCh
S/TlyAIs8GNjUN7i9PUdxN8+Tcxr2YfcaNCqqBWWv+QP7zNN7McsuK/t4CqUlJ0my+d+AB/KQKk/
1T13RmuVy9bQOscK83FpQC2HmWhTqQLUBSPiXMuTF9lF4FJ6obLUe3WHv8VuGGnC1/SCzE6LOVUn
y88VNFfaxPceyl2SzpLEz0FoWX1prPuaPtKwsrZxbjQrRQweDfcc0Sms04wcnQGxipZuat/gZ7PN
bAvEijduErCcz2VVQI+xKtT2HjE67GZ6T5wq8kDOWd/p8tu6UbrgGJCpy7AIOWZw7O9ccZEG8Usz
YPIT5mjwzJReDZWuuAvoBmuviUnPwPSl0deXSYdUdNNt1UGmjlpK+h6tabLEo7zc4MQiFgCCSAHI
/UlGOfymUx5FOky8mSo4HQL/xvdUGv2sNMkXRl229JC7KHzG8CEIxrvEF5sqoKl32ZjIXNM+uxzo
0NtR/e8uKZtT/ZI66XRMq6+ge+0NUokFcOqnNtUKEKLuovaRx+pGiwMd+B3OHH16VinDTuCjsAE5
eVfV8O6UqLawCstJ7SIhyOgMQJR9YovkIgqrW1cZVxhPkG9sFmH5kjbBerKhCEGfFvSbLCoA/03q
r1okd76XbzNS4+XwraBcDYmUbKS5rIb0CvHtpgRDjZ4DKasKWOVry2nHDvuVAc+c+vay13gZZCiK
0GBx2Je9FW9EeYl6Gvud09BGerGPGosu43xhAsQPjHOEMitgRiTqJYX6tKUuauoMMk2/adtuyrv/
i7HJQahS/c/X0MV7zqYC1cE/rFKe1nDVPJfD9XPVxD/Dml9/8p/94a/w4HbIn//9356yJq2n3+YF
Wfo2ciDS/Pvd/z/SH1lZHmz2/PmfW7vyh7CQ6LNH4xRKbDDpcX+GGArbN/u3bet0tBJMqKiuf4UY
OskIAymEzI+INDT1r4CZH+kaPVv8Ilp4X6XpvxFi2PNUBWEyPZx8PPARxk1Ln4UYqp0i64d1tkAb
Jz8GE31Thy0J/nUkKSo3QB45GW+xdbHuWhHXJ9AXpDu3yHeFJlPYiCWSeyhB+DOYQ7VMHPDzetsH
9z3ENJJ3urXyxsKizkQiIuzbp0Quv43gOx34U/AvAZsLLYlXfWP7CByyaBubEDrkKs0oSOvlt1IJ
vhW99ZX+uhAvD+1s6N07uF5YS9eDv3GL8kyxEmnJgrzLTaUBZhU+uzBbMYlGo0dyVo675KEYaFOu
ikGcTgTbjaYCIlcS+PjwBK1FjcjiCY/Nay4lOccTBHEYxiY2rbwgkHtExfmgXnijRfO9Qr0N65Vx
ybeoWA6d2TqulJkA8OuzulSk9eA1KS2g5riuu9Jb5Zn2I9NpBIJdhmLUSDYNWrHbMM6vNS//4UbS
g96ChENsZ7zQU3Nq9YF/60YleCrRndgZOwhpnGKZJ0Drx9ZKf4pdfyuKu80S/vPpIeGfC/Q2z9n+
e/JczX/V/4NrerJq/ftFvXpqvrOs324C01/4uaolwWmXKTu1wkIZ4NjKwvq5rCVb/WM6Ogi6YFR1
Sj/yo1/rWiHHyCGZJY9j8aR5/zNik4w/ZATpum3h984J8XfitZklLURQqCBclU0TDmcaY94mK/VZ
40fqKGGVmK3xZbnV6o5s1Av6yZO4t7cw/BoyAel9LHaWaFcKAnTsIbYIbTd9oW6wflzJ/bB98/gu
f55b/oEFzmUGV7L693/jYb05Jk9XRY/JlJclmsaTRp9BJmjVdK0Cxd+qmcSXbT8tsqq2V5VPl1Vg
2sfcPF9d6P86PjEg3R+E1NMTQGujzNlOyF/CllDbBDERV9ICWa6R7GtzJMhsfUQDWN7qJZXZlD64
pYnO0Sd1lEo3qI1GtBZuNaE2PUrZzTiAP048mmIWcmOQI+1keEcKnXYgFXsX9n4UUomkGULBuQbk
85e8H0OaA1t/fACiY3yTGtF7G9cehtxp6WMOb9LKHrGhU6cqJQS1wl1Pd2KuqripKJdKnOA2ZidT
6UWPj7Kc9mbeZhympHmNUa2vXaIgqswIbtY5oSuai9HyNhKpCAOMXQMBN1YpofuJJ5uLLNfM0yKL
024TFAaJ275JwwfPSGi/UwFBm/ixI99YTA0TXwvdhGUQVoUP5D+kiT1TVDyZabo2afUDhEM6w+gh
npuAYOslIp4C5JmSjPIybLO0XiN+MI2ljk3Fk+UWdC7YblXYp5GXG/kySEgH4bNYZaAxvW64qDQI
dCuTuI9WPC3MAStIcUZEZomkXtHC2LmTv7pB0R9dg7mQIYLdNWNRTgpEy7zvpYLCbBd3Sn3iyXm4
VyS1HRefz96pUWQ2mSyOZiTzX0/ic+gOOpEg7pNBWxH4V1tTju095FC6KDMciaiKxT1JYpj0tHDF
jZov5ZbQ5cg1HKa3pgmt0NU0deCzQ9DLOK2wN+18SJ5zC7C3sspKQcyP00QVL/kgqOHpKNKImSJ1
2Oy4vVz0OAtY9rHW9xkkyjDA7vAEeD+0AJHmmF8BzVRS2YxYkHVBp902nN8uQ7/qnKFJyl3TNunW
jj10NkqA55kbWDupw+RAADlZ4gPpOX5b/8rIkq0ikPtgW5kilDcvBmjIxE7jilC3EhPNGSICcVMw
yKHi+Iobn9sYzV3QT/4rXv29USb2BHoPwaF6mh5vHr3XQ4QMG/ryVAzdziDr0szqjtrqtyYZ90LG
AWULGBOIFPQ2Ho7iDmGmBwHF59ZvutMxN6XTsNC/FX4BRafOixw8uTf8GFKTpspEzobLz8efiTx4
v7MLmM2wIpRrGAk8TEoN1qXdWsY1fE39WcFIFTWcvrcH+wufBtqLwMNgXAQk8fNLmM3xd1fAJ/Lt
g7aUTEYZHQFB65UXgX2Wk1X0IkzK6MwsKCh4LuBoKhpHPLVnX6fXcVW+GIoN90ljHh2OK6VSmHuT
yzqTGpKFnrg0XRnNpegrmsIGzXz8/D5nHJ6fj5pmWczFqTqiKZgNCHIpwaKDSrVqlxElZwDCNGWr
d9Dl5SVy8nAL1sC+anOp3Y+K0T8PZiJujNhDDvz5pbxfQeStZbgvxpTmwqTk8NY5HeRNSsji0Akv
HvVMKvGIlpOflZO/XUHT/RyuU0bhfg3B44Veph6O0lm0VGd5iygRJMBtbU8dyDSp31KBAtyZMcMW
HhjOIyi39/emE1DR802KF99Xc7ZuMRYYojhnOtHdzXeWVlsYR8ExStq0Lg/vjb2QBB0qAwV50vzj
ACTIoMUcApYOwBTHgL7YYF9X7hIljL9+/rLez1MkPK/nRehgHAGn9fNmIxotnxiLIrYzItg/B1qS
3Ut92iyiXKJ2DNTxSHXjo1ub1G4qlEyCyvexJOSatMVCLYMVsDFalN1wckOn6ZHOfn5rUy7z7WNk
W0a/COpAl6fAmtDt8N7QX5a5HHn4shRVO648BaPhBYXD7FEb3KJdZqYaTc6hxWSZGOrdCdryDLS6
V+TDDqstuV7VXtFf4mTqopFCJqfjKDfRmTz6/PIjE3r2ZLhaYRiczXV6VfkYzjltjVdj9oqv5yqI
8VDU6gEn0zrs17IG9+TzJ/OqUHgzwX6OZQkSg3C7CGlni0cZaf9O8YeiKaqRv3VjD564c43qDlF6
Niwrt9R6zKj9WNsEfY+7UARw4xTtakdfNh/yclHVUdQ7Jl0t35OQzX2tRy6WQkmv6bdVFcspLYmV
qjujMFxyR8oQK0d29g+el0n8YMpTQYXu39m3JYps9CJpoK2gdFo7NdasU/jtwxkY7ub68+c122um
xzVl29nGIYa+5kgOFgn2M5hemXyeoS2gHFL08coY3YnYFZYVRFfZvTWKsLn6fNTZXvM6KvgsmztU
Uapps+mbWqRXO9wNVmqJ0M9uctvB5cV3Ph9l+i2zqSBIv0G2Q89BMDobxc0xy8t7C4uXOo13ZtuY
PzIzNFFA15Z/qrlJsY6MbtzBULZvoXBER3bUD8YnkUWZFUIK7pv27DUmfKOqLMR+NPPSXVlqZ3Rt
nILI2hdm8Jw0gElTSyAQzZ8+v+/3mwPzHsQpMgUDNc9c5VykwOJwNzFWSa4hgxzLaivnMfSLtsAz
ShLiyHOeiUsm0aFFQGAw3gQCBTp5uBtl+EaysQAuhHReXYcFlHCgRKW0Vkqce+nyVFqfFlq934Ib
VLplnahYv9PUUfe4IdGLdlKPpYKkCejKaWCGY7ZpmiDYkKNNmmWLw216qnR4eJz1XixANBhWAcCn
pkMIUyzMb47c0PsXN51f+LxTMnrtvT+8n0QvTMAcoDqjvil3dqbFNzq8mm3EMZqukcCHzg7kf4NJ
X7cUgW4ew0zOQ57piaIapzLF6YHo1pwVyl3Y8oEqCl6h37k3QoC9J3821CZH3Brj2kyhWLMtwJ7A
2YzoAaKzHO41Geo2vStACnRHtvDpFR6uJXI3FMimLIAFinCqe735mJY+YTgKNH3FT7HVKtIXbbTi
I4O8/pa/RjE1jiVT9oMvKEBREkPa4SiQVoAg57a8kqPQBfDjmcZTXvlKD5EsFfqaSk5zCT8FR52Y
PCvUj4j0O3bTqf9i4gT4lTozPqCi6Ue6afPA92+0MEhV8jaZQu8wzpYPVRSNyUkm45iG1HJ0U5QH
0Mk+X4Jz3/rpTqDBWhNngGDntRj59nnZnpvlaYDJWRsn68pTCV5DunSVJjGf4DNPnbNKLH0LBqRY
C6ktGgDpYW/jNxXgOD3mdPEGqXGFi1d09/mlHX5ceMYaaSWbBMt0cYBxZ2/SlnjBAxA2x8LVz2lr
i++hStrmygJ0dv/5WIezhrF0dFpIXNFNkWgDSnj4PoHrubHP/uz0cJydtsPM0lCH+MhyfXdH09nA
hIk/fUzYgmajYHwBpWVoLIf0kbaL+g4+NkjJjSFicezYN83Agxk6jUXCku4Zeik55h7eEVA+Sx5z
xpLTfD9yVWyooIQb8uNPtkZ+y9JIGWXt2KzlBmcK36R51waXhkACbFsR0dz6+TN+f/cauTtuXgfP
gwvtLOAReiljuSUsB+FiuRrILCxFhbwlwonnyPo8NtRseao4C2sK3jdOKOHSXCk11mFmZ24pOB9T
pR3GJdPMIaglSTGp0pClva6vN/uNaoWJDa/FdDBObC9buRzuM0GT+NgP1lVb0YMcgRM68sF+v2qn
UeljYNKSY+ZFH77dckgH36ayQ6DciZtIDvHU6/Vwa4+VeuJhyrTMBfVDzceF3YTEguOBnl36ZlD+
aJVShahjG+01plHq779kJPSmqU9ZYV2eb7/4SoWYxdQ451i9vc6LenT6sunWZeDKq9+eT2TeefBI
AWlOm8+nDg94vUsgSiVjhgjXq8xzun7AymYivvt8qPfbg8ZQU3p/+qzIYhYgjUpeZKxshqowtMdH
2AcyP/RHjgSHeZLXqUQITWBClKJysp29VFMyyhyfM0wmeoGjCvY+BoZlXnrWJ6ExLlrVRkOfpSPw
Q7c6smJmH/Kfg6uvD1OHsaGqsxi08jC2wfVR4FCiNackzpH+RIV+gVI+d/Bqtzce2r57shjxOhEg
5gj0g++e6IriyGM4DGp+XQkNM0SiYBTUefZPTj0Xf6IUwyYQFOfV6EZPlVn0+6S3qhMtlYe1yNT8
TnRyAxut+VU6+yeTGr+GB0fOOxAqn/jZaTwKRjmsI8l0bEOCYSVhLt+DQViHTX1LaNisjajxv3w+
vz68ZbIMlDTo/0E7fLiczdQcJKtP+Pxk8VSEVEmRcdbd5r4lPfJlHc5GXUnuu2ro6Tg0+9v/o+Ht
WRAXyxj5xDEWWUpudhcjlhEr0QmPNhM/WedmgQtviV9QXAg3XhINBM+fj//Bdv0KoiGGVdC102J3
ELM1dAqHNsg0DFGVYu1bWnPZJ5F7XmPk9ONfGWpazNTbCVunlf5mux6A/TVBx+SSsbpzggTPzcat
XHRv/rEc3Md39ddQ08/fDDVKXppGEkPh/YFvEpm0VZDDSfN8K3P+hbuaInFyfpT+54FFM6kM2Hcn
uN5QYutB+KJ2tbbulcA6MtSsXvBzfWjsTsg0kLCRsTq8LRk6RWnFiCVbAzsyUiYQcWAabzypKc4M
d7Av6SPDb7GWFci2SbM1ROfuZa+PvqZaZmL+OPir3799GFnsnVgJTEHj4SX5bjUoMagJWo56nY60
SZpU9JqDKa968vlQh0fWX3dPZpC5M7kIiFlYZce5JQFF5fuWUkoE35N+s+WyOQPWVawV5Gann483
zcfDMI5tkBMWZ1VULhSTD28NFiDnggawnVIgWG6oQC0zVe2P7P4fBDGMMpG4ydPh+TMbpdcqIeDO
suUaJMljyG3rie+2we1Vpt2tNlC5quHm81v76HP316CQIw5vTSQ6fuIKt4aDanVadKO0txS8oFud
rj94tdp5omvpXuu6Y3S1Dx8qeiHK+ZamqcYsEgUsCJKf3YyXCDAVCH68HYhajtzfR+uf8j8nLBrh
6R2YBaFSECe5LnioYSxbGyvtjY2MuBMy7zFvhA8nJY4InCumbKI1CxxyvRQ13XyM1HKQk7uyONdB
XZ9XoVY4TVc328/f3IfP7814s0+kDPyup4oObdHH8JlOZn2hTmjtz0f5cFJayuScMTVkzFPHLSCs
zBCEkqUYR9SPuZWvtE4tNnE+1Cd1lHTngz4R+j8f9qOb0ykZkQQGC2fqs8nhJuDttMkvEtVKcq2U
oedIUAr/hUf4dpTZ5KjTLlGCEci0Yo7+pvEygTHNGBzZGKd1O989iMS1qbjMbj03hqh68lepxBIL
4qI8HQTEtwVAkO4rxknoNDMNX1LNpVKwEGUB1j1W22Okno8CSzrhSC5OLW4qZ+vDZR6VxMwRx24H
W2k2Lqkgt2gGdX8SR41jdV6/LLBOOMtAiD4Vhhi/08wh405JPeHILvfBgmRzQ5liMneBzc2iePR6
mtsmqeVAxG3OGr8Z127hg26nQH//+ST6YO7axHNk5njs5CnmK0Qx01jKcsspXbN/ajGXX4yko6oq
y7+VfMXXbRsaR172BxOXMQ3wicbUXD63N6j6QZLiAXMrLyhGdHkh9oCGeqwu9uEoKiuD4tuUMp69
TtGa4ziUseWA6k4dfBdftEKLj6zBj4IMiqg28RkfJDbR2bchqHqvjjOP55f20T3AkSZZdhp11MVY
mTAUPKKL2wwN7ncppmq2qJMxyVb5aHjyskbvS9d2qZ73mUtv8r/wZt9c2SwAiCutGUyFSRRoCQB2
SbaiFVNffB1Fo15QJoiuJlHlkVE/fOq0fk19pxoQnNkOz4FEM/2WUQtSNOekzfGZ8I/Wr6d3N9su
4Luw6ZGimnyDZu8WJlDQJJLCUu36CFMOLdgXINz3FiCPHXYs6YajfbaKm0g6g5RdLiW5U6HzqcO2
UmOoIlJRHMvMfbCFcU1cC421r0K0w+3DD3whEcwJxwDGu8Js2X0eMcxYRbVdOOzUbYJzQhauO8vA
ornH4ODz9z2r071GfHxYodFjRkIBSJ4u8E0YX5u1r/UI5xwCajpEGhORvFrH0p5zsrUPYkn50jfA
lHF2X4YqFlmo1YaF0cv5tu+Lfm24Qflcle5XIWJ3OaF0t4XthWs5sMKLwAzwyPQBDB7JEH00YWjO
o6wyCUroUz686sma2krQRwHTw7vP9IS/lbG/PbKjfrTNQZqieMk7shBHH46CGxMtw3LIMo1bbQHy
BYG/LdxurWhev8EYFs6Nl0k4rH/+Ut7v5Gxw8pQaJtzn6DibqNAUwxAKmeVYCjJan1aeVSl8VNh1
7jmfD/U+SmUojboYXgGs4/kntAux1rVpb3PkLk0ukXsjOAm7tkf5DDkNBLImh7umlkXyTURtf6w/
bA66I/afpGcTU4kCGYe72SPu8mZIEssD8tO4MFqioIieI6khsKO3UN+HsQqxMGhkc+e3olRXNv4H
z5VWoTfQU380VzYd35ajl2OI91VtlF9U0aUYjRg1FiNy0erfsevKW8A1LhbwqpeCFh082sdVEZTd
yhNyec2pQL2aMpLfK3gR41IZ4yxb42xS4vAEmvkircMq++3vGflDskBUJSYh35z3ZVNNhgzJUSsy
8ECtMhFew2L//YQlo0z9F7Ttc8ISsy8N+E1Qy3ZE0q1sqN6ko43Grn2O1KQ/0gvx0Uyiux896aSy
RQdwuFgs2gntqmEkelNzvNM19W4yTF1reUl2T+qb4kUd6lUHaODy8zn8QbqYm6TuCYULSgEf7sOh
1RqT28QgXSzJQEkXXZ9XK74kwUaTB/HF7eAoChNmJESrag05HooVVcwz9jRlhQZggQjcvTIA0V8d
uTCVgQ+/ONPRltahqUOLLX72Na0ro6PvriXzM1SGRqmpUm+wD+puian0fW9MII4xUuKnwcNfaFHW
Fk2So8XyW/ZghoplYjbDEaOo95sa10R4SD2IrYUQ6fBhBa7pQ6EYhMOszPZxiDNk07TjD0XPcLEo
xhEdQuId65T5aEsz0aZSvKToxRQ5HBW5GosQa3EnGJNu6alGuuZY90PpFevI5jnryeGLBsSE6Jep
QIRKD/VsNpSuUtk2KU6nkCcsEn3Ji1zrvWs2mmYXWEEIgszv1G9xXSXrJjSaTYYZIEngIrxWxyR/
sgrd/5H3qnxp4nQAAreCSPr5zHj32Z+ukYnBuqcNlLD98HHAcZXwMoBxXxhxf9kYpfTklq77vYrM
sV7gEuPLG7wf+peGS/syqGO1+fwC3n1AZxcw++yXaOB8Q08hWDVAkTzfvhtbcFOfD/JuS5gGgTlN
kMvOTqPe4V2GtQCGzxfGCS1pJ0zzFPBluuyhvOKgd1brxrVRlUcig3fJgmlM6qk63xNdQ1J/OGZX
6LlvSoHkWCatAngjYRBsYe3FKbfYBJCQv3x+j7MG1F/Tja4L4srpSKTNjl0G6gpZSMJFwY8jsYeD
mhNWdh8vBkjHL32bFI9phiPN2CbtYijoFzSTY7mED98mocLUaELtdc63pwzoIQrmbaZpDxZL+Nfw
oOKTz+/03RKenuybQWZvs2cy+56RSU5AyyuOgV5BfVVGHps3+c3nQ330Eom3gGGCRWC7mi2PQaDH
ApYsOaqK9cEqHfPRWliFJW/cpJIfsLXRXj4f8f3N4aBlT59jviQommfrAb6H18ZDaTutbWfrKPdH
bxEjDLiUhso98r16twNzjH0z1vz0J1XDQGdXYTup61ZIweLhXFQivvKLTqMXyRgTJ8VC8siW836O
8FERr3BdwSyZf4uKCLvyHkmoo4eBONPlFN6K4sXbz5/j+6Mtom+WHgesibhBOfFw/eGqkCKtg9qI
t1O4r2KrEssWv5Bb3GF2aoFnUBoXwNYqX9zkSNd+RGJUlyY17VNAXP6ZURXHTpfvt6HDS5p9ezp2
OmtUW9fB9H1Y2D5Olktfp2ocdDBk6etNvE0SDQOW92EcHFk1Hw1OhEcVmzCMhtvZqskDIyhTPMac
sLQtGvmy6KRHQHnvlkrtLnU1M86L1Ox45eoYLj5/GTSg8rQPAhDWLMJLsos0L2kcYw7fRqckAwqM
1lv5Wm2deVMXHlDlbGxWochlaIQyQU8mcuMCez2Ug6VR9yhBsKmQWW8Q9ydBNoqjyMCKbpM2eaCh
g5HjBz7y/gMF18vM1WyQfrjb4HJU+SUkkUhLU8w1s4IycoYlDD66mf7Fb9BLbnotEzRiZFV5Wciu
pi9SSemuUCnLF41WRsECT5SyWUac04GsVRI+eUVltSZYoIh26CbR6DnKYfhD+yxb7Qdiiv4lRVew
s8eosldY/oQPPTmSEvS1b5PZ70f9RsuH7L7sBcA3Lx+KewOM8rnbih4jldhOcU3UDP4b1D2lLMzB
4niZ0s/+NNYTDdEwa6leIPMxA3Qsmd6fCrltayiJ5eAvlazD3oeJU+O3FhfGUoxWwqHXzBtvJ9Fm
oziuXBaPkGk8zzGLUd7SmtI89PRAh6s61zCDM3Mr868kYPrLxAoj6zbShjJqV0VXlOmS/dFqW6T7
0olc4MKpOJgIKaOTw6oX6p1CeYjjkOD+ksKxaA/A2MVIcvcu8DSqDIElZ7eK76HV2TSiBohYFx1k
J1yggFDh1d7FOAJFtraUXVzpHMNs8I70Yh/msVTI4nvd+9G3sqUGtwxlu4gxN9T7EY2MZRBsN6hI
F4nRc9AflWDyURZB/9zSpXiVU4B+9rtI1AvZTOQYoLjnVY6FQGG8ryy8E9cYT7rRSWXqBfYRMD/y
xf9m7zyW7EbSpPsqY71HGXQAi9kAuCq1YArmJoyZJKG1CABP/x+wqqfJbDb513LMZtNmXcUirsAN
RPjnfnyemQVFjaG5RMlHaiCCFub/vdFXqCRGMYouanqHY6qZt5AhC6sbVqiNFCafsWX2Nv6sXSRA
IhfTjPzEirUdrc24f4Z11r4uLffA7NBsAOYv7m5Q1jqEy1xIyDvsGLR9VsiBW92a3Cty8ysgtFGH
wpXUNAl2DVOjuti4VE2iLZ8ZSogsWiwR37UWC19gJFLcTLgV+wAGAXF2uVg6DZtOmT8vFQ09wdSZ
xTW7Su92WNrmHhNCAza13cTU0ayMm6VpM7zP5tzRj2U5arpoZd27eyU0g78f88AU9HpNxynfHEQL
Hynmo8mP7QGhdlI7x0THCdfY7U5pp+tTQLUUpUVsi+ZXRpPTJ4tusk3GsIkQanRYWSTtpvXekbF+
z/zVfAGhhgEkm/J6gUe2dh8qGo9olLIoKMQmSjtbZNJeDDO4WVZ+4pmXfhksuQDKQm4O+iJNbqRt
zsOZZZTlWa41Pa3WPOw9qsiTuYv0RFNNwH4sY6oa4/FuhW5stEN7vtM6TbzAEXdunF4MydGFXMFv
VOZOVEoPzGbC4eTS1rKVwrFKiDc1+jFUTz4o/QR8DEYymYesjLyFLFBYMsJc0aYBJwSjbtE1tVSW
/aUd8rW4mTQLXEGc0I90dPXFAC7AUc4KhElN4Cnp8gpublN9BD5mPfZassSB3nYbDKR3/BcqTFUd
LKZs0CqauJjDslQA3YDvUzKDiAfwsh4cdkmdlRxUZqkP7pybx95JKAek/AWQ6Xo25kX6Oi84umhb
LbLnxNHTBfxc3rEAO073WtIG9SHGCW+Eg+cOz8ZQuMbRdcQitoUBvGQ+5smDHrvuAwyOvN/bHnWD
0aLScv6ITGbN0TTbTr6DOGHezqmkNI8fheRVp5Y+vqVdW5hhueAAp+8s7cV5Gi/acJK24Vr7okOK
Aig5M3P3ewktylwk3NNGw5C0W+IiT/dEv+oi1IdZP9tkRlDB6MQaZcK5/tJQQToeF7sujWCiGSZF
0+JwE2TupC+R6G1ciPPY1EbgpiYhiUrfyBZeM4iXae7jR9uJMXqtfSIlVRwjCS5KOrU+yjO30E/U
fEBqbnAbOce8FOrgZS44fNIe+Xg0KKR7NLVplBSHU4Bw6sU0NpAA9cQPGP1L/peuW7EfdQncynRn
AM5Jr381uy0vaM96Pl4U1Gd0AYiTsQnH3lbyIR+0vroRa03XTeGKzg/SgbqKoFHQOnYxGJXTMCYN
FaRdEdeBTqkk6JiZdeBIH3edPlhkXMvPQ54pFTUk54FSu31zboy+OsRu6j7orb8+23NM8IAV1F6D
1ILD61odgd1MkXy4ygeSSbvcrqrsVWo8dQLDJC2NMQI4V6WPxcJNZyx6kK/N6IdCJNqnSeupAFEa
ikRU5Fk3R6uZpC/4++artcxUfsetreoIjIfBK021t862x/FkjbL+RAebkYcEiYHVDa6MWTv8wacU
gwZtHgI1TAaDhddXNkq1ljs7TJcYCDCfU5zqLO7ylJaD8ahZUkKsTXPWCQrl6k9e6sMlT/PODKq8
5NGu24P9gfpR7bnt7YmTujVzDND6yZrCAVl0CLMuT56sShhb6WdfPZTYhsyorSfjq9ZOwxdlrctH
4tCKH15rZ+dCUozMBmWBceOvNNgEiaY35yv5kwqWer3Eh0KkxclxepfK3aqyb9BPihdTJOZV51Tm
HC1LXQ8PFmWclwNd0V3k12t71fOnZMCIuHF3upnkr4llJEmYZpTp0t46sZ1zvWz6YhqKh3WsS0C2
jd68jHU3gjzXIa/spmUgX+zVs3M+VH4/nCC/tMMBjqDmYUWqTOwuI9bk0J4S1k9/pWt0T67GvrWT
ar6Xlbd0B6qavOZqWm3lRa6Cp8Y2bvQFUyTu64BMQN3yJMW1HiAHVUm0YP6WoatNy6d8qKqGrU2p
USjK53KpiRr3s6CI2iZJXtRT2GYzxN9OMaAqv1hTMgM/b23tsrBgeUXYgAIHoAQ3KbcQTxuko+mQ
DHV+XngNFA3dV9lHCnVA6UxUxadR1TXjGhaDrT17vcGP0BmS/lO3UAkKUynVnJ2rNd4Z3AxqYjtN
JzdqYJf7VM3eQbeKgYg6rzcoS9M8ZHWn96/lLGJ9h9nJTEPbK+VW/ehvgU9EZwdqYy9p1aCU+czK
VK1TEK+p804b6TXnzJxH+iDsuyKFDew6IERwqfCuS8r5dHjDJo8SZTYFgb+p5vFdy3XreC4oVCK1
3FTtzqrjGYCmp8tDpuEYxVsWG2PAyj/nEWkYsYPs2QISoiz9s13O41dPb9kRVbFbXvpkL5wg7iZc
9gWdOjoatqeBEEr9zgo7c+0kGyLy1dBO0OcCo3WgoJPEzCGXuiycMKN5Tu6ZUVIJYmILbrcDjfk7
sXojxL07SJC2ROGACWMh1b/XkcsO92axJFpEhiYhM8I5BoI31NHzBfEokO5inXEz07fRFtMR9qq6
cVavjWa6m+jjqGkj7cV69MdY3IE8dNCjU3nuKNXugCyQA4CVc8gy24TOpEPXLkZwUitklizvYSQ1
7cOvj0Y/O6dyPKVrAU0Sa9B7GbRdp1XJQZdR7zP3ArhXXtrGaoRNYzuXrj9mYWHI7Eo5tL7yTsoz
OjrVSSwr73smqHXVj27yGzfUTz5kRlkolliut7jZO7G+b6irc6fCj5IxZSCsZ+MdS0+Bll1avzmn
//RSnsstjdaBX/2dTJa7tCeJPvejYVsXy0G+UkvT7jTN63a//qR/eiVuGksIz93yUD8eQf00J+Ge
oqxQowqwtmaOyDbtzl84ZPz6Sv9+2IU08N2Vtlfy3SizLrsEaza6Cuis5uDkznryFrqPV0dga40b
BXkrTz78+qL/LlUh5mwzZbBHNgr3u4s6o6KyqBj9aCE6FS2myKNUv0qaC0NSIPvra/1ES+BaROnQ
M8zN4vnjG9S0oW3rjDfYV1pyTHKjv9dootn3A/iePq+9cG3aDzZHnKdfX/h9qR2aOu+S3BGtJGwq
yfv/eOWuioE8g+2NmHPU18DUdaQd1IHBNcHEW85g3+Nw0aNiSqsPCEz2dYb/6JAmjXmJgYeZ2q9f
0E9uqm10wffNvbt9FD++nlWvcq/IMm5fapKfSpasnmJZzhloq38zc7UpvKx9WLUhSRgks9+/eeVC
eefZApfOVOKxLcjCCSud/owW/C2m0f8fsOh/G/t0e5j8Z2pRUDPO+PRfYHz/6/ilW79QTJ9uVPkv
31Bpp8///Y/tv/8LTeYDSqccCdAYyySBTpaAv9Bkzh+bnR3NEcYp8Yxt6vNPNJnzB98eQjJZQihD
RBz+h2EEmmzLQ7PWMuanIRQj099AkzFf4Lb7l9wGYJgQrbfpbIxzyS2+NwxAqGmcckInoR2xZ0s0
21ILZFl4l4a+FhQ8VE3/cZjHOA/w8kDd9bqVE1zZsheGZzTQy4vCYq+R3Y/qUzwo4wGddMqQEdbK
CVnhumw3r5jXd8PkGPFu9gY0LIfSZO/UuAUl1OY0+zN9GyVbstmVfXfl6HNFOVi/6F91o0DsGSZX
zrsRTzw1DblWPGpOX0lkLtiJYcUc1Q4kP7wzYQ6EV1PcEY++ZqdPXZzklN2MvhEYhefcK8WkhcZN
sMBBvc7lSRbNqHYSRzT/IDaNo5FOZha1la+feYunaK/zSw8+o9l3pDyUpUHMKVyG8GN3ntqFf6+X
vnGZLrKIKD3gr7VoBb9SIw/idLGKNhyzqWFkii0GX8y4toch180drz5/ZqbWnRdlrW3cpKXPwzRX
DuB3InUcUFqDfa5mZe1dp6nha59UpTwvbD73qM014AR+mfppZKmi83YtUVfruNq9Li9yRMkJELsu
d0YLQyeUbpfEgWj89EURHaWFZRD+NbxQaD/twH4hSKYiphGxd1+0rvRUMIpqeqtzXbxpdrMuyOF5
ez44zIgi2aXiGFPh5gcWzd5tOBUyeaAHkS4ZJTbFa9Lz/IqKsuGqN3tdC0ymw0UoEsldlniDYsuN
reLCzRv5YnYjqJG0Ss1Hk53zKc+axgkIxndHgkROh7i4sg9fc3qwA6O004epyLbDo+c1D5ko49cq
YTwdcOITW9t1uT4ReDViQFJNqe3EYn+7tK638DQ3qhOBG+cGOgX8lxrUkhlVbiHmPRA8U5677mgW
wVqD/tl5VHKfZ8uChNJ0aeoETZbRiJK6yXDPwYWX1oqR8qLFz05Ft9TZCZl2fC2yUl0Jd81f01kf
rmbXJVWKImJcrKowzWB0XHlPS30MeqnqgVBNthgBoXaGVZ6Z2qjMnTtsVZDMdkvObpoO9FIMuDrW
Rr0QB7XccJ37bg3tqlwMRu99cs9AD21mTBfvLc0m7cljBaBTaczmW7OWxs04c0gN7cyckogTRLGJ
mOVyqBKRN1EpMoAhli9dawf91EKUjF3j0WkFzVj51A8fPFOCGexsDjwRQTeAWGSaE8Kni6izyCHP
2IVxq8X1DSy/me4fgmifdaCyeej72noDlaB6SufCfKNos/tSKYvC9Kwp+eCW/LavlHouHUM9F7qZ
31kqsZbD1OsVtTFz0igoH6SnA9OQ3p2cmFoEUhg9lSHOjBdhNkC2UK/kdT5bfH2gIMiQ1a1ycSIz
SoWWJYg+d9bY0OY6rG9JL3Iop3ra5bxOvRFoiUwhSwf+JpXl9IoBtLDPhr4pzIiwsv1ZNbn9cfDj
JtkhJHFOMj0lAG9ZbBDngrNb6CfD8tBlBjEKCGXJGpH+WOy9t4xNFfWaUb0WS2m8xkjkqIH6rE+7
GZ0iCQdOw/2u2UbbBDV847Eb2xXIbu+mKe/STx5LywWM6MqcGS0kXvdC1CMlVJiutZYCm1y98ZzQ
qsipwXNQJWY250xl3DJ0AANvmFHOwlCBVwrCElMtTz0WTRX4ToqmPCyQWxGB5rS+yOqEWlZ/tjjS
augXIkSPGMqrMu6qN6LumQnUV423s9+WaZjj+bwjZA4Jd8ZuFdIIYFAAiHCHMDysZktLFuf+KO3B
7pwJPpM5FFDOtDChpNMKKgAOlPg2GVgNv2HSPE6xqx0nafWc3mcXfblkpXqEvUw1Y4J1wj5W5Gfv
Ga6gXpVuUzh7jUj9FbcXzQwunQ7NLaXoLtU6fZ92dFjExtelmsyC1jSMNvfMY4virFtWTXsAg8cf
TzaXXii0FksNm6lt2OSz5Y5UY/jabuTR/eIrYdHkoFIB+0XgfN9rNN1d6W6+3tU132zka8lI55xw
59exqoond7Tr8VjXUpyjRnL0B2swvg1Jqq4nbXDJ41Qirgh7Xif6WE27TkuYsacwfvNIjkny8t2+
5ObP5/j3OMAft9/b0x17tUfAHs8Gx5n3GUK7UoAQvLRG+sr6m1KLkxNP783wRCGqmVVA7CYf1FY2
iT83/v+3N/zH5tX6xd5wLOJP76Dk23/x527Q9P7gNEJqlTAu+y0GCP/cDZrmH1sohfqGreMAzy//
5p+7QfsP06DlkYA2sglHB86jf7HwbYNmBwfahEEmH0ciQb2/sRskUPluN8gudMtM8xq5EMPf7d9/
dx616WRl60LTOypzdj1ZuRk5mkP5B3FD/UADzMzGYtN7wnWsTYjJhVfLMKfhyeAM2WdPrgdZYjc1
Dr2HdkoodrHHrNosVOh3mTmsz4D8Uit0KFRImR9MzA89/rEI89kx63BgiuSfmkK2d6tV+T6Kf2wP
xBAbMwuSxPBuR80RWmDMVMtuas6C/cAsqF2zmDJ+bg2+nYzR3mOWLPJikCuXpQ47h0TeNEI/CadA
Ts0lEieT2xFYIhujHAYja/ATW7Q9YJ1r0yqvE2d41lakLOVdQkW8yFlH/bKP1JTvJa12DkV5Zjzv
YMrukmY+yorxXm8c+XM0YGfQU4rZ0U+txwYV0Kk13MxEmV8d87HzYbgHemJeZl4XVT7i5Bb+F+4R
NNmndhBXUlNR5WXnTes/6Pl8u3huHWjZsANRRnuhUCjRDVvIgo/BC/VtjtnX7bL9z66NBcPvxNPZ
ZlmYF1e25jJh+sG6KUbrORb1fqnK0+D5jbHX2oYujfVI5e5CQ/QSkv/SvoBEoApnLh9TXNFD3t2i
hr3GzFUDF0UiViACGq8N3aKE+a5ouvxgr+0+He2EKrDktl/1/VAgTzfTLa3MIR/vc+c+Zqke1NrH
2LP2WFPPKFeg3E7RhUgXt8S5Lkhk+HXKllfFz14ru73T9y3Ndvp9Iu7SZHmYTBWaaXKIK6AB6UgK
uk6AuYzjvmGLEbnVuK/zIWDztUud5kzfMrRBa57XS3YqF/vGlv5OGnXo2UzFR0qJqKWsU/eOAdC5
UAb8O7YMwh/55LYRB6ImQ88oFerC6s8Y4O6azNmvGbV6xZ7JJb2TgndtPowxZeiDfYhxyN4N2otL
zVTd5Mkhb986T13jPwli5NKUby0V/U0fUx3ZOXfZXH0d7W7bzz3aoghsGFFMAadIAAAz7Oa6wjwN
wZMfDhudzD3ZpU8FqWlR4XmVslMln3DnDVhVR4RoeSeVFjJfiC+UKOAK6vlDoro2mBn5F7I4uvl0
dMqVqYfe7ExdO3Nl2n7s2stRZ7fIvMzB2dk9avwxUxNJsMjxuqRTey4gsHv2h6Kc9EjHIx+n04FN
RrBQK9lV1BVNtt6w8WL+sSsVNiTCNoS1Sjpb03Onpcx7bPud7JKUJoAqYsN9cpJqO2pdMouMDG/2
Asz3V8rmNBGnl7k0jmCHzjgszJxV3BvRzCfGMlGtLxyipM5wfmEU1jLSUfmVXJKTOWnH2XW+zhnD
+lLtJ+4QUytPeMSHsOiuTFe117k2+DfWOnO+Hy+m8mw2TPobmblPS3KPjZH5g9fcpos6Z4LEoSJT
+lHTANZ2xReXJtFskSFb6GAo6F5f9BqAbP5x0bFcd2MWZNtgED28AjHP4GmRdBnyiRZsRjgA1l26
V3lzqBj9VqPC2GNfK4b0IO8jk9qruQC6lpYjAH5OqKLN7zPDvS8H7j9pPjhwfIFVHxj009oYnwmj
PGZOT7t8SwtAb6TnVlcR0Y6vUA8vrRq8xDjvZg3DVmuGhDlOiUFZrm0fTaqtEpKkgbKmyzJmYRgN
UrPFVxg4kUbBvesNR4PRGEPQ0ChvNy8QU6kV8zotP0uhziHOXpt9e+ZWHTtfyhIM/Rx/elQzCyO9
eYrdgq8nd49dP7BXXFp8cMNC5lrHms98zNLbIfBq53UltbwlLWhqBJ7rut2lXpjc5+kZxoFL3SAJ
1/llKPIvXe42T43Vuazc8d7se7QB60Lq2YtNN0OZJqfSccLWXu+pZrlkwhq6AjZNR5TNUmeMQbid
qja0aTMrbDecl+5WL6yvq1fvnQXbGo+1+bi41nXf68HcezvPmZ9EPuz9ksFKn6gLMbonSx8ilax9
WCsR8g2kYe97B6mJs0GMt7XdXmzL0SyTyMlb8zTbXzTph5MjvcASn+e+hfySRiK9Qd6Y6NSoGEDh
XxI0lXXUOq7a15mEfTmf2as4YiO5yKzlW3fGaXT42q35StGoOJllfj3L5cXs6XVcE5DmfXqjOHbF
NlJGvd6lzXPZNjNlbvPRru89SimUn57LXL9sB62MelliHfExWnlnAg49C+JcU+KRKtpQA+YgE5JB
LevPw8z0PlFD82R2YqyOqpMxZgVl+bdWkVEZPNQ9jxZygd3nzre6x3n1iye9GSgklZPj3MxTSz3U
ijj2Uidl/9QtpfO6VFyacrZuYbKW9dWFY2W4N9p84NdY6q1zLWU1PDYKzHtQKERqmktN/2Hxy8nA
sSCKNYAN1L/6ndDurbF3ikhUhn5h1YsL81h2zJISXEfpHr03gY/f+OrCBhuo8JTl2puLqd8KzWbu
LnplS5149ciHwHSf1aVo+IVf1IVdfoHpr96E1emM3RhLaC/10iZm6FfDdGh1StqxbmnNeEg8u2j3
YAqldxRtbNhRteSDDajQlt353C/WM5kl3i07JEqNW+m0wTLbaGmpm1dzJNRU1hdotFl6yjE59qd6
EDkC3DaVxVuZG7fF2I3sgvK0r0PT1Tw7SESvaBAY8kU7Ernd9AVcLe5BzUO5lc91CXUjg6/Lq7Uf
AOeXnQ67co6zREaaazPT7hGifXBg04KjsMspa2WItv3YoVyOYbJK6KRameraLsMLUH7gu0t9frip
OoqJEoGznB4+BBBfFt7FlGUqDWejFMTFDQxmV2pOiAH6ACwqbCDD0B8ExYfyuintzn3OU4epCi4x
DqYOT3BqAygiQGqZjKG+YQ5Cv0bZc0y9bGYrYRUZXCpMwRhUz22Gbh+OKfhKgsiazXOY4T7l41OO
uWhN67HEMsPecTMdsccpRk13IiztqCU2lVIM/CRsx93kI9LhhduKQLpyzQCLjkpXe7X661fI6m55
rSA2xUe+fBpoNhVXnVZj6MdwHi3tTBOTM143/mg9yNrlOJ43XVPtmwZF6egq/ioMAnJBK7QxHN66
npbGp0GmbASWSor20Paek3wsSocKSZk6iEvMfqj00bwtryZqWd1wz67NmTS0RSe2ZtdnAzqHFlRt
vVTw1PqhOcc7kD0hzTRqt/Jw6Y5wy7snn/zXhWypTA1MvxjPyhhrCeusldmBiPmU98sE6ilY52E6
b5oaaU6yc2cx0Qf6eoeubJ0TIuPI6CtfkVdLd0YJG7TcfuloUYt3WTzpRaTrmwO5qKjgtrLJPR/n
RsNhp+XuheKHmUW6TCSlOSMKUqAZI9XTK96eOYixrLCBGTl+hw51mzzK2fbyT0oLHDHxwoHSbE+Z
wIiTzmsie7WmOkDk7F+WUUwU6RJ+IdaWZpRmepkkxcPDx7B30l7Y4kzAm5FnrIRWOJfEL2S3uhXd
Li7W+nPZt9PriNSRhu04uhVPUOlcpMAkv/RtTKvLxFRwCdNqkmNkx23UG+Z9SyieMovEjSM9S/T7
3CF3GiRFUR7Hgpxi1Fnsk9ZYqSfbLmOPSCJ+FYNG9ajPlPnqNDUEwFgC9Y4aZaRnUx7358XEnm/n
VrIqDmVdQi70bEe7XSjZw6UU1/FHRzzG3CFhUtrj5yEdJ+fKSdLxNp86y4pMTI8YJtzYf7MlPEE2
v8NyveCGKkPw1uZjxuIsgyITPJ21YoxlwAfs3gu4Rm/YFeoULokzbBYcRYwEOYr2n7arrQMlVEUe
KByvbEdgtZ2Sdu5XWKbl8LzoBD5DNkqstxQ+uW94AS28PMr6bItYDJEG7OPFVJaDXdQWtGmzNGPF
oyxVserphl1GBUzRr7FqFJWUzWTSC+840NXbtaZytfHRPHGTtdWWNqrFXY3TzsBMkvdvc79pwUKR
EwuH1sXVmtVAJCOSFTySdJ9zkmXiHAs3z/+AMfbO6tq2DLuikB2yuo+3JBGr5G4SPg/edsHqEZql
qulaquaWRzIw07OpsRYvcKo6dsPWy9V+aQRNye4ktTlSVt3eJjLFZBtDZnpp3c7/bGhNzW8BmzKT
icXDf5LhLKFh3VVTtm/IE91RxVTdcn4eP2mLoowTihVm43GGcxlwCkzELklkfaqLjqbzVcIwiTDg
kVWnBZcJjCihyQRkCVd7t+p1iwhaGbgN7cWvrnGMOWPYA1t0Q3rEKLQGi53af44x/0/X+ceGM/zP
uk70pSo/dfn3Q77tP/hryOf8gUBDBo1RH6UBvvifIZ/3B252k8rOLVBEyHATfP6SdRyxtc7x7zas
FVLjJsb8Jes49h/8dczkUIi+9ZgYf0fWQW36bsTHUgW2C3qGuQ0TYbu+HwbXMI/YVK+IOjX+aL9l
aCSHpsVd2dbH7z6Tn+iNW+bkX9PEb5eiu4FpJvZX4oPeO/0oTwWFIOP2MMb0HagMKoE3d/W1ltbG
RaLHzUF1ZfGQNZ13aNLpd1z7b7HJ99dnoElaj3wqzOV3zo1RofqU8TqEqZ3HyY1hJt7OJILu7VFk
qjagAA8LgBWr8XLJjO5LbGy4+ySJjXthTeItzoS8QYUj44p3iPU6I0bg4xJnl76nRKg09mQeyuog
jEx9xeuOl7pyN1N66/Gxdhpctq2eA2Eh6SCdzkBsGf+Ymdi8hoNxHzNOjBmltPI1Fsv0NE2O+UDP
SXXpTyzaO1UVycOvvxPwoT/5VvALfbMF8K28N3wsjS47Gksol059dtojut+nanJEGiwMf3kuZK79
xNnL+FT0xNMihs+pCpq6wTGNb6j9TACS0RVbR1T3pIjdCN8o5cbGzPjEZ7wpMQ9zRAiczLEoICxH
6w2BzjEOPLmGD3IwVQL+oihenTFpi71GEd989Iamfu6mbG1COMPD2di5zRp0XjJzCLYpv470VCuf
s3GZP6SaqEg+p7i3r3pfi69x2rbmWU9yzrlmg5Hle70UJbTi1qnYaNA7vQal3/CXzFtQZ5crH6tk
19lJFyVlOovQx/P8CWdtmVMbuxj1qR+R8S85Ewot6nvLe5EG6/6xFolqdqzjxrpPCSzg6Jd+ym6D
ueQ9zrs4vrGqbDbZP3nJJ0G8wT2atelQAifmcmI2Idj19321tiASpNUEZAH6gXLRFLkDT5me0xCd
sqVHqnNcHoATsyHGyD7h8mWa9TYa8ONaFxOnSXHeE8BqQ2m7xV3q+qm+E7NW0Zgxck9Htld04kiC
UWYvfj4kHmorKsgHKORCXcpY8+VeUS7msm+qU6YPXeV3gRzygeOhZRVMd6e8N4l40Fl2nVHRk5Mm
R7aNnEQV4Lv4zVzjQFzryCqE8kPFGN4NHDn18nUEV5ju7YFoQcjXs9BGqLVuG63Kt5NIkNZYAr1i
uhz5eHmbnT0yhyTGPKd7ffH0Kfr1bf+zpQjvD0SwrREIAgs/iu+k7D5zlnzSmR1D8vEPbsKxrHd7
RCBj660Z1TCTb9TqPdWHAH+LUf4mnveTHx1IG3LswDdtFxzmj9cfDC1OC6+YQtpEqt1ACOfc3Lq5
Tbs0DrXh/65DwPjJMg9tZuMjQkpyyZb/eEG3TQyOO/aIHRGX/2C7Q9jNFS6FrvY+je3cHanCsKPB
mcl/tGQPCLVZr7UiNLGfFyTKMpPFfnU069zSsvivgdB/pDi+N2Rt8AN9i9SS79qGC9+4Ct99IWap
QxRsiyFsNUknjb84B1Bq9k7p+VQQlkoRYOM5OVZTSXVRPZtGaA32uq9LbTj0HOJ+86zangU/Pit4
UuOmtB0aZzbi+Y+fV4UnXjesUQ97qN1mOGUqRiJfst91cnxj/b27ELsDAEc4JWHKO9sX990bN5rc
Ubq36ARy1HTjFLjxd62ctC+l3YsvFIlB5Z4zByet3iVsBLciLCsADY5zwBhVtkR5t6jn1lktYz8i
ROoIxDbnBQ0lJxrrkqP7r387/37vIkn/mYbkg2EH8uMrJrLriElur3ham1f8c/1BzrLcp6JK7tNV
sw+/vt67RDKAJJL7sDY3yg1N3vxef7ygJvJ6jDVTx05d2I8gbnw3SDtXjSHzE8JmraqSA/ng+Drz
8/xRqc5yA9X22v7XL+THe4JNC9sW3Fa4RzAP4qB996NNVqcxGiNDKvQ0dVtAOgn0KV8+/Poq7+gP
f16G2fU25SPgyi/jx7dLPxGPxBzvjIZ1/W5pywJhqy3dO7IJy9tcZN4R5Od6GOFu8ZDus9gKZ8rL
9YD9S57vE7fNyx3/P7kTaVPc/frl/bhybq+OMSObRmyKhMQ9/91C0jDs723Jq+tUKU8tIb7dXBgJ
qKHpIR5z2KM2hhFJLdG5jopw//evznFyy1K7MH7ejyDTzuwRMt2GUOKAXQzoFEOaPNVQTRKSeOtc
a5eMDYmfGo0+7kDRqd8Mzbcv+V+/1z/fP6o/aGzssQJx/MdvByd5wvaOm2Cirm0Nh0Yy5BoyOk9q
DGuB3BK3JgG/3a/f+LsFcrsuXvWtdsZhlUT+e3fzWS3VK12jGow6Vk0EFfzSQxG3XR5MVgxjKnPF
Tutr49op3QxlcE7UvCesmxdo78Xa7F2dsFr061e13Yo/fhiO4IvARstiCXfn3YvSWNHwVkgc/AR4
+A48Wz6XcD93Y13fSlvVTUiaEyA+eYvfpaB/XIa+fSCQ4bZTE8QJ6OnvLLPcn6QnLMTIVRZTIOx4
OI36PD7ahb2eT8hCT79+r/+2DPENeGxLhfh2fPg2aP9+pbamfuzr2hpDFB2sVevGZAAdsM+pxNvB
xKUAvvOG+xIlYKdwQJ4mTGu/gdK8e45/e9ebH5RlEH419JF371rR8FA4hPbCoklK0OGpvLQ6K0eq
MqoPYyG67WH4Sn+h2NtlrwVJKuIHf4j1Sxvj1VlfUu+adXb1yZkc7zc/zj8N2+/uB4MmTlYI1wDR
4727H8Z6NPvFd9uwb9RN3FrebarNfYOlpxjJXrK9FkUzUAswTOzwrpyxBIBURs7/Y+9MliNVtm37
L6/PMUoHuhCFailLSdnBssSp3anh6+8gt117WyE9hZ3+a50iLZMIAtyXrzXnmLlxDGQxF7HI8+Ia
gR1ywZQTJHR7h0lA5KyJQNZX9uJnZTc9sxXpGs2OrCUHElBhySchvTDfb8bOoyLS9sibsT64afiY
p2YKqwNm8h4PEvIi1F3+gyzZaSMq4uGPJ0P55BozzZ4aKc66Nz3Vbf1ls8VPNavlpyHhDu77KbAv
6StVNO6qfpxpuAMfaGtBGysIFvXs6sm8NxRRuBGNwBHjSs3Fr4sxWImICC2wOWS7Zfe2MZFz2SnL
vqQFHXaXFNVomoChE+QQFAohakPgYjxgKLWi1k2gctX4r4wI0vlYU9NXTnusM5rNV4ju+kPF+bnc
UV8HfwJtGEsUzEJ/JYg3xHLLmW7epV2BGd7rdfvbTqRfxbjOPQzXsKGvmLJQbqdGvSL3AZo9e07z
VCZZ9ztISbyMZ69CCeR1bf5bWpwRLnk2XYZW3TJ60dLO0w/quqwlMbKrP5tuWs0HwaSnveDt3Pwu
JvK0Q45KEF1GYy339VBav4dgnn8E2MvuODePzucQ1v1j5vsLZ4Ssc28HdHGcmBscfVGWNQ3hqTPC
i7iC7oX4ra+KIraRUBZ74Tc17bF0szNPauWTsXXo4K7EiP4kndW68yeaDsQZL/Rue5PYUYzuQ4uV
x4aSvmIcyeJGkRQ0W/WyxgmxWJd1W/qcNpcBicDEOe/XMhTrVzdh1Y1GVLiXNAItpnJ40Ky4UMuI
3hNwCj9i2eVfA3Qn3/OxD92Y4RVuZqrXXxw2FuiuRHT+EYWfPuHc6OtdYc7WfLmUCzQlbLTO59Yo
9HPDqOEDCprwg1FOWx99cfKrqslTFRU1Nz62wwlRdC3W+a4f1wbjM/1In/nB4P+0Ag93Fww0xA52
4zpXXhGI5MjJhtM9vduh3dvKS8fr1B05PhqiI+mkw2qeHmQ+YY7tNev2Lq+UvB+JrALy4mWYM4nY
mS/zQKLALRdjI9USz5NdOQJF8S4jQYqnNNEoSddEcnYlGUV/F1VBurrnJyhDaBtgZp5pdFvxqGb9
xy1n+T1oHPSh3rwOQbxkRTDuK3NoQFuhfLW4nQPJfEWXDsHV0goXvV5RGJfjYjNZJGuLHOiekgDP
qMvg3l+1UITDl2q+GxYvtY6FXCjShi2RYNeqmSlOn1gJA4DV4YD/16HcYU7stqGY5yngyb1wu91W
WdXHrONhiQqjS7EN2w1n4bVv7CdO9VMeB1ni3BW8gwySzV5UFzYG4H6H1FCofbKaib1z64AHe6h6
RERpEd41/FCQ3fD2ERzPa674GbP+RhvYPnepqEHyaVwm/INVaj+lWYAGSXuh0hy7cvEVo6w97kQ/
0E8q6yR/cp0SR7tvBINxWUDA/qaa3kiQK3TVr3Lx9Qdj1EwEB4S44ogRMeSHX5L6ul1TWcEQUDTO
RZsxwwnQGRF844TPtuEEf/owZBv36pW86nLY7uu8vYAY7T8vy0qKm72qoN5bKAi8yANGAAzXD4xn
y0upzHoHcmyUSM95SGHmVgedI5e6AK1i34IeVsFerNyavadKxjeK7KhDBkrrYwg5ytv5bdCtu4az
oASIMEyfFGNbpEEjdcTeXfIBra/ttTwg8Idusszy1GEMetrcediY18gHVngFWfnJRNyxRKp0ErKc
+taj10P8aXPBBAAo94CSbmaQr5iP9jUpUt0srDvV5M5MXEKVXljr9uTXFNe/PIIRy3gusINnPBHY
sdBju7cWJvCSAUcVYp/hwGYcgl5Qk3Wly4EVl9/Gv6h/m6uTP/IvuH86I0Hakc+6fg6qdgqjci0y
5r5JhiokdRhz7SigGnACAhGoI00ni5DvZx+JchXrtYDAuhsc26nvA1vBWmm0Qz/RbEPxcU708hVe
w4j0wA7mx5GoZ3WFFm/QF1gvFjzLI4iqOOjpEew6tZTlxWytgtaNiySVqf20/mENte7CPOGwrztI
v9EwyjTbrbmzgUqUKS6HafbRfUB/YXBmkn0wHCYUSKjkkMYW9v3ASjvdSCm6BzBHHSErViOQSORl
V8VzGmxCvDz1Ptfr6iNLGzvM+3GCpMKIRwsF+VFNwuyv60AsV6af8X3n2W+wwrfA79AzMRyMF+A3
cxyMKkkOjTmMKNeVJVk8LNld8foIZ1eFYvxQNN5wQMYnvmp7Id+lsdb+ci2r4taeOzZGaUuTbqwz
DMPRQBNWTo1xwyRSZRduAnQ57tqPSIbZM/SYVvGqu9sqrLvfVVmqR0tPDwBE+DMi9IDeMSg7U2y+
PmYJVJuOCU0RCxon2pfHDGC6NCJbwtU8G54elQnBkvG0tKqJoSgUPzMvx2hDIu56n9tM1qPZ3+qE
ZFDM1XmuJvq5gmUzKgYsxPHqy+Fbq0oFx0MbLpLw0MzquDOXHERNQmDymZPBG+cVTuzbR6cfvIla
Tw7tekbXVM5ijkNtkmwTOPlRLRWazUFZ/S/T15/czGNqL62ivaQJZf5Unksv15npK49m7ZyD5nNQ
fXVaoW2BbhWxrGtvpfTLe4qYyrPqgnGe7tLKPTIaT74AQdU/qetFf4GKg0ZtqLIQ7aBtZF99xFTo
L9tC412fsvxrZTpDFk+BNX4Ia1JysRCYtFd5pUUQ0cjJApK0Lfnbs4WsdmHZM98LZdAuHAvtETU7
iFVKYFRjvxCu5eM+kZNbx/Zga0A+jip/6DZMrKu1DkHeZEhZLwakbmwXFl7JaAQD/gkx7dgwrFnS
zwnP/Hc8PUQn9Ong/KGLbT6Xa+pmURHqoaJYSOomNie3AX+6ksQIHScIiyiZeOwusF0hDRNpJb6U
2YzhQCZO+ywRIH9yLOAFcVWPGg3qmtG1D1Kbmq/vfb13PV0Z106TIx7FvQ0MU4gCuti8FH+yLtdk
yWVUBdFEeeHtAO5XZdQlEE9NZmPfgrFdv4/5kpf7tmnhPftdaAJ6Sz0MTdVkjEUclHWe7LwlI3WY
UggZVl1ViAzMJtmX6aAfhxATz27wfOXEVU8jNybKvfxGpEVKcejhMDZsb7SOAY7gP8hZEveiHEb3
0FNIsiitjsKJxbVJQs/xGcWlWPr7cKVbEtFMKtEzGkEXa1OpjgmrTPOI86e6pWb1LMRPRmFEUyib
c9S71ydasQWnbYlbtB451b58PtvUCgazY0mcW7Rn1lKpHY4bdgU8bAAfELi9v8i87AlvLwANDFqu
GAGYL77KN6soeLypDVig7dq7Dnsje2ymHmGm27D6v3+t1+uZx9yNa9DitP1X/d2hMUJCWps+xuRb
kitLmdPnBIn1yjeuaYTXeyDNJtro3LwTdW+fad29vrWEqjF8pVPASBXG/stbay12CRQFKEQrw+Vu
lYk6Gkvr7sQwmAchsvxM+3g76J4chB26Eyzg/ibm90+WGjWvwVR0FBpIBtArq8WNa2uYDwGlyxd0
BbgKaVt8eP8en7D7tx90S8jAb2/aWDrg2bz8loyRmJiNokN6mKmbMpyNx7wzx6uFUX80t5xVpqTL
sQoNCVPWmlmLEYgY4kd79/4neePrY+rGV8bAYQsp2VbifzW1jToL6Ewg2yGn1KCF3sM1nqYRKTDU
b1+iNkUDei6j4S/T8OSm8zjbfxtCqNFOhzqFO/qkeI4dPK9u/FXzNLixNbbsOVOm6v4A9azIY4OR
R3KsBVC1KAnl8l32duKABekByRCQ2Nb7mYi7g7ZADccJ4Ibb0Ea1hY+n5agClGTqASpaxrPpdBTL
wDQ+r4sqdoCXSCdai2VfNKFzS2JbA9kMqQpqcfR/Iva6sUE9XgezipbKJca5tmtongy8cbPpJRFQ
VUqzO4ZG0zHAM8FzT2Y2J3skf8m5/tnr3RDTDwgM2xd4R+jUvfyNGDT4ldUWE6LJyv5jAlRzYqdD
vHXmzX/96gkeSuwn9PEDiLknhcCahrYHqJFZpy2tI3gvRrUuUCMVBsuVkYfnQlbfuB70C9zPwcZS
fwUVMMe2Wd226uMkDdc7dlXCaad6Tu57XsAsJqyZVI33H/fXt5IhHqALMjlpwYhTI5U/NPz/qt9K
LqdFWBkgJuCZQrv7/nVeL6J0Vkj+BIi6KTXw87x4rayh6brWZRH1F1S9vHf5YUg5iaVWazwNFf0H
j+L4ktbhuHcqI394//Jv7BfeFsdBD5paiAPby8ubqPVWc0Q/Mc59cBgGh+yoQcEJM83m6f1LvfEj
EhIYMgVh07BZu08uFXQppC6KWN9fl09ySO0EB7bf7IOQw4gni+7rf39BLPPbj8eoCX3NywvyNphG
21ioBQsvPyDPqi4SjvWftS+WG8Io8zPXs7cd4OViJdAE2cyUmPHw9p20Spt6ER2HHcawFZLnuA5X
+ZtQBJc+oxY7q7PC9VhMw/JZCc/osE+ELuaLHI+oh7Uyj0UBSe4QooS4k7RcjZ2fY1OO0aYPH/Pe
8BBXqoWe9NKEytxNaWedG0m88TSii+XJp6EPj/P0qa8G2VmLQ8MHXely1Q5zcV+hCI5s7Zlt5Htp
ejVPhoMVKceTYs/ruRyl17sMswcX6Yq3teXZ/F7+Zil9rqF2Ex6SLpFxG1TOcTYX9adP8Bc4fTpH
wkRL8f6D8sa7zsDDZqdFCOPZp8umCv1l6Nqwj2ebZxJqGi0wma9nqM9vXQWpFINWXvWt23/y1Rrk
QHbJVXALrR9a6hUS6Xx1Bp1+Ag36pwIEMAPIZrOBBvbJG81rRQR0CsCctsI3mr3ttdpyqUwq/0vC
73TsWIb/QIeWlnavl30Ocu9uxB1+KEyoaXTpSrh+79/gN+Ys6DJg7hOHy5iRcvHldx/X7bRPQjZ8
NCO5D9xaXQRL3nztLbUMsTAnsQ9UUpl47rP8mYdgA0Zg2DrzMbbLnLygTFqYuLE9gsHxT/bHuk+R
lo+wUcJBuz7Iddf+0hUVWt8l7TCG+0MPLNJ3DSs2m3n+HbRjuDwAi7R+UsqCWW2KIEjPjAHfeOQD
5sJgtrZCh7L95b3pRiijuI6RcRjJ99pNl0sHTeeVOc7rPsw4qE3oFs7cie2Lnt6ILUkFQyjTPhLS
Xl4zgLlYzqkcYAqsGHiStNxZbgHnbF517LMX7Nd8NMmzGLuf7/8Gb3xbHK9sqw6VNJ/gZFFOISO2
eRiOHHcL80EyIb03bGwYKa2Ni8Vr+x+cFJvv71/Ufn1VuCu+xTcNtn3u9N1rMpBvNK9490TTBrHh
DXZ/R12TqV3H/ppEXdFDfAN4zUwloT4DPmx2q3Wj7bp/9Gc759iq4NnFCz7O9kDvDxy/GwzlHNF2
nnL6jMq6QzS2fBiKwP0NMo31y7ESGiWpN+Mi1G5lgOKshSDTL7PxpKXdclutSXdmn329pW95LAgy
EbPwrp+2RIwSqF0T0NQjbNo7tm5R7ims8P+AOL58/76+utTf099GJgt9i/zuk/epSPIql02ASNzu
P6/amI9JO3mxkvJc3MyrB5ZdnLVtmwAz1AhOX5IsqAAqTLSeaLVnu8nSySWGD7jDhqUgyVjJTjuq
++jYdXd4/zu+XlB5WAOgSoxmtxis03hpjuuOl+CDwge0Ng8anennFn/uxbqs4qGske4ZK4M2hhsA
1zC6frAkOu2hT33gJrq765pt5Xj/Q73aS6B4EQBKXMdf1bA42UtMYGsN33qNc/g5tzIYxDVycecM
642mwek6QXGPlnkTE/v05N3tz/916CNn1650Q2bcjBMzOGSAEoBY+KAy9tjGgifU9s2TOXubqMqb
W+SEdT4xyAQ4OCEdwEISESrZlfgGaZJEbS/bb+FcBD8aPD3WXtaAMLCErkm9nwrT/AS+Yryvgq7X
h41YkUZURySpJXbegEbnaNDEljaEvHQnbQ/Q79N+MxIznEEzuTpyD1RItwdrHILbMNdJTZcUtE9k
FpLWXgX8cAY2iXYLV14xPHcWaScEJ7YIkVy/GqCoNsv6e9BDJuJGltK8biWAh6tUF7THp3boRg6Y
ptldToUY8TCGZb5cqtDASluywhs4PZyhuxiYVwIRhHyZ7NaUZ4GItsn7Eup5/OUFzVpfyKrKMVf5
jkIh2ALpxhA7KwdXWbFedKO0CbAK1+Fzi6K43lXj2P9IysT+xogHE9dopBUo3GGmV+4R3/DQg8ej
o29XCVJl30h/e366bM1gndHJF9r9mWnXhgXc6+G5aBL3DzNh+3qdbRSfRluocC+aECZ6tZT1LZMZ
K79aybPFTIOAChWOk/afmMh5khoUkHtsQ+zBq4hGZYhMsRDQYdYdpyM/ExSu8+T4XN1V7afaS1uC
Qhpkwztv7BWu2L5ev9aqNr80PSBgYtM3PcDKExEAa2NMF6EUhUY/dJO6T915+kkK0Wzuka4u3/o1
yexIa1V9Ie1WeHt4eswapCgcDFkc6Srum20mKNmmmm4u+lx54a9WURwHkpUuTERE7QUH+KA8FFpZ
mMDyzZ/qG3OI7kDLzSBSLNgDEX7Yf9ysb7s4aWsEMWzIGigqkoOWbcCC3l5vTq5wsptbcgZIzBBU
NxbYz2IiEquqtxY+sCd1qXul0j0qtGlB6zMMLg792sTMkaS+c5TlNP9QjGGdG7IPwoM5CHzVw9Lq
/KYxBKQOYHXtU8sq99AIoovjUurhFtFQ/ZhLbX8eGKA3+66ccS8Nxta4new2/BhWtvxMqnMoYozI
yQ8M+OpHt44TpPAkFE8VxRqebm2tyN4RiCJ2ySZs1jrQngcDecYJPXeJsWsturDb22N/gU2hUBGv
+icngOGyKhwHC1mFFW8n5RD+pMGJpbgbdX+o3ZX2b++53JixgygWtZMfEC7NmJafeDEAMoNSBgIb
BoiZ8c61NERkpcNfXiP0U7nSfY6IfnMRm9gW9OGlD38v05iyIBDFx1vdCYlHfAj0EAFsk8x9XUGU
i4OyqN71gTeahy5Fa31dUn3eUf9jPW4N0ntjWrWpfaaoer0ob9W3jchUoJeBj/lysczIQy2zid4r
DrJxM4NieTDUem4/er0V+qz8WyAPSmP+42RN7pOkQVqRMr0dNppty+PyrQQLGsnECK54lroHuwww
+blqOZay0c8oAXhmmjKIS3MTV8HruZgXNC2wN/IjI95nBZLsS8PPcI53+Vr5yA4ClgZDSsCU5tUh
HBJ0NzJ2JRNSksR7SO3a/1KLgPlBzujrmmFcDqZfzPNHFp7ko2bue1nrIvtQ5LbSceCwNMUSRARk
kd6Xevf+RvpGBcMxF8YHH4/E2dMUF4rQssbTAWaiyp0f8I0Rjrh199w08kwN+voMRLuMihfxMVGs
2yTw5eOBvqEpjaSbQKJN6c5OUN5Tdgb5b9oi4n4AtHRshiUgKRB6vMzm5npk9nrmeLgVBi8Kfz4E
vVs6qdQyFrPIlx8CT6LD1skMkgahcZyWBCqTnp83OubdOCjrzNnmzcsxjmA4YPHInn7neUR2Evg0
JEc5OnepWVU/ZnctLnEU4E4Ks+TMy/Gqf8HXY/YhkJ4Lf4PnvPx6BdsMNGb6V7YBYiEoKgW0rKqX
W+IC0n0SJv7FlKzBx47J0L4NEja/95+n1wUTH4AGF3JSQpPpJ7z8AA3z8Am6x8z50W92ZHn6MA1W
/7uX579HSHFPs3S9x/ev+foZ5ppbfouPZhLdy8mXNo1SQits5jjJipyJVkbsJYIN9KSpf2aJ8974
QS3LZoOHyQteyt8+y78KwiRcDOkyBI0ZMmVZnCErmaOhdcXzNIX+cO3LsXum81CmRzf3aNMKM8tu
yDVkb+fVdj8qmQ6PmZHbn3ojRa+DbWQdjqOnrC/CsBK4GJl3h3sp+WAy/q4ibc4ldGGo7zV1tjJ/
rIQj4MpEB3gs6bV9qVUovycmaJ5dzUH5ehrr8HbNxkAebHcEn7P0efUQJDmAEIGV1N/ZXb4eJ+FV
GZEoQMb2us3r74tvyWxfGY764eE4kgw/J5cTm4t2pTdyPCOYk0zYz6YhvaPvpOMfms8gtu1ubRl6
TSD+bke0NfrDWEnm88uaZ80hwOuqY40f8Fzf4K2fgqdMcK4lDMo5PZfQ/++F52iORHP5XFXCvpkr
vp0xToik0F7UZx7tN67HmkFnk5Mek6DT+CkYzdmKaogKJrSwxy9wQ5FM+QpoACvbjgfbPLdkvvFk
Y+J16WLxr2NzOVmtsF15hsX7hDJ2Xe9mdjSycZzmDg1L973pJcL4prN2SCDymzafUX9xqMZ5JJ5U
aC4XKMqC/Zibzi43qvy/g0az1XM0ookkgHdx3A6Ck06GoacgrF3ORtqas0dHMoTP+9GnhyXEeuag
/caygjKWdxvtBbPOU/9AP1QTe6DPtcIcEpLW+gZCvXmNElTzPxt5TOD5nVm8/6Zxn2wWgJSZ+G2W
hdAPThaWocklrHu+4ShDfE16ESK5roEuuAfl2qOgQk/S7ODDuXyU2sD9GCbKjCxgFv1OZtm43PBG
ss0tOR0t6CxV8VMFCSzzGXX9I+Kp/pNHE26N284lp3etdHDPv+n6ezpzw3708kIfFdTAP8h3GdQN
xtifzWLc+msn33KLGgvwbrmCjNmTJXvkxZ0TWnxxIIb2K8EfHqwnF0ifsupwnyYtRBpC7uN0RFMm
SyzuCAiBPyWz6G5aHbYX7y/nb5SRfB7wwSEnb1DaJ/Vda6kkROCMorJWRUYZy4AmYnaUnjnd/03c
e/nF/zLf8CSzeLjkUb1cy1vso6Hqpik20yW7GCyz6fcLOtYPC95Lwk5IQZgZf+XyOzwIr99ZYp4A
mQwVxLUZQUFUJo4kwSfxMKQ3ovpoUlv4V9ql/uZo3lmwcP1l/kDraH4kpdkEfJVNcwr2ShoZKigJ
8yNhyngNDJEQI6MWzS8OwRbRr7PPuZwkiI84cPMbfwnlQ1Gi9I2E0XfJISDy2KKCTPSjtSrEVIVv
6TpG1iP+gJIr18MCEIZXw869c5PBvx30F/cNvR2zSPZ4RlkuZu+X9y3tffATmfJixMZWsyMKotnI
cc6ERGUd0QT61iPdOftjYHghcjzADdUVct/qc5744mMxunX6gdKjcw8JY7bhxkjm6nu9YGbeqcKn
XRHy6Ye934Eu+ER6k/b37KhZ+4/x4P87+/+PoLb+fzv7L9vfJSjvF85+/sI/zn7D+892puJkhaNS
oDtw2ZT+4XcblgnaO2AdhOq9Kfm2Zfh/vf3ef9ilCLcLtjIMjxd/63+9/dZ/GFpvjvxtYs7f9/4b
b//LXdijrN3m0jbDYqbGTAv4CP8uwCzINx32G0VJYT8Ly1sPoWrsfb5WxhHU6LlExpMO4D/X45Pj
CguQclFUv7xeYQfrXEuu19VFCl82wfig7NQ+jCgoDj00jiPyNiRfjkfmTNGUT22wGOyEbnOpunq5
6qf54+yp4iorB2tnDHaxRztan80R5HP835fy7+eE/s9PxlgDv8rfwvVfhSmJmOta5yXyL7/9pptJ
XklHhyBLtD6zbr7+BTgtcsQna4BNEQXUyztiDR2g9I7daAylPsI/Fkc7J0JlzIPmmz+jn/7Xw/nw
z3f4N9L15d6/fTOfUdWmDeDpYoB48ouD/ctoUDZtbBd0bpaclZIWShaD815uh4kUwcwxgt37F33j
S9Lb52oWdAE2iJPiBuR2hegZrm7tkKQF5WBzscPyaYdFXziN8ef9y23oi5Ofj2fL4ULMnTm2vTo3
oayx8NawY9izHaACrrunnIMeZfhgAf3ylRXukrUVnzRY91++2WCImBxFNZQurVXvcQ02GyrRhD/J
B1/x8uSu+Fxao/NTktfyTWceIGTNAf0TzjbLQt88h4fK0+u5wPi37h0PiEOJuDmzT2fYbQaU1JM0
L+bRDG7qti2OVTevN1VaNPt6sMWZOo2l5eTe0QliT90ekC064OQV9XK45uSF1bFnZvraAEV8aZe5
uW814ID3f6eXtcn2LGKGpAil7CVohwLh5bMfWuUc4DdTyJZzeONhmF8wEK3PXOVE9MZlWGIZ81Dk
bSZqhG8vL8NEzrDLlstgmZsBh4d5ZOVJ8GMeHQslFs4kD4zArpbeuvfKpj+SzrZGaL7EfyV6+/tB
KA0Z2DMAIjDWObm1qS9aUJsVQUagqqNgLHSs6Ppel3PL5DBDpeukoXWm2N9e6BdLGdotJjsgg7cj
Nvb5l9/en1oMFLQpSaF18tjh7Y8Sbdix20ME6sDgHkcTTGSZqbMS9a3kO700pxnkhj5ZiYyHX14a
farjGRnfV7qOH2Gwg7GeSzsiwM2+aQ2K0gnZ6V0uWvt6IGwKoZufRkFCANn7D9qrRY97wDNmspIT
B8yJ8+SDDAnCviZXpKxmWKEAlpP7JyPZdTJO09C4Ws3gXOH9+r5vYjaGXKztJpv7SV0nak5gNTry
GGawOi6jreO1Nz3cdCl8RB9LFs4mhsRjWp/5xd944LcsDnZzj++Nfujkge9hSmqSKpq4EX4eh1Wr
rvsBB7ZTp9lXYFHFDt0PVjejkPtMtGDNBohaQ2unx/fv+6u1BDkScinKFSodip+TDzKDs68AiKNG
p50RtfU0M18Cu5pPtIvfv9SrtYRLkb3MMBcINTrek32tnPRo957fxEUNdUUD69oj0Dl3iH19FZ4i
Xif010hi2LFfPkjI6aVLm6ZG+m22Rzurso8zlJIzj+vr24bblJADFBxop8zTqqy3phluQVfHMKcD
jstVcZRuAf5krO0zq/3rN4M9xQtpBDC1xzB88mYkuSbL0uFSRiuxw0/KNQ59Foh9lePLYWSI2LzE
HHpGvfT65WBD21zZFsIsuh0nVU+mW7ygNjaFzjeKw7JBQ+YyqW9Ga+KU32OirJoBFHN/bjWE4nS6
KMFSMdHrbK4TaqG/L8+/SruVbGNHl6qIOVl1V0ma0woMGP8+ZJmJwQr1eUbnHLp+BNYzvRSYVJ9G
ppnXjU4h9plu5eR37hLgbc3XvAZsG9RqpEUsMsSqqVhgNJN8F2msHL8dOIhPenBBCaduKm9lV6Ud
Qz/b7Y6KvFUgmDiU9+1i1V95/3pcRx4EI5igQVBCZPW8WwZZTbf3UbxfKadNP+RJyAyv8wXuHDeQ
MHDxgaK0CsgQ+TgPq7pX3Wh+18HiAmGyypauY9hmc5QtXfixX8l33ONoW9Y9PmmGZqNJiRTNbq+/
hlkN6wj0NPMzC8DPgUajxyG5hafHRDXR3oU7KOOnO9T218aqbAu5Spo/DmRckvUxdF5Dqgn5LugP
3Q8gMScwmThgLjoKDQiJc1UyCoEOFAWZqZlAt8EXtw39Fex3igbbcWYDJXQC/HQekCnupikxfxL3
YT+7GD/KB23Lzc69dDPj8wZ2KbCamZl7RUYhOGX4hyzqojXBWdPSx8xK7iNMW1zSem8pqYmAVpO8
9WtCpFts+EDLs5GmaxOWFi2E2kGaTSo6XrSl9AC32zmSA7J5JWquMg1oa4zK8HeZV2Tt3s3pApPY
7Q9fJoZLzJVmaSikGpn73EFswaSkzIVBU6dGbw/wof1WIaLu4ixtOs4vM3Z0OcLpPNAQoReR2Rbb
0Sq1ulOAFLkTNqTMmKV8MqO0Xl330OGvmQ45DNGMMaeflhh1HYbohiWIz9NUrl/hQ46bYjwnxlFA
FwXYODUO/90160eSO9dp14at8VwCiILlNac4sJ16YIAS+lCi+gq7G6KGfH6EJUHARRNgFIqcxZye
oYHyGLVhPn/3FdaaCDi2fpBetwhSGXsFi3UIsI4eXFevd4tksrk3e7qmOwiw5VEOAlgnSbAj4TNM
pNQOJYPE4Q6c9UGRF4NRL+ssxo1hmu2LsUfRQKLcku4H8i9uSWgv/sCT0WnsWGP5WApvehCrOWAc
xK0bgNcu0jsbCQ3JLDzSEBdLkFTRvNrTPUYm68tqGvRB8PuqS1k5gLvSzhwI15nC8RDSjcp3U++L
H1M91ncBAwligUh5J96d85kNxXvoOpzOdfaLVF0L7qzWdbZ3Wm0/WFMDgMsk2SndB6XExi1B+2Jq
Yhp2OaQrDDjYrF69z/IAyT4UXRN2ZUDF1fcKm/26TMSNFDIzMdES9LHvAbmEOxI822bvFY5AY+hZ
xjXCcaveAR1Oq91MCgpSKZl5YWSPNS+7BNd4I2gQoaQY6qHbGa4gvqivStzWQ2oa/a5aehMXtmdM
6b42Sm+Kul4tP3LHg77RGjp76I2Nmt6jlujJFamg0IqgEU+kChctOLuyrXc1fDryx7V242xkvj5Y
Ax82obv7uQYo/KGaOEEcRyVSGU+qulDowj9ub7V7FEutRcwCNT6TDBU+diuvUmSl8AmiQRjpGNeq
kmiSVRX+DhnxrJwRzekas6CXAvtebNDFUmPDmiab3kGXpg0HsGHcgP5NQzDfYnc39Pa8heaAWSJI
EK3YMoJYE8RcE9bedrL5QmREgUzBNL1fXr/233qOxM1xGjtvi4HGW2alJqqz3hk5LPS0HZ04hzH0
UdRZTZxvX88YW8e8Jo09gCYbT9Nsjpey08l94WZAq0eVo9n2fGnqSHjbKm3JKSeLJnF6fMap82gz
8/qsFmj0R2+xh2/MEHV56fSTLvbWZLhPi2xsAWy98to9Sy28bySW+rZfWsh79doVv6Uvw1veR/VN
jkvzUwDemeAwNGiZlEUfHY1TNV4zNjWWaw5j8t4MdFnsTXqxNpSC1PsFrqvN48xQ9rehIOUrll2o
7vNeO2gg6k3zY9HHurUGDFjAaquuOIzC6xz8Be4c/OHnnOqPU194AH2AkpATW8ES5qFK7V85OlAQ
CTw3OwgR/pfOMMpvq/TNdSdJdi8IBpgG84rgLRTiZb9NPHpSmZ84AhYJ+8jq3a91u8X9KL9qLpIx
g/aRgQwq8Wg5kNZpls83qgimCkR+4v0cgxDPYLLwMkS0bjHYZ8omEn0KZs7q1VihoQuqpoWqnxvI
WpCCG5d6bBZMNHomkEBbRPDGUhko7JJ8rW9yMXXmni4ZHnjtA4aPRn+Va9Tp2jCOttsU97oApr7T
uOQNGq1J8mWh/dLFM4zlHAKtUz6ydfWsv5On9opOCJZilaw/QHd3cs8TunyqBlNzNyrw6NFijSo9
rKKBP68bYBkskmXY8qeiwd9ZFdoBQVDBxSNIK7uExC4QPFSF/yPwk8JhJyBvijC7icXdku1KuIOy
7RuEPnYbd+X2FVLnf9g7r+W6sfVav4prXxtdyKHK2xcIK3MxU6RuUCQlIueMp/cH9baPuMjDdXSu
Xe5dVrcoIU1gzvn/Y3wjrR8qlTaPG6VGkthR6CNQsoSJlzKgJWK3TTE/Kvq8BF2qIA6R1xjKW9b7
WUOVmqRmG2sr4EfSjfMn/ENC7CRpYZIlFYQhQWVG+b2XuipDrDapNyqkw5SQeCXGjS9iZJKJ4Xo1
KkP8qQO0cA2RdRTqm95/C3rwiTYpdmWy0mv0kbUo8yxw65WaO2SJfyCIU/mhzEPrpegnv2dQHC79
ELUDlmalvkoTQb6AihXXTHjpk6EL45UZkXwFJNpvqeBDBPHI6U5WdPCYZEQlXNGjKLZRQUSVRR7Z
4FRKDhQ4KITuZ1FG85OmheqdUKjDXjbQv1EqberQy42ueSKIGxdsFWadm/mImS5UJVebTTxrw7eB
TKvS4caJFwX9h8mRYrPDd1/Oz2NnNdI2rObkDjmezHdVZrqhF5xO8KfTtjpUmgG+QfMpWlgVIlS5
WiB3bZ6kEZJ69uA2RlZeLDEBzl2XBtbvoivl2TWXn3GYeqc3v0OVYWeSUkLG6yuIlm3cS7dzMfmK
W2XT/A1iFIycZtSmYwzYmJwzIDABWJkS8XbcjlZ9M6pDXtg98Xh31VAScI43XscraIQa0R6NFDTW
Ks59WNVUyfznTlbqH83QJHc6mUMlKsZOJoA+Lpr7LFzqO8Qzao8MWuOOaLZyxzwHKRAUySi4hNFk
ucuikLhXVYx0w67SIqpcYzDJkxDlqg1XPvl+vhdDctPwTSOl34lECG2rRhyjtRALABFkYvIeIVow
IeoZ1BOnwrxvMKPI4QFHv7IYTxL5hTpBCdZArCOLwMcsfqnMsUGnVk9AZFAC4kCMsiraqxOSAQ/4
s3UjohC0oCXIpLzRTWpuW58/iGc7HO4lCBxYsXt4I40aZ09Tock3S5v3R5mJ051ktBOiXjJsRlBH
5DQCGzEIRmwE0X+CTgXcmomAYEIlFeRgE1kDnOeoQJyckkGLAV8MlcsqbFTcxYgPQP0N5Oi4Zh8M
91G+sO3HcGK11sZdxcmxEKicQrOEqxoS4+JZlvMt4XR8khRBSH6oiciyD9R3eT1JvmzwnOR+B39+
Em2j6016zwq0/vVoxEXv9BmdMcI3VJM8EKucr2ICd1JWB0b5A8wT03UhyX6EYKSh+lkGvbQ1A13f
EF3YrJHnysCDpjxxerL2NgWVCJ5M1/VXBMuwRgf+WebwGhuVYHK5mS4FfeiJiZKpy1zjf4Ea5s/h
kDGTzNJP4qBor4QCtNgSJCCEpqCieD5mfkYehoql1tWGIhw2RTKMXqNCo/f0NKXjYHRoVevamBRH
7MWFEcTH9CcBSyROqh0p4mWczLlrGlkkeEUmRfpK77vQcIOcoE1KhDjznVZOcsZS7Rc41JOUWCg/
YYcs1VDvHKCovHsIWY0LlNoJ6tt+HPkO6BFaZUMcJ0eQaiLS/XmpxMHkF6/JuJo0VK5VoRDF2NHH
SKeWIPehqtoLQ5kIUQmsmmk0QSqcKMz3rM35aaKrtMGnkKb0P/VAVYADEIGYszLOeIRjPdebeGHP
rHh7W5ZpZVrter0f72LSbQ6kcSWKjUI12SYSHjAySRVjW+U9441EU/Wm68dhZ9EZ+dZLIpyVjjcT
9HNbjd99mTAhmeIW0JmK5SAthFJeNVrV1uzimKm9UlDHa99AR43+NjHu6PMLvT0W8NQpeXUzsaI0
VID+oM3UHYFlAQSCuB9v1CnnwwbXVroKiln72UpkquuVH8Z2rWTZm6W0zStme3M8xs1cPml53C1J
FmDS14qPtBbgSVFm112TKY8dKmCDqKYQ1Q3xzm3uRLUFuCQUG16cADBI4oVMuaGbg2CqXL8p529N
W6vjHmA6HakmHpWjlOZa6hB7wIc4JetvM9cTW7qRUa8T2W6ovtew5CXKJCL8azBrmczKcY5HWxin
+kGYZGtJmRClS4gwZKQAWendtEMy5JZio+1o+ukqkI4+5MJzKzxYDYwVNyx0NL/8dQlLE6nI74ha
1U03a8fktUol62KM8/YAAJmUrqqq9dmhuJk+IU8er4fAF34yLfgEng2iKGyVPiFwZsh6BNsFC9eL
OVg+KYMfD5LHMskCL4zJhCydqjTXcmU0T5aRp80G7XS0bZVm/EGcgTKt0Z8TLwGLJQpc2uQUFixF
C17UThF5YAVyb53FEajJygTT2qfSkHiI6bmhFSYx9suLK1FNWqJ0OCeYSUyI5NBSPhTICQNruAkB
WxPToanJ88xLrLmT0GWHlNxBHlzYR0c0WOqbkKfIBUo/jX5YQFd1l8Ubu7kRBeCDPBvaPZ5pvhc6
OTU+7pE8vkQMOlsOTy5tnLzKQ9KgogK9PeDqN5XUydlVmpJXYqanotiwqFRhDVNBpSItE7jn9k0t
7qhWaCZ8rIBEGShdLCNH/ATbohoh8QcN9MRVHxOc4xQwLtI1syxA5BZRLQiTGQ4gcS+1sB/RgHOJ
WMH5DkU9O2fiWKKZ5Vz52sphXJHFGQzHREnm72PbtocmmoTv1ZgJ36H/Uw5Ux4JUShyduYKRoFJY
ITCLto4wlHW1S+JuClbsHsvnOm99Y/kWTLJTtgWEoq4kWOKoSrl4mxN8MXm9OQC6oCUgEtZjqsTq
iOIIA0Sa61tNKIxsrbWD+tjwGo9b/H3qzyka5psKGUPgWKkaxmynFqRTEUtaaxdkFVGGqdiCEJc7
CfuErzD/mZz2e9RImbWOVBWNg1KAqGI70TXJYghYKE8qmu/toPTmwcqTiNvch+FWqWFSOKoakgHV
5p3yYugx7QuYZU1OFJ+hEXVG9tGuId63dHJc+42dF6lBO9sfRRjbLeheBEWU3uwmjmnspBbZph0u
g8ytyQo60gQLBTp8GTThqp2bB99o6ssqUihSi0lJPNWU6rm6yioKNU6eyfUPIOLLSGG1F9vZKHbX
2RwIoasHSfJI54etKWgdS9nCxqYK6BcY7D2xK5NqF8a4w1jN1mwwba2RtIrlYUaeB79rtpdDTKhV
JNGusct2EpgN8y7+JgOBs2jIqzDl9cxPBzsIELszDqGCrSUKfm90z8zDzNq+gVkeZS/MceOhkTI9
dJfSZMiKYyCqOa9iX3PpfGleAD01d9W2QEzPh8knjAMIylVVY4GhOiGb1Y5iSkzmkzI1xMOxowSJ
o+rzQSAIgITenqKCnfRl0y4BrBHr+7G3pOR25Nry1dAJC1fBIAqjVXR2R4rZqZiA+3Dw9EnuX5iA
O9KxDDm8IFsx0Lag64x8GxeQKwm70guMGMFSyIl1mL1pEY+P/w5kUBLzVuDhUky8Qgc53wxm0B7/
nSxszFPZAHY3JczRFZm1N3VKkWT1dY/hk9IxA0Khhf5Lk3sKwteruvHnYcn/SGAYDxRZDoKgdC6a
CfUQNdrI5lsmgdCvrbUf682ZFseJ5nvpl+JyJMBFpK+NYcs4qZqrVQZ+KqOtbaktVkFTnIYlJKHG
llfFHspdfyvJ0NJSisNulI/yqm6s6U+bE5wE/csF5qrSONBP+lqCZjaFEsCmm8dO3kVVJ62nyBxv
dbGdz/RLP3RblkMt8FaQqrSkT9tHMkh/oVb5wpHeY+5HxAqOEafa5uun+ulRFpc60lc6OqeI2hDB
fkYbvAT8kOoXZdpn+7gebv/0IKxGLTYVWLUXAcbS8vmt62AqvU9OKCudShWh7rYLEMxIyrNUrQ+t
I/A5PBYJf6qqy+apNToPUdENYVs4Iz+0qYqk3hUBkshsCRD7+pI+tI6WRoqkwJJZLG5c2vtLmhKf
0ke19LBFPdjNM14EIUjjvWRkFFjn1vI67FJnmvkfGkccVKFWjZxx6b+pJy1lBeVqKTEhUOxmJ9f1
rNIHgFLrWstfKl+a3IZ2K1mHRnqmUfZL9/Cumb0cmf8h6mTSR7Pw/nJFwV9qi7x8CvRoyQ7SIQ1t
WqvtVi6mbyAegdPV83An6Yi767Lu9gVNGtGpZuKnZhJXz9yJT7RUvB6WIvESaoTEyCcdTw1oTsFm
o3JEBtJN0oypK/cU14YRz2E/9AfU5/B18N1BXm37ba/W6cZScRMkITu5BSSyF7O6ekGOI2/9QKIP
QrbTmW/mh7cLnt6vtwoV6gJ4OjlLCTypb7ZdAXZwHO8gDkGrUsTkT99hjrJIbhEZ/PIunAwLzYch
rJdZQbK8bF7khfFICHl5/fWA/+xSENIuV4FmSzZOvnx9xytFohm7GCVRN4NUpVegVc1zA+3DK7xc
C7IlnOUL8f90iIfqLPcBtF2Q7bX2XVkSg3u+LQe9rEovUwKFUOM0XOPqC6+hVMbOTGAoOBktlklJ
ifNNpsnR3sSmdS+po3Hmm3xiwVpELDpKHA0LL3xzUT6lHsiwMyHXxIVTZtqbGAXVU1dWN/owF3sF
btUubabCmbWOSogxGN0FEB5IoEY3HPUAX2qhjlROib/59vXD+fBh+HVaKC4QSqH3EU9kLrXVTSrl
9sLJSilbBUVEYauHAWdlerKbqx5fVA64bLJ+fH3cT56WugyJRa5JqdM8+SxEVO5kU2JQJDqrz943
WT76lF0HMTsnC/g4/zMigGcj3tOgmtA+e/8JosDbC3NFHDv4fjqrJTi0LJ0UL0vpIbfwspb4WzCy
2FKO2H1Jo7TmcxEHH7V1nARYE5hMqAj5Ap189lNrYrHd0hnoVRkEtZzIXorSxzbEpmZrS1ayNI3W
jgjG7NmK1fY+IV8bT14WbK2gLN/Spm6Iqw7lq6xOaTVhCddvw2kBPSrsq6FUzwX+vtj3N2MRiSbF
K/GcDvWTwQKXX8amZ4roRU4fWoYAavDLLuehBeOTBkn3BndI5mktGvHZ8AV04GgeBIvG7dfDZXlE
72YRvE4GJIVlAmHEnEpzcLW0pUg1xckktXsZTF9cYzaSb9DsiDfVZJ17LT75ZgErwtqJS5A35NfT
/G3dkdNyheosZ06KjvAGSVt3OeWqcmYu+uQlwNAvgy7Q0LKD8Hs/MJFzRLEEyNjJw6q6Bc1ZHVQK
1JewyqXLr2/gJxeEAxRjBZoVwHGnCDctAEOtj7goZiKLt+E4r/wFUvmnB6EfLCJYk36toU6BJlTL
gqQjzt2B3RKv1QadFgjo4MzU+HEsILpBhcuI4LVG7/P+rllyQIdaqNF5pFh+cpwPLiy6YZOjwD0W
OZWQr6/q41PieJhF+XAoaMp/Aad+GwuqkMC7kzmeKufRqsGYCpBY8hfX0zkizKeHIqeH+QtXHyq4
95dGSGmaVkRCU3Xt6q22CIzmBPAYANT4zNj7OCA4BnYu/KeLSfLUg2oldKiMNEPIkmKQI9tCXYfQ
UM8c5dNnBbiCsYdKStVPLggQvZiMAxfk0zDkMWk1EOLIdNpRpd22RKP/fzyr34633ODfnpUxViSa
1xVXVXfzbaWbvY1QPF6FY3ZOhfvZs1KYu5g4FShZ+snaqbYagt8lLi0oa9NW8QY5TZvWe1z66vbP
r4qJS2MDaeH8OwWNBPJQjlJPkTwuW3ULO963lTGTjoXYCu7XhzpJrVvWKcjb2SCQNkSVCEPS+zsI
nZxOcItGIJdk6aXSC4SuUAWvSrh18aooat3pyERlepppWzf1hE8rLq9I4/OdWCsr0sgr33TbaOm8
RW1JjCvS8DOv5MfBu5wkg0pCk0bK68mSUmxZB5YdH059TCDPSCCrA2rGZz40H58wpnTMDCRCskgm
ZvH9raAKj/Ya9CWYjTJbh36WbqtKn12VdMIzh/qwKTQXbyXrV+bWZQd6MpiKqNNTnAUp/dY5T1xa
JMbDaNJOnADh57aY4jxzenN6/vOnrdJzY66D6Yhk8uS4OInnSW00mkykyvp2HgQNBXup3fSSv+fG
Fzc8/GbHUJ+Pcq/2e6xpxToMm8Aroc60Tmz00f0oJVei1ht3UjXMZx71x4ewIHRZOxHSw/x/emcC
qx1LwpERL8hmdyuIQXHRiRQEwmWp//Xd+Li8WZhkjClk/DwE4+R5j4RYU48nAMM36h7xnQJiv22u
mU3roywnpt3TliaFVlTPvXUfxzM2Q6wDmsSXEjTAySo8hltFdjyiY8Jlm3tzUKYbs571+swFfijE
LSrfv22GjLYP5uFSA+FsJiNydsqou3nMUKh1VDMRkIENRopGe7AHw7olE0y3rZTe99d3+JPrpMrC
Elg1AHfCEn3/RsHuh22Ll9BhfWx5VtHFXhKOwe3XR/lkyLBMpKKzbC4WXu37o/CxRFzWtDHlbKW/
aaf+Go9D9qilzDlfH+mz67EwmEh4c5it9ZOP5VQFwFqEHh2HSMajX2b9iyFa5d3XR/lk74gGHCsC
SnyqN/Ip9LhLifjoDC6oRrieImQxia+f/NiNEivw9CadXGjJoVMokG5HfXiViLxc9WIre7S9kQPG
U4uOoo3dr0/ss/HEiFo2VWDz2BS8v9EIVCjZDs2C/g2bywYllJMnNCrYBaR03WT6v7LuE86upyjp
8DucGc8fbj+3hAHDlxnbEg/h5OvFB7L2O3gydhz3yX0oWMkFxMqzSYKfHAbk2eJFXOwYLDrfX2ZC
QHrDpEwkBOqECXV1GK5xvaK9y1OK9UTDmRsrNhG/SMjOvCycn1Up7NcJCjtPiLrWI6HWuA9pq/z9
AP7XPPoPMF2/jUX3uX3+t585ASLT8Tn7+c9/XBT582vxu3n01x/42z1q/AWLnOIZX4BlBYMh67/N
o/wOeWqUYSiQ8xGSl33kv7yjqkIutETuM5ZvJmKKD//jHV1+S1ZBsPHsDZHl3h/lQiPWZ7z8n80s
G4jlu7QUA5hnYJ2ebigQN2qT30PCqORrzGFo1fbX9GydeYXIze03F5Phdkt0ya3piLvBgzy2jtbG
5Tyt5rjB9WXvH4JepvDurJV16/W1PT2Otb3rVqQjxKvhcdpou95rd0Ow0fSdSESLaTfHh8aj1bXJ
NoZnrub6ANvKLimDkJybPUBqIL0KPXpkU4eCrH3RazclWSKc2OSMqx4WlTeufBpp3zW3c647zuK6
c3yP8PV1uNW9cB25BNfuw2tlcID7dntk5Z390NnhQTzK1+lW5HI0u18hyT/g11zDInvaCy67A09w
xW/qpt4hzX6JVr7XbR6oi99ib7OXI/h47y+RIykHf6VEWAVs8aZ/ki/IjLOvfafxpEuCETT7YXf9
8GDZF/vlXyanPqTbxvuuOlhj7fpQH2Cv7WD3cu6AV+3H1d1dYL+Mbnlo3c7Lbgr+Y/JQldTgAKcZ
9l5cy6hqka4DHrTs7iFckZ5F4jJ/3ffIvuNe2fG2dVv+G5/kV8sWbJ3JzX6pnxQ3uWldpPMHuJrH
yUIvei/JOfhxJ1rHbYsUbXBJ9rSV6+p1XovbctPu1dilK14oK4mD8OcO2nV0FTjlGpqdLV22M07L
BgGGJ19GXHuz4x/dRKd9VT/OK5RNbnQItoyDh9GDXecCpdpVZN6UK4LMgHIYTj5cVW6aYtuwofYn
1+WLOkBbsruf5aWUOOpPbVVdd+tuTRP+VS9dchD3ecRjU7Ttd5aimuBIqCh51v1ozz/7C80WkrVi
x806sa1veVnZvS3eK1wNN+6CGBrZq78HW8rsSbgFuBlur1ASPNXjNnwjAynubF214xWZk3txi5Xv
UD9N3wfcHugrUvq1RKcjcIht5Plt4ErDegliPaAv7ftv5Bxo6dG6JjHMLdfmt/ICsdqFclsfhnV3
rxtXwov1UsAlFNEJLqwyR+EX4i45Iv6/LPj3WLgYBg/9eHIoEhstAooI0XT4NVrfDNAx2ekHY5uT
Tac5UuipFpIDT5YulGbbkZaq290bZhbEiBJWWG1V3nXPCG+0Q8t8yNlvh2nXdW4RbhTX34VX8TY+
aCRtv/nX/JXuy8zduro67Dh/OhK3xIbxCShQktPof6RfXd4RrK0oTkT035v+Xb/I9uHa2vrmiilV
8JRdshIYYCRBIr/SXvGIMQaktRt6RuhkZGqsguvFlQl2Z0DabY+PjLpKs6Nv0hWqbu3JJdbOvxVf
45Xd2rndr7uNetErDolYpqO9cmGWna/CVbe6guVi2U6Q7EWei0xDno9DcFQu/XthlbjLGywq99M3
aHCojJsXzgsdCW6sR43vhuH0j/51fBXsxx86tJ+fhClSAigcubIbZVWNG22dB9+wKcjTHWno0ma6
yFeqs8Ja4vWRTcaQe1mutP2LYDcXvDbRPv6RHPUdpDv9OXclO/kJaVLwRBLRntIXOK/1Rn66Ci6s
ZyVy4ATGV/KNchVZ90q87eWnedqyKLpWLuQn81DWi3TVHjr7VdxK84V56dE0XZuPvi1cZAdocnb5
Il9tlZu14YCYfVOO5lXvKN50q+yO1TbekCtS2WJwgzisREj8oNZcUH0sGzvcJC6fZe/5OdzEtWNt
Rfs23BRXu9hTnG9eaYf2cXI97VoOvVfZld3AaX7IB35lw0V8zJ+fFD7mhczTmVath71nFT53LvYr
/ovkjN7opRvNmb3hcJRXknPM7fqhCV31ct5xCXbUO9m2OHRu65mXxVbkR4jetgm/cXTXCGyLnwHj
pNvpUdsNLifEP98OkpPCD9lEFXKlLWE6yYX+lGxVf9e+aZrNL9O3J2P96yyO7cNE9WOfrpGuPhge
NhvyGIC3NIfqMKw6VPPIVuz+LSY83s0R9RP55kwrpOMd/6/1si2/PFhrSgZAEGxi6QUyJC7TzEW9
K627adW5/Bkyz9epthJSdzadkeFJ+OZrINZ2qa0UL7jS1k/ChcQ1WKob2hPOhzWj0jXWkle4z8rz
fWzHu1tn8yZs886V9/reXN0fAVRqqDDJN3zWnGRbM28aF9IRXtp0BePK7VaVW7nKevlf6wnX6GSE
78yxnL6xRioc3OXPCZ4Ka90cOCnzMedODgfRJqN9xl5yYVXfJ98RfvQAT1sULwguL33v2kJyyfSF
5Cm67IONWjLPaU8pp4wdCmliY66WFLV+Y7lSCxq12OnWvzAqf7SAvCsy/vmP5c+8FiWhsUHY/ud/
vPu39c9iWXc1pz/07s80//nrt4Of3Mv2+d2/eL+Wbtfdz3q6+dkgq/r19//rJ/9ff/NfC8C7qWQB
+Fp0mOr42/C45L+vA5fN0f+dOoKssMgjqiR/Lya3P/75j+UP/L1ulM2/qIEQ8YKrfpGJLK3jv6Ej
svSXsbQWqZNSblrUCP+zbtSsvxZGCdsf+ktUzBY2B/LDNvznPzTjLzCU8HvoMrO7R2b2J8yRk10g
hS7q9yB1rIVstxCoTndbcim3S8PAzWlf7o25eSwDvVkLaKgP7TxZu0jK8v1SaFjTWTPWhAcwmRk4
jvjEzAaDq/C7XZ4H8f1vt/Dq75Xr72yM90XeXydm0m/lxKhNUlI+OTHDj4V4SFURQWFZ7XM4Wez7
moETZX/maFDO/2jbvRyQrbBBRZ4VOyb5BQ7ze5VXFYc6om8vI2ODCCvWZr2rFaF9+Pqy3peDWOYD
MeRYGnUE9twfNBNz1YwjxWSTj81IAII/Ky1pEZHIwkmR72NFrr75KR9GTSy7MxWMD7jrpScKY2bx
3S9MqFPVhG8q1MuNMfCUWU++k4OX7pq8nCkza3i26lTJ12T/DPjv4ox1nAnDbw47eZ2pon5kU6pf
tsThPH19Q6T3hZXljlALhVmpkBQOj0FW3t93o4T3p/iB75KMJqzgjBobvD8N6wZhiYQkaeMmHodL
xE3NvpyMxA5xfm90vRe/JTn5jjRzrlGmIh6uFQNF4pnTW7b7v+2r/j49RABs/pbQy1MEhzkb2CiB
BLtjYJmrNrEUV4zV+nksunFjTImEp0goWC7gEFhL1EMcq9aAto16sQdt1p7phr2v6f66W0vzEFIf
lm3Kiid3S58Bb4eL50VDPc5aMJhGr118Qjrhjd8zc0xXY4a/7sxdOH0beUi0SvkSwYuTdQbE+4eE
2SYF0gD0cem9O3HaK243jen1mCoT+sd6gn2aR0DUylm6qDVzWAsVj3SmnuHEstWsp1JLWG5I5U7w
Q+FeRBhz5kl9cmcY3kutVeNrQVPy/SmODbp3OdUJW4dHc123/ujhWOpdNfBH2ngETRl1Zp15HO+r
ODwOSVxSs8jdpO644EHfH1TuSqWDvh97heEHa1Np+vUMtuSP+qy/jqIu30LKEfTI6eG9P0qO8s6K
kHh5Y0J2CrWiWHfSTsluvn7KH+4gAAAAaIu0CiggD/zkMBGfDiLddDeB+n1BmrO6zXUitXCTt/56
7iJ9DW1Rv/r6qL9UR+/eMA7LHMil0TYkLenk6lo1tzQ6bKpbZLPgb2BwCm+qNIb5qpiqcJUNEj6o
SUk1gnGEeqo9YhIxv6HvklmVmwQBuQLzZc9mqW5vE6GiklYoyOwXF74GvV4ecJ+rU3lTYzaHY67O
400ca8FhKalckqIsXVe0RTWvbNGz2ER7NYdgVqTRiTttSm1cQwuJ3y/GdccnYt2IsVwcuY0sWSEH
8gLm7IXhuLB5rUcZY09gNQQ66qHUPoTlqB9FIRvyFej3Ysc4AX4/GpQ4nUSFZOUkUVIMttwZ6W2D
0Vm0TakKZDcfurIniYfg0usR/+emxMNjrhWJgGcnmfv0e6sh7PAsZUofRkuOfNKQBKF355bJw8HL
iw1IUhu9WtdEG2DzqbZNafm3Q+RXD6kaIzTO6rz5u3rIyo2V1Sfz9meDiK+Tgih20WdJywT4W7OU
RO0ZZYNMNrCcCW5BjOAaQIju6RU6b2VO+2OYEoL19Rj6MIcsQwg+B0BR/i6Qqe8POhDi0CkBvkSy
1nVvBtjuVXlZujLgwT/9zPAVFPkIcoX8H6KE94dqmiBhJWVxKF4IwOW1uPLDMHFKpVR3DHFW8LqQ
nvn+fnJT0d4ruggplYrxB6BKEPT+OCckTRVWewHDHp+lQYi85GM7NFiu6G0t/vk9pdAJARUZF4gV
5eR7ShZ5KGAZ5UKjSF2hfcQrHpn5SqkCY/P14/swu9ChQnxBuXvpI7Euen9PWcxhcuoLxsxMhDH2
6WozBCVS/XjQjgCZmjPH+/WQTj45JsoYussgXlkRnYyX1NCqooMk4WY6DAcrM603q8MoAHx4JALG
zLthLRa1BAyjRtou+sZYrsVEUwxnLs1irS9OEleOa/GqCoBZkB7eTNsmx69/5nX6ZGQTqwT1WkMx
xAy8TEC/vU4+FvBBaAv8E4RdHLpuQUuUvujoZXMOzPTZoViaYsCS6Neja39/qJ5EIPytWPCkEP/e
gLVoGwsCZHk+xmcewCfjmQ7a8rYuGl6ki+8PNYVyY8Z9bLgwB/wDNrTGnlmJUUFoKH4NLcplQor/
TMexTKMLcgsGHQVy4txOhTCFZUVQQWbq4EaS0yMENl3LzWLfHeX1n45oNhPIvulgwQpHN//+ApFC
GSmUER1DG2lCMbFnXjV3NeRsdII00tIzDJ+P6xCaVmhuMSP8gr+fDGg/VBJytFE5Eq+grRphag8W
E+uZwfjxPVXg3KN7RHeCdulU5VxFOD4QLWtupE8WBsqoWxNq3h0V3SqIuKvMM8fjr+Q+vX9R+a6A
KyQmFaItC9/39zFNLIstWU4GjN4LwJ6jMSelVVJ7a4WGgSyxvFBCHzVIWO6asZqJQR9aXPh+I9EK
Mc0yBnZhWrXXANqDZK3rlC0iYBG42RQ/cQZMLk7RjKwe+qpVNtbczncs4Clv+1OZvkZ+Ma3DSBne
miwqLgPc8/KqIkJysFMlHLoVEcUdtUaT/DwPU0F0xP5Wfx9jWO6uYKjZVVHWVmDnWpM+VTFESVsV
AyI3YrHufobFArzrywAn+aDIw4tfsOpyLBzeLbvruNqzXxNf1bocR4dHn903XVfdJzzttyRs/CN0
NtyDfT/7iW3WrbgQo4U8c5LKyEJeJokStyaOxYtWqK2/s4xUW26iP11pQkQ3QsWO66+aJMJ3OmVh
fVSFeiS/QegMbJQJAey20EbGXulwj5HmEow/5bbCxBwGevasl22VeSNe9zu2DP03bGZTAH1gkIJD
lyrggAVJCJ+zJYnBbkoToyBKF1oR5Le038Dt5OWqnRW2dOhos8xlaRS2nhRi6lpHo6GxYhqVVrE5
KT5IZBBlr/PUCDc44mPq2ZXPiQwL/sfGYKqD3MW/Dq8YoejrYiZ90+V+4LqSKOhWdTQEN+mU+iW1
YcJncLOUD6zYaJkIfkQqdtTPOUXCrJJnuyJ7mKSVRFAoqxWAh6A/gbmBMdW0gt23IznzxFuIxoEk
E7+jZm+292mByQukjr7U1qsp37UyblY7mU3yWqDPWeuKLvpexMZKIwzfxOSUlkU934qahko7zv09
T3CUHBadAz0lfJQUZwPBGJZnyw9CyqRlFPtKd+xMvNtgImrjLhZzoXSxO5vmBSi3YitoefhDLmQr
Wcc077dzOwDCIrAq30ZKjuGzV8Tgutdn+Y4DiakzNnXxMIz5fMO4jvAzh2X/syqQca+TYuRs5YxJ
ziZMrbrU6+isneN9x3/5LvOSL4oHk0KCiXP9/UsejZqUgu2U3Yom5rqCFe0yBdOH04XBY8mR2Yo4
0Nbyh5oqxTkd3MeyCIenrQuCDBwlG9yTTjwBNFUlZ4XsljlwClvK5sqt04XfMAEeyFqtXHVqGbgN
hAy3bGrr0lIL41Lmgbum1g0H0oXPgUY/zsWLrYzdLCsUVmGn5PJWyMwBPjZ2WpNNBUbN5EowIRdV
4Nqvv56qPpQAuf2L/IOLX7xdNKXf337IvkqnGq3iAsLM9x2abweWVLuS+3q8nQhWeA41IweY0BNr
VNMRYt9ROBOME15novAMwLH7HmfB6usT+7hIQNaDuJ1dL/a2D/K1KAX4IsXkHoh10R7EbrAGW9FL
YVWYdJRJDc0fsNIM3tdHPfEWLaMRzh9OHqT1C4bvdJITra6ek57k+RRB+q6M+ODDbG82ZtR1q1lh
WtGFxLgyotbYpjP+9iVVsPlOHFD22LTEXHx9PhTCTudAaseQqRE3KeSmIjF4/3zAFIygBZSAFUTf
7dQwnbVVorMbBHnrg60CZhDJ6xp17zGAZpU4csnwAdQgYkpmDP/oJ8qn8ANzYzsmkECcLEVSYisz
mXheVbO+dHwtqcstO2W+dTnBH7ugNK2OeCjofE4ZKNpD0oniRtYTQMW5VNH2zBqJXlgcBphs/SIt
7A7ZORlqMh9J5ASa/i3Uglx3xGmSAEEksuLzMnXRESZIiDtDJtHBzsxEbDAKCfprMTWEQIRS02Jv
DtOSRohWD/eFWik0bQXCp5xSHYKtBNTtUSkVbNbKAL3NrSvS2PhhCFmv/8XcmTQ3jmVn9BehAzPw
thg4U6REzRtESik9zPP8633YbUfYHeGFd95VVGVWpkDwDfd+95xGVpi6i2VQ8SVRoGJfSxRXY87K
mRkMMenzO/rFMuruxV6ntd9oq9FcBtZdw8cgrMmNmS7MbSWz3T53DhWEcNBJxe4mV1ewhdAcAlpk
l1dwtXD45tkxNHRyav7aDBi54xkO6ZZwJXWuuO66MmiYKDe8KunpQc7LnVBjDE1/nave+ptWbqls
2Rfz4qcYF7V/Tlbez5dVxJa+a5Yqplm/tPB+DbBLw4GNu9uv8D8e7hNW44lhSWH6mQFwPljyuTL3
6dQ37XaJ+wx3gzW22iMJw2GD2MVoYIq6aoSExW3B6zEnxKR43sWXOzbMZso5nZ5VOdMos2N6D3ya
8g42GlqFofGkpj2Pek1litVQu+84iiZkiIv8hgxlYnjLEuuLQy8qCNSNi85kkUKHllAkJzQoDx/c
JQdqVmkbpX4MSCbau8uUAJXsppESHTShLUD9JPWSrFPMcGri/rnr7PvSPy/5tl8qt8MLXjjPVTM5
AHrbfN7UCaQgv3KMAVFdF2VZ2CvzoG7WktcUJEpWIx0ja3tJGYrVfVTRxQIkpI8xkul9B+RxoaeM
1Fy6XtUmxUJRniropqpl9dmQOVs8c077Q0uRKfWiabI46Slj/YNKjd47zpIB2xKR5oGR7Qy8XT60
DAA3eWyd0rUVOeI/6epM0d//SGdRul05mzE0LxLAQNKWJdrWUU+gpV8ZYA54H+f6hJdNfYm1kneR
64zyhc3acbxSFJ0TtCux2l1lZvG7tOZppxQCaW0SiZmGpAYcc0VU/TH0w6KAjYvuOIuMFkOwdLBR
vH6G+XS/wCoMuy/q0vB2lfPnpFBKDIw5n99XZQWNKwUvnUc0sdo27Xw/5EiX2IAyJx6UAFEGzPHc
vWx1p74M4MWgKPJ+HebVTH8sp1MeZQd8x6vzZPyC892q/uTk6kfWCOWZiTWIaRwwlceiNybDS6jW
3Pqiifpgssf8I0td+33UxfBsaWn2O432eG5lDRFK6WroYAXWnhdd1PIr79EhetBBiWynWW/Cs21j
XXp85YYihIZW5WHeaEToqME1i88dGxu5a88AtqJocSxvwq8jvHv7KdRNmAGou+7sSWPItUvO+RrQ
GHyXYltyA/hE/ZM5fp41y8Edp5pviMV0/v7utSzDAdQT/SmmEL5BOMkJ52WfzUcHKsm4WblkXqO5
md7noiSXosMjfskGCXKkaTQj0PNxRk0Yr/KsjUhJPQ3nxeLj8nLzoJ46nQH+rHAaujWLYe3YaMhE
TtUER4hpFTXZ14PTKFAai+ShKNsGf1x/ZysYLhnPsLXlWgSlhneprqvqFWyuSsZEALoIdX3s/kIh
YmlzZapcRhZMGVIFGEa/58FCGmjTlN7UnKmvU68I+JR8QdutWClx+oluxq9qhMGC3QXGgl/NiOkY
FKsaAs0ZTS3pEn2+OGZf2gEy+HnZrkKgzFwapN9TNShvfNJtQ2fAgEPfxBMnbkvm4G6ZG0nuMBxN
vEPC7z1Ykyl+ATe9k6wA4sahyAb7ZYxKti85VPnfRFtVqDuKk731qmweG8aE40AbyvLULAksFFBv
pgVJ1pwjHwBinARzY+VmsBZrCxzPreYvaeuEDHSO0O+R1qxfbaxE4y6uSjbUfjSyMuDDHE4zxDY6
T4w3q15fAbjCyDUGIF9gXrn9/aA2VIP2XrSkn3dxadgSnBLMtgC7yIQOBVscNeCC9sG/CoX/p9b7
OfmGQlv99v/eWP8f3fdL/VPe+vbnpz//qf/9V/5/bMFzRP7fW/D++vMd/1sLnt/wrxa85v6DSWSQ
BdDGMdXpBifcf7XgNf0fFIPos7OYOYJhds5e/6X90P5BPwcdBC0/mxkjl9/0ny140/2HRWGb4CZD
OvdmmPF/acEzq3wvd/33KgduBIZBYAVwzL1HSP+9HCYzV8FtfsciVe6tApKDVEDsYBi8pKXS7ZlF
xM6TqrCXOGphh3T+NJlRecrSvrWl2hDkMojOKCINWvdLNbPHhFadnCkE1GZ3GmtAOniNzmtllQ+W
KY5OkaLUERwVlaXcgojZrxyRzNHAwtXNx5yKax1rsBmhnVhp7omKNbg6KzCxsEKfhVV82oX6XU3R
zuxbvDiCjLRxUGvnKdbHzWCGcf4ai59qPo7itV/VnRUd5ARvPTlprH2NgU9ZXbzGBOhElzdatgLw
WGNY36L+YriL4dmzCpbRi7Q1LJLi2ouZr1AWuqxGCe2Lsdwv2RxyuKF3fOwsunvm4qfrbc3POhUB
xpkmYoXfaaa+rEi7JrE+uKL25qbYKeJ5ojxCk+KSth9ridaa73HNfrgSL5LxQc7VeTH91iYga3+Z
TMkPr7Ko6Sp5d5ajSM7gqPT+0Kir37sw+TrrR5HKc9/g010UiKVK99zKP+AhEMEyUnjD4eXnerrT
cGEt3HTpq12nGMVBrIO5U8+xWe9WVZpAY0zrXHXpds3m77Sdt8XYFt44E+WdyQyq0yVeWrCR7sbN
xr9Zu5mzP0CiDS9T76DknK55Euj6NpHg5EptJ0aFJfFi9vAPATEBSDDV9FHyx8acVzPjYIzXVn9N
KSNRdvDr6Zr3h7sSrxzHDcdoYkexiPfxUJ3GTOMQpZCOjNonSla+o12jEjqMYwR5216lPd5aNxu8
xlq2nVFad4obCu2l+JiZgWHseHmUlXs0RqJ+Dlyh0l03gEqEP6toxyb1qbN4uivsHg59va9zyzRX
7VdTf0zEYwEr83lJX9Wu2Eq4o51T+O34VnOR3vcgxFMLSk/Kwa9Z9JcOdyHTFd5UkGheoMSte0Fc
0erLIzi+1B+76mIvZ2C+v6kzP3QiD8oW4mBfbSOCZlb2gV8yGIcp6NzimAydZ5bHJb6xuQaNTq7X
+rMM+UsrxU4CEMrpbVnqeO1AInqVCzV9AEygMUWRMIb7N9bWjanlb70+3KKkxOFBuXF1aVu2DygM
QzOxHjsSYAz+7XNT2U3GdF4q9Vvk1gdpB96Dd4E6mjJP1K8QGtu9Wb32VXscywDW1+HOEqQvfhz1
GeCcAIWhmtfFHnduFj1GY/EbS+KhDdgR35w0jfd7YB+zHoZ17P84evst2uoQ//PTQO4bk31LAGXN
ChAqRvAO7pJ+sA++CZevh2IZv51QfzQdd1nijoKJcxaIKAkpWB51JQ+HVgapLK4kN0J1dh/nQWmw
saxQajK13ADUv4GJ+xBWtgbYt52LsnDDU1Z3H1fQURa5LMHiKnIzx/mFRimjH2P7AhvRhwV3VtV8
p1IeK8uPtQ4Ty3rPsms2JbsmoovQGBCIv7VoIZ1arAEyUm+u4y/NbR5iCOM6x2xKdGviZTkMqQQK
rq9G5nrJB2t+Yv2cAs1ZTlrJd7qNXdtzK3h/jn7Uc6e5VbFySlCw7lnOzW2zvAyAFFdTH2kCOZwX
ClLKlXnLEJw5a5KEZg8o0IWh6alRd1sIKxYQlx6Lrrwgd5d7F+buxpb1uotaWH2VptibNeY7CaAh
5QSZfGZ6dwT6HQ5VdHFHkMpKdnIrc3m2CvWtzZcr7fpj6lgPWonK2jwOCgblekx+IH0/cVM0OefZ
Py2SdR8+mkudPI13YtG5YeVuemjNYg4Ka76Og6V8GL2gxomFGma3Bba4W6D+j23abGysCs7C18hU
ohNTe+1D0jQcxUfZebWZnxwranZRv0wEQKk1PPSNmZyTItK9TAyhmxi2pxrKuNddyPBqbbzASC32
aaTae5eT6k1prSFw2jlmxVbPEeTe935gItq25+SVM9S0sSjwP/JipGTxZHKC1DUfJXbaQHZmtbPz
DiCYWzdhLpUGyDqoapSGEVtgmvlYsM9OKzbNyt1sgYCuDPFWov1jPfu2VOK5WtrSBUrU7CapcYYt
N+VQxnVFaBdwuF79rXt50xRyk1CDNov+BA6UoQGsLYHe1kPYslRdIUHzdRmFXT60htlvjLgfvxgf
IkSVm4u2Z8wPPx6pHhZavXxwJhc8zDo2FybaIaHbz4o1o3dNHRZGrt3+zDH5vuFJ/dMsVTWIXT0Q
k1Ecsrqft7kb8JBrrkNN5C1zlu17pzRDe+CsHy/ZRz/H6iZOXYhhIn7LJQMHqnGScz3sAQjfkmwp
z6aTZt895WOvVqb0EFGq9qrCcn0aFXWwgK/0zIYj/5Dk2nYCULvhuXMQsPWvIk0bcJ8aL6zd5Bul
6q6WqYyhVeaRb9ZQ06266EG13f9vxqBCFm2LS1nqfwxEQ1sLz5jXxfEOLeQznY+LpbqTb1RWcxpU
jgbOK9k5sQVZbPhtOq++Ui1feloT7JUzPBV4m77aucsus1cTv+FAbL05L/NW5RyfrL+yT7SA6rjq
53b7tpbl39GWj0zYqiH+VpYAPT9rS/piJN2+k8s5LrTHVXE2hlHuemt41tsi0IDWQg/5np3ss8JA
CJh72/LYkyTfMiG4td0BhPEmMk90dWjM309J1iHprK3IWj/m8pJqE5mWyJ+6+LAWLvnllgkIMsHN
0pwrKzuIubhIMfj5dGk6a1eWoAbqehsZdgjiHWAdpzQws6GS8dUwtfqBZ8/R4aaYqTjUeel8QNkb
j+u4ShCAMe9/rI5cXRVU4F0xpSsCB8preF8E937VjPZApNxtJvV505bjHPRxpRgeWEHg+X2zwvZY
J5GH5toxcUGYydpJhzYRkp4k5XatiUNTG87xjtX6yhSOjLEaIbNu7YzR2V7dVvUaPxJnZUsk65Jv
upEMCAJFdWvLXGz0wpzpVvVWaHQ62e6VDakUzXocIYM+abFIt8O0WrshzrTT2FbpJ/e25qnithPS
uOV41AE2vplc7ZFi2BAVkSMYJjS9ebyQu8z2TW2puzSfm7fWJGFmTgYTPOpIWn1RyhL6fb08p+tC
Rk1Yw6Eze+u30ADVVP3UPwpV+WMBaQX82qT9g9sTFpplxUGm4C75kFIA2AxumTxTi2aqhB/dG2PV
eSS46wTpCDov15x6BwCbC60y4sSM9J6VLzYgjs+WP2lTcWgTnV3DaYxlw/phGDtKmbsZWcFhFMm7
3nWzSWtTtd60XE/8ddTioHOG9IoUgQoDVSCD2RZg816Kb/XFHgexN5Vy5UOF2iLbiPMJpQ9fKzoF
oStjXWsqjDcjLaL3wujyg2FMKHOKYuWMSJzyz0pdw1MajbFK0+mG7eQUw3kulfSdApa7nzWLPp4+
FVSzyrwe/64waXfzCFRQiftPBC4qC6KhBI4ymGe9cp8SYW0t6puwEZOgtd1N0+pMnimHRo539Pdc
bHmS0MylcibJhd1hfjUzJqCX6UGniMmrNM7zkQN7F1BaoeG1KMgssujTMKdNToCXGkR5SlTtJGJ2
wMVlBmyonkHPvxjoQdMeoZ05szxVz+yrB6NzQxWKeDDT2gyp2Xwog4YDVdE21KLqsFErphzS7qrD
v/YbQDSOBVRbsF4yAhqdc70611q8F/RBlLWiAjQRqrfla5XNRMOiS0fyi5Of2u1Ry8cHPEvCy/Sx
8HBLS7+Q5ts6qXo4jDoP32l9xItfYrZH9gHaTfaSJId0MetnXW8w7FJFe15z5rBgDwnPZiLUN1NN
30D1bIM6bV/WfBVPWZYRkJVMLPS5fSjIYQ+JIzdRRPawweTn1Rkv/h3e75EPqsO5Vg7SMTd6LZ4W
7bNKqEPX/R2Bu40omrCjhA6ZOhGb4D+VsJb9SacFbKccKAXU8EGZtzPMXFezfsslCRs0HdgpQJzG
tGfSc6O9USJu/gpt/It65k7b78sgztV2k9Pf8zVLVZgI6xPc1TYPgMvAxMjPOowBwR+qI042BAPn
UfYNpSDuLQ+M5j5IpSNcrg7XOp40L3Esd5tDHqa2G29rpQXxaNL8pxhEx7/sGFmBE8ONhZzfht3C
OWejlW1XXSY7KzGMN7Vliehi22ZYJOvsjUlS9iGnNhWiRGwusZGMIQjUBIC8dI/dcJ81BsldbHRY
eptKzc0dFoGY6aC8fJkVRYTYtONrjpPP77HhvBkwl7a22rbbns6Mgu9kFm8N/qirTR3zJSVXeXOs
Qd8BNug3A7XoxHdzYb3pFpGQeGzSc14q4lbmSuw3VW7S+XDpAhKEavaamhRvE7MWz3d81p/Zyfuv
kfPGoV8H5aCSNuw2Q6P1LziJhsuQlelBQXbxCQ0V88iYjePWLFsKs5YoxIOY7P69t/TolsElf9KG
hI1ppOa5evDDi+fBWIzP1TYZvGJ8XKP/rjdRYIh63g0pTghdL51ni5n4jVtm80Nm1epx1RLuYg4v
qu0U2i3Sm3sCsFXOJdDxfdE6zUNEpwDfnV2z9KNo70l2rI19YhNYj1h1uL65Vlu+9Rn7pmYtiz+q
rXlj+DZ+h5HdtoGBcehtEFavb8hx6sgT8nnfytQMyUNXoWKlNLyJLs0yYfxK9K3+NGtQ57nQDlag
l0vGoxnZqN1O+BRs49c8Nc2wsUt5FfoY/w6ESzSvkyY2hqhaB14tJyb+ajWIpSJd26yDwxURp8xy
ZFKePUJkLuGTkd5KVYZo5owwncpTzFubiHmv3dEI3UoPmzYYlMbJM3v7uVDaK/tu54GUa2m/MW4+
mDe1iLnHZFGQR9xotFmhiNsgrDfKVfsritH2jDYKqP0weDinxc8yJP3DmKf7JCrGsOSmHg4WPMQI
O3omsvcq0vOt7sSbSZhharCGO1nymFqd8GIy2ladfZTVzLDlor+3RfFQ34MvAzyMZxdAIZOLpI3H
skXM45C1rct1POaEaYv4d6VaAo8BuY36NsTRXgx5OJna4OndfZZAX8lCRlHQ58YB/QZduGnl9+XT
qdLzzQh92RPcwoy6CLiV3u+Rjy5yd/7lNO7saGAgcny015eUZMaSU3agouQCpa+G+FlNmGNcjaoK
OLHuVafaWW2LsobYCbc+rT7r9U+vX9aKkxdNEi9PC27ZNSN2mW3RolMr+MyUNBxGWAB5C3FMmg2D
FznfIVpSnSp/Uq3cpIXzU89J/lIWyrmbpzZ07gZBUUTmTtM7Tt0696ssrS/crPY8yr8KE+CwLyIl
lF2/yeT8x9btK4scaz7wG37av/hQQrV+jxR8A+AHqAePk0+GSXp9c7+kpShS3DyztsiU+OtTvGaj
Ul7psYREU7iYivpIf3o4qpmtbe5J5y6yRdi6ksHPrBhxvlAqtCI+u5Zepnsy8o1M04/G1i4yq7+V
WEwBXBgkVkq2+NShIZmXlcm4GAWZNi+zsK0KRn1jqinNch/kropmRypF8Qu96h4lJg2v6VyWFgjV
WvdMQuQUDS6nzKx6bWUDgNf9g02PBkJZJltNzc5jthODcxvoznl6tp61VvVigF5xKs4yUg3YPz2a
wJQWaR0Rw+6MmrqLWJCSqSfi9fYDa/YUyrI7msR0CCFUIiyFjjoUzQJC1pNKQSiEvZ/+kWvKS2g3
1dtazb/a1Fu457mIqm2ehjTjHmgUHQSCM4oaf3L6YSdT2qehU0oqaJp2GUobovtkzBcwRM52qggR
x8uxwnQxJDB27xsgzh42GUecbd4DZqFuoq2rV2Na4arnVHFpqDMtWIOHnse09dS4pnmQz9ZJofR0
MwyejcQJ6fdd/9Bm69ZO5GNRcsQ3Rv114e5Np188GLrkeZXFqlKa6VDkEbAoxoy3Rb4Q2ci3ohzs
ow3/ER53vO/WauOSkAnbeL5qeWE9F9QZE5eZGlkgpzLz2NlWVeNsQKSmW3IVOcK1yn1UYjj2k7zq
q3ngb/LKnni+x58Kx/0jMJPt5KKzFKbsjZFMoIbRVNSITs51qYaAya9NBN0WcDDauyzZ0kIjjkyA
JFxM9yg4ATXlvHyyWWmc9ZNwpCR0GjKNMqquYvlSl/Y6Jlp94Whw1vruaN+/F+NkGoE7pY+ZUBxI
QfJHG+MsJLT0jfFE9+jUu7c5X/naZ9UjdTQWyRYPlMQt+0gSMePsUQ13Gcbokm9bgQNYtXVa0Jld
KkVPdp0mkk0yDdRmlvJOAjZ8Nq5rbhMQS2r7lcTbdlqI8+pOXV/ZeLZlo4qdRof40lu0bEvWYMdK
L5pd3FyLTvlo/B3r9Z+7Ep9IhHeMVzTzAaJlAfrjF8uZs500WVGXfqPSiCpghPZD82rYnwlgh4uc
VeMSD3sZVYGjP44x7Uv1j0I97uZW1v3CAwpca1cUua1m3hZ9ybYuw/vPZQTjnXmy4ZKWhoLRgXlT
0h9nKx4QIKbux+A2HBQTTEPUxSi0s/DSFSNNM0GDzAUJj2aJ+UnpPqcqUgwR8R8HPc6OcR0FpXoZ
dWs+pErVYKXh0uWMoT4qVEwb/FWVSZSWL0RqG4Ij75JzUKE6y7RBJqK9qjELL8ko0q6oXXxDyctd
jQtKjYRDq6ShZfUQ1bkgU399I9zf4WWMLc8sHEY3AFrfbRvbljU3S8mgRabb+Dq3f6PYtUgmZmIi
snvPmh6IQFNZx7LqhiBKBnNXmiKmgsCxq+q7DktDYaH5XdgH0/o3VppgrrKGeJka0yVZ042to4Kg
2q1YB1qX9CQsR910ffGtS+eYNeWJkp2xz4bsvV2kehwHuz1k2bQvClnvUrVwvCFCT+gVdR7QtYA6
OnTaj6vm/XbSh1N+f+z06yX3avwfSU7ScWEIXTd4lu2X0KKUhk5Ea7K0ptPk8pInkXPAhNduCtcc
AwMl7KHQuu+BUbznNLJ/4hJIoTQPA6XkKS6VDYoUdiQpmABOGSb1yl7Vgjkruq/Gtf5kNV7ETIzG
c+1Oz7wG16GATV4b8ofTj35CLHkwJts6zpZylGNa+Op9DFoQ1AgZcAEVNkdIsjICzCmqj0GZ9rI2
Sl9fuVBWhXHO0vnKreFiS/mmDAh1ChNpwSrTbcOMdiETZsgbzgJ5EZ+Y7DwI446p1knx4lEpsKtx
taV57xvrHBYFKoG5EmAKzvFwcOCLZM9ldqaheuHaigvC2dDDt9n77XzjIDNkKMgvHQVTUUuWr+A2
TA1x49btGaHjZTS1x0GhvonoM+zbVeFwIy7g7eFNIHrfiPxHYVi7uIvEp6X2tMalKjENd4HEzlD7
69ynN6sHnEri76Jhd2inavFNfXkYMppHjfo3shNW+yQhwpj00k/5BRcHHoeX2T2ITAvxAdNySIQ+
1Vb95bi9cxT3HkQmoLO4N9GkJ65Wlz4a/uL6azYk54G0VTLysqqoQ11a02VR5JGsa+ZhLHrrpcWw
UF2xgz8USv4oZO9RQ/STVRwUY9mVPeSPleE7GwasQWgFVAd5sQH8Rdcsj6OrXhj2PU3qC6JQznmA
YoppW2SdG1g5MYBxuE0kdzkxwXwYOS11kbgu98ZjzRTkiMBFFm12Mav1OCzMzfKxSkmlDB8ekNmI
EGpMooEZTQxNOpXhvNpLS7w57J8ecNcHp1WJHVzte7VeU94GK7HDWY8vIJOWwDVYBYa0Wi9MIDvE
o6soyAbH2lNseRdN9ViN1EfmWTB1T3tKbpuVCfcYoHFhiQ9sPd7Ayz0ZGZ3P4e9I4gwRatBam9x+
EAIqsR3fpQfnJmp8mzGznOtjPbAAaB+5zuhXgXwyjj4lm5xdT+EKn0PXnpf2bJfK2ZyHA+1h31UV
NKTOJUmiYxW5DXtymnIWTPwC7FbYUoS7MbXVb81Kd4O4gUyAI473QF1vgj7vM+PA1g33KbQrQ2rP
RjWlWJjINNAgQmF05NZ8MJEoc2cDQeXaAxCTyvKHnMYcszlTwOjOY8qNhBq22QV6Qz5ZW5U9xjTJ
GK37I0oWS8SzyDj0FQlhFbOVw+Xz0qYlsl9ovm4uRHlSF8oW1yJAvAAJizTg078QreaMpS6Ck2He
cRtSHrOhPSi5fGxTsFyueYmVPDu0cbEFaIoASvRHXXfjgzCVaYM4+Q1vx2Vps70mW7Is+eyEFPgc
T1Jq8tMuhyKhzkdkgM4L1rNfVaXoupDYv+t8Y47p4uawJpJu7imDoZrZMulXHxW936VmHlTj+lTo
GGy5uzyOuL4e4z6mtyYUfqY64XilC+VUxx0Alv6yNjqzw1BdkpVA2TdRzYtqPZVVtEODigEp52bX
0iXOq43e6VtzKZ/ctvb0XnDD+9thPOOgv+vdjLWGxWyfpOmGoMwW3u8moSDXyIbOt70RJHgqwBJl
zcAiSTBt9J3q2Jd1EJvPdtZdEHyeZNw8JLoSzOg6HGNiwVkV84OceBeSsTL9fsh04q02glVbcrvB
vgvtZB346QAubhL7OZaLn7WvZr5sSG8+YBPcyHafojSaT8C3t6b8FlzMkfKhC7lnBchctrpn5b/M
/LP/wubLBELT5N3u543Rf8fmRjXqd0J6f6JFuarTPXNgBHK8i3CpEUEha/tTnum4cv4gN/BrLqAp
CzNZYQQbYQ/cnmFNL7c/iuK+bowJDHTBVGJyICkT1A4TGA3uv+ea6Ss6+9T2MlNzfJvXeb+6XL7R
/djqU5o78tbKrrmWBSXDGmL4vmsVsSXiofu60SZfkPHMLabcnGYOC5LfdviT6N4zpdBQbKAzCa36
mLmRec8X8KMu8XKua8BGZJynbT8igKyK0nwtE53r3Nyx+KckVwPRmozZxvUFd4r2MRoxcbBinijt
5vK3Mx25VzMW7NRUq7dB68eFEywToG3q1k9Ys20fm9KLQRN+9FLTXQ5Y23Cb6t2Vic3seeaE78sy
Dwyto8tnvTci2iHUvKWt8uL0hIKos34weRLWSLECJ2chxffy2Kmmy871ekdJbquFQYpoKrEJc2co
E8W3XfgfFK6jgy7cJsii/FtP7SudvFf4mns9jn9BKOMTjblnwhzusSVwfnnqXfcgIoq+9WxdBGQA
GpXGBacZZSdiWmFNW6yO3lnpgXBVAwVjIyi4zIwWPULi+GgxVb4oE1lIWhymXk1QDPrHZWLMxa2K
azv1u1UYDzI3L1gUPxXdejIm5ZAaPY6cdptaJPqBOsD5GVZlJ7P0mle2wyFR3mY1PRRG/26yzSJ5
W9nOzZjwW65sKJ5OnjDjWzMb10LFrKNQsq4AGk0zzciBHo6WnaOoQlHqDF9W9ttqg+KrnPR9rqwE
S6j/GugVPa6lvz1ZSx4n2xsyTjINNUE1/mGZOanmiMVjJX4wjeHR7Xs6Mmu0NebscxBZil2v/hmi
+MtQK87aKMcZ/i23fPg7NDq9N8XMnSva1jDZy1d5EDY9IWCZtLnlEXP4K6fEB0ND2In+8jqr6H/i
5QEqordE1uwhMTulBltqZbh88VpJweC+HGv4S8m1RdOyeCXx2R2iNdVjOvy9XiHzxONBM+d7tzHy
6lIEalVD0LG4v0T951IXlzTqmMZx45sa2zwUwfF3GW8DWG011z9Lc9mb/XDpS+hZFC6YBfnVTUXd
SF083z1dU9dQ+XXus/WAhIZm65auAQihBLlTzEa4pjr2baY8PegdDzPHxr4wrmPR7W18USjm5B/m
C11PtZVPXMUMA3Xab6oxT1am7oGWuPQad7jGs3Yh1vqgq/ICHz6wux7vcXcpx3ajOMuTI77EsGFa
+oFeIkLBPgstm/RdLiDHTXdbMIFIddyBLfix6JVqpOU1tj4VQbDOqLiinXO612ZHvaXQ98y1+wTE
n5bh5jp78vQ7xk4e5+KmZ0rQ9/Y9HGBJemhWS6C95Q4XZXsp5mMDkSKMJx0BWYxPCgf9HaKSh40W
XVIoMzQBKWGtKNH9imsu5WVOumrfkV5unG3qoJMlCnlEVh4zh1MT0insv8panMiE3KwhCZVVK7xq
GA1PpXTXdwbdmnSBPU0RHVMdpkPZv+f1ciBq+le2/aGMzSf67GgL7TMFjwN318UzFpqeXDa9ym4r
X44FJJcGwGdZ3ckMWxyoLo2iVgvSHuDHndJMbn6seeVoT3IUyxHgjqfBVf+aKUpy03hp6uIrcv6D
ujNZkhy5suwXaQmgmLdmsNnnOXwD8QiPwKSYAVUAX1/HiiyRJNnskupdbyiZkskMdzMMT++799zq
skT696S6byGSgzUlaezjMdjKqf81hsWj8Oht47X6FHqM3to/5S2FkzK9iWAO2oDC54mqzuyPRZJj
5wa/Kb97pZbxjkJTsR3LWd7ZjbzMVnufmdXaVr3G3hBV26jhOTpRc0EzXUZhJUG1tlAfDLonq+u/
1JR9mCFxDhwjL7Ox3xbd/anZ8tKWWAm0cPFicWvbqFHczjSZr0AOmuyPSWW4nUL/Cy0ZUEDuTjuo
Fw+8hs8yXB7CkHAebVNXy0ag7D0bf4N5PcM4PpXrJuQbpT76pqire/S7gGqqDNKcaW8EXd/XoioI
w/byJ59YavVMq6MJp1hZrG3V0MbQ9G/6oSXqi3y2GeS48JBrVp734hR22qKLjz+ks+dzDruFygcU
XIwq9r71o3ub/ORNUmYZRLqKnKCvto0UP9dxxCGVvUwCXlWuq22gi2znlGEGR3Hhk2vZlqXSabgU
7UvNAmLbk6HYjj1cmITblDcDEQW8Pofe1y7cvfyPV0TPizshUhcS/a46RKn+HP0pDt2bumUVs/R8
xlmRx4HuP2t6oV2OCdm+dReIiy1WDd97w+wfszz1UDsGvVs0wLWlzr5owH718MhfaogGMW0V3k9H
WH8oyeZxan8Zw1mratsfMqfAmHwHW4n0up36OQ7yR4MT0mOjWozeVoBQwV1E4bf+WCPsE0YxOjmy
usGIjcEhP9Gb98A3dRER3jRWSw8FVuCWguVWsptQeCEIC26W7H4abqPsDrvQmJTFbvT9UyHbc0qt
Z9fpp1Cp9mS13FWenbx4o49pYsIcs1Dh00Xm7Dvzh1d0MCBmSbR6tJ7XdgEQUV3sWd8RrnwhfHag
rWofZETPUcY2pvLFYQRIJlLnR9I89gLzGyCcPZFVOowm9lpV9tShUSPNbdwserRxOI7p/J766rNb
M5BipngeRPlL40BMgt8OE8PA8td4NHgz5cvxIMyhLU+L1+JiYBtbqtvrHVE0e0X+C5rTJKd9ND3l
6AJmV7rx0nO2tVh2wLEkpbJ3FryHC9rRWOXyXHu0h4emvMkCLGKhtXvNoq19710371WN9PzY0S/7
kndZ8tRb/KL4Uq2zXMb8N1ns9VhNDkWZAYXoKtP184of8o+ThbxcJBmdkpdQZfLsLq88s8TSs69c
s2V8Jwhq7vDUYtGngA2nwVRcFjGGp2XtnH2Y1cPNwvRzU3ll9jOps563OcdWJ+l9Dkyzta8Sqz8K
mK8bw670w/jpF+UjEGyKr6BjpyTHZmDnQmxpIwK5wx/Y3uhs7W8VQau7wKkA+w36DYwSEZQENXTn
iPotaEuPpbmcnLOtwpTFZvndp/2Wxy1demK/2m48U9+Z1fZ9M2TvS6gxtflvQ47X1M7r7np0eghq
KWP6Na9JLdW+dIUvHqcIAdT5apgpoDFQzz1Zt0VbPnSlt0kn4CmIEEf0JHFg01ztOsrajrkeH7o8
eMLQlj8Z6Jt4k/FRyXo+99im45kU0CZQ013j2x95Pl4a+auYrG2uOXewoSGlY0b29EV5KBds6+yq
SLx9hNatSSKyvDe2n+4Ddi+p/9AE+siyHA2lJJDyWxh2jJk4FpOgaar7dIqf+P/Rkt+4b7fowhEm
ovWTaXnZT9D53HQQOEcGrDXhsn45wTUSy1HX8xufIjHTMigGZ0rCySgUd2lxjayxzF1SDIQyf++j
BD5o4XQ8VahFLYYd+R2+6BqblnhoQs4JPPhkHrvyROD4obumM8j17RxlJR/0CFZ7p2GmBpE50ygW
z2vzntUH3eaXJl8ei6uoZLgkdpmj+vMyRJxrZwvlWT+rKbpJdBht0pGADBWj80muRbpTQf+jr4Iv
nh0YgPvyZ2KJ8A2NMNs7a8TQ3xLYi4y11/V1I4CjrWxLDv+uE8SEVnd2eR1YeviuXch7Vc1+sFGK
hIeX3ablutez/b6O/WUYsevW3iFfUozLRfQdSR6S6CviR2CTKV4I490WPoXUoVgvojFgEZdDKcjK
i7yE51jMwDkHSTSKSPMmiJLvTLILHLG+Ur1z203ZTTD+zgcLy47LfOR6y7qdZvXF+5abx+CLa+YP
euB3TY3rNeR9ztK83JioAQpJjbiqKJovfvXtgBldRrcmYPif+BsPE+nGY8JWADO3VPGivSpV8Cgx
4S532uwOj92GpzOZQ5JQIpmaXRqlL8uYNjsqEILfNL8RSkJ1i1OCdxgBbvvcemPXnW0nVxlM2F5F
AloNoB/J0fwtofm/ylz8f5emIET679MU+7xWX/X3PwAN+T/8LU3h2P9BNjYgLQzMkFaUa1z770BD
6z888o20ANB0gBHCg+bw9zRFYBG0kDZtN0DeaIMNCVn/N9Aw+g9oElfgFNCuwL4GLf4b5Pjwt5AE
DMh/ix+yr2ntv2YpQOSQYAioPoK57SMV8s//AkyZsBBkQNFFzIbLe8vrlLW9P7jw5Ar8V0y5lPC+
LkvOlspaJx5VTW5rDr4rB/rU8Hv/D/nd/9MP5MP5hprBR+VIhw/lrz/QdaSUox+ImNQsduOVU9dT
mjq0bbl5Z74WOc16W4yhG26T9homgCPZvCdWUn5VwPb1/8PPQ5qYwR0wCf8T/hNSA24MPl1vgWEq
vPGnLZgb4lwbPDttJGi1YZhfP4OW3lmsa4JNcS1m+7Hq8GxQ1S0L92+RpX/7jf1z+t8iexOSySFq
bfue7fwTMMrqBZ3uDlCRrK7ojOyaFUC49A1d8/7ka/SkmsTe3odv0NNk3CCrRkk6Hv5ygf/9Ovor
bvL6p/zDZUPaI7Qt5Cb3ir8J/ikEP/RycMI2dDjs6e7dhatBO3XZhzhOg0VCYR5N+uwLL6PRtTbB
/9SZ+K9/vEvAGwiC43N/+Nfb468XCZuKYol4Wcc8vNJ5u3QeMTGXpK6MrcmXWIPIg2yF1+AozxRr
4Pj//uv/S+pd+lAGiLw7V1hNGP1LvUWEoWK2gnVHQNz9CovAFddzeMP+px/NR5jrECxAvlzP2r63
AFCfgvZFrwSON7AThx86t9zpf3ut8lMBRqWUy+HTAez1T9F3rIeoTIRbdyYr5UcJkkluTTv6DssG
y6kZ8JfuJwZ/Dv6duV4fk1Tqlt3uAOo7mHrvf/iB2Etc/8i/XigOV+v1ggWUwKcEluYfv6m1Zz89
AjOJ+1oEzM5Wb1vbCBs5VgXL4GPhOZDasQmd9HG2luq5WmbG5hl4hLMNW5X+dAwt1aikFjXvXqtr
d9NVpQdzeQUjkC21z6DddMJ+5unkAuLHhrae06UgeeNPo/0WDgtoxaKYZH4wCDkm9lXAwmBiY6vj
SuZ+x4fkSwDeNC++YVbDvGu6EAkm4+kLP9iDYRULYucry12POD5m0qZgBxEY9U45IBNMwYAlyO02
I6GbiQPwju2zZ/P4dBUjGodxl78eq5bpeeZakXAgLTwKC5HctHMMGzjaRZ4BYvJc07LviACUuWF0
NL188CvFpQZ8Jal2oZd8F1ESPa7ERJG7VVbPrL2mluI/wU4ak5Yp/liKOHPsDjmVRU0auuDxXX9M
94xHy4Nqk+Z5mh1ip41vTdefXg5jXDVQ07ho2RRtcyLbC2FjPQA5nTCg7qdRjgk0eGKj7MbXmVHF
Uz0+i9T041WzCPIjwCjraxaTBt7Ss6/ZXtlZVPmUeiovCSVHzIOZD4NAwz9GZXGG8GHuJP6djAWc
3CODJBWJUy2nOAOYR0hDugx0DM5o/NgX3Jdc53nOcJyNc0yxPJ3tmNs5u+qqnLpd2suckJUN06fz
Zzj6FjLhFVyw7XtSFcKfYeLM0j073RgU35bozzVHAPGwalyfMBx80vUI9LgHXELQW2hKdX5KK6wJ
2xGuafugqsXK8SHhVeZwDrOGAZojE142AtWuHDgxCrfnemn0aE7T1NrLTZqvv4iRs2azfTwAUH8Y
2xP0BVZEWPFzmoYgEznzxmcVPGxnOcvxmY2v2uO1hF0z7JpVFD+I0gI3CcoUBlLkcQH3GJOeMjF0
GcwB5PGvNE+47cereORhy4JLWcd96jDXLt18P4fjgk/flOEQKzu0qEt3HI0VO5XgDhvijVFaHTXx
P4Te4aXF8siVroJkl7s1AYIEzy0qcFNtuo5cHvml2cd95ewNhB/nlC2Nrje0xETHpk+u76HCOQQr
3tiD21bBvUvV7zkdlbjlcRluhHXdgnn6VWUV8k2ILNB6lEsjpWubpbas0ztjj6C9TfkERct+r6xi
9c6ecOfyMJM5wmGn5JHb4GAZ8hG6RqanCGSrJuuNFhgaPKr1i6dc9Wg6MXxZeYCCg6BVPQ2maFcK
GHDR69l1loOXhj7ZOvFBsnE5Ol4yHZbKrGfRZ/mGf+O2Ico8YuGqGLJhr3ledRUYFUWtNbnwxE+v
ZyC74L+kgNt2ZhApZufracDk6Snolo8kGgnD0NhmJcfBUB6/lsQR5nrXSbMfitnd0PV07ORyWAb2
AOT2j4jJF0RQmllPXcIJU9WZObpadf0pGaTgAT9jw06y8JKTaKmu7Coke0sHm9GSJjZI4uK2RJsb
tqtf5K/tZAs+apJDu1V01TOO7Jh9LkgnUD5bvg99B/yLRSxbt0e3DIZjSl/uTeMG+rOIKucrSCUR
8qmaT6rzH6LJPUUqOOXR+sDT4caqAMWn7gtm63q3DNXy3in4GOn1WZEp1KhoPmSFdbUScIgzVr5P
k6yI0wxXQjUTpqRAYa2Cu0FUvyIhD5bO2g+ZFesddtaVgojedfl1XWuj51eNtRa1jX5mtsrD9IDw
SlFLEqYHEYF3Wuh/cL38bFq6WJfEDs8NJr/BoAEgnp/I1m8z2p03Tu45xW6xAYndDE3kJe+Vr72H
SKUd2a5JLvKyhtWiHi3dvDcJcTW/Vf36YrdtcDebuv7FguarTub0HioSJ+9CyvyWpaeZvnEL2vUl
tJ2rHGbBZftQpAmCOJUN78BQtyX6sZAAutqMCsNrZ6G/z7OBbYrjz9LZuktZ5IeBYO9vPufpxuYi
aOEWsKbsbE1wmAgY3o5G2Po9CpquOgAsC/EykqDZEYUI9vVcrrwAdfaa+lEGHq2tphinNcdIG5Xi
AAzOFHuvZPkLdc+sR2fMrGNm55Zza/yq+lMlk09vguVQXNH6Y7d1h6X9smoCd/zOJtyneertiips
962YYaaRz7OiuPWppYXFVD95wpmdzbxkeRgHWUUu152aP/4U1DyO12x5xW5AOtXK6Dw7+Fx+D9kI
TWbvKBLVGwTs9s7uYfiQdhqZazoSC71G+N+QEWsJgRTWemrDdfqYVts2m7WzRjTdwBSkUJNowO2E
aRuNGqlvu6bDACgx99KveUkx/IxeZp762lvJv1lOeMuaKjs1IYtA/JRjHu3D8bo7J46gaelJmq5k
ITPNgiG/uia9OHC0zV3j2MnHmoSZ3M6dTn2IZ0x4sTd6NsGmsVYktGhYJqSJHtJ0bv9d9C6u/LKf
3pvcsNAeS+exdxcsnmtOCqewu/4y2lIg0LY9YTJegnl8BW4kmO82jvJXCMpjLmaMz2UF8x3rjXig
+2sZ9giFVorb35S7rveL3wV72u2QdVNsoaBg75jWer+MHq9Ac1yNz4yF/S5Cy6mU723UjAlPYgvy
HPfEw3vhyoczYw12c+pV9YATgZeyT2Q60vDs93Zbl1cJi003MBno1SJvdbBvEt3Ojx6u7z3GYd5P
AgodTKxc7Oe08O8ar72R3aea2AAWQ1a9jnUlL5kUO7d0JxBJItk1vr7g0tgPMIthQAS0sKRfEUZ9
Lqdoayp7L33/6NjNvbIx/Chq46fZ25moLvfzuj75a5bGeaZp9VEzi/l0kk/lSgc5qesDatOX7xS6
j0EJCHXhBpN3tGta737arQVrmdmqToR3UvtkDSVNN95gZeduLAKMqhJrw0iGbg3WK/U4GphQTZiB
zrvNlWmapwx6gXmwaqtCWvLw9KS7xM7m6I/NwGbdK2Vb+t1ORJrtCrUmKJiZAaq8B+Gzhvt+8A3B
4FX4/c4h28t+eUyhXu35pZfuw0oZaa5TJWDDvQCxM813tdt1LOqLouTWSF1V/CbG1xCQn5JlfAI4
DpagU4HqWdPkEoCRYvdRikw9JW7wwettwGIQuW8RhKr3Zp7Jroy+uvGL1NpPnRzuPVMWL+0QMFUn
I4ZCP583YZ6U+6V1MYQqn2SmmdtvuD/FFlf1z26U1ffckrGHvnSFsoX1yddB9OhyVLil6NDdBLrV
rA0M5Uhzl+K2WbjuM0jkRYNleozcCct+k/FrzWz2XHeauWXn8d3NgDsyMzTP5Cvm7brKu7xwax4o
k81eBM40jpPhaKRkPWob7BGWIfvQunnE9szo3Yy79MCZUV10NRrgNUm9qwx7Sq+e8+c8dQlw1iko
Gsu6cdwV41fWeo8eU0VsYfX+iMho30+wC+EmVQmpjVbOj74n7E0R9W/jVdFj1NQ7mEwt4ZV5jO3B
ak5B7YyXou6HeILKft8bjSO0do5tmeYHHlHiRx+YOx4HC48Wj5Wflc+mipei5NSTVG32ztP1Mo8d
bCgy0iwW27xi9B1/TrMdxQMiSRHUVNYvbbjPJNb2GkzOtl3Kr7ZuX9uicC+8s+66q4UMgclQluOF
T0VYp3tx/UL8tmHL6q7u1XiVvydd8mCTdd3NUQHpr8meHN8Eu0V6L7yPsn0gZfrYzu3VpRdgtXbc
4Qur1bxLTIa5y+rK77B063OWUTAEZYjDOOFGHgMrrwTTnt0urC9KUaDLf2ihvirsfzcGT1abTdVr
n2sI4tH0AO/bvgsxtX/NtUm3k27s+wFN+Sdz15+pkLvGzXm8hevFmaMQgV4Pl2yYTp7Kg0Puus2P
tMlePXskVzERGUprubHHwX2uQjvh8LikO9rLyTkQVFzYEYThJeOUfONe/alFQ+DVKiZUUTld1lUb
OFOcOd3W3uaBv9PaWW9Qbn/aBUh2wmEmt6qXvp5e+rBrHqKwGV+yGd+n8ZL8XNvOl3RNPJGUuMUt
c6/blnBpX3Y3PAvVkTmHpEQwrYcBW9riWG8U0oLJJJ0gJm6lqi2u30yMrfyDFKvcLEBPMjCXnmxu
fXYx77i+jphRZJy4XnPT2e6Pbsb5GxZ9elunmSKZPjN5tcM798+484G2bKqE8cvq8WA7oO+usSbK
qZrgm81qsumd9p3AaKzoK4g6Fr6hIWe1pnyaRc5JyYNAjyCnwFjRCjcTg46d1r34YEOaGh9htLhq
H7VW8uDbjMFEO09VnXTPUiVvVB1URw9aO5GWWcKSwGu5dInahdNC5a8Wcq/Z4dN+VDU73eNKq6/m
kYoqHvz3rFEst7us/R+H374xwScpxe8yIo1FBhsDDFC7RggsWYW9ZT1fbmfQr/iHF/2JWp7vWIx9
t4AWQPjdzWndn6KQsqAeNuO2nLtYS4uBtT6vC8vabgUN0RwdmoEn5Z3ysLt4RNPw0PcOB09nai9l
oYhRm/LoAsTGWTWwhP4vEy3ppfohMmG0BWfhv/YEt7c1642DTrpLGKXdbuBd6u2bCsZf2uH9uwVY
f+hd9HsvpQNPJBj2g65K/izhXB2VQ9poyfpT0+n24vbEZ5y8iy5hvj6i29UnBSF1tNnrsolLH6Qf
bacRK59dLtwUEVtfyT/PS287Wywyl+Z+neb7IB0fO8QDOMB5f54rtR5y2Lln6FMUSmdcj7IDOhLN
66PfrJ9r47+ZJCDyXL8smb73rZGHVH3tt6C72OmhOnn+Gt5jX9l5mFbkSvq0XXaDGE+YF7Glr9Nh
BoGHnezEoYIEJfxXy8qzx1CSdtbdufTJQroetYU9WRl1N85H1alXNie3WdfvzFiwGP3tLOJLyIYz
38BsLW47ziE9zh0vx9g/Y5QW1S4wAsM7836jrG1T6x3k1kNSg9zS8/i9ZuGPqqQZEccCsXQAMh4W
VuciivVWt2hIPKjEE+YtX26iYNXpXZpHafYdrdpJ7nu2ieIF8aTELyUcRWpXhQt+jaIiK5xPZVjs
FbGx5aYNSWCeBmoM5BGZNqdvbbDH9pCKZCQzYtA6a0KpRaEK+L0Qql+6dvGxgK/VhJl4MzgoBBtv
XdrotnMxyt62ReaybG1aE7HSCyiSxg7lBqL78Bava98JbcHCSE3by48kmYPq1WJxy1tReCVXrDYS
p9gk53E82olf3VHaItM46MpsPI3VfxnlWOTWLYcIanZ/5wlHvjGYPt20Y9naDW+uN31zFWyvM/S8
mledC2CjTlLFSZ06X3Mk+Ay8ylQnRBmb2ZGJIp4Jyn5hSz9blmkPiCTsqxJN+aM3Jn9QXIc4qZIa
t1HBtnDIJgaKqn/EK+Dvl4SdG9Y/tG32V0mnolvI++aeO1sey9lX9y2650b7lNBlVv2l7LR+ieY8
rXExlH2MIJbGUSpeXUiTn5LRp7B+rnk2X7xlfnfQjmLuNX8HuI7bLszHTz8tnkApgF7infdpt8O5
HyK25bb/6Na+R1N0TjIyoM8OmVEEuOlyF+dMWXzBogOZj6lov0B9wz8KAGh1OoVrqP0TteWtYTR8
cjwwPDysBvnS+9FpqnEu1NfE8RJimhvN2h1hNpLHrujchIONUXJKzym56hhmeXnMQ4I7vj+iygjk
ZhlW2NwLMGvbeQzOaiTsCqSFESv9JbjIWC1wZMbumEMvTLcJjMSNb3EU7sQUXQo//LCmq9Fh6nmD
mGNh2z8gW2NKJyAKJGgtykvuw3uonPph8Nr2xH+QLVCxkO0ah+kyihrwiR0+eNLJn3F/YzoR1Xs6
Mes4Sz6ArEQvnfAl6np8aIVK7lw9dTdlW20BjR95rEcP0BrdnRpR3/Ba9xb2J3SxiEMiYqRgXe33
ekMSNNlnsAapmJb5B7gSgKvh+OL2YwqNZp5OqxiXW9s4R46688FuQUTQZd9jIVoA0hKzIXk5OvAk
oqi/W0QmvoCGZLvegRyULoymRaOdnQLeyKhcePahhIAQJxEv+aj08Kss+XuhSRHq2gvMdg0mwimj
/GwCsguux2m5WyCQBt6Tcgr4s44n4qiSwYvDdAK+C572Hur8qwqj7MitxTN51U8ClN8Wrn++zchw
Hq0xpJejQeMlLH1pGbniCBAPJvW63WCYMrdALTyKoK40kuyHk1bhDanZ5ojgCSqWUwcuTM38nszl
2S90cxgWrOdhB1ui91YixmiS4BCUuOE6tBmXlYsFWqbzaw/5ZIxs0CORT9Gku6qvfJCPY0TEhhUh
SXLj6q1lqvA4Bdl0lLML4aD4bSwsxteShouKVPE+jLgNO53fJXVrzoKSBDw27lGxub8RViV+2Amx
S9siSRBk907q7HQ93WfIcdup9Yjd+i7hck4uzOUN5qrq2TPSuWsryuengE/NdmGijTVz/VI0GQzZ
q0P1yhWDhfojMBU9vNi6N33U0HLrIeFQNBBWaIf5ynGGLT+ikE6o6Y2GO5iIvzuJwzvgTUu1KD5X
h6sjL6ufYeFmpyTn+cNR/MZ3PZe/4wqFGonlMGnKy1Wg3y6t/+UtLpKwF9Damt9Rq3MEAEAkZUgj
COeRUyKQ4D9b4ZHBOrhBnqQmMaxvq3Dt99o1el/DSeU8xJF2WaP3bunvTR+9EfT0Z1zsSX5J6jLH
1LYS5MimHl9XQA9k4X7xyulek0i/LzNrWgIXGMsD8xAxm6FQLio9usIZtipJ9a4SgUOgwP+la9zu
uBHVT6vPrO0EAzD2Zah3/QIUjEPBdRWT2LuJmA3s/OLgUql19BFUb6sJ6B32OXbEyr9gf3EPqtan
0S+CjZ+TjtdmyY7ajNEuac2rK7sfWRi8SPpS2J9knPSL9XHR/U67tXPghmUAGmzqRHzTnSs/OLp0
U3y0pSgexqYZ4XuqQzetn01DaU1FitiHN+I2y3KYXbvaizrihYAzFIm8SaAjZAe0NOuuo8pvM6Ni
xL3fBB92b4s9a3HM9HZg71qKShashMSIRfQWcbaK5Qrjwald66EENI+mcD9jLd3KUfvbipD9HpIs
H56KzpktfhSpTZ67AgAlkuRtqgZIrX1ipa+N9u4HpKVdN+XmYDtJ9xr2fXHuspldIS0I/b7kjtt3
njKHUvNo9sIi3NVi4WtIemfXZDjEx0pSPoBztNcBsdAiJ5XkQErqsBtui1p1L0U9jQwT8k/Z+UUs
R8yQAWmmoHc0Y1JtXao+f20IRGqhH6YkuWkbA+fWCcUdpoDfXer2l9YNXmVGRLzqz3wHsZe046ky
ZfA8qPGPY+dH4k+Cw8rkxkPrsVMDEcuwQCx0U87YklABscOk08Zj741125s3zbhktzLVAxatpDoT
l6tPoZ6CO5MYahfyp2XOiEJM0dyiBuTHxO8YLtkcwbWOU7QzdlDzoa2H6BwArDlGKc7cYORTMM7E
1dONA7bcRvMwcwqg8750XkU6Og+Mwe6bO2HVmhEuzszIhH+Yai59Ifoudj1oFB4AuEdWPN1FzvjF
C/5tRpDsprR4LNhXYF2RQ9hTKQNsyJOyDc2TPeP1RdSkPLVZoHGMNmUZTS7phE0J/yIVnTmZlPt1
1oiYfKE737HoZ5Bhsplm2BowWv072XJUMk6yG2bL2noTcdIRL+dekvVjg2yVF0Vu6+T1vBitnm8q
8orzXDTqSJQYqGRqPSeBnf7WvYY/LDRTMra0LavU+jsMw+ASLMNr2LD3ArSEXk6akkZstENrQO6z
RXNXoiXHTGQIaMpS99w26ZNTOHstrOC48EeeDZXSVjmkD77baDaknGhcrhUssU5GmbOYb20cpOcZ
KZVZzHucSNvESriPBHkYZRg8wTz357Ei7TgWX6O93NvBzObCr3g09kzwHKVnnX+z/vS2ucouroUz
LTa1wxmM/QTYqOhXMEq9nSa1h/ZIw/cCU1gW0P3SNBpPQR8WO3x+lB00oKLJvq6YmVMvOWjHv4V7
f5vihDtywGleYWvNHJ3VLyUBb60hsF6Tm/J2icgtXaEutVGPdVpdnb45LfCzkKceNJ9d2mmMtv8B
2KGIOU4tp6Yuu0cE6v6uiRa6+shUb5TAIuJ2Y3DLg4x7R+RZPBX4LtsAE9lUCk6gVG7hBpinu5BT
0h1Qv2PAT32CYeyfWpe50HXCP4kEvaBrziqlhCQJhhGHqBrNIfPy7rQmXhY7INp/FfgqsjgtFirf
1uTYaKu8b9yqQIpzhhc5MbFlunhlMiHnocP23i4KBK2RXWXREGpBtYNURUfJFnxEfT95uAV58JNJ
KiMc2G6wnnqeQgQouBOnNagPtZdd3ZGigyY4OPbNUFQ2vLVmutHrUGLI9auBrTS48rjXLsT8CipH
E0e+QipoBs/8bhByeDrIfL4pB47Hm0Y50zO2mYkBMrF7ko9YO+xzZS1QdYZljB7Wwk8J8hcjWy0k
NP08AlV7pgypVcyNV4XT6/0KQUQon5RvxumrcOATbAeVptbWdlP0rqSCacOJkt3Z9W3efKxdn/+C
MZZ9ah7jQIgnXo/bNKzZnLLuDhPSB9Sb5I3IKSwnlwmXPdJgFHrbWd+oPYWvvYrKkbeFV4tyMxRk
PmLEuV59D2gVBshFoL6htPCMGk1XgxQJgXpfhr6s2RAXDqN3viBkIRAl7BKhY9WPpBuu0M1Kekdv
KXJr39VehCA1AJvYgg4rf6DkaDQf0HfFZlmEuVQJ219cMAaGa1Av/Ztw2pFTTlYypyu4HHhL2aQ0
OwkR6F47wfwJDxPUlz3Xrb56rIhEEKyznb0w6OsXH2zRD8KjQ3Osui78WSsfRJC1ps37RHEOmEOE
4+8WI+2vtIG2tatHeMHcID7RtagO+jOVgxzyl2H9dll6ca2UVfe7tnPnkaWZ+hRChpD/HY9AAFn1
qjg5/Ur6uSs7GseZ9dpf6UjCbVOlfYhEk/dXZ4YJSyjkaXm1gVkNZHWLp/ofLUygzn43agI36xge
LQ4H7mADZoEyQPDrQGlZBdtmuD5W23J8IEcBtBLLt/qyCXiSULInB4W6Lz2c7ClCMNFVdNSLCsrZ
uzJY1488KwBPTS2ht1M5EF3byNZzXk1mouXIoiJhWMwS3Dz2mIDl87yAuqWwpeBgw2faPXudOwJd
AxoHJ2cJu+kU1UqTv1NYh9oMBuoWzdOE6LQBDt8BNWLejX6tYB70+Cpil2DHq+VAIt8GgU5/gzhn
Nqv7moROx5VMSzmngf9k77yW40bTNH0rE3O0G7GogDcHewKbmUx6rxMERUrw3uPq9wFVO0Nl1YjR
090z27HdakolJZMJ4Ae+/zOvYSKfrAUwcnC+VBiaqrvyUNDQXCBmgC2YiNt23KeSgZhJmAJxAH5y
nCdsk5Ho1eDZpPpU42MUVTRSajkjQRGkaqjcNpXQpZD1iAFhrypJ7Syi3l6M1qqae0Gmy6vIKRj+
eajnyOWxqNHmgOaRezj96TeWrMJiEfOpuzAXrRWcZJLS52xCjTY2mIkDpEfQJY7A1DKo0jZN1lZi
UlWrcQybhj30oIqRlHlIw4EwCJGbB61sxFAqJxDZDzWq8M9lQgnDeVRN5K9NVn2v6wQyM9S39dmE
ixQ7OtS6ayQ8YN31YofI/lq1d23BINBBjzQ3qQEkWLtpjygYaYxBQ6XAy+9xXkup9/O2bzI/5aa4
k+Z2PDNiAYS/BUMA1HSM+w8aTo1O+Q031zoy8k42nkWnLOepvLUrLSkBV6F1rXRbUjBdZJYqI2KE
IcGm2VRZgpeWlfkm9UrDrDMaoOngMYGUkDYN76NLIenAwcSdiizsIu5HyNcRqxQtDNcTq8MDSNGk
r+2QTpOHQg7+R/Rq5TGYs3QYKP6nOKUa7EmDkcgeuVnFqoMiHXLL25gyTa+ICnWyh/0Wwr7rXHCb
4E3CNFnQs4nGMJKps2t1EgALEkpY4HSrTKY3cP6g7E+pZRF4S/mOnolgkJTqyiVMO0L6ombo0U+G
hDxLN4/MnsY5a0JnbTr1raSIOKTIaLkjMrP4zeMqqDt9nUuHjOLKsGNtYtDET0NsogDnDNa6zAFo
9wwXvljjIkFS1nsT3drGAGHd4Q3+nLSIErtzJ6Lzpxr1cKOqafq1a4z5saFj0WE1bxarF+lgzx1j
JUdlvJgPg7dKFWQBLFZEewr71NPFKgfD1deCRiDKCoPrmNMgzVRNN6EWpfpzHJGR+V2UijwErcV7
zIFxZVxm0hP9WwQ2LYpx3UtjWKEIAJiMVpgRw98pMQJiywXHz5NTNRgQCGGbfoGrgtJTlcqsPeAS
7kWFeH0Zd4vOMkpme7d0SY52MwDxp1aXBiZ1XU0jE5826RpZbaM4hGVoojIa91UK8r9SRztLcKam
aT2I340o2ZTYYJ0M3EpWK7DjyfT2NQxsAcubobYyQM/QEUbasPgiNVakk142Au4gFhxHDgJpNVsb
+xzJxqKzQpvJJ82InEUncJg9oTDMreyrOZghI1748zYAIfiXIWAc7YCuO/1vbOqY+1u9piD53y1L
hm6AkWo7MPbRtZ5qeCwIFlWTx5TUKHYzywnt14TbaCJZBAm0KXPF/l9VmrOxLtbiSVCo3pa0jwav
N9Q59smQYGXh/jg+ixh9xT76Q6HKhZOU18mcOVlDUgTWXlapMzKpDutPLJmkU6V6LoVkGKaBJZHM
RM86AWROZb0gZW6A+SrlBTiDYCGeo+SqTjqqWDPzFEHqaELBFt5wOVuxIRoGDJLaiO9/DVk9xQ1z
KBwFWO/NJB50KHL/HyGzWsZlYp6MHTAICcsRlT7LmSk2iMuIZYM8+diukmWXWtsjcLZWCNeMcqT8
jqf+26H/f3Jd+A+9Gf4fdFzg6n5YEfelf/mXb2Wf9MvFS/Htf//rTVW8lD9bLry/4wdLQAbVD9lc
AfGuWho3DbD3f2MJMFYAY22aKk0cRQVq/TtLAGOFzWtBMixp810wNxTy//VcUH7TAQLT1aAmU0QT
3O0JK+BXLAFYQD/DeGWVYzBkXQPYwUxN0k8sF/LcFKBwiQBDM3a2Z3nMC1KxClxiDo6nafLwUobK
UFwX9NIJ9AZVTD24wqwwDDVLQdUvIInJxlcgvr1lY7WDcNQUpZhR5q2IhRGGRZoFLCdPUHrLI6m5
NFYllo6LOEN1R/WdnBvn0TaK77I8HIRzZNfUTR2oyKvqyP6QijeVCP7paqwqydg3ExhKc5jQIoLw
dqUMSbfumcWoj1Xb09+di1qL/CWaikuDHNp0h8iYG3q6pVQVX7V+3bTkegU5kGNoZO2EoLQCeele
xFk7vGhMcakDFcVXDH4jikC71hYwZVwiSXNpVJfPalyEOgX9OEJrN1l1u0+tPES5ukdJdB14/thm
G5xUUrTcBxvQKlBZU9iU3At9gvYWRQZyamXXTdF53tPXKhQY1nSxV5BfTTcdSakqNMOTEY8kTiH5
0vdrf7OAHaFGSDp2SWEsFX9p6eoDbxBa1VdTdgJXoWW5QFeIRmZHIOzH/HxTI3iqUx2BKCUBy4s0
eEu+qg10C6HKDeq3ZOmXhyw23Si0wJG2SUec7yL9Gsfh6rjqhaESyfQoxAVIit7KQqVRyODypshF
DYSA2nUvYY5JkFVFMJK53Y9xr66w+URGmw3qYEZUH2TU56DRp3RqUpCtiivIbX4P0GXc17WZn7MP
0VcPJRmuILPqr5GyLjTEN8XOQslfRQ0jKADiZUGfNEutSwOo+Ew3eMrAYEiDdiamc/ol7975hekM
4LkuVmQV22k2v0dI1om2KETI4UKBy+NAA7Te4cMtd7eoZcSi19LIDTRLJQtAV7Lk2nCHnq/CDPMi
WmNAtYYFIAggoCZK/qCo8O00GcF9J0I521ubOkZdT+3xlCJ973dIuW8TCHLEm5mZDXlZYlaPpP1I
NHVoPMJTlJllKh2jeFx4MJUAqY9mepUI26HO5rBC3Bzbu7JJkjdTTrQem4p0fJxiqNhuXyvL3dDp
qNfFbahDlm3QvNktSU+904Vt9GZZcXyPdbMRY+eEG3sQzgzc3BlVp+8IOKLgXZCWXCOzCmQN2IBw
TVWaGh6I1U1Qmo4KauXLmD9P45gx7U8rFoCBhXRW9CC7UN0Vkrewkvvl2MfZxBgsUfRrvKqie8uU
1NYZ9TTEMzYdMsiAofIEnRjis2jS1vKo51LAUqSgttYXiE/jsU1VMvAahahBy6c2YFRGOP3eJXla
3bSDQRMWZWZ5nzHVpxob1e5RIGvtj0YzLLuxUoHfS2VoobifY5mRd8i3u2Ix4AiuNoArsdfTxUtT
qEPLTxnL4m+0TPVwkJmYYCpKUv9WTwLNDOrWfF/2YLuutBpOgr1K4oLBfE/0+qosXdc5mJCFz5VR
r5ui+xqVBDihlah+i+zVjAoV6AdFse4M5Mz3/YzOwLtQLOPQsdr4qKOU3Uu6sKAMSi72OFsKs6F2
Tc3XtlzKK3PKkZfEkxc3XbZ+pfILxEVp60iN8IU2GHqpiwUX1uhH2j7QLYCUC6Ecf5cNVEa9rKir
JyDnfXfozRHRrUaZw2MZVbPp1xqabE6th/REuyUUTb/X8dCFFq0gjmemE2uE34B5TwVO0cqIAAMC
TRqLi+1ZtfyY5uounFNZtSNpTq+a2lBA/ONvfx3mAsoWKh6vVw0+f086FNHYEVVakAgGriN8HrTX
Q5SHFXlxNBasd4H7bjLKssJ8Bwn/HK7XRNO+nYhqbsMjrDp1bKZIm6H8g0KVWGuzq0RNhyoqxSsQ
apQcXDQnJAt9aJHcD/MQ4UATrMYquOzWV9x0zXvEY/pv9IXWc+CAU+F0VpR96dJxGzJV+qaQCtQQ
IaiJ0anbFlF222GRivEjJW6LdphEl0oB5HA7DdjnBZMmkGSli1G2YGiLTaKpHaly0HALN+6siXBU
FlvlA6uG/rkWVeGbOaYUBLkGysABWZJIjsFR3iOp354NCbgCZGzWBbXsCYJrUANNvImw4sXbp1Ba
AAhMh/fLZMgVvfBlvEHPDN7oHKZI6i7tGD3m4hBdGnR40WwpCjSEMGpG1UOckQ5Tu8mCA0ux2BKd
pvWNHtp0SIwU8YVh6ZD5knCageO1Fv21IOiMm9lRjSckK5VnCX6J4mi91S1AE00qP3O11MchX6Qb
AVAYUQE6SrqB/ozdJJUku3WqYbQoylWk+7Gg5xSV6EVg0Vkq4guCYRCqO3UqYTeXhX5VLgZbzDo0
KjT1KK/pmiG/coUw64q1jWRCGqkiuXvAklW+XvkHwWfPolRZlES6Z2OqsoM2Dlv/vh1XlCoSRE+s
NkO2oCw6WpAd+23tV1FLO16yJLCEW0r/tDKwKLxaV4ULq7AQpqV+564pmhpyvQFI4vsYMaqz6QKA
ylTWAZ6MBk74lZ8BlElURPk5wj7tqh7EhHnyBFnQR/iBPuecxQ2jtdgI3dDUklv8tOOQW77DUUMl
RWiZQyHjiv0eOJmos2gN01ahYTMgFPt1pQ140cxg55iA0WRif2AVUT0v+2upZCh2KDJpDNK8M3Ew
nPVGtStzgaJohDLqiSY1JpYEEVI4DKbmxBUkDCWYMrN9hcaK1nZBW4pUQrOMR61CbZxco1Puq8yS
0AEx5BWcZQ/m0gf4CSAJ9HGsYoaQ0HOaaz7JyeIUYfsBabB1V+HJWTggByLQHfGk3enJikFUE3P9
EfKNrat0NESaAyEyTtcz3abZ0wxUJj1aRhiWTjqp7zbKlr+irl5KZBCh+dJlUfSlB3jcHDK8FA12
8xwOCRQX4SaXqhZhUzMGM5MimzygjAC9ypabcbiO6d9EhxXramNfqBAnj+1qbo8SsHK3ZjNIj9Ki
0jcbklEDMmS2eER2yyjdICSk3OA1ln2ZjIJaDZnfNNBwVQSMVJhMYZIaa+urYk7LBdEVTUkQRJdo
a/lilU3CBRtp3Jw1xYKMco0TevyMLS6Vma0ugPSvpSEH1WJ3valqZzylQ/kwjlM7ocOZi6A/NL2Q
1wexLWbh64wdVHaORHTT3M1iSOrZc2+Vb/OYYfin0YhWnoeq6OXnD5XLn7A/N3bnB1KfjIGyvF17
cGLQP+nJ/lxLhqks6GjrR27By+dqmyWuVRnF668/5bR63j7GxPQUSp1IRGbg/PPHIBNcAhZDnBZ/
AgAsVpLPt5IBAtgmZ0wVtAfl+sh0GireopDrMSlr3NBI2rv3A/mLatb/sBL9qV79R+O1b8TZX/Da
X9rq27/su43c3n1kt29v+1G3CvpvsgYXFnK7acqWomq0OH4UroLxm051qlgWrzIJ3hwBfy9cdfm3
rdLV+UfWVhMNVvb3wlWXeEkVdXhi0l9euEo/dz0A2UPTxXXQkk1DATUon3Q9UhCokjqUKlDdpLvu
Ukvaq210B20IaeVxQYidOgYuxax8UaQBbxirbB24ov0hAXTtS+3kmrUe35qLyWYrdW/mZPRH5Jey
61kyrj5c3U8fqx8Hq8hcK3jdMIvlE1YzZoVL09EAdcD/DjcS9OELHZ+GT0i57wzxf396f3wMV9+g
b4DAAODPnx+rCShHWm302jmUuoewxIXFqavWvKuVSp/sSq23gGntZbnGOGxCnueGAqMAe2+k+BUk
Sdd5kOULP40VE7Icbbg8znukm6wBOU4tWdlAcCH5luEGfCE2RX+RNrif13SCIeCpAD5iHS3HoVq1
W1xZUHpRLQH+ehoWNAYFOXxTi0lBTIUhwk1cyx3+hOnVbNbCa2VZKVZ3TT1+sbICqt2vV0D6mVi+
XRu+ZB2gJ2r8QEtOlqCf8lXViga25zI5TK+kR+TfRBcWjtHvYIwBxUZHBsFKc1L2SSQXZA0tJKJ8
7NljeR4wluqzC2hDCKGWei1jLYkXMXBLDRy/qnxmdy7juPkhFL8fMM+PjMydwqHT2ft5MXUkHOkP
mxLtu6J7rYEIUFJIGGQla3ehlHhShyr6iNps5o+5ZiyOZCH9OFXoJ9tJLdZnVbssbwhWka/hSD2d
da2A5t10ueotFiSibiR3PTN4oBZibUI5MPEfKGEmtu6vL732c4vpx5moOld9Y69L3J4/nwldp45q
EmJ3i9XNLSMGfGoqTX7tabK02FRp8UGU6/Ae+pYG33VYQSZByfWNdIi49FEDlXpSxOVBbJT+AbbE
pt2LCA6wRIqYG+yX5+t5HIaZAope7LyMS03hvSDuWs8tejZkuSTXFh7mgBfUfZNNVuYVuVm99eMG
gaAM0BiFTiWaZ/RCcreb5/oaSn/vhUI90MEQls2Yx4jvDPpGT4Mi4Zyox8UNslX1yyBy2Bg0IGO+
WvWAt3UUz85cIDkTy0O7WySze+vyGivqOQfVyMbdLu646ta5ohnC1WQZ9WUFFzHBpkNKrn99+d8l
E36OCpqG4IaOvgStPmkLyR/7w+AtWhBLwBQmio6gNUCq20ZKWkKzKEQ5OMK1yptgm9pCSTuJNovl
G/SFbtJJyREQE1gOpmqj2o5XVAwGBiOKKN1BiGPanJtKcwkQFpUIHYohyuL0/s6tpQZM16xhG3uT
VC/nQ1jt6rhswX/UCWtEGTgi8zfAAJdAwoVdxpgiH1TeJJCeosL+PmJk/yqFAZNTAC8+vgoAIbso
Pi/bHBONSM/S254mqUkVtLSOIqZ4e3djVEEHiBZw2uokLDQHMkpCFbUuM+QOUGIFG3nQPE7WyYie
RUV3bgyVtnX05PqCfg9OLOMUH6ppYhafoEtLOw+o6DEGWEhZpCfKFTyrS6EzZ7ccqHZ2TXYtDw2K
aTg9+mK9RH5Zh8ajjst95+uVFt+2Jnk0gCrhDB1rbLolrcb60EifMY3bZOGU/EZeLWThP1l7lvZ0
6S32HV0zRSTj5ZMNIZfXjCZgD00y5+ZKFgC3GW6gFw0gxWCdFNCSWt59rWhvnf/6k6UtU/zDR6Og
IbHd0cMWT8JXgSVTiPOa7HRyXWGPUM/PKRJFZ60mn3XIfG3imk2gaSMqkAg+5RatWxlQ1jmzIdWz
am6ViTnf2a8PS/55bvMeixDroa5BXESUFG077A+qONKs0gOhcEVqioqNuRhVVM02FCKQivDjtPpK
zZxSyyh7tFFA4mCqxQe4eRAHlVEM0DHApzxSxIMARwgpwzBCNzyHjJCXyispE9Dgjjz214et/jHb
2RQ2SCDIn9BGOdWGWYZ35UBLckJBTY86IilQsSR5KXdhxtw5jPuO5Ka1nuqiRklzgCfmwEhfdJCI
NMRtwtcm+jmYy9c1MqY7xH0BUSbDuDF6a+nIsw37sm3MmB1Nio3zdCsbS7C0eyVVwxstz2cs1XEJ
2RwBVEIGHn6RdCYAo8CMcwIRbKkMY2ly1QxNzXTdtRnxQlW65UnuEVnNw1R6KhJJBnsrx+OIMOGq
3KgZKohGq8E752CPYp/cMy/Fi5Va2JWWTndDGLbIIiwxdLdfX1TpT/Ylgxtdl0X0f0ibTkYf6drL
0sKczzFw07tjOhruKBvpLlnJEBSrBEqk5Oz6pi1AzwiLN20sVJga5r4Qo3cFBRHtj6FmLFnDrRd0
Nfj1ISp/crsahsHeaBmyJmrb8Ojj7dpF4wIaUiR2I4Px2DSKeSYI6ODBY/TLVNf9XLSUAO8JILxU
w2hWNs/NmE0HC7oPVNgELV0RQO6AJKzb9LoRQMqGWCWZIL2i1JfMWL3HDAO1NTUezkMY+sTpdOue
2NpzNlbpRV/ocVAYAz4TQiN8tgZbmv5TmGCgvg2gJEa0jLnes6APz6OAYLxZNBMnKGXyVcR9eRAH
JukiQCVbag2YUGqfHKUKFIqoMt8A/gtlVNdHzmCADxEN+pvIxvLZIydtWcnpkaEKxVZGG8cUTwuM
2oSoIuqF5NBwSa9UA2oRNuODIxnjPjOlfIdPC6Mf80kX2ask9TAPk/XJmPlPrg5DOSzRRUviqddP
tu4kSfu5UfGsrOvpFWagvhvR0PABva2fBcY/RBgKPHhYlA4yOu3UVD/faTOOuAJ4UQgK0ZwjU2xY
D0BNL1MGGBe1PpkqOHytvkItsYMGoUQPEowlmCQz7JBRwygDtgimUYaVS18Zeu9oeOF20uQqXl3r
xktYN9pZWil4HkC+YIKk4xJzja9weic2aR06wJJeSrJxYKwobx8MVIXplSnp5a+fKe1PLqqJMbH8
LtHGw7ol3h9uOWrKUURaEpwQuYaL9mLhMCQtjxPGz/cIMaveWC0N+GVZ2aNcmOKENamXIJGNgv7R
pADnmOJbvFk1GDvFSA86xNnoNWyt5TZZ2zMRruNd0TLes/GJrDR7Kcz2BQVK84GNWgOIG9E7k/KM
5Jaupa1HY7L5rsHTBvCtOggL4fM6Ju0tjoD9i5wO67cKeWW4rnB4clRezhSBgevUq4jr57WenWMo
OUPj7aEcoBaDO00Xo8i49jkewA0uWjbusno/zE818iq5Z1X3VHKjFOAIUAWqlF6i3wmmPu7k5Mcd
/M8Oy7+qPCH/cYfFqV6r7l/+x9m3bznSev/zz3ot2w/40Wux9N+QClRM3PsUXVLkLYX/0WrhFehm
lqYRJemdbEHo906LIEm/mVhIEKIk8AMUUf/WaREk+TeZdE9FA8nUyHQM4y/BCLy3Df49EproeNGw
UyW6gYga0q87CQ0rGKucAZXME1uQFJ0Bb07aM1O+LIo9jWxkRIryNi8xf9nYUeJu7ne6cqbTVV6A
xDbxoUSFI3eSEI0oNErgtuxETI71Q2ui8+vpFBSqg+5z092OaaAIzJbJHrwS7mFzLCAcSFiG4LmM
T3e5V6ZjqO+n2AtxBs1dvQ+K+awGAVD54bhLFp48htfn8Znx0N0hU/CifZ9fykBQL5biOkmfF3Vf
hJ8ET/XnTOKPV+gkz5ZNRgthrMqBCbj5y/LNeKy+NF9k8shH8RuTGOMrvWfja/Wl+jJ8A7kLW2/9
Ovd2fFs4UegPy7clcZn4m/QfBlerdqicDOmrninongRwVTvFWVKERfd9FkjwmYbnXPi+MDIugBMy
hGNe8eFuvfqxuh9lAN/VGH+x6OZJcmTkyJMiRyjjg/tUt9cmurzmmSbc1/IVymkX63fh2nwajsXd
+gCs2IMMiNc2lduI641NFoxVDi6L9c3GescEuXVa9IN54195mNsu/iGY/zcd5mc3iHmSx/0D3CCf
RYXTbfT/v6jwJ0GBrgtJ7Q+xV+WkAmYk3xR6oSvBLE+am9d0IIpRg3yFwif0ee/XT8Jnn3YSpP/K
T3vvWJ+EBwvcAfuLTl5qnbaaW3WtIrSL1ACPw2BxJk91Ujd1eegdyyPEOyu/IP+4mPG4kat9Ep4o
D35Kz99D7scDOC3eijxb67CI1UANJk/0GKytgwOXtcttWNPa0+LQzd+kIpzxznyZ30KAP/eIlQwz
Y0KssJCps7NDfQtsGrvNaA1a01a+JkxuHSV0Jf71vvgWXfcSBlgORgDZvXChoL92ltyjrsJ/8Xv2
DV8NXLjf/6LW4HdArdkAiBiJ46BleNCH2tDLOo8kEmkd/S469t/jwhXuhfP0ZkpsdBOVQ3QVPa8v
9ewOkAkuJne8QboaONURYtmxfQAkDrXraLS2/iQ9dG9jkF0uj9MZQ7obZP0h0t1kyHdpqK/Zd4o/
437eOCu2B6R96F3G/vqc7tG3EZAs+I4PQ/S9fi1f61c8VJAL4P8K9q8Xb+KFwrYL01bigDHFvs91
B3JAngUQzkGOA8kZqLm+yGeJ25m47KBTYQ+3fRCiypY78RmM/vyz8vDTZT6J7/9c5n/EZf4smpy2
Of7W0WSLxH8IZhpYWtDTNCuVLbZ+SCIatONN0BcqFHQ4OLJ6tcwNlH2jW3dWq8jw+9Tsk47eZx95
sjn8LT7ypKPxe8jE0okik44GI9qfTzMDrdhgrKYGnbc4s9s5d4+rF184f6Fa8R8/6CQd/k9/0Al4
+ccHoTZAUUIbSaU0+fmMErmKZbNrVOR2QpTLTLA6pZFWDqPIHVzE2e/gLe0Mq8OOrAzxDVkh7zDu
QDKgXUxUgnA/xQm9QI8prg+xoIqOCpCN8VPc+IiS5E57wUQS+x+TkMx4ocRq+26W0T0SMxoVv97C
TySV/3g6JwtUdpmetOid4YLiIBkItQoJNKomzG6AppkOLoFRiVwT6ig29nfobT7NDHCaKzaOcLTR
STPmc5RRChvtyMz5bNP908f04+U+WdcIvK+VFhzfQma/h+lS79He3IiZt+0ljbCduZOfmKF8Ny+n
r+P5HLTnySfdm8+WXDupS/7Bl1w72d/+q5d8u+NOI+OHFd+MDD5GxiouSlEWSPOaF8jOEdS9F9pU
TOA+2eg/u7W0k6bc3+PW+uxcT0ZD/+lzPRmN/XjMDcmSmTuI2/9OohairXm6TpkaPD2JzuUlVoT2
8/P97e0nXYn3xTldvI+fcxJOID3rI6JlPK6H6Kbfx05ji4cwiHb9/mu9b/cqaTsEMAdTSXu2A6xy
HLAcNrndsb4o7ZeXg+sJgXdAU9JGnOKith8RErRL+6J38B38NKmXt7vpVwd8Gl+AOyRNRXypVju7
If6FaAJeAzm+go6cOQ06fvt2U993yuv60Fy2CHupjtHY4b2x/yQWf3Is7xC2DzlB9Hc8ls9umPeN
/cOx/GdvmD9NED7cMO/eCB8+R4uBKWoFNwzqRWyCh+7Lnk2GDjEw8Nybp88e+s+u8clDP6UNkrYt
640G1iuDN+syv2sS+IquErtx4rLfgQXuEfHZYTJvKXfZSPPQadC2Rs7WHbpPDuizJ+Z9IT5cgP/2
J+bTFdtmHR8O+K9dsRN3jD+ELukkU+50xgZZwh2CDn8VIKzJgBwhH1f6DvMfhQmonX/1XXISLv/u
d8mnF+Ekrv4tLsKfNRAZAVsazG7mc2Avf15oBQGvdepqNXDdL5X9pfan4PwLXAH3yU9d+1vk2ah2
uebls3PdeYq9u729QNrJXtzd2eI87dzdfWrvfh0iFXO78n+I1/9+UOpJLoaSjdnhUoNMf2DYrctG
4+jXGID68Z0eDLhpu/HI37pDddYdeJCf9PPWF6+r7/0r31k70JV49JG4tB8E/63ZKc+aOzjWDqLZ
Dpa7Z96HFCfXoXf9kDvSle4tB/olu73gCI7p6nvdBemzM90kYPDo8OX1dnAFxNGfz2L/G2xnD+K4
W3vf2jNVsdW7K1pTgkfu/K06D131qre/CU6wzwLDg3bk6rbjPSPfzY+HsPdmut9ydjvPae0D0HY/
/spW/TUKOh/JEb5ZChLn9Uo7t4vjFRronubtod/uwVxyHLqb217n9zaMfsfgn1W+o/MtB3XKY/mY
8JG6q90YF1u7TArE/WP6vT8M/iO4qAPn85o5r7p7fJ7cxwvTfqS95Txe3RROgPLzkRHqfnJLNuPg
kZeOiIJqh4Nn2ny7cmB8iIetX+1L+3Bxe30Nat7ufc3WvbPO2349odBkn73Nl5nd+oPTugg1uWeD
8/YgE/oLe2BzT503jfcVvKt1yyPKmf7T2WCf53uNu44Nwp2cp/OzdA9Lx6M7dBkfz8rj9sNqt/Xj
/XQYn5rvSwuByJ6c5ZAe0/2AQZrD5MceDnis+POVTPswPS4H5XL72O0IQyfk6yGz4YDw8W8Xz1oQ
Xpr2y+77YD88iNdYdIAEsG34DHbDNa69zhWfvGfgmR4cA6/aPyPC7CIFcph845zLjFyivY/sAL0M
e1c6u4nz++RJ2FLDXz0IJ1l8PWBmJW1Pp2Z3Xs6ZcgLn/r4KEvvyHN9Xn+my514ZAbPtw3O396QD
h+gvvue4n2R9n0UKddt0P2wJ/yWR4rPrc7LRo7DR9HP7fn22myo8Ny4n7xzahd04XyR3dXG0cw4v
y9HxlIBnADCmH10dD4fb608uz+dB6yTN/2fQ+mfQ+v8zaJ3kjn/Ph/Kz+HCSVv494yfqHX8SzBlr
gbeUSbf007mdoPbhGlcEq20za10x2PbHzhv90R88pGT8lT+Lh9mffWZPzvbacmjYJfv379smUttr
i7P61Uu5l3zJNw+rKzuIx/myFzuFl3mJl7qCN+6Mm3E37gQHJK6ruxZ/JmTU2jUTHxk9xNaHQurO
jm4fB9cbPQRPvRdkjl3T23ZSPUj3kyfcLuyiaH75E/9aO4XLnIaanYwBuplLNL1I7di+f1GcF6x1
3kt8kobgGypBVxW7400WXN2obk9iNNo3lXOU0X08WhfNqxKszpGdtrSPV8fHZ52mQGzvctKHB1gh
9vq+a7NNv509oGll088wbDJAyL329WC/bdfm+3ZAt9/Zvnl94vUtqXh7e8ud9OCkXuZHfh4UJK+q
vfiDX3vbZYnd7r5xF1/3wVwFW1KAPKGbB7/et1nPT9b6JJVHmz4uo7ai88/qDVw9ZKn42lZeYSvf
VvIMO1gS220Z1cPk1Xt0LoN6P7uLp/gio0eZJkpNFo6k2S73Iw99Gv5W0l8vvNjNWHBc+vyY5d/+
rQliX6CZkfqJh1orr/PdPoqKHubPQcar8y47p+atLVe8LBC89kR/JQXN/Oa4PAmQ5CEUXkoBKuk+
GsTe4pLpo31vyz68Sicim4bnuJ0MvySOKvFCTkPna/HI3lyDjLvxBqc4Q7f5Ug8kHygcr4x+7YYO
76Rx3HKDZX7lw8jZ1Y5Tgqfx4p3d3In79UK5xn5gLx/7wIm9yEVg0cEKm8ORDuUusW3Sc68J0Pbz
/GnfX8AU8lGkPPCTzq9dKL9OfCh4V3VmcgtvqWfvYoFFIkli6CQPI3/Pvcqd+Ykj0+TeThyV+7j3
ei7FGX0nElA5wPLW0/kyOCGS9u3hoTGwM47WMfF3ljPa+t1yOfg2Nm97B7RuEH92+3waKk6qsn+G
in/YUCGJWyg4zfE/bAunxW44qEKGgsfWHOsIFJ2nByMBf/bD6/n3jSHkWZKJEdsr2lMYbPFBckVv
4QkMA9FZQEngyehjj+e8jhSs3LTePlGc6qmjHBjc1SvchPvZ4CFElT44uOV5fz7t9aeZ+xkTBvqw
62G5BHbg8lREHiI1ZM/UFzy9i8Pwnx+pXor2hfwU3/ROfrD2fdAHPHy+EoC+2scX1Z6hvmO+PzlE
u89gKJs00S+v00kt1I6YzsRTqwYIJb8/0YNDJX8+Odv2COf7Fa9ut2ZbXH3tKd+vRCWVCKm4W5zc
fumOZCOcEeRuwdWDxeNByApSHznUAB9xNyJSYrrkogLOn5FXBdEBVRu/C5pA+rrF3ozIWhJfU7cK
4tvtfQXolO17k+uEzRdInduc8z5ir/R1+wnSLvUb3h+7rI1XOOj9c8HHsyLYvuvHd3bftu+o+BX7
2+/RIfeTg7RrAv7kE1GxcLqg4LgT1gXlZyfn94wjg2zm1T7HxDmW7AK5P3AEW9QP3ZjzKAK+zotg
O5+tcxEdUhde/XY8/vYnx8mZIODibp/8/nW57RPb+wi2F+MOTDJ1ruAhe02bIXES5yrbF+QMR7zJ
yR8QULzWDt0+v0lv1KdqT/hmb+0vujvpMLmzj0NbMLwnOTOV/ZbMAFRyJXcISlZBdZDJZ5cbPHYM
4jcmCkH1HqMrt79YPaK7s+0uMusV7bb7cWYNMHVjX6odLDod0UUS8UZzJAYKMPc94SrxMz/2Ys9N
rxGvtAVXYHvftq6GDaH1kVPa5UHElrb4i4tdedD7dBK2hELlWEd/26rjYOtTmNxfeF165c3iSs4R
BYbvaGfTRYjPQ5KGxdaumO0eIvcW2LUQIGvllAHeSEHiss2H7GuhQ1Ky8Gx57f9h70qbGze26195
9b7jFYDGmspLVRorN4kUtc18QWnF0tiBxvbrc5rzEsv0RIwTJ7YrU7I1EkmRQPftu99zsHI6VhIl
GRtZoMqRdmagO2A9XXXbbmsGx10DU9nCjO1G2FAVF946zH1UfB033WGBOq+G2IvzhQEbND8xnziA
hHU34cZejfRe3CEYrsUl4/LdkIeo58LkchwQXK3bekC7QGqr9syDjSuwA9ujMH0DpSayBotzF6JV
GxmebYhU+KpbkXW3BZPco/ZivHTu/BJDMjuXba3tEK4QV1fOIgJtqjpwvwq6QSrH3S3+o4+Bhh22
Fp5nHJAg3UvrKcg9572Efnh/z53DK8rpzvHu6imjd3cjfYXXF2HDHB5md8aVuxHeHlAU6Y1IsXT0
VnwKes9phc8C9Cg1ke4Rvt69HQKiBYpKiFnjjSF4ILDDFlaqgT89Q7TEluquhZe3PvJNwRhWmwob
I3ShWK0IW9NADkBd66IuBK9ni8YrpPdGn6yTcI2dFO54heUfHSFMqJZDhCIHVLX4GUyQkNcCChYI
4dQxA1B2BQoWjqyNRwmpIZDVQaCuVBfsHFiYrZOEIr1HPTvwiFdcx9fvlYcJqiCC7AMxGaIpbkEo
aoJHbWyh6RpegreRLqQsvk35fGZ6zlI6Wm2Bem/qUCc5ZesaTz3FJOLACg9VHApUUE7xyfQoYg9x
oKsrGB8/DlVP9xe3vdV9xdUcZatAwfKreGPi936FWUiAV4aaI86u4eyEm6pva/9ZofwOWswtr0+e
KrSa0GPwWP3SZ2segN0Wupgd5jsetMfc5bsuADcKHhPaEJp4UwXQ09DMGTQwIJihsdGD5jHkNsFH
e/pCmGHXjnY9HdSjeky3/Itype/YNl7pV8NDFUxUwl/ZnkiRIrO6txEbCF0o9DBoaN2TloVlYAHD
uTWgC7+9N4BonXgL0DJETBp8WIhNGPsWDpnYJZFghG+9UTxgpNyPPl6FdO6Avxn3g2Ospg00c5Af
Y09cZR8iYesicdd78GDLO5DZwcdGXvphfGgD7jbwO4Frg2Nu4V0jLwssqJcMh3iG0V4gTU+t48Ct
biGe2CfsYBJ0zzmCGgw8HhDH4fyLECgLlBWyoZBCpEuFd4t/B1/sdItUqzCdQjWL7Lr4CWlGmHzA
T0LwhUMyQBDhMwTp9YwcJ5ix/DIAJwbe5fTlZVDawIVCUhW6C4uRQKoxWo7LFE41gNaCEeFW/X6F
Xkjf3IokrXlSYzF8dzzlqrTCd4QbvvDEOVKswPTF994D5yxiBQwS4vXiCIvjakNh2whTY6xIjjUH
8em+eICaW0VOgXAGewVJKKDaRMCLwBMdo6KA0eP9RbjDVzJ1oMFxnMyTKTqtTAiWFdf8Mm6kFfD8
oQ3w5efrIegde1VeyWiWBKbKWt9hu0TSnSZP0gGG3IuOBooDEKUrgIyu8P9JFAGA5nwzqBOtHxgu
QQQR+pXlEvwvjCu7i1aAuQumTXE3hNNGGGY4D754BwmhSXRyKuCU+KWbhiIYXHCInhF5d6sO4w8p
hR3Cl9iNDEpb9bdAU/dehCCncAqA/Y4QEE4HlqDYLjt+XQdh6peOk79xJKot7C5HIaTB/tluClHu
gwTUf9R5hRxjgcRqazdJIKRaRMjNg1htWEUEO5D1W2GGpFvxWvGo5XSh+FlfYTbwRlhOEQ0mAcIo
RIN4tQOxu+AQXoyxtbPk748Y+0eMzYt9lZZ99/e/KpfCibN0vWmY/QJgLQ0Oc+ILw9HByXsSalLd
XWrKBCbFheBFPP+hePIjePkRvPwIXn4ELz+Cl+mf4rdq/y1I+ThHKDKgn4UuZ5UdRSqK2BbqG60G
yEmvAhM+8YUhwEufcdYg9N/6jMtB2Fmp4EcQ9iMI+xGEwe/6EYT9/kHYRS/6rFD1P/KizQv6+HxE
QwaBS2FPqJSMjnaqe9QrUTgvt+RaFFZF5xjqjxTJClR39VMNsUZsaiJvvLiap6KOoSPXtCAPI/Lb
37JG6NOz3Jc3kZdlzlsF8q7Xh2WN9DbmJT09GJE24EjiTGh6rNwY7W8iISNyHt/yrBsRH1/q+7p4
p2e1jj/vnV4sf50q6R8io/+n5S/Qc3zP4TGITr6Rspy3kIP7CmClQy+EH9k65OtEzu3+/vV+dp6R
VK3Q/HCPB2oX2fQN2gRHfCcitS7yfchDrRb3+Wah1w1e2jlIqt9K9BqtBOvyurzuAmvfP6h7ckV2
00G7BQkhEtoNOkfALEg7pJbofr9/yVEq3COrmdM9UlHLelnLK/SkrpegcXWk+rlfITua+IpTrWY0
szaumPoAaQ3SYRR/PdBl/SWn5uH9/ZjQI8oAuFbJfU3dwztqAAT3wFCqL9DncS/aNiV/c79B4nsL
GGfn9TVz0PuBWj6y//ete4/SBvKCurhhtHCiK4SLf8Uz4u4P91iL0xrhnQHyd3qFaCo4vH7e7HEa
Iv2FK/phZ85i+xz01MxiXEOvsvjaoOTjfB29ya3oo0n9WwziPAw0pjcTvT3NsgdoXqbelqL/ZYsO
mjvMyHgA+3FTlDxE2W5AccUHCy+SfCkKE7iXDDnX+1e02synVXtH70vmvc8X2k0FtMsvneoPd3Lm
VE9E8ASqqAcYX+vH6A1t1sG4No/pk3GQD+ph2neeWdIJvA9osTQc2aaCMWSh5s46YjhQUwEZIqZp
pufqxUCRz5XQi505XYQJLweDg+rB8IaRDl8+3wEiMn2f7cCZo27zDhDxEc7GfKWkqNO+iRJo4bwA
DJ66MU13aezcFT5yup7ksiM7gmGWisodoOgCkdMW/cGfX9NpwO6zazpz6/s21oDrL2orqFBpDipR
KIUQv99a6OMS9Tw0xNAuPPWaOD3G+BWvQieQ8jD6a/QuYWIKlU1UAbtTUYZA5sGNInpiUCMaUcLM
d6gZwWsqA/0LRlQviAKwgC6sqXj+g17OykQGrCSuX1QLwEYMQ9ugV03diZafGSVbUR0Q9aESjUuj
F9+I9qUBlbjoHrUf9KP116IbrbvL8a8ob4sic4Tysyini3YmUf4WTfZC3gEcj+p70NZeDCy2Q3zb
2ptGcxtCSySe5zBD+3WHCmbnptsJWbon43rxQtHyAw5EmHsUfrGLFgqnHep+g38qpyEJLa44X02n
tiTbZehf065Fv8LgkbUMF6FEofi9DsbN62vkvb/fbd+K4GZfMlqWFOcPOip18S3BGTy+226HDjWR
HRc5b2H3xfcRmW/UrVEoADYZfhdVIJErR3kRyfX2VE9GyfZ/KF7q2YgEBzdkNBOIPGAuTz0ImNcN
xfKOdyRsqKiepTRxUqgSKN71GhrjCBZGWjt3Mr0r3Lu7Y4Uix+kOoRMPr68lZu+EFv38HHzfQ/xJ
p5wGND/IkTyV6UA4LrS5ya81IFu66DQLhqASXWABKCzcZas+XPjQS9byNBH44VN/WMv/K2t5UR7O
qja/iTxcUsbqWbL/9zstl9TuqTPwg+D+ULt/LLV75iH9waz6JUfpBBTxQbr+LxylS07nOWfHH8Xp
vOT2/wID+w/r9p9w8n/hqppAaQWimI7BhDPtCFxP0GTncPWsw9cBnTvX1RSurstjt1NCNHm7b+ik
8HL6BjxQeHLoPXD5HdronXQN9yIs1ujtoWj2QXj3Mjl60KGXDJhVgeEvO/CLuRlFo96wY6e+itIR
UwbJnQ3PO2VOcqiDqqTZoW3oIUekh2HNC67sxds7i8/+ZLdnfLe0bIEAQQGGt4k53p876lbRFWkv
HCx5dspbjhYZ7cF0H4VrLnphJxfOuNPeIvxAAMJCtjFOvaKNw3eiDzTzxZjIAPQa2s+Um2i0Qt+e
GB5ws2s0WfnFzkbIL1qOOCrkouESrTwOwZ7GzhQAGppWIAk0Al3xbe597shdvLkzb+FPdXNntCrf
ht6tDzt3du5mmcWlqg3A6zCR7Ngc7pHXuH9EHI3eOxlZkCDYa8i4DM4pO7kP9oca4zKKg3jkQjgh
zNYvNMCHKzk7Ik0EJKMcxIfBtb9aHz/fw4u3eWYz/xdv84TC/9l9niUKdFKlBm+Rqmk80UvKrhYk
aXwwGNBnkXx5Xl2p9OnLNgAhKLTb6gopG6DT4JnrZzQ74mWVgxyaSCvM3lcSdCvNL/bq1giNjRUW
xxgsI+Hnqyeu6LMrPksjLJFtVtaEKwa2rb9BQu/ztz8jAPilDJ6F+eCR1irVhPYAm0uDYSBQsN0/
i2EyYPc7Mv4t0YEJjm10aIpO9NxVQl/ZiLZxEcEnfuLedIVD3ltM5SNjMW6Jo0A5RJQ4+c3iAe0d
vczD6EU3n1/4hXWxz+PfyZClZMG6FIcvGB07XAqwv281fjoS9lkKvm6mpCcNPmDTY4oYhCQu0LKc
Crk9pFAleiskY0Hs/Yy8qr+iASbZSjyg+89glqdv+O9tD6ybu5Z+qeHTthRXiYE2kSEEjaGzbukN
bCEGnI7I472DmBVtee8XdpeIVfhEeuwz2yDVi5TJCW4CWmXGxT/a9LFBAlhki7/uxCOD24h2Vhj4
3tt+EZsnBS11P9+sS+fOPlPjf/xzZ5/p5l977i6J75nC5b+5+J4p3T+n+J6p6/8t8b1gHe0zHfyr
rOMlBXzKZH0Iyf4wCvi7gHkgPVM0MEkQID+eaeCSSUqnG6MWPCcYT+qCCsA9SDY+QNc5R7god9B3
LmYpRJHqwuQCOCq+q9h++vAz7ZyDYqWSyIT5WnAQX2WYKFowCzt7uxOy13XhkbBEs71o57cxTAXi
edHnedQxCPW8aY9xS62GJhkMORqvMdMlNDwwNUg4uNEXtKT7V1cy7kN13zPcxRBYGxnlXwAtYyqn
colzlPHjvJoCMWqUIWGf+nKYAT8kxhQJijQi0Zp5asgQ/4D2zivQYo0nMf2hwoFWXdlV3SfhRzd4
4nNlC9zNC4tzpvXnJgUKZYSdcU1MUs8YphEaf1PB9MxwK8Wv4Celu6/yaZpGzNZg2hiPmPTx36tY
Ygp7wmw58YWNqKiYDfhq4y8bPCy8JjGJI+YRxbt9bSie+/aV7MVrgB+MoPAWI2Bo4hdt/jWKGSgZ
eiqKg5aYNnQmjHeJKjsgt8TvaPfHRBLGwk1MDAynAYsRf4XZKfB4Bt+695U1WFPwhxb9fMn+E/v0
kzid2aciVgpeMYiTjCipoc8xXTXOzW0MVw+uYUdL1xcPCBkpvHL19evD7D4QB8h1NZyep6dXINjA
hmf09fC+TiH1tQP2bIjIpb29KPhndun/k+B/Fzbqo0Y6M6pNG5VDXWAXT+68yFSIL7Fpwn3L/NvV
LWaIMEuEAfKT0w+Obnr7/NzAMTu8398DeuDtzQL2E0M8HK2Eh4d52u36/f0ds4TH0HmXUI4Vm7tW
qTjPzhEjeilGdGrM4ZUBBtxEvTZbHxNvphd03sW7O7Pof667u6y0zmz9D6V1UWmduSW/m9K66Cmc
xZi/qafwXUcbJFcKCG0U9RcEd1FkpPk8wRbCSoH4C0e6goIH1N1C10+GL9N8fUFHfxdy1vrwkWe3
m6pSb2QqPjIxlddJtoBKYbUgYOmftQTjpwMI1otMaV3GisIvF2CkagqgRjVGbVl7BDskDGhRdo4k
1/tiUJ/rpHGGcm4D3WQdtcdBvnTF33UYfrpi7cyVKzLG9KiD4gQSyYA5XLTkJE69InTeIT8IdvQh
rAEDcvckmhLWV6Cou9Txdsry/yJS/XAJZw5d0ZrabGi4BATWQkXfxJ4YlBNwdjkVsDBibjBGn9AB
3tXxPUcvxOc+gCq8os+u4MxrKiYOstAGV7AT0fHrYScAEa99YPr18FC2d+uMHi585KV1P3c7fvt1
PyGZf3bXZ/5EV/N+lCTcteI38OTQFwaiSbQNiO9iJnHBeRHACEDyGejoXmGOT7iGBT2U6CZIXTRI
zCG2RHi/OtL+yHKgSen9/vOV+r6u+yAeZ6Z9sgYJBMm4zHtY62fhYcIrg9uJlIZwaR/dYHCAR1TT
vQBZfNEALCRgG4OrVsQhYrA7DG+FJyAufRT5GAeD6Pf378f3z6/0oiCLPf8Qz/32gnxxS88s6e+0
pZfUpGAt+7hQv7+avHRaz/R6ETMyshoyWNDdfht+LjcX3vy8t/nXvfmJaOKTU37qj/gglNlEdDka
YZJwWkBeTxXAlACYxGG77KGnWzEFnzr5VYWWKg7IMeBrAO6rplcAZxAdT6+i4vDF+/yOL53p887f
3+9MKxeciHMQ+d/CibhgjU6L92HHfgNrdFFIznRssaSGCXpkCInsAEosRiMvvCVYgM4R0LfCJkj0
6+Qi5g90NNHNSIAwP7pCL2KAXsYjZvOdC57JxWs616Z/hGs606+/5WH6VXSY/8q7vn3K06fyL5S3
b0/8L9X7X479U592ffrS/bN4s5eqnts0Tvp/+fmv3bffMXvnPvVPP/vFK/u0nw/8rZ1v3jqe40/x
Rv945X/1yb+8nd7ldq7f/v7Xl4qXvXi3OK1KcFWenlq9/v2vFryP/5z60gdN68vb+ev/wXT5N12z
bc02NN22DXATw5p8Y7qU9L8pxAT9jmmB59gCDSa8rH9wXerK32QQmOu2rCu6QsBH+R9cl5ryN6Jb
pmFpBlGIZhrGr6K6/JlvqWsmGC5NmRgqyGTwm3Vm61ijR21Ug8nSgIfJwknJlnuN6fa6bItuyxiX
L/n0P7cn+AyQqKngIVdV8JFjac6EVC6kuu+qbgCLSls6JNFNhDzjqCDxN7Vt7etqulxwZ8/oBE6f
qVuKpmMrxH/mmTtbNXpaRTLjdDKWAhy2w1xEtJuiDGyT6mI6U1wDnNo0oszL0zx+5FolAZwx1t4n
0ubPY60OcDYJmR7snoyW/0FY9t+s3ceJ0Z8rcXF1tqLYMgiXNY2Ah/gswiAVN6I+JqhxVjOCrqHs
jNmNls641pUKnDNAA7DcUq9mfiGyUMR9/2R98cmGqkGGFE2FpNmmceZjp9wws6SVUDscdAlpctki
QZyTpaWl1HA5BPexYtDUUNtrHtetsmlSDqbLXOskxWnjxsBEQcPT/EZXWC/Rz5dFEWr97Op0Gxdn
aDgkOB1ncQ9irqoYjaqidVRNwJ0iirFvtQ4p85ZlKbjbi9QMpVaySlc32tkIVDOp3itUBmSHFVL3
let9eig4wvxd0qUxcmSGZNcXL9P+uUibqmwQVVZlzJQplk5k4zxKtVLDnnQsRgaqw1UaR62Hu8k2
jOVyaMrtKyifF0/R7PY+iUftuSkz5Pk1MD9ft1aZb+cs1r8YfaIh7VcO3UGaTOJkc85UENC1jbFq
hlh/JKnUCDbZRJndbtCVJw7+5d7JxgE93mxmSdDEdp64kyX1C/hR7RwDM3aqPC9RZWhhrUYc3EU1
b0u2XzK1RA7Rrgg5ZHaxYACg7Ula0qKyMpWqaVLZDe3BCYI2dUVZsn1ijCmaasyyzEBSwjQg10C5
xTodwLHeH8FoXyvYqMl6NiUu526bNlK34rnU+8OsF2XQD3UG7oReMnVqK2Y9Orh35vT6aHWrlted
ej0PZTSvFsM0IypXvQQ66VbH4IZhDlILhT9OT7GZGAVdShuHwQAHebqdU30BPeHCmAeFAyleakG+
PciDhhR4XaiHtpuBYdQzHZh4IL7faYuptbsy7SqZqvKE79KUq7EjMSMewXzIQFYrtxqWsq+WqAks
bZFj8M7O2LRiSLMpmCVZfo4NPULYpi54YawXwCLK6xaDP2PcrOsoVoDDtJRJfjt0fbexupFIdGRJ
BoROmeig+K2a/F4xtc5y7di2XvN5MUeqtwRwuQqfJqewF/NZntsOc0l1ZuU01vJpb2g99PQSyfpG
GvqpoLmUqGBCtDqotLqy5BerTRjzM9uOdlZsaWD1qmdcfjwQzZP00nK7ykZ5I5oVxdM6BiisRYoh
gyoHKmo/gcw2ynhyWCxivabVOEpA9TFou3SlQbtCUQ6AEe7bdZSxEaTemW5Pt1wbqpi2pEpsv0gs
xYntstnr8VS2tFH78kGCZhnCiCTGsdbralrp0mAVIBOPx4PFtBQ9GlMMcl+ltVPdK9sBgH16XQcS
65U1ya2nopAKQD1KFXtaek1SX2ojav1OZtnrnOk6Gh8Mxjtcwjwpns7LxkuLkm/mxdiMdb+8KjkH
wSXvu4Ck6vDC7M5KVsQGFRodFtA392NLrvpIL1axwbsHveUAZuyjmOapUrjVpCVO0vWVr/cD7hpM
6TO220KnSZc0mA2TqsG3WVJktNQ1SKxW94o/FX2U0M7KoL3HTnlZYqsFyV4aqQ9KmUQ6VVg5Agpz
yNqw1XWOWTJYB1+RzTejj7NbKdPs90ZqdDB74u9tp+vy4raqZaJQoMADibGdJGdmlulqJak9fenq
Y6ZJ4Cpr+jJ7YJWMIkBrDbE3NqoJ5YJNVmk9sxjATbEN/OKug9ZaxnlZmzPXj9qS6c/pNJfX7aQC
g7kB7UzMS3PVpH21rSrDkGgt69Wm1lXokqoxyOBUPct638hKvfVzrtX+3CjSW2XZ7a4xp8XjSl1P
TllFyXrU5gRIgRVn71W3pKB6Iyxz5kQabMpGie2nNrbsYDIr3e3SdrmRGdizlczSNizuMmfKOinZ
zb3E7U3eSMxRhlwZKO8nw+lUufXqMe1sp5Rhr2R5uWa2ZIKPoe/Hx5qYENHIiMlO7RLT73gT761S
SQPkumRGpagHppjeqwcWL72LlSGh2YGmW+OVft/YdQWMyTm1MbtSSYtvt+qAEpyqVj5vMivMkthk
Dh+1dD3zZg7kJtf7bRXn2oqU8hxkSaXWsKpD5yR5CRLRmOTPlpGSHRKuoIIopigC9eoCvnBQ0LYD
bRa1uSlkYrehtHB+mImRgPwpjYyNPtgW2wx9mXjDPC17qZyQ4pLHdKEgxYUGS7rGgRQvX0ncaZyW
lYaOV9sUNieuNOvAeFVIhwKSXq/S0V7sEGZYilYDjkLhjt2U+A0kFieaaVedqQKEaDRGb1Dl0c2M
RHJUlmGErtO79ZTr+8EaVxqxbqvIUrdsmGd/lPpAZWrQmMpLkS83tWy/dUp9o1SAP2Pq8xzH1+0y
+tqS7lOp11Z62zXXGmkVMKp2FmYpeQxNmijHvDZ2vSKnfpcOVJ/ycT0VDX5iBOV1E2TrWjQqniIX
y1002pinUnXDL2s7C4e5U1zbUskK9s10pTjN3qIatFqaFEOnV2goZcbYPw9aM20GfAQ4bSHhXmth
HTWLNPdV1kay28tSmMzL1Plya4F7Vid9ma5bfeZAosvtGrTlygCsDzmvnbZSQcWrMf6UNYuvTKWc
7oyC8dFVpET2zXRs845iQaP4CQONHGi0kSUd6zSOfWjlJF6lmUHgYJEi18MoimXAyFpMtzxbT7rb
SoYqVbNawQozYKktDY9uyoZghjwm0UghhDVmH5UoXiNNr8LD7fXt0IAG0uzTqQvgYIyO3U46gGfT
cbpiY2YDcs3mY7slcz156SAvoH4kcja4djM0nScr2hAqVqtfNUYDp30mWm06VVUYiTNP5oz2sH5Z
brIIaw41iCFhR0sK/UvDzcT21CJJnKWRF4VmeawOvgnv6Q5nttlmszyPTilZ5kTboTTcbC7q/QIF
5GdEmktv6OL81Yp7kPpElunNraICpq6edY02VZrdmvDobdqPRac5MykMUNGPknYwpRRjbpnN3msl
lu4aXqfcY3larrokjpEw1hjgS02zc+yYqXeTQazHRNUKZJcquwaud59qIJ1PSQR7MczAq5OrJtTK
oXSnIUZzeNq011VRlElYqVl+bUn29IWrRX2jZXq7ngvZOgx4ekd05WGwsm5tMk3dVSSP79V5BNVM
ovbKV3St6BvbMOwwjnLlPeuIeRfztvPaKuIvWFn9S69E8gYbB4nB7UWtW7Qo4DhprrcPRlMpjBrT
QrxZ4rk7l+3zpFboaUAE5zDCa/juDK2PDGVnF2cftj/XJDKGPM6VrzXrU2q1zF4rTWViFHrAdbKR
lEC61IYe574qnaVKJuz3NK2NohsC3ozMHesK2IJjnT5kJvy9pTastVzEjeKY9YSd5DaZfU3SOVwq
hY3bwSCbNM6GdRGhjTtaDHyTR/N5ljnA+GocNx7xVUSyONCsZdY96K7xqlLIZpzz6obn+ghAyZgM
q3Ga0OMv1dZ+1HvlliV6uSl6pbmazXrez3Wh9QiUSttnY1V6kWIgqpSnlTQP7CsCUnQC2eN0sGE1
Aku2JACZFtpynZASfEV1NtJGJ4iDECk2r2h9jraFMiibtpW6O4IIPcxmrVkXdo/53LGK943MNnHW
XZtLVG7rmcuqC7d/HZvSqsxa9mhE1fikR7y643BxgjzHnDIDadPEUKZPqi7QJLmhljnk25brnVPL
RUcTxUATSqPw3SIVAIFc1AwGLR/9Ki90P2/t3stkYOGzpqhvyYjIvLJIHszlXDuqlYDsOmVKMM71
1sxrxbPjnl/ZzMT4pFEkG9XMW6dvLPS4kKm7JoxFq9HgCXTtOG/mru7X9TBKt3C0FLfVS2kzjMmS
UBvbjX1vWhRdkgR4va2m3s9xkwcWqZfNWJbgZeL6c1KD5lsrOZK0djF4BUtB2x2Rt0ZrK9vnbCm8
NNKiTSMt4GZIOpuWyaxeS8Vc3SpJV+5AvGlMsFCp6U0JgQ89SxMoztnoW2bSb+baNJxJmueQmZLu
1hKfN4VWdrfJwt5tBBGvxWgzNx4mu6KJGlvUTNWRpnyMgjrOkAuUewlOflLarlFW2yIpXueoinx4
3OVGMxZ0Gak9eKNIQ74yEs1OXNcx9E7XXZmTDlbAvOogU0bqJCQDNXkJzyNaEJ8PRoYtTlnQaWw5
cKtXb00tycKpGYDXOjYJXJCysXc86xZa8hZYmVkDOSBt5svQuy82PMM3s80XygcFdiaK1FXRRcAq
tgwWzJ1m3dlahIip73NAgeY195Ihv7eWGDpX1wsa5WCIHGy1fVCq3pX6KFv3lW2hLkYMBFTKANOf
N3KBcGWMt1I7gCid97KXNtOyjWoDPBp9fMSeTDQhKXGjJOp8bo/3VqSjmjZPGFWe5X2nKYtHJBhp
pSpnPy/MIJnTEoC6fVE7TQ0RGYxqdmVVgXop5sEvxxTqiCF4UWBbbtM0JaEEV2plwb9AGFeSl9yQ
MQDPxxvS1/oMW2AnD3Iq7fM4BX2xar0Zsq6usduKZ8G0rOw0Deyaz17b9FdzPo0b6AIEbKNUHOGv
oSCo9SBnV1XY0ikFsYc+A+y40CxgnNsmplCafA4GqcqpbMO8xzjeIRJekQ/n+EthjoDYNmzyUGSm
vWvmAZ5VlRhULxfumyOHHmH2c2dbR3WoFaeOstapa4U7ipJXvqHOoYQDRMtRI9uJWdlrmefjw1hY
WIIpnqaVNbaUzEu5z7O8KJzRZOYxmuvaH3qz4NQoZDg1egJGlGV5TPVk8TuNcIRgOp8pDFjhNUOd
OwuxDL6yJgMk9QXnfUVZP2ALGxC5UM1ErKQ1CBGoFcP5kPPyOeqrh3yarNdm7rMN/rC4NjueGKuo
4fpOi+sMuA5tqz3GvNLWxlANV1Kuz09opmz3o1JPHY3GuQllXX/SatnoQc/c1rvBMLSnXENDgJHJ
2brRJG3XqiXZa12BNv0K4cWopPIBYaS+jixWBnXJ6zVRtLqgsZQoq7LN+VoqrXHXp+10qJIcDNSp
jV+LEd19XCLHvpgkJDS08WurDcpzMfaFK0s9R+NBOTLwq3RsDm1WMjCYIM+10g2zwzdEAh1pRq+B
W3dXm4v8Gkna4tncml8JJDwYdWvyW7MaMTeRKPmmiNDcoEu8DqYcQZBnR6yBVtA0BXwdhmkDtH2a
UrSldwW5M1Uyci+qdDidS28/VEuupI5ZyPrbIHW8d3jUNIeuzrN7suCT3Kwe+CEypXk9tSbSn4y1
L1Ez2SFTFPJYVWO1jkv9VUrzcq3NNtoswNRzC7f9mA96um0yxLHUIMthtIj8APo1dHjWEw/Bt5s8
M81ib3UNVItENeBmtX1Q5XK3HorF3vZtCR+pZ/WtNTTWQTbb0ssgNKGdycA6zlhMpzobnJL3YBmZ
Y+lGHcvDNNeJq+n8wCtVecm7CbNVRTXu2DB+UWQ7JzBYco/u00mqn9EgMsgBNBK6UFkV9y6iJB2d
hukUhQWX6sep1Rt3rJi0iY2M9WLBa8rleFcoHXAKcgkYv2mWGWtSTiOhU1EgfQMvVvMjK4e89xOP
QYiqWWE/o4f0ps5nxsKB2L3kL+00gcl+Nt7M0QDguTJmuzqujgWJpuol6SdtAMSLqpfKIS7MYaYV
khnXA8t1oCTozYjOzVZGCydvG3jnfFEt79+o+5bmSnUs6//S448bQiAJDXoCnLePj992ekL4yUuA
AAGCX9/r3FsVlem8ndk16IivJxU3ymnzkrb2XnuttTsEFn+VuqXNHlpgTlPock1eXan5vE7UNDxL
JF7leuxauUnM4GAVioUeOGDo67HsACoFcwXEbPZ9R9Iw1dTnaSjmosy3XifSbA3cDtlxNSseHFg7
JlNEu3IOtrJOpNnVC2CWC01TAGiNk4w0dFtGi7hzXScuTIAqy51UusHJB9PlZpLDFcJpXb60ZsoB
bmOwOli/WLTsacpQCl1m5aj4J3C3Une4j9HMqF8Lg+AZOsofkrVXIeUOS95pF3YIKoHpzTD2kNsh
a3kfXa+6oygIJJNquJE4qpOD8Cf1YKpOPaB6ahVSu8p/XrqSw+KhDthyScaG5puc6WzF2ORfDthl
KM8LyrIYMpa8Ws2oWo9pM9t+VwFBnIFcJP1VR5Ok3gs6mDZsaprHjl9jBqTSzhzKIDunm42yMBwJ
shyp5pheZywRcCwfgAxjaeVWR3Wt1accgLTGrss4u3elMJjikMPyFiuXKrVKqQZeSAPXYIjBNE1J
aBzfay5deAEofM+OA3wHHFluvZajb9BRin9fLwu+a19JdE2WvrVX4zJie/OU++NNllNDT7bv8c8F
0s46KgHg3SUay3PtjmReQj31U7cqF+OaaEkzH77dSQfwLhs7JBMmAUKtp6T11016RkcK6tgjL3qx
RKkrhke0OabtWGaK3fDGkaFKmNNGHks4JE0ZttUtq73giKw8O6Yp2g6RN9gqi5scDaeox4IgUY7s
U0RFWk5lJAa/gHIsKDNQzqYC2PkoqzoJF7dchlhZk2OgBTKwWDb5JK4XL/dhtRMkOd95Y+4B1NDe
dJWy1MGbqVvYevOlrCNeGAICGZI2IE5Fbe+KzBfIkhfupyEfZxwgo59bvlvqKTFxQivEDNvo98zv
3CqSs2T3hpTlbe959bsRanjgdILTyaj7k98Ttw9pIxTGgC4WfjR1ZafN4CXM3zKeuP0uU9wGu6br
gM5mnd/A3Gdi/UXfKjfMkFZdUerNLBrGWj2o3lFdmAGmhi9UqyXmcJqG3TMyExV10gqcy0MmXpZ2
kmsH2DhOaFsHPAy0GKvH3NQJkvmqF/nnKEeA9G4mhnLbTz7SfSDOdbUGBNPLixRn7UayLtNhHiQz
JunkbfBcqywB5OEkYP43M8tXgxVYeV5Jp31nl/yJLk13F6SeuXS7Mt0AY8ByIQEXQWyQO2K8uWFL
eVjmkkxRo9M8iBsPA+bj3K+wjYul8uimsgRJleO49Iq1ovIOs6rx1IYzqnYOzeshcsZW4NBOUpvE
Avj7HGVuJQ+27gHOB7ODoGbKHmN6ZsP2Q268ak84MsQV6jQsbMwt9ruYs4E85+yccuakmm59k9UY
ldwM2BEERTv221A5u7kfEeYnJZBOzAleZZNnGLqN8puv+oxjvqtMbFdtl64qL/vASHry0DKlACNc
pFV65hVU2cLHI3TYkXCy1xhOhRFy57VOgjT7sGVB+cpHiXdJ8ZBerEf0NYPebSAPHrrmuWeThwEe
E3ebMOmNugWWG7zkrSmfZ9pmdlNoTz1QJJwaG7X0HhYCHCBksoX01fc1TJBKF9dHw9J9wN5wDu5c
9lPcSwArO5JPNYrqP5eWqGiJURmNMiws0qSoQuql5NLvavaajACdK9Nicw6pwafLXEvgbz8xTMTL
R6Tc4VDLyok9P6mBbc+eXpdBg8y1aJ3qAl3LWcfS9/1LX7Z4tEERsplM56CjmTh8RYSXenHeaifD
ancTTMCgtJ82tdt4dkPYonBadBn6KWM9+hhDNqkZ7mujnpqVwuNMIYKWEquhou2plhLxDgfwEAPj
sMkaxU2FIbjFNF30/hKgRhRGLE/cr5q3WQjWxzjC6XxgqI3sdY/Zc0hNq4m20dwv8xR3QdPeT0Zo
kF+rBp2N2SmC8ebPvtVcuVW1I0vuw20Jba/Xpp/kJaYtdRjJYGmAmak4H9GnlTq9LYuR0u3ouHzF
sdlE6GSDfCj9WWDsQBmYG5kDM9kF3VQ3q1ymH72keeQ1KfK5JvflLhsBFYWLCcwDY8li427oPJAM
y4oB425xzGEMgT9dJC2Veq37Wm6YEwDgN0D46+3YU5wKGVdpE6Z1fZG4tE4OZSAr/j6IPpuvCmna
9LLjBpuXVXYxF8SOULYagCT00JeiwOSj0aB5iNrZw9w6ibGMcds5uscHqrrPrnFSA1czp3zQXkvm
w2RLClHQwpdWhtQmauf1bmdeSE7K5YEm58wgcCcRrFg5SrEKgE+0t35SzHCQcsuVdo0cIt4EmR8D
/YFSgPfAfMakxR5C2yTPdhJvCaXlpIcSU0UETolXf8nyBVLSqauGKyDyRX9dtTm9X4alwcDnVnoQ
iTd9yqKgZQM7DY6jkMmleRyM5FDWLr0Z0rpcd4AFH4Uql7c0J8mRLXAZIwljB9BElkefNXB4aPr+
RqRLs9VzwEKWcvRvDA+2JVKlU0vzLqbaJTquk0VcIJHDlagmQ4w+rLj1PW7eykqkWD4yFxuSZe0V
Otfqw9Xd+Nkvqc2xq2aYU6mxvckLXcjDNFTBgeuWd7FTThOmZ1MpoylN5kdBbL7tC/gKUmkgrsgW
8Wx9mXzriZD3DtLeWBgsBQG2blw4Kfuo8irwQ+kJehznwuzEWJNTBtGa2GZgK2ByGrpwKlSN7uK8
KcwWwYBtUVJ1OgRM0oBhrTkC+DA5mDZFPMy/HtrsxVv8Yusoi+o/mOQBvhl2z8DXiLjryP2cVegV
2lJcZlJjVONsTBDZaknK2LfMd9AESdxNpbLlNssdTtDDqokfph3ArWDx7VYBHXyhpofUWsjyhB2k
nVhkCgmlyPrhbfKkAmaINhTa3GNxYXzKIVkHhNKiEZ3XMkxR5a5H2cpy1YgqOy3AWuF2p3vMsWHp
XIe+q8c0pG1S3S5MZZ/oXiPYuSOqtawipIgAJ2s4OVQZjbIxM5Cu+aW/Qk5b7yejvT5uyzwLWzU0
+KwuhkuOebKb5aTCIgiGb3xxMaCnHboLuizpzm0UGmNu8sgCAFu7mSUw/xNu07DVUkzd4zy5n0Hu
F5d6GO8Fc2cchU25moFmXaBjOp+szkobOX6X3zRmwgyRLhiaEIgnjNSSnu2NBS2Ce85wl81+8DKr
qblwQaq4ApCKhb9Mbb0mrCOxZS3WhkxzGnYJDo4ItyZhPNLQZKfOesYoGR2M8eaaN7GsSJu9Vl7v
7NF0i4Kx0x1sC/Nuky1Tj9FeuGDsB1PBQ4yfG6PSsltiA8xV6QF/okcdQFeHLuKW4p2hP40i/8of
5nkKNZua45JouUNxrB7QbahiUw4UABtG2UUsCTCjz5+kPBT10DzbfMQ5N81Zcz/pQFzmSzF/k7ql
KxmgwVQAnH+sXQfzwRKDIzVvOoAVXknybD1MALHCrlIH5uAkn2vKMUiKUIz4cfSnI+i4ZbU2Kj6T
gqL/l03ujE+dQJPnSGCig2/oCq9dYMBq3iFfS5NmX+QApHpaYKxfMNW/YX/+yMYBmSPwKEctAA4C
ZR7/k/j3Hb+xQ7wktc4Qc4sWkTrwPHZYkmF8mxhFr41U4lRMFFnlr9kuP3FIAjBdBQfZC4oQjOk4
//y7y9ZDbtkyG7Swa0cEYaVmP4kV8G6E1CpAYSDqMfjNNb+qVfGwMiA8oEKgp0OE/1WG3/Vcmkqh
82xG/4xkFg1BD4ogeMEzkxmMtbfTcGcTgwaui3wa9Ieg2KLNj2pvLPliVtnMyeusejmieMoJClfR
W/3IqGHOjjtAy1EXcpD3XnhWjfWbZn7xWZVqLtD4DsBLYaRGfjAXrnkTskH7Z2BcwqmhkXW1Zaqp
rwtAGk7UqsW7HF093AeocDFmzSCtvW467oL4QwZtttlQjcPKFNM8r8opEW3sGobWXIGiqH2Vs3/m
jDi6RBTFpgNMJol7J/MB3dO2MM6OJHPpoKM0tToSfFx2zKv5jfUKha2FOuF1shPOuswGwF+RWq09
B8ll1Ka+58dF6izQVTpV0gN/4wTznhZDqse5r+cdVwSVmmUMmAcIPXrvlrxFtwRV9SM4iG0da9Y4
H1Ud5MgyrBVigz5V/o2rmrJNXoyBWfmJO7+pwOYkcjo7QBqIAWlkVYwWdIA2W3hsNPBn1I4NdDoO
MDEnIoU3tDtVGV2ijikBF0vRdQe5lDhggmUqFNhCnYGTiGjmMtZadqjCnBzD3qoe5LiGe161KrgZ
RkAMmQIY4JYSgRsUGcw8VkO3911F5Lq187LTciZ28+e2+Lfoo3cNWA3Vj7TQP6me/+KMHvO3rumb
T/PLf7X5aC5fqo//C4TTs23If0843eSv4NOal+57zun5V/7inIJZ6nmCBVL4RKDlCtbId6RTj4M4
KjkDegjOGvkX6dTjf7iMATz0ENQQDs5ExL4ZTPaf/3H+EQkCTogLHy7pwivtn2TbfxAcwdP9i3z7
N4RHiNzOzMLvuH0cDUcPfxF3yBnSA/KF25cA+ChABPp0UY3vsHTuqhv3CSi2NFEAT2gYl76X+7OB
13LhbrHYm820KbfiIA/zB3ra72anr/rL+g6l60m9F++Y4bdVd0u2Em/Tg0nC9gW966jezTBel1sK
zRh4Tit5WHbjezah0wPOOMaZxu11u+cv2ZX/mW+bI7ugLzKLB7VFb4c+dHfmot87sJOVJ0xoxsgz
DC/blQ/0Wl/AOOa62EGEfnN2r1JX86q97rKwGeLgDp2urQ+0cl2fmuvpfrIRftJfL3DYtRfDg9m1
N87Je6N7zKJcTxtzwTflJcM41iQ2MLQh+/PwbP5ZXDV73OWldxDb5KG6QQiRb8En2pQpqsQxSrcD
B4swbDlIE3Gwb/fwGJDo3p7kmm3JfWpP6KLJq9fhmO8r/Nn0Mrua9/I0P+AVXuAZPinmtiY7yI/2
ME1esUN9OtvA6LW6Te7ortmc56D20V0VifNA1wuy9y4yeM6TdXYZ3CV7tItXTXSeo15tpo8avTRE
xie2bfaw3AJT32yHY3LdFYhHh+RZQKvl3y6IOdfI9lAKJ6DuO2h+oqnN45KA4bcdsiOOlvRVuQeE
1unAMCEQtmBre/BwX/YCnAHMcP9mbucaqTs6myF7Wi6qbX6tD+2mBKVs124ZRtLBSX8HeRxeS7HL
dmJdnafKHui+vuufncvqGFzhCo9y7QJJWWU7MocBXnu5yTewFr+BUy0MGN5TjER9BNXmNG2Cz/nY
gVb4KG+Alj96B3PbnZDZuNlmwaBisj1XUoBSt+QyX7twENAbNIXWw0uwn/emjmLJV9XBPTm3WJ8Y
vZjVp7zaYiRl2Bzx+5gJCJB4zQ9wqwZRBF8E8yf1t7MwtL0er1CkZiYEQw2cLWBrscVhB8pJ7OJs
Xmf12qnWJI/0xXh29a3C6pXB2/k83NcUUXq8qqLQj5qbAk5Rai226n1t7lLAcA+0BowAigle03Oz
AmB/NgQ+exVTjIQdBe6ifa6Oy6FemxPoUymobvgT7wWWEYnszgpk8ifeAjauL0rQqMNuWLv8aRAd
dvKnQ5F/yk+VHNCj5Cyy3tZ6RxNevcG4PbJ2VW8xnDROwCUFSnk/Xs+37B4cOlT2ujrg/0NfT8EL
SEX92wC7Y3uvViAXbrsGPIdophHHUlQXQO3qEdxuA/JdCI7KJPcKSNW8JW/WP3tDYe1jHrXfhfNL
u18egdsWcg82AVzjimKfvDV3KGTLMKtXfMRT7NtdvSrFi9rnJ3bXfuaUb2d06S7PfspmPe/ri/Ng
Uo98sHtMJsUUx9NwixpURK637k/jEZxCsOqO7MGHpwTkSzH62iWi0RoVbi1MiO6xQncj94FrIz0R
oZftUgXyJR74yJc7UGzg7OHddXvs4JDfExq5Qzg21yMULgatIwXqQFgcmyv/PaAhP0/H7CO6b+E3
bXdCHdVLfovsayMp3NqddmPP/gARaVePDcbrgt8ZltcYnbyqdmANsH5lvBe8X/LUo572HzETEjMr
P3T3iJGVQAY2YAwC3AuXrc9XNDh6alW/ghaa862QkUK3oTuAiNp/s7DzBy3ppo1g1IfhqtnBc7cS
05KRvQLnwOsbw9J9nCsWlc1zVoLtHJVTrJK3JFdrb+3dDsu2yq6si3x0D0/AB7QP3W/+AfVzfd8C
JnscHvOFhToNgy364QRFyYYcwcuKngXfoN/ZP5TZmvMHg/mc5BH9jGY7oQ0FTwQ4fquY1PHyNEhw
KzYNj0pUjC941/Oth2kE2+l2uhUPWFNRjcV9aW4IRnSiEEf5sjfXZXwrdi4qELStQbxYz9N7Flyk
8hq88umxfyTXBGToNaGrwVkXodkMTrT1hri+d66Cm377LuMW/GoSq7DXR8d/EUfiYITpU3saSuhb
1yyZji7cytcYGgKEkoX1sxjuhwochlZsKD8nzBg7/AbC5KY+K4HFLoewycT5zbSaAfbBT+UIAA4L
+Q5/5wlN8OsMZOsGc9Zhhx872b5bDfpI5ZG/nrWmOUZIj1LhAEbYCAEt1fzRywE8b1o+rlw40c2g
v4agoFV+jPBWtaEYY+cB86Srb9IPOeDW6pg/kfrJPXXm2U13Am3P9KL/9IwNW/3Gunt5YuVhAHXm
wicb2J4PITYVsEYb3Y+r1fRWYax8QeCmUoS2Df3HdHkfj64yITommGqSZys0mTHwelOCcIuKG3G1
xA+uh7UBUR3sHugTcnKFAwtp/VsfhEtQP/g5aM9l9ejE2XSsBzjrJ9CO61COK9jqgyi3H3bwcIna
1+AmuBQFXoU5tmXU1yF9xf+Yo9rPF8mJYZBu+wpW9g6XwkcFN26lLoISeBwivd5xHC7+c7YbXnUb
Tofh1buatv4BFLUJkxR4WF41FwHGVTxN7MrdcswdoGs8K2bNumthN/iPzIe/WleGCVoCTrMGqwxr
FZxXtLXEtAXxT5SbVu+KfA8scGi2hj1ONErfQZrC/Gd40jirutonNC7tuhEbTP3GIsNqHo8+5lQU
4XnW9kuwBarngp4QrCe+T8wVafbgiVoTvxNMKvf/d3L2/0vZONLTX2TjUKDV/cf8QzKO3/hHMk6R
VUuGuSnId2H0IM4zdaaP3vznfzj0D+TiaLshrXaB0JNz/f0PBZgv/xAQtECghWwbJlYCKfw/knH8
yD+3OvBbEtk9nLi/5N6/zMXP6qLvMnFcQIDBIFz0n9Eycr8qwLK+KEnvYoGUAXYc2Lf9QSteP0AA
VFyKxskOg1d5scmZiJJUm6Mkfb/XltW/QyN+hECgRsKdoD0uUK7gTQCG+RECMUlVFwG09GHRliUa
B51XblhT+i9Z4yKG0uw5mFl28sssNeGAAmjTQWzxzfQOQ8qIntS1v/T+1owjiE4td/MbR8/L6btP
+ze1y4/w0J83CY3PWStFg0BAn/HjTY68B9PWSxHexqFYO4Xjbbp2L5B5TxXsMKog0b/x1/lZBwVd
HkfpBZMQ8GOp+0Xe7bRVMCbUn9CnQHK3ZJAUNdmt4xIHDf65Wad89mInGZ5yCFjihgLvRvwFFybI
SzCZZ/AsJpAPp5J1f32yf6s6/5+V3if9Ud+a7uPDHF/01yL9B/3n/x+Cz7Ot4i92/EdXvdQ/bnj8
wl8b3mV/EE8QKSGQoYwHZwTxr/3O/ghQdlOJ6pcQ32UEv/NPwSd+CQpQjnocG56CP/Ov7S7+gAG2
CARGLEENyv+9/f7j+hXEJfTMQcFFADJiJeMWvscZF5FU2jPQXiRzkoo07Hk9paHxE1KgXWxZd+SS
2Tdw1/vdd6/ob3bOWUr6r0Dz55XxVijErowh7PlftreY+hK4YpZDxlIBWBUZNFQtN4lYpR4otDE0
BuC9gD5ZfvTVUDXhry/vnlV4P14fwK7PPKh6BJfkT0vS7xBW4/e617xAAiwEOtlLoYC2B7xvNk1v
5T34MOoDrcqaovGzIG832m02pv/n8fjfoh8/yhrP7wHACzBeSnAzWB5fJLcjaVTbApZH7bGwA/HK
7AkMv2k/ZBYQ7K8f+seQ+ue1IOz1qTzDLFD5fnnnetLTAjYaOJhV4o934BwEMQO67hyNR88tX9DX
rn59yZ8XGB4PUlZJfQKZ79cA2dvJmoFA6neeYp2Hures3CkDUgmkT47ddEAw9aVYevL66wv/3Xv1
ESddAoBYApb/cWVDniZmqtELcmqQzS+5LUCD9eyZ2uGk/e8mZ/+8mn1Q9D0qgYqB3PbTV5zzarBl
p6JSKXboq/698AczrBeL/Gt0y7UzL1AaK/Cjf7OP/uYFI4Jg5+LwwYOyL+sHvjheMJ/1L6Xl7DAW
tlyl0K/EKi3eq86Vu/K8rn79bs9R4cveQUeEIh8J8EVhrPnju7ULGbjy2gpEdUZe/5IlF4hUv7nM
z58QgCViJ4OqHaHzT+vj77Zo7fVwkdcWpTBDeACIjTZMUg/LO4SU6L//+pnc8+L/8aHw+nAZyMIR
e4F7/vhQwoH+roWCKxoLv3gAk4enkF6SYeO6+dCvrOZ+GRuQ9FCjD9CkhJM5t1JnYR1wSmsGuD+r
p/Y3t/XzOxAgYCC9g20+DpCv4/TKgKSNSeYmGrLWmw8kqeCeb0ApOeZgyGx+/Q7+7mJwEZCIRT6w
2K8XW2biZzZViIl6YgeQUPINSz2AAr0/6W+/vtbPa+h8uLlIXREZ0OPGCff9ycMRgQrskSaaICLf
eMWEaFeBYq+jX1/n550pXER5oNQuvir5alBiEtc2eZ02Eage47GYHbWBvwCLFeRSDWAomb4Rx1Z3
VeKMxW+u/XO8RUqISwYSRysOmy8xyNR9aqzGM2bA3l8hjV/mEPwMTHnjtKDlcdAUR8+vn/dv3qug
vk8FokLw86Zp3SDldcIrcN4Xe+UsSj386Rjw66v8FHVg1hAgBMhz2KP4zx+/3gB2SgHuHlCJ7pyM
+0VyTNrA35f5kETWD/Sti837m2T7i0EBzi/EVhQF3DtvVFz1/L6/CwhN54yON1ro5JTM5CHx0mCr
KqtB+c6WAByIZU43I/QF06puBiwosGnTdxDu6m1PxkXuCiJKb1tCo7f85lN/aWHg3vChMdcCBZyH
2umnfMZrSmnmESS5BY2MTUAhmtsUnMGDDuMwoT6pRXGAnDq7SjAQPJqLBRK0YkyxjZfyIxfQ10UM
dIBmFXhD/rt9/dMmEGjXEOJReo5x3P/y4kabg4zlVUtkoJ597MxYPS8yOJOjZpVfL0XtkGOuHCxM
5IlIA11wqOlqXoDY1kgQH5mY6i0dxIiJculI95DkT9PK7waRxr3qLHxzF42QXDLK7aorhrGF+Gvy
IZfAy7LxrOvyvemwmKKRliPMfi3atuuprij8mxzwEkNfz30fktSS4wSu5sdYubXd9gkvirWFOH5a
axrg39EZFiorSkq1T2c55Ov0vLc6UqQAZDKLm5CDubGdm18RL6nXtMpLQH6TVW/CBXxMpglUwQC8
wDTy8U6SMHdGe9WUizOEmfWCA0hkQE1GPSIjQlc5KL8VvLCXOfGsWf16G339LojqyONh+RKgeEex
/eXMsQqE8mqEus65VJD9wgBFrfy44b+1LYQqHHvju+MNXiL4+1Qg3ZfQsAT+l0y/AMfRyC4LQurn
PHtxqCO70LUzaBaU5CP0cV2fwW3EzVcLgbgArHLvKsk7qKRJMoL/YDrvgtuUXfI61WgUcJldLf2y
VmV24VlM2kRj76zvmAo/wpmW3CxltbSxh40HaUK1gN5cV2pDp4qGIkkWjBw0+fNCR8cJQUfSUT+B
7NlA4rYCYZu8TP28bWxbPBGwXOGDnZTTbe6PMKpAwhOEAd4m1NOaYu7rDEuKGPL063NIzNdtk/iQ
ywp9Bdl0MF5ACFdEOmh4twENObGhCTLE/nRIPMgxPRFntd9ZyO1FvQDALif0B6ZAXE+6Y8dSZRA4
O4Svh8whXZxIpz07EWi+yTJwduHn0sGobHCXRy/Nd9rX3vKCjw7law+eKVRyVvUbx/N8P+xx8nRr
R1XjHeIJkPdlwLgKDc3KYObi2h21BwIh7mIG3sodDrQ8ANmnWmDpzVR/nZBZ37S+KG8pzaoPvx/6
KpRZ24vQVayH0YKGHUUypKcBdBxAEQqinBAAjfzstNs12GoOe0rG2qKN4i4BSFieFRFIOtAUdcIO
V1CUt9cuG9UOXjH5Rd0mbO8Yb807Gaw7z3oHvHxyWc8+hE6+U2zyYOi9yHHBDlmlYESaLXrGH1ky
PztFBqMJM0zyqcOKuskcptEQHYBIgzregF3uet8Mad3tJAMo4VTyAP0OvYL2Aq43C313ixTClDwI
IEpeHKCjzTzOkNorCYdysMePc8WLQ1UxdqOlO3VQB6YAoccCgCcu1n3aGTNJosZBaroZg8EtL1Wi
3yDfuM0LQMNDRydov8CFg258UQvaKJ77AEVEnW6SlNK1LjTGyRZgqBeEWWjGtRdChvbWTfD/GRgI
R/0IdbiGwPZGKI3ZU6VE1xYC8zJG+YZ+aVNgBjcWookRtXr0OQa8wcIBD7d3HLN3ZWDg052USRLl
eScA1Bd3GYX9zx5FC3rLHfGyuII3yQYsU1asFjOrR+i4F7zJkilEjDTFMeL4KrKqGa6qxSEbaFVI
PLg+lBQDt3uU2RybO/82QtkYQsV+m3gA1KEdhOrPW2dkeegK9lCgcgRVBeYhnYNGuU3sClwtDb2W
dEOaQfXJwdhaq3ZwQZMbJXunhQTFr2oMyHU9dDonDR8nKAWydA5t6eVRCrnuKlcA8pfSYniHn0IM
Y13nRDu4ryujowToVDSy7L4GGWYnZHqrW9NeD3BZfs9GXu3qRl0Upgcvh6UxryiWKXvRdnmBHENB
21GX4zOynXfp43Czzvja2dZ/KmCegvXs+zu7wK4ACOCNlenJmZv6QCBKeyyS5cSsmKIyzb+5y3tX
5/dBKsEFcDFAKpj3M6RICFKQ6AzjSsAnpF3cFk3btl7Z3v8GJQWmSzN6cp0eQ8eYXhf1cu8JEKMq
YqFpsscaSm6cps196rjehs3l5zBDpxrQb5LpV5Ll95JNLOQcnadqaIOoT+0LXJkGdOP0/Ib8Dlyj
5S4gJVk7PfAP6jplyDRE6U2N3kvRpxcaawxqgXDs3Js2SYMow8F70VRe2Lka7ZgRRhhdU6Qx5GEn
5c/4QgtaLVmRXiD9BBNLNYB5NKeQYs1ogxugiugwQZ4JxwNcgbC9hc9ETAOQ86uqwczsGtSrFKKY
2pXgf7awGTCeFqiFoOSEs1JYe8VdOvHN2TkGCQJrVxb7BKZQkJOAl0097KGgbk7lDFN/yPWRCecf
UCv7O2Rv0M10LfXRa3fZe4nEA278lWPfDdwznphx6z1kPfrCb2BL4IMz7Ooct24dCRXpeCp7F11q
h9pb3+lM5Fb1PZnHwwKO06qT5yIjzYeIMkwG0OCYoHW59OjMyhZw3eLqWE0Ssnhawf6hf6rLZN93
KtnkFjN2HR9MMh9gEcAcGTFmvTjtzs2oMegvlVD3AhZyVeS7BB+mEnftsmAGcj/cFzB+cVh6rZB/
gfnr2RAa9uuyCN4A044RYiwEuC0zK/Dx33oKcuhIERHrWkAq0qUVLBF6FktapsdC6zeadfs2K4M9
jMdAOFX1Z+BAs41r558oD7PIVwlZBXOTvYMtXh86MDnXgS/Vrc+Muod9ET4KhbJi/C/yzmNJbiXL
tr/y7M1R5nDAIQZvEgidWpLJCYyZJKG1cuDre4HVbUYmbzOtxm9Sg7okIwJwHByx9zq1wSC2LmsC
tBlvsyjbL5lgkDgc6kmyFcKR3yXIIU4dTY2hm9lNjR7t1NbzfWzaR3MaH4qyvuyH+r7sdPpZ6+Yu
iRKF4xBxpqy9N3POWZ0c59ZpGVtJP2tOUeyGjHCbdhfmGotNn1yz+Me5b5vxHkkr7vJJHyyKJGPR
N1bTMI2u7acqo7jw0Jl5MFrSjJmWoS4XPd7JuCHQDeO1tLPrzK0fw2U16NK1OGbT+KNaUBDBGbyM
I+blLSr8EfvvZopWT6whfmDBqTGQWRIogcUIVUnMw1XnbKpCouLJp0uviw74ENAfyNE9QZ6+s0pO
/97kQiLT5oYX/Ysbjd3WBbeK/cSGPFTG2bWIQDsAt9hIvyyfEFW+UdnEG7vtGJRnEllQS+OPs7ig
l43c+brpkIW0DMetwX8hgIMoTpYv4ZgkaD4iXuKWk5KnQGYyEymubI3kWuYqUGXzI4I3RIz7UcRu
w9iBA0obgz1KqCo3cRJWm3IM2Zu39Mw/qzkMypBden6yg1pwiD3gH/bMn+mT+0z6bWCV0Q8fuXcw
Gb4bZEv5Dfs1VAQbmJM39BvPLuNNYeNi70brpiSnDrDKPTplc+nkKQ0aidi48Ouv0WRegMjQN1mY
DUcV2eY2jetpa0keY9HcjLWTXOXF7AZDHV7DEAkBt6BzKbKTwCLnRkccxtt5rHd2Y14kIr5y43Qn
vJa3c4k9aQoNmBxYcrd9aO3GvPmWjPGb4yYnbG44GlBOKNGWm3mx3dOkWua5RcvfKGjLtTI3UezX
HmAd51DHCWNg5IyqlbcefnYlHhplh3vddAdk3M8hVdyUMvK25K05wUmvcdfZWb2lw/FN5uO5S6qL
RbCRSkhcwUPmbzpl7KNs3o+ud0uX+UkU4be0tCFGqR2dpJ09JLuqch8mVdwsHROrpche3BaHhzU9
VR5UgYE3blcB5cJctO9xOOwtL7+ln5rv9TBW0FSsKWgsxu8hO7bJQLklDB63VZl212kKm6d32AgS
E++ZUR19zUlISusQKyyv0dQ+NPg3W8Oo9x79NR45vkRRRZ9Ej47J1eIyN8S9jNxrGyZD4Gj8TFUP
EVFk/ZkRU86xslG45dGFYSMRrdSCwqk3ygKJhP8lofuzC7MZSUZvIT/yoXLM6QXj+MvM0eP1WFZv
7qyMwJ3S9LLyyNDJrj95RXProuK+GRYnPgJ/5CnyeJUXywbcCV7ZOTSeEqqUR8hQr85Q0z5yT6No
7j3HeMTTtjVdEnbtoOBzvZGyFJfE6LpfhI/MJnGwmU9uYzIvXK4SposBzitclu74Qrv964CzcRO2
br1zSu/RmUyJMUbuqzJfDnrR6dkrrMcs8h7i2ECxZDd3zHPu3EhX1+AcWxgpyxd7Ms5tX2NUwCS4
bS333szCH24Xhrsiqm+NLEG/FGqcCY57Imc7ACzr9j6GaGYgKt/SQ79JwtENuspp9kxf7qomfc1a
xH2zEd9UdU761eNI33hd8wO97V2Bh22jaSsx/6ufOyGLQLnFt9ae78zat0+1N1tPhgkeX069CvIw
moPB7PR5nJab3lUgImQ07lWUFtmmmQt3g6f2a1oMlzKvrxLeZ+dmMcKtRRG05fWVoKYidlxx7JYL
vAAvfZkjyitmwh7ZyUJEvXR9EJvbwnTKYxhXb0af6XPfI+d04+QGU+9N2SXnaURqXhepf6irnpfQ
jHzBsDGhmm2Nw9rD7VFlJr5lubS71HLCLTAVFiWlxXOzdEfX00Q0gssG++puLozyMleYV2mDbJeh
fIJq9X1RjXcrwLJdCa+Zz5XbyH2RcJc1Q+Rd7kzRlTU2ewH9JJ7kgTmR8TKWfDAW9INfuDxAHsSQ
MjduU6/ce938HI39c+UnBMgZhYvbHozZ2IoeFFinrcuq7+6qQa7Go+bSWkIc0lAZsxktmoJEyOQl
vh9897FKtR2opb1thPo8l/6NP1jHoRDmqfW4TIbn6W0+TLs06p4g8j2ZSSMuGg8BqRfdN2Z1XwzY
ubIleRFjcwDVAwZR2ZdjXumg6iREKv+8LKwgauorLVqqFAoa3tx7/O+EqMrd20N7AKOzo61xYl0P
tD2cP9eewt4PzKGcL2WrRvAS/ikpwjvTLiMkgDqjgRKe/LrAID7hFCnQduXmTpvUuBAuKJzNH32t
10cXIlCMx2Hn5i40qNxkzra6XAQlbDVagGdymVXbJp0mZ29MbTsEmZr8J+rH/sEXYZwHjTCyYmtg
tyGopGmIBRIZ8XKtMJhm907S8taeez/vjjjakIp2Rnano6r50VVM5jdG25FBNiBMrmXeYoY0k942
zqGmBQTYUclvNHbUszEW+miIeLrGTtCMh2lyUfJVqrqpMUmHgTATg308apC3Yc1gfduaY+icYDjl
u17JzEOyFqHrER0EiHowH6sxHsxLcKPuo1P38a2kybwdovlmkeGj7/FY0vB/1VrbWxymhDt2cM2v
VrvcTC4LOJJGpmcnwkWBnDRN8z2Ckf5Fc4E4YZ2FE7ZyKIDj8U7JAgwJ7S2jo3ZI46vQiB61DYmp
5Htrnd/jfd7ky3ArV2WaU0JvaSfeY7660XFOJ2Su0iupjSwMorALX1WcZjcxnrYqhV+H/SMIF3iF
cwOltMV7UshwOuXMjAnt1WTzlxYVYGYYrEC1vGTaKTov4Jt2paOrm6psL8Zh/JTB1tx0jRgeW1e+
lF797LrYtcwZb7QWxQH4Bn2SssqOKWQdapHQ3DC+Wi4Sv6cCcONPcaZQlZqtGI8FQQWBs3rOZy9/
KOros8RAyuGrKwU1cAhso7K2bt4D8x3hrm3Cquw9GgrgOKKoiS200u20LSKced14MiysfoN10y9V
guNcIk611GuVpeiDk1k/xLVRjJeDHsqv1GsRsNbWu83rrNnrxMvvI4z8AQAAYIC9oZgxTPc0Lrdz
5J1j4BO3euwqDBrRfADrS2BLTSqsNE4vRRmpB570r12rbxOy/JvSX5XRno/TDIO88USBTCc2ZODz
MPftcuL1iLmZF+xjXVD75cDRbl13mM/u4n9aRGmcPdO9jaz0E4iJ4aKycbbGrr88G07BiSCB63Zd
54mnvKLSH+Is3k1xXzz5C40FJynUgxnh0sRBE0O8s7yT7hsfh5oz3daLH7+hf3He1KjGZ/zd1ibv
7ecGjdMF3Ib8Br8L+bnS6VXuhSMpBdN1eBJIaxutsZkw2Z5goupaqY03IcaPTYb7HfJFt4NL0DBZ
m9qvTLxBxar6bmoAZtUxXSkenX2x2ulkZscXjE3KHY6Z4jSW/XDyQGEdkzGsj1WtxidLzwj7Wt/5
LE18Yg3JdUBKZe69eSRNlBrAUlX5d/SVvEAMA+LhPg2zh5rC4gBA5M2r0NqFBgqI1EDfDOrhqY6N
bbYs7q7RNVvwClK3JLasbV7NXXrg33UqtvSBsd4W0mmv+nqhXWVZo3iyFUxMKeuk3kR++kKHBOnN
5AgdMJ03L/AHi8MKJAwMYx6CuB9ugTrSFlNOfhqzsNz2rEFHzr9Cd0dRd8e5Vu5WF5MJQErmxqma
nfS6LZz6nEQ2MsYqRv2DRycKZi+KHlyRqasyHS6NQhZbx1L5S46H96XsUoX+r5tm5m2u+CrjrN37
dI2/ezigmBBYGoZmlLRfvayhDmN+nseIlEGW1muHmTqpYa9uOJCR8GxEdqBlnHLgZuV7m5mcj7QQ
Woxj7etlwCu89dwe21enbcO9q0RSYgkdbA7ccW5bOhQG3Wqe30kNQdSn/tdFwIOgvbjEPpm1F9Xh
2YyTtjqNIfAAutP0dM9mbyb2d1CeI08noI8QVtJStl8wH7bTZziZBH0o1Fb0CtU10Zdi6Z3kxBns
oh0Iv/y5K/qf0wiHsDZ0PD6bVHo1bqqRNC3AdEgDxRyEeYB6aqmTqV2notxxouQBronzGgHMvG0o
9KOj+3OM0DZZl55IQ2ebzKHsjoNIau8ux4o6nm1/dK192HcZm5X6ov9UObnJ0uLM4f/QmLbSFSPL
dJ8GiGuk51jquQ2w4VsAgDupsfRO7ZwX11Zj69t8HtJ2b0EOPsbj6PhBq+KQOop+I33stpjFa9EU
rOYGP1h976XR2dCUceHvUlXYihGZEtG2iSZ8xK2uhuZIO75geXoMMnnH0LLAQO4Jgw7PWPvZ2UrC
3tuldFO3rcFiyGU8mItxN9uaTqzXvBY41Cw5QZ+p7/WUTZ+rlLazb74ZU0qDsLtpM4hW2AvpB9eE
E99sjoAo1d1Cm3XrYci74G6/xKSv+O6/e71YUNxPy0uXJzha6ULOnQfTaqFnR2VFnwFSDBVOrydn
O6c0WtbiPd7bVe1SUn5p46mNAuEYjIuiztxTvYcsh4IKHUTtt8T3IANMCJR757pyRrHJQIVGY9Tc
8FfsB1rl2aPlD+pZmHV6HJR+9XqbdzQO72NTWaBPgTwPINSke674rps0cz1uMe3JXddaJX06DPZ+
frBFXzl3E2hgF5fvSCDQrTMDhhu9GFDKrHlEnKawLgdMpq+RDSs6gGU+2uemmwqLHsM6ZoXsI9Pp
mHYJxbutshaAcNxTAFSuRRlCfTgMdHVy/1BV3mxfJk06V7um9pQfxG29EtmmxnEvysQAHg1ABwAJ
B8br9tY4aqCSBZLJGzytrnOUVQIpwjaQFoQwh7IrYHHCAZosrOrE7U0WvFBSLttQ93xv120IlmhF
mL6i4oiAEza9zO5IjXX02Odzbl1mWhAKnNHgf2cCkLcRovJ74J0dHO2lDC9bXPP9Xpd+x55uZdeC
6AKregW7VxboxWW2HthpA3De71WXH0WSL9PRK1RWN5t/hwnQmkPxZXScJrm1OystrrKGcc5WTEMH
mcOqI2B7Pjg148p3apkc+ZexZoZtnF+YPTCB3mqbm8huKaWkm81nVRW88uysu+EML/2+Ha3e2FkI
FKbnwS99COkaQIRvxN2RHQYSOTptjNtM1O0R/di0znqem74zPajjnb9tJ6aWUW8510tUJidmcD98
d/nEK5Nqikz7ommt+Ya43V8ktnOBuzfH++A7B2QKq+Jjom9jqf5QyGrZAWKsgs5o7cBsfHKf0p5O
cWfEoMgYus+aeVagnMH6NnipsWdWHn4OS9mZazst/lx0STztO1CSJdV826ZHWs8kkWPbz5dlC52p
dBLOggKXdpG7Fk0f8Dn+daFnfZSJ11Fd+ami3ihDmAzZnG45y6ToRQd/cR2nAAvkJawhinLMLa98
A84874ZWXUZhlr3qyJzvDNOXd2OXTEhRPSCsroEzfxHiYZA4cgwF5BdZhkPDJsfIIfMuDObG7/ZG
NMhzQohozuAfjQP4m+95ZKTbzA+bB9lKyhcacTa/ZF4m6rz2C0CQCZyh7r+AI1j5dz4Wo9IuA3Az
8H9EZXBN5wS8YznTylpaYR+XzkrOpRnqW5eS9Nbl3AW+tD7Z5QIohAmtfM3pFjAwc3sJcNeenzIG
rM9xZlV3mel+tiYaOJNZeLtCj+FdGA4QdfMqvDQL7dEoyqwXr21d+vO9B5kaLiUdO26RAPTPQLLL
xhOIT7CaDoTBCcf0AR4nGAEwMtfQaDEE0JSkwlY4fuI10DXxsylC3IH18NpmMt+h7ju5SYhLTjeY
DQTAIL93rTOKopqhUlt/dZMsCbdmI3FIt+XaFk2tsdozQLR2uWrCZKtwbr4ORhyBAwLibu66rOBw
ZZODecrNUswToSEp7dPk1mdW9zm25/7zlHu8ISxxZ/AvXVnm4twMFsMg0opyOQuGxf52Zkp2PZGA
7DujHL/ZqunuyiXubo12OKemS2vIdCb3SNOAyRwgfHpBVDETHtBy8F5AG3qYurxmZ1Vzed3ZEcYJ
l9H/xkNPCUhhSDPWF4p856DNiYg5S/wlDvE8GHElQHsxymbqWteEVA8YfIGEfTMB40VmJi8WDNQH
XLOSVkghp2CqFa2ltLYxN5KWPAwtQPgZ/eSB8aPPCC8O5SHOJSW5a+QiiKZy2S+2aK4iY2xf4bxZ
12k2fh9E6TeUQsuJSiUCWxZCDrEKQ5xKcDenxqFfpjJfXZgJnapwEepgN1OCDX0J7Tst3eml7mrp
b8OxmbHuCHVfskLi4Ld1vluW0rumP+OxOSQ8jmoBJryAyhZDtqmFvkcBYjzOTtnftczAyFeTas+p
RwzhC5Zs5Yn1qTMVhRnYFesUKQ7hRuvKvQ8T5v1eleYnHx7nsU6H8DgAxHx1En+bethHeFBPWRkv
L2jn6GFHKyo6ddo7w8bNF5PMU7DiLHgYrMnE/SKjawUQljeyjGnTOPJGaug8+IKpCosiPQzKZDtx
hZIA8V0MRsRnPXXUsac6WaxDGGfg7eohJ7nIQ45+7H+3phDka1Z+z9OSXRLNMHwdU+leN5XddJt6
QG/qdgOfwwSP0bYGRokGyJtkTDqT5ufZ7fbeSo9nlL23G+OoWdILNTJa6IWqs5QTVDXQJ4FfzS/A
JtIdspGnosjeVI+opILyac61DRlUXFYrE4okAXVgKPEZCTajsOEBphnOzDWrAYGzLeeyDmib6MuM
Yhv6qY7vaXSXF1rk9yP5MhsR8MFWHfWDMTB8tBDZnistOKdqphCOCmOOL7oWm58/jtEFqo6eG0Ek
9Cef125Biyofl4dFTNU2I3Tuxikyg3zqEE4JfxcN9qMr0teCfTJ75ZnRlvEfrrjEfOrN7EgjPcWn
NX+pO7PbASw1vxsVb6HEmhIbuMn8tHj1xJKPZEIgWIBvKjaJZomosRT+p7AIcV0Idwa/nZgpEXIE
IbD1Vnrw8BMk3KxM4XylC1crZ1h3EIflyh5mXwovshhimk+zjBY7eOLuJ6h4RRYzFI4vvBVjHCPL
vPZWtLFNUxnOijjQMqT0WAHI5YpCXnxWkILtqB+Tn6Bk4umuXOHJQK0maPMAlecVrVzTWrmKTHDL
lQAyUiZmF5id61/0JR7fWEXqXoTufLnA8n9SK8u5oBH52XBgx8zGmU08AJ+BZVSX9KgD0bdfkkEV
t8OgoPGkRXKWKzMadFP3FHo2HOlGeCwDaJpvOoeBxCKX6MJk1csmtFZ+YZSKG/RcQKkJZcwUVlL1
RL8iUH1agD5CMuh7a6ZYLQkPqAWZZiVdS2monqmE6m8HpzSuvYShREQ5/1jDDbkN0Zfucl4+Rxkt
WMXGlagtZP3Vs7rysst5Ce67eayOwLecXWJD5Oj13L/6PTP9fOV1U9IRmQuolpqC62qmi30fTTFz
4OUn83ukk3tmCwkdWhLFT+NPOHhjZttQuPpAJ8Q8u1NubOKQX1C2yK3SfzPGcxxEjtZ+vWnn2TtX
K46ckXb1ZSbS6CNPtf/QVlkeBenKL4/drpuZWxrVkfUexIAk73cz4rRj4c79DiUCT1ui2vZT2JJY
0tFg+cSWDTAZUO3BFBe6NexzRKeEtfFD4z7ZkRQ/Ym/2j31LJjbOsS2eauV0d5NtG09lMsirtnTb
89Ivn9LGK640hdWdlar2XIROdQ+1uoixoRbWyXGboaVLLhdovoy/ttbKiu+Fnq/o3Oc7RTkoNiNd
+uqEr4oo74yRSXs6akcMwOzYCRynF0NQqbp8m60yhlEsl/ApBkT3w8pCn4mJwbvA8xgk9L3g2EBb
STnySQUBH5py+ih/cvHRwMHIT4CYk/ma3UXfddmBgEamlqsFxRfV4oTA1zX3Xb9um2Gs/oBiQdOu
HqpbI6ZGeCwmop8zo4OjMWJ5N00dY5C0F7M1n20UFKRMqROdvbLEKd4PjnWUJZ0FURdJv9FxxUTD
1qOCwT3C8wxMe4i+iz7F+StdRFmAlM7SKs1Xq5uaM/hC4oOyNEMKa7msfSZ8UT6WV9VkhJ9gN73G
gBaZvzPpzhRxbEoStpK5+trSItu7tTHVDP7W2tiuvoFCOvWihv7gY452h5eEQ06PUCcySKoYhkmC
o7LRYFK2EDnBL6OxKm8U+qhoh+SMqEeOfTRDAxatTJDBDFYKgUGG1cGMgJxtnLmo+E2O4SI4Au01
Ou4bzblk3zbloYNxuouHsrvK07FlOQSeb+oBmoCW72yEiZYlbZW/j+e2OElKhcDS3huAXyQNSCcP
RWP2n1IDG61fhVHHyqKmPQ5S4v0PkT1Q4rKKp9HRLdcb1RDqu4tMpxql6cT6mQXbzT6LZ3rDCzfJ
iPt6C5c4MS58sRSPY0XFuXWKyTP5j+XVAljw1gOyRdMd4u9yJq4ygXWZD5M80eVi+mkz6wHWZ9je
Tid9euqiksyc/yZ2HUGaEXHRiCAfEKRQhkTH0bGsdqvENO4iZCR7mno4nGFh308MEYF8a8Y/ro3k
Sqsvo6WAqptkQUEmAaJRV/WflzKZjqZV5yQOIMI3ZQc62BoUk8q6st3PrTJQBrrtXFyxrCe9mITm
e5DvhYy0qJKjQeBQHsUtV5vg3FUp97CsllNCW/UD3fW7PbGUFBaaHGelaFmATFB8I8D8VZwMOsUe
29VRv4rnF7CEmmm846Sw4UEydDYpAjFrrTV7FzrZ5PVfGce7jHn7rsUO41P7HqcwhMDY6BI5K9FQ
38Lp8cjGUl0CEeitQW7rvI+hA/Uzs5d1d8v0b7Xwf2Tj+/8SsoM69y8mP9yKv2919Pnz//b4Sf9f
aN1R63lS4tSwPcS1//b4mf6/LBcJKGJ8vCzIr1Fe/4+l1/yXS++Kfe+SdEv9RO/8D1/H/heCYIg9
cHlQilt4Vf4TT++qIv5F+ru6yzylsCJIB7uO5747mV5ICZBSUG1mM8QdztbDGx+U3NHQJETMVodr
253GO/b/hQzzrPKis7LuIwn6P3wHLoOHAgFcEAis35+OkPUtQ9zRQk89195Ogl0Ig5qjzwNsyg9s
Q+8cED9/LsMInI1YpV3xfv8eKXCnRuEbCHwrGt9s1VpZndgNP3jirdWi8tt19fFd40UgtTRxKFnv
1NsLbLA6AneCrBac85R588mzvSY58FDHPRTxIkN3E9PR2wm0qsapYVzzxtsrvRo122gikTvsFXPa
GkTG4viP2Wxq5LBjqcygcYbK2PdIrx0GESP77CpQZmRh4UBjcKlDsNxFzwZkxZfY6dy0ul3U9NM3
F+fbDt9dhPAhzRg/xZD/WW03azXvFm9AC2RGTn1hjXYv9iMaJD8gJXdjPoDXdRAxHkDQKe3I/eCC
/XFjoO2D0sMnjf1d2OLd9dKWzAHeiyjIEuOrFUbsjhmN7PzLU4kqdI6q8v+UQ3GLa6fv/t//fW/E
kDyCqwvPwz6LI8NT7z6laYZJJkZGdU3r92jQVb2YQ4btMwfnyR+tdmcazOQ3TgdeUiVWcmejfwiS
Fl26FuVwM6XeN6MgJ/zg56+P2a/Hhc6TEKvPkyEJvtufeyN/eUG0MuvZCcgXW3g9bkNz0pBhBt0d
IakZj3+/ClL++WFEJBMjCm8j1nmudoBfPkwXmp8WzgZY7DF5MmHepgFS3+IY4Td9Y2NjjeSaouyT
K+O6QuAcL2+oQHS6iyrpH8w0gXNrAq18KVlFiIU8Fqw3HLMCcE/eovwO0ryev3rhIuNDLVk4uerM
URaKum68D67cOx8Vt9Rk7Sc/ApU8liMJpOzXHzMsJWT6BQFCLIqnpaUXlrAYZssL94pmyLe/X7p/
uE2+jePQJPYitvHfGdMMVAWwBV38DKx9uQrthVSMa3BTGqF1+feP+mm6eHckfG4R1kYgBxaAyd9/
WIz023AGunflmIhqV+S1n+zHBjiUykxjPoI9LcmRCtLkDauuIvQsrX+ro9lzA+SXJpse80g0e3tW
Kfu1epZtbmoE7q/t2vqBU1uWVZBCQI5Qg81obHSa1dd0iot+M80d+NKkri5SHUXjVtA7Bb7dA5Rl
kIpIAADiQgxl/0TsVi3tV94jMynN2LD9JirlbW87oX/DOIAZB9uaXrXycnqIvVGfGf2TNdOyIXr1
TrXAnUpicd1xZuLjGDfxfyct/6uN+p8OPI89Y0qMFMRk9W5tLmjlBmsdObEdV2ETmHL1I3lS0xHw
KECeUJK3n3ONrKebrflt6Xp666NJt5sxjn/D8tSUcrxT5QY5QPvKlqLwM7PE5TOa/vwKAKRdQlCZ
MrnPx2n+psEFA4psvOzr38/EuyXu5AggHQiSGHUwkwHjePe27vOW1QyKYrcqq7TYq7kcL6DBV9vI
R2suypjNBsqR3qFXTb/tbHPVFLMQtXWaMFjGMmVmHI3OmTHp8GQ5tQVaNWRiW/QZ0sa/f9n3Ef39
d33nKwu9lgd3jbUp85mtmSJ5V52b7v7+KebvUJL1kkjSIfbsYDeEi+q9u7ddO49jjHw8mPKxeM1Z
VoUGR2Y3hU6bx6i1cOHSjL2z4WRfS5MdSgEsXGjOUqjh9u/f5f07/+dXwT1FCOfr+M7q6Polrtbs
KIjCFaxu1kxcUTkM91HXJm/MeL4Xqli3dpTQ3oCsuzShnPaDj/8zEpIOehbxwnFRCch3FxzBvTIG
m9zGiNlABK2luVRVU2/suQRkKtjP/IGv8Z8+0LHJaFkxDoflvQdbL+U4WqKLAjnHPU3Lyjn2Dpjy
SjOr0Cwp+uDF9eeJkgKBNrwXIrD/hy245/TEw9yvt7pBvmmOZdDRv/mPzy2fgqVEKXaw85S9e8Zg
ZWMjmvhVcevbbGbA14X2wT3+/az842+BtIC2wjLZ2vMuE5m80qWpxG/x/QZgsZE1WyjM/01d+V8j
3z99CtuFSOsB9lgcjt9PZBEm4zjiIwgydqlt7QbNoeqj/INn8B8/xVNrCWMqWAPvrpiKCpzcbJgJ
GC/lbD3orfw49YO+//slWx+f31+IFk864Qs4B0dAvnv5CqkTxX5Bbj+09T0rCZiQ80cPWZo5aCva
+dlPUfVg1bc++IHUVH98tMmDhcaCLA340buPrtkz1LQhsWxu+McFgrDHvjGGfR6z+6lafCxzWb8E
Sz9QuthvXe4/kiSFQRgm1QcP3Xox310FmEI+UBBqSagx7+Kd0pIRLQrx9WIjpGcp489Nm+xlnfUH
xZJ85wslntl4ennEmR9Y5h/YA8zoraZzE9INW/xnnnafDniKGIDVITQ9AocejLtP2C94RkPPWlQv
T9mHaFWsEjGjIX5OAZebpy4psg5J9MBCB9Jy1O8FEjOo6+2wmGjwk54tLlbHWjF7nEcYHKiiMZWS
/v5b1wcpzq64kOzqdA6daK2j7TGv+OC5//PCYlxS4Egg3WJvttYz8Ev01gy3pzmUIOlpB+/LiP2k
LFEYjovlFNu/n+Q/A6diS73tUPKLdYvOu3to9kOOEhP2rFHU4jv+qv6S7i46N+n/qJqy/w/raxgr
bPUQYKjIVtgJ/C7f91VRsFeMj5tnBqOpUQMeYSprbowOr/AHl/EfXsj8KEysEMLYh0R/4ffrWKCn
QRqRMhiQq7RYuOW5R/J3Xuo83GM8Evspt1zkwZ68Hzq/PcG1EdvMhP3y96v8Z7xwTFO6KxXNsqS3
EtN+vaHW6KGWWcHs7jjXn2Q0dRi22CKyadoG9SArgJZTngu1M9GbfZC9/3mY1sAuwTdRz0LMeHeH
0bkxqxy45PC07QClDgbfpG2C2NAfXfD30Xd9MuHB+YouLtXce1jGEBYxq2NWB0o6vJkl09vQldF/
eIRoYDpgqLiviKiRd70LgKbr1GYzjE2QuozmoyUdsenHxiWt2eqDj/pZsf0a4bhbzJv4FGftSsn3
zdI0Q2ZeVALz/1KM9KhdPzzM6OyMDTus9cRiu0xZx4Vh53JC4OyH3MrSmFm6q00FpNbzAakWjZcH
Iuvgw9ct/iMmJMyQ4kmP7h1xB65kiVKcrntpMI7KfazjS7tM1W3CADGHziCNT38/jn/eJ34WeAWb
Z18A6VqPzC/xJbVthkCLQf6JvPCoDXQO1chKj79/yh+1DlfP9insHeyG1hpdfv+YOabHM+R4HFU5
Ni86RyW+Cb3JSPe+iORLPS4QgoU/Dg99V1bE89EgEnA3zM9ZlIdjMNo2C5r8hFRBhXh6ktUD2Dba
2+Dmj4jjqb/6umgt6JslFHhTSt9OmSfXpWl+cBbek7gkv2YlGtKuISbzSnn3a/wp6ZcmTVlHm6eP
pl+0X7sJbak9J+7Z7mxevlrJe81E6TGM8bc6srY+IIv8ed94wniy+HyLqutnvPvlvg1F7o6MnHAT
hSNS/zCsCRhL9MEr4R8+hURwzWpskw96H6wwjmDLQo0emMjQV0OGQtI6it3fT8cfwZnmqiuhmqmV
r+OiAfn9dGTLSNJu6hZdbjd9atzC/zEkbn5MmtB7HBIr2zKwZqxYsOPk2zR5oIiFdBu4GctQf3BU
3yNbuLnr64/XhKvofJHT/P5l1o1h4EWUDix5n4UbMGCbkUUdZFkffdKaTf8eUohcvI4U6TwHc+Xs
/frs1TPIpshgOQN7I9RwudhqYbgKlwmbfhtjZ5jikSF669rlvKvl4ICMGApX3oohko9/vwd/3GlS
C3aFkI6zlpHW/39Rdh67kSNZFP0iAvRmS5OplJQq2VJJG6JUht4HySC/fg5r1UoJSgxm08B0i0wy
GOa9e8/d/v//jCfV6Ks2z5CMCRFn17jGibSbhmn39VX0Dz+ZC7AsOCR2gKzSTg+jC5vYxsnAh7iF
jknV1b0dBZb+t7UZWCnMecdawqGmld35aO7UY4f1BYSv6SqvKlqFB2w01l42+lSFa6ysV6Qhp5dl
6Qz7QbrWg2kvMzi+0g6/vvFtBL57Vdt9o1632KlQFLWd948na/TBrdUORYO5mCA/UtU34gahswWW
4etLfSgHc/oyqbpypGC/Ajf1ZFgk0hxUFNwgVjhzILGgAY9HTXETM5x6wuCTUvQD6CBrrLf2bPo0
k+akRqbTVsQDplPtS0PNCAFzTcNfdOwPX9/gJ0OFeEz4bawbm+/n5Pim56vWxHlWBN5Q54CzZ3mM
8/7MLp+cndNHbjjMOpAW8VqozD4ni/tYjZogLpjoVD0f6Ppg3AF1r7ZTHun1qB5kahqKXxJK3fkG
DmH8rawoL7moCcGmxa68VNmiPgnSX9FA2vlDhbczkl5dPpWjDsW/Us3sZ7tgNvSpzdJWNvpFO5KM
g1GdHTfuRMkVHhGEKcltJqf1tyo5zwRsL2VyZSEzOOq8QiSamvK3MvqyC+hNjCWZQnH8XSykwfl6
WzuHgZiyX2yuUYVXkymNKCWmygVG3xgAHL3UgVLAdoquiVflb5wF3EsYYGSJLnoD3t+hWPYn07v5
Yc3hXEammqy6P3dWg8k6k4gXCcVeAbOn9WtnDfNERVtLce2oJSVzPB7OtNO6xfrVOV4J1wMdxhjC
wurtXY0uS0d855XIBBtXkq9p0aK5lpNaZgcSsK1XK53BK1h2CpWa3gdCp8RWp0svKYvOn/Tt65xh
YtSQJjcRVt55au2j8TTiQAB3kOHau+vzUNcoX8nHbe9Ho+mfeqdbb2M7IfmT0yr7DdwZOOLp0n83
WGHaEEwBecDYP19dbPjXTTwQ65Soo5uiAVjrX6q060hHxbIcTMAGSLrHxh7C3iP6LiQTSvnTCaUj
uCKr8RPlSqlDNUwU/TCQ7AM3UrcFzF3TBZbNl5QUAZLUVfE7c3beMAbLO3S13p3ljFCj3AUgFsVk
FHq1sSWgMiDxrBiiL39WhD8tPiTM9VgXaMr206iKGwpO9Y/UWI1Xktr5khMCpjBHQKYrbxFfwA2A
JGCmO2kunBjlijPNh3bjZfumrzwZSqnbY0i+NyFjy1hVN17VDW601gabCxUPbn8zQjVewhKNEZFa
uIhqlK9CAnNwuw4FUTzwi1V79bRIbzqIGI1BwHRYDaPzp1ktZQrMBrARJdtiAwnZo20HsRl72rey
nnOHZWgAmjC5tW1jjcED7FtdT4TeQmMBRHuOSw8/DmoX3Y2xc4yrWcPe58ciuvb67elB0wC0IlRA
QOrqoBLOZgLciOK8UhrP7BAWIoPZySoWjy3KRPo+VZ7+aPpWOMG8rtNrFZc9MBpHdqRw2U58nGNO
VNeIH9OnSRdp/32c1EUJLKOd88grTNBEXVUk4JZStx4jTJw5Cgz6DHaQFhrlEOgiXn9FTbx9yjJa
UAHOAPyW1aq3d6WDqW/bwi1/5OQ6V0U76OUeacr0iIC4J826ZX/O7VT1i5i0FGOIdIbrBK8HApmJ
RFANwvRLmaTjD9m6cDO2LZpKEwRXu29rgggJfG/F46gutnlVLLYgWFYgBJzm1kv3ZTHSc8hyUxKW
bhL1xNyuks2gyVG+NFZKCLzTTgsTkaki0HT60bxs21JXL23XnkkuL2K+2FKfMLZL14DJMhX1fcbr
aQ5zq0ibOIPaM65wAjhEsaku4Im4N3Ut7Abh7YUC5MyvZNkitLdlib+rMyaih9u0OS6k6ELun3MP
0MUwooDM8hgvmJZoJL3k7cyk6C7pb5l0K5J02vc7xe6cS7v2lGvdoKIYLErcvnEgQopVpbl+6w14
DkLXZt4OCrfSfxEkbDqBAe+JbJgaritz5zbD5jX8KaS9RtDJKXejJAEBRpO0zuPdSKxve1BTkIkQ
sqaqvVDVKnsSQjfT0Kqr3oTbZRRk0g3KXPhkbW+xX55caUqjwYM4kXLiC00BR3Nnej1mtljHfQs6
cxxw3aA7D9DRGpAjKiRuF7IryKDoDKu+d9Zu+VMiJyKPRAjjhykW6NmIx1k85iHz8oCET3TW2KUQ
QjX9ivIdKoHqc9SjQQbAeAK5NBTmelu7ffo2OkTBXVsey96FgBMGWw/WDAAAj/MmhBZ0hWE+quhi
VcK0UAVm69+1secHpOmcPvXEIhxL2nSztGUNE8XdT/nYIaUlkIy86SOVKgKv4unKQVQEUkLlO80i
xUnelNZ5qyxlDyMtjfJYhhWfO0QEGbVkLVbF+Fhnzq0U9aM7MWZobWKB+UYe60tpFgeOldFcFH/U
LN+xnT5YCFhZIL81ln0T28BOMDuHroYYmrGMVZskYuntN6IVMtfngeXdbIcrZB75Q5NnNzP4G+yE
b7mD9aMn4k97aUYABhWQwV+aIKdHcw4mfwG+yw5VUZRVeDdK6ewcjsgAoHuNp4oXbzU4AqaCn0Ga
aWy8JrhHMTBR2m5j9duI5L2ClJCO9zEOOTAulicvaEZcUWrl30Wv4KiWlmDbVavbJHZkqHbdPnOG
x3EiqmbL5IbwfIznkmkXnA1I5juTUD/yt8m4l9UDusxn9hqPGLwpQIp0flXRY16oi7NvlvXVTq2o
G7xjopNZ5Pb3hl49WchDrQzURSH0e7dN7jbeglWAeToaVtWHI+dBv2Ktu2KUwd+Z/xZdculwRIor
0uuqRDxpbXI0Ux0LspxXuDTpYZD0mpJsfoC5sJ+Jl/Vb4CJQup7iIf+p9cS/CR226NTuQZntYppQ
EDLqHf2cH1IBHoL7KU9p36iN+qBnIvS8uA5walHgJlSTn4mnctX3AqK7gcUszV1Y7hNasColyV4h
4d1Yb+3K+jFp87PS4TIB+qbkv3JR/h5ioDNyqPnK5XWSF9FmliBx9huwHeIeFe2QJ5rx6ma8eLnA
GlRmibMSlF9MeCwROikUvVlXfzcMoIiAvd+Z8YpAfj9by7c5sZ5Lvid/tAmwtNWLZLS6+xnm4ETB
y8YtG+szdBZkl+xbFggfDhg1q0N8aiRY9VrRv+jK0BA8XtyWWX/RwGFy8kQN1HV848P/hnetxNOK
a3l0mOK6Rt6PPTzd2CC2dSwmokKUvMCUWfXskqSDFrypj7No1eseefaOhdl9Thk65kGdrSOyrAt3
GS7g/RkXbttfFxMNace9huzS+KJBY1wayo2dE2EUb6bZJpMXMduZfToUv2s4Q8Fa9X9yvXpEJAma
BZDKMPzEbqm0/tBiXDnM2KYI7xUmZvu6wdpDOLD8bteG8qp7ifa70ktQG7rmLCAq2IMkyORzhAWl
hhvfc1sdWBHncTaRBknKoRiW7l6C8/MOg0gBEavqAh0nHXT06DaBd5mfIs83EEiK9Qcx3ho9+XTJ
6hAHtDeQKjYVN45L1EG0dFS8SmNbW4BKkbKtsm8nO0qXjhIYeTNPgdc36l7kiUlLo1W00By07Fvs
WYj7Kz4LOISQb2xeg806bS0ewtgcfg9nhobAa5CBqxm5FeHPPhqcBKpTk7H1UWOAKgwio0Nl5GrN
oUPN70STFD2X75olixxafPwB4Y4/OTPUd52eynvTnqd8VyR4831Ro0vmaFgg3cU+0ZCU07vu7xTf
/CsSy5jRazTdnTPxeYVdWQDL6d1iZgLbLPhza0CHnCgckbMFwIfxs9aEZy15AWAiFT3acGeFhdOA
MOiCoUTbDpipg2YtWV5wyYDCZCVMN67BEK1FhsmhLgwF40JnT/iL5tHKAs2UbEQsqfW0fk0iiurK
te89qwPEgS4CDmHPgkJ23YJwneo04uddCn/d9CukS3+X2DQqnlM/WX7SlZPpt+CWxtCYDdz4ioPJ
O5j1ooLgRFVsuuqcNef4qU3GvVEiFblxCHBPAzGPtPvoXCVX8G0yLTTUGSTkpIzW37zucIc23Zg8
4zfFsW9BxnnTPEUDb1OI/rsitOkaGzvxGYimFjqUMXHCfI+DKlDwDvnRcSsWd5s0TNCuibOmATC5
lVVcyw3mb0/qb8DyvA5gp7Y+lblbJSHn8fi70w31m6Vkuo6Tr9Z+6nHq8Y+j2iJaG8WxWAyN/KZp
rdiSUV+wgqzbun5pjbMQ7iLK+cumw30SumPi8Vgq4ptMqx8flYWqLQTfgaMjCFKgVXjsrpSubJ6d
op1uKDbwqxdF8HjpUSpb9Zcalz80qgvgEY8E0rqVtpXV1A5bjCLWX5m3dS+ItZVF3R0ndm7J6laQ
IwsV9lcXt8khJ+r0RyJrAz1xnjlT4FY22UhSN8Y31UyaW7XPDb5pEy4XkILq+1zA1gP4vnV+UehY
iDRiPkS4FrX7I/eQ9/jr4kJ8Let2PgyGBnUbFUR1leFTJ/5sNG1CDPM4u4NWT0QV0dD0dDN7zL/F
9gyYbc0XxPYQZKab3qhAec59Pb9xxMiQvRirELt2Kpqj5nQpJ/pKSd9a/oMfNrzTiuXX1QkiIrRi
DNqqcdk+DAQJOjxscavFZf1z9XBJIk9T9J+NHTdHtBCjFniTAsRFYc/9S2HPfJdp1cqhwKk0d18N
Zl5yVHKpPPZj1o5hnOsp24Y5LovdYOio5CEAl8ZOaRp8NR7qmyFq14mM66RF9HhrmG3fhvi+x19U
W1QRglvyHnAV17f82eml1BqO8YXqLQ+pxw4X8NeIt80dOvFX6+oYrkw+vAgsL0kEnaGHsUTBgPMP
rldQbBxBAYDPIr3oMTuWxA4vSRv1DcQh344ByPiel1HtWJZhwbqZmQrZM/oK88r1tOxZS9LyOcaL
wXQB8x12Slv0tLjs6luvlNA0hVmyl1RAmHfYW2AlwzZae5KPRTVfZ72SFtG00O0NJgHwIiA1hs8F
n3h8cBPOM5wiWng2NPDV34QOZ4S+wS97blqzEYEuNH0NFtVJL1fYEDAXlFm4oZMzAPxEkQR6FXpl
7ytIG/lQUTvppzwFjoXJSuWASk/Hco+lOkJA5BQ7/qICA9ewphdP4HjNpnFQFQKiyhHLJsicxW1h
Her//u2iv6/nmt0/EvyYTW0hx+9sZpUh0sx4Y4lhy2c9wS4C4qtOHjGMD0/NgFGEM3o1mxHVCsYE
obqs2R4gTtKdlcURu9S2ydyYNekdGHOFBOEAIMTv52IZ/MayUo3AH1fdWA8sj3JwYMDmNsb1cCZC
/BbQ4AYvBulO10gUC9C1yeIYMngNwO3VVMQVkggDpmPFOSRs08k5qiahI5Gmdc5LV8NJ9xGSqj+X
jkPrbmp79WW0+/WPDnXuLU5iczissnOOYrZTYvmIfb9b0gzHdbn04kFhE0HBZcgYYvij2jLMTSfp
ACjmC3Q0igivsb0MsDbk1BbhPFB58t2smt/idEaNzJy1gDeQnZeFQwKDgq3EKPZGOfVqMA+wgSPX
HmEB22PV9j4RwzG8tbjO76gEmCpumcHpQ7wEWr/Hi7uGBS7YbwJrChBxNWZfkyaToUTNWJcW44qF
K2zGJLm1+pbBYFMXTUEfoIAFP7SOOu6EdcWo02vlDyB51m/CDyALt8qos102Wg44Cm0Cqa/ZujdX
u3nN8WUakSOnKlhKZe0AWEFRoQtgHw1ZiBtgioypgu2wvYMY133P28F5qKe1OAL0YRJTLVwRZ1Q3
nxSXPXQcGjJR6qm0dd4Xl6c8E03XcGR0Y4sTowBX2M7iBWNceab5rH1sY9qomJF/6x5qfdoPJ1VV
XPyjQDbB1sEjAYuPDPpT6ySLEVSFUtY+fuKCM0FOcYs0uUL97cQDZQ68ePBaDAoTaWAliVwiEALu
s60B/uGM3Q9sfyuHwzHe2lhhGlk0zldYa2uKDGX6C3pSRbZlVpuQmlw40wdDog7CF9oVL1TFmGnN
rFjkEXs3Bxb2foApMa/2MnBi4XINDxJ+OBatkiEbkuKYCmezrBaz86CNq0gDGsE2CEvyb9QrePzb
fGUwWcAqUNks4oNJvo+jp/9d55ijVZ6az0PW4Q+KqSD/Hep1AAri5eMFXRgpw7pAFx9UwGr+rBCf
NxSqKwn7ZE70nuEONPTPdUGkmKeC5QplPQLYhDyUvQi97l5YDMVtwWK1hI5lls/pKNiew65qEZWw
9cO4OdBFvF6Nhe2dDhvLCrSSslIY15YglLI0yx89FHBULr2F70xdmYEvZs4Z4Dg5typBtk7iMLSu
99t0+uY+WWiWRq1Wry/0QlVkFGKttZ26zOyMdWfoYiT2U8bRicnFh7ejEAmIjv9Z1cz5STcbshmh
sVB96iYb865DVZsoUhpTid9LhUjTEhgHrwOz6Y1ZAnCMlnqVeHD5WPNgGtP6oWB3xP6Pzeo1vy7/
m7UT+0FsPxOMFgA6f4uyGh9mN3PuKVosN3lirBoILBcv8AQ8rGh76mp9bHLyFjiSe7xPTvmGs3Ul
zsiaHr9uZPwLHnvf1SHowrMMMl+o59PifP/hFaRI1zQBAKUYSWsGNcXjZxehSBxRRlutaCwMDf6u
acvhVlvHjInRorMLR0VBKOQUUmGqbqfuxtiq6RzKZnGnL679OA35oLBEV+voUx9Mvq+iwyP49e2b
W6Pl3e0jndv0+bi/sXO4W8Lef3t2qWiyjIcvgsqRHAkSMFU8bafoHyCsyBdnHqZv2LWqmzWdlGcO
iPKplbYx73tU2vQmkKfQWlNQkG3snPlimNy23U9lq/7tprU/xmtc2jsUrjHIA92sbuN+IgsaakDG
GjrJdMPiO/kft0pNESYpG3N/RIC8pQPjBNRHzNT+WIw4S5JByiPsd8vdAPizzRqaxNcAYqQ4ABSR
eDXrbnorumn4bXUVMB6NT4hmw+TVT2VC5ZpFgo3c10/wk4mXLj7aZWQJiPVP/Q2cKWpFW9B5ZU1j
XVU934g9rRgDFAzPZ671scnN1gDNPN4ph56Z4ejv35bXe30/eAVuuzFf5U7DaA5p2h3/Wm3RlAen
o7lEkcCdu31PprntuxT6wOTg5rzSixkpyNc//iSWj8gVbohfjXsJZcbWyHt/Q7pipD31+Dbo86Q9
Lmju2LMP5nMtN4B2SoJ1m3vGN6PWXUaYXkfEADzqo6SYSwnjsjM9KyQBg3qcCdLg65v7+Ga2e+O2
8N/YmBtOlilZN25dUbMIFisD5l736c5q4vvazWX09ZW0U0HW9hi2BqOru+hgUBe+fwzI3HK9JxiS
jd5MT2gZeuev13BYs6omRwE4NSFRATneY1vskFZ5gRiL5GUlugdEBN19aK1CvR4SA2CMLOpLSC80
JXIqw02vx09nbnf75e8+em4X5x0iCQPbEIah97crURmVrBQw+swUlFzeCd9xoMzIftAPY5b2O1ZT
knHZGl7a3HzEsW+8zNT42SPGJSw4aN7TR0ioPhnq0R0SHexgZeKlgpXml1LrzkxT2+7lww3j7OGu
0TCSv/X+hknH0GYx4+pqVxieTZYkQeI1vFnd/tWMxBqfeUDbpH1yPTT3SCo29Tcz+Mn7HCFwjgUR
SoGNLxqGScd+Esx1NFdWf0BpR079uKr3s0OQC5XtJjScCa7osFS3X9/JJz+c/jVTs4O2g8iUkzGs
akslHVpLgaWN4o+SDzFmtrne2ZTED5Ws7TOypO1BnvxwtOEI+6jN8uv/LRf/kXDIWLVSCELbBNPX
32xzqH9U9uRcz2aRn+nOf3YplNV8oCZeUVQy79+pi9N+RGRLwS9JYOwD+IYYG7M7BEXhebuvn+MH
IQCfpW3xIG0X3xEv9f3FCuqBatLxgaoO7ZsM5hxBBsX6f2/Ct7lQo0fBw+O3nagalDYDtTqlbaA5
qwV5USo3Wa3V7HxH+/vXP+jjwKD97XhMFTqOWXwz738QsJW5LV34BGs/rxdjqRLEPHvVgS2CSvAA
ANn//3rbzIa/FN/uh+vlcRO3I4WPAPmUsUdnvG3wRUF/uXK/ZStWuzOz98c5ykLOxb6EZQXRzKnA
fxLa7GgD62qJWYGjrx4/CD2uYfGb+VUxFJSRx0Q8LJq70ieoi/KMzvWTB2yws0PhQh8TKtfJ8Gzj
ujU5FFSANmrrxpjJk6j1rr9M2O+FicFO9+sH/MlGEt8m18Ly51roKE+GaJPX06iP4HHC18P9n/vD
Ye9HwcXsh3ezf+bT+3cafP+Zv7vWqVl4STgiqdu1rnaPOy603+//PlzdnbnMx4/u/VVOtsZ0eyq1
nzbgz/BMHJ1P+erMIPm3sH78ISZbWGSMvKST7WszQ7nm8ECKeTQ8yesuWG6nC+sKWHyALiEYQrlH
tnCgY5yE662y816+fmsfJ7FNv2kwPmwVn+tpAmbazVrjLPBTxQy8SMaTe/BgQO8IOVv+76fJpTzs
YAwQlGT2yfhocUCzpRQZTg09eR5YtViOvP9XUc80qW5KXkL0sHnhXH8/r+hdRbNv6bOAJl752CW1
db+Qcxd1RXpO0PtRArsZTnQC9XhzW7z3Nn7+s9is9ox2xeqyQC4wdiSyi6AHmBR2aBmIaTHU5LWs
FJD+WA6ImtHTMcz01j7+/6+QqFRHRya2GQ9P7wIb+2abAqGLWCyiazUfzLz+TmqYemZx/fg9sLZi
JsNki/uEReL978WelDcwBjERK9l8QA5LHotcjXMTyTYzvf8mbI0xCQIAayia7JPLoBhxQX8ORVAo
+G2CYdLhp2eJTmuvpYjlG1KvIn1c+u+NKGBjuUWlvmSt6j5UWG4f0sTUtxSEFR2n5Qx2gBZ71gnH
mwlSAjMuxJkb/uQbonDHBh3XOo7H08cy5HRhELTAxSktK8qdGdJTKpZDl3fnEuE+ezS0EFSacJsO
8/Rdj6o3aLRSMIWvU3Ud27VzlxoT2DbNzp963bANGudyODPCPnnvmq1T3GG0O5t35P1711bTy5FO
5UGDoeLgdcBPWqOtzoyu7cs8ee00VVkxTeYIFpKTcVwUU1M4LSq0FK9sFdKlzWVAqF9O+aAi9YXN
cpvqkQO4Hg8TZaTbee4K68yM/Mlv1Q0Pg6HON6Wzgr7/rUoGzfGf7rjThupqaWY3KuFEnBkyn10F
9wtvkXmX/50M8U7qmVdlsPItSw4R0jo9smdDP/NbPlEa89o2U4OOUoMJ/mSTRdxVhZoSSVW1dH3o
OKl4lYSFANvpY+2AvDCJQHXlkUYnh1JeZoUTvhwcEG0D5Lh3rnJ3kEePbdPeRrijAMmBmN8vrrgs
R7KXOqXpwmqiUfF/T2kc7FgnKNexnzj1ExrIOKUGKS7QB8fZ1T2SPqRHV/TU/n/9OXJvncIR5zJO
KXxS7983JlmCzITDHG6sbK/XCeUTHuH2m8Ip7S4n/eygr2l/V/SrfUAtTzdPqb2br3/vJxVpVkRQ
u842h5vOPzn0f1aS1pZIWlzKulIURCAsiFaPVrOYiODjoQ0VN/3by9SIXPble/pzNj2b0fwtXVmg
8eqNUCCeCIemwnzblOahX3Ffamg7un1pK0lMb5rObV6WWTQhH/bVqsu/y0Wrz4y4T+YnYxPxY2vF
5gI14/3TFDUqJTAExHf3RvZEH8F9yAqEMxVnMpqGhfJo0fU8s9P9ZP7Fe6pi23O3JX+D9fx3GS4b
gKJUjLIAMgaKiFHLr4exQ6PmpuqZS+mmzh87maVsDvEUGv9J4E8rWLR2ixTxnuLLDumKb2kwqf00
pUA85SVKLnVq6FgPeP5gGlRF8ZgVqxepidHdCVjrSqCoZqAS+hMDtKbIVWcbCg9qQ1gTh/m42pg+
6ChBGKTV2vVTZAyO3u3x3Wr8d3FjWMS4uvLHivrkV2uvxltDBamKFLHoNxM6coU6vGXj9Y1p6+Gw
GiqQG1qj0kvS5+Rnl4HnwqYNoNZ36O7eilQD962NXnmDodT+oRS1c9UUrQW4KlblDTR56nWT22k3
6K8TEZqTrqSBI7r2zwjthhAb6Ma9X8Li7JHPKsR9tGNuP47C0p6nRML+Qo/dbcZUYshWszT1Q6ek
FPecqlMuxdzS92P6yi89L13ogdBVvS/VxDZ9LPNIqHugaZNPwQLedVPA94jUeXX+ZLZa9hddsnTH
lIMrqM0Bvk4IU2DgC3Ln2UMAUsUpmSEaFimN7aezA3CJYM6rkCMFuOfRw9leTYkNuGmu4rWqgHVX
KBphOltWQkbpAP/LQ+V7M9rkte/g16svje0lFmXKYbnvyQVeQrq9/U8b9jTFWiMp8sgplRTQXFnz
R72aOMOQ7Vt/jQjJVciw7km6quKaKMVRETrI5JK0pk0T2qIoNlvC/lzSIsV+7RPEeijGiRLVMKdc
ckKOSe1t3elJ22rSgUJ5ogtnmbeH0qLMfQ22uLmMKxqufkH54zfdlnUNugH6dlgIOz1OY2Y3ERL5
8Vh23qLvB+ROyMqIm3EDZJ7un5SeFe+Tn3bttLAmI7McPcanLAYLMeA0IUSUncpxYVaaagdkXZrR
ohbub2oysrjs9aXXofIhbLHGlpgd9NnSilwFiGork1EGQp3mLMyo4tGVJ9bUJqEwo66hSzSQG9Gf
UuNMhsQ3VSwGWgQTJwiKhH7pglbHcBE1ql3+AmmS0KlpClIA1nl71I2tTWJPIDL5nFqhy3a34ivs
orEdOmj5uLhc1M3DkAe0b7t1V9mz2W5sucm+WKno0/gatJZsSzdFFcXgq6iFpo1xtU4K1X3ik5bX
vtdIBrD0VgBXLuzSica01QTlc6v0MHxrsvSVrjZp15F5agVdmhQrkRMw5C8mtBDtTW8zLx87s8xk
lPDJ0VNsFUfHypc59WFtJySzCZ/sEuW9Oz8kTpNAtp4oQ/lZn83XZJLYz7R61V9mX5lNVLAuIm2q
PHL1EFmCVlUSMOJkExVQrTKpJzgSMhK1wU4+zk3BicQZNKu5NoeZGbJXRwYLmToeGYSTSe45u4P4
zVwW8X1wCp3QXrJ1/nRsv+iUTGQhRKQuQ6fth3FKvk0upXKf1ij5EcsYey+oA2O0MlN+ayFdeVLY
rt+nxFPuKnVmu4ZEk0Abxd2SWwmI1C5BwPdGVKhkfi9Y2J8oyzTfv15fP/rZbIfKNi5Zj5M2NKKT
XV3lEWs7eGMZ5NwoxoMBTiEHtKIt9hYBCfTjLRH/pE0Wmz6PM72d6VO/KKlhg0bFT7z3zKSL6jLj
6Zy5tY9bQccEIQQyYKtoU3Z7v3o1qTv2EsQUGonBfFroRqiXy2SN+Cf0/NdQmeYvOOLkb5ZonFTf
TjSGmdUMjRlyUusNAkS8+pmkSmeEp5LWP7++P/2T+6O35pl0MlR6xaemONpqi6NNaGS1wsqJgVvQ
qkEGSLw0XMnAZM5g34gY040dKNjGUGrBgtSOCPIWsi1RLcb0EydOfztNwwoF0waDiUYSerRFLDQS
hFTyB6GhlBjiFMv0fKfrlG6veGlxEC2dNB+uArSzbuzaIfz61338cTame2QACAI42J6WXyxTpFa1
Uv7AE+Hik031G7Dexe+vr/Jxg4LRbxuAIEI5WJye2rIl0fuJ3IFAcYh37a4TmFhdvvv6Ip/01t5f
5XQg0ZadM7JVg8p/u/cPL0F0d3fmEud+yMlOq2+dsU+2S7B38MvwD5K76M/k1/5DsctC3FZntpP/
+ILvd1vvf9O23/zPvth2E8AIggtCsIrWUIRtUB6NA0ib0AjrXXf0brS9cl9cyIt0pwTkTO+bXRlp
UbOzIpxQfn1cLtyoD9UzO/aPA4cSsUmxaYMzMrOcbHQ1YQhK/ezdWhyRkdMRnrQa3nhmu/nJ80Yj
hYGOIepRYTp5pfmAMjGF1EQlpOwPlrDUHZn21e3QNs2ZL+Hj6dvRNZSOlAgoz5Hq9v5JF1bNORK8
DjJlUpl8axaUefpM/SFMqNGk6QAKB1UxPHbkYs0XxGgrZ172J03IDWgCiBXgpMUx6KR0l3velgwj
STsTOkmChSiMYx0P0297VsebJZ7BtkyV7sG0BRb1qx4YGGGea+VlmSAeCVcORs89O8bImD1XOVha
Md6nNvVvcpM26XzR0+E499ltb/pkiGLP1EmC3drHrreNlP8MUeqK3Sg9Ggvl1vfUgSE/uAahWZ1T
Fw/DNC7IV1Xt10ro3ytuzXy3FJNenbuLjw0/mkIqLRVAWRSiTkE/YwsGJwHjQvGkmOIrMmEJ33Ig
edAxsga6nToHk6AwnRqNG/nyyPLbVc7sFFLnrk8M88+ZqeKT8URp1LBMDmY0lU5JhlMJeI84tjqI
c3XaE8zkXVRDg756dqYw0UlGykmgPmhup0ZFnS23Ik/lE8gbzDBaoXxz6jgOZ2z/ER2k5YITVrHz
tNjeSxGbR0G37cwHsM1dJ++ROjifNF4DKjOnPANNwec7l6IOpsIwN/iEOCAsweG4rOUjOT3nahyf
zCB0rukLkcRu0cc++banEYdhRaJoQBxDdYNQtr3oxCIvvn4Pn7wGzsQuoUEgDNC6bcfZ/4zOkggh
ejIuqYCLlXqhzvmpoxcriu+AE3Q2eat0A7Mb7NrHJxmbAbT86unre/j4ZN1NoENJT6MrCyf7/T2s
TikXOnKQ6Udv/JFpjUtegVi+W6tlkMSkZWeu94mog8MwZYh/0gBEDSdzmdAXgnLxg3DMNZw3b/Xy
38xt2l2Xc8zu0tI8WrbRBcBhplDkVn5wlN5GxLYKIPjupCOHW4pbE2jfYY2z9MzS8UlVDogRBYCt
aUBz8LRx7I3kBKL1RurYN1pDQum8plHVe/Yv22hr3Z+QWsC+LoZXg0ay5yNXRBroGI15RNc0E7oT
G+BBVtSiyAmbzXtFP6T7mZR9cleXaffaj3i+AkMfrMsUf1x65lP5OKjQOzNp8T4pvDBTv3+hS957
epJSvRwKEjQugIs4Mcp2YUgOvmIWvqE5dRpAUtBmdN7mdPSWvpFn1ovtA3n/wTLBwE/a9vO0xE+L
m4OuDrlcdKr8dMMvgGvbuJyEeUVH4pwS5wPd0QRrtlW1XPr92yb45DPSjWzB2wEncVhze6dKCqD1
apcPllNkDxpYl9FnUU32rAOjX7ja8K00rORq0Oz2wqn76UBjv74pPOH5RdY1B0XJieTiEFacOU5s
B5mTh7IxCWCgshownZ3sS0SK6FPAofwfc+fRHDeWpuu/MlF71AA4sBPTvUA6Jp0kUiIlbRCSSMHb
A//r7wNWzbQSmZF51XEXt1etoqgD4LjPvGY1il79gr57A1FPbW6KGCUrGwlRWKtduXdRdLmk4Hti
PggdiBIcJNU51RarosXFqJ4E9uqKaEttWwZtAx8767RNq8OBu/Ix5ALMaFfu9y7u+k+u2kl1g6V9
68ARy+VtHoV5vp5kZmMVipkgOiBBrYkLi3d+jOUXok3GTYmOJFW8+TV+ORFt2U1TGOHCIBInvaWO
Eawtrb5U4D81D1RAOe5MU5tBP4ejuBVJOsT/ZOUERfeYZHZ7RTBFRWkqC/O+kdWwjQLNfYkbo7qQ
sZ1Idrm9aIEiLoKgNpfM4di22YvBwJ1rNUm/2pHdNjcxZL6VxIgewkkGVWnAnGDYwvId36UuoBX8
oET1ySgc/j41kQdThniwn78GTj2XiYo4gZ09F/aXILMAn3p6lQVeBaUDA69XewcJzNynHJG4ArSd
Hn83ahNGTaYnSCZgF94majJszMyx936VAU9Fm/b3kefAFdgxtEe4MNg8h58L2S+9TEJIMFPcTo8Z
NZgNpUJznzjGJbeBE1uEdAFRyRlm43IsHg5ljZrwYWNIGmnIO9Rlm631KEowyrAuhRdvEp+H6xyB
EuetovDW3F8cWaHfMvuhgaB5mRrjO8h32calsxrvQ9o997CssbJKwhJWlFI0Lo9j+RAzpSuek7im
RFNkU/ixAvareZHahu+FUwSOV9W6Nq6VIu4yz4mnimp0PD5PukCO2iWgMVe2m6n2vdM1wto2UrG+
AjzTnpGLkM8ptMcnTdF+6G6pPkFkU7/Wlrym15lup65Kug3mPxGqIPmkroALGxRpmhSb19lrSd36
USM+SFeqJuB4FWR2U7EDqKTG7rSOtQztAiVVCHyVsqNH2SkZdiFD6fqvWg/tcJek7qBtsQuOZoda
hBWxVcwway1UgLyU8vMEg51Ux3LdBaj2FPk1th2QQ4bvvl8nWEXp/TiA7uqmZxMXSMyhMghQ/HqE
QQnKxLR7IfUNP1OdE2VnALkZIWxa6UcRWNalhG1eK4v5BVepq7OAKJimt9T5l3MMGjnkJ4OKKN/T
38tWM9YGpkPbMjH1KyRBApiCg7xwvZwA3rj4k9FNRGzTUFHeOlzBST+0k6wJntwRrpoJmv7WhH7+
fopVi+IsdqtrCT8SToPSXdG0x8lGS9tdKjL9Q6260xYMvrEPYECRxamVe5tTtbsQYJ2ohLwB2W0U
pW0b0OVi6QvTz5SWWvrKhuO+sVU3WXPhpDTXZsAZ4HXc/aAykc+a4l2BHeFt2lnDTgt9iHXnDz1x
vOVxgzAwcECnjHrccpqgCGImBmhvNVi1c2dOJXkzdSbchXAjSl8hR+O0HEonjrax7MuczkUR6RtH
yzWaf3AMviUVxlce7PcIOHSK95/nlgXWMdEs9K2oPUugAfiKYV+HZolf1oqy1kzkKuATk2vS2BT0
Bo2qjVwMVNELXMHzHCOAcK54iaYe4uSUJPG7erT8H7LJ23YbuNb4DjXl6prOY/mltVXZXKglnVi+
9NGAGJKToLS17LvCBQkQTankypiUFrEa0byQi2rrOgt8L6atRusqjC/c/UeTYVMCBlEy9yf5v0t8
oy8jsMKIeWDro2R7YPvyGsZbhqGRfSk6PQ4ZGYAe4dyYJMfjtD/cKdyn9FE4U1ZOjhDTxh+U6oVO
hfYx8sP4q4L7K4dQgBI7smj9Y9IruD1QhTTvQn3SXjhlf1r17HA4iumjWdnja2gxCXQEpufzS/RY
a4vCJwERJYw5mgcvePikjS9NM6qqEoKC6dD9HnPkmdp+7LHU06oxutNiBMvWBYpfphdRMe1RDRj6
6kPutCEVMAQTp1VBRX/EJJ0K+Tv8CKoLe/oND3pw3NnkcWSwKv6N6I+pi4fMm6Zk9kSNjJCRYDnu
hj9HM4PahH+v/2zjjGWv7MEafwRlHD91k4pqkNQloQ1SPg6e9zAxEZ+00wo2kdZnwV7tSnDJfYs4
4R61R6J19y0Rwwy82PF+CIAERgnhKg26pFsjJuSUG532ZQlfBCTlzhXFZFxYocdnl00VDhwes85M
gIM5nAzDbnK7TwYo7l1m7LtYC2/VyjC2GZ7Vd/hFOuspoSvcashmhfCpP7kQUjc13gf/1pOA82Jv
zkXYJZ4TAzlFpDmnS9hmXxyan55uyl2oK9cBoetO73BfHpK9PWLOWk0ZfbTUvZBTvJ3Ui1mnJskN
B/QZNMFy1n3OqELa8zPosr8HsMDVEnax+sVCtgrDqiDTVkBEiBhslQZTgM5Kr2rB1gff8H6GkKxl
mE/7PvftKxmE6p1r0Hj0EVK8rXEu30a5X6FMMwy7tKLqM/oU7uigqfDhEzxIC6PeAuIJNlmF5+so
m2rr5EgKFGqDKHjh6DdOXTdP5/fj8SHFi9JqAcA/o8reFK9/udjjGDaTdE2iGOlia6sO3aYpWnub
jmr18PtDkcyy0HQhKEEt4lHkYHC/jWA7tAb9PC21hm3ZwKiG/VdcnR/qxFSSb1FXmSuUvJlYhNmN
rYxBBSQOV2TTxwFrxOY5lcUOiWl9o5tBvzZRXRCeBfHc8wn91vjEGVjkUBzp8YRHHQDnFZqQNnRF
EZtkCUpwPRD4rHDYrZ51AU8SNr3B9g7Tx3QYggef6GnTJLSwZVIGnlMAvUYLsNgOSdbSpm1zdS+s
sdrneHrcVmNRXijgH4OiqarP99scLwHDXubjmIuOwEdFtkrs0XpVwzzN1wgZKe8TH/zI1tTHPt9R
a6/ojFEki67IipHZ7NOSBhEi8S160H5tE7oHOW8Q0nBG0QIMyoesrYU6L+Wh8SjoKk9QscWFVPKo
csfTY0dDdXLegKT1h4eRcMnow+mNC9tF9xpYsXdVLMcv9uhSBZmiS2fOUVDwNh4iAZBzwUMtgwKI
YINbdX62gpUKA9vK9WDbgDn85oY12Fn8ickFY3kpMZ3jwcNTBuChMfeHiWthIC/iRSMy6F4nSr6C
DOdvnUa2N0EbKU8tMjw3EG9RnkzghnqDktvrcVaE6dUQnYhWqyF95s4lbd2jEsVbK4YLmaVDkW2Z
kWZO2+su2qBQCAGoVDT2d0qoi935HXkknY/eLFvfosFk0cei6n04u1hHJEnWQTssxtq5RQo++DTq
VbqCqhTuoambaz/JjPsCla/3o5HRgY674dYclA7FuqH+cv5xTsw9z0GXCx4iLa+l7UI7RX2PqhiE
EDtzvb7tqYcPpb6VuAJfVVK4P9XAJUg5P+qJT30w6iJKg6SR+OiDZDSAgZUArlXXfThU/86nBo8O
GIeaJTXb5eGXJoBKUdRdARPOHmOzCjfgnoyV70Yx525kP0fwBx9lMyabCCGorSZDg/U1ap+c0Nd+
F8/LxBMGQ1niUmWFLQpESt3hWCxCGmIa8JXAUswrE6X3Cyf+yfUFodQltiRjhGy/WF/GFOph54Js
IC38jMS2Hm30Um/STZFl+U7PJqixKKhwJRCQhR7+delDXNkRIoHYMMbUWbO02vz2hL9ddWD257bI
shcftpw8uc1MBLTFEJRy0xsrqcz9+VFO3OFUpdE0Rp0bDOHyYoVeM9pGBKIBqKzlTV2Eh1saA9u2
XO1CnHZiBaNnPyc0BrQ3yGiHX9kp3AkwBofFaAfRbT6mQBFR9Jwez7/RceZPrvbWG6YWTky4hGeb
AXbiroH0zYDTxiMQMQ32d97WxiMtpTrYdWHgvyRq1Jl7abhj7xltNSCwVtjlJrVkpKyVtsR9Nc4y
yqIqNlilV0HUyHBxxdnl9/e1AL8HYgcYsThiiGLjgLjZbH9bTGBe6UG4GAQ7l+yrTkwzxUxKvCD/
oVotweJFWOhOE1GxjLUgRyhNlRuh4KeKMv50adMed7VmhgfK3PAoIc5Zy7ZRbSKOE6YZCIgSb1Y6
PBawWi1/l2dUddNCQ0BvEtPayQv7The4FSZFrqz8wHDfTVWgrHFVJeDFTfvDAJbrQqR+6ung8nFy
A90RlDYXd6hWjm4IEQ6Db+xYWm8CO/qqT4H1nehcc+5GQjFrH6MfcF/G2PxumjTvHhoE8Lh1w97G
RjdTcfF27AEdWwHRPvfqStUugQxO7BZHB2WF/CItEjAch7ulCJC/mtFIK6oS9b7V4cBO4mI3XvCv
LAIKgjqwyPMBC6x7Xje/hPBYorigPtsaifYaGcast73B9eVax4MPcGwUgcXH0S0uZHhfICmLDrM7
hV9QlH2eNEWsAROVl07j+bRdPpOLzSncUdYOqfThM6EmWgNQpfuLiXD/oTQa+OpqlfxE63jaGv3Y
XoH+2Chx9tqQPG8MjL13kMOyC+fviYiY1pRB0GFTnOZhFrcC+pl5hcwrfhVRXj0UbVzsKj+Od26n
Vxg/2+53o0zx2nZiTGq6cQTV3r8kjv5Bx558A9sZrWYN1z2BKOi2cOCqDeRgm8YY9E07JcGF4/U4
LKGNjIQMbFgQXIa5WNdIwrpYejOLigK0tZGFc4fuqHuTigFDoUgtd0raO79rbGAD4mBjvH0jakeL
cKHvg1kouMW1elSbu7EwjXtQN4b320c6DTsdou/MONCJuQ+XRBNEnZN0EjUk302/l43QHwrwTJ+d
sjfukUFEawJ9NPebZYUor1JB0bVVbiILhViLnz5ZYRN+l7Dq7ytEl0DfygFFQXyF7OfzD3qchoAj
gQ+G44hFw245B0XaSqVRy4p4RfOvUlheW7wQxac+l+IrCPRL9jQn7jq8LUxkKvCVosP8hlT6Zf9W
phJUscmARgdimrsEI75UM6bPjl4HYGwsPfsOjXd8j1GJPW1tsxPFhlprspGV4D8UBDjxpg7D8rr2
4+Q1TfzM9uAz0aE4/2mOb6D5cgOdSXapEgAsYvgU/hsYE0rvGpXgrTEF4X3QUKtoHfNSaerUUHi7
UauFsQRAZnGAdGZEdU9Qi+nQ+dmgKIhtvRN33ojU64W3mp/68KzCbsOE+kMLkwmwFjFNPbpJrZcz
RKMdEZ1GQOCBUoHzfRJ6cK246ogwLsLQxFNxqnym/ZJvf/uzzj5JujHHVBYPcbgzAjdKEQLE6CbX
6moTyM5d5wZW3q7RBRdCxWPuj42oKQOhwEG8CLv/cCwnj4HfGPNYfpI7qxI89Wte45LsoUTeNDjf
CyVbIQQ9udvBxjh4Y3MMTVdlaqEyrygoQ3oEm5i4WpWrIPlKH2xlZU4YrFCLq/V9gB0gCtRBW1FF
0Ctc1t3e/1paqEp7Hch4F9MAcoILEdiJg5M2L81vALaQfZdUoEjJ8JUMfChV6Th8MUa1QEu/R0QS
9eIP4EHAqmtDciFKPb7eCY1M4JiEqnTFlrYMTkCdLp34loAs/E1JbdETca9eyJ+OO9lMGdIFM74N
2hhOHodTNmhtn0jNZRhks706Q8TfU0PUHBWUBCYvosG6J6s0qTEbHN0FhFUA0shxAMOjpB8qzn5w
J3mRkHy8RbHzo5GNTY1N/WS5b+xwrpam0HAqNXMwsZ5Uc51Ufe94Cjm+uYrDHpR+mOWW6tlabO+m
0NFHNCgrqLGW7tuBl8vU/oq+PcoPXTiSDKvJ0/m9dXyaG0DR6DPRbsDVbdlCdFKDJlSpwhXCl+Cr
lYawHRAnWY8WMqxek1rh7vyAJ6YL408uOGpZoHdse36iX45zDl9MfBTcP7OiEhu0fCxkuuNuJUeR
fIHHhQdn6dfORouN6tpMh35bS+wKu0EED60qrRu6yRdBaic+AyAZcFQ8Dx2p5bYXkxPGQasrXk3H
I1/hrWL/SMow/uKz0V/nXeVsYElF+TYyiswEsqFWj1SgsmLr+w5mAtRhKvRwUxr2Aqwp7lW4MMTX
TadwTZ//gsfnMb0yDkIiZ6olTN/hB+wrOZttqgrAuA6/jU6m/UrreuUjvEUdFr+KnLoalA62iiEE
K0/Tant7/hGOl7YpLHAalI9BzFGPPHyEEj1aomqkGGVQfrMVV7txW/EDck/zuzIFNgOBAOUuBegF
wPRwICWk/sBiYqC69/HSTmLaofQazr/O8UHFYU8WYoCUogW65IwrQZQHbswo+AyaV5DSCy9wB/vC
vB1/NI5CVhj27fMJvGRG6l2BSoalJRQSC6QMgQpu0YEMrqVuvvzu+1AbsGg68WnmbsLiq1VkwrPm
OqapSZ7fUOWr1g4WAJvzo5zIMmn+Ea3OgQFB+Ztfzi87ucHsSmiVD0+2T9y7qBz614AyMlQk9Fv6
djSfMQaKPbiy+Pi2iLClWtut0R4llM5rupSICd6kARUmJNnsCzf58dcmP9AIVckXyP2Wplkcyprv
pynUUKN68ZNUR1RMiofYSZqvF77DcTI3Fze4WGnOmezMxYYUiB1yYCSKh11Vs9XqSUu8WNPldYuy
7KaJ6R/SVjHFylIHfe1bofzYyjp4QsFY/21VCHQPSOkoQfHu3PeLYC3OKQj0NHe43EAoGOo07C09
SC7lr3MychgTusjYmByVrB7YOotXDpR29JMKc65cr5NPLle9Fzl0UxAeBmRiqDE1h66CNdC1L4Kc
cY1MTff9/Hc/nmFwyqRL/A+2OKJxh2cDJGNIiRE0sg5BsW04kv1RrmgRp68ufdUTl9Yso4N3L5E2
zqtLQgbOdpy1WZOuHCC87dosUopnU5Q22g3GIMD4+9A0f6bFZEfc5aZxp1Uz5MW0q3zyDCxbdYBJ
XQziEHDJpYPlRJua45HDCykQXM/FkqEf9k0Q+iIlFzKNqFlhJFTs4LaGHyfNVH6gSFq6ENbQ9x/i
pntv5DE+PSbuuN7cdPhtzYa5zsdewBSXiAKFrMNpwWghDZUmoW00tCmYMyPbW2hQ/+4NNCMEoadQ
USQ1BAZ1OIrGm6ikotTwTVX5XqZRcUPXe9o6oaleqKbND3yw1hkKzLyDkK7BeMu5R+bTKGkr5Su3
F+G6Q5lzRzL+25VjFHBNqH1c7fAi+cPhC+W+Eg1jj4J5EKXl1UBwvrJrx16f3zNHsQMFdapOLuED
aSqH4OEoUWpPA5K+eAQ7+fCpSiLxCZ3q4MkWUt0DS7a8wFLrqwFNcogJU/H7s0b9d7aJZOuqPMRi
eL9zi9wigSLKmqumbs46bTFEKVD0Pf+mRxkP8+XMiN+5az/v3MOhAIER2Us84XS9wFsn83Jdw5Lp
OjRd1MQvWuTNH26xSBwaeIi1cSJZyB0dDidRgHHLbk6CHSvfZ1zKm8oi1B+UyVrrSdztkqo1VtjC
lVvoWmRCDqgFzcU3bRYFmPWpu4fzX0B7iyiOH4oGAb1+GkvLi8npuW+cCl8OigI4N/QtcscrtapV
A+SE3rsrMxlwcRgyEbzjAaxiNQLN+5bWVN/ozwvjJQrAD+5CAAHfpkaMNzSg212FzIm+ylCpAV6f
5dx2QWmOCATItphA+LhTw72QZsCGA619ADlhNVBLKtV8xNShBROADkG2ouiKA1aojfXH0Ee5eGUE
vQGcoOnRGLbrfsyuiT2BdOacvSvY2xQb1UDBLLnpsW7Z5I2RROvQKvR7qbh+jFxIJ29apKYSr2gQ
LfHCCY2GXVjFE4r04E8hVndWfU9Lyok9iSB7DyK0FeGK9r/yLbaj/sZFmFaDNB8J1mcQYGnd9rby
tbCa/DmwfR1Tunr83NpSvARxoXwt1cjE3jB105dJi0o2rdYq97TXFIQRjL5Eppm4qLrtZnmgddk1
yPf6Eq3iNYYfMl7HkrW/n9Qw2g0G/chdFljhhMtIiSSdU5ToAuDhpq4VqbtfM9Dj6OynQv9cYkrL
+Z034y2cuiz2RGv6zbs8gMO10rXAANY8aiXMzM7v9SejjDPeLUJ3PVAtNBF0o8I+IabFiQAAV/W7
Eiyx9AailY+AfHX4zGgQfKrzPsvXrdvgGAJQt7b5svVUrf16bmeY2ojik3RtREz6sWyfSu6FJwJb
KVZxWTX5NmWRBGsHgBhynvo0TNdA7qsG5c08Q7m55UrDK4Adte7QVe08FpllruGq0KjDyAejqSEv
kcgjS9aHNQ9e5OvEntKXeJID+5pSp+4FA+YyQivcHIOCkUQea6n+a4n8NHVBy77v4FhG22zoixfK
me3wWGRp+tRWNv4wZR9ZLo5hBtbHdaJqq0aTwK8jAqcQNJXo3udpjf1pkg1IGiAcHtigAENsVXCL
i59qNlPoBX5vf0oKLS5WInSd+3Kqu1vBt9RWrU29DJcNox82EzOFZ20FcXNVpLNVACvRnnF6ibMZ
EfwdvFZWnMHnz4GjOImWDuKHs4fsfGUuoWNmm1hdH2toSlthjZYBWAngq9VV6huXKnXHImwzfZL0
nkLTjB1YImxw8UsxiqxnD/pR7kME9J/iyR0/tZEZXumoN79vWy35EPhBRKdAt55bKTBePv/CJy5s
Cqqc/eDlUMhaJo2AmyZ67gZSuWrpvCvydHiUUnUvjHIcE0IwdbjOCP2t+eZe3KUUTPRMDWMoNn26
iftp6xsuZsTqRzMwt3ZuPoEsuo2dCb0neGMjPo5eFajv6qy7UAE7McFUnWfyFU1PMuXF3aPppdP0
OuwlX4z+d3iDcp0Xk7ypLH/c/O6nRQyOopaDDBS3q7toUvRG1afEt7PTamnvSpH6P7EjuGS1ejyB
sDJI3Yjt4YDStT+8TGlYc4RgL7LSrCbZ9kZgfIwiGVyoLZz4bARbRM40dkDCLXvoaKjjs1Oi+1v7
XYITRj1t8Q2bReTtCxniifehPEknFhQhqqdLGcRaAAGwMcRemQ7RQBLZ49Yvgemen5tjiAczQs8X
lMcciVBdO/xsLTwhGUc4p6PpXWNClIM4X01qMoGwxwu+wFqzCz/NjLraU+Kxf66E1RdA8PsYBaSy
avetaNPuwj458fIkAvQ6iYooGb0lL79UCWRYpQYq7aiM1Lm1kS0abomG+M/5lz8xCnR1cGPAeei+
LN/dn4a4jhOaRG6ARYeqNgTSLgYz50c5LnnMZFGQYEQIaMlSXDn8xLXtDklq2SWxud+/1xN8dbxO
cFmx/cSKNmG4Gekgf9B0F10nCZjeD430iqKn+0HiiVvQQJheEzOIc/LENP50/vmOw3u+8qwxTR3c
pFmjHz6eETvW1KbUV7QKbuQqmlXK2ancbVFkfJgGc/wEmNG8DmxYmRkdxP358U9sKcqnziyvQeAN
yuhw/ESvJH6blLzBTYqrIsdoFsOsYaWmCJGcH+oYgz5fNQIwMgAHF9Lp4l3DEqFfPwICY6HxFV2P
/qR+DpO2+Z46IwxYSBd24/VVnzs3CHOJp6xO6uxGpQUIlQMa8tOomPqjI630PXJler3CO7RCLmWO
XrxuMilJiya07+s+M8zNNPXqS9L0g8BSM6A0j29G9tPx+1pfF0ERKl6EncuF6Tz+nDrNE3oo4A5n
1dDFKzaxNZQaWg8rJHbjNVVFHCGqWP8Mx9G5MNTxyplLuQb9SZgkYB0XQABTLQUEHASSRyEinZpk
a22y3HETr4wL477KMGHeFJiOfqYAUYLf7s3qki77ccqGoCW3GNCaubS0fAarrkYERrDSGfS+ecpj
vD0MbZBbYVfiqx4mw9bwq99ugIA8oalpwYinnn0Ev8PuQ7KOEGx1JknjCF0L8xmZLfNO+tHE1Z5c
IgW/VZMPsrKZ8cJByITS/nCXrVuaqZGK7Fq5ShKtesycCTdgbcow9aoCpxX7MRBBjSuZUB5C3YXD
5yRl+mi7ecsx06Th+6j3ySuKUkFqKyXD+Wg3mbGG/qBDbKpRut1rbVX9KGReP4RTX6jrzAyjL/gT
uSiSYrrxXkJDxm8xd9QO8yelJXtQ4nRTBkWS3A5+YikevocVBKa2rGuvcpRMW1sGcJg1+Y7xU7FH
mV/FGB/jEl1JNG6rGmHBaErGz7VS2+G6nGK/vRoCrm0vJyi9ROU62hp0/Nj0tBXBz5BgzD//5Vap
TSRE0D7CiWuS8pbaWAulAKdgAzbB+vxJM5/ph/MFTHSOdWDmsA+XvdMAOpQDkq6lhm2nd4kOmW3W
zapx6AyaKxs8ITQHW7/3iwSZvvNjH11r1EnQskU0FJYqDYrFgQoni+ZENyFgQnPkGnxBteIXxF/H
9n/+GP4reC3e//Uy8p//zZ9/FCUwviBsFn/857vyNX9s6tfX5u5b+d/zr/7vXz38xX/eRT8wyix+
Nsu/dfBL/Pt/j7/+1nw7+AOZedSMH9rXenx4lW3avA3Ak85/8//2h//x+vavfBzL13/8gS1D3sz/
WhAV+R9//2j/8o8/uIV++eDzv//3D++/Zfze3TcYFYjZta9Hv/T6TTb/+EOx1D/RhYUbNwdVlIBN
Slb9618/0v7UCbYoCFLKohIxl19yMvCQYY0/6QhS5eJssWj+Mq2ywCLl7SeEgfwIgAhNcbBzf/zP
2x/M07/m7T/yNntfRHkj//HH4fKYz0hY0vOTASPjn3UXuwCKrGbQuoLZjyQvEn4YqqojdtW/fJO/
R/11lLeo5l874G0Y5HTmbhJ3hKCjfbjZUonNc1zgchvm1YDFn237VzHENKyTObA/Zl1o7EWbUF/u
wTyGQds/W5M0XjMr9L+hpnfVGiMcSx33lswDGlY9awJ757os3ndYFj0ajXRup7h2P0YxOBO7j9Nd
S31qPSRl/rVqpfqx6KP2VZbmBy7fCrNsoXZIa3bVTdzp4TtsfPzrUDFDgoHahhs1SuMeQQ/qSIia
U5/pHO3FylrzM+lc/X7sRIhkxyAfg1KnXjA0HJCU80XzGCsUGjyzTH+OpXQrQLH4pHu4hKlPml6J
lynOoLz0rhl/qAfkJQJRYtGiD4YBUz4VosN0z8m8tOnMYktv1tkDBh03vgimzxZqax4WmsVdUand
Vz0qohW8b3xQBmk9tECGZ6dlGe4L+AYvadEFuypxt3Grvi/9XvtkYY3zIqKpeRJKAQNaBKp6hQ2O
uxqmkjgkLW2iUeh+e6u2BI6p7ph9droQObtxaGdh1CT68bY0/t+dHP8/ngkzzvQ//2fXHZ0Jq7r4
1kTfDg6E+Tf+OhA090/SDNiZQH9ptrxt+r/OA038SfYx5x9AhzipDXbJ38eBYf0JY46fkhoDQNVm
iMrf54Gh/0lSSLlEIyiYsSL6v38egG+H20qnwrYQoAfOsNTaaU2IxYjYhpRfsZMsLCUHgVyrF3It
sQjU3oaZ5TT4BEAlqH4szoNex8bHRw8ZS7b2wdKl+lRZqqISA1f1A1540UNYWnilizzVvbzJIfSP
wUjQElci28XOMM5ucbb6HEpCW2/MOwfVynG2u7cQd7oxcyv7GCZjmt0kJqIHHgetee/2XUjtKsdN
yCvaIQZ2qncO2HahKV8yX9Me+zSCbprgrrkbexucYJg17mNUQH72jMCEoYUI7A2VzwRrOZk474i3
UDD7ZbmcOC459st/nZZvk0AKBFzR4NKGMTgf2r+EJjRGc5NNTz3an1Y18tT25Dwa+afAZNH977o8
MdAiZp+n4WCgxTRMIQFkLxkI5dXnsSzuq9TxLIFgQi82ZKCeMwzXDSpy54ddzD7vRULCBYZHBhhy
cLGH7xdg8daJXIXwOZJ9dYXbb+j5YTnu2/7W6OCe6mZjXwiE3u6YX77q26h0FGn5gWcgal5EQhXM
At/tB6SNROvOkh3RJkntfEWbQH9fJZnMPWlbVIsSnSsICMduGI1ynbJjLtSN3iSyDh7FhDfJ/p8b
afasHXL4AWSWm+D6BgV778JE2aINzTuaE9wbkRgq4UW0epEOgOZw7wRBP6wNmWZ3VRSb0VXQpW62
VZtWvQUg1fie8OvxmXq1/0BFvv2AJcIQXAHWlv26S2a3YwNJhHFnxO1Ybqvawi61cWZfzLZPsY2v
C/NpUETXe5nADoxo3Da/z8eNulUzTes8URvWiENvPD6UQUcXE3xlhhgDmhkgY02JwmeXqsPGNWX8
lYKRWl2IHuZVuPxalH7AhwCxIV9fBA+mZVP2GFtkx2n1wda2qqfRV8bv5XBRyP+I5g85EiAPDNq5
CkomuRgrg5ZuBZTA0J7S0lXpNo61cmTb3GI9Hr2nZYwAi426Cyre6r2SKOUGTlP9wYxBcNYdlWIS
PqW9NUVYXI/YUW8KqtNEIQYwlvObaHFI6POTOjPrCcAi8duyRu1g1ZiMBXbdY670uyx20YaQEzZp
RamWD9Da+2JzfsRTHwfyEyxmCick+I44XLZtWNOSGTvUTtlfD2ZqO6++nuXd17Gsg9yjWo2yf6WG
6RUyB67q9VbiO5vIlO03UYvkUzOraK06xcdMY8ITyuvRUjCRhs66TxIhGO3D+Qc+DG65wEwANbQr
gBcBnyTSPXxeFa+JcTKYTLpojyWcd079bh73/DBHxxkohRkiBFyGhgUE28NhRowuLAR7kUAyc5Jk
JcTXR6u/NYDvP0DF7FeOHV+iFByfZjM0AgYDIoBAV6g/HA5qUoBT9DZTPBX4tAWrNEW6Ha80aXmm
W80cpqItvxjlONFQrdO+h3ghB3ctoSBwqVgi/nj+K5z42GQHxluPiCxn2ZknPp/tAwu0u0UA7bsR
0xZsjX9pDZ4cBp9HmGCQSllnh++dmSnieGaJY+zUqfvUShDMTlB9WIXCtxMvCgzja9cP6d7XgfQj
3gYhtkuy8Ad1+ui+SB08n1vHBzFgow78b3wC4jcQVBp1oCWocSwwVw0FbrZVGjaIpavKnkAn+P1R
KP0gVAvzXptvs8MvUAY1Nh1urXhBrDXv7aLPPHq94vn8uyxrFuydGZPH3lHZOcZyr9sQHbVp4Dtr
Isy2iiWTXdVo2ZVfiel+sJLgShitDhnK9vfnR55ncHHcE31S24JNBAxtyRzWMUU30QzHbwHBXLTk
CpIOj/WmfIiN0V0jg1TcgY1UPttj30fs7SC+cG4cFennl4cfD38czTWINItFJoNKbQ1nvnH6iKK8
kqfrOgZqPTm1+Q4Ql7Uv6ybYyVZ0e5+Q49qv/XKfaNawnlK7udbSfrwzA8wHGgdgx4Xz5sTJT+GP
ZySRtqD6LKI2pOTREYicACZFrb1LLItLHzDojHCYulsn1cp6e35KTi2GuTnI8UbsdnTXDPkQiVyg
YMRpm3HWyOnGwCzgO5UDWmyakOsIBPvdKJ3x8/mRT5ytOLoQblDHno0MF0e4G7RqZhYAUARy4eu0
FizIsu/WbmDUkZdIC1oAGlQXzrITo7IAKedSmpkRgouLDon9ukuHWVBNqX46PYDPsff9WbhDlcj8
aFFLibmbLlkmvYmvL5a+A9YIdVXC1DkNPNza9VBnfWtVeERwbzmsuUJeSaXStZ1l5dV1kBe+CcFb
LZVNQyh2jTGH6K6RJ1Z+js2ocNFlcIauKkxhfkY6fYorTMwcbRUkmZ6tWppGABPccfoeZWLSr9y2
kj6qRQAT6bIYVbohKZv6rZY6zkcnMLLOkwPRz5VmtOa4l3oGRmfIJpmvpLDq4kYmo6RTPeTJzywb
VSzsEVG51Z1BYDGt6PZ93FO42em1TAt8GWKr9Rq7zUfok2kIzWVI3NqjsmAOmzbrL/lcHfG+2CKk
xBA32cuACZa8O+EqaWuqE9vY1ZsbP+h7eJAQMol8A3/bBnm7irNEXUdd2t/6yTBSBo70O9eNjasR
na69M7blPg6Fe181qv6uEz1Z5vkFfuI+4wiHwAkDCNbe8jQfkUqRNFWDla7m1gs91R5llKq70D8+
caYCb+W2AMIFomEZQhtuPYzMPsFXWJJvwCZCqrC3AN3i7ButHb8Yb8GACGvtIJCxihJbvZDznXxP
QHug8IGu0/4/XNoN/MdoHGkLWLGifdaor61iZGcvYPZOTTn51IyxRKVgbhcfDkMWl6kkzwFmxbm4
hd2HyZVvZNvRbBHCGbP/w955LNeNbGv6hRoV8GYKYBtuUvSi0QRBI8G7hEkAT98fVKdOi5u8ZNSs
B3esoICdSLPyX79pvJMavsDO0kW6ddspvdS7xTtp0lzPoeWI6i6p2bAzFcdCT0vM2J+zLzuP77dT
Fjlm8yuOw+5yzBuYPTVP+5yzlWgajgi8GzZwlLL7ppbx+TJ7Gh2c7H7qVfuLo/Ud42SVQNAL5GTn
yWtP4u3wSISQpTJSO4wkrvhI1ax9ocfk8NhS7txGiff1ArsHu4YCmljbPSFG7w49TNkzW8JBmRQ5
vf7bBcAroULkIFvr9GOlOcZuc4p0mKJJccewrKE2JVX/Zd/9/QpYiTYWOwIDD63nqGpKOjzoHSlh
8yd6vzFySa4jP3MND1GrndJp2okyy2vJxZ8cbBWqhcgkMZ0NTGdEsbW5LXCa2Kz9T4jJmVXKYMqS
Z91ZnF3Vprh7lKb7xapdt/u3xwHv/PsaCnaOG/3R4SfztKz7HphAyvrZ5DBo6NYpZNNYU95/sQ+9
P/Lo/xCny9zQ10jdo/GJSZ5RtJnxWSIuK8MiCnbzwvjezqr9Pa1XnwLyX54///bvCCfrfCRtU8Uh
iO2FFsnb+diVwG9iQomkt4l6oIs6Ar3nKk3/Sq8fYkUhiiRJazNQuGCRm7CYlW90INJBPqVYaVt2
8wVX+31xteIysN3wazNYJkdHcGXUAN3crfypxqJUIdW4BhYy88AUNTi9TKfoi+LqnYSeQaAvAiEK
UgjNHvtoURqJDVLgMfR6pRjXM04a6bU2ilzbjc0ECTU3TBrJNeH2edi43ME3uZcb2gbXFWxuk8Lt
oUvo1lSEKGDTnWMvyfTgFTHyAdR3fXbhtZWXbrHPKEnesOxE23/+GT/Yz+ikgsyAmdBs1I82XYy7
NCcf+AHOqMmrMcuyfe3OHmI2UshrYRbf9GjIsGjRza8E0x8sawpSHQMNoHRG7+jRmbaIlScOXuNC
QA8ArZe7PitJu8BQNlWuyCXvzkQWW9ZP1ZDL7TRqmQg///nvHBfXDwicD1ILnolJxNHamS1Mh5oR
c4vBrNJbidYcEAaap5is724nuv2IOhDXXaPH0kAZHxq0Hx22B3P2vZXdFGSWR6kWNRjaff5mH4wO
GknMsV2sIqBlHc2sbHZHVY9Jpzfg3D0OGJPZ267WtW/pqHTLjlIoqjaVnZunqEyTYgfxuvoqLuD9
wY/LAt8IJBtLLi4Rb5f4rEQgO04aA2abrc8EwSp1jr+6oXywVdo691V4ERbykePtq3KJt3IxEfal
48WNb7VZwoohkgGpLN75nw/rhw8DXQKDWOXJ5rqH/IHPV6Xt9TASoCvUY02IV+Y+9VX5IMk7u/v8
SR8MHrgno4Yii2P7mJSW40dvafG6snA2PEngsZOsVaRf4NEf7UAI9FeJPiE4CBiP5olTpONs4pJN
XW6nvmgWebf0abGcxHSenuwSL+8TosO8cC6wCYKTnzV+rMSvuhwGROd98eQOGjgbIopfZRoT/aba
6RDwnxkEKdZ6CpUcR8ebfz84ICAGF0QH2eUxVwyw0XJnks/9Avr2Ju09/ATVxvxic/vgQAA9BEeE
zGaDCayf6I+PXZQtQEjMUxToM0G36plTvdO+G3XinFHVdl8cB+/yJNhN0FugvnNojSFNOzr12yRX
OkrjdXYRspCr4/Ko6wl5iEs37GIxxX5K0MgZrg55EBdYmfYwAjM/JXA2bPJ0ORnAIX0rd8u93bnx
togc6ce6ECe1YpyZdLO7s6zvxBel90dTlUwjZNnMVfg0R3NIX+pJa5xI8WuuTlxSRbpXZvXf0od/
D46DBxe3ZAg8x0b8SS+UwSq46UJPtg5ioevuaPjFfD6zPlrgSD+B2LAUI7D26FRZyKM3JRa/xHFE
Xigmm7y2xjNW15CSGNt//zAUNqvdCk0/LKHeTrBpsdRSoND3G5JIz1KZ8qE60CWzjr2Tzx/10Tdi
ieMWxIbCwXD0jXBkg82IUsVfLLf3McPoTgqYX1efP+WDUnLNqEE6ym1z7dm8/UF5MjsCsT2XjNTp
Ayp/sa2XnpZydz11+GWO6b91gaMpbtGz5l4LJr7mQLx9otWlooF4HAcx11s/N6fmwuqV6YsZ/n5W
QGTBx/c3P5or7FGxquHhDd7BSTYOuNOqihMR+7lozkZzknj3+Ri+/1I8C+SQXZ99gJvR2180ZBgM
KtCwAgpoNYQ+1/oxjNwv9rYPrstgeiiwkdQx2fHiefuYfE7mtI6IRYrGTnkROMYSK2s239rFav1Z
mtUPNY+zc+z82lMrw1Qqc5R+m2c2yjMxvOSy8m4mGFXfTH3J7rhJRV+JJD4YdHwK6M4jSF/bHUdL
sRhrIy09JlNHJAx3xJo+i9PD7CmMSH/8fNDfT1wQA7ir2O9QjLvHO69pReAi2sruVR18ESrafrNi
l0GFF+164In4JnUlbJ7PH/tB/fj2uUe/EW3UMNU105egz2hjCeMpaxr8j7VsCR23tG6hBdm7DGt1
BEW9feGN+VOZe3DBZyWvt2OPWn7OZf30+XsxB/j8by+gvNjfGlza1bRv3k6P0p7pLXsYbdtq0jZX
3bwoyne1WYriALRiZTdLNZLYQ4mp/SKmNxWBSCMborHos+bKakaYRUIo6nllN4W1zZIBdxrQXGKk
IcaYez58wfVZmurdusnWvoyMbgzGERNL6mHP2niQh+egVhdN91NaAYbvNlGmBK6bwwrPOk/khxHL
RCukrUW8A9xiVF3WsmhZ2E+5wZVA2urPAmruNfA4l9pFyuEKoCqDVxKL6mWstbQ77QdrjUO1GhPL
q8mYrIC3nIl7lUzvs8IB9eSEXbu4fa1X0scCar7vhsUlMzEWGea2Q6zFPgo15guhkc0pKGI7B4hg
oNDkSy5fYK2xil14J8InNcc6c6I8tsIyA4XCYdBL7hx8SVK/G9pF+jZuQXetWMnnFuprUuWxmCeE
SZ1wc5Ooc+BVD5r23Cta9eyBU1YUZwm6zJyRWUJ1ShT4DYpi3tIYjilcRhFvNFc6VlB6E7rLjjoZ
SV2lG49ozM3XrmsKPZys0TzE0VjjQWiN465qKhKoNbVxfIBCQcVBhiys3q5fXlpjaO5tpAvmwjjL
qLIMLuttfTXqFKq+kEbnkWNrOOXWqrKENlUmehOagSAVFOsvF7SFJhDXpKSRu9RNTLJL0iQxdolI
i+tSZtNDB2XjYZrLK6MdshOR2kLbuFEpfradrr3kWKbcR56yXGLHWeeIT3vr1ZUTHHsFMKu+JPSr
wRzQNJosNJBvwkRGnKNBhp3nKewUw6JpHsf9rTYOkP0Lp9PuAECM5ZBZiWtsCicjg7xMUJoSzF7O
O+jEhdzKZCaFSx97ElHLsdEvHVbwlSrsGe6G5ir3fTq7L1kjTJqvbpzcGPwtyoCpw7RCjaRpo19s
5I9OAx9HR6qo34s2K79ZPf45QalPmN/lQjPKw2A68O4cNybLjMke2/5o2dENOm9dJ1Up1s4kWSSF
n01qfz7OafGcZ6U8L0ynf87FXBOGJrXspEWR6y8VoRWwN7Tups6yRPNbkaZQE+HMx4AMk3aKhFA4
G8sedEK/DQICtrY2qfZGNZY423gw0lZbqwhVzOwNeAyZfQpZWrZN9GROC0m8ZWlqMlhmLCoCleBj
zImaZDfhtWdD+lysG2tU4h7k18b9enCHLg7NyRXFbnLj6bUyFBgkbaeh+21U/BZrrSpTH7CruSvK
rKrDou0whVDoWT4PDsm+5HWmYgga7OOXoCvxNNkRa03UVCO9SmwmO53L01Rt2VpaD4r8XhmtfF2E
M7E4oqtTv9Rm45T3JRcZ4tj4Kyfr7FYbuGj6g27JIcCdSx5QgTlOuOiJRAEsy/Rn7WmkeDiqEj3Y
VVxj1OpmEtpU5P1QEUk9kL1U8N0WcG8fhAvlHvhai3ML9zwrUL2hvFCKcgW2gCNvcc9eHoYVnxiE
rXUkZFe1t+ZmFkmYkBx+p7aSyOwxsbqLBV0KGufF0h+dMYkuUzZuXO67dLgGCVjw4orh9lTQRmY/
bRdj3sFZaNElGLM5HlrXTBs+udBwKNcq76Lq6uKl77RkDGW2yI3VZGhp41SRV4tIred2LLoLVSIH
8xtzVJ9lOxTOajmWq6DkrZoBhjYN2Xdp/msQlno/Z6pOWLnZxVcwu4hUVSCA2FgjS4shblx18et6
sc1Qpz1zLTFTbwJtgnSKg2TnHKZm6UVotia65aGP7JBY4VaeRspQTqGapcVtbMjW3QFvmbea3vcx
OHWeXatumzxzVwNQjyLTfSLdOr9P56G/MfVxWvYq/l9ojB1W92qk0d9j3h793oBKNnYCLoRjD6lP
qACpxq6hRL9qxE73vRMb+Y1tLMUDO7fnnqk4aZJn1jT1S29HebInlKad/FHO5GWwfL+7BekJ21bl
yCJeOx1vhEqDbsNNle5KOw+xcqq0c0TO+JJoKLSlURBtMQ7Y3dtaPc8+9rnjWYqI/YxQ2uSb0kbq
U6fhheHHsphf0VvHFeJokOcTSMTo8Q2zsvEI8RLvB/la2NVC9xCnCUd3cbDGEp9FL9PwEKgM/bwv
EGT7vWV02l4nIYadw4jyCzrZkQghGkEXI+yMoKYEoDKDW8ReGmbY2terPISqKFdm7BBI6ehop6SO
98QDIoNfnnfJNnF7rd44wki+S3cR+i7q9J3IsEksjDg5xJIFNyuCBmceZdjDDvh9klg/YHoXYvM/
zvvYXZTzzkbtHXSWGb8s5lx24WJK/VyLhKZtaGXV+y6y4AQoSSVfzMU0CJdlr6zpG3hrg1MVk7uJ
YsWUQeoKojCdxoxGXPEG99kmIuqusBtPnHlxvWzyMi2gVLdl8oDfjNkEg21OE7E1pnqFozVw9BJj
2rHre4NWJZtDbJ9g4KD/SA0sXn3F5uDwZ212LidNoy07qRH/n1K1CX4tkUMcezPVStioSn0Rzyaa
vnSyenWnz0LG+0EbvQc0OzFEirTD7mfGmxOKq5i+sTWraCpBfqPzotLKsCTIygvLQkcP01mVeYEa
fSZ/HdMIrvfQ46CPN+pi+3m+DG4YEWdTYkLVt9G2NZU08/EzILwv7txiOIv4cq+WcOQjaKZZ0OSK
nBvPXbLRL0RWYC7RtuUTlSHs21J6mPePo6mOvmZJ44nmUAlxkMpPCWAxqqlvO5OFF4DisvNGg6c3
oY0b1rndDd6FkvX9dRMlybmNb/FFkmjOfICHbt7qM+xeygFtuhaV8GJI9hlAuztCcSTgtJt/UAKS
KdfgcpSFkSoFtnxamo8o4KdZRXY6dlfxXOiPeavmbFrLnJtEUSDYL8gJCTxzkPS4EzXEqdr7lXW2
8jTodDrVZSb6xlQIzAs0zlCcc6u42uqpVMetYcwaechC9hvCUaC9oLbS6XF7RXuda9Eog6bRreWK
9ZE0ZFDFEbJY1mHh57HiPso5T4oDoTVVcVqQSDr6bjrM2SlmIgIGS6EWghCTIstPcks1vw0YwGlB
47SDFSga0JmvwzsQ36yhXaNM2jIvN62FKVxIXnrV73RlHtwdlP20OUxullMnqJmIt0qkWqvprjCh
Qw1z73vKMH0vhJLdkD/lEbqX1gLCf1u1lu9gnvVdrfGIJ67JGgmE03IMINrei/PNZGX5HA6jl9/D
lcIcIfJq9c4qnfjWqqdSP+jOlBzqydGW0Mqbctvn3kyxzVS5FE5OiWVEbrb3NENmB3cc5LcKuIzO
FTZaBUn3xlCFEslTj9DAKYZNZ3foLRyz9cYTZvu0r3LXKUPDm5jXs6U4Z/mkaiVRpCRJnhU1LsQ+
ddVA+ZIoHtkasvOutdKR7raex+h1HPvY2S5TERfkQll6tdcHC4pzVbvJr9HJIt6NYuUbWTjquRXp
y/pw6A1hIl39hdNzumMxWeStwh6/qg1pgZE05WWjJUl00uiReFQbr7qAtp1Hm1KV7a6WYw6bgZxD
yupGG6cgVnp7EzciS7m7F8m5aQ79GFiNOpdnYhmUeIOxiCY2TT+RKGrXWReakqLAV2dLX7ZFNzvd
VthljjYUtprFChvyLDDRbw0EjszZsGmiagoEaJxt+flQVETbyWS5g0vfnmtceqYNFQqYPsqjmkxm
KGK0HGSSNxtXLSJCm7WRlJJIQ5jpQ3EwZ0IDZv6X/xMvIsddFLZPbVFi+ZSK2K3hQ4gtCMWJ/gXe
+UEPEICDKNZVdwDv5dgdKS8Kbx51yZkwWw005f51SEzufHMCkcrVIkbDtU6iOK6fIfLhv6OO3aFo
puinbU/Jv8d4MOfCBZRu5EocPcKuZphflShFTLdTT3aNknc/nbyKEEKbcfLFvf/D2zXaMEhm8KbQ
hLy9XVtGRI1t9PzwduVujl4Xyi7rflWKbvm6Wupf3Oc/oLUhU105YxCpVh7vEUxmtJAcGhNQiTik
3lf7ser9RVm8niC66TVKSnlrWxUboVa233PFbS7a2TM3g6WPfotUE3uwyGtav1BIWMpxKvvKwvoj
AMaG6A64C1UFC6e3IwKFU63tDtvBmUwqGFZJsfjelGE6O7rKJUleajBU9fzFDFy/6RHKAdoAz2u1
UgeCPcL1nJgzknXFU416OFUmDdelvM+8MCOMYds5iHpT1xiWoK2nr3zw3j+byb/yWBGgIkM/RmT1
2Ityt+LZYsnmQ51Ld9+NZffY6dUTtXF0uUaz+J2i/GsNBhZ04KUG/TKa3XQJ3w71lCrknUkLDYYi
hwOXoPJgqFG7WYBAE5/ciQea5NkXI/1+xkONhZ1DoxbiKhndbx+q4I1aLAvUTiPOjAMqF64LC9VQ
jZfcGf9QfIGifjDj2VhQStKchkIB7nL0QDUdpraBKtkpdb2teyTKsUnu8zJRc3Ky2ZGGTZHJeYlO
GuwyV3CX8aF6Jtee2lbbBRLvQZsGeEtm6iWBRAH/FfPig0HhMGQHhJlCD+CY9Cez0W0SfYopRRrb
lzlwOXSbJDO2aqu9fg7pvbPXWbujMEZXtSdMQ/W42SAVtSinykF4Ndb1GTmAQtlnpuLZGyNx8OSa
WrIbnKZ0D8MyKfHOSIjb9HF0qdzNF6+yfuy3y47vAmCPhy8cfQQ5b78N7DvLjlfGiR7NfXlYoTM3
EElq3pSakNdK22o/pmhcirDi8MFQ2NApspBhuK+Konr1F7vxByisi8ia9gE6VSjPv+0i/mj0pYar
NL/VDWOGC25bLCZUdoqNZsndqzKpgbzLpNmhr3Ep0Zc5LAaj3bZDNO5Flo2PI+jgZmi6KPx8oN7P
j/W9aEPBk0L8cszEFvrkGXPP/MiKsginBZqDQ375Jo5dZV8s7VeMxPdbEsRXeg+ISyDB0mB9+116
ZVRbpiP980q69zMtK1Ii+y73e2+9HsQzlXaWk2S2Oq7LL77C+p8fTQqIQOgHmBE27cR1MP74COw7
mA54CxKTti7CfiTQSHLj+2LufTCkzDxWAvoZ8m/eEfBsO1u0lYyYcH28zSFaXwpiOrfk7HQnbmHP
X4l13ncxOFdoirFQ4DFz9L79WTmQBVwmDraBbJ0Lq1TdsMoqJzB7eGifT5cPHuXQd0MNukrd1N/a
sz9GcCx1ofX42kMMGpZw6bs1HhywcGmj6avtdT0kjr4WklNCjtj2aPb93n7/eBZCauLnE8zNpikp
T+2hau4Tsywa+osVwRpjPEk/UmR3VnqKupeL/ksf0zqEe6kGTQ+aPDh1fTAF3Mt2UJYN6E20tQe8
5rjFOvJAqMxX7uEfDg8xtXCCoaLScn37JUZvgh0as5rAsbKf9JPGU62W2ha/tuXk8y/xfkehQc23
Jp8GGNt5F7k5IqXLsclMAhrWankhhrxzsf9rp9eMPHbSceyxeCQxOROHbDKxNMQhLxmfWpxK+o1Y
RFsGbgk9LDRoaOhXTeLF3v7zd3xngrPaGGNIi/chZSjKrqM6wOjVLirUJQkW2kPzfZxOGPJJRB5e
UIBiT2GsjHOxs7Uqkbt+0rFiawh6hEScO1E4OZY6BWheSsDQdnAeQe/FhZ21q/ReznEdlEQWRL6O
VKnxp4G49ENpGeLbUKZdTmpQPG26WE2mE2WIVNoPCizs847+hP7Fsvh9sr2ZqwB8K4sGWfVabB/v
LBFG5jnwFpUWpdxOKq0yhYXq5j9AHYw6XNyBjA+QQycP89ksmi3H6Jqiic7xG2IfyOFtWhNSTri7
c9MNTmb8KGg13BhpNr+Qmg5smHnmUmOey4f2qbiGH1lZ8+NVcr3xd5vSpKOzmCb/lgbDD0NIi+0O
8ggMrI6a+oS1FDk1ZhIoKpc7IoedoBGz/IIX+b6UgjXAnciwKJWpHI/9SRkpN9WiHlboEDVnWTl4
066r5i4Ji9IUu3RxleX7LKIKkDutyr1wM8xV0qGpw2SYh+SbJDiJLgwdqC4A44j0zehO2fIFl+nd
AQLrwIUti28wJqLWMV1H1h6lHmSkoM8iGklYLvs9fcgvdr6PnuKx6RE5RwUDM+vtLgIaYmUsTeCj
xIlBw6EMBOOSpc0Xs/bdBgtpHzNEb7WNxiXEPtqtlFU8jWUSTmBNk+C4bGs+pkJEgZd9Ve+yeCLM
YO0TYZVsdgdhpbm1/XyDeFcN8AaMJzpt6E+YmBzNLqlWo9EuvIGp18q2M9WahQ562jtTPALe9dOG
AAhvp9MivPz80e9OaR792zOHpyJ+PpYMkLghBsJg0iCW7RJIlCjf1hyQ66attSs8hsrg8+d98FHX
m6ezSqowPzi2ZotY5RBqgVn6JldPpsJ8nRHef/FFf3Pp3u5Dq5Kb28+q2lyL8LdTJ+L22xfziLea
XVr3OQB1vk08ExxfUCMkm6zL45zWZIL6JlWHatws80U/NwhsJagSPIzaGC/qtBteFEL7et+c6RE7
g1kP+7GqCtIj7Ok5UpKBfaDuQNY7XS7XMNj088Jxemery9QZ/Gmpjc4fedMfeIR5ymbI89EMF9YU
kfKaQlpCq3Yl1yHLqYeLem4U4eOhq9LvrxTlhtDoLPrpFkY77lHR2PG2xNvM29CSjUqfxFOzCHMF
gkDYm2SSbYCc8Zjy8jg2txzrxNxCvrLv9QjBdSjAVK+4hsj6tgbymU8nPV/wyMsHd993U6H5VdOT
IUcru3tYYGJpmMQ01hRmSVKPDOVQ67s+XzwKh8WoL0oiGvUg57zSOV8m+yqGY2X45VREtxnhOE9d
YzdwBtRMdo8NPecTy2n61Ofih+H+72n1rxxO/kfHozcuSZ86KP3/6IOyhh/912/inQ/K4afofs5v
bFDWP/iPL5L+FxrWlddKXUGYKGD3f32R9L9+rwxIGCwGZI7c2v/xQfH+AmP8rc2Hm0+EPOXdPz4o
3l/wM03uDWj2DJ0K+N/4oKwv9kdpS4GwumWhO0Q6xkpFNfV2meI9ltMlxU2a9h220YtSdzTclbqB
iEGbgITGKn9ELDPs2bjIzpp7DUpdC3vIVyUimS6X7eMkKPT8RMlvIzmUAsZGVt0Ltaa9QdDLo5l7
zqU7RPoDRAD7F3eEJzNxopf/nX/9/Nuba908/+f5d5b2yfBUHTnxrH/z9xTU7b/Q7K/mb9DfVuo+
k+lvJx5d/Ysjl1ObuYYiBvPz/85Ay8a+hxrSQcGlc/yucPZ/ZqBl/IVo08HWBF747//uH4ugy78P
gL8d0z425tKP4BEKVVQFLA1M2VkjBAi8nYBmZBX0uHEHwSur8cKm0kxSeSpTf1Jgg+RhXY7zfdEk
462Yph8FZXxAhLeTb5d0KbTNTGXShbnVl6djl5XNZqF9AqmtVlxlo49xX22GtB29yyqm1XY6oYuc
Q9HZ090fQ/6f3/Wn9dff5PE/DjwVRjlB0Kt7rbOSzI+PVbcDb1nYc0NbLom3X+I2GXbuwtX70EoB
QZxLUvqKf6ZHk0xtf6Y0/ewgRhmBDrZJ48IXTmoQtGktLekJpNJ870uRXtro+oyAFVhwWmiQc8FI
+ms1JsHVR8Vspyc08N182xrw1wPFdYt4r3A2tvtO7+fWl6q6djdkDLA/gzY8RINUD7IcERa7ncwS
nE8yqV/iB1vemXM6Ob7X0b4LkqUV0DGRA700EAahY8UO4pukmKMokCDYiS/SHp5Khnn+2kC2M2sD
lsIdKZ3HHIKPYkC/GMFeQABoqHOAibi55Boli8BrcoLcOgdUcNvhC04GCh/5bHJ698rGp3TN9CrV
YZN3ui0xz+mwH+tLGjN724sVuR1cKc6qoZ3dg2URFrCjZbPoNJCK5tVNnfbQLp51mgmXEHu6lOIE
npd4zJyMLNM0wzlyrwC9Cd+FHuIERMQu+1YM8aO1yP5yTHpj2BaTniLVc93xnOQqKgTKlJUPpSyK
vSGDWo39Bor64hMjQ3wxIGt2Uaaj4fqjVy2vUS9ET2yaNH61ufA6fkQhbzUCUpSgMBL9J6l2yDeS
XKQbVM3ZuYaISb+op0o/a6UtoZAVNStA8sYEDwiwBCdTS99SIdDQujLkNZh9D2Gvw4dki0wABkuZ
0ubQ5OIkEBBH3QiNNrXO3A6hPV2N2q1DtxzKeKsJ07qrCAJ+wSRztkmzBTI4sclHpL9OC3xtXtL+
d8qKkONUJHO8gWk0XSzcj/tQqdSsDWmju+aZoqCX2k2krIvTVmTLL9lMTGMvcjUzULmLdlumoFr4
uOMtrm+OMnmSDVyzDYem9zjDrOPfTGBxvxpz8u9ilO8xLB3LvNH7ccfpCrdByWddB8OG1UjjtYAI
QhTAXG/VOWqxyErngpy+Yu5IhcutnYK7ZR4UqVJnQbFE8h49iJAbQUb9pddqXR0oY9/fR5nmXmvG
tMhbQ++yB8yZHFBAd5I/TAhB5CIoSjP5BKliAUHHyE5OZmVScdmqm+aX0g7ay6AkPX2bpJr3ZVO7
7i5e3OJXZc39t9LJ61tbH4O8AzxlHRBpgt/dFJ+qkZDPZRLbB6s0s2UXu/BRKtd97EHPu/2SzNHt
3Ld85URh2sm66V8K7G68E49kyYWFrdAbxCXQVsNOJQRu4ziV9jwPsPjQeLbugzcMY79PkslLyVVo
Sjhb3sg9jiLR2QByjrCaoqR2As2KaEkOSuQYm3zUjPlkhmNO07lrJ3Yn/Kd/YUwJtW5kvEOXEIl0
OyhOr206a3DdUBWinn2FTZsMZVWPGr+r287xFy/uog2auO4Zx+fu3oJ5YPgGLqyHeI3S3ZWqA010
MMy+DkegKuB4DqlbkmtZxbON4iZ0dMQ3QY//xUxegTM/55FeV5toAmXg1hrTtdZAVzSelweyq6uV
Q9GDQYymMGd4GkwaAA/R3+fsqV6Q6wQf+gkcRjy2rcSxN306SuNUdcpy06WTd8BCVEZwgqKVU0U6
1NaeCrgx09SWFlVNEV8nXo/fsZ0oEiKeaIb44KkzvcLE6mFc0d3HuXBKI8xoa8MYyCzBlC3xkUin
2mUcaWa8TYgUqCB4aETi2XkD9xkWqenAL9DKdOtZfXyeiqXt94rAxdcfHOm4AIs5TQGijuWTrovk
FhWgCWEbRORVH+jzb/CRHsczm528fLXTZIEkVOu27y5RTxgIfRmIrkL3loOipAWh9ZnNLaXRq/k0
lrpbhij+pyc4tWjmpr4ZAnZk88WCPo6XkEvFN0feKjVL7U71SbnQb7zU7k9lW8zfk9nAODHvuuoK
N1T3wkly/UqPpu6XcGv9WY7VJLZ5jhkgAt8h74n16JwCmidKK1aYwfInNcMWm4Ide+CkSuILzCM5
I2jcVWR3MLv8fO1dnrlN3z3NuOc6m2qApwmDbca5hGtVPwdp7/TfU9PJ0G93i8VkHwG19pGi0E9d
bTHbrTuP/Q8kuBlkJlwnMh8IMp02kbTyF3KpuGhhsDdAEam7KAtdDNlv0wgWgl+U/ege+mHGosNk
fVziHjepeEooNpiunN05UPR+MNaAFwT4MVMsRIbd9UExpN0Cm9W08jNd1N6lFH1/OxGI0NPwkdHl
LKim4aUmJK9pbUWg4//Wxf/UxZ/ey24w/nzKj8vi/97MdP0vWP/gE2tXmnTg9Wr0H4PKtWDmagVh
lNA+2rdc2f7fxYy4QFBIDRUzUk+LP/rnYub8BcasgVTRgeVvAMv+RV3MH1J8/3E1W+0R8Q7kFXD3
osnBO76tjLtuzkVRNCOJo1R2j+t2LfzKU0d1o4zakpNcJyDRxpSAKWivVby6WURw2kCvdxzqvUzz
WQSzF2mEERe6u1siI/sxj2l1QtJN+1jLfkBjp3kPZO9OhHAQRiPU5dZqrNovrXkIu6kpb6lprZ2k
OoA34BAK3TfZ6WjmyYN0xuWaMIGwgsp2hj23sieZfYIXOVYvOpVkKKtpvGvGzvLd1lKuoqZXzpoM
5arvOl27tRxZ7nV1ToK5tcXB7Ktnod6N/IY8/lEkzjbNzBeZVZceqRPmXQO2fYVrRbuxjHI8wT4/
sAdpvjaxUd6Y7N8XUh3SISRksD93Gs16jiHcXNN7Wa6cLLEfYELlVQigWu4gJHBgZ9KGqgbV0RsJ
XspUAXELxdihMVx8/zzpV5PiBOqQufuoRjHREl68FeQCbbyhbvcSXsEDAfDmOZJfLRibsCM7ZzfC
+djCXVJ9mvXLebVk3wenwYpTaeNi3KAxmc6MtpGnJYDVth7zPhxg3ZwNVhftIrsI7M560XJrCHup
TZeVY03fRqOssG7RtSAyFXJ7zPTSNRot7A112v5f9s5suXEkzdKvMi+ANGwOB25JANxF7QrFDUxS
RGAHHPvy9P2xsqsmK6e7pvJu2mzMsvImKpQUSbj/yznfoQLIHkiWfDXTKAFsrrunoez4FYqh2Dgx
gss6amdfGd3RIYWcO9v+QXPlHNJWoNtzqmdNaOLiJardDHU/79gqVOfZRO8srCx+m9Zbbp8jCOh1
OuclS8V7o8fiXutpBLRGWucaQ9ouStN5M2GIh11YdfYOldVXlCnmeUtp7bmCtaOZlFEAI6/+GMpX
FDDLDWDSPpRNluNbMC7zihh0oj/Yjl7/S3kmdsFCDca1BBbqV07dX2ZeYEDp1flOteonohpGlNZ2
Xzy6N9DNPI7lXuZxtQMGDnTnlrs09nP/aoDFeJ1H3sExX/Q3q1tfmPGNt8s/Po1V1xwV93BoCm3y
Y9LllMpQzTemviU/8daVtVwx5mxOx2iqzdCxEvu7Yt+56xJoXSAD9cuaNHNg9em6G+vGDGx0x1dI
Qc2FTi9jPo/1ofK1bH4HOosMjU6AzB2JLHVcZsMf++VN568g2kjj+MDIudx0lm7vkQ3IfUE683Zs
hLy23kz+2G3J81rZ67LNW8qjyi2XgP4n8ePZlMfB0xysIasK0NdGLyUwNRTQ3XIyR7MJc81rv3q0
95vJcFbe+N54sWOrPURRqhsbnI7VsS2UcTD01gpZgr9PstdveNpsCwZSD4o4e5w9ATRTx4Dwg6/R
h5dp+aZDb3JMprr2b/CKDeTrbqtPAJ87Yqx2iU2UdKfXcTivzvdbkPAQAOH2AioteiszS8ISrd4J
CaZ34EbmepUNe411dTBK2JKjKNfAKCZrd60m1T6VaToedVmj1yIhNaBZG0/CsMtTRKYRja/hPTvZ
1JzoneAH0oXyNiHrplEzNdzD+EPNWpn7CnPKR1KxG6wtQii9OW4JYO2In0uK5uSiKHzSUgascWGf
sf9ehOuk7+wwHrs6f9cYUAeqzs07aWvqnCRxctDy+Gld1iVQjnNNsHZARmyrTcGzTR07U09O4+AX
XU4v17i93y4Q/TRtink9NZ9gPeXnCP3GVo9t+Wnny/Iyd3NKBLctn6quy9cNSVuniCozyIZpInbA
cs5t6dk8E33MVBrxfFArwIGLo98zwP5Mzb1ta12wSDPUBvt7rO0dp0x8MuGcjXUDkqvmE3yHXYc0
rOclGfJ9gio321Raqj2azJyvlrvgLFDWIdfwT0iPJdzYDujr4p6onlEFSYuKcVRTe2iRbzNFmN60
XGSBrpewXJCmAj4RGwgn2zbOqKBstodS8y0zH0+xYVaHwcHnPPQVyK61e7Ld9ArzEVO9GBlvW3l5
N+TaeD8NafymR70KBlP7To5Kv5lj4d6z2LQQk1ZBOkbfKiEPDekY+3YxveNke3ukWkddmP2TXLPQ
IABlp03yIPsm7GNNP0kk5GF0gy8HeuykfsysJARJcGTY/wu46b0w8zxgdxFB8oo/dGxlgWZMxl2W
NupoO2njy5LytW3d9YupCOVjx3OaOYoNQMIcxaEA1HK9TxACoWUt2UqIZlG/UAW8J2qM2S+V5rNW
oXLWC+s21J9+pmzLMRQZyX5EzrVfTU28p07qnjtF/6w5cqHlsE+jit2gjkaExwNn1ZyO4lhzpx8y
VzZhvOYNlfNwmZd2OcJ5p1gwHnjIQsNJJnIf0xx3+XpnoIO+DgCRPAcEIil0o3VYVtilG0rvLnRH
F//SSGcdOgpXVVrUyS9vjMYXLOZqX9iglSQOubt6Kr4zRbYI0Ivlwekm60Ce2q8bXp3UUa9lQe7V
7lOuIlJaUNFtuyaNT5rbabuul5290SWboUiLxCP+XPsu9gZ1j75FbpjmLbuFWdSj6HN9N5Weg36r
jy7MaJywaaCYrShrTgmrlYOW0tjOU8cIps2wc44JPXw9TeGyZFx7/ZoOiEMJo3khHDejlXBV99N2
l5WOeWlMv6Ws30ruCdpOITcYgu2jd/MrFZXWE9Y2DPdYvFNEQ8v0o0LimjM9t+NTphfxpbwl1Tkw
jOJpPEt496FdOntUdnpYFHpz0Nl0hdIcfDtLnoSq7R/5ZPPGcncfADCV59HqyVXs6OwivTI2LW++
3BSFczOpadF1zhaxb6i2/EQz3f1YuPH3Tlup+dwDsVpMCpcTboVNbmuh04A4tuTWUgKPDA14ng6H
Jqv2rZedBtc0t83K4T1pFs6WrLgIhaEkXqxjPSob68fc+VZh+Snq63PtlnbYdNUuH+bj6kXqYRkd
+TBEThkSxUpHGy9fGkDQiLkJAL0NgoL7pT+l+JfgOe5uBkWZxe+416xA3AiXaQX7eaaZ1pZTL7Rs
W/NF3g2ifTPy9TJK3HfkyG8cve1warfbtaWBLPsPj4HQVstHbcfmmJ9NGoIOkFezD8WyQnOX2Mk9
7yshZNxPMr7EPCNhWlIAau3g7RI3ZhM4fTba915VScozaswXl6sMAAUOgtZbHpdFPLpRyxCAd3Lu
DCssMvucDflL7hkF28yxDGDePkxxfXKXQu3S6uotCX6+Vey6GHXVUpct7l02bv2il34Vjz9aROuo
Axga6STfMxHBgG65fiwpxDf4fQ5u7H7Vo/cqnONiDpeS+nsDlDIL0NY8tjjFmDGfrCaDR8J7HBW9
xQPDIZNI7sYCc65itgjGAab6AibJjo3nnGQJI2PGvtJUXKOk/5FM82lO+hENSOkEk0xee5sBkD58
t6r6iZHvD3y0v0iuDiY92ycVZkIF5KhNbyaafGGsKNKHiG3PdiXe6azpjiLEgQp4GIczjBrPN3RS
SWMzTHAaYWEY0qCbKLILPviNkwv3yeOzpi0Yt8qx8jAe3xJLAYcwjOZ1XeJwTNK7WIDYZQi7lTWj
8toqXqq6KTfMW15jaSIm8seZ83QRZf8wx3hnjPjQsyE+Eio9XzUsTexdOTa1kXHzp9Zbz+Naabg1
jfSs8SQj9zyqjo9pHvZt2zwrkZqB0bswnlMB96zI7ipRtUe8x2K/JDFJiXzrvG+KNn3TlZr5q1gz
8b0Ato77aZsQxErZf9s+9EEDq3TD3mNbzOou52tIkzGjbSjsdFMx+ks4/WX7c2TwHMZDw7ADxwrU
DDu0GrkGi56NFG+Vdje1yC2g1H7y2x1RWF3KsXfIuOrGqz7m7gvobviVTCPuZCsiiiJS7BoNB2zO
j/VbUK5kzw7dm5F101Z647U0BiNMVqKvx77BpSeYLMvVA7zuxc6LmzNipnBRO7OWddCrx8WaedlQ
yHrXF0aLERKPugkUIus/YOKwLHf9iY9w1Z3l7E5MABeitW3zro7So0LK4G7iKj12brpDD/C+tH19
xcCMcSwfEUffTibWBWE+xUE/uXcpYolTZ49NmDAZgbhgg3qeJlbj1hw6ZIIscsAAODrhzd7SgT3c
zETIHMas6PfdOmWHoXHvuQLMjbZGp37q66BAjPZmR3h2MVn+rAaM7K4TE3XQR0cS9yj0W23aTDE2
phJX2g4D/iVJu8e+KbKQdtLhcVY2z0n6rRixiK8l7rTSaaPrqPfOt25hhxNxnPpSs7uAVO/PIk0h
qlsxv1dhydBDN0AO67NdlK+VjrO88Jxfo+E9mXX+yG3oV+TOIcuWB4Lp6k1rOvpLcZsrDpBOt3gu
l200lVy6tgfYf+J1Yu1jntavD+WE91ZWxQfp9SjrkkXzAVdQQLh9Gujpan6xrNpVtPN9CkdtqsQO
fsWxyhGeagZHWOyqOIiFKt+QQAakSRnHTghMT4PiFiYlV2bylaTc9BYtfMxrd9sU3jkx8QiTkzUf
lIHtWK4cqmuiPY6Lk6CuF5fClQEHWHTTeJBDUwi2HJF8j/j2cdc4xaWt4e2PqfnVm8MrhdF1KPXo
Xq7rgylSki3sdzNrbL+oqH5KYfquG0VUJZmxSwz9zc6ly9qgoi53yaK8IQRohepXvAyIPhIYY5bD
EomCt9hRcqqfbloux85qJt7EAfupIAYeRePwAwiJy7d4ViCHOq9wD5Dms2+3qedFSFhEsmE8TdAd
m7JMLfKjKlfcno49VnRDeXE0szL6puGhfFsx822Ek2qnNMsmKC1i8jNyZG8siHW3JKV3aNtVvZgD
z1hUdtbA13DOWaVLCsxlNLBBZwvMXQ/JTKkVkx0OXvotyXqmAyunNE5sE++h1JflzmmshWq7ql6c
xv4+zF15IGi5PDa1Kba5ck2SgimNKziYW5yXkFcTWZ+11LYPED+kL/taPpikom30vNYPnHrpcyWc
LKTD0+68deHWlb1sNoKc1LveMitcvLr2MUV5/zD0XrXt7V780kp6vnxdjIuXefNz08XVXo8LnD1C
rNWm4SFl+pk1b+k46/teX/MDD+N45YEy2Q85EWXd6mLWZaAdPbGOgFuLnqcOHFU1jxN5DN+HztHp
vFqxF4mZ8S3rtMfaa9aTSyuwNTt6+lZVIrBKG0AFLP6Q0DZ9hzBPQ4aaFqE08MNtlFqTB88sKBxb
h2DW2ahPhQaXrrM655OthzwZQ8cSIKuxcyesVLZ2N/IfXQmG3IyWVQQgK7jG58omiFy5C4Zg3EOo
c2JzDifPasNmmNwTsSquDjABxGenyRS04yyHbS9y4+omYA1H6eLKqKJuPBWpcN6dpdQvbdz322UU
hS+bvCHBzNOw5xrdwazYyJZpHoWgFbMXx44/GoZ4D7NcPoTGGLC2pbZrvKQ9iCi2fEyUuAUTjqsc
3sXtI7QDoNdUfrXvxIPPnvhSUqFgIGZWF62HmtXNCCzfLGnvnTXMcb32InkG3YxjKieibh6MH2KQ
7pEiHzK5FOs+1Rp3L5RSO2ht+gG6p/VeNYCGK2wneoXpWYstqkqGatp91SW9t7XnMjlqepfuW832
vmq9VthWW+1TDQvYxtocdk6bAOvoMfi/wHdwnoyOvXlGZvmxkkTjVFVsPa46I6WR8QxSuTa+1yLm
C1z3GrYFt903ch7xKE/Ng20q+cbxUrx5o0if4ySSd+hbk11tdtZjNMQcAoWhMcJEw3VYU6N4rRrn
jr0S6rR+rqbVL6doesoLm5KOZabmUV+Z7I5EmpV3xqysN0skDK3cpgR7GN98n3WU6Qe7aowrO9BJ
Bna85Oe8Jg98i/0k20m51PexPtePNiMbZgKiGN6n2tZualIRf5u4t+KNzZnwlLBOzwnC1XSDGZMV
m4HFtvdUkF7yuxnhLym3/sdpsmzG5f9KE/PzK+l/Vl3/M/3nnLvb3/tdF+P9hhwGawTabfDy5NRi
0/t9AUB0FeKqm9T4JkplEP+HBYD8zZSoaXSUFUBQbjFUf1gAoKDB+AVa9iamseVfWQD8jUn1Rz0J
wZcoYuBXuPx3ft80/NEiMugTvs22cTbKLFt/cFCvrL19ZdKFJCDqhzAWhXWXCEYwvX0bPM6r9K1q
yZH7Dc6zzK3e5wAYLmvNMJYYia3Zx5+anX5zSyZcJqtnHndx9Zx88nMWt1mfn8eb2T/N27ccDjKA
Bdc85Ao9jcvNBzeG9WKgLMjXmyaNGnYPZf0rEYXy7Xrs/LkscJBqw/qilTVFVW7Kg8LNgyhDOFCI
3CpEnWJfl4aa28X+52d6cq/hTeBiAUJMSBMxPFaW7vqqIo8XLf4uajL5aDeD7f/1rdhzXfLPn8MZ
/0mq+O8JGnc/61tMYvfnH/X/opaRb+W/em6G+Wf5yXkU/5Oe8faXfn9oCGhD6McX8yYK40G42fh+
f2gE6y+2VUBJ0THgqLoRUP9zayb03+D+3uI5+aSxYXr8uL9vzW4xcazhbgFRN3oqsqm/sDXDzPGn
pZnBk8LG7CZ0k7jI9D85kBYlktgaYntjdn2/sYZ5CfoSTbFXF+1XoxQRgIqtE2n0xgOrMTYcjWYF
mZ6VfmJwAY75ihaAyHp4p66JH8RzX6kZPkW39rvVIF/GYt+08eL+Iy2dD0iQr5B/31fiV5KGQt8V
6S9soc/6QknjJCBqjOQ2AWwtBQH93CfCO8olfpSa+8O2U4z0tmoO89pIuIiJZDuF7MK8RbtV3gLG
KYk+m9mb3nujXUgvTNKneUoXSEAspddYl5feoApxnKViukBViS9qCKoeSNSs4GgzgV9DNzZ0P6lL
+0pZ5O0jZ5rPXkt1EhOD7nd9tZPW8uJW0feY3vKIe/ohiW64FiQa7tYTY7PLxJIfBzgEG0LZnS1y
6e/oCh/MJJt3yDm+gG4UR68vsk1J6TYb0clNZrgeseWGVV1+CrCdO9Cl3Zb5ZhNy5RIj1FFs6KvV
b/lwCFRiUYjMLR62zHt0fiX3Y+odE+RM2vsZgOfjPLOq6Xr3u+pwrs+yNT9rPZtLP2ql2Nsck6ck
W4Gw6LUJREa+VCx4KIDL5VIsvca+FIxPxrh5a2iE9S6AX0tXO09pZ1D0ts0dpBFWai5kPGBRk++Z
1SNLC8FeA8+6ImoP45J5KQgA44W2TOVSOpuGynsrVPtqLSbEMARp/Ou2WfWaFytbig01wMISUbyi
3n7Wx8jdumJe/SIZX9EtgBk0CFEhng7zwzzcmVEK2aZf3C3vNDiJZKHr05Z9ChkAtksZM70Y3/qJ
npEY46fOaBhId+OlB72wqauqDvQWmFSqllBVVgjNkM2PW3xEKkJmYZxFA5ssQ2qC9TC5W8eo8LvI
/NSX2KG8zXj3VB0qW38foAFxhBNEUpKiwElwKtgCgIHjIqg847Mdaa+Kar1qcfWyMn/Nb4pAc9Z6
uC1vBYPyEK7RTCSB2wT9aHbbWs2Q80xattIa2udJ6XsXO+6mjewf8SQYgVTkoXa2jWyYEWLSzfOm
oIrH7DO8o6B8VskcPQliI/YpxmqsvMnOJXrRX2xwHZ2755JHKRYphxZDkjLHb4njrUYD6hU2Exs1
dwemqeT9pe07GhSbdaVrIAW5xbQOLCPbnoXSOMz7sbcOeua6e2+xdgqsG1tds3zT+/azB0jrG1U9
+PXtQ4gTawodUEdhOrrf9SH+csfmhX2tuZkZhvpuAea94zWBsFm9nTHUDr0Fr7MYizvlzTjSbN7o
upOnfGBKhPBzPc+o/o9dRUBfBRHcz0Ttbaw5wZVlpOhX2PImDBzpK0zdN5z8jSlPEaZ2zua/m54s
kb2n6RT0q1phpY/WTrPawo8SlQOmRinH2Wju7A75Vy0AinllAxaLcsQNXa2/Ey3jJxDr23512dQz
2t4LkmBCtt+QdjCx8K7l9iPoDvEsicb2c4BN/oAad9ysnP6+YSwn1pcHBkWExWtOGmRFsgK87xDj
0rlQcJ2AC3KqaKmxrT7saZ0f2Y0fIksx0y1k60flGm+8VZc4LPo7L14+22jKd1p/M0+LKPqRxKnF
kcH/UvkCgxDFUsNAwoyjfpNSgQyV/Byj8lyMINmaOnY2ddZYYRQ1b8XksUueEggsXhyUjf65Mu3e
FdJp4B5nURihySpashlqbVhOoECFPyGA4PHh9RgI+PaYPH7m7cCGv7hh1qzxMpvzjxpx4OZGyLEQ
ox2sOJX0V0AW/n/l8u8kVP/rwmX7sZQf1f86dMVH9aP7Y/Hyv2sX4JK/4XzHhOHcpO0odCjefy9e
NNf4jSQVgCE44m+e7Fth8Z/VC0m21KcSTY+rU7oAxv1H9cIfUZtzxtAH/C6u/yvVy02I/wfFD/oy
Q6JFAlrCswZg+m9mjT/4jFHLTFXFbi0kva/fVbFZXnP1mo8dsPIYTguwsmLbW0b6Tn8CANKM7yUL
ll27dj4QhXWr8jEiM6r29iyY6k3cLhnTlNTFg1iu0X0e66y0xmafjPZXMcjuZ4okMaTk+b/lFfxJ
1v/7r4LxC7AvTk0s9n/y2yZNkaetRaLuan0REpC/SMX22Gwmdo3gbIY7aIy7pIH9x1xKIUXIUA1v
67ge9zdB9BVMgtoVxuycG222jjp6961yKy5joxiHp9bN1SNhzm96kW3/UPD+V0r+/+NTMC20CxAI
WIrdgBV/0l2Zbp7CKnOssKPNSwLDbp9ddLPvNZpgtfVaQ986s6o/6sWuMOlNL0mT6pcqNoa7tKzQ
6ttWld2Peqle4SeAyzMZUvcUNJwXsVdOPxNz9CDcmq86u+t0y+Fscu2WyLfnSm1xCMjJN6byrvVq
KgoYceDr6p5BnV1UKlyS9I1Umyj2HRtOF+JzkXA7pH32+dcPmn+v//kfNzy4PcL//fDgUhc/kA7+
8RDBQv/3DsiimcHjcYPo6IQzev+QDeKz4bnFBw9zXNLR3Cwzf5cNur/ZHq0CABQBae7W5fyjARK/
sbpGzeGSgKCj9PtLDZBBytE/HSLwdSA+WHhQePTI22J2xZ//4RBpJEzJNLFTP8O+StYQeW42G5mH
LG+wdU+49TXWsAzOTNvd6JkkUiAfxq1kO3fNbb0k1CR1dLBcQ+rWbBGS3kQrIq23nnMl4Af+sFp0
Dn2fNaHeJcgFZEwZ1M3iVTco8OpWnVq7jr5lQBt29FjZ4zpWti8r+yIczdsVOVlLeueilSi1X6aa
5ovhLE/IwX4g3BktGAX0aNSYPdIWoxsAt0VNs9rHhKoPlIU5vKx1Gd/Bse58GVuTfg/1jcWuEXNu
MlOITAqZBhfpFzGoevJ8G1YnmBAssU8J7uUVFuUzPOTvSe2580azMlZ1STxZpe810SJDY/T0PZUa
pIJq0ch4iwX75ZTIKhJF6+WCiOq1X0qt3ZnmglGXeNo1GGcRASjVpL2p0jk9GOhsImLAnC6AxYqk
uetfzDIx39x4sM+z0yEJmjyDP4yXeBNblVfw2zbVdrAGyER5m/FhfRTQwjj9QXlSnVfyWoxlAVd5
jhwAeHN07SDPfrpowBAH3UpOBW6aNXp0RW6fjOCrPfEiSkZZeILIxArw3c3PnmaIh84uWN71XEpf
OgWu7wAK8W60wO4YsQymUQNHGBS6x8JrGKbhAzd4cWb2Lo6jHdsa+0txc8raWdC4akQ/3eaHbKBS
Tdu2+o5ogjo7zg0w1TBHGTVp4jT2uaBHa7UruWDOcJi8aDyhAhWtz3DhJbq9+MFxtn3cMdZCANsE
rWk6j4t3z9UQs7WpRs/Pe5F9N9sO4MSEv6PLzUs+EvwGALNJz4RKpPuZXKFtxhBrS8IgU1RtTn2b
QJMNEEpnP4L135g6S4qmywcoz6kX9i3p6fYAdasrh9Ncu2+xgzWhwNpD3Ebdb0Q1kZOUDqFobT9u
lovDHpwuz3aCWmb+pCax87QoYpZWsSJ05bZC5d6yUAHCnJCubE7bRnPYmpsPzhzLM18vn6MfT0gu
syBnAo3UvuJA19cICvP6jizC9NOab0Oyclsq2xJ+Y4/h6njTVpBvFY7RWvpQwW1/Vnp6YCpwnlhp
evnDVFTigDcG1F7PQsy6bfSqqO+PbmPHgWMN2rE3WRymufckkqXdIVptNv0AG7vw5n5PzNKrAcvP
7k0qd03JJ8uZh62l6YgNY/5iOVu5R+KizqXWkQm0SP3QWu7FGJxj1ttnGSdvQs5DCBt1yxZna5Kb
6ArjBXte89ykngxp7B8Lzf1FAoR9osJmk29nX8tabq0UgqhusNtHsPCmPOuaFxwtZpb/dO36fSlS
dmqN4o/LOWVlaWyLJv7MStBVa2LqG5Qf4mRExXwoB+fnYigCAflAiAkZ4R9q6xXQvX0Q7ONT7IW8
REP/KZBihHOLQbURw3eiFO/myVhf8XE7qFhETc1h4FWPleR1NLgLeP5+iajCBYYtDZXRMM7mvoz1
evKdPCNwXRRjqLoac0WU3q0rz/6N/RflG6YmdgIqdyxellVBhTGHTiGSRgp8rVzL740cAuQYnR3y
OG/LfdIwbcRXVplvMZU8rKO2PuBCc7donH4Ok6qPBbvGPWRNZ1cQIatvFtNRe8KZljsjxTRiRYZz
atAsFwrytimVi3iuHupLOiHZwmqXIjhRDhCqTCvyp16mRFxr1VxYnERWHOLHaDZWYxsBbp7sgW8O
lOG1NylEF/dQ820P5qmxH0ro+GyReoVZomjVq9KKiJMz4ewN0Yt6blAqpLCuycDH1Nyk2wDHNPRg
atm6TwD3N4qHhbz1xDiglGBrBuGS7/9yGx8UNcL0vnM+sDJG4aoKOzATlBmy9pJN5OIbWiUpD5xh
6OWDThiDvgU+XdG4eeVOHxUWk3GOuAlx68F1Me/gpaozG0yy+Jht3OAB9pmddhSgsmcgN07xGWln
68etDRKcNY31mOI3rVFwpraA2yTT786yymszD16oizK/xKRkobxWm4Hn8tLl7bdpOYwFr1w47d4y
qiCpnfSCwuK+Hpo6aHX+v1ExrqdcM4urO7Gz09qobbdEtOV+ka8AChy79N3BMX0zJrs+rPCM9UB8
26bX3ioQwMAiu/q+iA0RGtkS3a9/SxQmx480b98cmPhYTn1OG8F3tazABmChau1SXSHGhmiofGuc
fL0ouP80zRfCjIMlGa1gQWGGFLXJwmrAzKRnXbPVjP7odFihIoeLSIqndI4/U7jPW/S32r6TXrsT
MxYwA+YqQqol84oA8tu9Z/HVWxJ1B3jlnmg+dbQKuz8Ms2Y/ZUXzq8sNJBFGfVbaWHMMAFCVYDu3
Q3YnXfZ2Dfnje8E377HR+KU3LD+foHYwB0UEdI6rSgtlZ6IddbLyLK1av2diB5tVzMOhKHjjzTJu
rllVqnutQGcuu9L4NFw2LHUVjcDobvD0zL6k0nv2qqV+N40mIVvI5vs4mK+tRsS4XSsuNFA4JoNb
skOsJNqDO1o3AwLah4a5+hOSoPgVBP6vgYHM1pymfjvXU3SXqhxJC7PkTVPCuu8d53GEAs6PHJI9
mYHpzulLK/AsUR7MTFR+nWQZu1etPTb9pG8bu+sulUjOVjm5eO3UsmUA9tF0hXqGS9w9kA+uTrC1
LR7+aj0gzaaIMrLpYokBoVrd9MdWVu2eT+kG+oTmDJrWdM+RrTDO6fOxRoZwxhVDJBNTp4PDIvhQ
L2vx1U2mjVpn0eGoTi+qlq8ZHGFSiqfjaJBU0AmvupdjNJNOddMMJZV8mSZvuqLCda8MwV8Ml7GI
tJDi2QxoNS76R22J0KfEY72vodydWs6VJxcp4GlVjPzSOkYtbiIQ6zY4UdP3xoK/giOissUuXVJ1
YitcPfW9pgXMpgVaDMRWJ2WQJemD3JoQB1Qspm6pAR8giJPUr1vvY6Wn+mZMenpxzdWdDj1T2ECz
ivVjGq0c4N3ScfZ3sXh05pWnjxDu17IU9v0CFJ15vuhwG8sXpslib3G/n2A3MK6dE/0BXymTUdUl
FJxoxd4nLLW/RsspgyFbdL9kmY+IztPyu3Uom/2Ky/SXMqrxccSAfMob1l6R5i1Bwh//KOXQHJGs
J7+wVf+EQhRtq8lBpTaUTshOuT/r8eQ89pboA8nRv106dp0+c22BmcYC/1TUmrkHhY8nrehr7dLy
MGi+Uwj5nIF136hs4hTULXIf6WOFP3aeF1bIdkXQi7bhQNWy7BAJF6FgL6yj7JK7OR3avS0ZemcL
qhJkbmuoxty6g+FlfuWOErwilm5Vv3a/eEjgrtrYRsO0wX9DqenZR6ed32YGj/iG8p+94HCuC8t5
7Rvcw3z/1P3k9p+ZHOPDHM/ROZM15iXTqX0QZuaG8nF4UawLQsTh7+Cb5gDCzYA2GdBv4r7EXObk
3h6EqR+FMzJpr2W0S8xO7dQ0+NWan8sBB0S86N0zONKnpgdkVScXLjy6EdNGFp36KirOoxwfiJPe
TOIHKMItJhmE604QGdHXGiXEL1TdfeXqA4KD9aN2tbuUaMFNAgM6VJmmhzaFJiZ5ah5irQNUYRTd
pgw6G9df2e4StaaHirF9m1lq58ohDlwuky1suR+q675Rixwi7MsvtCNxoCEMe9WQkG5koTW+vphH
bTEqv5hW4xqNcRTMRDX5iVyytxqLDcR6rwuRwXr71BkzH/82ClRr/rSkliGmqypIuDQdnSh4Kavx
NXsaTjGD4DsOniAdnH4HqGlrzVPQ6GIJdYoOZGv4NTB3HvMu+kU03rFJMGpENBdbbcGCBS8gOiyT
4aLv/g/uzmQ5biTLol/kaXDM2GIIRATnmeIGRlIS5nnG1/eBsrpLqcrKtFr0otssNymJjAGA+/P3
7j037vwyn4rzkO9AReIiziOmbhKVUsG6tpNJN1odi4qiq7Dm9GhIcRZw06BRR81xQjl0GddgC0An
4p9Wug+ZrLor0e0ZudYHnQFvR93wSbRk03utxUlmKe24p3xAKboO8zsG2+yqFEK7YUF+qYa2e6gy
IwrVQaXgWtFtWat+xHW++Pwj9vViaP2Jsvmy4Tt3OwdWZxyDSEDODZlhuR172znWs/5YJKrkvnaO
HdJiON+ejvqwjIA2RCTkHFqMWAOrCmFO5iVTO8SF+oSEESsSXbwYt4iRaJTKC774TbCM1mPmGwni
bXDbH6I1B75lkeJ1r+xLiITRjW2vX2wzKY/IV850lHEbaQE7v0iSK2MldzPtteHAKcpCEqPVYUTu
Cpi7JDCE3A6drrTHhaOA36lOd0RV+MTAYfTKVoCN74eDTYfpqRB58ebEVynRBgBczNnmlfDTVDmD
sMGkho+yBDerE92z1U+HVW8vUdkcl76Z2G+ioxNzSSQ5kZMlghb7oSGrJ6PN2Olo1VOqtMeaiUug
zCNVtnMALwegQ5ZhoeXrART3c5Fl0h2yOT/Ryh8vxDjgtRrI+DNzBrEDhYbVpV6Oi22xsoOaW0mA
laM6xAkyt9IpHqtYIJJu9ulBdOwmMt/1aGDAWVVDIBmokH/R+2K2C19Ru5yQCrU4CDEm4ZaNm7vo
vHlW/pMKRkPD7HTOVnwak5Iaxw1/mLtkTIVVWd0i9e6OpA9Yx6Qc6uOa9RGltrmd8PrelRsRRYVF
xbyBZKrWU7bkppdmKXnGIvu6JNotsiI3GdpAq/wxmSQlIxrrGRHRMe+H166RwtNK7a3lI5LEB/F/
ZpG4zO1rK/2cOcrSsTBgxqvy5GSo3Hd0eNe85iZAdrN8y7OmximC/7OYafLQslRIXK+H8k1Y6sSP
cFBWy/Epx6NGmlFxnSxHsje58uaLttgf2Js7hkF2EkwDUdjzGi3e3NmgRahKOIB320lreBhnLUVS
IrSUgN5tONesZuFUtKTOV90rrrrGFwjCD3YEc4LpZ8xxWBJ/oW3kGZam6VdWvZ7wm/WutXJMddr5
gVSgJtCIt4qRL5sjcQxomB+UztFcaUONF+38YczZlTHZd5jtVj+vqpSNMVEDkVXMAmWwmUaQ0/0/
WnIYjvAsdC83GaFGVGwqrI9jUteotcgX21zFnF5j07ysHYKFOzWgylZ2ohdsCcRd6NJti/4NFyqa
qsnLyp4J6LPt5Lk/Tf18q9LIYqnbiHHZlYQRPLE2QQOstOt2QvlPjJta1heyXNDMJXtuRd9xUAG2
TuaNJoy7CaZeWi+o1Vs7WLO88xfRwh7pb8pmvokJDYh1tk273T34BHFHJFye0d3EWMuXH727i2mf
uDujGYApoz5xtMdUU68SGjiuaSQjlwDw8LaS0DUk0g5IfUmxjaSEPa7Leo/a8qbo2INX55j0dvPR
EF1Fk36trkaaP0chsu9DXRBkRAAOQBW0gI6x0aZAs+M1HLAY8Dvfq3yjGVQQMZbMnC0yvqt00MVZ
4go4Y3NC/k/ongSwyqiz3lyrZpBZNTgJ0horbi0xcqQG+QQJdJcg0xinj+mw3ESb4vgOTuX9lJFf
UbfvR1Dtgde8s+3xsObRcIVcmOCuJp6CSOCJKBco6lD+Hq0mupoLNuza+ESpFBqZuC85gh/bIb1n
2k7zUSnuOzgvF2oB9KKM7+y6UhgZo+EfOsRV8TMi7K8KOM2DJI7B7xj5e0AWZldvuirQ9BroK4ac
3enh1/0LGUz6AX3qAwlvRLmY5W1rrx8FymMjQWEJ4UDxkkStmHS0tkcu2Hdp9GELoqVatuu6XC5j
aR3JFjy3+vxul2wB2zpPIUkNU5AsGeTFZCz9XN+qQ1mxCqicdpmRyi+aFFWoq+K2T+y3YlUFdXMW
Ayat0bzinDKYShrO4G1VS2NpXL9PrVZ5sY4sJi/n97WIdq+QCgeImaoNwcIfW+ohdYm2sCTR1tds
DQECY7DDOMXvhVaQDEakvKq3565jPp4hqZh0vNZL1FveuOt+SyW+69Oc7dAWXzAvvcFOuqUBrfsd
Mbz+FI+HUgp/hfGEZr30iE+5E8P0TLdhdtGVdu5SpaWrmzEPKwgkV8VVAsslj8J8rW6GCX+G9bLW
9fcOtQUHf61wIfvfOiYrQqxaxS3UK3HQZNFiPKWJsqmxTzcYv+Lah3WTlgezxwLH2sDJgcNk0q17
9OGFkg5XIHNTV+btt0UdnuOuPyyZyvwx77HuEeQW6SrtwNQ6ItOnhSdok7M7t35flJs3rfZNkS5v
qOQ+xpVj5jJa97kDIGKyGoS8DK18jAaDKxwKRmbduYdmZPIqdTisYCeQ2hknHImLt8nu3gak6iZK
Gwf1bvkpsuGhoIPiOeTGB+tqjq6AR0IvE+ntImkAY/FHDR2J2jWL9knMyluuZ4jNl1QjXrF55jAG
ZIvsGFyf2XVbiwfyjt6Gofq0qoWwDKf1TA2prVzTidU3iYAOqWQfa9ZX4iRm1yYjBElTdujm8sZc
B0jdMW5JWtNE/sjqTvCDtG/ViIzeMsS7dq6MiVaoudKD4+W8qspWd9aXGO/vKjGD5wYVOBEt2iZi
7nibZEARcd+04qse1RaSGwPSiU3z0cKb5O4hIh4ASN1NVMAuqs7WrnHe5sijNu13XcwIFxJ4On2J
qaaMKNxjRRxHWqacElnuECjoe8zcBhfPa4jkxPQWDbhadr/W6rR0csV38vBO5Jh9Q93NNiFvoyU/
ddb4Tlji7Kmb9kywY82gL7lZs8rtRHIcF7S5PY/cJtvFU4a5ZZppKDc5frYj3GT+rMrgAkw8w4Tk
rIdEsZ3AoTOFBb42PAPBmGct+T29CDywrDd6c8rWznxOxu6Cs9UHh2biA5XLaZlCbJS3KI6fFhi+
F+RI7n3i6AzJ3u0L+p3pp2yyc2JMryN2YNm+p6rzAvjpDRup+VwOXQ1ubbPOEsBWXOvRaWgTYldY
fDAxjXmYw7RxWzJZ/d6qjtLewmUwnw1V/xgG+ZxnfXJkkOTzbdm4q+gU1t/ILlGbpGCQUeSQr9e3
AcqaW2bqKydELAuLaviiBQBF8yr3B6J5PO59fza1c282nw1bHoKrfDnbjK/CHIrdSW9nlahMxzia
cgbuMDXv2UZ515bdHdk1NOKLR3LF7uxGvBqgsN0mF3WgKvDp24ZWKQaEr4kytFfRJLgO45tdA9Ek
qwfdhk2ckZVEeZCkeI47sZq40m20HELvLuijXyyFcwFb+7Iiq9VLrQ0IIhYhtWbWWlvsgaWFl9At
RfvN2uZldaMuOXTIack/ydw+yu+WcWAIo0uXyI3HOtJvy1G/XbL4lpJuCSbw9oY9b8eqNG4GqiK3
MhB+9Uqjs8mYK2FtQ3m0KSVckTH/d1LJ2WeWd9OIoaDECqLNSeYDl/GNKMVmj1yQnQVlS9KTM7SY
4HMUm8ighDYEaSJzfVMrLTNPxqL/kXD8/+mE2GSs+xcT4vdi+ON8eP/3vytkpf6bQedBQz2OG0fq
NgPY30Um/A2xBjryaLTlKmI0ZLD/GBBr5m+KzfzX2fUpCoNRMIn/UMhqxm8ESCBKISwA6Tlqiv9I
Y2Lzm34SmfD7oZ+TwadbnOANBa3LH+fDyhyXIs5R6RkaMkEa9+qs+6NBg8kc7ypwM+n6PmjarSze
twRs59NYhwP3tLkmd6BQQo0Ka8kuqYuCvn/ADYR27dgpz5quHjWgDWlJ+lpbe+Sr+dF2tOXdpuIH
NF635spkOLC/9Nw8qkvImMObLkTzCfQAMK8kFu/JJF+0CK0O4bZfsnEkS8VuSOHXuBhE3KiO/Jrj
TQuqvQnNvc+VdOeaP7IKxYeFaJcl51waW+yWafeNOE2fzqKr9LeIUBDKf9PrW8AHbko/YGLqmTff
t9kgIuV13Te2sv3AO34zKPjHqSj0HLFbfOwM7Qpb5CHFiruUr3b+YRnUrDXxIqnpCjrjZmr6MoIy
5QQdnXAl/1Sb5rI2HhhGh7DuOZY/G1iOl2g+GCstUG2uj2X07EzVQTYwhevkAmAkoyzQfIs8oYnn
S+RQL6dDHe+n/dTPreaIQtWXy/dlLkPGZY11t6ag6k5whukjfxnjC7QoYDPAXeQ0dLprWGOehsot
Yoebo08KhHJlHVGPhfJNbp/29iicd2kyZ6GlIEvm1+uHwSCFM/utE9HJ5BiYW0eDUN0uz0OlR4Rs
veIqBITXevR0aG0JdzQG1tgeakYY1UnAVtIDNHGqwoM9EFLrIWzhK9dJ1uqXQ864biT9dp1azlhj
0DVTYGGS1ZTK7VEPUtkoxRwkDIdmARML+WjSvld7bjSjIwYvnnLBsPAMZz5E7uv19E+IhL1oFOIF
6wdtP6l/ZdnGFbQfOmefIcNi627XvSmMgVWwtPD5qKU6T1Qk0cRauGBIMI0i2BNjaJy4Fb9Ki3vg
BaGoFX9xqK9n69IsmVaj/q4gF5DIGm72TTMQoWwFcUqvXS3Osfk8TV8Ar8BuvCpglY4J74EnYX/F
2HiTI/LmHaNSfcmpPHssh4p2ytJPyIZB063+hNm25WmzOYDG7eZPVJAbIos1gl6Amb9HxEh83LFK
9p7H7lmNKRQXnwOTX2mfZZ6yo0ASWSqCWwg8H6g02kW6aL59tiavsG5NZkuCMkI+NPlyU/5djsuP
PK+fjCu/LzAoYyBkoWVTfnCtfhKgsBGrTjIgbVeL7+mMIrV8ymeuZUTJPRMuextrCOhp5m+dfam3
2Wm1ykBOSdBsCwF/c1gX0YFD1GHSUMKh3IzZOyMyeh3Jj0H7lh/Vcr8VVHD+gJgKxDg/I1tPOsz+
Vro79WHOGL3njqtOF3Vyv7WH2hIeU0FvRe+r74ZZ7Y3OnKphBFaenb1s4Gk2p8SbbJ5x6oDt0tS/
JpwDskpcmP1Fy1yh6E9Z8q45KBMSBogARB6xlsK/okGMwwXaS5/cl3CCjL+NIGE7+ddV+6cv9RdO
82hx/ID6xLCreFKG/FavM3/X824Lo/jqbW0Q0iqvlPWbHcq1Y3JX/u6Ywe7y56Re7c82Dh3vAiwy
TNfsUn/cOKoJ0ue86yVyCbvTpFpOPAAUcX9LfG9mfnCCL1HwJ1ZgdAH0GkO9181TJV5b67REQV7f
sFQoqN7SS556scKtvYhJuEXQYZJNah4bTmdivPlpY/4TOd8vhpD9bsTBhaTY2t+5rf7CF4b4buEo
Lzjvcx7juDIqtCGsyzXf/ub7+TVB4PcX0lBCqXw9/xLqhp+wGJW5HAlI9NQC3bdbxp69EPh9jNu/
ey3rXz6WpEjg5OGoiqmj9aDI+FnlteMaBR780W3FpV2Z91YkT2k/H3FkHSdz8kFDoR1PaJlrr3MD
U8zQQmmc8joglYeAxCsY+e5QcVLP1+yJYybn3QLWE72gAp17LAg/alAzgTdUymMBFCKLETJozwkP
L8KNr4IeCOu/R17oKZ0UT9lX85G5Unw9958S8sRgrLcbWH57vlrAuy03unLX2iMNvs6N17sOhowl
DR8j/GrQINZQk/BgCoskabpQEycQhXQWPDpvU6mdamW5XAoGSjQM5xnnalcc1ZiMW5s1tj01HfkU
iTjGsEG376W4jXOCIvAH0JDgroB2ujCuv0airta7b40Dk8RYwYZot503RI9KcUoJYTWGowXHUmO4
ajUoVHpXWj0qHlaML1PcHebmRRjP+zbM6SUkOTlBHqLRX0OxfsSDSx/kobGAUcJCW5WrecGMvn6V
Cu3b1je3GeDl45oxFSq+rnZ5VsoAm+d5HTlsO99t+dXiK9AA/CEwmat34OyYBW4seZ+VNwBdcdrm
w/3EzmFCPWvFS5xP9Bt/7ABl/TKMjt/a5G5LWjii8Xr1cpa+luUMaHq3JJCusEcAWmtIXra/57qa
PK06Rdtg4zgmKZ5piLLzXBFO6f1lq5NabyJ83xaXiO3TsJWPdjGECcdgF+uyryMbKCz9uCA37AfM
NXTD+fBa3uwYLVCEuBSzT7XluS/kxQZUSGoe8qykC2Nwl1kkQ2v9JHiTDMIp0HhOdh5VzN43dp4R
Xxax49dIZXRqM16uSiDvdfopm4hv7p5zazvP5lntw0rDImu4FQwezrdYaINpbI+WeQsNhKXcOu5b
qobFkP4gjQlWbubg8Fc8iDqeY14b6ddojO6WPIgQhclsCLn1Dkp+KNVXWyKAMvixMT5qix6CmvIm
pGw2xeOanI3MOaGMwxNBJLGBPhF+EOkwSGruN9V4KLSnyZiuNH10dcs8SzB58ZNNpjzMLqYNmtcT
hcFEAjatW0b34DBCIiCTSHpyRE/wyUCH6gtuhQJdVjlj6fcnELMz6im7PyMspobJfLX8Ps4m9YjJ
nF+9r3SULs18kmVEU+R7rRzN4b7pILJpzBKwZQH4nTmZ5ky8nfg13RNolQzhlyCzXD0lzi3l32x/
o4npodFh6gMghC1SPrf2zWhIHwM44FVMHmzipcNGLR6N9GVcSHhXTsLm6swJxmkEOQR0yWrA9XMT
KSKwGJyM/aeouV766zzqXuIk/jrP5ySKH/aSkhFNMDpVUPYkWSfTIWk+q/6lyZujSq255je6qRyG
8Qv5Qk/YpP09Js6kPUZ9p/VHEQEEAQjxPFnslF0CxwiBKaWmgQMrtdCuwHxhRFUdVgrSFahdvYs4
SpPBmcWteltgodEW7pUVnzlT0vHFUq9iltl+ekFCRToi9yVc60HfAh24C30pf1Vfa+XcCwZ7PPOQ
3ZL6VKHji8Rw0NRbecxpxOu7Vum5FaSDQ0Va6/zZmSGqMwm1U2NXO3ijLG4shr0mViI4dOEeWGsw
uSKt1p3wv5YJvA5CtxcU5UrU37TS9mJzOWZO6RbmScPRtph4bU0e4+4N6f8BX8+Jq4VY6XnMnmT1
vaJWEiQ3GCZKH0U/gbZlMvXcW0qw1dLPHohHRQaHX2Y8LrD0+RaEMMNh3c4J2kkDu6SSdHeiv2/z
7RSp1Lw0IsxO98z0mG6o1vHrxfjQ1Gp1N20J7OqBraGXCRqE4lGZL5KOu7Q4TfYFIRByrn68laEe
UC7c5riILM4rOMwCQMaeoN9uI//QjU9ImzjweWyVbpcquYPirUsTqLxca4gDNxKwmA5cNepZ9qGc
ky2OKKAmjLqsF2N9KHWQUD1j57w+Z/ZXyfSHJW+M5AUH5jBOkZgZpQvq5MPezpNznHUYGgbwGfUi
Gp5y5TjOYBq7MJ+Ok/JlJhUQCUabMim1qpOh3wgjXFD3zXed8NPpGCthEwE0vdSWhxVuaHQsqAps
eWl1jU/Auefgw+xb6N3iW7+8Rpy9qH0c4A+IWVkLLprccDMznNu3rXpu9tcpi2s4Zm8CJPRktG+m
7XjRWHnZM6xi38aYR3V/6JfHzoovcS/6DAtcR6F7makINgmUXW5y0p9nkE3WnjzbWNeC8zd9ysOG
Oaub6jc7PeaT6oulhZqD9Hc76Jxh8wBewaOsT7V5PeVfJutNqsWT7ExPl99LjTIQEUhW+2uC0mTh
Pt0OOBbcjbg8tJj+RvAYLKLtEDED4UCUpCeCyZAABaDO3ZFhLdq2VTEQkLKA56xE4B2cu40Llm0I
IqTlM5l1VW7VZexp4yNhRH8y+Qth2zg0udDDod27eVOMhffcsZiSr1wO2nGST5uj36m1ESzML2OT
xmY3HRbb2XU4Ly1L/VwzyuZ4lTQPS385jsyaHEJPSP6SBelnYOJo+tlzEjjWK4f7a82mT9I+Rcs3
IdbrXitPQqchjDxq7fPvjIrddkAYmZwqJ6ArwYX5IlCoMUgNKuySRrF4g1JdOWg0ooWFOB9p33Gc
fwR66iE0or1AVDh5mzW3dWMSy7Iw6ODz2yvnowSIms48XBmgRcXhWGWPaQ0/rN43ufy8YfJzBpTg
U0QMm4A0i4QTbo5D3in6KL4flMVApeDY4BBd+HY1PqFBv7ndqitVbQIzSQLwaX4xGa4guylrcJ44
gMsURt3ZeVBgFDWMXZM0WBlPajXkVDbf2ityneIEGRLcrFJZrgXPckJfZYi+txh0e7UAIsbwybqF
st4gHLS1XXvMZ9E8CEchenLfouWTq0ZY4qy1a8Pdyu1S48QvouzbpBjeNJFXXDZhB21Q74sD6ZLX
yV6laP1Nli5PWqP4qX6Ua3nAEOs3BXeP0lzpce3TfuXQXvv5+LxEjBcJizQj7lQgakLzzWy5LnLK
zry8aoabMqf8KLtg2U+tS/WO2vcaYd8JzUDklmC784lCYvzas2ROZnHGoHCK4TvZ+sxxtfOW9nZb
wZ2V2SFDFOBQiNI0toEsWWb5VbMSZNuF11aSpssbHteDuhBZznWsC8OPAN6tpfTQ1x6Aark2w49J
HFiMB+VCUzZGxAtzqvSgm19K+wFppzfFbH/VK3ezHnlyVUIdOxfIID8XJt5Mguuit15SmYjyqK8c
levNn+tnkkAPeARgYz1t1ROHArXpsWMbB73YWMMOXfMeF1ZYTTuC7jXu8H/r8qLNXmP7tcwpKZlN
zuuVttR0p/viRszd9az1p21ow1SdQ5pwhl6cYf/4ZZXe/291nv8dm+EPmAe6ifz3fwDfsPeF/31b
Ouy+Ve9f3382Lu0/8HtfWpjyN3ovNpFs2BslB1X8Sb83pve/wttIzp9qoTQ1FIvD7X+7H8GkQ0Eh
ZJAuNNnN1j/ZDVL+5tj8LgfkAm1tnL//SWf6V9udo5oAz80f7SGoLHJvP/zUNlqxX1aNBTdVyyAD
lplB9G+i5MdSz/8B//i3rYwfh/5/tqgMOvC8DvHcNFTwh2Pg/ONrSSQgcimAH7SGI672RBY3QjXl
O/36puZUvGpe0Mdc1MM6k1jTLfMQzhnK32qRdIWNmDY2t/k8bsmFmld6YJYbgrtYjEBJQehOdGea
vCMuC+sE/SEmx9uGr12jKkdF2pSU1PV2VQFvvPvpgv9Ju+OPXYgfn0w3OcwzRpAavI1fmjRWFZtO
HvHymwBROdBD8OQCkkFF0+lqQtfdYiTpGI3p3yUo7h2HX75TXtmGDs0tZvKL//idopdFLxRxGJGy
igNjgnW9KcRw/PXn+7NLx1UjixK9CGZZg5v459uETVimo+Ok+/E1+9yMOXnrxpW9aSNfRM9aCQ5z
24qrgUylBplFHH2SzBF/WZvtpZ2zlcgT1sUHS2wIABGWga8cOjbmWvuezDZYLWcbgHboczeyCtax
42bjyDjQltlb1i2Wr1p23XGYNjUonDn69dlYXv63Vrf/c87LvZH17xew629D8q37Fws3C9Z/r2Lg
l1SLNCbwMpaEZKvwN78vYtpvCLwNQ9mbffJHOtn/rGEkluFIVhR+8McytTsz/zFdA01D2CtIGsZx
DOdYy/6TNUzd775/PgSWojD14xlwQDYp/DrlF9szk/J+IbaBDnHT0ujpDWZWA9Mk8LqokHwrH9Aj
5Ho/BL0FvSLTAc8Ewur22S5OMFVZRsYns3q2zcj5smVL9dIuS4HdaxB2cSB9CZxBDNz1UdfG7uQ0
CsoRWi6Hn771P1lFfslj3T+GwZfBcBCfM2vJL88yj63danZn04nbtEOjTfBMgJEztooHgI5F2d7X
WJiOs3Dyk7IpivfXr6/tL/DL98g6wnPOzFPbkzj++JSjLoWcS6wKk/Qiu+wyJb8a5pQu3NAOGWv1
bpHs4yk6N7ktjtZI0E8Si4eCtINT1azBtEFc2zO9eJf9zTbl7Y3qLH04d60TNnbfnTTy3PSAFHYK
o6oRTw5cZS/VTedLNvabfqV3MkNJbHFyMX546n581SUYrb/+qHKft/7yUffYOBrU+y6q7nyynxe0
CqLGZBFv444pnvYc+yLB0IrRH7atccxDUm/L9Ww7UN/ACtrM8puFA2SuR5pXIN2FbjcX7xZg4A6b
muYAQ955HJzDjdEQtHsy7ri/ecs7yumX97wnI4MDpXXKc7jDEn5+z7OmT4UcWHAHyLXXUi7f8HNu
zAI1PUDEMV2UOF7Og7M8qIu+Ha1ypsUYD8bHWk40MrWlKvwaLhCzzKQNwfcUzTVOxPEChMn8BOXI
/oxJhxiCeuugHa1d2T6he6N/mTnzmcif8aCZlXJrkwCWRZVOQjNuZFECxq2annlemrcf+TJ0VxIq
Iyohbf1ea464b2WJ8DvFMhBFDf4v0QtPx9cVgBcEC9Tl/QWQGOvGJmw2qMe5erCMyflaR9tTl9vb
M5atCol9VT0LqzD9UVKimzExAWlM4ykijg4RXlXs/V8EsRxXljOnDPMa+EF/VW9VddOpbYJAC1oo
3s/o0pDb4jlOfk+YSn9N7vRM5CHi2UNO1tODpglob4mITu1igAvkSJS51rTOV5ZF319lshn3W3q9
ZP3NVDgIqw1wLmQ9OaPyBTlUQuMbjqnPaZB2bEVEUaAXjnInSbeqONtMGBkWI/bLxc5oc8X4ZdDI
eZFT82ybdbO6bUdPFdjCi01Sw4HJwnDbWoRugYo+w6mUh24p6+Bv7q9flx+5j2tMDekE4hqHjt4f
b6/GJJ69NuDxkCIxd/AiwHYZdQ+Hiql6930Ee3NcB+SDIktXhEF5d7Wa1ssgVMH0P5+Q8i1YbfHD
6LgfTC0mv8Sp0+O0P/2qBXhuBap/+Tfvei9Qf36QeddUsAxjqEtw32u/CCtIwdEsq2aEWDZC8bOG
HEBnpnOuKshr0VI+WYQDfgPZMIc49TS8T2vvO0UaffnrN/LrgrK/D53IZYP8WIAEv66diybqhOw+
RpnL1D46YCX9zGrTPZ5cHtSuNR/1Rg5/d83+9VXZLAgpAjtAaqiq/lK+U63FqhhRG5erivshmeb2
Vbe6+HPMNTogJhC2GRUuR808rx2UgZglSQIYx+jL1CInHwiH/tKOfX8pHFrpZGzZF2a7+OguaE/9
9TdEtOiv1woQw769mTiBmA/u9cXPC1g3Q2BCzUHYHwoMD7bpDW/+I1kbpltgC6PQSWxfdu2641MM
BDCTeUGAQFx7S0ErCZerpPGuvjc6ehIjLbrrXF0t2pZqGgqjkP6sR91HpYkjJp70PE0D2mGjetHW
VqFvRlpQWvXRg2mq5clsSyXEGvHUiZhxzWZHazh1o+aTNec8dFHCDGSOpdvTL0WfN1jjta3wPx4K
VxVkgNBDJy5gRqFKFTqjiIU4Mndrp/EFOxfCaJ2GPhwJ7CdjpERuHAF62pQtecOEvZ5rTn0hWWhd
0DtxdCCVu9s8EgkN3O6t+dCvjA8EzKkwxxeH7JWgNkep2JnbRP9i0OTBc13wy7dMmq9g0BnMt3XG
tGLN50sStHXhWSazuFntbg2j7e8GUU1f9Rg0F8tZfq00QJvoAk7buUxGaMFZo1qEoIjFt5ZWu0oM
9a7uszlsVK15NSOkRXEUG9dGP6a3ItPUcxxVNLwo/k4g2/FC1RNuoHq3VecQZ3uz24izMaewRAmD
tH7CkmQqMSMlknzIpWwsoz4y1tU/+taUwYCTw2YOjerGyLSpPoxak4ZQsGa3Q1gFVF/02F7sNbDT
PI38qqJTIuMaSDs9PFvZslMZp+P1ms6mb6fRcpkN9onMmOFQRsYrxOX94JA8m3FGAA1yVLefsCOC
ysYYitlemav+uhBGfYlVcgjJTXI+SnabsDLbfXZBJuguum0I2ZlGrrNR21eD3T2RfMH0Ayv2jT0x
N42YqAHbboyQ9v6t0ou3pE+X+xUZ+64ojGa3mWj2Auox4R1mHXe7GmYSdXKfRa9xrtV382yiZTb3
DFnKoCdkyvJ5h3+eauhrF0qcnzTth9wAY1Bi5+sjilvhxbgL74d1yS8wMEEqzMyXinagZ9Ipve3M
Zr2dHJGeRWVjvyqpZIvaDjFAz4yP8ZH7BPCRYYBMVrrJZFfcXMD3srQilqlfhjcu3/xQGMNbRIMP
5OCi3k4TEacG4MEzO5z12uYGhDs8gwcibujyxYKewogsVqwCPfu4EPe6aPi7s6pQz1uLVa4ELOeZ
GYM1nI/faqAHyPRLKz0sOTOdZpKPUYWuOY239mpUKEwPnVqLu4Fn5Q5IQP5R1fEVCMwFV3VXf1KG
YfybnP3msU37rIHmuNcBZHib3Y1ghtWHrIn1c6n2SusWGv0+lQzbYEvrjIlFQ4+xHIkuLLgA15VI
9HfJev8iMAgfa5adJ7vYmpumV+tXqlRw63AGL0Elw1bqsQpmIR1N0B4YgKoAa3+C5gwHZoy5SjJ7
z50EXvlgQuzLsvRbZ3WAT4akrK5SUO2YMvT5VMSMRbi92g+mAZ9WW2Gl7FSMfhYswyJxzFCCLUEM
BZE4LdLtplc748IyyES0re1FS83vNQ87DdA+ZFd0IHKrpSehnKvFWHqlgycmKqQZjo6lv0+peawd
BsIKhEDCTJzceracXcpGkC5I+mlL52dLHVsNKRZDEvqKskWNBy5hhu32uSLuxZCB3KHp5xwJdjVt
4Ri3tM/JVAucZsCflgFO2quA6yQxFR66fCZboZ2qB9JBAFVj2kjDgrKB0lqB8EaHBNM80vlJDilT
hnUhXzVmbtXU1ZVIjbzxbOCEkA2X4mtqNjlxoFv5YlcxIWidqX+M0To+JKNgzV/1IOqF/e5M+nyV
mW135FmW17nTOGQKOFyZCc2eiVQCyOR5gi8OWMMaMy8GyI6iUl+6KCQQE78RWz/8i3ZleyAktTtL
lrDMU3B/8ATw2APGbrAp4EA4Avssb9Jip7g0hoycYIo0dQ1S8oWXp5Qe0qEB1D34izGiTidJTn6l
oVX/F3PnsSM7sm7nVxE0Fi8YtMGBJmnLZWV5sydE1a4qehMMmiCfXh/7CFJ3S/c2LjTRGTQO0Oi9
M5Nk8DdrfUucRwTHsLrWvymf8uCEXivxNvH6GMw4tK8qte5rhgGyKfCfeXLuuwyf9dcQMddu+MS3
YxO7FbwEF/5mEtjLDTX6DCJQRXutiZFgzMy7Nyc/50jqmrmb6pm8OkW47DE3i8Dv30rkYas0zufc
xfRcVaxo/0jDaxzOYNTW/r4l1ozw6M547mEaM7UiDChPrptsKLlf+4pf1y6y45Sh1cMeKm94hUcv
/OWlerAL7PWfsQEpfucFysHGSR1SUACLFpZiF9vwUYVshw2O2v5rbG0md5UWt+TCgRlfPyr4QA/h
SU+uhTOJp9auugu/LsVtNXAbiy4RAMf5zyLBe5i+rZO7uectFfOCuRFVjT6+Wb99ZpCNMuacH0id
IWZQEgP23GBsQqCWzFQ/bjOau97n17L6MBgfjFWJ23RpSAKkkvQ+ctAIrIYMXmHgF34sDjm9JDqZ
YsqOOl7/ILsuuwuN8fLG9zU+C2j2720c8TnGAkF5aHftezR0vYLVItsHp41CBHVl0gOAHXNu2Cb1
Lods4IvoeuFqaIIc+51D0vjE/29ZaOU59g6kz+au7GiGhpJEMzASU3fRacdHfi4CBBciInasrnH8
l8YGtxr6VvQCso6fzhT5smmBoX15TRi9zMucKsLe5bp3n43/UcbCfhXRSMhCI4xpD+QmjXeI3uOf
RVr5ySNI4wC7Itw0bcQNmpqddKqrFodQh0jIj+7qaLH2QAkAOobe1OyLoC8PUQbwXY/zasmo7+1u
8T5KFFertfZysmrwBgQZYe837O6tZbpNV9PmTo8L1BkTxk8YHjqz93IfHXPP+HGikQJtUc4X5PUW
5xDB9D1cHe+0RHa/a0oWP8x9uyvCerL9FEVrk4b5Hhdh0hxkGIefQitQm26LRnjFO1yLfib7Os7K
Lx1ScCjnWKR2lN+4s6RIaYfqQoiQ9f7cmFMV9zagVALcCHBfEa5B34nsUKt2eF96iAi927KPnxrB
GyQu2FhmlRIoNVyytTpFUCMWCG68EMjutm6WEu1IGs+8Qd3s2lG8pgmOEJd56aG2DFrR8WsLIuXx
DIv4wjYry0Bb5tsD3LrzSkyqnYttWeQjIiavcwLkACa9aLwlOXkFTzZ2h/kF8Ncr5eVjmCYIw0j8
sVTbXesZ9n059A+eG7KoJO+CuU/3mTRsHAFN+HBhwuTcGmqo2a+se2uaKdCBux7nxbpPJxv5WEob
aQX+zFYVPFcJ/2XbO745J/04XDdN3px1tZgLBgjyl4t//67qo4bUwsI954ms9x7chr3wM/RYc5ec
dFnEt5CQ9H2dqvyZ9eFr2xDS6GrZ3Lr18GGNMbs1vyX+xUpbYFh5lkGR6rOLKNYvSaOCd4gn0VZ7
SffVZQinlkVq7oOeAf0STICpOukd2RscFonWGTFSfw9Rw0aF1qCeSxn7H+GReFx99yur/WdSMk8L
lif2h93+vyElaaYc09/G1/KWvgXr2OShiuvlc03Fmc322QaXxSqDZs0V3adGHCQH/7dTiNd65ExX
dvvQxcNjYeVPaYpumZBdJ7Wf/2jC/lPmkf+H5dxf9nf/rgnl/0cC+7pB+w9G4E2H5fLPKzyx/gf/
2uG54t9o6uEI0v2yivuDUvqv6TemE7wjDKAF8UhC0tz+r+l3KJiZuxy8MgCzxLDuT9Pv8N+AtUdQ
WBzMKmzExH9m+v039GDAB+MPkZHP2FawXFv/oj931W3T9041kW+G3oE2EBs+8am2p+U3TJ2EXKxW
F/NWhKgoNtqo7o5BH/LCMfaif1D9/rEt/N/DmD8+CnMYh4mMDEL5f4jQJyKvWket6qxAIiLsFFM4
3gE1EjfNlJclO0klEWOKBZ9jbnITHaxATzjWGprZbVBXqvinSe/69f/+mULhwhXFeeOywvrrzzM6
4AanKaFMCTInQKBQSUKcSTq/h3HlfA+hVz2OcvaDfddNLalHw4zD1x4z70QIPOGhpWqd/xkP/u/v
Qv86bPvjl2K5i2AZ25FN4sXfdqGpihfXGtfUW+Cr5osBK3mnQ+l+DY0Yvqc+TNZXKUSGXa/7HkuH
21vltps6XrFsHphytEROhamcbsMExi6cFN3AmSoR/m9rxKX8pqCSekCmkx/BBstKaDqWGxKDJqjT
yHOd57PSKn+Y46q8AXtFg07Gewd5SsQaj5LoXv70SN396zf/L/VQ3TVZ3ev//l/F+qX+dim4KXgc
2HVjqVqflj/fqVXWA3sBOwczUtbLTQT2v9nOlRmbLaAerPu2KUBPBaohgyXJHPvHxdo8bFLVTAjq
oH48hfRpXylO+Nd/+Gz/l9tk3bpIAkRYIyFb/+tnsxfLskhBImOvI22XUnQYln3Q2s19WrDiwqRa
kGZkhyVsjaX2JufAoNued75o8h+rtcKnOnURD/7Dx/rreHO9T9jJBwz3WJeJwFvTUv78kwEVdyqp
FoJrDesJWgxW6Jsktcy4TYUA1w06yPowMLxphfKwQ4UTDOlnQZQrjpk8Lv5pFbxu7f5yEZmygoxC
muAANuB4+9snGgcrMJxDFDd8iEtN3mpCLbIwMY69Qv0kfl7+GhMcyxTFbiw3YTXPKKlMR4FpjcEP
ExjmC//xz8S2d70+f7m3whBNvscltAOWWP7fHihHsD7KXfz2LIrjfD+2kBN37Wxn95KsrHDbIXfv
jrFv9/6uKFwsEARn8XonvZvChyXREhyku9Q/fgd2fdN53pgCzZn4iTuwBO15gh/1hNEd24XvLUyS
pQfTSASdekj9ortWXVHesm2Zwo2lbTLfBofw1QvJGhxZ96B1gGy29t9kBh0JKZ0AOZP1fYiAUkHg
gPne9MnvjDTfFLGxLJqDJ5z0kfFG/Ta6fOfjWLDlvO2Q/JlLNhiwkmFoJFz8WrDNAE6aYjAbif0t
CFkAEpP4CO1LeJ7dxvPpxh/9nhLpIvIT6zsyWOlx0etZX7W2Vz37KuiinYSNfx+GJWODws9cqEOq
GLBce+H4JXXl/K6AkpIOERYGSocVxM9x1oqLAcQZYo6IdBuWUx6Fq4gVmqqo6NDSRrpurKugGKYL
e8H2vxN2nqMMDVxOfrsL0DO3Y0bn7wFpqI5hkEUQF3G9uSdl6QhZVdrz5BP4CHYG1++VI7sU6pma
om/kJtgDp9GTCfunyKZJFA7zgyjnIm1bh1RhpP1BXRxMo1QLX1UlN4sTDfdAOsY7iHYtXb/1ofuK
BKxR/l4aOFexa1+0yr1W9QKzmLHUUAy4Sjq9S1e3EhOXgkDb7miliNetCdW701EYIvxrDnZOj6Dg
slyGqO7C4Hc0uGfpoXwWccxHGWzaOqZmCCKTbbOuR7tIwjeLVnHar04yyKAYOTgYNJkbFNy6zGfn
fV7jUchyL7uy0YBdz8WQH3q/xDzNgI5+IinRnDF9NA8F/zvix8asGczjJ71t+jGpGjJF9CsEjvKr
krGPnsbUXATHditO1kJ+ZrGPki6vundf63PmtRbByS3xXHAFzk22hFBDkZ1twOL4n06SFsml7J34
FLIi+uorAIU7p24RhXsj4WOTlSV37jiHly6DDpIWAjanQ4zIm+EvwaMViclibOU2HAzYQOk8+XWS
7UVevddt8OFO7lVJ33tXDvq1rsVNvKADHpoyOzTduAbOmci97kYmogWMAoOk+3OMEuAIQ2TvC9lN
L70oxV7l9AacY3edqIm4k9T3URKwsExjkml3lVc2v7Isba66OmWXOdpgoRhVDQy+O77od0lmxy9v
sLCaBHqtC7I4N/G1h09cbUTlj4gfbQcCVhoq2oukNyP0PmmV0VH3utAIphP2UBa6aQySNm7YQ5A3
g38BtxYORmOCAS/OLL0vgd6VrJE27ZqT8kDZ7bquz+v7XtnhT2K6rrls1zR6dP2YULhN1Jt05847
gtoz1Y1Qboi3d6kYlg1pKaBHz4otxTYiTLM/z9LQSDKTQKSqSM9tviBBWtWbA8qUkUWTtmzurcli
JmlVuSrYOcoi7I+BD27rk0hHLT8TSHv4JfqYTZ/cx4kThq9Jz4Lhwhm71r+Z/GWwHglpkP6FnHl7
X8xCkKJKy8gqGYRo5M5Y5tPYAK7155g3HhCSxhV3RDBGKP1NpfM3q2XvyaihhYz8DOXDG14au0BE
vITA8D4SFiMMWZmAL1/kaI4K8e4QtGCu5iIRwQEKisRtVTNvuYxl1Kxy2kX741Ep/Eu73gzCvAhe
EThQRCMmkufCrruImXxDlxocSNGWl+sS0OESYilOPUqRJqQDf+jcZkqHQ8uJDvaIkfOc3wemcKYT
l0j0PC3QeT/JbO3lWslU1fhAzy7DW+AbQEGhiwJsyKLFAQTnUQebiz7jJtnWRZU117oW+MZXLmVU
H3MEF9WljkT6pmo+zU3c1pKA0I6kk9t8Ui2tL/q5mNQwHvlwO05LRor5FCHDnpMJWDTnlO+9YrEM
06tAjsQS5MYkmCuYKlv1L/Y0br5GeZCC/Fn7CE7ODGQrEg09J+UiGoxwOxfVjz7LpQKMsmkHaODH
YB6yaA+Cria2fQFIvVqwxiBe488mFTW7MWn8ZZ2uM4Qg4IldBL71FUmTbeZETvFFHxR9esuUcGy/
QfYH82mYQPJeIcWurFtPTTM0VclTDJYhMJ3j7Hlo3ZxKkDiADqfunPV4ZSRgGScOqtvRMSCnOkOw
4SYsvLG9liDs2LtHsQmrZ2tktPUWMD+Oz7PTQNGkE1pmIOx1OzHBaPIU8sWm9QAukaUJK+pU8OpK
kAMPOo42gQtuAx1RR+r5UxxkFegn7k1C1RImbciXe0NQ+tEUUW4uaH+w4zfYJzw8f8afbwK7iXIk
5QKcrldK7v8Gh3u9rce4qMkCKnzrSS6jG5+tNErSL8b4Y3KLp5odI2ocRjNDIF5otU62e72E5JI3
FepkFgZVDJrIxO9dM31VFdYLz80Z6477JWwB8KYWfhuckLi8x6jAQVNctkFLOK/NGt7Xe7JXTraK
74PkU3gS13uHNpsNTqVuR37VzGOI4YqjGorbcPGdBzwxyZbl5taO80vwIRsxLcORWc1OTemRIfw+
nu27qPJ+4ArtSy+W58gB87gwdVpGZu1YpT0k+uO5SdWTicOLqNJvOIze0Kss93HvPCxTaF3yIOEI
iVv3aq7K5Whz8F1Bq7myc/tyWuI3YjqRp+vXGVONpC8CEQ3JhnKUzKaYqK7lMvBAqafT2wiNJ+37
5M7XM6AXCDdOVDSXRSHuw36Jrqd47g8eQWDXzhQdMzyZnXzIp+plHv3qYlRO/NM14Vc59eT+AFTe
gJo6JqjIylNb0WrZZWb5Bzpstc+B71el0x1pXBROuzp4TjUfp8SueddbLEZVspB7DPsPq9xUXOhJ
saz23fZ6qiO1Lysbbc086uvYDi7zAssRgNZCi3ubAGGxNFeTYx81tg0rJwHWaKbzZTV2zOmTs1oQ
XNruGRGLOpCjOf2aRwwHyURHkI5wiXAgQhdW8VU8QnouowpamffVTuGvcFBkvf9I21PXLk/zIajw
+HRanVgS9Ge2Cc1+KSYcxk1FMIftsE/MC6RzQ8d5Io1zBKKWbFb504UzJbyoY/WIi9Fczrl4M4sV
38WzB7fKIMVVdfLstd71LKoZm2uUQbqr7wMrxWNgVmhuyo+ja+ls0jIEtcuGuzPjzsr0a+PB9EcJ
80XGFlPpGl2cnFwFWt2QrIIoBB/zgMjGHhDMmOyQpxV+9MhOTswiCL8S3jvi3PbGBzbKetu/UE2X
v0Z8+yxbtkvkPuPRWnES3lsPVmlIiu0yNahXhhRzT4uhLXNfdJ6ivXEWbhVIggBNywvdFepmiUdz
8NLsPJqsPDm4gLFbrgVXfpUZiF9+J3p4D6K5s/rpqRmT+onyD5o5+Hin+oSAu9yoGPs2ZnKnjomd
b5zp4DjDtQx5ZKwG6L2Plm6T8UluykHKa53YoGpSoMjbmdzZfRz48QaDnPeYOorvUSLEXTHzaZM+
Z07Vvou5DY+ZHi7nkptsKfJoh2jyusXavhtzOH5B8tOnLjXUyCYKJlLCm28KPuiUxe0gIRq2kENK
L6ievdFYmEM6/R1DqdwUZQ/HWsn6ugcJEgYOdiTiB4iNhlDJHlyhu0wodiO/+BrsBiwYUU576Hf9
RxWGOKHkMOMwzdJ7U4mVNhA+wUPj12AwIVB8wSvHFGWp+A5Q9utI+tWwDZwxPOYVtD23GpKDDdrv
gSnctFGGTb4H67rU2rse0P9tcXkueHr1ZdKw1Zf2ZWbsdNMQHgWlmYiyoabWzpzmTncVaYRkYaMf
83QHjjY4xKOTvipFKPaGXE8cNXE7U9PxAkWiFa6Tl8B6T/DuXZLN4e69KQNT1KODcqYa+n8/6V2t
k+E6NbK5XHyDiSXNFCuXatxrVsTbemlfVAEcoeb3vYcha+0qwhwmlNGqOy/0lW9eQj419Zl/70D1
Pc+2fYNSbYTua4mjV5vs0dHIMn1qun1nudOZOX/FxcjnI+h7gKiOwvTmxM4LUJf0kUvIu5EOXIPX
xKiX2INgh4S/yV6c27g17CRl8+jZnVNBqjX96yI0c+s2cDLa1ZE4JJQe31mj6VmyggalmbvrEEId
CQyo2+CrjRtWd5Cr8aOdVFHH9x7N7KVonX2Ype+QD0sE+mX9FU/9ZzSRJcEEQX21ZaDO5ANgKcvi
4uAEWLn9uIfuosGD9HLKn+I0pZINKvtgS2DjtUE8aPSQvDpN+OLpQA9AGeK3wunLh74Cex5kTPw2
bRkS3qHmlU5Rsh/uH2YC+7h5oPvn3yn3F9wQj/rwyLp4HMxtMqVucViSBVIszRiZaW8S04AdIg5F
68CQLYa1oDS0JyrNapGrY50gcDF29jvHi7poMwW5vlWaLbXySVfy8C53nIJ4TEmt4NjQb4vhzFvC
cp9NISlDehR4oMdhPMRmeJ18OJukARRbL2IONcK5l9R1KDGD6r6KG+5pPZX3jWkog6LwOp9FfMnt
2LGKTGvOUdWYWyBXS8ap6GhAnf6eGaskXBZU6KiZe4S9dxj1iD1dRhJFoc0cJ+3xWFCay83QZm+u
xdKwsjuLbTK/45SHHkx22C+9mrrPiLjZG0NYwVY0pNOLGT05SUv1cJp1eaud7CYdV1iX8roRBUaD
lCiEghOlQXGw2LrR4dORxavNNw1QWfY6XPDKeXAKAyF8POFmucv65MbMS7cZXG8+paa/cer0WeYt
G+uatR4BAvyrsd9aUe2FeEXdqd+QjIMtK8in8DiXTvCIvCbZkDngrqtV9wCnvTuR9A00YqlzDyc7
zrKcMNL33Hc+PCv2r+wgVJ+m1jz3Wn8JbkqqfbBvSdxuAoHIblMR4XfZ2m30BPaTYypqah+uHjX8
8ITw3R92eDaa7rqOh5AgPmrnjSVSbhVqoYHkhYBJAUfOk64IEKsU+GT2qOOxRqGyd7Hmb2n2XvlF
YA6Ae9tE0UdTSZDUs7UW3FybIjktiW/AzTCyyonI6CJOms506cbg1R3BUBBMlsE/Cj5FY81HuUif
upzHuKbG508EiVcxeNxklgYPGV2Bjv5xh+Hku152Y7zoDpXBm9vwyekbHtuU0U4y3DGTvmDMxm5b
tFDWwhBXIX54RFY3BNRcZ2303nnFI0K734mVPPmriWdZOBM7nVxUTAI8afoNX5j6vmlo9vPh4Pk9
xXBN+k3Jcj0iVbypsHBO7g4zNVtB+xwOvPEgjzab0kkwA0ch3ksi7uVwtzCiL5LqZ0KyzpD2EHLQ
aMfaj67e2HPwJET1nSTRse+JLyUKbdpKJwXktmKmXSoad54u08S58AygAFeA5Fj1PjHYbie6iovq
zmfSsoI3wyH5IZiHC5Lc94F160BVMhn4LB8JuxjvSes5D2XzO0tCds2NdwlyiCSJ79IanpK5/fCH
x2GMHjolT4gFEA31qdzQ7V6ZwZyKTj12M9xcSY20037eb+E9looXmKrInFjFbbxRButnRGK+7NN+
VPU9wasd8lzKI/5l0IYGJUA2avKbVYAHM6/ra6Yf9ndajyV6Y8611xn9zLxtMGqDn/KVZW8d4eMV
JqUl+mZqHPN2rHWL5M0r4zOhQhzXrJSsBdO41SLj1k5+HTpT2b26DLSua7W282lpV0/2omZz8CO/
Cd707LQwsZbGtfB/9hmXZyG00SCzAWZmKxSb6LOCJ5vSF+wIXowZ6+4oyJdvBfmaSKfIS2hjy7bg
j8aAnmC6GpzYKELwgdYyeO+jvnB3WTzXTDnHtPikN2PozcrdhPsSUzRYsxQPtYo584ylsQsvbcFe
JW6KdQyLsOgwKq9gQuHSppyD0Z6upGC5sYmzqmuvGHramPMHMW79cNSnMu2re71ggzjQhhi0AvME
6GrKjLw1LvfcRjS+rW6CXpVYCsgURNdSO86tZDKvrjAwdf7lqoX/FTVzzvwUVPzaro4QVIuEFMKL
ifRKXoBdpS9SXp+PkWk5aDN4I8d2IVLo4GZIKm/ADva3jNnqtzZBwknyr8rfCVKg8tGxKIpTnmRZ
9QyQIn8dZ99qT3Hv+T8JTSoWmD6hSclKL6x3WUSUxm6uM+CZxGlZMY70IrvvyT9ZrhcfnSltFWc8
FXy13EvjMa3S2srqKwjN4p25Y1z9yCxF31LBVoPdMUEbonuvCTPOaz0f6pTQkgslJyAJDuJfbxuL
MK52DXlLHy4XFkYsyj/gziYhBd2ZSFjliZqK7xEY0rxNBprnTc3Q/9mGJoUuyHKg2Iq4S84MD5Iv
4c4UpUFjUVdNNjJLAtRaiAmxUP01CWSAjJeiGD1SrwpwbhzCGfwmv6GDi+mjQA6XVb0VMEb0xjdR
CXfDCsPnyOtWuy9pGy5Ii8lCeUs0xm1deP1HNPS2fSxzT5DKlKLx2AxaZZybsiREpEGpsQvlkFab
Bj0hyPcilaB2M3Bq8PDDNcHHjX8zb7cAe9uJ4X4pwjenHr0HJjiEhLCAmDczPzu9a28RZzJbsROx
VehGwFttcy/zenlOmEUQW1VNDeD02QKCkmlTfap+geZQTyidDkS59YiHGRM/Z6HhKB2dHkq9rZnC
GzaySeo1aOwGkq+SPMRutwzNa0zUhD5KQIKfyjaSKEQostM2T1L/F76EJQff6gWnVvbBsi0qLyO3
mdbilTMiAUKDrvSOUXhHxESCsz4jCHoFZqIigoTsEXZRh1DJWzrNB1ad4l7ZfXReZNiGPwtSiuAI
JT/97AleJtihcu03ka3wo04X8MpykUF1m9pl+cpMwpM7Vb2PEExWarzx84BTCkFyHu+ttsmafWW5
BFu7WiwVM6WUMoKpRdVTBHHjsJTuPirbI6cLTZphXcXxwex4cqq7ZA2h2qLI42rZcgIWz/DpPvWV
QpOIq9va5ZyAJxes+WuV2W7GkwSvY1vNSzKdgNeB9pdF/RBVNT1yrf07l0yY96Qums8Q6zY0UiDT
h7kdmSusXeIfyUgEL9EJR+SHE8PyGoA75/ejIcu2XeLqLds1/plncZpjC2NRtClSVk5B1nC6Nqa8
l+yI4dfZroKkDSMOAW+djq9lWQTxCmUXv4plUk9t7JITlJGo0u8w9zFMdzz0cxvCQcqXsRyc7kb3
s/dsI0J+Q5e3forIab5xYdlfrbNUlJeL0z5rq47eG67DqSiCDuqBhehtK4grJ5BFkifKZW+4dLrI
sjdhR1AmfCWTx7G12m+o2ClhQJXEqlEWbninoXDep2bEr0uoJyOrIM8X6AtkRfOYJE75ytFGe+eL
FnEm+1LnU9SKWbAvxxH3lTMwnRewiqhvyXR6xBHcPDvCDr6iPpxBGTS0VVneW/hblISu35MnWR+z
gJZgV1VSG8I3UrtjqRIvITuAxF1A7DiKzJt28s6ppT11bAV6wm2oWsxK6GpfS9NUR/5ql1SfOAWX
CUQ7vm8no3eTJpRlL92w//aLhWelcVMF2KqYYRjlniIChoCPyN4gndJvHNjSP1K/F+cy7oufBZxc
vc1aA62HGCakdDD/Y1Y1Y10yJIsGUBGeaw+AyjE68XSvRArGNPkmGoGAI0ImwsUnF/E8EJJR431q
yre46P3nnFdjfZ3JzIIYUzEh2o6hM35kluBa5VEg7y32YN9jTveNn6brlx0bF0IMSzFRN0VDOD4E
PrOMXWo8/8loaNdu1NBQV/Mkc3oYQyx5k/UcQ0LCbdrl4xQ/L3mZwOAqBiYCw4BDmZ2erg+OZnSD
SWaa+W5imcFRIcfdj54zVeA0J5UewhDFwjr1iYB0+IH/3soWdnmMjhWXkhsUjxVLQCgWicpYtkmI
pPO0vFUps+8NptaaOqQIyrspbtC4N2WZyM1k/DE4WXNahZy3dH3bmI0aVC/D8P8Bp3UqbnTnTHov
A22TrZ5NzW2LeDXYShdz37GcTXPuFOlPe0NP/ztefKhci6uX4LJ3LKbE5KSMI46oDEpP63YpfA+v
gmfj6bb4IGusaTf9GDXP/VLMp8pZI+dMyBBu47LNUjsVwzU7kuBEaTfJVhHS0aF522t4hO9WO2T1
1rKLGrw4tOeXKQj1T8Ta6LEXXvJYEygGC3xK5E+UV8W5YBN97Vqk/+ytaLJb+kMkeG43hu8z09kH
kqcqaEn4Ge9yjwJ7iQfCIUfBqg57RJUV284j0rIvJG+yYFrYmE9RMr0rYS3RXctmbOeRNJjvu8Fp
rbuqCpbkuD5B8wVluvPbzadmIdmj7Hv46W72vcyD8zXNqkdoMkQMx1Fle7+4cag1cjA8Yo/kqR12
buXnn95YNZBnYhA+m8qh88GTGWZP+RDKajOAqdebeepSTiBP+rd56o5ku2E6v2U+R/UaBo397Fbr
/lTM6UpB8Wz7nYk9glSL2iDftP4MOaUtp/bSJYb8XbZ+xlvCTojajOZpHXHavW63U78wvKrSzrDU
QIVqbyp3CGDMt2P1MQHtZqY5DLW7G6qQcOG89AemMMYLim0WxPkEMS52V5eGjaAnH9w3sr6GhRlG
w3gPWTp8mNTLE7bEwEnqOzaS01q16+on6V3ANQOJ6lfUkv49e6AZmy0EHlLxwJXzOzhER8FTamew
RUOkLmd/EgQHlk3Q7hGIVqce3vxj1RMitomqli8ftTgp+fPH8RtcdU4drOTyaAkmnZvSQwe8abxC
v5dhZI/8Akn2QeRW9gtzkUyubRQWqG59v77pl2EIrzVSJ80YA1bDlpAT2IbNkmXPduiwbujqgeUQ
c/351GuhUE06cfIVLYbp+SIGyOlW6j50MJ1A//DmCFRst3vhmdbFjZDIS8tO5XDBeqUjD7ScCTIs
iLFjCm/XTXYoATCy8y/y9fkq7RyzTWgtLEvL9Yxw/ZgsbpCGnKhu2MjH3mb5yluW5dSmndq5pIBb
SmJ3BSwpyQkCWmzMPurActpdBHjp0ZdsshC4jD45Sxksv83kzMz4plkw6so9l0RAWwBijCGqHzoZ
ry876dJn1zzBgsFEVoFZ7Uni7KLav26wXNgQDGP/1+AZ3zti2VDnAQ7hU9ZBu9l4tokYgqcDm7sg
s8fn3LbGneJBIuGlgYyHVityT2SSYTkMJ8uiLKpzB7EAZ8WVbBnnbD1j+nCrl0V9GceYmzSpBrhS
rhlePLM46c6QHPHFcNS/w4CzZBCkpuzMSRLdArNtKCKiqvzQcomtK1e5I8MoirD7Man05yBQaWy0
dOJ3q9SUwCGcK+K2vXq+jUc/gqtnE/7h9KYjWpAZJu8WvN5X+OqZtoyuIjpnSb0TiqDYMKjGS4Pr
3MwVWYW/vCCQAJUIasR3u2TVo7+u5HBtspKmalctxF28gIfByoqzyYmCgHzhcjuGjg1lrrexH+5C
y4TeqTARoRpJrnv/wia+G+Jwp+ZfLD+7pxx5Q3zJJGdNeI1G3o99XYLpRHrNtJ36/hjNNb1T4w3m
GkPleqykwcCsLneajzkclSYSQuXxLiM77bHPZZHwHmGFf1mI1i735D8Vw2GBLCTwBztftCS5te1G
P7jzaCCJbHADri96nsXf4Z2E2wlWvpwwXqU1sMCoNV+Wt/T9rrR7Un18J18hSKObP0xeP1BmkTbc
7RqlJ7PNQzjK56RyMeSjEnuVeHfdncRtdAe0FNGOnJyRW2hI03fHmQNcJGVGgJ6OW0LF/Ip3eylW
x2SWlMtrVgE6PWYxtt2tM9QLYSvkyST7JBoXSjoa0OfBtvy7ciqZknWd6kCbT4nbbFw5wNYbnZZg
p7QY6JwW7Cuah5lqoS769om9KnrnCZ3qtGPNXs9kO/Q1fjchJphaeLC6Y8d5+WhhHXzLUocdqZyT
EjgWR+mmkNz0AJyt8oXzs2DmgdDqp2e5ejNTFIwbOjBoW3GyVqp43Vprne6ZW9EkDDccEgYRMeTx
srCzLrR1AlTrMjScQjc+cCizIrIyFPuzPRevPgEg/4O6M9uNHDm77QuJBocgg7w5FzkpVZpnlW4I
SSVxnhlBBp/+LLaN87uq7S40ztUPA4bRXa7MZDIZEd/ee+15x0Oj/WaKmeaEoYz8YZtBY/EOnd13
08ZOh6CmhCxLi0skB+uL/R1PLXciLkTFQVBdZvSKxDRGQde5sr14to92H2LNBMdtPdqWy1JBIc3k
HdMiqs7ZAvRvrUloZhim0fDUsfMWc6odrs2iSrCHyWxaVMD+1mBnJY44c4OdC3xPszQtvxifoyuH
wVT+mNiQfUWzRsJMGFpDla1RCDztscZYYmWQVQOr/n6JsYOd9ePMdcuoSX5Igdm94inwXjK/TZ6T
iWP3Jqxi5rQetpLrIFzG57zzi3GdE/nEBIIYs1nlpziLoMgVsEXr2b4RZkmfxiagKTKOjYf9oLZx
ORC/Lm3ayGU1n2Emqfki3RFcIFOgU5iXSXVAHkOdMRjZGO7Qdv1CVHOkSJ3zWk6dVUPkIHPGIeFI
uCyrbhD20BJnrJC9N1/qvBbDsUt19siVwkdPi95VLBSJ53zRhn7rkaT/LpH9QudAzXM7i5fxu2at
vDdKlVfkBB0cC9aIbJxo7Sm41NPUnHGgppjOZQADd5Dy6CNeM9XtPDuuX4jHhl9FiQtpkzgLWS4d
t+N3q+BdbBMpoSSGCxvnU5/qUvoi00avq0iRF/g0a3GNl48zcuy7mpG3q7MKJ2OW/+gx7V72OD5+
OPXivaDZ4Ksb7WZ+HWv8KJvGpP3LSNbzrjIyxbxgZ4/WMMFWIhjLjC/3hPje5OAHWn+kVLWgigYB
hjPnPcEeyn4Kh/HrZk7rHjCfn3RPVoOqFWcsVUKzuF4NaZORBZmj6zhO4TtWsC8hBk8daD3wy7lg
36qtT2lP2RUxtIKteTNVhudeYlN/Vzrsq43nOB9TYhHTx+3yYAITpbgVCEXvYu7Od2xSiO9WyEUK
4G+8AfLtvpeRwUXq93xANZS8vbwgcR3Wa3TP9se2xj9VsRUrmMhzazcoQDvK38IrRYyR5kgapfhg
1hy8iKkn7MWCkz/GLpCMi8JeOBx0CDbfMkNmlaQvwLqQEltuXxfwCf+tqAiePBl7PFDkurVRfvqs
vd57SWY7yg4tfGba0cKKu7WIih8l/lf0PyABF7T6FExkO4L724V3HeCNtJbvWvXxgxs25jWIcOKz
qfaDd3bWTXWWTSwKVZHLYCfxkFI7ltJNR4dXl9p70858fc4ou7NqnFLrMrKS8qmdVHGdFYFlb4Iu
UPF+MML9qvvGfYoxBS8sYeyFttk8w1dSFhpTWEnYJOxeQP/Rw4MiM8FB3sxtGID5zWM2ESZfEN3V
HM+PCRigbBvlfxzROXt624mxKFetngQae1A2T4uP6Xk/V2usDa4FTRHQ4In4Vv6otkSXkg9tuc51
ugRBwgpYzCwmhmDMtikKiWhgsDdvEZNB59PxkoNl7PL8ugj9Xh7gt5p621CSSSiR3fat5aj1dGS1
PF0djiNo6CMb2D21u0HPV1BNNyOCTHYIOPymRxKN5eWAa6zZdlURDeeZ6dHe5tnYF6nKtN4XFUG1
ZxURKyUL5nrPXjhCKsZPl//I8Hg9jrHFIXkWJtI7oIZwfdvaRQyelojgD1Ovch0Pl3rHvHi9U1VN
vaaoPAaAnhXJfFOjx+ht39NuzQ2V5VwgrEMYyDlDtlum0eMXy9H8YYguZgx3R6L2DP2Ro6J+JqOV
TfMDR1Um5Fk0pxdkF2aeE1jsII07nMq0nbH1An3QU4yRSsygnPjDV73QqI4ZMUFSXJRvf/co4O0P
OGK78Yg+De0UX4ZcLjv85/zqC6xhW61aOwI0GQcX/bS+1Y59/rWYwhkd3HhYpQZltweBFNqeKzmW
GMSESgc8J6V/VTul+VFRe3qajnPxJjKrekbnZo9oj0yENhmup/pAPgtnJI8H5yNgGov8T5+62nZZ
Ub6PvoF72Sciv7VoPcWOa2dIOU2YSUYbQCCYLofLdKZk12Ghnbrpu10FJCXFMDfjsZVuR9MrXXrA
I5bWb+glMcMfSjoYSAZYNK0SDVsx+tDKl7jWziXuPnBwnDf4dhbh6z2GySLds3fDXIL7GYgCA5L5
JSmJm5551ew235YSOswuxcebcnDzVbSJOaWZLQdcroXKNbKUb02SFiyMP69E4mg6GnLcRts8wmOx
ddpCXNtWCd4Zu7KKjkr6y4sjAtvepBwG7pKWkt58Ed1Lv2icIqMolpZyDL+IDn2T89wSFNbeE84T
3JwLPcGbgF6oK8YdOIc6nHBPua+TdBtSKPfs9EhWZVxwQJOMViFPhxggSmw59X7JRZWtyExcMDQh
5+W5PRQYlWNanwMwr9J8z7HS/agYh76hZGBOcdtEpZdhWiU/pOGstyGpQramdinPOi8rReee3fPT
40ReOUBckQtxYBaE5sooc9JTbDX8qvvc4mP45cIChZHSjxj1wvaHlO26130awHvSZq6+sy9uXzPs
wTWugNyZbkcuNlm9EO8CEZYoI3goydJuVdc7n8MQptHVFHMowEecUT/uIxhC1GLTSKAA0xxd5F55
GmWLQHPK1Pic+YOfbV2tmrXFGN2Ug14BT4I461dB7scB6FR7bwKsTLotB5ysuP/qADAOWQaMtlb3
XHRj+Z7HeOt3HFgqQSE7AWD8ecy+yBC3zuXUcgY7LugKBfdALDFTaisIqKHzG2cr7cZ9d1WD489K
KtbU0K2jjzJyivdGVYqvbOS5smrzy8qpYNP01I/K/mwDoSkpZY5w7U96erAqz+iLlGEArVZ9ZSAP
tWsOP+lapziyK0czzfx+KrYyN4xWbBX6+cGhB707X5rFyveG10PsbXps/qa1vkuoJB8ta2fEZYGp
s09IIQQHM5LPpW0uK9W3NB/nS7u027XPU4NPFoCy+2NE+y3DulA2AF19NRdHopOtYXpTVWbTxmHJ
UM4KSfvASZGx2qleB6CGUdJKmrUX/hAhc3NXcKJ4pDdtTTDJdbONVbtMDrgmYGdjGD8r8ESlSNFr
6TvPkuzDFVbInnRpAKGmZZMDWF16Fi2P+Ea6zzTy2b5bj3wo5B5QE+53dn+NbfVmuyTFaMOZbTto
1MoOn6krdQVU8QopkkyMd9fx1Gq2Dg9SuVM2XKZtX3cd+H0j8QTYWT89okF1H0DAmDvk7bgaRKm3
tzaEhZyndW7xht6XqQNOwbTdCdQT4OHpjBG5lxPQp47Q6VuJg0HucLxXKMt9OWMoSrX11roBvx10
Xp75eRLIb7nXFO5VZ1uyPg6prV7ryTCa6DH4T0xfcmoKLHi9N0HjWvYbg0z/mUA6LnPtaoPY4En4
ZjkDgwmuM7V6F77EKoEdwcWnH7k5zZwdsYt0jSmTS/Aw0qQ3INBCCu9GNxwQz3r5bloMhLQsBBpt
PFPNiEE1wT0kC3eujpnnBM2WEIX3zhiDQ03j9NV6MjTDR2MrPCNprWr2XpxLEywExLx34Tp+ofnU
ximrVxVml+CpZR0v2HtSytPxGJ1smT/HHK8IZeEvpgU5j2ibkV0SeRd90bfRgScNBQwRUiPXeE7T
DgOSV1Q7e4QC4g2EevAZ+InYaGhc4rby6uHNCMWdgKea65OIdonYHXn6GaqMs87/PIrATVQRfinG
3E/3qN9U6s1el+DxcXoXMKkGz8edrEAMx4MfX+W9099ICBnATTI7Sg8l4hinN6ZjMbaqriLMsEgs
h3leePxdxvFIGGmTfJmlqlsEA5+OCLsrNFIBZ2MsSU6pgus6LJ3knOMBBwgSBUl1ZoSxPsw8UrFh
OS4jxXhgzdsF0oeX5lWxZDWNljV1gmLLzpUTFb0pc8BjveMxXtx3ZTfcjyrysz1rnfO96ef5y+n8
/JNrWyC1uEvA6uP21Tk+MuznpenEJfOD6gkNc2DhsMkH7U2S0JvQcuyjadBKbKD9DiaDjTVjaAGJ
bolPhxOwObCd4aehxjRh3Yo7cpkx/7zaM+bL+A1NGXMnlFWoRnRWULRXS9e5MxXFYPseXxykjtaW
5HeSiIYzZLqOBiHBLIEq6jJBG8XTDXR1EdMT8xjmNqEXd+57gWLkn8dZJCiaH73Iec5xdFbHxImR
+wYXRtM2oTIsvxu7Lq4+K1w/NK4QbQW/vHgUVRU8AtPLpPNJAZKzTd+nChvhdipL8UCWj44XWbdo
FhkPuBTPro/tZVl8WmtDTgcWDhLSMdsTnc0iTPvcX+VajuzEi4NkB/qJQ9YJyQBpGAxRINtmyCou
hnkSfWELIeKEIURTBmNLcxhbpVdWuBCCP+iGS8105HZeOMJtTtiKBBNzASTQwizvaWSZd+VN4jlP
muT8xML94jrtutaWfT0ArHbRYxJmZYCoTHFzIvMwsvBjgTwkmF/vI6vk6QDpBnt8Rr3NC6eTbDmM
bcjI96ScBltjPudRPbugXRS70nEz0oz8QXIT5RJPcMsJvtNUe4S+dsipOu6KSVGzumTxrbCHlOky
ERjumVydDIoUm8VjiOHciIhsFyWdB8SLQ4B5C3XEFfo1bXeF6JedlSgoXrFvmWTX+G2FQlsJKqtY
S0EE4+x9i+k1DSmMHmCQnxh3KPn7wXWzwCJ4eEkkI/qQNXS00jeDtQNWFp2fFK3VW1LjWOYUwCkF
ABSHT+xlFiYRTscPJ32M/9/vlQQYCJbT+OYHNVzu2gE21+3+RE+5SGKli33N8HAkcIC8ueOXSckV
hpfqME09FtWTxqayxxnieEcaIHodwlzygLdF/q6AFLyltcA21PHg3p4woMk4M4lin8mEX78/1/in
4ZJgsLFKRYetqxYOwUW0d+gRv7CjLnkLdaeCndur4bUcAvkSOIRWNgGwNGfj1V42bOqJJlOq/+by
gEeX4ykH/7nZhk07YFdNswR2hhe9WxGTTazH1XXv5Q3Zu9qt3rCGI42PZcpxglFufZ7ywhQuFG06
HAMmxCugnkIGSrvSL4A75ffKhbB0cLFjnukIdBM3UOs4bUhYEHOTRXl40lkdHP8y+mYXvv+Rd6Gv
DpnK1tkVjglozrrzHk5wZA6Wj6AEGJ/d3cbWXXmzDJl6oXg5vW8xB2ScSxPrZUwX8VKKvrxBXy4e
w07orxMnkmkeqcFQFdAUWLDxFazE+zHUu5OkIjsPjg6Kj2vmSxNnBA3sOAYDp2wPDKTVjasdQRQ7
mIo2I61iHM59i0njtgglXmZ/lfySoFkNttYIRfVkjrAleIqpQUdKdzcv+cJYNO5oe0G5JTIUc38X
Hq+8EVPr/yhwZlGRYbzpYaJAyDlnOaMvsvXWv40Ji4w/VUJnNRG0XizoVZ6PuqSa/ts4pnIEmV2E
F4udypjjBZbdXZoPnFcSNmS41EAz3RJObWEUslvuv5U6pgPOsa0JTGDU6e8TKoi/92Q6vaJTyA8x
TutM0puwTyotMNmddDg0VOi1mOXrCWegRDCnfMJTzeeJ5zX24mBhQkzoFoRUPNVbXmLkSzTrSYwc
WYYSMVT+vRVGaE5zZo+PCSH04jf1XX/AEH+KCGMCDwJProHqwCVN/XOWWhYkkOj1Xiv6vH7eFvXA
8pBW1uRuFcPs9ejugC6burY850Tg3CUu8VOcsmnfon4HYtxZtrCubEy0F7roueZlZyeUxSer4Tkr
7O6FLaD/YIV2dO9MHP43eizF/V+Hnf9MWfBAZdnoZjZ59YAb6+fPIfwu4rtmT2r3ff2WEyFhU5RJ
5g2oNhHezyDDiY2SGFtbhReNW09bA3tGa40XpEUa//jNO/pT+Jp3BLw4go6BTEEw/Od35HMASYEk
kOxV0sH06KWsrZZvw0ZEfeXB7saivh/hiptd3/TVh+B8SmDcJB7kghldiv5yG9sWkFf01CSVzVtG
6zCegIwn7m9uhD9fQB8vMugNWxKKCFy5Rtz/DXqPx489WYgLLl2WRR+cutFPatQ5yfrOZO/8NjXe
WC9G+1ADUEjWQxaQNZac7sbY7f95+f4Wk+V/HVI84q777zwVaBBvNZfhsx6z0Zz9AAax/h/+yVNx
aeQV3Lz8HEEJEM4Cpz99DiN/iH/jChsyM8COQIJb+X88FV/8A700dKQtkTT4d9xj/6KJi+gfJBE9
yNW2LcKQP/T/wVOR2H58wNA2Bx7OLdwev5IgMF0j/dOgZC0YzfbektvjIXeSOqbSB2/gppBDj+cY
zeEmjhekmcz151MX41T4mzt1BWL8zxPrj7fiUQzh+cL22Rn6v7wVLbqpG4hhblXZmz3FIPFe9f2d
CRP3N6CJ373SL1QHiWJvVAs4pporf9+zo0bf6PPrgBzv/t/uBL54kzT1TxiQP2FgOXA47gqPgDQc
ga35+efnNm2Jd8yxt+CrpwOmpAIRoGt2UUagAsea2kEiR0t2DV7dZaKV3ivdt79+Ez8/sf55Zf/9
PfxyZRfWvByYvL3FmdPQT88rmxUqUFMyzRfcmN8QKv7j6wnQQVjIGa3/gUb5t0eOz/Z2guVnowEZ
RYLHY/JDxNpymeRGGKgTZmzD6V9/xvU7+/XuYSzh85twQtsNf/mMSACF8FM+Y85XmW4s4od710KD
GZrBurIKeIxxSqvtX7/q+kP808uywEnwh3jLHfnLYmB4htaFAtVbubp5Dh2lLgh5LPl+0FMQHxoP
WskWYISL2h3CnBAADG1kwD7UjEuZ6R45jeMAqmykeoDl9SI2flOHNdXUaWpftn2Bgot3q9E3Mi9b
+Zuv6j/9FDB1SErDQwHY6ZfltSxYDpB3mcyJwmXeV8TFEWD2xACELc33v75a4R+LzS/fkhDYH8FG
c7WAI//8azCLiOY6pFgsRQRnPqvARkALTutb8cdREvhay6FAEI3YTokrL6TfuVRktQizmEBi2mcT
q4kBuc4DvgUnHanRsiDJQNtDMeIcVnvjkVmPV+9Q6UVKIH6cH5ANmRNwzZtHPWMOflygoqVbQiRV
ts0JZEBuSYTWR5Dt3ZfL0JMDKmUxN3Va0T/rO7WufZrjcoO4R0R7I1uw9UcAAz3DnLzTLRNGEJA3
fQP079hiAU9X+gZHRasulte6mSE+VtjN/Ms+VLQGSmLm972vBQswwzEgHDW2iKGIgbp55DZ2dtwy
CwAmGH44RFJI0XcO4aQh7MI7Zw71aS+V321GZ0gJl6TdqHYMfUe1d93JKnYY+YuX0e6iG0T+GDJS
L9pHWnhseYkFqrn1C1wQpwxBG0nEa8EDPrbJvIUz7V7Lfui+c5l8Dn+Tq36Ejkf9A3pU1lNoFePi
JaXmf05An0vmM6S7OVSXw0cgjMRLoYIXxmBMy9Hng2+tPy4fxCgW6jydxnvxi3q56vMp+XRAWt7q
ppeQAbu4eC28sAl3fQ2sDv+5GW/HYsa3UzWt/2SooSSl0QTmPu/rRm3bpbHvwRitxVRxo+/hKIR3
i9RcqJLjy0RBd8g2lVaw5Yg+wrbQZWCPh8kOGXOZcBgJxfeyw2keyQTQh9byA0NenJ8uiDVfI4b3
DOeqVVyIuMNGDRoVYWwxttTXfjK439AQODZUPC3uWDRluSc06Eo8+zISCx1gia1PAws/3LeUAJ74
loXaJW+5YEHLT2GK5Y9sUPEwhYkgy1fnOCg5I8v+cYDYhLuniAQlZIKd6JmAYdgcpB7WgRRDFHxB
WU4Ik/Rsl0Z0rYkhc68m0nkk4pyBMyMyQ8DcqOrm2wTXmAtRM9XdpuVBhigTr7igam7KDy8tsnm/
9MC5N5gKc36SRo+v7ZQpyg4sa2Hd0hJOsBkWtINcSGaS+SjHRw+5xmyhXDAxWUaN9rAA1JJYSOXw
VnZx4lx0gow9yWxERL3gVgNX7FpXSZXG/tFFKyGEHiTBdIni09Oq4LbudCrwCM6HsGrBlnRezK2A
18W2MWwzs6jPfTx4+WPTSZBfI05WsasDkK+n+FVCcxlDirUuOfYb8zyHXqT3MFpABLc1R/zPeEjz
+Yy8I//ZSDkFamtcOZfvLj8ysY0w91xxdK3UE1MTsvvuSE/Ttc0Zh/gAP5RzASl1IIOTKATqzvKe
fXskPbhgawK2NAGmtkfuznRrq7ai0Q63kYN9IurHK26B6NmmooHEe8ewhZmZX+SkkeJoOZtnFLd1
1MQdjEGsxIKTinvmRaTQlKwRvig19W40R3/m/By8GD4g98Fm6CJLHSmHgD2pHZsnCA/NxneefctL
b+hgnN4d8lP6BaNehpuMfGrcvTYBuHLq/VDUa/uS2Cz+xY3rcHo/j5kZymMTZMHK2dA0yTTQUjuX
8JtdO1JQXGcpg5nSJuhSsnNi4OWcxczd9S5LsuChJAOiCbUtkhWw9gVAvjRwp0tXFVV1OomWm1C5
zAx2kKIUZDZnHh86+m7SY5U75BJKOyTgyNwjo2pJzsWzYZ4Y42Vtw2ZrjQqkNAaV5JTMGlV6Anux
exzMODT3TIsZteMuCZ4KFegH0kjRheX06SXLEMLSXDDyJAxDbq/p1Xyg5obIUuIRq7UxGKWLbh+H
xovvRQqjjcORBuG6OIHizFbVb3G6VsaDMkDsq83dkLbD42pYvNAYN3bBFOqn2GKOHiYral6yUXap
4JmsmSRVN1/lefnWiBgmQUeNyr5mjrIbxp6O0KFElQQJc8AFDk2LEcGOkZCcEIWq8mFAu7cR2x37
3OArIz9d7G3wOstEwiJnggoAObRxV43+kQROdrD6KHopFBBC5uy3umW6fKy88KKIovjS7ke5b1IK
RKO02vS4d7/Nlf0aT1GAeXbqH0O7xWhn+ukI7Va/+TpnVCt6zYqLHZS7IMSZRmnucEDFTjEftsdY
ds/dkjY8dNo5fBuqITzIpqyOCnTBWdHH5fcIR+ZxagR8/JFHFH0g4Sl9Ajw/5OqCb8X8Aa33uSji
8tg36d4gViHbMIIuwhgroPTn/JIMLM4l6Q3AX1uP9gsnfhVUDJ9SBNNEGxXK+J2NyxlDvvhY1O5H
yECJIXblvFIla21Hg0tJDnlxCv1mjcXnk406RwZonoLneFjaB4/n25adJKkAs3h7OtaoI5LqK0/x
pFlRej4M3ccsY9ziHXnk2j+DKpyfWm7+TCPezQQW5bSsWI+L9VoVZTnuYWhQUNobBS6fCcbGKWt9
hrPIPmR++g1f54MLPgYKLooL9sruMKEAHXNBLhfnAo7arPO2maWTjWIXQEqAdoyXOPMQYEmFGfI2
rndFwp1sU2dwi/WgEHDiaZcu2aJ7FSRP7mskX9pq7bHzd308Yw+WSXtD4CU4jJ2Oz9ivPni+dK4m
JFNyEl19HQbUnGbRsWpdIORD855O7hVy7je3XzBb5c4ADwuXe5NI6FkNioEaLohrYQmVkbX16/UB
AuPJ0BJnVxetrtMv9oThu1wWYv/RQktrEM1bG8fneb4EA4Qi5dKgTOc1v3tC8IIsFa7liZWXhROp
FwXGgFrZi6o4mx02Av7kXatcfqLt5vTMG/foD+Q7GvuLMd6B7dh43Vr0mOoampzLTB4G1EdM8ftO
LJhHeo+cy5Tol9kfrDOxpLfF0rGnhKKFQcfNmIp7IWGbYCkP3iD7Q1Wjg4bMNuXQ7VUw0yW7+tmn
wSVVPO7Z7sVnGSoJnppQ77Pa3DaiTw6prF6TQYf3pKK+FSHqikWSpUolLvg4vFzpZKNs30SkOaFY
wz2lqGdjZLZDkr6QnXswivOZ7vpzAhHujoLWtypnAWPigB+hi6+qkhrWrO3A8Hfp+QpepsCX38Po
fAzdQvHqRGBddo59mhbsh724DDmKzPm2NPghosHlD+tExKdJnnvrJc+Cl8YQl7KN+YL7QqtLbXYD
ajny7HtbeYAZEU92A36ppsXFkknzKuwUbnCg9osVjRcek0fAyQ2hXB5qhBQJoZSExR7DOcuC/Wis
/rTuPY3SF+D+miAWa/YjPTqDSqKRbShp12U3sjl8SfzE4y8TqcE3AP4FcdkAcO7iHP560fNwU9Zy
S+IguTdw55/TKXDjjfQzKGa6SipGmh7NERs9ufanHFP0mDxQa1yHW63DdRQg38QE5eoNayWXvi4n
f8cGJKjPnHRwQwwu/qJeog5z9in1u1101i5yvMq1icXBiWlnKey+jbeEWDxC30P6zWWJJX8bB3Rp
9707n6HmwEWb8axsl0XhQquHupAb6gQ8SGMgTLa+XQ7ZPve8/ovLWCKwjDXdzamBA2NCh8R7rMS0
KTpJkntJxMT8eRrla6RmQdNAbXx91lJBdzUwzeEyWnb8kNtrIW+ZSvcORBmWf+SP/Moe6REmA++F
b7S9OMt9zLTJ5ab2YXQIJ6DhgU9JrBCWVBfu6Jkg/URjDFtbl4jzQjAA/uROUwz3xLn2vq2Ay23B
uvHG7KkjRAO1INek9lr+txY6clYLSPrVEmlDKYNKDatysNrxFFQ15KsAZ/uZ49EOTQuA2U8++I4x
8kcXg7I1PE+R7PvdbGquknR7BlOEW5FW2zAJLrLSw8WwuLrnH+Pq5E7XksCf7yhkWmmyJzwH3KiO
W8sHJ5xZvUIkAqInQaLL3RLH/evQDjnXymAHyWJLQSMwkjyK6SKxT1ScsiQkBeQHiQ3sVaLMBNgp
nPZIVMIo8k+i+4xdmb1WU61vo8CeXsNGdGelgjfGvV133l6iYT6PPd1b27KGLFYMTjOymwZytW0n
hmIblzDauM0W5bzrNIueBUpbgjq3NriMhZUsO/h3wePQWgE7dW5MKqS9croTsmt+FLrCqywTwt8o
zp25IDvDHE0sPS7FRjFD30fRIOpTq3GaT8Ro8WrDMHjwglV4aYjUYzDWfhtjN48opZQKrj4YAFO2
/BTr6QcWLNT6pR7SYTMG2rkTpRxvk9ivMjhtWt2VE3uCDVMfS5/isC1YJaegRBYcFD4WL1ze48pv
bo1FJ8628zF0xo3bfejSXq4LT1B7yq+sxdtFpcYDGS+Ag2OQ+tOug/Oc7/CYle4uIbiSw28McFaO
y5JATIDi9RrUMSF/GruyD1ikMmChjUFz8oGQAWL0ya+a1Omt8hiub8QoB+KKLS60cMHlz+oiceMP
ozb16eC25ePMrl0SrqzqH5ZSAmJLAvVUA+Qkw7jUJNlCnrQJofva/kHIB/ImNLCJ7ImbBGI/ZZQf
E4YwbDmXZTJI2r4xF5mn4R+3/mx9L3VInNVZiO1u+5KhKmQHeMQUwVgQJ6uiDLnIo+HU5EPRK/bp
hGFyO5aY8DnaslykU55QPYiGdefR1kaTEFv4x9JI+BbOEKL9L2ObOnSze9V4TAO77vaW27dnWuG0
wNKUYFbLx8AhDmISB/MpxqbDEow51CDtRiCYIOITJwzcHIN0VCHx5yK9lexLcVv4U08EZZmGdtd1
YY8hg7wZCDr0mXRr9cXyGXpQek6jJl77UrW27sKUcDXWFSw1LB69LA5+i30osHrsMjLiY7KDrrtb
nOQJaZQJ8NBxBYFXpzYq5y1e/Qhv8TzYdIv/YTEfU5cZsS5WWVBOA4/zmJWb85im8SnC4Dm1QfiM
r7vRW9mwQkGwi111GJy4+M1w1fmZEcx0NfLsMOL46TN5XKe8P8+0kDsDUsbQY0pCAHeY+GhnYupT
8dNppn04UwdIEltTAi4HcpXozgeliXnknBsvB0AAzuGvx2x/Gr/yhmACun7EPM/3fhWoMkIbUFEh
pLqe+a5xt7Ifp0GbQGi2Z/9l3/ztlxM+Ggb+BYZ00Gp+/vwkUftAzaDEIOIWcApp3ABQkR2D0PsK
/cj7u4PeyGO07NCA6iLAUSn988sJt0ZEtf1sNy5pPLwNOMTM01SRyn5zsbkh1QRlhWFuDH4zvfwP
o1KmLWyEGZ0IiQD48wvXdtUwOkQ1MDy3NyFLx8aMgX1q1RRH/c1LKn30QjewPZC+uJJ/ESiwBxaU
A/FSc2+WQ1d5BZXV9PE4YzAdu7pM9n/9ev/ho60fyrURjGWAR+rnjyZJHNj+OrB3Zb9q/ul8zm+d
p69lzb/5+v70UlTWMjD0HMBAksT3Ly/leZPsUwgqWzeBA0SOIj3UPicBb3H88z8+1d+SGv9rbQP0
+g/aJXu4D+P/+V8nSK4y+H8XJO9Vn9Vv1edPkuT6f/lXTbvv0apu2xRgokjx7Ar5Df1Tk7T88B9Y
YRx+lkjFEfV+3OX/qmkP/oFEJBz+tM+TDo2Ou/JfoqSDXImIwFgfBQ+t/m9pkl6wPjH/RyVANuL3
jVIKDJ6yy8iRv+DNE9ftg9xBm8IN5oANctlvH0J3NeCUJbOiAx6s9pqkcwxLX83Tc8Xk9txPYoJ/
AxnA+CiQMJ/SIsTfPWS0CYG5o6Vq68xOdaiqav2fbtDVe2b/pDtg0lD0wgDvsM7ss23lTzRxWwvW
UzoGlHcaSuYwnEsre97FE4MyA1f/TcyqJgwWGdwhHhEbBZgBAWCHr8l1tx6VYZpESZy6nOJVe80W
2YZh2CaN2OfNzBGIbVa/abKBoGaOk6/bjYHU8MOsSkqad3vxDu4BkN5qtycAGgRFSxkru7ONtnHX
bmFxLcWtiEnHYstg/rUPQzJ7GLGpWMAAGCwszuz/P+BKpE/EpqblwAiomsEtzdEtG/H4SyiVPMb+
NDz2XsPHicLEe+5Vkt65TG0czJIKj6LnVhykQ0une19aXQYas7Og4HmtHW6a3lLZt5jd3yOGP8Bc
XFBzalkVod5B4qDZdYRobshDmGLfWX72yrmmOcUC1lxMceg9gT8fn2YswOTXG7/5PlYiJzCQSfVY
ZnXX7zyOKFeAeHtr641h9JKBfr8tR5d/FSW6Om1bXNHHugpw3sx5C6OmcdW3XpdEvtyotvCgFZ1i
0G07QXcpQivkMOv1zDYopBQYloXX34cOB2iCIJphXx66w4ULQCPYwRrnL0ymSHzlOdYPQgd16O06
ZvohlZAkVneERSHYSc40DGyXXswH4yf1refEzVHzDVb4mG0fiqhe54d9vbIgsRBln3bSZC9ljg3x
1JgM9NUSJNa4pfhghMY7lszjY4JXwWYYNNOwhahCB4u1/r/sndly40i2ZX+lP6CRhskxvBIECYrU
FFJIiniBSTFgnicHvr4XoupWRrGDklU935css7RKgZgcx8/Ze20mi+R/0AEOWw2iR9mpsPCWfhH2
MW6rAds2gtH4tdTYWl1FSSV/Fo4plQPJDZBmMDmVxf0aoqiAvs7d+5lRmWSfzJByMJX2ReYY/660
1Vx+QDAbPhBkVIVkLUlV6p8dMxLNW+dWVnqc9WV80OppdJ5LZvqSGdnqftLAMMmgQbbzMBRZRENX
4ctM8ypfqeJ5k9efFGspVhEPIY1Qzyw4o0FMsNbNGDY97XmYefjCu9yO98BkjPQ06dN0rVVMWLaT
qtKn6aKelF28BFpG/F609HchsiYyT4Te9/ivu1FZPNOS9ryxSBaDStBhc6LjlS7NvkSfOVxBFzOq
QMUDSG+8KIHDJJqIcAcBqDp1VY5Kqmbg0HiKFg2lLzs9U7lFHTqwkQ33/RwSYYTbEBsNMn67P6Bu
7B67Wgp70xPy9L2cLNPYpsCYXglKzG7dRE1RRRbcCy5mitfCTsevBLHEOC9lBGRTHwXWAD7Aj8ix
sUWquCwg4IQ2bbc6SkcFEEmFybfWm/pLa2hL46FNt0C+yjj1GiHm11zPwxckJNGPBpjfz1xaTIrq
VCzoSa16TvyqryZ131j5ykVCEXgSed22RwTD2Xf0GSVXD5HwLdECDMxkZBXWTWMmGqaokn64B2zA
eSOEjqGxEdlsvcouz9ND5BjDfeNa2bJ3AckjNqAHU3pFErOVABQKn1ShX/RYy4UE1cIEZt9P2rId
yVdYNlLoQuwJms5Nvwcql2zm2O4OKLjzwW+qurgRSCnat7wpoC3NUawTA45xoEcJCGLLB21mX9H6
bG0/Zlau+KxoXsK6Z7HTatuvE3UHWn2zJX1xVqWS+CAjrjPLYqeIRFANUJtHDZLjMI7YS4b118zp
xq9YfCSOw6WV7LdXuVQ4ugN2kpSSZVNNtPZ96SCgonerA8SZ02ZuwEnhOtvgXmqedbB/P0aLZIVy
VtRbA3gLa07aWgySyWvjyZcdJIuB3QmtkRGyJgM4W5Y4t2rQFXnSaT+ZeWG/GgqexG3I7bqnOyi+
Apmafd0hOcAmORNsNx2QOMWJOs3SGkFTzOOjyZgooeNimQ8kb9VjoEogp6uhdnhLBguYQlYo7ht8
/xqFrxmDmcYuxKRWoSQF6oLfQEFs1zgHfQy1dYpnZU8jyjZE1kzQo21tO/Z1WKyS9qkthgcdmbW9
CREBD3sTSRlZupwfbHfhBhlE/XivYBAWXqdM7Bh7e6QVphEy8ajMo/o8WgpvR1Hy7acTYsXOvZkO
gE7w53yKykIFkyk0ZmLRaGFirKqixsbiLvhQ/7du/IcuTV83r+/UjTk02zJhA/y3lO3Xf/KPulGz
/hIO8wUX3SP7HwL//qds1Iy/fklvSPoy2ZYx3v9X1Whaf0EQsmwHjoVNh3/dW/yzajTFX7QK1yjv
X7o4TRf/mZTNXbd+f9eNNmsawh8Vdhb2ObQM5lndiPHWHsmYSCiy1OKJMD7nDUOcQg/cIMsGNyD5
wN6M982hPe/CgMk1qN8eKyOM8Sgpp28dgx2kH25bBTHUHiCn2DBuVHPmU9MzOvyG5Tqmy8FyfEOr
fZx/cTb07VB3jb5H01eA59ES4Jtmz06K/BeGPCljf1It92ZNt31fsjf+HDm9VjH4qvp4NxUNtuvG
rMNXvU4Z5wN2hZeF0NrGVr+Mstou4H+hPxIKn3qkUzMR7jDW0K6TAHOowsLsdog6cKKdAABHyyfE
d4vQnZ8OJ8XaasDcPLdzlvzKqER7zCIDnSquUvdrmzl46EJB/DGzk3wdR2cywovsqPP3Vusk06Sw
015TWgjXadhPpyaX48nWKpTR1AVoi7u5LHibqVHX1qSm2H49D5ECg4nh994exqLdqNjzdF+SkPNC
uYMGDGHtGAWAam0wHUsqX3RMoJ+MUnaMSAdVlWsIFZNrWLgF5jq3fSkiYX6xtUg82SDrvmaN29wS
UjD2W01aE+2W1ogVAjuR1XqNTG8M3BnJODDbrkYs6ehATEYttcsgua+cJzfqjtiw8Vgz9SjJr3Tx
lje1cmuHL4W8a838GNbIt/FYxK4Z8CvKxvL4EB5YvxmcmFtiP3ZJLl8d5EuqdqqYbY/O8rwwWQ70
aulvlpSmCF8VBt5erxe2T0PubVEoodDWewIhcK01t9TtHviMa00QQVLAdxiGRzV0r2IFE133I62n
uyZ6yq3kB0JB0ITqSzKUJ7i4EJWd26HvgThKumYhTGYIp5Np7MO4I6MaYmKZ3jQToZsmvTV9tc7S
WzTI3GgKQvL0yp/sqwrfDmgDuSmVZG9Oq+gnjPeoFU+LU7R7EFTb1C5OPYU+uusHlaTxNKQ02US9
/ujSVniw8qX6RsF1MCSPoDNJuY3tnM8acSeP4Wjnq4HbHyfVfshEssr5waeDCHaEiWxhVl6QLzNl
boafetZeW056J7C9HMtf4zzQz4/d7Hhr03AIMWFGY3vDLmljRmjBxoZZ2anVky3ZKXeY/naJsWwX
0312tVd1viH7wsvgvyP/n9RnS1N9LZyf88z0i5Z7aq+zrDsA3Rvy5TeG4y5+ovcPhPB6ChFNLvCw
lKiNfvmK//QeagZGZJBMgNHIBeZhMbAcyu2U3uSW2Dkun3OoNB0DUFuYSP3kLutJV3OsIw1QxAMg
nJT0uMJtQWvvmlScnC7duh1uW7UMMK4NvslvMes2oEZ7GJTPcf5NH8Ij3kUcTy+6RXqtS1h2isYk
OaLd2/HKekt8ICznW2zZ/KzYt+eeQVrSjV9WYbqFO8OOHyZXe2TjUu1jE1eL4r7y1B2x+qwoAvaw
jU4WTnbPJmdgytc82k0+euok2U+DQoBOdo8NcBda7Kcbi4wEUb5YfY+DkSjhGYdwJtMdVAD90Fv1
diyXvan0bJXHZjtyZhZTHhg/3gAAwQqnH2JAz7gxB12/T1qa/PQpG6+KsruELRVCmhP4TsZl/O18
Cokxw+nNUwrWEnjBUWL6+SQ5DOaqLzYTjY2TjtczYEBjyZ4R4O4rFCKMipR9lw0HsTgPxcIssCNn
gAwUACpqkly5+bKjwPcAzBWbEYY3k843F0Yx/MxhA0taAEzGTYC1YJzdXWNbV9nYWruF8AK1ezFG
VAWFDOyySB+w5+/BJmyBIdzXdnLLwFsk6glrzR7m5aOs7Bu7BH+Blc4eV1J6+0DZ/0lXpoPp9Pjw
7xTkVaCIPk3wbuHsXREYMI7U4S4xGA857IJR+Yme6fNstJ/06cqd2t3Y2p/7OtvWWCphNZR6v5cY
1zZJPcljtJzsVdGlsC5raXK7pEQ3pOoJoRCSMl7MCZ9Ycx/XFLHWr1hv381vch2lSHuaYsf2sgpl
JMwd+veRvbVTGETIvvzKVukpzIR2UaiOLSO6hhhtoyb0rsxpESypsQPO9rOT4gAhKlhx70eimIGP
CgySjPcDu25u+UwDHUGy64EN/GxOTGnjBjIV8pwo86vMIvx52su03TPJOOEq2QvEkChjlv426cWp
C7+1uXrCdeI5vAT9WPjZ2nBPSVsg+x2KEiq+4a1JxAkq9h0WCHa3y85EXi2YWOvibdHZW5S3trx1
EFUt3Z0KCmlSj6YzglnsthrhmKBKqMotxYyB9/bYSmnXVB5Am9sMjBcqdc9m8POa1N2pnZU3At1+
Fol2HObM2hjmQi6oSYc42TVMc2g9tTu7OKB684fIeiQvV3/GAwel2z4pZe4lWX1bDJhq13HK56EV
X5yl1XnbvjVwTFDlvy3tsJs6pXrLsGZdCRN6lK7hMXIcHxjKDu8YlN+2eomVFppSot7BZ7W283Ln
MugB3UBOHy9XBVENWDpfMAyXAfMjVsHkNVm75wx2mdHAp9Wv9Z7tO4u5plXM4S02KnZ0ilyFuJDJ
DSJb9RUM0EJNXnAMcpOyU0Rr417J+fPzkwpAUPEkE5MbpIV8/HHV+kq/Ey3CX9eUOONAA3UU8SPh
z7Px0oWRc2wXebAmcS3t9id0kVOmLehYG33Tm2QWzhO6ND6r2R3yilutfTbJn2Rh+rxI/RjBplmc
2QWZcOdE9rNMswO4j10R5qiN3hwNx59ZySOxw7T8Bk+J4n1jJFepG0FWBCOlEzHJKG03sGXCkomE
Zy4nv03VZ1qe3wpUvnTcgrbtbtBVIPfg9an6A3RTHmND7Ax3+B7BcfOESK6ZwF2RbkhquLCbjZkx
bpy1RwtbDeb30ThMZPl5BaoLpxOnyAgPBriKROxZPjz2qsp1yvlZ6rbP3P2gjepd1PLZNwaaE0As
vldhbq3dyy1GO89M6Wf28rVYCQtMYM35gXYSZjuBf/yrkTrIk8svEGUBC87khjS0Jb8a2NYSULSQ
J+4xm/pZVJHL9UXQ/YOUR3ZWckPGiTcSwALZJiFSXXUCWrbfBysKUGkeslE75RWVbRFBg0v52gko
EszeO2MnknIn1jzrGre9Iu8Ujc7YmPgGuoLeIRbSrJ6sarWHf1nqZ+x5M1KcpLgFycp3St/QMdlF
84whA/x9PiOYVaqbqQB/6YEA0blt1pUT40MzCfMOEr05pBDU55ETnQG92i9tIx7QeoTPzJN3TpwG
VCZBix4Ll52XWwqtGtwl4bfB7OZtUY67Ovo+6uYWqwK6KWQvULHXD6wkC5zepYe/GDcregbL4hGl
hzCry2f2Rv5CpsbOacHPGu090nBrO9IkRqICZKamjOob4xp54tPY/FDMCK317ageEbYCZyzB+zF6
Ts1dXr85UvpWfLLHV1n5s+vglwVCTOBJYbH9+BGi7MiK266OryB8HDs1j140yuD7eTKWH0PPFBad
WSVAwdBZIeSkIlQhYhuRDaW1KcfEZrPwYtB4NJTyLkkJ4mj0/okApeYgVFoHeI7blR0Sz5ANaBkS
LdYbDzRTKYq2wM0COic4ZRQvbsp4X6Xi1e72QnEBDHulRAM82d87q93S4HgUcPrcpWai3sQ9H2UE
BGRv1N5QsjFa7O4N/pwndeN7P4zTfQlayyBwbBXSzFF4Zdpkus9fm/bKmKm8M5Cj4zF14utZEwEI
e3Ffkn+oLsdE0X9AHUWWq2wJgWD/QpVTumwUVGitAy8GY/WADBkGTI3ftKm/ljI68unOWnZDrO+m
Jn3Ekb7LRXGI5duUyyBPjesUDC2u7n2Xi/3Y/kBy55MMurXCbyCqbvsVoW6AB89NLx0wnlblMbLz
nQU0BILwThs/Id4rik/8VndDBQxRRzwRGMfHwr7X3YJ2peZVenmdFvqqWAxMMhKX8aeRsHXQ58e2
s67HSD05rIM3ZjHshcHecmrvtLTyUrIKaeqnfg4jfNtpyv1sxa+0eElTJz1CtFqmb4wx6T36gpsZ
4jcSJOXBWEBK2+KEnv+rxJkTRKkdyKYOD5kVAcVelFvXHqhk1A12xpec6EvcwHmsesAYAEuuHWfc
7a8G8svGdu5IroRrdqWlLYYw1faxwa++xiIqr+BtbJ2ovDZqxhrxQB/Ymnf8H38uEbqBmV48BFYx
Q27N1Jswepox4k8k7RjAx4D0XkfINA1JM68xu/2IHH2T6DbS72H6GhMg+qiXbbBQ+RVsgCP1FZpt
Gox0BD/rvLMFu4m51dztpLFViZPxKtfZ3rFXOektb1OfJEEiho5IWMQzrcgfijkNG381bPMlpTtq
Sm27FC2O8PUroLrzdzsjJ7qqw3ad4PdHms/gAaJK+aG4TusnmnLKsuZb04V7Qwdwzz5s705G7DOj
YujRRMfUCM2NCaZlJp+EJcNp5ElxYHO0ebkfQftb07gZpHEUi4rM391igL4ezPa5nOdgDZSZHSb3
6BJBEUSKp7vdaxGNe7vRlW09S92f0hHWgGdM7kKpvhzSyBg/QU61kDBugbcidA/yGjF6a0GOP/Wh
OeJSHTydatMsCWBL6vu622O7sfwRhYtbHYg9/Lkkh/WWwfN0av4ISazUInqbzgu9Sks+xaiJEeEg
VfnSwvG5VzMUQ7SpGVb4oW6GejATdoTcBupTuEOl4BQA7ZbBQR9Qo91XYLRRSi0uFKJ5qvC+0R40
b4eK+MVNDvuYK1FqxdY1Mf3clDCMIds2mrzuZ4u3WGFidIXsLNK9glr0BZO6jEhSkKG6tyqLEV7f
NPXtCDCPeJUlJ1IVISyVBG9tgmVFqxVyJGb7DiQY5f7aZkSYMvT61xRilnXoIGVgZ+4MMwbgVbHh
MYxUu6cQYm8LRJrtJHb2+AXwEn/PiVD8ZKD82tP/XQqmkh2CLcofSVBgqUf8s/j1T3cam8X/317l
P3qVq5Xucqty95pnq+v2/xy69X+631uW63/5P5Nu+y+U1ygO0EWbhiHWluE/J92W9hcyDqxoxjrU
xoT796RbERqzbs3BEmfiiMETw+z8n01LReh/rboaFRkKEz7d1PX/qGu5Sjn+7lkq9D/t1SlpnfUq
22TIwxGxV5BJcSvjhdmDuVCtLsk1KEmeTLUbrl3HKR9sI5cvbA+IZmVKtitqZjAAJ2YPNLS7V5mR
+yMJIE9Zy3b7t2tKofz/uVe5Bn/8davm6TcHZ6yk6tg5Zhbgbi+OujnXJ4iwa0CP61zrEByw47vC
b9gJwMCf8wdCaj8j8oSsoJLwzRddjOgPyeFR1VzfkToON7TqtD1EaunnQjc+ffBL/91n+/d15E79
/ksZZVgMSzOgW6HmeEY7oBFQ8NJXdhZ/U3MzPvLSVnyl4MUhqDPRDTVddfovj77+qt+uk+GA9x3j
NgsI+RE7ywb5BO1G+E4jdK+NCVfqMAB78QTJutaIsob1nXjvH/zf1RL/OvNzPVIFx4RGl56RbRel
JXSlMbmPoqo7KHDePDG56qfESGakAejp/zEiQRQT/aj+8GCsKp0/PLXiTOsGwl/VwS2lQZ0N0Fzw
+hEvWObXVah+f/+stEuntb4wv11S5gjYiRZyQ0ctio9L3cS+pNP1iIx3CtIljP3UzBBWRLPq2XVR
BkR1oA6JlpsMmLQrFMlXo5TXbta90bElxS3RB5I6tPCDm66vj9afLsKZiRX8OKFR1pQG8Gwl00+i
ACyn6nYoNN3AWNTyahJ5dhW5LlhbguofyR1J/UhrXL8a1IiXN2JK0Ob23shkfKVOmn5TL2C3AYXP
B7VzBw+dN3JaOfc371/VS/dt/fe/XdSimxI+1qIk7AA1QuqKZitlSgRbbT+8fwTjwpIh1uHMb4cY
yEjPTaIPgnxU86vYNtaen6MEDJclncYGgUGbVHsgI+s8Y24PQ9sUV2OBtl3FrXrvtMnsx20sbqsM
GCyDwuy5LyMziOqY8jRFSTvqIHPDJWr2YF/4gktC5PB8x57WDZqf5TPteV36Bfqb3dgv5dEch+Yg
idJCFcApt50mcfGZ6H2zql57GT86y3CvCVlydlPUGrfvX4tLV/tsbU9nsaQWMU1BGWKgrPDe0Qta
1iHIbH+g9dQurHvibIVuWttCqSu53HaKGws2CyyluEATNAB0Lp6nsP1iwtfbTgZdCKcw5g9u9Do6
/OPjf7bi1gopf2ZrktmboPvcWCIlZmlCGvoEHmb8UYwoqunJ5tB9HXvOTG+oNXZUbh+xK8Q2owZL
r7HffP9aX/w5Z0swnrMaFLjgYuNNOU1LRgKx2yUFnEJkGFVpXpWY1vxGgMxHLTL5CqFhHhh/GZD0
0n/0My4sCub6Wvz2+OMP53VXtSqI3Agpkg45Kxtn8nij8HNjsD9LyqLxZwCxKM0aB8+t6+wdqs8P
vgb/Lv7919fgXIUsoIXgHFLywJmwXmkqIOGoyptjqRKTTrTtfyYZ/fs4Z8tzOOPPXEYnDyDIFPuO
cpyPvdtsVa15fP+OXqiMzLPltc1d7GG1mwVZP6RbujZim2YKQeyYOg5sbTQ/1Wft+f2DGZeeH/N8
aZQp5gbbKQPHYuLJ4AZlQmPb85UlMDPtOoBjpOR2Vm5vhjbPj3lEIOu2H0gu3dSmmwNQ7S251v+t
dVC67Dq1Jq5O0ocwjUcnu5YEfYEqSGf1G9Kk8LUpQg0JSWykX+BCDl9iFZcOMRjVTgyW2nqsgfTK
hGAxBdm3uhPmMnazvQUK+U6FHgD73iXxzXMcG28ou8DrDmH/Dc4uHQNWPrgH+mYO9Qcb1IW87dBG
e19mtdxalGh7q9TJXkjgO9wR+dEANSNM4RaeO9MgY4rTY+IOueZJckpXo5KuPM9mm/10HWZdfu/a
VXGaGxl9EdQVx2RICQQc3VLzhYWMDppCQdwIGUCEuA3pxKjMje3G8mMA6DuDCNd+r8eV9WgMKTvb
uayWn0qYKt+mNHF9Yl0cAqvn0rhvnAVbfg2T79Smlvs4IyKhq4jYseagc0mK21jo5iavhvZFuCF5
sS7cUDo8jbu0fuEYrTjRAcf0hP6oY8wVDEZ+heGEtjZJwlqBw6SxR1qpQ/pKXId8NJI1PQil3QGJ
db+H6wkQu6dTYNNbNWpnM+Z1zMTMIvsY03GHRbDUXeDTLV4TBg6l9mKp8PNXzzt4xwkv1a2V4oe8
wp3b/SAYIP9J/q57bBu7ZgZYQ3+jSKh8DUIgE8ek7RuSQftwhIyPbs7TWuk8khrGXSasJf+EJ4WJ
jKihqpOTUlgvQGArlEadmZEHbbjw/GxQgy9TkWCTmpHoaL6J/77exHqkFAFYbeOFRuUIITdrP6dl
mr5qaKC+FaaSolGIqrn83PSq9c0V46Ls2LmgPk1HXUb3VmKUmObqdXqQpYTybfRMrz7RhS+eIr0q
I2/JkccF6Cyb2jO0Xt3FBEuJQ5mO7oENMc2EZGIvnLcZ5DC7Vh86MYMKNxToYoytkjHckoTChZHQ
Xe9JRKBkKAeVZjmZYfoDykSddjN+Kxc7eLkm4wkLKylGF/pv7lEgfNympCz6mhZO9GnbgmTulM0T
3UFyjhBNIYKI3YV+th7K/qGpBeM9Yc5KusOx33sTmWh7U05YwEBb9PcRfHeGlrCNv4i8j36KuMQd
bYpJCg99JeSgak3YtIeFaaWLslh2TZ3eTr1mPQBEHF5aBIm9r1gVjyFPTrQV0uBjjew/ve/Q/KHX
KCz3reJVazZ23toP4VCXPxWjs7450aj1W2yv4gdMvtXC1jAd8sZmIB6HfE+yXWzbfevHjrwL0dEo
rqCJfyarmjiuSJ2NgQguKc2NZpjwBRttKF/htw03g2bozzMig52utMOj1TK/YooUGQeysMMajZWy
RjPEOkmejh/Jmn5LPQzJTxkJpieFIwBdi/oqIhXssdcKBuEyLZpXm6eJFPZCbRvGNEW6yyZC1rdE
JBpfxm6Q8GPJRp8KNT40fdhqHi7ipg4cuWbDYRSWQY88lLbvoC1vmdvWPdAJGk6+jgfuhD97ok23
RMWnEAEKi2Zff4HHMxdXah2q18lgLAfiXnp7Y9R29WR2KTd+QHN90pol6/2sbcC5r4LrIQqTG63h
7eVGEqTZTJK8Z1ElAwhHDGYaA9ct3li8+iWm8WCczR6zvHTdH6JSE7SL+aR+K6IceTj7SZEdSlcy
bKRiLXfkeOX4HenPkx1mKvn17Fb9ssmt1sK92TNqQv5LU4nmFc5mBMNfVEYwryPyUPqHnY4WhRhg
nOoWA5Bh241jGLKEs2R6SeMCNlLjWJxcafIavv8FvFCsGmdbun7WsLW0xro1SPVdE2UljwCI4Yw+
6gfF0boF+MOGyTirGerZXZDURhV7Adrw4DcrSDe9dvX+CVyofIyzegH88yq+tcqgaQQjWdd9BLrn
Hrt8InJkjqYPrtOF/Y1xVieU4+SUjaaVQSzrxVd7dbrJI+U6quflVCiCEnjWWg/5GTd+DD9Clv26
Rn+6dmfbqpLQD9yeZRUUodo8YV3lhNBJslwrxJa9JCjL442mIguikRoxgMJSWK34mGJp0YrBr+nz
tgNiCSn+Z+lU1VNlUh0wCBlbZZ8Sxkbn6VeVocx8I5cSddfREE21n2tCJpAXjC+2JKV+M7WletDJ
JujgW5gxwW0hL+GeWCE+WJgCXNZVZ27vtawG1kS+TS882XfjPal+2VM5F/SK4BEQ5/7+fb/04Br/
XnE3kwFspEapx1va7URpRIc8tGBYLUa4ff8Qlx7cdQv0W1Evh6IrGrI1AysjpomAIoPpCZ359/86
Osc/vxdnO6lk0UFU23oZSOLqfa3M1L3prh4CAbPUzKruIRf5tIPLjj8WbQ7CcKafQ0vNDcqUeBtN
hFtAsYxIzAoHC9Xbjsig5KkebQ0sRV9sJbbyIF3VvKw9VIdTtlw1ptPB9UzND17vCy+gefaItjIB
V4+SicJN92SqFPui5FWIleQ7Q1T7g6NcuFjn4s4I+70SNTWaktEwT1FHcguAFL7aFjXm+zfkjJn5
9+bm7H5jp2EaZMg8IJ4s3rVTbAIIMOjNzpWGCobPjydFOt+tihY+ipV7mJwlxaSqhz8++Anr0/uH
9908eybsWuldkC95oAx9dajDed7jYInvtKxP7psIa8NAw/FzqYFPs4QhrlMI//dLkzXe3PFo1mFe
7N//LZc2Ymc76xK8T4hePAsUqma0WGrmIcIGvpxXiqcVVerb0KL+u57Jr7bSb68a3Ro7S3u+EcB1
WeGQS3gkXyk+Mtfq0/vnc+n2GmcnJLHvhEmP5ISJYnpSF0EKNoAb8o3NcZcss+Z3BEJQzrjdoWEf
us9D5nUI53X//V9w4RuinzUJ7Fi0ReY0ScAQVL1NRzO8llOdvigNCUaEiECXgnbBrWfQni7RvHv/
sPqFO7kySH9fx2Z7JjN+MJMgTNPme2pMvdglJTSa2J7qE4Q4S2wErAOm0E0xfUbp3L329Csghg0o
8/dWTSDgZnG7lVy1MKGV2pQwIjVHMm9sZH5PtP5a8P2WGGd8MqTfKkyE6ewRS+GibhitLwgCx2M+
2RV7HLwBVGgmgpP3T/DSdT0rMEqzTiuq1ziIVwwA1pG1U1wji8AciJiC6FBBowo8jUm0TFh+j7u0
ij74RlxYl/Sz8mNpq7K3jCUK3NIqvlggl334JpI04bS+fv/0LjX7fn1Afns5iEShxGk4Br0IY4e+
LLsnHlKhO05rNNOIAsMJEh8Us/45MD3eWjItH94/9q9n5A8L0rnfmk6IM89Nr+wTchqvAFAYnlo5
y5fZFuhbKIh8gdJ68RQebupafc1v0EZ4FFo+SviAasRK1dMeirbGlLg3Ja4pA8XJPDCOn4qdQsMF
HVoCAEny9XvLVKd4gc5Y712msr2n6AUDJZ0HjBVZ1a1rK9cQKPWW2/9365x+Vki4/cQwK8/SABMV
0+dsqXd11y8nyFprBHmWvjQxfrj3r+eF8QbTw397FS1tgkPBUD3I9OWHYfT3y6KBJorRECujtpoi
869Im7MP3oxLa96vIcZvj45qpXNaQWkIyiE+ac4w3KsV5qw6dqDk6Em9G4CP7XI3eyUJXHlxBaqb
gXf17v3TvfR2nC25MNfyekGOF5gdzwhZDDYKa3Pe6UWefDCPuXCIX4jW386wZeLikBSOXpM17oCy
HmZhkVTHHDH9B+/4hfXz16zqt0Ms5CQV9aBEQY+DCy9oQ64OeZCnutXqg2ygrGC1U779V5dsddn8
vlgDOHdojDhRwNa885wJkQbB3iRuSNQ27x/iQsW22nV+P0RMZB9xGQxNC9p5d9qCodApEbj2YJf2
YU+ayvvH+dV9/sPicc6GcEGOSaVl4dLQjh/TlYiDPVvZmHhor0vFUK4Hp8uuOnW41dhB3NlWUfh4
S+qnAWTuK9GKuEZj7UdJIQztEk6M06uP0ZSWATpdJawDLHjdJo6yZ/KXkWeviZX0IEpvAl2wwYaS
QcTr93GFWrSvoT2PjmrTVhqzW0Rl31IWNxoISU+NrLjBSKjCRrWRfw4V9aW04uK+5Pb6IXho306n
7JgNHbs8ZL1+3NEuJvh9Z7PF/+BBu/S6ame1dJ9D+cLiRA3g1HRT0hIZN9GOlkcCIUTMnKFB3Opq
0CpTuMOspHyJugY7XpGrH+xKLj3rZ6thNVrg2QwtCrrCjr7q9lI+LHqTe/qgat6oZHQ9WlB+P95/
Qn4tsn96Qs7WQ7sZlaqfsyjIe1u9tq2u8o2wxKzTte0B1R5WFAvCWmx0+ta04bElko4rtGUTCKoV
ItqqPrukkXhdkbWA9SHrIfM2/a4wcW0waVknhBCEdABCbBYR+89V9cFrdOlSndXq7uh2ip0MUWBL
2fmGjoSOhWi+WQpoT0mW3C85/aP3L9TFJ+NsJZ3nKEuLukGBW7BjNI2526t5P7/ZOD2PCdLTK0T1
3THOY9weGbY2AkC7bZMkH53t+gj+4U6pZ8VrmrlJAk+Ps11t8XOCGZ8EN9X74PzW8/jTnz+rUZuu
hYAXUQtEmK0JkMTQXy1TC7GGr7ArpX2sFQRvOjLtQysaEE2w9T8osC58QtSzJVddE2zHmn4ISkcU
DYMsCeDBvDWVevvB+V1YctWzJZeeHrivWYkDe571FyPUiZLDxoAnr4T4oEPm++A6XngozwErDjxy
KSw7DjIb7UfjyvnemJbiOLVEa+tViE1R5OpuyknmwXeX3BNnqPiJldA7suqUIRGTk00nFfhKkW1c
zWKF/dlW+F9e67MVzogioycFOQ7IYUrvgTIxVVj0nIGU0J7evwaXbufZEpYgmhxqmJcB2ebuvleG
0YtVR9yaoNA++LJdKOPUs2Wrm3JV2gaS0r5Luyt7InVwUcis1EXh7s06ITE50gafiVz9wREvndTZ
YkPiIdJyp08Cbl/vWVLPrnhkOw/6VPFBJXVJe6OerTGG7CPY6y77U1uJH+lwF/vRbfW7vG1rjLOK
sZ0bYNsctzkwY48DXcYNeDxn2cG4H8iNAsYgbAmsy4VjbJYoTenR9Nu2lR/1Yf/8IjFV//faZXDh
QzB6S+jDCprlE4zXOQXwVVnM0OwEuMP7D9Gl45ytR6HVKLodsX63GsRjHCYzyZGutovZTHtxMecf
fPL/fF+Fe7b2uEWJRKwR8LKyYTmwZ0oBeLqKT0pD8cGa8OeVW7hna0/FrLXXFrQJ4ziF/tK75nXf
lLP//oW6dALrv/+tOMa/L0ue+jJo4UbDJ3fw6et8IZyZof1/d4izNSNrqt4YcuRL5IkxstMd+6ar
Fyi17vTB5/XSSZwtGZE7D047/z/2zmw5biTLtr/SVs8XaXCMDrPufohATJxniXyBUSIFxzw6pq/v
FVLe20lWUuzq52tWZqXMlMQIwMdz9l4750uoQF7WP9E9VbtcDaAVP3kLHw2od0uGQfpEEDgBAvwm
6h/QztebGij1wTPhFKIG7Q+/f1h/vwEAgXv7Pvjo7aQzO90js7z1uvoiTjsoGESmhQOIR5OQpU++
0UcP7d1ysXhsLLD6uNyVVK2tMoGt6jdACE0VfPIjPpBnuPLddO9jq+xlPWDjSZHxwdOOTswpMdYp
Eb27cez6dXPsiFn0KTZJJnoc6I51Qiqov8l9+em5/IOHeszq+esgl8qlLFByjVZVg2tyDGRPvHc7
mU9T4Xh3kqtFsrLmtD1A+Qf2rFr9XHSVeMJxAOdx0I79He4t3s3MpXVelQXy+mxwbYDhMBs/2SN+
Nu3++RDlyneLSWWQZC81ul1bQ6FOF/N2djTyiHTaWm3WbvqJkjbyQ4S9Hljgzp6DNa16vSUKY1yR
be2GyLfmC2TtC5EHTklHHb63joXc9S7mxKGIpg36yyUsojHepHFarXSmTtuxO2sGTD5Vh7NMk11u
0pE9gzfpfYHkAfkb0vpWx+0pr7HZDeRkh04SWxfA10PRfrZQ/P227Mp3K11eNymwekYLEgvr8JMo
3x5BD7XZcmNcrB/EHHGBb0li+f1kc8wPFlf5bvlDrQlnDPjOnqB0E9GzJngxaQps4zknMTLvTHD1
rsxxSdeQ8s9FUg1EWRL6125A5CQhd0hUPzDzOGsmbLdi5RP026zHdCEhwbWDE/pEwxqIAKbfOKYk
VfJs8YPk41ORz7ZPLoYR4diX3cFKuBwQt+pPL4pwkpFY4La9coFaXVI1tG+B9kxXuvHcl6OZS4Sd
OWCd6bvEOx9p9SeroAfdidvQii6LwCBYfDCC8SamfT2Ece1VemvE3+lEl5DX5si6KHuRIK8psDYT
Plyc+ABusLQDM4tXrk0tEIssKvWETte0IcUd494s/Xyvl4kGlgFLKA+DWeCNiTpgiCvQXMUr6H5S
8nzX8EPIrVhMiH5/lr1ETGk0bUDPB2TuzEdbomdT6OmhMosbeLHjCajVDshncFmDCUAuQJQ6+Hql
6/Uwe0dTRudbZ9VYEj+eE4h+5EJ0aB74fsmLzo8+kRSq7dqzQQ2E6JDarddU6hksYkcLLkqR67lJ
kSuMeY746vaNdZIr8KpKya7ZmUVJvUIAKElXGVGXYi3rqNnju1NhMhK1gls5ppdTsBqIdRnplGwg
kBevFdj94Qb1ZHOTYg1HjiADYlbQEQXfmwjWx3pxg3wfm45dYdHzIk0451zgXLbjdrzoCSt9KevW
/QoEdppWhpf5uP4XJ32QxPDieLFU9mVMlOvDK5dTRBDoKO/7qgcDPixx/S3VM+ELSwbJAcXiPBwE
dCq9IuGRqiy4L2uLCgpnYL5Y0EJmlA5HF7Uxfp1xCMe46bV1r4N6/BFYvNdd2cHYC/2ii/ZTX5L5
2rUl0gdnRuqyckY7RVIiXcy5ONC0s8uzebzj2lEiEwPNnW65lrhgHEpAWbsMdhz2m8G2NnUaO87a
VX5yPkIME1zXRvN6jNXir2F4SexigbqPbcFvkOLoTTTrybQPZMOSIJLNMTHwVREgkGvI5PqW9A6G
2En3wdPoB9tI0kUnWKicr8hmhOAEtNvfDSbDch0nkGNSrxtgRIu8OxvzeobYa7TN4zwk8XNnLkQv
DHl6LGUB4rJAUQQnAy1LgpwlWcT1SCfkZISiNawhA8bXGga/3HPGo7sIo4b8GN3WvFBWb+dbkCp9
b0Qd3n5mBdGolpiOGY6leQwkMEkqq1wNG6UZTuk6AIKxZAs3jI5dcBsnnUFGfE1LhO5W0KY3lJur
XZka7vfBm+uQsWAUKx0VOPn7rEnudRn5L6QqZ+zcaTHxSIKuizdJT7wMcjp0B9s+qJeYVTuqz+Nx
SrKtjWvumrh4c17jX8VvAIYpYrmSLcywHrtDvKrU4qJX0WN2ZzQTejtKOMU9smjDIYxDSWzZFdfN
DHf5gl3hqIHqXMfFf34U8lcZaDrII320Q4/Yqo0B7BkWKhXFC6KUCcuZGGnJCh+WYKmpB8Kq7bxD
safz2cDcbtSCbEacA5tqkf3WIVDpDtsMku/B9M8ye8zklmTo/mUYhBusFuEv2zkJTEQjYkRS4UCf
Wy3wOCRwbkZD0JNEoe1+PB+IQT5SUmu5tsj52cPHSa0TrZcadtk4osysVZu/BJjbdFiMAuwwx4PH
wGlJIxizHqMxuQuDPNgOGrRV0bl8A4bvcDotWSxXCKDcS9OUJI+THTMeCnsiP1cGiXvNrG9Qaaqg
wVvKSAYjFstxXS2lbnfwsdU31x3OZdE8xDD12pDQweCUhOL4teDPMxIQTK08USaXTuHbmFpj7BID
xESogJ7lHmIk9v4WYH4Zb4IloctdAvy8Jm0rS7aVSemzm3LfWXkNG+pK1XogyKHtaR4AtJ9DWN1Q
4OdCiGZFiYakinm08n1fRJdNYvuXBdyMu6Sio7tkJggQkmU8hmKaB7QKqQBF6NtK5yxHu8NAr8fo
ajJzFwdlX4tHvwo04GlCDYD/Rc1lF1n9+ZTM92hCj53TIC3vDJI+4Od5qnuBe0dwQod4rkL3nRVP
eZDz4aokm8U6jZz2hDIjoQaCIRvOdWWQGZVI0witPtM3qP7GG5UG0xO4zm7eyR6a0cbLCMhY5w2E
ag6geTATIGKYx3xzCHJHpj82+7z8NiXtcLdwxruo7ZwUqtiMCS4AE9wk4WTASF97DJy9WXWzTeRa
NcaAYyaF157EX3tXY0z7rpi7jxwMWmtV0M6rkTLCFV3NA37CVVM2Ga78IAp6eq5+hHW0pOJH11yf
oR2AozF29o4SOll7TnqWDC2ANxB73c3/CQYGBqcGuRvKtPiCtISPpoyy/vL7A9EHtxz57vYh42lx
jlC2fUR6Nzh87MmSmwHWVdJJQH87n1zYPjqQv7t7ZLEJWBKG7U4F81XgWNUug5aCt9WNVrGb7ZYY
ieT/6iu9z/gr5KBFW1nRzgQDeDYjpyLrwQQnI01E9ihHf3GLPzRXfXB49d/dMdKIDUaTF7pLJeu8
SMR3h0yqy4Bl/0Auu0NzkE16yHTwSb3ng/ub/+62wK4zler4A9nK6+sMmfoP6gTewc+T779/dB90
rl3/3YF8NJ1OOa4LBmygqljaBPdUhcq2XiK6b+BuUQL2BDHURdfuE9SwYZ9X07dPfvgHR/P3WGsT
DbNnUAXdDWK8i13CIedB4QXKRhv8NJlV0DaTDRlyXN3Y0A55AwEGKpqEzJaVod1BBM7M4fn3H+ej
1/uuiAFag6gMUiF35khYkgXFcNsSqXARJKraoavNCS5I9DbmfPfJT/zg/R4xz3+9tOpMGMEUOfHe
Rba9hgQccCaf+y1H5s86oz/71n9347Tf/QwsgcpWzPfWtgMwTfkMUIOaXGD78XfmO7AhYKK48bA+
V2UUP2oPKV06Ye63rGXGpM8xMJJtvFvGHu8WQX/nJKwlW642uLji4Kpy8vw666vvrRsk29+/iw8q
nYQ1vv3Y1N8z7ZOXtZ+c2CRzxCazfcjG7S/j5tL7V63tfZ9kY5/ls0O2Fokfm0paaoNAxr20RTBd
oKkhlyFyAiLDXBdScu3CLuUh//4zfrCS+u+eLOfFPvMsIFLSSLMHC5NcaBdTfJKwUx9Qg0z/y1Xg
3aMQwGBti+yxnds7xNGDjz3nUjWEtZVk17//Kh8MRP/dpgDwtc5aYKE74KLUHgPvMp9m9PMECn9S
J/roJ7zbDrq0ELZB63TnSeO+J0fnKs1FiUJuNj8pq33wOt6nKjRFmdMxZjL5SQN3QXbFaTVVYosl
utoJLadPXvsHG9tPOPpfyqlRaztdrSZjF2fqK9WbgyFGjAyFemmSaj5kXu9/Irk7gtv/puVGU+jt
JPDavIW/n6p9pLErN1UeX/lBO1zSZwX+0nfe3vbA4LVdWp5jwLTXVRuLjaXUFMLV1A9BHvwoRmhT
VQIBaogm8ZAWwBLUaAN1oySwkTEiYKcyZvZJSEMYLo5Bc4l3ZfdTvU18lAYeXRnUWqV/GI2U+TRD
WjTowW8bMWONCaz8Ml5EsrP9OiPh0bPXnZ7HswHC9Eb5ZnEoSOZcj3nCcRIL/aYcU5BG2GBCX6M4
pgTTo6Uja+73Q/mDPizO/bcPrYnzFPlYbgBQLruD4IK1YdVTIQ5eCNmRk4YlaUvQmzKDfLfevFFC
cBORSn0yQH5qAf5myfWOc+AvIySz4sZqoyLaDWMX2KEUS35Jj9xuVy1OrZ0vvMYKZZ8HAqVd1z0P
FgnvHhjonazqgavznAmgha57EaR0Zz75WB9stt67zcZWcdc7xqj2bd6IXZlwokDHaIU/H/v/z3T4
h3V8vx8DL26fy387fybXofor6uLnH/qTzmv9QW1XSCJKAOF68ijq+YW6ENYflCtxgJrm0RRsBwyY
PzMdHJIg6DlwDYTuDoz3WNf+v3Re+w8JG8OS5MhYvg/t4l/hXLxTAPl8UDJyXKIdHIIjbP99m6tP
3dLyRvqvCAqXVelNyS6Q8wRJspNhhbsPW6C9iUQ6XBq46fDnHJy0r7emld3lqbXR5XgLWwxWJS3H
s7ZyH9AMuiu7mPXGkF2+4U4ch+1gtwcvj8YVUYF52DVDRdAnUXG+Eb3m1kiXYrDTde0JguRM/4dP
yZOaa7GXQfnFB4kfDhMruafF7eCZe4MizYo+ICyYgt/jdqDU9KFs4ILH40r0HtRMJ7orBuvXkvwv
DfO7quB//378M9//X1LJv7/5p/9ZusnutbogDaR7/1e9+Zu7//z5n8E/hM/985t/2JR90s/X+rWd
b147nff/efwUf/7O/+l//BMpfTfXr//xj+8V4Z/Hv43sgfLteGYP+s0kqJ+Tf/79v8a/8wf5BAx/
KQk2OeJZGMq/xr8h5B8C0gsQGBc+teC3/XUCHMe2MBmRx/jzo97+zwlg+X94JhoSSeCPMFEfeP/K
BHiXFM/m6gGkBqhmBo70fZgyb1ftEeNurJqE9mV+BCKXsTEue98o2dB0XXhcWLPOBKZGXwAXJ4Ak
5GfDosMY3CONGx3l1Gimgn9jRQCqNw4C625DgPmRREVN1FlXcxvVYUVsVh0GBRjPm78866tfO8u/
lbq4qsjG7P7jH4Lvzof87y2HL2FTmfYdgpcsMuNZZ95+iXo2O4Jfhx+apWi45ofCM+2CkQy+qQ86
aFPFQgClR/rZRhj0f0jgWnZytJzXiI08fowoets7ry0gtCIinrMvsd/gRu6skgCtbIYIKgacyc+a
VQseX4OHlhL5XHlrt/ZhTQ85JmlAsIvV3kIigLvm5HZ1xUQV9m4qCC5G8+243W4ZjkHl09KYA47d
xszXVHvgiga54bub1CtILC7gca0RHjcYoWn7rpVFVyY0m7QdVtDHQOUvaUTGNClvoHi9mTgDYFdR
u+tBafywicOze2TlaXORiKR5lFbmidN+4sJJwishdWSaBUAqudKSfR2ltVrho1z0JqELwZ23MkyL
1E51FrWxY23ycpxvRrMucFZN9fxoWJUZh1M3aON2aeIq26buEHgn8zSO8wa9cnKXCO/YvMiTcafK
+FhMwvWqQlLj6Dh0/dRMT/xpInx1PQ3jnSKzw7gOmqnW2zaC3rmmCGfe4N4U7jllbNIDDFyoYHTM
CBYRXLPmEeU2fVdj6HAU40ZtXxryu/1bVZZYFU3XrZe91OYwrdNxGmFIYpvcKjkDNq0nCvNX2hZN
xrXKwKLsNiIGtgoDkKTJXgA0HIderzSBKBexaTf2jb80Q0I2dMK36GnlPVaahPNDNkbW9YhNmlss
eU4n9TH+b+MMgyJqJZhbZ93Ew9Rc9MquMWWOnTMDoguagg7bYJLF6HlVtbLNYjnxLSqRq8LM5Vfd
OVYQDrgwiNx2tfqiSp+I6BzLtLNxo5HjnRF307gaUrwQj2NSpD+qGin4kSoRixdI6tMVkaJLuta0
4CaqCKXzLBrJS2JXRaAZdX0h1z3nwXnTdToFQcKcUhuzcmN1Tzzx+M2qUk2yhoWVbt3li7mESRZh
RnbJFrEuF4B23kmM3YLEF7y9OHnbuTwGQScGgQvwNDzGhSSYIeI20rCANM4oxRYR8XRVBo0pwsYf
B+M2d3rpHKSBDCTsBZZyUkgI7NnqWXB2xWg+XU2Wmc3O+tdU7Pt2oLGXpgN/BUbpbnqaKtIW9zQu
F8BuXPrx8q97u1LFi5PZ+TKuesJIgQ4aGRGI6ap2gcQ9THj9Jwd0/cQPRhRUP6L37a3LPCuGaPtr
uCIvjdyvWmheemFkLA2/Bh3+qyLAUTscKzXdUpZnisoNs8PLM4ionXz2nZiUbicxGgY9aS5frVZW
3qF0RoDF8ezb69pNu2ueic0+r2YHF0qUkXfi95co8UEbcph3vk3GCFGwjKqXNENHy1EpPVUxq+7Q
URPXXcVUxvqdh7G0hn1clD/gpbf0pywCh8AVZRd+boHodjKTpiYxVXpeDVFvg7ykQ7Up08j8Mg1C
s/Rn1iZd0vlxqtGwQFMu7wMYEcftIK6eEJUFp0hGE3s90zMcYQ1rC3ZmVIRtVeUPtBxoXbljde7q
eR5XRVynV5h5apLsU4k3EfKhv5pmX93nk3sr1UQzuVJJQhyBOfT9tbRG0ksC/gZv1cZQnXk+nU94
ZqkTsfZcgwdNBkBMhJWVLDDu4sRaHX3zwKv8+SYj6UmFFp70Kw//F3aCmndgG/pOT8DPO8ClJzQg
07VsjymUdU+Sbuy2yc1cq2ziGcr5kk5FAyy4yjbSFcBD8/4+8/v0YrZIG07H9gtdocolvy+ikO+x
zhqHoaiiL1OW3pKtFB96fPBnfHvULLgZHqdgJIJ4gH6fBWO2rnNd7cB3o1ToazjOfpKWJ4vDhE4G
RbCQMUkInHVQw9qF/ZeuUzE042bJFEJzN1c/SFsublmxi5ja/jE1Iq2Pnd0gzvgXfqEux6AJsg30
1Hbrxh3k6tzxSOFR7AnWGjNeerYETqzWUnX6u1Q54OrFT+AQBmRtP1cLIcGiKK0nUsgrKLaG33xD
V+uZGxRB820zNhQIk7gxVsh3Apqoc98DaXU4Alcghi+WPM9gRBVyx0qiz4ox80FQOfGJ5chmn5f+
8kSUab+OtQWhq4HriN7BTKtvbI1pu8oaFIRplfb7gjid8Jg+SSgC+eHWScLxBVhkkRqEr2ve2Arv
3/BiVJPzioPrR2Qu7XmcY5zqOU3dz04QPUoz858MOY1JSNXiW1+OwCbSOYnWrRnBfIz9AdQI44If
lQX+aYorKjg1cxrdjjNjXiWTNwnbYKxfQeN0P2hyNFes8DjPJHPvwrW9/rsQvX+r1aDDdhTQOyqc
Kmeau34dtlSriLS25HVtzf5z0UI1Tw0vuWHBhAabxMuXTIzuaS9B09EHjc4l/p7vtGvFF82Ja2t1
XX/t+g7ijJnMLfqZVVh4qAce+ygpWT8oiHQX+O+Xu6Woj1cHIuk5jnUtcTqZTWX7seJQSWI4uFfQ
ZBkuXkr39EEBpg/zuaoi7zHLFiY7UVm0GW0XsLThCMQeaG7yH7IfIXmnY909yJbAnRXLAaXghBwe
9pNogcsL82JbqgLViNU7bMYpShObKxTYmu2YpNO0ZTfIvlAZoqSMg2M4dWA5+4hegnzX9Z1Ua0An
Lpke6OjM67mS3b7vC/e1wI9zsigWd+rC9gSvhizqZaeED1Nrseak2AQcxhyQHLwDeU+UM0BmyRGS
6i1RXixzcerKr2CgjhXf3Cpd+K6T5+xhgJIJZHSD6jYcgrKwcphcIW6xmiJxVBqvlq/JRBhJjYbk
AshwWLuGRVxAMPXbka7qslb10V3YzjVrN6EixxahtgoyOpDcnNVupZMwi9oOSEJjecbN6NNSCKsh
8OMN6HQBP80TuXiqoKA8adufEb4EMOOK2XFqePIchdgDTNgqJVxOtWmXodZXHiel5ExQysqY/7PV
n8SuJuvJYjnPzgKcoV+T2amv2ZHlcOIk4zFbhFMHok2cwqzDbV2/6Ll3851ZEbC4yyYUQVt/stk+
qMjYezsdi3iXDj1ueBX4KFMWuCOrcXQ949jt59Tq0AkS13njgJJIcANfuaNPdzxTot5pOwugSOtA
biwOeF3Ixdjcz8d7B4tJ4p3OUe2a4OSndG8DPrmx9MS+6tSO+4PD0YVXgN3gGVqNfyLsbsIF5iFB
XwWE00wMycTAkhdN6emYVfZp0cna2ZmoYUBmIRtzTqtiYvwbpqR0F4DTIEqbc8ajX8eRXDnL2Fxk
7KHumtgakglVkYamNqFRkxTIoWMa0BiHEfxWMlcMh5KizGYme87VbcN9hsM6wafquS3jHpL5wra8
dG12Tsyd9xoLH+66oWbwOJy2NlPqGUD/ivopEDGt6pRYUd5Goz2yj516xCvSDzBJsrnUIE64Y1sk
vScgAlTnMkjLstLDahwSm5B30ruzLeDBptkh+7Vsgvxc44z4HNmEi3YNccLFpyf4w9bJQzCkSB7i
oJSwdlqoNFBk4CipRD40tqmA0XesPWs8ivUhHZR9YtVS1usAZrVet17Jx1R2ZT3IOi3PgnLi+c92
zxzydeqfecPxfheb2rm3+6x6dPJ62GV9kD45ic1hXtAie7F60VzLpspAOzQqcg7a8OwDKWTdeDCJ
E8nWrtbmU9TFR9L4z0uAysVknaHXfIASLIlSDpZm2Q7LWMl9D3mHsGayDgyuKmRcooKIftjumJya
iTkd2P8lIe2yPwuAUZA0Z5BvDrXKXuxQk5xTHk9/3Vot5Cx8UaJdHrSYtbMRnl5u6f35HQWawj7N
3Sx5seyo6lfNNMkr6uiS1njuiLV5XCxc0doWqRwDzHagubccv4eVwfSHuw51iQx5LoSqikkOLBgX
ASikQ6eMdlP7vjqoWr24Xl8T1J1MBybdCPIdks4qa82Cl4xxZa9gWWxxV6lr2C3pa+sUzg89uMZN
ESTtE4gkJDQQGjfHuKnQ8o3CWLsE7RDCB7nlymP6vkbjBGiq5srytddxWa+Ruig7LJMxb3ZNO/uP
9IvtIUQERJba8f5F0gMCOiSXzXw5IFJaA3QBWpn5pHwH+THXdMJatSayadgDoy9PMJhNOzZL8Mjc
KWXuw2CP7NgADGNOVyYnjx3ani8JaM97YVjeqdWS/p3Qydkv5JJwepsvHaOxvrr1WC+rohnVqUCb
aRNcFLc7b7bKK8uw23bFaM/i3USY6YHA926rZjHcT7nwdz5wqofGtLdV4Q6XXW9ptUKlF5wtOXqh
CbjYKosA8WAMx18iyyTd98PCHKF/lx2j5Cx5QvakdWD3eVVjHL94RjPsZyXsjWRRhYJfGd6Zmfqt
HQa+lxDMhOoBMlDeqxtWyfy8kKSPjnUSsETUjE72+gA+G63GADh/6n2tkoC8PhJUQ7uGqkbkuVwX
XPzWTTq0V0WS0NGyR4reS/7q9vypgXScQ+vZ+amTGtZ+gNKWsKE5m0YYxatMa3uT+F1zGeRHVLwL
D8Ddpm1BSVJlZX/hVF13XUZRBiZeGCctzeN8Q8+Sk6X2lU+CQGy6K0BeCKAI0yKynfg6GFJdjqpS
VumJCd7r2urKZ2R30wnHi36fzV57lh+bFdKWzqVVdPnDUCAGJFuwTY4lUtv/MqbTvFMubGkEhmQ+
teh5RkI/EsYS4/MQEelh4w8fg29OmVQ3ZIL2vHyb5IK6VXl/KsYc4yXhE2aw6a10+JGTNHPhC041
rJMByLm2TrLdaHh4yognIXGgrvWJi6X/qvMNJpGyFpZ7Y0nbF3NC4XSUBy4cZnv7S9sfYd+tFuUu
8/3pW5SVEioJpw5mLxRiY1UYXFAYxgtn8pae6woZmb51ZGEcOIx3KQ4dN1rbpOOO7Ihk/dV2qbDx
adAMTWQ9Ok0jTkuYcWvgIkSJNKDlEOAZTyZ13J01+OVapCm51ZERHybuH9CWDFq2RA1Brkn7YSUx
Ix+aWXE3EH1Jmodvi/up95N8zbrgZhskWGI1eUJ8qWUZ9et+IpdaDEF2FU9V80SkK4q0JOuqu3mK
7loCSGljej42xRY13NbPHJ3eteVAmLCPd53UUy8dyTQajOiSuFACLNoheCjNvN1Izxx3cxdny5bY
T8fjtoKgldSy/Ibz4LLFJW6BBBNu+w29ePuss7ilYtYM36exz9oQbfVmTox8NxSE43DyNCQCsdE5
mYamxvs4GBdsgM03LYzsSpFsuW6joeIKtozWOXSuAhAr1cLDmOfjoeKSdF0Mw9b3c7mEmF7yb0vS
k67I1hscBATozJbzSrSR2gtiCQ6TXjCyEcTyFfElGSH4fORrO5pzt0YCIt2w90lrWA/e0Xs7md5y
7S+D/togz91X2ur6q7nNsOyo/ontuLhNZTltZFbkV8WsDppvu9M0j1BDYop5dUbiEE6WtF/Mk9iX
3UgPfjKeltZtvsqiv6hTqyAAAyz2ZPvJ1yQuzZu2TckDWjIg+J2ZPAIDrvdEE1Mv9I3bKiLqNaVU
Nu85MwczZQxIeivuyRUZP15xNuglO3CdLHfgR7wnAzpBSGaeOk95Sz0WWQCQXjRMKySO5YFaDxnN
nTUftHKMmy5lJ+LM4zIV7Bvha31C0S9eK7apbWsYznnk9PNZleCx2lgLnDt4pTaO/0WKmSOAqxPo
PIF4jDQnu7Gr2mijM6M6DaphysKhLp98ZXOGy+cfopjGbUNH9cHKIb5FRkTnMXDTkylQ7XkWL96F
5ef3i8HpvxzKF/Db5p3bdcygrujKy5ycaOyy3QOtf5UQTVD2D53jGidNKftHCSyDNEQ7q6yrlHPE
9FS6CLzWg6/NPOzRL2vENNKj3DUmsVhWNSDBdkupr2yukqWgmOqjqVGhQtx35xcEzqzslusL6RRU
goCnmc1O2QOFy8aOOaUGfWUaBAQb5v3cOCiwB0VcE7po59QoTX4DF3vvanbG4o4dtx22XplwlqrG
Cg4f7WvKA4OFDSEUONTq076vIhWSRJH6KyUzoibcSUz1GSeTIA2bvmWZmRyfSxfvVFJ8UgW60t8X
zf+uYo5q1eVAaaKdfN9jJ6yRVHI7eJUeSFFZaNPdz4ujMK2BwqQ1rqOKgn47X/iZUX/9/c8+emPe
Vus9At5tDw+QZ/o/O4J/bRRLHHENAU7PwKnL8ySw9S6e8ULDy9ZhAk9wX9m5vjGizIEJrQ1z+/sf
/88tD+mzYwUEgh43LlL83nYLlO8qY0J2TxlMKLXBlo/8T2Ejnr9HheMOdygdEWUpM+AVTIZpfkvT
1OnwElLd3Iytpj7Dmb9Jw9lNpuwQaWPOT+m9YWJ1lVUQopzB8b2qFiFxOM2pbXyiiXnXY6fhwbnD
8V26SoHL/72nThnKExSzCY60RJR5eO8VdXCjLIFMDCjxrE2fCZFzVMro6cC7phkT5+LYqjGmEcZN
VhQ7Mp2ACYifXRtIP15+9clzftty//khpQhMrCABY4zP+fY52zaLrQ8WEf9uC9Q7skFOnhZDzOdi
477u1Zi8BllPr4YMDh7yzy5SAES23VhNbKG6R7ZLucdvwZsizFk+kzD9ZFb8dSTiXnFh0UtXCsvx
AvlOHEBhW+GEyJJVr9H63vyadJ3VpdOOpLXau2DdcCFjYgIeQr9qZ+8QT92SX4C+mqDINHMvuB1P
GceHvCkZLt2ETmYLn0nMp0UCYZnApbH35Ccu5Z9Yv7ef3OKtu8wiyzUdy3wnLDrmZueBIqTIgk7p
7O1szuVTDohs2BgzE/sZOo0ARmoQMX4eg8fDaFARPHMRz8SOn7q+Hbv7PK8j+lgWyM8tLbAuDke3
c5aVe8wuqtNjN4hKgHLXIOasB9eNvBbpd+7VVMHSzNk2nJunsCi4anCWhmlgyAq9b8sU+MGNKb3B
o0CtNWnomRBYJY3nWo1yvB475d0FE7T0ld339WexBz/ZRm8fjuMzARwigQN+5b6b4AuNiQLDX7zC
sDOpCyORXG10T2YLaYYTnIXSrRz7vGt7LlRtklh4aAMvzk5cs+TXDpe2S6r/HVqAkhbtuhSuU+9Z
RLP01PRm6WwLz3RREPNmYBlkqKNBmcf8UWsiGIcTUmkGY4gWKZXPSMmz5UDVJf1Kgd+c734/y94u
pr5lehbVSM85DgaTZendEFajmGcni9JVIcnw4wQdr7Nkyg+FWdQnaO2pB5iVx1mClDIIUAFeuN9/
gJ+kpf9+2nwCHjK5xq5JWrHrkaX8dpovGJ7nMu2oJysQmlsvFg6HSOL6aJj8bOnwmH3nEJDk/RXj
ST+tctUeV1YRW99d5dblOq/dxAktirPR2kIgR8nDHvVTmbIJcvuMooOBRbjZYLsmc1FnCCLAo3KB
LYFhF8OqgNC8cR0KlbtPvtz7x0uH3UZ+IgSJsb70bOvtl3OVF5uR179wM2nOqbQQiWhp2NVYobrg
nFukjrDewCOICPZ4rs2ScqLvt1m0wSgR2ZsxwIq2qlAzX85URsNhTtNba5p6Qt4M4d7ilUhPPV2y
ppiRW6ZrujdlSzzJKM6TicRLSsKUzeVsp4RqliWWsZklaVMEdXvjRFyG/jUBGYoY7qImy4rv8GsS
bd+tLLlR+blb5S+9feyr2XQ9uENU3bF2hiqhXEtKT8P2v5g7s+W4kTRLv1B5GgCHw4FbALEzSEri
Jt7ARErCvu94+vmiJrutKnumavpmrM3K8iIzS0lGAO7/cs53eMbqazHF6GUU4KaMmpy2hmy5ZNn9
66/gL8v92w/kWkC0EQIhEbPkX7XapW2nFBHr7SDlOj/BUBDfssyryNkdzYjECOmsz1M7mWxyhyJK
d7Na3ejO8ypYcCS/Ib+fWVRD0I2V97tK3GyAF2w491rm0tyPTV7+7lLFqlI1bXkdp6otvhn40eiv
bgtODprmu9X06kmNzOv91TCY3v397yIJahjWG5PQcAiAnYSxwCa073FURn59cxveAmtMX/V1Tjxt
U1Is4kPpyf1ljR2TGgGs4VDWS88TDaOFiQtFecIfOdtrUHKKDG+YGvnDir9vIK3SBsRX6RH7nmOb
e5e1P42kisYIGTAdLWtOcGE7mRUtljxdevapWoEJ+qOwckwCjfnceysTYVXT++DF7XSBisi7Fgbq
I/JazcLbyaGkfFUFZlyQ6c4qCA8fWTf9/Yv9/yYm+p+oE7pxzP6FTmj+9fPXPwuFbv+H/y0UsmzU
QNwhnsHVxS7+JlX7Uyhn/OFJhyrKpuCTLiX5f+qEHO8Pg0PP0bejnzPKosb6Uyek1B8WqH1Jm2dg
b7WRxv+HQOpPUQ3aqv+r+eMvulJtMFZ0+fkU2jvpWY75F4lNrswqsjDn0RUYAoMRsRK/7RWFREXo
BgfxCHadUQ00oCAloQoSPHR55rMmWYuO667/pof4663Dz+M4WnEum7bjGJ7B5/iPTUTXpkUbkcGy
m2YiEIuN/JVQijIhdcXIEue+2hYUI0RwzBb7qdj+KMUI+6PxouZhQbCYBXhy6W4xAblpUCR1w5Zm
nRcCDYebkn0qFgB402JqwrjzWcf7qo/ZzOdEWwOSj4b6IbWYqgRFxmz43xzCf7l1DENZWt6GgvAR
+bj/KsrqlnKqIrlmYZpsxkEUGVk+SWt5PxkZCfu2s+S3kk6LVCbVJsSjxYNL/g+P5v9JVnX7BP/h
XjcMR1uUUAjDFBef81eiSUePsPSYcUOOhMI4kc7peDu2OKiVqrZz1T3GScveL1E2vW9mj5NSb618
mnHPyZPs6v7fSXjd22X7zz+Ri8gLySbiHi6C/wJKVYTeRcOIhFpbjvGtFSMj/yWDbb0fcCozGlOC
MGxnsyLrLMg+fYZLqY3zkCry+6yZzuLapAT1MFnr7TpcqXPltapc54Vx6OrtisGlGdAknX1U3aq+
IXmZujCKyq6E1plA9J2bGWlQNdmsB+IRa4KPx9p8Tmca/qNrDBb5F5LwyqfZEB7NX4Mi6a4HSWGz
FDYWdRa9HJ6meIt/FCNbunDO7dilCEUV4ZPSV9wm6zqdQyp65eyNVaAx43To49Ms0UDsYr3EnN5V
PemHNiG1eq8gZn9bMjsWO9MYlpK1jzOPF4VBjI1PIhzvm4jinJkvW2tkNqDti895ReryajUbVJ2Y
PKAypF+voVctHVx4Y+vLhrxqUX13Jruyw75heIePsqjisCiTmMwye15fAbRq1yfhy2MPYXXW5tt6
I+S3McxyDqMK0QKx1TGRJHqM4/UYmWA395PXbs4R6TkZhzw91G84EOHQS5ZTTvhvnmJ1kxH/01Nj
OkR0W9Lmf440zL8q4wUKvwX5P+EBExqfV2WoZDr2BB1ArwPgFX+dkYutJ3oGYRGhPVrDXeOZYx5K
iedqL/tNVKCr3WU8AgL2sFrzrBA/O5uVCqgLdXZcGsK/cJ96VX9W6TjNYS46FuNZiuCUmLWSRZEt
x1nsnYlv6I1Js4WzBxGxtSNDeCZfFEYH7qu8LeF3oEswb0t1e9zp2N7a3VDHfR+WADDzg1mSB3Jg
lY+yT83jBtUGdP3XFf0jtj+U2lCO2qaOj+wnEgIGev7k+zwiR+pZ4IHc86QhykzofWeSY3C9UWDb
Fp++1XjEeFiWRcynttTmI1jc3MvW25DtFjJT6adIqhJhvNgQC0U/jwz01gyTlWNTq6IkkfHXpupF
sW880pYOcxrNRmAJdXtZXCgedyUmhRVL0mZ+ZDC4+fwQIw5fzGYzhh1n/sqzOqiI6VozKCWxpZpW
emA5km77xtqiibSGnG4mjp3xQxSNKz/6KmHZWMVupR67hPPyvgBZesbrwUQ2p9/JwiJbeK+spFya
K8uk9AdqsUihJiLpEAP3Eq0nzB8sHZd8jsmWt4wNwcOq4RnURrH1vOm61aFbuCyTh2Xmu8Ys3JdP
y4KsdydazofnrCSpgDW+UW+89vRAQdyZwBLnxmubPZK+BDonu0ciQCzVNZimGqIgECpiNidjZW78
krQOgoPtavho8inuQ5I5+yIQ0cRnYLkeIfbFPBVvZrEN9HtzWaoz+fQzDhOGrqW/tswd9rqLKz6P
wS2eF6pRApBLEzTMhCrx62JWbfvVrDqwkyn+cnq2TKefSX2LdRnSqaLSS+GmhGNjRUmwuua0q0ks
J7Sj82rStO2BYB5zI5H3gM94kNhkBlkERtLCgmxzD7xLl48jQjwTZh6+/bUCfFiJud3lA9NZPNBe
Lu6E0PVvD3XJhBQnIbHRwKFRwFr0Um7xtlw3dnCe80jbWRi+0nmDBHmpGmNnMJ0lUzwqxEfsCSsK
TZ2376RMIUFMceYUuxTVz4gTO9s6v3VXg2cXUQ5aJblYFV5k1EtfXd3jYl8a2/xlyUqwKnMn95Z4
GzfWDrt+w4W2xNk3KI6LfIWNnZMuM4k+MBbTuBs3KZCq1OSDh1vckeOTzZWb7UFKiAZvu4rjkMSk
IvfT3lzfy3QRJfHKrCW0k1RJMDAY/8gzy/nirV6qd7Mx5Gjy8CjFIQNJZCmwzpbXNTLcLXBQUpcM
T8ibDnr4Ga9RbHVX/Ijoa0ydZE8oZvhHAslPuuNsNzGCq5kA+AjMWQVZRA06UHKwHi1ngtcSy9T7
KocOgRJ2LksENo9H7VdrEdlhE/dSHjKWWMwO9LY6/u0owj5o4jZ43Ojb4zBa4o5l5mBtzIiWjhSq
LTPM+6Te4AWteeY5AfatgldBJh3br3UmsidpoVDsb6DI0GQX9OaREYepodawe6q1ooy6yavLs+rZ
eREKYUaGT82ntmA2S8t6ILrikG9E4foqZaR8l6s2fhySsrNQVxOtFKBDAM3RxVzPxyJf0up1tiZW
c8z+nBgyiJ4SVB7rxloyjuT0aNwm63erl/XAMUdUXMBlGj2wds66lJ1IXh/a1emlP3VoK601EXMI
VZOVQEPqF6vUJR8+jGaGqD2RcX6biMEdCRbmFFc2+UW6xw8zVZyYJZd8Y+a99rE2VQuDTHSA4UA+
wBBye1YADEgc/JpNUf/pxJPza0wibPDCi9s7koqIELKGhAyvamYnE5QElaY+XOayIbEEWbwv4e7E
B1t4Ca4y6QCjSatiboPasar3wl01ZvutrvkPs8HfbTraSCcux2IkCyPdfk8zghcE8iZXuCgq9yuo
0NQ81NPtPSuLonpajWThe1RmhCUgG23afHbEP5fxRszY0hUDF8P0ikTBZevRHzgr0eQMlNPf5QZc
nY9XrXVgkLiTDchv+fwCPemI8fs0yihw9NRkh2WoERGU2otfu4KQDrKwLJf5YSxBwEf4Ifw8zcwU
dYZTyBNB5oRlm/EQATQ35Vh9j9USe8+Unmt3zqek/lRohMZTgtK/OLFuH/LHml49DfoZMb0/iEV+
CBNw4YH0J4QJdOw/esdoDD91x/ZhK43mpzlkZXeYojIZec/R6gXLlDcgFOEgQxbxik2cRA7Khuer
Nh7xUXOGDJU3fmctJt8llqefC4M/zXwL+Infde2GTmycTBse1Yj0dIvZoZ/LTuISdOMkm/fk9CAl
TAmPYBRgZppw7m6zryIdnbOXkT2/66aWnE6r9Kivl2KYksBex2j13W7hTMMtScy4PVnVm0yHEpYH
XNodWUTL02RO/KEI3L17mQpt8g4TH7eDxyTj/ZIt09cinYyKA6xJnqMSBxay1DnK9q5RTeZOwh6f
UCOLzQ3tbl0+Eoglg19PQv5YQHIAUoHJ3rNsoyf1e9dY5HFdtIOwLmehdofzRg37dZKrs3NrwHKB
gWbpLe/VrPaD9rJPCBwyv6SQVa2dzTX7ZGCzrHeLM3bCHyycrhThyixhTJHDhH5qrcFCN9giDnGZ
IeYi3WopeYhS41NMTjscUcAW35raLHMaVLmykqNDRJHeOc1+Wuzmsx9IPjiNJXpxn42D/ZE3i/rJ
sGf67FaDvM8Up4gXuD1G2qA2k+UN5A+pV9yujmAU1mcvJb4MHCZEgHghVYxtn4c5tqF2jLH13FPk
MyceBBe+3vjS+T3yJg6KWlY/5spZD4ss5iZgtQgcSGWImAPXsvpXiYY88cvGckqcI7ccn82FvBIU
FKkAmDmPUr+sWKT5Brly6zEem+iL3enlzeFfWfekTGbclklXn0SGP4lduJX+6JmiErqeOfBdKFEA
eencWYxd6RDSfidsz36oUshwYdnmjUeCYjbjJ3OLmQ2JDcUmwKagzlEeU2248crFZN6AYT6iKyoS
Tcn0NIppkahOiuy31S268ZXh1ZXfAtq3kXJr+ZYbFuoPhyvunWvJE/4YJ3rB/DYMUMesoa2DKNcZ
xu+poljE/GLc1esUbaE92OYzdsEVl2s9IDWchAAPXhZLxv0sZMEWHMOPRSPqEIlGEBGuJP5rawih
aPndT5UzBajbG0gZ7IE/1lVuA6IIxLf+tm7iGfNIc8/hyTzf3tLuR+NiFkCi58iVtzdKzmYzlbCp
TLU+sUTUz9iDBP/CpDHyUj3UvHpo5X7PcT4ku0TcNm5rT2I8IYAekEPJp4rEJJq6L/PW59Y+35bx
zi17c7cliXWXgQuq/Vol8ghouD4YZj+E8OEM2CF6O1W519xNngHPRZHcLEavetgiPC20s1WADJ5K
bMDQa+GP2C+T2zzUfODQ27JnOeaIVgvZP80aSE8zGflDtUXHJFsJ7MHjgxZTuOYnQ2igYCptT3E5
zDfoOkNC5Dwna+yv3grKxmpuQ+nqBQ7bGHI8OCdUEkwZx+RosP1AG51lxwotHIyXuIGgpMTBqtZm
V6QRCya7MkNi2PSVp1QgYcxvaYpAo1ETdvdNlbdfcPysp7nqsrBDKJakDrr/W92Rzgt52Sq/1Ozk
L8k4HvqWo3vIm+pQL3o+lJaYdv1Uf0b0dbcovPa8mjL+1rjNVc/uNZliQbZpgvUYNyWZG3mxsKRx
ma3E3kB/3awP5GWiXhmLvWRNHRAO+5OQ5Hmv0Amxz1+Q0zkyvZgo7w5mZM77VXVXBgu38cB2otp7
cBeGuFnq2uFMOf0+LgbXfAZypr+psWujPbNhu6q8k20wWnhp6hs4iHjFKegzGT+C5zkor61OJvm8
eE2RuXle/NUujOJho7g6uq1hhInT3vcjJCiS2GtknVQGjVuj1DLlbVnQP/dV6V7Gbq6+8g6iLmRS
HWwmhoCoKxK49dY3y8YCQAhDcWza4sxQkvSLaSJuT950zL2XXyJ0i8yNu2zfZ07K46bMYMvsnRVT
ajIOOTqZ4eV+Zt0yG6SRH+zJpotbkHtLvA17E4T+FFcepXJqDTtGmyS0TFrtzUYj8Fss8v/AGTnu
1t6XMe74FCWftY7Fc2Fo5HNjdgfWHqjd0jEpX0iNdch8/KIUANc+A3LGnj0ZLqrr53Cd8+xcd1R5
Urn2C/If+agt+WxnTRy6VDML6rd+ZVkwJhRrA9ef4uMP5j6LEu58RGxc7X7Ko3MYEQFCnVvQfcJU
+upST3xZHBQ1w1RVZxlP/Z56P7lGUKx9uwboo0UGG3ykguFn/V7mFe000whi5r0oov1Mt2tOcg/m
lvxIAYPcpktOUdJG32+eeNgWHi+Z+8WhO744m/i1SVfcD6plXxRFd7OYHhu3PUdrjjCsMi4SJvnO
xdLP9nT1ixbdj2rZMtSVUV/WLG/uWAgGHVdZEIFs83uU+UGiKQqhwLl+Vkcc30iFSz+D7BMwAoRK
yncXdOR6HQokeWzxYlRByYIGVCTR0PqO4ORaK43kt1/cnb1ISFdG/Dy6crkvKXsTH7Q07ZcpvleF
dyaeUqLtMbp9tqoa2e6GqIXzKnfFBWON+UiTDSkBLlLo6D56WRGTHyBwBxqZP4s+qiarM2FLGpZ+
m43eJCWW5UvWuDT4bJ00Rq2dbU9MFnhBrlSu5T5mE3nQt3jYJv/ZgNTbtcJ8b+fiADTNA8fGHvOt
cvQxn1R7TnpzPnQNryWHkjzAqQw9WXzGLg+IZD8cbAPEUfYtPq6m53kePKYxTnK8aVd8NHQaNthw
1LdpUuuOzmVwiudq3Pi3Ur1eY29NjkskoPxkuL1b5n5BNSDF5B6ed9boOMwfCiMwyqH86NabL6D1
PnGByiCP4mkX9/DlixSufWtDoPFzdKi+0zOEEd70ms5qfBln52XFI0+uGWUPNK2TqDC5BUZnpiyx
Z2cJ0sJ9QQcwBWM7jo7fzOt2itFGhanRx17Ic9Ts2p7wkzV5IpcaXQCjgtzj3cF0fovBnV+ijncu
yfM7kTIl8jI7OcEu+8gnjTTOZj3bFx8iLdO7wR7v8wnwXE6ArZ9tt1fYERZOjvgIwS5jajvWMDmW
8Vqi2wtYXdGP43QLFWEWO85+FPDerZtAmXTfWuU3h3XxQaKMDC0woIdhXkXQ5fMDRkwwPYb53Yok
L5MyBO9cw0+IEiLOhUAJ08xnnIL3A9Eh7EqL7JXNtXuJyRWhIy1/kVn8PulkPJpzico8m+3pZlfq
wyUd9llvfUFe8QMgDI3IiIrf71f9DeH38mxBn1VIOoES9mpkkuF07aFXnGBeyxkzYBfy26SuD8XQ
5GexTf2DivAe94xwgzUih96OS/fOxnCDkaNXezYP89Uq8CdFqSC/rHEtBu7jehnZQPjQgEIzN+yj
IcwUMVRLAPI8fIUTR/mHquE42tVzJ6xpb+PrAn1Xzv1rKTMWd4ZWX7u1P/GKQP6jnERrYb1Lq5a4
2IQzM9BgpLt6+WtEQwOeEC1e0dtDmAM3PpR2C3C1uumO0RBN/PyMNlIX0NDagDctPa+776FfByIb
EhbwxqofLW10oUWT5bdNuRysWfJjD+u1gs96Uh0j+NLqnrqtIycEI99birbv1lJFRPJibba2qjtF
RoJSKAMnOzedcVcOS8FvpUjOMGygS7eEFTeuAjVh10PsH92jgX6cAGKRA1GF9pr2vr007Y5UuFfN
ZMf3zC79Zqb9JY550kqHm5KjGVHzoJrmZJnNI60WGwXKsUuSdkCCc5iRPvKp78Kej5sawRWOOYAb
962j4rqwKkNq1TEVzDZB8p6XgY2RHJ4xVaRautUvh1GglNdnMWdMdt1SGX7HAKUJtDNwxSAcigZg
yPPYMCi2x/jMoIFCsUyxC8iBcETdHsFNMkWrU9bulbftq1acRru3nrS65dkunqq+Qi+6QkIFHixb
Nlu5fNwMEj4ZhRKYOvc6NJYfY8p8x8+q5jjHUSh1hn409dgfOOoZed6XHlTLnn7nXOrxPW9Guwg0
7hxu+OG9zHmPBVqznR1RtTnr8oqRdLk0mfERDW+1MdrvUSyeW1vzXmbofxvZMupKQHQ+mYlBh+OI
XZvfmMPceg8rlSxj835+8EiMuSoxhEImPR0xw38ymZ19VA7IwsYsUH1GfihL9OpGbu/DSg3R742A
v4tpzA2jGX1enWz5IZwsDjHps6pzGIievA2FOq9/LH8ISaszp5A312n9NWAUjhiEqfFn3PUvYz2/
ppY69JX3vBjgcxskLNeU3QXzXAMXgNH6TP9XtZ9Yhov7KEnH4lyL0V6vDTKQ5hcszS65X8BcRohh
8TUhQe/Y2TX8+rex/lozkR9AiNW52K5jWrlyDbokrgjmWUdCxduxbbcDlXQTCz+LpAFSj+miDBvb
SsQ3dDY5QaimSLaHVHmG+9FY0NMRGrWVqN5zFhe4WzB1L1jxtK3oTeD22q9ILz11MwC4RQhuMbae
bDtqqns3qjvPrxiCG8/4DJCtCBQS9rE32C3dWxhBzHPLeLe4w72TvIkVHfJJ1rQYhw79E+6BMr/F
VzU8+X0Q59pdjo45YX/2hbu59S9NkVftFr5Gfd9zQE5fB/ysLu1dLfDr+Bh6DPOoltyary0DhOyL
NTQTvAIxTeB95a0jm3ybFTdfekUAz/x1S2zMR5G3cSlCMOqLS897YL4SF1h0x7Kf2+6IL9ec7w0y
otFZ1/RTL6xnUKUhhrbBexM+M+H50BCHePJLDXZVYERz9kUx1S0LqWlqiRWRm7v9FAvTfn/Vuk9+
VAZpdugUV2t8metldp7j1s0bfDPMG7O32Uy4hWVSS/PRvPmyODH6aEAMiPl+Q28uC2tiJOKYdtKE
eYeAj5931Oo4KerEb9ZiVIrCLje74zg3Sr+yjOhWgq0HoyUqUKXc/x9OKx39MfIk6OGgowhP/aZT
WYZ1PLbUR0gA6943WK+Xb42rs/qntwnKIrobmpQlTYvhQa2tSeM+4LKyjvTZkb4s3egsh1ROU3ln
5E1rHyr6rrcmskdWF8mCJnzpGBwsXa5/V16fVF/ahIAU4FFJfTXcOQGX4CKD+yn6iB1eLGwXSWEG
q/c4G0gA9hHT3RYSbrx6R8ruvGcaaZJ5Yt+WYydzmCLqUeKk+OHx8BihTGdKzFXAbb20baypF1XR
roFyy/Kdmab1C+EVNAl8an12L1o3afcOV9+5sov6vRhbkNxR7AxO6IlmD7AiImp4W+Uj4bI/klUY
u96OphfFe73bmMQ/mPZUfOQc2u2UyYtaPHmpuluTEEVcNTExJrew2LslbV/pSqxHHZnnsnF+kNn0
fYDjunPY3T9hML1LQOHhai5vEY4Fv7mHB7WGaR50k8OEvEtbfYrR3z/EZSwex5IQ4t2C14i+3nPH
n6TpRlczTnIk4plUH0wxeKGJLNBfS+7hhyhvipfEbsQdY4mHkYHk9yRS8x6nuvtRLje/Yk/obhix
LLMm/J2AOOvyHTpLww7GTr8rZ50+2O8Whzz3sgOU9+UrXA/O6iwDbK7qTbd+aleEzTvVdNlGi99U
xb+wEq+7HBAeisid5XxMHi4lSJ/Acdd3hCpB67nn2W77AwqJOID+jGeXKfCxgSKpke3z9ZsPsvt0
Fu9MMjRfe+Zld11W7aM6ZY7OVrg96qbLdxvkRZeDYY8XnCVHBzV3yGnNWuZT7Tz/9EzzgizlKJyk
2I+ACT6NG1gpFz9qFCCB7grm+ZY3ftnIu7xb67blbyJI2XeOuQJLNmzb+b4Q67YFa1lkJYPVZeuO
c7no+NALOknQMLH3qzR19IzyIDlb4BfYAgDR+BKJurP9MpIoLm7nQHkkUbS8cHqzBAcUykzb8RSF
hjQnYz7HDjHvx1hSc4Yu7lOiafrC/GmWk+GECUnYxV7VjFx3WeSQGTKx7fwSt4WcD2LbWCCMJYiB
EJes91rwAaHtYqBlhtRrsX1uJMkcO0fF2Q+vzXUKqz1PqiBh3TDsqmQoF0xmVfEyK/jZ/lxGejxi
vjXjUCEly3xmt8I56KIfGFlTCH6wMuazVxGIeoHjGdMvMpraj5qE1U8bdfab6tvkN+sQVs7bxkYq
iEUBXQIDonqi7KW5JIRhMIKIB4CMpkELwweSlSD6USmlm2PZ42eyZkkZsiwysxOGcQ14g5cJB4XT
ol8wNFrVPRY942b2LxvjyEDQw36NkOfFwiXLVMsFR++XJtqE/aDKic21s+XvU4JDO5jYWKd+z6mB
tg5BLhYx6abLGbMjj3HH8pBxa5Gz7xJVVoROXDdRaJRRNwWpiwMBw/hNHd0X3XrpJsrZoJpT82zG
GfbcfEtV9bpgg4yPboLvyFfUSPdjSUIUHf9GldKmVs/qjBJpOLu5J9yXSlks89nVMopUs2PeZ8CN
iXjLYx7rbNEbjhHPyaqg3cb2OaVlTne6TJNuVw8IjZVA0svgJRKfopQsPZg5w4tEmOCNL/Q/DPsd
12ZbhlPO+Y3lzM5DgXmn33FTpy9aqz4J543C6TUGcAZVfMitl1mvxD/4f3MJYUXUaU5hrU2MqLg3
04aFCKDZNMoUCm/bmd/ctjSf/5awJp3n0upp9ZL6ZIP8vpGpvejR6ud1Bc691G9/i7WOLEixwy6C
rf8wY3IN9Jr3lR/Jfvz5N+wHcbHJadgx6pHDvpLW9DnU0nogC0DzAfLmbPsNn3Jz+rv6478lMXxo
flXfhu7Xr+H6o/kra+z/DVv2P1JpiADvXykNCYz+1RU/qp//xDG7kbH+5PIZf9hwxRyAZJLyRNv/
yeVTf+Ap4QRH5YeKHQkX/+Q/uHz6Dxc/h+EhyHUUmgWUiH/KDW31B7oFmmh4Ijg+kKX/d+SGIP3+
i2pHOujgPH4yHijD+YsMGUlL3JqpZWFw2JK33PbywEDcjqSKxF2629Ygfi/fOl5/Gssp0WyWZ6Ef
8T1Ep2RrjV2TMLGCgQHKuB+ab4lc3pt+rE8YxMyHcqm9Sy6K+I6h9nSN3aEuoPlk9bUCEemnm2Nf
CT3ZKUVgSxN7xEuwbZnOS7q5JzcHdeSI5gYLRnZ8UbBmDmPk5OeMNDvmnvX2fdGZGS6TIv2k9ur1
Ek9SXcxs+VZxXV+xHzUHqTvqxmoCTRr3cfc2EAe9Y1XZ05A1X5DLVD6ihw6zGlT+gM1VfNDrnO0K
lvS3vjFloLh6oJeSVB1ai22aX6bF8iVrDDa6DskusVdbbG6o8CSD0LMeGOkX7Bz3paWnz5kbZt9J
+1fXp3Q9dcoKF9NJYFEonFkjETkgCKvGjj1dzT6ezmbBWsivTBMo6mRpLNBE6BCvLbGMLUWfvBnV
Kj4ssaEZbJgM4wJFqmam63kh95JNC+qh7zAwrI8S7xuwD8nutEY29Z07JD936dp860cZc4xPxRG1
VvF7iQkdzSvWGRGT7T4ZV9JQq+oEwCTSIbSvA3Y5ZgLUVc9z12/B2Kn4GstNX/pEUdpjxZqOddL3
m2+lhbrUujYh23VkmnFWswk1Us93MJ56tYGhq87E6FNiI17ZwFbgZmQzWK+IQ0elftdx61ymjkyi
Laq3L9tkqy9WRb3usPtFmS69g9uK7uCRVHEhZkP5cDGcMz1IsSdCrTpqxk1UPlX3DJgFhVxvMia3
TOvQVmjC6SaZ5LpIk1opzCeSJEkHtW8x0yRaAg1GldQs+oBs0SQjaavu57I59EOuP2Y8smwXasVH
VxihXvSrZ5XtHutRHaAaodDOIGvYmHqvVU+UjIH1DVYKChYdFax4SqVPpbuV3M8MNRu8mr4ze/RP
k/EiASw82U4EAYVSTDAvjpJd4RQu+D/Adkmd2W91wf6nG0RMwgLZWBf88AmawH4laQ+iXh3YfWa+
kQK6HdZsmj7jCX17FN/sxHD4LASGi3lCQ0EbYFREtcRFF/EXNcBp0Sl+VMSPfqrxYnsr6jBJL7wb
sQLQr/FdwqlwLHPHzti50ayWd6tDB9GzD/6g41VP9J7vuTA7SDKFvDc7Et/jqaREMc2DFMp88Gzc
rD0JHQcqPDRPDRAYpgqslCfHvLYtk/SqKpsjxSz7NR40gtt7lTDObdZifGlnogX8yDLcXaTGN+EM
2zP9XxNGkz3v+7rcG8tSHyvBGNsSnRHQDb3BuwHxbSPp4VUd77LMLb6UyfKiI08fRyXkDoYfT+OG
PuBhsTPW80yY1mEh0iXN88doHCM2IIOLKHlexvsWx+O48+oMBEpVt/kLaQ7LUbrz+DDISf9ql8S8
rO5oByXR7CQeW0NK2x3NSKbZUt2VtrGI3RwL64rQ5uaqiecee4XjVfdJ3sIeS0pSDIy8O+Ae7fxo
3D4grQATaurtZ4vvOvXtkpV20/RIJWxnoV8gvgIOsPeLwG1QU/x5B5Gvw7kqyvli5chnCxMye5E/
58JWTBhnDAm+EmM5n90RBOoDcGnqdtGO+evNGXuDk+E2yUS1falFdXXjzg6lG1snrrIEBeXSRgVb
nZonlC7kaakduzkZyE4PSYTbOswsLN0eZVtaijOQiTlc1nRgGshxV7RTA+husoqdm4qXYhycy5aX
2RPj+n3pzS6EMKQImtSFcLB4dPM6QbriRGFEJ9KHhFLFKC6S8S6m3CcLybYPVjPYoZdPn7Ilms2j
gzvJcfX2JvxCtEA8QfinoNjonqlcgWwq7bLtmjrZtJvS8lCXfbr37OrTybvvRV+eAA696aK4t43k
myNSD9ANhSqOY8cBzGSaY4App7ltRX9MjKOuAkPvnTJvD4mU3dFIC+iccpDN/yLvzJYrRbJt+0OH
MhxwmtfN7tX3UrxgCoWCHhynceDrz9i3zkM291baeb5paWFpFSohbcB9+VpzjhmncyqOamWlhEN9
u0Sj+24xTMYo6tVnolYchlmE05RMM37kXR3uioWJAm63KkbDgvrEW9sPp0LMNS23pYnuwoEFSsNi
HDQUMrgcwNYAQbJaGNqzwXy7WuQkAdGfTpXsrwbEX/HihQ9uJThRWOZnY6zkbQAzjvq5ybdps65s
21GDaCdHCx8StBKX2eidqFNpO+HxfcRzm95VIfJqsrPDh6rK0Z6M5TVe/YoIUDZglDWWqY8eGTpP
agrKz3ptoULAXwliWiTJCQUULfxczqx2Y4XsrpzPGnr1IQStGUMWTeIkDNr3UcFXRG4EF5Eznn8S
6Nx/JkKpvcDvzcBwcBmgLL381TLRg9RR2w9aZUQNoFII7zzO5FXs92cnLJYzhoLklbO4LK7ytqvu
5yT5EsZUZ1J7EP2180MaCPfJcokSMfPa7tN+gOUfqOAUlcjDw0FmH91CZ5Bmu2uhOErVqZHJ3Ozo
LJ2Cjt2FdRmGcSHlgQfT3hatnK+kM/t35WIvyFMroR7IRQk+G6e6n/BqT3vKqlUwReBYxC1Ous0Q
LM29WZfx1S3tt77ljZrDPkVTgJ6LGWm6Kca0QsJGW0PUo/uCE4/zbzdJjlGUnsGm9Oxu22mKCAb9
hD3KSvnvKg/ZB5Wrr4hxSm58p1K3GSZhWhP9fGJw3G0zi/ylpQ7pqLZuwe4dzdYXP2PlbQRCA/aV
CVYhoZXiKs1Ci6jAZdgwv4A7ohFxpnVyvWa+e8gqyxVEjaEKZLKF3HnsknVPPN7B6lVzbKf6xoQF
B8CAEeF58pgQWVNm0zRfVp8BjFfu6AOg+J0urj4DePUHTD0Elk5ozZumEGWMxT34RSbzfAybaLlt
OT/DzQ3XMyde/VwABGQLEWCeJrhyKBrt7n7qLBwbFeZVRk5+IRFi+CgC8ioRP0InLAcE08KgnYao
1+Zpug+S0HoqsbNukEmB5EJAqF5XXXQf2vVD+7qiEf1dud0onrKkmSUpSCRHAR9AYrcy7dL5BDtV
zLkHtS0lqbIPuuYg/SJ8AR7zW7vW73bw3SdMEuE2RBBER57RBZY6VX9GroKla1dFdyjB1dxqVC5U
IHX4ujKuJrpksC0QpuIgIAtSkWTtk+f1MN85Muy7qVwfZcGj0oXENw4GreU4aLwNuiAbjeJx09ZO
vfUkjDXApMsd46k3j1pyP0s72ddIhHfrPBffYb2iwoYZfhoXdtLAJ+OTibbacSe640ye2ksDV383
1T86zwF3ksCbQtH5jV6puG5AlvrEdFOqAvKuPwKGpZsgz6+RuT+lmtGMGqzpsxjkbVEO+r6vaMpR
pzxor9tjer6l4f/ttNGOLOtHcDWoKNbHfPa+3NI5EPIQHE27OteSYgmT86mqgvsEvx3dPnGaV3y3
AWPpTd8xkfAy/6RTn71nTucdCyEubBp4pbG3lZcdnKVaf84IE1g2zUKJFsGx2SeZ3z8ucyeiY5K3
BoTX2NbWQxsMRGFBN/0KqGAfoCcNz4HAbbDJBr+g47+kD/BiO1p0FZFcF1P3Orv1U8KYEEQSkStj
N4Rn+h/pzqxmvYvAodg0tTRtlhVBxFW4+ohy0ZXTR0ot82CIjlz2eIIsdCi4vNORLwE1REbkcsN4
xjr2UZEfQ7VyWoA0OTAeZGpMMqR1jwjOx5Y1DuutV035t+3plCNX28a51O1txug7hpYi7z1HE7Ku
aJs0s8AEdbEoocy47WYIVFXVB3yelQW+a4T8u5lGothcNERUS4qMcZM0uwpjUk4rNb9GzoRFiw2u
uyoGx9DBSOebevDixeTvPqP+YtM3s4VTEsqdA/RaJ+Mco0fGH8agQtyrhc0Vncsjyvtm24zvTQ1I
GN7IU52v9i4Y1/rou4neh2G7SdFqnRvUU+fMdYeDoT35gHnruvK6e7/DsNH7afdmW9p97KDMbUan
YMC1ONkNFoRs5xl4zkFR1QddBOlJOoRotoj8dgsl+F3ADPYmEzMTvtrHC03vGxFPAF6y5vFeHWNO
Y1+jPlzmG1KEHgI5iWtvMNYJ3lZ1k9AD2th2ExU7P1vqco/ov35EpvtrLFrBRNJGSiNAPAN+S2GP
5qPVXEteOwNiC7Yc47/8JXAMr2yaRo+Iu8s3bHXMu+BHpd7OoNR41jCgOD7gPb18gzq4TnOPP8o8
fcgTp5kxATRqt8B522Ygs0E3wchJEXPHmde8p7DSb4Xl8bSh15quYTczAEyV9a5REO9qOrio+yv7
zORnPa/TyoG1co9lqJr7DqIbx8givV9NghADJMOjlOuwz7S9xh29WTBN/vxTT2LdFoPFY7fYqvul
VN2+Sbrn0IJn1iHYLi3KnrzNYry17uuMuubQFn75NHWLvTWBRLK66upEL6+8yQvvmYeB4mdk/n9e
rR7Cs1bQS9rZ6k4w0mnvQfBkf4bF6WUdMlDOH97ld2FYmczzXb0M4RPqdWpCJ+/Dd4JLu6vehMPF
QqZu4ETasauX5TlcJc1tFKH09BdISE2f/wb4D+zSWopTiczx+b9aSQwP8kjkTFJkl7cLAp5K3KOM
6Pflgf0pwsJc/dcYwPyl0SE3eBCno419aUMffIZc5N9iXSKr049SqoWcpL2guBVALf7NCPlfNeie
/38MFLgA/f/f7buXUpMo8P2n1t3l//E/kQL2vxwHzD1YlUuLLJTYR//tFHacfwk3YMTLQJhAC2Hj
oPyf1p10/sXfCGETtsFf/ql1R0ZB6GMrxiUnItfl+/3FGfyfnMIX4MQfTZp0DDm7RBefMIZh/Mz8
/R9iYBDLE3aM8nBblE4EGKvwzrTL9D9QJ/6vV/ECfh8HATHz5z9fBXJxWOdqNTS+c/zpOPKH4zzU
y88/fOz3//6x/5gtcGFX/PmXcYGfAn6gGcpL8LeYbwmGzoUyjEatBWue2WiTmeMdI1hA52Bs+her
6derthQIAP/zpcVffYvcjQi0Bxp3KKl2+NfcvTrpekSfuEegSInwJ4b+EBrYwPATTd7U1OtuWHIF
jtGh47ENwih9HYQWHw2Nn2RLDc+UxxrdCimsFTjprtZ229wK6Way/Ief9e93gySXCJ85VKWLQ/zy
q/zhnnsh0CF/hIfeIqDIb1uDzbDs3fkfqDd0l/9yNySzOjrP3HAEpZfn/o+XQZcVGuOvM2l85UCB
6jqzvHMGKJI3YWt8PW7UOK3FewYvlpXzP9+Pv/2OIZWb48Og4F+H5+HPFx8HRIudW4TboLf87Zot
wRVHev0PcKq/3XT8SMIBOEL4zUWq8ZerdPhAk1R0gojZov+YfM7tk3TVq8zXf3DQX77Tnx7tUAZA
pPDFBq5Li/Ev9wwPC04NRHTgeQSnisZPOF9ONFXDebauqlK2y//+E0SnAuvTJqeDKdTl9v7hKcnH
0Rsdv3C3klP/MfMn/FLE7v4DG+tvDwnrIfPAQPpEpHiwFP58FdlIT3sFV3FxvTwWYH329Dk5/s65
e3Ls7tVtl39CXf3TNf/yYNaYbhdv5ZpO2F0qSLwKouy+yE/x37CUI9phRnb+z8/j36/JisTvGtmk
trCkXwYof/g0g3RGWVFMDte0kvNUrMO9cNf5jPeIuksWhjPkhGgi2f3n6/79ufFtdLI2KxMPKD2W
P183pUkTFt3ggIXsqsdJ6uwT+oIPlR0J2WaCdvQPOXB/eyVYAPlHcIyFPOFI588XROgAprSTcisG
HA0iUp3ajnZd+NsuLKzTf/7tyFC+bB1/eDEcz4MGxoUiz7ZdTMZ/+WBF26kl6Mpp2/u0xg9jv8Lq
V4U1rG/FgHr+gEmvTvZpvTrNwRlohIPhXjhcV5EfHeFedeJzrmYb1V9alpM+94pm03nRwWLtaVaj
3GnRiWEZmBUyCV0VHoFyGrrWrmG2MR1Y1mDZLAEsseM4XuYVk85NQMNhzHUMTL5WdxrDjne1TIFo
zgbKr/sWArzotkNaxeB0TxGpmni2aoGHuWtShHdFBsP8p5d3yA8XqMXttWH04h8nG4XrufCZNgtd
cwIF+6/e28YJ5IkuJAaZiBgfmrITZJwY7kVL3IzNAHm7TCVP+4SI+JAzPF83Sa2GcuNWaixBUkaM
z+kAISZNLVncmw47M5kDTjjdg2LMXACRgXonsNxCvbkWUu3nofPQxgYWExUyAEFTC21nd2C2AJQD
YupfE+KUiKsXaQn2hvP0kn6xOnpodpQDfyuLk6RHfIrQ2SlNv9Fr4L0MNpbqjWqXlY8Qj+4KmCdx
LjK/0EnjFYf+6zIz8DlEnGMgrcL34BDnBJW+QpIQHh38odbOY4pCw8v1kgdYG8Y+2IuIftAYHEaU
NsvEYMg2RmNs8Ko5FE+G7UI8eJ0s+gO8gNo5rMjrFEBezJgprvNyMMcZRLGzz+Zpsq5NNnNct8BZ
IfIEZ95s2jUlq4NtIjUIAwa0lK4o8G0mkDjKe0f08HWnbuCcIezqwtrVPp6A0YCI2IVFI96KAhrR
NjGlvOoBEnLYgEyh+mv009Ez7bJWAMon+QiI8dS9EiCA0SgjdSuCWJp45S1eTbXs6bckJ7RhA09C
llXVth2U/3SxQyGXcsuuvWJdp9aoFS24baOJU4993Uho6T31Uoc6Ddg52pXwvRsGIpeQ/cI2WtZJ
7G2rqglhrm2CJbAgdq8TzNNnWuuogVzXwkfR0hFDiU5yorWZ0oLggTotDfQWHpvfPPmQd/1WTRb0
iCR5LcepI0LNHzVWXsLc1HZVDq8F1qP83K6SWcc8DeqhGfGn73CpwY+yeIlcXiv6A5gH2vStrRrs
hXNpMcFKe9DlsTUu3U+MH1gn86KdMN87/kL7GEo85u9xQv21rhgsYmMS8QtjlK5jT4ULDs/RdbHN
VsmAI9VhKBWSYmxve8/wMuCtueQ6GJfjMveuXI45hl9v3+NJV/vFDRUzAc9ZxzuVuYPZBhm06Z2N
5l891xbk6kc2wSLfM4UjpZv9rbtdkggPjMD6+TGmxn63pq64u+DNvMOYz8jD0oLM9JOmFzRvIhz0
4YvjuvaZV9f+oDW3AMRTlvME7GaNfpTOEqakdYBexWAXCh39oC1QZ/duj1GsoJ/ZrHyf2i575kUq
kV126CavJrXGJjMFKK/u791g1P1VXonxaYI6mMHCw32OhGdIMsCydsmmvA+XymF2gt1/jku8ZMW1
qqjy9tpZeue+S4FfP5qgdTz4KoO2pmMNawadZJOXmnicUszPVkeoypF3s6kYq/Ve+J369K/2FaVp
AbUNJjhODmvGLG/MakFgLygEUJqNt06NlGg/ITbDYZ2t+Em93P0RaLYZRnX+mp4ugI8H22LTRVW7
rg+YSd33ORxITYqKCdtLkpAQpbQ1fORVXl7RNTXfohTr76ywtTwAfS7uGFGs+t7QB/tMOif8Adcp
eEZIW8ImyZmebEI8R99RmJh72xuJKEl8qb+LdHZQE/HfYqPcoej20H0jfaratTwUbDTDNiQCI9+U
VRv4NGxD+yBXbAZHYRpGd+24bpEDu1OMnzkd95OTO+OW5qDxN8ZraeOn9hB1eBuL1o0D5L8EeLF8
buppaZGa55W/Y8hsQhKxivYjkCtT+7rASHUkMMYjHMORZCVgPbO+essGsGyqoH6LllY/r66PZhYK
I7P1XrvON3k5stk7XesO52LBWo/tecRhk7a85Qm22iNu4USfemZvnwazEI6wbB7fe1Hhe6097AYo
F5f5Fh/6+lD1EFnjMUuh0KTSz6wNijt7Bema5GIjsLmRzMUP/V1Xsvh0SyJgNnnU028jgSaA2Sk9
eqLI0rV9qGyUB/vWKhhIIXTQEHwGIO5idKfP0Bf2V0V9QmFF493euJZh8ib83OSHRZbjjQmYSUCI
nz2mSI077NqiT7mLtM5Q3y9E5kp+f5rXRd/QQDY2IIIZf+M2wwnILIZO9T12gk5vhx4X1HHC52tv
ksjr2LkDBQpqWHPrp24S3MLGatEETplBml8ubvNjcBga3y404oATe+wdz/YyedDNo6m6acwoxA4I
rNo1duEmx6Bv8u+MjnYRN1bAMMdtpPryCefq9+VYYFnq+UR/F2GhrW2yLDwKdOww1XUMcXYEGaTJ
YWb8o9h0l7skNIzOuiBiWhItSwbxuParN2cu8n7fJBHkVELLeJBCZnordC1KZawTQmZ7gYsVNzeQ
PSx0yGLuZ61ceDR5Kz77FCA5k57cBpJSljgEnNUKPwESJO+tPdDcKk2LpQJmtvuyGnzI3FlBJsw6
jO2nRYAhoybbAdUya2daNkM+O2goNLTo0KmSdK/JVXhMi4sYjzMLWVVo91pzaAA72rFSKpi3UoIO
2pWARvdW7wAUV2HSXcwa9bLTgiTsjUep8zNnMXwM2ZSbbc1gfN1MofHBBTcl5oaBqmvYDWvIcikw
BmnMhjpw97hA7eGE/jOo4xEj1UcVTj0jgHFNkBakTjHu+mTBfZzgIbrklIz2ilvb6Y+QJ/TzErKu
nJKmGkMYH6ya2yhflX1rUuwB21yV3NVyIK8APFhn4dPFHxXPjl6AUYy52rlgPfz9WsnpZxFOJaUq
U6Yhxk/hI4cBplGwJPlWE3vZGtXM4RgHYoEu09sCQp05DrgNCDKVnutuVk+JU94oh9pRlXh6LgOo
jyrzcCFlEA+no/GD4TFJIducPc+mvwoTPoOpdJnr4cTFGU3SoXvXKUgtB9v4qX8M3LoY4Bh2FL65
6PM3A/3nUzumCHeoHMNg60158DupCwWlxE2yLJ4s4/wmUCh68qsxOttGYYyErKhfJ9ypr4OTwulA
JMDznK21OBANKS+SpwA7ZNr6voq9cdGv9N9H9vZgVD/nlklWk0/TS6/VeiHlKziw7cAvTSoBpvxS
hrrcBCbF3rZ4Ubhdaw+N51z6zUMzE8cSd67KsITVonvrywmLqUT6j5PEX9EDj8K+9HJU8GphP4VC
vqSQmiuxRlgE8S5chvSamlTS1kA00jtQ9D3mfRlvWiTabdD4Bv29FwZXDkTQbgMX2r1ZAZS0W9pa
SClWDBlLPAUcgTea8g2m+GD3Jg7lpKLzkizTtBOJ7z81weyVByVkc4MCaX3XVHbFzp2Z6SLjiSjk
HPrcdKHXzpwYiDZvyUIW2qaG2n/L7eyYbhZMpZm3Zc6Dj9f2R4ahi2nJVJFcNhX2k+MszUtfmHqI
XTMk31M+d8w5gXncRwkTMuaDJSy7pV5C7CrDJfdHz+krcTB5FyOSbqOY0nr+mrK6ufVI7OGswY2F
VLnmfb+bSD+h8MUECtqEkTCr1mA3JxXmA4W/vPh0lW9BqCcLznmzvFEye2HohDFuLfjwp6JtTpIm
P2ZjCtWHlRVS80hMbbGPojx5IvWcTaSaSVpEoOt0eF1H9VvwP+fkP87dT8wr2OX9zNV3pkg4CsxB
hN6r61dT8LlH6kk4tYKmmsAzqUbE2NCKsH5tM2wfoPxm33wwPSIYJWo6eWMZ1vbt1Jv2iSG7xeKs
cgyJgN4MaKOEHf6cuDgjNzNL0QsUlewnecFqJiwtAeTAvBfWBVSSj35xEbgNZg6fICf5ISaWdvwx
aF/yn6lxD6afJQNY6HqvIQ9CefKclh3cvkgTh6QQVP4jOmLaCXQgdTjkL4J3x+KRcCE9CquI0DWv
DQv7bHl2sAFLtyI3n3gmKbw873cNe6HdjEKn5yELqVUypdshbvgzhSyiIl4R0FboOgGaj7sJS3K7
s9cqCuK+rmtOKDW+k62xNF6OyeIQu5kQrxGJ3NdOQ71LaihsGyI3vIpVN25xKuSx4YfODpopUsIc
VLgo6lqWZ2lC+YEC0sNpKQsgCYlgBqIn9IjgqIoGHQ21wBViIIZGBSSpZpMb0ScPyM0oCNGYmY8J
WcpzyTEJxjZfcDtqgSWfhmDEEqNtqg/yYy9FrtDuSqZqd+ENjKAKmO8s3f0cFcWwT60IY1RWD+Oy
mwozaCg5vfNFckH4YfK1fW3KgvHiwtaPjLOy1HcGr6PbeKBnkLFEHMDCOmTxFpUFr01bQAc3I1rs
3/4ss0eOVqBkmcuVPzqZT99Ml+ZmP2c5m5CutCUPcw8kkQajh66rlSUqBzJz/d/4+pf2rllcD1bb
tC7RpvXGCosNx9IABdXi1HuO28V3hq8jizMSrg5Ctm12TpoUrw09IhcvaUpsbu4txXduGZqJNemk
HSJ+Z13wGHqlHwf45vTGgUV47Q4eCpuxcq9J28JOCH+HI2UW+s6nA5jvetLz8EGITX6RX7FwbNCE
DI8MrqW3CZWdFZS1orC3pZSVxJyUts3eH1Tyk0JgbC5Dr4XTKgB6ROttupTEJvHkb3zyo26DoAye
iKKwXkZyIT6TpFrZw908fR7ry3mlSNrRxLj7/KeZcikjMCtHtAKPJnIP0RTxfSgD6EssHDt+YQbI
3rGYqZckcHIa9nAvBmzJTojntF8F7sXJ6zFdhv46nDiGUkhqR5f8HiX1xUGZoX4uudGEH9RSHsu0
9Tp0KVGGs3tIhyu9ppTv9txcMXWQaucsdm6woJerAcNu21acOsp9NH7ZiV0+YOzHyC27x7I0dQMU
xV1ZPWSN9iIlrpZgldEjF3XpUkpNqyw1OUJrBFHL4SGgJGfF3cF1zy98ukmSgCJ7RYaT5XxEw2WY
7iheyi0rMJytcBxpICm6JNdjvbTWIcHzjcDAy8itW71GcnDQgaePScSB57NhkOVsGZ6jN5hN671N
5IkSJYXSDvuPsPH7G1cWd/MYym5Hm2qtdl00zNm2q+sIChQO7a1uFiIYA5KqXoegoBnjDZP4xLJP
ZFjYQ/wiZZhn89xwGkuPU8Q0FNW2Ve7HmQcvtvIFYplT1oO6qs2i+QrJGTRk/vBuZpXKWBLv7uJf
DvgZGtfKPgF2cJkG/3R0pXFfWUfdzqSrQazjwfKmkSuYBXZMDO3Nl+TdrXy0iP7AK7o6GvI9DKD+
JkeCW58MISsrkrWa3WwosExuBtw3yHO6jimKzgcEJ14qcYXXEcrolNs37QsP7zM5XjwrO9ujT/Bu
044q9nWTETg0W/MQbuZaKj92mSSOcYAH8CCK3vc3flcUqPQU4ZRbpzbzC2/wKqFc0hXhqCiLo+aw
5KN+TfCLaqkA6Gnpz9+laN13jhXYPlo5rF/e4MuzI/yZpa5P/XcJDfhNF47+SuuLWn8iRpAsptnI
b/rDCCsGL80Rs1OXLPvAOOMvE8zy/5Tk3UfU+AL9oCLFxcnT8IX9CRipV/KcHqZpIrMPc3lwE2pP
vQxunaD0Ylx9X6HheadzkRBIapH4s+u7/pK8KPqMIJrgssOTrKrJWO4Ewk2pcuyqIeeIrzVRNF2K
jDllr4qccLC5XeTWGewUNFQIL9gt7OQJhpjO4jpIbHmzhn0Lwy4B6Re4CyxDMVT0kyw9ueZYakxY
931ON3CryYBpt27QB84xHxB6bXyWWZBvriKJck0anFI0JUk6Wx3eiBHmzO8GNtQE0xtN1WZOAe7E
Ewm5hHMRT1i/WGXREj3DtAZnwjA/Kz14CNlA5DbbQXLcPE7BEOC4NPgVEBUV6hqkOMu5hweJVWFi
hkBnD+8hKvLOodahv3mNkcm64OzRBmyNzPkSIHLNQzgGc7QR2ifIeSBe5DOrMDvtJ15Cgrhz7Gvx
rPzwza4jrKLY2tm8CT8h2XNui4Vqva/9uwVclXckszri2CCz9I1QRpR149KiLaFrR1OtzwPvF9ME
LbZQ28NqU6CZ0NumrYqPvMPTAAgV6uEW2cEl2dlZy/DI0jy9h2g4UuRjsqHStmkubVKEyQKTeYOt
WSadeiNStP32Els8FSQGJTt/zAw3kwYV0J2+e2HFnG4dWDQwgzlSOpuCBfq3W/XlTwe6BRt+NVvp
Yak54Oy8ZRLviUxJEB5HDZZjgjB5A3HFRgdZRp2/M+W8ejurlTnfj7Hkws/lkVogafLSz6pb3GP5
Uir0rpabwhAjiCgigk3HHP6Th6VsAEyh6inuo7lwyN6LGgcTYTlFe09M9W0LLqwH8RCyFS9eEr4E
BR7Xje7dLox7/3LOtIfKCfetnwDMoTm/UrkE4xLuOT8l13jxR3Kn0nToz5AD23fomG1HtK+T/SZD
2Kn2jWMhbJ+jSj17TFW5aYW0fiSwWJt45UNo94rmHvGDBiodeJQIsQ1Myi8TuZOIszCt32wkKMlW
TaJ8yadW1zvhAKrf9PNUB8BFoWWRE9Wx67M+zMCIRfnFNLm/kG6rovlEgb9SFfdB8hHQ+yOyK7fd
7uekvDXZDV1AE5k1MoKQNEm7OrXGMt+uHIdfAvBGuWGP0SRaDUxcNr1lrIgYr0rceW4wlTFhu2jt
5diW87brIvLaHToTN5oVwmJFxFQSeIiirwEY9W+2QIt8wWI6J9eME8hJpb2vyk3DLu66hJ6s5YfN
W2HnIcJvewnvCl/Jx4Vuzpc9cn+R0wcWeLyW05AnUWwdcIiCcJEiUL+7xicgSK2LdTOzVeDA7V3n
yMC6Umen82GULGMHDEYp6tCBtux3hKmblWm0aripKkhigvhQNeMxKH+iRy9m3iTIP5tsbBnWtF0u
g40b5WWwMTiKOavIJZhiMwxVuOFsRgQw6uZ2OLaYy8/E/nS/CmlnoNcs5gKslyZHmRRyf/beQspb
3NAO7yhqE6gyCz0yByJZkH8gKecx4VRm2hi5KO8vNpPhzpP4g2ffA4nVuVS5WJJGNF506C/afwax
Fk2dRT9nyvG+nWYlM6FQ/XxbdRhoNzY+W80W0GKM6nBsPLrZSF2ReOA5ttYCwQu/Io8F/vokRyHP
qHLBN+6vxYkJmrwz7jDh9zIu+bmpoXu483VIFwBt3ursqBqU3EwOOyY/Cm7c2IbX8wxINyV3JKEp
v/GpFv0r5etcbsdoTcVp6EN5a1pl34vLU01xxVa77QaFgzKoXJrKKQNf8soIMbk2EBkZB11iSe5c
i3zmHfIReAamXHiXK9069k5YIMgoBKwkPGQZI0jEyEnCwtSAH96pniTtfdTSd9m0YauLCw3FVdc+
LysFpMPGeFPS+7S2LR22FaLJ1HzUoQ87BsuVwAnOgfKBSsRqdxSa1F3BMkHUwsJCDvQik8uhGcL4
TvCmtIce/X91b5wOKBEdEJ/mbbYQmVaC00Tn3qFR2VV4KiDdljQAYrbs9RIsYfxvwZmMI3VSktGO
OW1mnmHoasVJVUe/Abz64WEI+IuNbnVwwr7FYXzi+HkjIEU42wT1EMuWWnQf187kVoeG6YbeTlEy
XXFS8sfTkDnWHe2RmqYZsR0pYFkiWuMIf/G3t1584jnTvmp/iaP0933WIy0FVqpFLJD4t5tB6+WZ
17aGjO6hsj2OK4vCXgV2cpdXrndrt5CMpjy01nimLRPEHvAsDHXJXDLOXamBYlEB09lKXjl68JB9
cGMkylpY3JbkUVZJhNuruxCoQQO0UAdSl7OpzQEWa4U7B3tOwjRqptDxrDP1byAOzZTb2bNNz3r4
ygG2hHvlLhmPd43EmxYOVy3vWtX4+kCVz8SQMFFRX5nMZrApHQ/pOYL91sN6xHls73KAuFo65b2x
WQ7O0VVYceIm9+1+z6C+Im8Zc9ad8CWDDiH6WT9i5zZUcSxbmFTSYHpn2k+jeGXChYfQqUhbAStL
qN22Ynv29rmsgxBwwujuqfNnEft2VfN0NNbwiB4p/9G3OczltaIjC4u6N9c08SlTRxnVTzXxpjeo
WZb0xks9BVsycjNrj7M4y/a1aAjOtTqgqRukzRzOXfgYJaajQWH3K6IqYS1yPOoRTJC4mbI6IV/T
XesPwSLP0SJEw0IHf/I/tMK+wXAgJ+JyQqetYruoB33iytVHNFn21dT1tBtUaRe/mU6U74Mz2phz
AqibD1OVJmVxzGxCkz+InrRrzA8eA50fiPF1/bvEo6/f1sqzgDuTDUFsckEg2JnGVzvutD8yFUyC
hlRjP0ImsAlmPGTMwhkRbuC7htNvdMoZq1qv6arib0mTZ+YM2cAxyuhPfGAsHBY21hR8Y4K0F8oG
LiWOl6EVd1Gyyhh3EHwrC7c6beIoD3e2RpG0K9gin+BPU/LSUhpPcxQAZZZ2Ub2uLJjdrmD0rq5I
iWZJj1bc+TGAZ3d9WnLhzgeqCvbdorNLxkRhZS805H2VAdNjwEiaokwzGrOgF7ba4ouARY6udVJG
Rvch9V29C3C1+aBOsiKB/zFK+LRAlqmqPqNoGNdXlRI8f2r9DD04agG6opTmjuLEnoT1Xd4VI5Lk
gLfi0oOu0hwdeUI7dVpr2ly6xy3OGzu2A3ovn/2E6AOLJNLcwKeii+GbszHjjHSiLqN9otjFGAJ5
eIIxx3NOmIcMN1plRW3rMPhbxxN/NAyJw4pguWYj6YPwwS0CwXyfee1lfcZIcA5lRno6zqSBQ0zL
JDxmRBPy0im//4V5PXqy0BhzDLQYBcZQU5QXV4snTwQrDsHOGrqR5mGTkMcAd1dpurQ2lgS3FyD7
ypIuPcbImcEoOaqhubLkxMpmokGtBzHmRXQWTK5v1mWAZloElYAAVfhZ7Jd1Fx1w29tO7HUgZlkZ
qwX/Gv2kszdqSPGBLWHT0odu1xdgLMQfZwBMYbqLDmxuTGYKwdldWflfeGGjL9H9N3fnsSS7kW3Z
X+kPaNCgHA5MQ+vUkWICSwmt4VBf/xaq6lXxsqxJqzfqbjNOKC4zMgLhfsTea7ckX2JgNHuPoRp5
E2faBaxbuCeZNXmlLrMnoD5teBskQ1r+uCS+AAHs4+zSp8z39x3DUJTeAwP/dYuh/4apUtOuGZ2Q
sWhojOIIHWYkn19HOtaCCfjUyH0KcUK/86lexT41utbeco0D5olIrYUTiZMEUroSrGtn65Z5MgKL
6n1ipKVvLdaF4c1QR7a3Dm3Yuy8mt2F+a2leRS424vdsybSCAZ8F1/9/oFk+R58EmBQ/7Z8CBf4U
PfB/I1RAooX6P6uSz0XefuffQV38Ikye/9A/Ioz03yxhov/UUYY5nJto1v4uTDbc39gEIQYWLv/O
tSX/5r+ZAtZvQqDsmlVetkXYDHqr/2YKGL+5s7pXIjVDc2no/5Ew2eQ//1XZZbgWUzWJ+tBG5grd
4FclmSY0UyCIxW1JfQgypKjnNGQePbSkoKPpn9tyeLPbiKg81Y0sDAJ2+0jb8hQOIwCl2FmX48Cq
ATCzThSF65yahqHeOmYWFa2mdNRpnybggJlTy68E8603D7C99CRMBBx9KrJsRTButYRlXH9LezA5
gTVPbnAACIgxfk0h6IfptKiCvrsheyVGijL6TO5s0hSeUixRkAKr2WwAPyzc4uel7esmXIN2X1pP
Gc99hetFYVnWp4kDcxzqt5Ft3xmUpYuZvZHNk2VXXoQnu2DfIn2b5tkuWX2Dl0bHpgucfKTbi7Lk
KNX0XWxp1l1h2fa3Q70PpNCuCy4+EnaWGhURtaEbuXCRWhpnz2o5qn3I5eWK5t7OQDmJkjQ2PTm4
elmqC8eV6W4llLGdBeudZeAkTH1nj2bwCCYkOERU5exAMVBBik+s7JKwLMMcwtv9CpBAPDe0TGDd
GCYc5QTVn/ErgPtl68WQ/0o2B0ZvEhNdxSNFRKlneODt3gQS5JYQARindk9z3qmJdXYEqBlgm5QL
z29ihAjS5Zco6Xx+EiXs8wCX6AavhvXBtIGk2ixzBQkecNGcFakZXn0eg8w4mJiGYz5eZey8jNxN
hNLDXWHj/FsTRJXtTUBfuJRY2JMjrCGKyYthU3mMNPmcw+Tkanb0XAFNwLTdEv+rfN1CX64cDNKR
p/G7pC0b7kx49wTyplcecNRcqnN8Nl4aeIG15ucQTrH2l96qrZOazBcwA7dTW09HYn7ceUFcMCjl
qK7cvSZL45qZKSiETuD5TdFV4/xFxxGvA4JAuSa04F13yFJeEfRiPNkO1riIrKhp1QxtH2/SiiRN
0rAYAy5HEZCSVY4e+0B0FfWrzuoGSVSrhjM8Tu5fmBPUdkmRtPcJ1P5zH486P8OzI/pLF2rl0uTu
3zPYSWuG9fMSOlQTK0HNVcltQ9hfyUh2oK7hGSrspYvaipWaWdv4KYNCI+RWa/gJAoY1sQWQTS4u
2oZ4zXCAnhQCq7Yuh76rUa3qiB9MRlD7SS+7s6c1wUFwAu2kqcUgnYo2B7CWjHV2wBlW7ptCAlIQ
mQGvxwMsSBSC3sUC+I91BuiprwKvGu4ksgHBWnt2941QjEj3CRv9LoswW+2nCinAKvbrZFqaFSoF
QjvkXCNC4fiHTP0/ctT8/3o7/aln5uG7/ojef72Z/mmZMa3fuJQwzXie4XDVzJnQ/7yZXIPNPJpx
1PbM0f91MTm/kV6MUB2jjaN7KMr/dTGZv2GVsQHomNLgniNT6j9wzKCb/oPG2TT4qC1MOLaEKUuw
CS/892LuKGoiTwac/fgpu0ME22zNNpS0MBkU71ZhqGez7tHtUgIu2hFwPluHZWi29Y2L7PGEDMn+
YO450ZRE7j4Nx/A5jKdpI9Rkn6gNsVFSJ8kXetRmW6ZIMEH9MsPzmL2hA8ZE1lOf3mlpJGBottqF
OUF9zze/ujB87Qnf6NWtThMNuUaVVyKxAihZYbzuhWI2xbyLfJ+oWdeeqT3FbQUPi0n6voW1Wy76
iBHtpA/VHRNk+8FGSgF1I4k/CumSDBZG/d6CZrIbSvCfPXkxx4HdAnYeiPhTaEzropmyDfKu5FQ0
/dkU+m0A7SMY5H1q+NFyMo0Hzkt3SVFizYAMxdtg+e+eG0bU7jhwicdc2DCOl9TUX35PgB0ktnUE
naZMMQwSFrxlVLuJWTAtUFccTCu9cYKnfizuNQFqMgxEf6u4hTdQIAJvoQd9/wwwcDwRHods0VLt
t9uXNjroFNndZM4La7Qe2OzHDyMO9QdbZdVeG+3HYsr718T3UJwGNrgR4GxooS9MfcV2Mur8zs8K
6n7UVU99ro9r6SjEMIXWPQYM1pGJlgEeQeSbRD/1zpLkIHVtrUGw7Q4RKwVc7DeY2z+xxa6NOEMu
y5wF9WBmLTUXo2suW/+TvJtwm1VWe2dZbJzyFDB+6Su0QaWN+5okILNob2XToh+F4BFW1rIfSSxD
Sb3H+roaUP31IsSNq4ZrUHJaj4MOFFR9SCu6F4kVrYckOTPcKA/uGOvLNpvCDQwi8JtiOrbdcKxQ
lGock2D/P0KCFMnYCpJ1nnVPnTk7nJpAhSetatietFXJi2iMWoF6ZRgjExBMbHeuGBiTo4HS4wht
HPJvQCPTOBk2+jGzNjqDo1UQ16s4ytd99WVW2NmZ6cFmh+QMIuHgI0ZaBo3VrKuBZSW9JFwFgJZo
hPxDocL1kHfJufZ6tYw80DxMObdubNEEEqwFrkGzN0Vl+yaNo3RXHfCNW1bAMEyDLRNibznKcRsR
4bcQIwjuWFhsVTQWdh3UZyYdtHboZyG9VcWwg/pZHczO+65rY8/SiqVd3B7RJwyLwRoRardyIMFg
KNcAjlh2c113fXzsTKYlE5UK7F0CxkDBHa0Sel3HrAoxhr4RNWzc1soJzSkt69IU5aXpXPtuoJKC
eVAh2ayfZNcXN4Yr7giQJwwTdDXQ3AwuKhkhaym19wFO46lhjXVf6zjd4tECMmQzRreRWQw0d/jD
HeDtOgKLBV+E+n1qbedYh669TUYUIR1qkYS47RtsVAMZSiHkkEwnRMzor8qx7I0qKvWgTHFuXY33
KtRWeZkfJFKlNLd+4gzNsh1GZycY7GuST+aqTG/axqtW7jirp10baEjff+ajzxyh0q2rGLJqxbom
OtITbqyI/X9ray8MD0H7cBOv9Dp89Kd65bQkbeRjtpNAqBrCAiJ5iqKovNrIb5YMeT7TML7DV6Ru
o4a8R484HgvB29heC2kCXg9inkkIY0CCv/JRvktVXUQH0UJG7FScNE1RSRG1kUbxQZQwbwLlwGpP
k+4KLjk7EwKqwfDV0IZgDtnAh04+LeBjpygA2MdIefqp4yJZ5UTFrAvwi0eYLM2WvSHHXcPmF4Vp
7C8JdNEOjKWJH46Hgd1myvepKlllMGbfApdlRdDHAgGIx2no+TACI9nvAMIEy75JGJVnxWXqbXbE
zJQ3gW0YrJtN9zhSux0ZoIX3sHHNt6iAyosWvTUuGGFqYgAiwFLJnY86Ddc92WX82emcJgCePDe3
FrnhhF+Oljg7o/Pil0BE40XWTf3tgZ36HvjYDsnk3RldTGHn9sOHwLfwTkwWYXLCP/KLgH1I2TsE
VQB7jUk1zF5jX0MVfCDs56ttDdSABWkJWmvk16KduvvSzNJrM2ZwQ5xpj/07YdJp5nda0QFSH2PP
nPndzos2CEKNvGw9d36jzAk+Ihi0jycNW3noX7oq+WTyiuU8arMlnNl0pYcpGhAsQiZx9hHYLqWZ
zTVyiQrnV51V5jAtLLIEZ82dOQfu5ZPDRKbpU83dNqNm7+FVaK9WV+Ynyg9o/OiC5KOta65YoKNU
rxJ5xY62KL9tYeLuPS8pTtC9tFVjx8xUzGgWPTGtrU+FYoO4jHqUdZ5myV3Y9BrCNOSaHwrFlLvw
887fYUYrr9hMxaPN5qdcsomcaBbSHMNSWxB9ValI3c8gTYgzbn5vlmHzQCniIs7JnWXqqGbRsCRZ
+Ab6OXbSNmIHMdyQ5zOdmaqqAwzSciv8KXkqbOPKEopHTGXF0SsH6xBN9fDO+8FEZ3Kq4nuccNhU
Y6h+Av6jcZVGjfUkxyHo2MOanJAYPVBX19ZtQrSL4c0S17y7N5VYV66ol+AHoQP5HjHgLPti/VLV
/r2WQEuwCn+p5vZEeemTA87hh2RFBysFTIpm3Kbii8CUFWFL29buVgypP3STOaRMVmEY2TGAGH9k
NVD4JzdRjJHjfs8C9t3twD6zfiRcwcQd9TGXi8cZjn2bBQ3IsmHym6Ubsu30ER/jotRWY4BGhMeX
PbHaepLvKEvjlem1HaTXQDzZhupXlBHWWU85jnUWLpscGCZum2lt6LK562LDear5OqFObYfqIZaW
ia/H9m6hiDfvUY3SnnxRj4ULWkQ1JTQ+QMT2oUB3G1lUf0FbwmHy2NU4svkYUzmxB1I9bw65ZiX4
9i8xshWi9mq4QdltqZoiramMI1jg9AHZtdxEPpr0enC2wE3UVobGh4z1K12+WkFByy+FVzOUjitO
9cJH9etHO32stibfSwE7InCLrelLTkkPgutk2voVPINJvhvt/pFLKP/uYnRG2cSwdzLLYIt0v7cW
cRoHX1WTvEvNrW/MzFjHxJmcLAbn96KEy2FDSb81LN18requO+ZaVzwFZMPd9Kptdk465vj3WFWU
PZJ8uuf4s8s9f901TA4mUFhP2DAKSoG8cn+sLMVLgovB2Zol5SwGrZXAVhUaKbkb3c0YHPSE7Io5
mqfH5QMyc8ceIlrHWpjeBkUdHqBK1zvikt0F9oLgRnc7la0hmpdrmNXayghQNQpu2D20wDs1IZXB
h+1dCKZn0oPVFqxPZxRPONEbLAugwom9DLHocoxHFu4zFFqxToJJaK60+K0fk52ltWtp+A/MliIS
dJAuDoT0BO1UbRWSbgAcluvv47QzfhK7aXYloUnAw9tDHUTWUZFHtagBeu0SOCD7ui7VflLSfK5c
AtbAYwBzAwPipazhHRSGWUW6I/7zaK3gLY9LeqMGe6nwT4FqSCqY9Djw1mYEJ5ueHBStPdkWIGiA
W3xLbY3izBwD9n3zcw7TrXyrh4ieXLTbIMqLl75NoW9PY9RnKx58knN09H9UUQYaGC0Em9fk/jHj
i5YjmKltyHmkZK1rRgJIpfs5gamSnvbo1RoRJ5qU0Jn1MSfsxhPWrmyqtkdbMKAOKyf13NcwVirX
irBpOQQ9gwFS+iPRsuwlzSaawTcxC3DWX7rPG6e7VwOK+ToMZ9FEacnH0QkQieEPSe6H2Mq2muvL
DbyyYqWPNmaYEaExn3xmLrvStZblGLFxaJgqPKa9JKvAirMbzv9gA9E0wF1TwyVHrnnjY2LaYJKq
380YEflCi5Pix9Sa6T0pWOW3gdNvhqJ67JjckVvj1f2SAIGLtFuqOTM2yDr3K+uihTsxjc4pm8Mv
raTOLnat6gMxEOmjSRvAwURTxwUCC9DiBfRpYL/x7qg9q0x06Qw9kdBq/aYspTj5jXotLV2sUrfV
Ejg6kcDm2k3k5kGYxurl5DdEGpi7ISSg04KWumzrmFIFtP/B4HI+VK0zbdG76MRtkeHQayTZaTj5
N6px9SNqaG2N3Mza5yyxdrGwtXUYzxsS9j7ZSzOWYh+X7rzsA5I3AfVelTIbd/wjLlS9pmnZNn1i
PDt9NyUrGtZ7xGEfOGiKBZJzdmhsO9s2w3VJvsHSYRxG81XRFuFL4ujBkXKDgsVahohKFg7GwmPn
rMrmAV/tfV/bB7eJyUB1jFsahjflfVlDsAfas+1Ujwoxi6hxkTRHen9f0PEhHe29gxfCPhvIadl3
wj7hXLt19N584bW++h3B0XFbPGt9RG5AFbfvTmJ/93F4JHuTpD90w0YGo8y1zkM1zOkQbH4bGf5Y
YmY66Oj6cNLTM3idWMs4ex7cUp4GW129RjPXqBODhZf55ylMumXSq+wC5ZVgxyB1d9M4IFuhNRZn
2XJczUHIsdT0p9KM6LroKxYOBeNKH6S/Gikwh5xsGuLSF/igrZOt8m2UG/mRIfbSqpPNMOXioZ4y
baOBRN1Whnjt/NB94Swk4SRK3nI9Z2+FoSS0ycM2tCtgr2ldmoXY8ukXK99sxK71k8e+o0nkdIuo
MLyWdoGeHqVmmd/DetVI2gpI8VwgC023RRn48brSOzlbkQkB9p14yx+s1gCtHqJ4+hzdoAUhh0wO
RJtasSP1byvkXrzd8mpFQHgXUvjx3vZi9RF3hg6nFv7Pgm/P2iqHDYaOctGZg4Y6uPPuTY+FwbL2
3XNFb+Sq9hwlWXojGNxAgYicTTWCiHRaey1E7S7I2CtXA9r4pdWMQJeAs3qCGrNqiQnyPmPlQpaF
O0x0YbMeNPNoRVjBkHZ7q9GtnlAlPdRw5xkWsvIKjeYV92+/o6/kkRV8HEQyp4uqczrCoQKX35A7
qQ8uvmHYh06M040xpG+TrXdLaXVy13b0oPQv+lJlLC+q6AKENNgPtMyy5P9hutFWUKQvjJEFIfMV
cx0H2TZyjFUpyG5Fd4hYuOWnd43xHrWANjChvsVI4NZ5Ty7RhIeB7TtwVkZLaz49LK8aE2C3y8h9
cyvoeel0Z6j8oTKqPdtkUqwAUKwszIDLyjZAKAb2iSsXibb/kJgfmtl3W1tHcIheIfoAjKtI2PUP
aSffZNMdWyr2yjDSLY5roGaJ8cB10dyoVJUk2ZBUraPpC1RvH5HNTHtAcDvT8QPctP6mq9tbBAfI
6utF1nvjTiWohXzckLUB3bYMZrwwI79l1Ypuy+Mm7jDnRtvU96Ge9eW4cuLmufeEumkSdFfwqV7w
6aXLvIi35MejvEv8c4Kbelf6jLPHiS2tlTVPfRZvrDo+FVn9VbquBLmM/DPg99qOcKUPeVO9WIRz
32WNfGTxjtojxXvCIdNuSbDuLikjA9R42k7ZVbOnS5+9R8W48oGoLVM7cDZoOlpgOO24Vpl559WR
5DjVjA86uA9HohwxobnvS3IgF2YzrfDv+7N4Et0LvFEytPg+BSQKsB4bFlElxDIcvAqNNOaNLtD3
gC6Jp0Qjgd0IMBRSGQvPd7CoUdgkEdndse3o5xL/yYoYyCeYzRdyxvSdWyubbx5THq+r6eqJElqh
aw3Rv2D2RWvYiveAYGronvlDaQ7vrcXqmb1ZvUjyjPcIK8EC1k21MGIGGTWqjsoZahQoPumbhnZv
OtUhqDw6TmzU4BWCXUCI0hZvcYS8jAIWccnOKVD/B0KfpSPOjZ25Z53aGnopKDCjWiZ6csQw+4yV
IyZrQo82jqijk0HKqQCs23OiXEwfMsb8nOQ7/EfcGJnvbWF33VF76KhMPdwUhGKRJMG+pfIOw4jl
rCvoMdVs1KEK/IFJ6X67Y/iJzdEhE2BkQ4bra8ERheJLB39YVRZyfr6clFTRtlIY+kKvvRddvXQm
NceIifaeZKyFF6UvlhlX+8nMWHiHbPdq46Rr5R042G1tac6Pi97LjgjPLqfXuqeiiLCHu7jUiLeb
FSe0PTWLd/ulFWbw5nkI7ACZIRtPT2UXfkruxYWCmEIlFxsvRsYb3zEvcNI5TrLr7li7k0+NNrXE
rVknQi3bwdpin57TxdNVIPP80U6ycDvYw7Eh1IaLY+w302i9o884oOQ+Gf6bnN1B1hB9pxl+fm1+
Aglk0xCEA8YoKdNhoRP0qBy5ql0yggF73g0dH5fX12sUr1RPWUZY6TStQ4nRsU1i1ohTvjZ9QkWy
x8jx9kbCwo90ZAk9MGazObTjzG/3RusJx9YPWB7jhPTNhvIkrA2pV/UJgK12cps3vepeNJLRvGCG
19TVF2C5blM2bbpUtIPQqeNsFfYlEcR2n39wzyJxAerbWxB3E7yQQFZLHNdDvqqr79o218jmL8yh
MXSmn6oZXsxYOIsW2trCyQh/jeuANKo+nE5GZYrHKeBwh53L02I/a5jQCvRyO687kxaidlUZfJL5
AiCw0odTPzbDSsUDSnXLp3JpFp7sTkakH5HmVDTSI+gE9JxT6VyyzDmHeI+8MCFIGd/B0uvNaWMK
R3+NWDe4g8kqkpi6nTWSQa99N8Uay+SiGm7R4697o96ayc84XZX+2sFExv1Jb5Vig7WSb+TZG7dM
qSFhbtw6U5OuFHw6dKszYDsNn5s41fYBog+exxMOBeNR12ww+5aWfoWAglZZDphAgvK+Y6JprSCw
4CfVCbmdSPIgDEUnGpNvVqTlDzL2LyTH99sOJeM5lSwwEZU+9T5FuiAsNgg4+5WmATdiV8jW4MW0
M+SAcbMuJi082kmcnnn7hw0ppztf2bzQIswfa2/gpEKL+KK0F+F1G3Mc1jXYVpB5WUfmmD/7Po36
wc7meZprHgJj2id8E7eUJJ8AmtekJR/12kQ63n3lfnGxDR5KOqQvj1WMWVTdIk31o1YEW/izvGMT
jEN8zZbnrLXZ8x4jHwT2PB2cSbiYclNEeFLfqgHwLehotcY5bz9jpacscIFK2D3bVLSQNfwQfToH
fuGSQ9mUGzqqlFq7bO7MDm5OxNIAK1maM8B1Wq5u1/5uRMoyt0bAPHxaZLFvZGkPrwlfdnqQeDn1
D2Mgdk7EQ4g+KAUpkeyNOFq33LjoxBaRfC3BDnEdbaRy1CFATHqeWBZtkIWjmsDiEpEePDJUYTKO
zJoWL1O3Cj/06MUPtYon/DxB9ga77Bj7GuOv/l61okLA23Mr181TTtUUESeJGbnqlmDr5WHo2Fzk
LkRZHMGfQ2o7S4dSYtQbAtRkJY61w03FHKw+2mO+Dno1suZlhlBJvgjkNh4rZrMWtx4cUqRok4OP
rMpZM9ci78WC/KmRnJtOQuJhAlieSQ+qj4neTYxOeg4VspGgvwfNmRnpD8rNeqn5FQevQeW3nnCj
3LTwwNdpSDTlaHNNIpUhExOQBSis6VEiGt+1WlbtNFIeg0VpUPfYBn7HIYS06dSFd26qjnBchSBy
E+cCMR7gFjjcJMQ/IclFtauwbMF6RmLL9jxbTpUTEncIou7sGwUHE3dQsCaw1N3GI92zAXp0xY/z
bmPG7x+aXuG36VySwvRitqiiEETQWejvdqFOWuYg182jPV6l8NkULRJwj2O+Gyp8IXYV783Bg5I9
8CNGo3touZe/+XCrdZe7WF+l25H9mMT6s5Y2+ldIbQPswSeIuMDnQUPJUAzrWLnEd5Z8isbWT2EK
prImhmPr5G3/UshhuCaMn+fk9GID3Tw9kIG8UogZBRPRyHo1bds4MxUS27im0FQchDe+Fz1lU+uf
BtIh70K6m49OJzUayYmHvd8j0xJFe3htYWPDqIF2dMmrLDmnbUsuwwA0NzZEdB57Vb4oOXmHHpHu
hgEVgThu2q5gzpjnfKjrVTbl70FV39pw7zDnMU5qBJGNYRNLUq1rtTE8Vgp8YHrxMMsJjyrKxKtZ
jHBTQhH019kRelCZbTBqwr07ImkJGEf2+sErID0JUCIPQ0w94pBeRd2RtyNXLfBzmVIPp0XgbBH4
4+eVtfvc2wMlZkCuJSwbtQEYPa57EKgb6Hjgs0n/20Q92nGkK/d24hZ7kwjIl9wU4wn3W3Esosn/
qk2mJ4yB8sBwGCXWNk91luPaYpZtR5Kgwql5ajUDg1ijBdOXigr0GpHhb5mWWsdiuIKa0d7l0Pp0
Rk67A/Oj7hpSwVewqljL5VG6hQcSY2z36mPjNwNXGMUF2sL5y1MBh0EetGw66iJqvMr0byO/63e6
adhHI8CkPw4ip0KQ6WfJG3CYiBXYMWVohyVpWqxykKHc1zT56/9t80WuM5cB7hR3ErSJR0bF1AhG
mxMO5CBwVwgSQ44Yu/4f6AX/X1MCopT7MyXg5bv/X2/f73+MF/rbn/q7FFAzJPIJQ7dtyzAgWWKp
+KfiwhFEBQFZs1yqBIls7J+SC830fiPtBy+fbjCXM2Yo4T+0gBoAU0fMiEk6I+/vOsH/RHPxq+JC
uLYBHlXQQkIpdTBz/lFxAU6zdcqufdUFfP1lOCKhWJYMlx4GvBDEVSJNQx1s2diOK7t3VqRo4juR
viQiS8rK+Zqh/+zTseDyoI/DfLl7yep3b+vt36lzv+ePGjPc7l8wuvllOo4Jis5i2zbLF2YK4O8o
f5qD/YmYHvvVxsmZwkhX3rOpeeLoc2ZdSXeCbWCFOfs+UGPF3NnYl0Z02mvhGAjjBitOf/78JTm/
MlGFSyEMcwxZvTRshDTOH1SUXWgClXc78wODbxBugqSQP9zegADwSrpQCmo1SYxtAwJxMlTYOo6G
/tzFEU5COfpvbExAicnYKi8aGD66R2WwdM9dRwy7PAHtulCw2s7zHhTBOCiaR0qfbDcLWI5TBvWq
Tix13+ZKe5+qrj0R1hoTK5Rkw9rRZZ+vRi8rXlxk8Be6ZotoC8/AdhDnOv/nSWfizi7SDXcpQ8wb
LLDihpyL+Gk0xvBi9PWsjtN6sYpCUVhYfGCtjV0tP8Na1PtAdfZHq3rt24TNeVYYajySKMb8wagZ
cbiRHt8SoEuUW1WNlKq9DGF5xKTohovAGdrnwkYKuDL0csIqwa3rMYKyu1cc8wmBKLK9L5jtTrjn
tUpbk7vArCUOndDc/Pmn+Ddc6e8fLMcwHUu3JZ8mED6oo78+WKHRui4dov6hU2XfwajMw2U1jsYt
iie2VQbVFfHwAMFOU2QZt5NISA2y2LNzxnOQMs+f4voi48C9GzE1sm5ICVnZjUMeXWt2GZR4rV3R
brfWISMUY5+1+FDWZWfWB4shxD3CFnEZx67fV0aovv/81zNmSOO/fj2OEGdWVCEoltTToJD/QAFt
h4FtpsImosEVJwUqLkNmnZ5WvKG9J180yuvhoXfH5DNyZOgs+6Qj7SfDg/UmAhh/ThFIa4HZo93+
xSv79RvNKwMmbINZNi10Y+y7/vDKoOYXapjK5G2osvKpiBV+Ss+J9Je0yyqDMjLGvmNlQXE3MQBm
kq2ZYOQQOwEScW0K1iBkY7j4i1f1qzR6flXgLmwg0I7HX2z1f30cJHH2xbz6fetT8goLPWG9g9PC
u5pjYmQoJ5RjgpYQLvlOdDVvnV3KS+h2xXvLasRn8KOZV/6e1+cSJHtN4VwKLFRN95mJPL0Beodu
SbeRivzVS59P6l8+aldK24XUyRFocCrNJ/3vjsjM5OoQjKne3FLT3vFYift5BfresEVmVptVAYfn
JD6UcBpIrEaLuLlLoLAvPAPw0l+9nF85wX97Jz1CQsV8vRkWYLBfX07keUFWEjf8Vk1e+YAaWfHg
5VEmsfNV05NhJWVALlSqkJDim9HWQzs/AsDthy/ivulAEtkLAmxMlm+4x5hN/vln/bc749c3DGKm
Y/J+cZ/If2Nnj1ZmhSHS1TcbWswdmMrkOYOrEm0is0c15JqQHCEzzu4qBEezja50DpxEzhVVvX9g
byM/p0mx4u9dA2Z8UMvmAVyGvFGmN6NRRjaV+B39o1TdkC7rri5+WDF0wybsG+2JXNPuNW6k7Fc6
aiA2iG4HL1ogtLbpWhZOV2nPvt7yaY2Ni2IK1VP44+WZdkOKb3NFEj7e+x1ps3/13fz3z84FUEz8
IRpROOZ/BEyzW0Cwm+jTmz+gyl4IT/ZXLxbFDeYh4Dp97T8GbWK8gQRl7O5aDZJlnVC8RTtJY/7C
NP5DZZsWGqjh488/NePfXpuHQlSCPDcN7mDT/AOWNm2UifMm8N9sVpYgZ6HLoIa2+aItZKtzU5KO
kD2mMF4uKdEGVy+n5KUvtMEV5Y1obzz2Xh8IO5xvZcfEfvzF6/u1oOK596QUMHNdaGk63os/fA0r
h9SbuAvyd99pRlaDjYG2Ewn3bVnGwT3TZvXBycuAUOur6KbtjejN1wPvuTCa/oLPeDxzlCMUUHGt
q6X1+Ocvz/nbif/7p97C+4E7BVYs5Quln/nr91L25Ac1MrXf4ZBoHcttmHkbCQoKvoMV1C/eSID3
yWOTVS/JVDasTY6qKsUYWiqxd1liN2sgjvqEUrKEqYJayYl2LCPD8sjqz2o2eqbn5TKqepxc/gg3
mG9O04K9MuxvKFQ+xElqlEMF5+AFJ3L8mIZl5B+EOTOtEjEXULDnsv3U2RNbYC9wvU1byvatTFQl
ltjey2Gl1SL96mIzvneFkRC0WDj90cuLBBkAmuUDuFOG+5WnN2qNnhTQ1GChx7yLh5JdZ1t608dM
ONhPTl98cZQX7otOdES+pjgxAqKrW/WJLxSlOhJZRvc2vli4brmbHRUFL2d4n7EoREGv7TlVyeES
EWwb5gvzfoUBRY17sxqdK5ugeeAakkezxJKmnhxnxIRv6rGLpIwiiNmPV8bV2WUKMx5tiXHuVGdc
11sT5YZ941CAZZhjEpYejanUV+Cn3p0eFcg4gZB5uyDICJUbIzkiYMvZYS8qxxrvWD8Zjy04DzA3
XRWin7Rdx8c+kJX3ngzre4JU6vYUOk5xr+PtRIQ3BS+UWIS4NL0wLky5A5uKJ+AwZHqDZE5R5emU
D2m1B5xgJqtgMK33GJ85u3N0t99sWypUxQOM3bUA83HQwD88cDIIk6ZCyJfRs5wM6ZhyyDhi30Ym
uDNdeRK0CrOITrxIp+fubROI7MWQmvFq11mA2TGT+QdW0eFTzUCd5ZQN2lsdVMmD7hdkHap2xr2S
z5XhV2ZXA78TvBMgD9Tczq7KCsNdiSGQvDWtowgDjFr73LYBeDADf946wSCagvis8rtepdmXifKa
zBuqxvE1ziseiLIve45wPWQIVyjOPorf/LnmyEZ4rSv/y6ZWP9lhY5/QETGziGIHI6Ertf9i70yW
5EbObP0qMq2FMsfo8MXdxJyRGZHzuIElk0nMo2Pe3ye7L3Y/sKpLRapaZVq2WZtMKhmLZMYAONzP
f853WAVnWzXQIqau+yaLIIw2VZ7TowC6a9ka1n7xZZBSnppU0jelwwDRv+f33RsQCq77TCG1JQvO
wG8h160tupmPuu3ohs6VTKPXjhoodYSQremPc7ClrBrGoc9tMyz1nYWSz3GnjdtIueRTY7MqbozC
0mcX5c68p90x5F72uMvxjog+ehm8cbqj6L64aaxGvdJYWF41Ue0bKz2ME940wXESKSLCekGjLsQf
h1HB20BY6JNQ6tIv1gTYhvqBRtJG1m14LDWxgiMNltGbNdedf5EoI56v3Z6M5w5iKCGWnBXavtdm
GL5UIAOdtRwmrnDlzua4MmdJ9VLeG/Ul1XYOa+tMvXfh2He9yqZvbQGIjxpcrg9gKly5qdsnWxXO
0z29fwPfJMHsL1NrMDNuc08+VEhIR5cNt7+qIo80UOpiKocgpV9JSYhb4YbGe+cE9SvVPvRIhlOg
r1kG24KPVso3oy6ru8yTYOCoCoxuSBsQUYJCx9y4oLaAz5Zc92ZiVvVum0n4pWFJv2xys0PQKQrr
KsctgflLQ+Ug/hL4lxKv5VPKPcX4qB1zg5vIqg+aYNBXek6ldwAQ7gxroSpeKNgo/F4AbqmHK9nG
bzJYljRAcDTElCWjHuZEa6k1lwGd2NTG+veh42Q3dT2g4/P4TMhuGRroolWJ/hLjcvjSdD0qu4Dr
o3d2aZjjFZvxudwC/WICX1Q1gDDHI0hGk2j9nss+/pIHE95iF1dCB5dw0nINQol2UU1ET21bc26f
gzoxYzS3gQmjCbnytinm+rmwA+OMdQFVLWSQIpdjh75gbRXLKKijs8L1LP/ZLYrySXi1YPgUybNb
9ihrg66zd8Lt2DtnGyQzGA0Z8ohJJ/fkyYY2c+LyvGJmbNEpZGJ0x4CL6JViOo/7cFJjANVBeQmw
WS/yCQi33o3lLytHDCf5KxdUexShcD8Ha4wfQcfXRJmCQr77dFM+hTG/C3ujzB94jNLY28bdk0Wg
7Q4cb/ZGB7FS2zAEU7Hz4kn4wPIKik6Lcehf6LCkNNISHnqbl3ujxRUXw5EaE/JjCPmVvAvNZHyd
RaSuax5gNfuWWN2UEdb/VQMH5o7zcHjpB8gsCdOKj6h2ZqhuHZECKLy6fbIDhb8zFk3xSK/lgHSe
WKxevijCb6J0yF00ejGdhlb30BKf5rk+cNLGAifyY63sotg2jkMhFwWCUR6C6JoJgJmVcMKVFKH1
oRLR5ivfE+oaVP74bdDVizvqo50oog8dRW3b3HGjk9IePyeWWXGVDsX8BX5g/swTl3JATj+i2NpW
a7w7fRjel2PvC1CPVO+awJ40DpeGEb7voURNMwgf1FRSo4zAQf2t2kGJT8eZMal0TdNcM6rlIAP3
LO4YaRRVv1Xa5LwWWfk9rHt9piKm97ZWGuQ37AbkXTyk8jrha4bi0QZk4xxhWveNnbNNhJ1g3Ym+
9B542xnGgLjQ7GoJqzzRcDifXKYklO7VgziT1gPdywHbePD6mJpObJRpvGmYeNxE0G7IqGP8rGig
gFCJhQarouii+FYutJstN7C6n83BadHsE31MU+KR62YO4BNxh7hXUz6QIgwli1tthPJqigb/ASYL
0Tw6dqenQGXQ/JnAiAevcL0XRt9LDW1J1VxNKRAU4MiGxwmZ3A+fJRPH+HY58jo349ACSAexUBnp
huXA9xb8JJwAv/coqxSM9h/yhJQr1lSxLGoCTgAKQFTHt65ZZgcYRCqnJbcoj9kEKxujxSidiz4k
/QN5C2LPVjMigv9FbjJ/cGL4H8sgpu4J+Y1T4wXP5F3L/hSzE+WYNfAXrirPwqVDyEm/Y8ak7jif
J9oPqkQr5jNiWAKsiDjqW+lloXpKk1Q761ZW7bOKUFEvmy6S5o7wi5rhJucMx9A8s+R6aoq8WezU
lbv1m8A624PunY9x9tmbu3Z/ouussY4dNVLTNmZ3DlcUYoGz9UAHX2tWW+vCibW1RaGxnvrvDaSR
kuO66kwX7FUSQeJnKCFfWQCxFVhc98mhtUaA9mER2eNhoK/8TvtJeY3XNEl51DCLW1W0EJfLJ1z2
976RTORsMMO2XOkMoC7wENmLhcptGNLy2L5K3JAP1w8rXVzSmFBlF21P3eIG9cF448qoTk6R0Upb
UrE+rMGQ8gFYTVKM+76w7Gpvg1Gy15rpBRNTlQ0XiWFn2PXIyd5Ap/XVpnZ9yQy91FV8UcdTOFzq
JfHJLYJ+tAY/0YTAGTpa35hSGfedsNwZf72eMpyzTg5HWmDB2THAN8HlGrmqD5KQXYhBxZucbcCj
h4kUAoQm6JpkS5/bFLxQ6TC9M65J8K02Dc7ebYHkap+xPabxvk3HvjhiNKji27Q0IdIFJifzS3Tp
+rpskwnB0sw3GGqhhWD2jV+nOMIZGFtBepnjbXuBUWxuWawmbE4hNFYW8oF0c4OREAiUg2sAqRvp
FcYd4SbyHP6z1KZ3j1hiXOP9imM44sL+5qg2fQ0iO7FXnul0xzaxUUNxVixJqhqcN8T29rLC4HEo
CS1RKe5jGqfwQrR4EcPhRWtOahcLm4uZqxpNuuaGbqD/Dmsxl7ZBf9WAAMnTdgignZDexBfg4iPI
AoPwmpF5xatLmN2kyUfDqKGLBBQi10/9MUcu0bGEwoddKcz5LrCnMdn+Q+O+wjEc9G8tnYrJuoZg
nK45neLq/UdAWAijQ9kvE2b7EPbtO0Z8UCSeSM7/qKq0iCrtIhJ6kbzN8C/RCj6Uo9rgNF362n6H
J/yJtv+TBKs4hyK5UVjiecJ0XfvnE7PCACzrplVvAhrYwQbpcmWqcTo0LS4Ur7KMI8QwwmZkOHeN
dI1Nr2X1CGFcH0yUtUOWRXQR1oG1a1wsi5www22N0fOkWcx4qNNBbwEMg1NgTltYSPVG4C7b6dQN
sBbU/jOJAOMvxCVrkbf+ecxe3pTLfyylOFS5NuP3H4/Zs+qRDnkOv+MW5TzBtI0nNFW0z20051BQ
wrp7K9swfAp7HT9lXVO/uPbI6o5VQL+TAfIOrD7dF69Sw02DOeOjDxZ9rLKyhGeP3300JgDFnc/5
+vHffyHqR9H4+2tX2ByYbRD8layqP772pG9jd0pl8Y4xwCw2dZf1JEQj6k/qpM8f+XNA3Ash6HJh
3o0qOxGuoxlG5XfAQKt3X+TyVjDGiPCRuv1dmROPaRMZYKVJRoOGht7tLnq8jc8VhBpOSU2FBwn4
P/GkeST5ks6gZVc1rqRijVBsHVEaB7FiKYrJXJAW5Km58BbZ+/aPCioxoTY4sm/GxEOZoKThXUYp
0TWgw5g7YryTZGGbobwB08hBz5G+ftLFoCny6fHO0IYZY0tjRkHCzSPaYDGLJRC/cnuvPPvxRCcR
npLshQPA3OLTK4DojMxRbtpAme8Cp2+KWJLb/cpMPetKso144FbGzSUIpXwMsd+d3D5yr+fBwhAV
zPN4SnynpnjXmtpTNkXN10Bm7UvTxMFp7KY4wz0pmd220sXeKWe//zTgehkrFBWv2Q2V35ItWEyB
HUaIK+nqjtQNHP3HqHNdYFmhqw9iTtRHHGq1s6u0fwbpEJ89sMW8BXKW781s0yDTp9xIsjPz66wb
ZlDS5tIU+u8vqZ9UOy4pBU3OkcwJTWFK5qE/XlKtRYqx7fr8nbrC+mtOpvm1LMLi3u4664NzOQll
t/VB5gDdus+7XIodIkt/zVI+32Uc2m/x2JtXA0Q8+y8UO+/ny91i/oDKBYLQXvLn6qcRqJ5A0HmY
Dd79tgi/J3Pbx8AqCWgMEzhWOCG4CGvuy9eqzuxbFAzrMIuezV5put1haIPukgYmzbF7doCKMseE
q0fW/rrumCAA2qj0BfKA9zo2aYnPKbJbBMq6f4AzqvbEbRjIJWXGpo2VzaACmDEiyN+oLo9NkU03
izq1R2xv5AbTMgEUDk7ja57lbCHSOvLOQCSgx0VhnxBGCtmx4rGb4UJwIq7XE1UAJt4yuz+rKLae
LKfHsJfIvnmQkQAVNtu0Q2BN1Wfbr+vrJgqzHH8h+2r6hthn4AmO0/PEtgerBW8GYIQzUhritTg/
nYahIqKC295WHNfw/yiWjsPANPypJOr1FxeSvVwof1xXF3ANAwWmlr4UJpOOHy8k2EeiahXtQkKU
4ksqBnOPh37YmvQUXGShrg8+2JjzArAjx+AYT3WKbXgioHk0o9Ta43qgbIxFE/vc5OAo1QTBZlgC
Wyhp49UsGo+IVQ7CLoEOuRv6gi0baxmHIwxo3HzdsnfPFkhgcmp1VG/GLmZTVTH8cXXdHlkVqi0D
A2czVK51+Pf30b88Ky1l8qSkEBNujwPA4Sd1eZYULxNYD77g7FT2NujC8EZrxge7pKzGzyodmhfc
Be6LPUkwjmyXimxTmJl5xznEcNYpQ9ZTkHPQxsk0JmIXpELU63Yy61tRS5rAS+rgrwPHj24TLt8r
o8jTb0aGd7rNRHtTxFocl2cDUL0+tv5i8ICP4eev1+Gh6Xho1KT4fN/+aWqkLYUZ0Rm7d0cN5Ls6
JzrynG3mDW0A7vNQT/65NzEYrBMC3+5GaR3bW3Ym2ZXZtx4zGHP0Hmzuwv4wj/1AcnZMx5s8Mf1X
lz/9QLghICjgsh/bFVPnPHK+Th89p0yPHbIa+3rH6R5LG+UEYGQ73blh2R0wcUPRMLppF/tVt6vg
ja05jUThoVVZB3uaoe9Hy0YPM1Vo1vYDggewlLaqBoqVRuqa8WKpB4wWo3mCsohlOwV/kX90vM1P
Z8ztb8bQh96671x8/JkchwPmRAaeNFPoCv+TRUkku2rvcsnt3rg6drPtbI3RTRVJ+1TryHwhzdhe
Rq0u7ioc4GcX6QgFSiG644djz0MDJAsYifoTyRMBdrs0bpqpci5TadGsQk21fB6G1OZYghRxFRdk
AumICKvPeAz6r+hJxWs32XBl4GH45moC0Ylxm/P35YA//xOeuk+SyS5HcwuWplq4Np5odg3V63IJ
lrPltsfanx44HUAomAjTQx51lvCcm5Ii6NOAxGPtjvbDnAcUHYLnbK1rkgSiv21dXBhU1EscNruQ
A8B3g1QrC1J+DJAJ+pQ2Z5Egc9WnlTdDeMQwyr2cJYZ45SLhUYuboj9SSzLuSWgmI5P7sfC2k1fn
1+Y8JQ9a5h3EYp02t9LsofdGgIgrOQpzVXp8HPTFg7reCa1cvXayoCnX/jhYCdn41kwBCwb9eaYV
Zjkz9HOJudsZ631hlj5JHccw/X2HBQGqcR/SawB9F6sgHge6WeDKi1U5FXW2YXjVX7PEeZcE4csQ
olJROMeIHsLsGZ54na3MLsryXZWYxklnkdmTla4xWdAPn+hrPHQVYc0y7tCbqRL6oq2lLTfG6wmr
E073GZFHfVjeEF2N2pOH2daEtDF/+KdKhW29TxMnSqmPoElzx1FbHjp6jm48v0ev7J02wHtM6gKm
c1UpsQ/Ay1Pu4tMxT5CEuOl2hHI6UWRVEcZxAumFDGw8P14NHAm/IE+lDwJKJcW4DZpZ2hKYI6sX
OyUw+Lh45NKax0OShriLKjvMLtt+Ah0d5SW7NmPpmxz0AEWQ6585RzOnM9VCPKuvoN766WU1cIT0
QJzeM/jAKGobI8NWXav7tKhI9fdm6208+F8Pfj1i7KBB0brzyF4Yq5a8I+pA2t5SYdLc+2Ykj1BC
Oal1ZVUnqxhbOlgN36UMnTYaMFbo1tFZcCpEscqs/BSkkc3m2LSPQgyyxREqvQ2vE/9vOw8E1aGc
3bKCUR/Zx07/YqVRSUdDy6uhSwX9kTtqvoqqsBqRZ9KMZky7zM8zg6UQG3UPBKGDfnPO4A7fR1Fr
0bg+pva9zMvqEj2MioxoQshDfh/jYUPfTPWsRmrathn7gMt6dssKvFeRf4Us1g/bzOt9fOFWjVW5
zeaBtFTMQAVX0zHDvBCvJTGB+BCMwfBOlYU8W1HHNrpX8ong6MJDyUldXMwUxA/QsuY0X6WhAtS6
SKifWFLaiyZRGMTsunyPxip/CsyWh28faQ0iw8rwi1ojXtcVM5zkIQRaSJJb+wW+0xFyy+jlu3Ep
OYRR2Q4nAMhZts5UwUwwSsa99nPj02NvFW8JyJAXhJWYvIm8z58kaAZypoUBLAFxKy1u48qlo9ON
g/y2N7PupaV2ZRsBs76b4o5EaUOb19M0j+WpoNm+3IxNAMvYrzkdb0VqTMWF2cn6U3JpUTrhMA1b
Yz821TMLe2yfhzqB4pEHzCFWGRP//MYxmhGFqmWcugt8twtPXQ/1DAJnELCCkrAt16mhpnwXFQPm
6TExquwAQxPPA10d1riYnsr7Pq1G63WAq9kyKqM6lBxfPEkCVFoHZyMtSJeFRLCoAIGezq6uHW51
XnB1ppm273Hn28POsqPa4FqHHXu0Ox4AdRjIdwYMMSAhBN1VDIfHBv2gqGDw3BbfdB0ZZn2FVqWP
NGQxW6vMNkGuoX7jxu7MKr+1JKGpT2x5i4jAYtjtpjmWxQWPkDn+gg3AJmWVhcmja8PgZIUvsKzW
oDMJ+KUD+dFOjvF1SPLjoYLjQ/9jTansxpg1tS2JdtS5ASwjV53JRGvHaQ6bw9AR8nX71HJeKsoO
n2psjQmm2gTsT9ThXgewUxpirSvDw1wWzNAKW4FViz3Z4D0iP9TJQYyBnE5DOpjWOZeNkV6E7Kqn
jcnNA2q8zPlIA8JowyamInw/1Lb/KIQe2X2QbaRkIkDgTLCRr4QR0yNIjrRbOKONy5zKKSFrp+AI
HogX1/dmPM13Wkwdqm1ItmOLChakRyMQmCVyfyQ+kI1DusiJMdHOvB2yDylbhmy6mqwblcbuK2Bj
m5vGN0V1CX2ImU+JqrMkkaCiEwSBhUfggoGZr+fqnqri8s5moeasUMjpyRum/D6WwdSs6wJswKby
U4/IHZUzR74icVWKTLiX+TQwvA4tOvt23bJvXvtWNHvPvQxCJIuSk6yTzdkhaof2WFF/ZG17l2KG
5yoAhrfvS57SK1b0qnquOD4/Joulj74N7uYtkP0h3TQYBG4Qk5uvqcs5ChS4y0iPaWv00vV+/MgK
6AEfMKPEPJmVFR3tSZu3btmB2/BbupNAuLY92SojOyZGHn8IEUFGWexafAXsdleiYFCO4QYbyKob
oF9A+K5mROqYp2tatchfojLVTsVWTVXNKOn8QVWs37x2TFDyYzzoCfwEpKG56OnxKpRRk0rpwkfZ
jclrJTLzsc5676ktrLq9TLFPnmzDCDJwCMakV5msgCG4TG7aNdUfNf15vdWe4QjBZAlB2p4V4/mn
zK0Z/WhyPBvB5UAJXWRGLnRp3zN27Db6YwTuiwOxlY40iIJG4qE/JMmjyl1/HzO0MbbKH5HkVBRe
2ag1T1wbTLv5KstTZUy0rygvd3kHdhY9+OXQ3cNQnk7uKGNAOtJIcJjrxrmFwTU9jRMQ/5BRkfIn
k+cgUQVnZYuukpuBYNkdJHz3rqFPC387mhGM5KYvT23e0gdF4pKPmbEAv8wUOn4QGIb2sfZwAJdV
MJGkIVy1y4fM8amgmJt4m4VUSi8cnzOlffZlL9Jo3lqd3fJdI2vtZoLzX+mB8IZfJbn/JQL+3XTN
5aD4u+i6eW/f//ZJQXE7nd/zz//z9wudff6t/Pa303vxRzDgb3/uN6e68wsoP+kofK0Sr6hYnFW/
sgEN5xdOYiizUpDI4cQg+Gm/YWtd5xfsSMqXAFmQOjm0/W5V519hPPVdyaYcn52PsPIfONV/dGa6
DlMcoWj8wvZO8N79WUFq6Few5jakzJOQG0H597Fhp0tMw2fNjt1b3MZ7f1S0flQswX/4tP5Eov5u
ivqn6vD9h5smvimJG5+3In46dgus5rk1APLwnZKTMzVmuwocM4+A2aoYtyJPrmnURZ7VVXCha5HZ
q8WstASsuJBxocCQMgr/ShPbjACbpPp7mhYqrpeyyR34ReGKl36CKhdFUS0u+aSBe9nShICWkvgw
8/FjoPF0pGsD6H1O2eY2bNz2uRFWPCGs5u0hn2Lra2z27JhxXPTRLu55TDmMT8utz7COR28zXQVB
pG7zKY/f2tlBQgoNOEjYTobxyYNA5hmZ+24IUimrxG7ZnmdwYZhJMGpeN5Ysv02t6Z58d1C/eUb/
9w79O/EAkxvjv79Dz2XTRtyfH59fEWHff7hLf/2zv6GlAXjajkD6we2L13DR5n+9SS3xi4MohGIv
bAQeX/Hz/gstbf1CBRKSmUstAijPRVT7LU7iCNDSCwIa9LTDcVw5/8k96osf9RtpOd8nHibzGBYQ
Bso/uQsZ5SBempJIHiozKU2TGyDqCOv7byZOgSgyLjxv8N5nw5j2Baq3G7KJ6f3uBptFWqC5VCB9
MAkTvwTtrF7t0LB2eWru/cC8NSe9QQG84YZ9qVwYjUHsDl8x4JOdb2rypsvBkITnqM9l9s222VFV
mQ62mVDxfdvK8nqOyJVd6CnN79PIZVieg7BNZtp3sWwpHEx3Zd1sSchtUj/fcyy5DkcCzyYPYnMs
rd2EenOKyF2eGDIDn3AIo9MqxCG0eMxKPHQ5kw6Qjya1BXvQMxjsjV3iUaeNPY+TZGFvJ0mHy1iW
3rXrRtZJhtNeFOkFHcXrvA0uuiZ7bEOb8mHHWsex82G3ZJWDpoF9iBXuWpc1VTgwKHJQ12Q5qSlo
q6u27q4APnyNYvMrTq1DxXGQqWb+LHuxJe9lPkDJZmsX+nBIC+feNsHsdRx7JyzPO/agzw1wyymc
H+q0+qSYor+CSfVApuV1zuXRzVHD7cT6WjDKT0wo+uNk3BZxcLkYkm4Y5zgXjHK28AIZVmrXuTeY
6R4bC7N8Nu8Ns/miPVIRfvCZm4bY1AF+xFnXpzkkY4GQ/YDc6XFCxhkpO3YuLVM6d7SKrzIH7uAN
ibwjb/OAazGz+AV61DBxxvV4H2Me41CoHyROREr+KPZLQANxOk0aXmZutgBk4L6u7XLGjOFPQFzi
5qwbq71mAOxs+onUJVs/cxuYXrXRFTKc1YWHqKHvO0rSrV22cu3XbAWh7ah1zC5wP7LfW40oUgxz
ZY2Z0yBxWEDMFnUHKmaI3qaYvSjgnwznoLwhm7kF6+ZfGr7hwz9BqOQNU55C+sWyRcsdkDubvKTb
pazyLzFU5gEvxCGt6AiMcV7BMul8A7OT1e+nmg6WsAsOjLIxj44Snoyn13hGcc4yMhZWCVK28Dc0
AGIbmgsKe3NaG9dWH3ivlq9fZWSU8cqZnE2QaT2iFAUQVUp5m2iIHqz3uNrYA+rucgrsPdf4phH1
InkmD77C8r5NR1yNsqS7FyxM9eSOxdagBJNfcrZjbdyDp6AwShkdG12VtgBVYfWtDSO/wUSeRcFr
SUFIoKCiFrtkfsbkv6GUF2U9J0fdWRtNLdHZjeZbnTnTgYqc4DppDuxLcPl18wU5gq1QDZ6BvPyk
mYWqS76QrQRCaNvqLZRiLbhtTdfA7xi/uj3jNCOE3sC3AjxCpM6WB/0GRy3JVodRs8e6c3DRXm9s
otT7ciSbkGM029u9eQ8ecNspDMRRdChGT2xFI785s31SVhmeqSZ9d6eAFEjlwqBjXJiGPJ6Z76y9
sNk4Q7gbuRWCHoylZR9EgvcpyQmcdjOH8uXYvyJiDVU0HWgyg9a5VszZ09C+gJuOvXroPmrImR0G
4F3VuHtP1dTa4KVelbnp8/+qD+b79oZBcLvKxGffxMcuim4iXsYhnUqwNeO7wh+JWyOjtakX19QD
bBzTuAyigUIyPJa0zrhlwz0DWoiL1twbanzDxsi81pqZ4tp+C14BEYxRGjmsjJOUo4dnP5mvkqHG
AzGLYoX/9TgG9Ys9RntB1p2E6XQH14OvNTUOHv6pFb8aXzI73fveOKymTMO9TUFLAO0iJjxsKACY
35Bbjq0t3xCML0cRxucmL5KtdPOBFs/p1Yzlxm1JS2TwUVFYP1TI6Q79MFRMuQBuEjHLkd1guDSl
e6Dq7SbuCDLamlWekeKDCPrVUM/rynsLK7NYRRUdw9Jjxmq8jKjpsF7mQ81pPBL63a9pb2JSN1Ig
5U/jM43zPfHx8XXq+hOkpY0/ZRQThfVmjgx1CuUA2B9j/RFoB2WgqMxYWCgnrAcOhkVRfKDfM8NF
7Od+Hd7jGYQmt9St1BqeTo5/zL0m+P3V7O32MqgLawNb9UOPI8aT8GkIp+RE1fP4Fne92jQldBOe
dXHU8+DTOIM9fNb+MNXrxpc1J2L8h8kYvkPY56DVHmIPD7lZmhcSQPseFs/wkmSUcBFgVNvC4XHo
efU1jLRVOX7JXNiGeGBepQI4I+UrACxgRDEiiD9v21b0imZCiTsrPmMqvqHh5DIuvW9hVU9r4fWg
BpRzjBMuaxAw8YZYOabeqv9gi4Bmzfh+bYjoMZStucck9DHpttmphYwtFkY2Leka8WcBZ5stcOm0
haZt0zn1mC2E7a4wje9b/U2C2W7bLBeccqLqyTSd9qSDtLtxBfmGOc7rs7dQvNmeYzrNIXtjeBS3
4eBH3wIL7nfrTbT4fYeB09Si99T1yBdaCDE2ews33NR63uULS7yy8CiqhS9ez7P9RS3M8YzHCduK
FLApQHKAy+CjFka5lEX3HPpwy9FKnSMlcMG2NoFB6CWIrZZIdigY8HdGGJgY1aNsa46uedRWkt2l
c2Bd+4YRQ3ryN4lVTGv42+6hi9sK/UI01cqOSv1N+agsAgfA2oFw8+4RaNnUgMSOTp5DW8gb6xLX
67uhgvZrqlIqspO8flAd5aAsGizBIzQ8bxo2NeysWxHO0XYQOWDscQgWsdsxL+oJKSlp64W6CHzw
JAaCHrD0MHwwi73mfUTHMDcoIIhGS351me+fhMaLVmQZ3PV3F43ZoOwIBDn62pa6i+scIfl6THw3
3Ta1V8cbfG7N7TAq46irdl6N8I/35hxB8Ug8ZzgvfRZIprBF1RyHR0z9eEaSGCrSYMR+ySIVldsu
i72X2LaKbZ8m0V7R1renYmP4MriWwRnHovk7xJC9SiwjfSoZfe9wD7FNqLGfIawL9g5xxxaPw5j7
mtYWtisWSo0t2Jj3If0el/wZzJLlGU4qnFBs0sHG47Gm9HtvjsyA2/yD5pO1MXkbEEOXEs3Nb9rg
kHOTPfqJ95XqCUAmeXbpdTXyHCdDcPbJNZkGd1Naut9HA/OGyv3+4dIegqbMrNmiyEJc5VCVNpFr
44pj++CY0REWya5Li+nO9/PuWGXz1sn0HUrK2qbMYotnOl9lPDXmqBv2Q5J9hQMKf2WU2eMU9E86
mMkXpTZIig4zdcKqif033JWluixDs9jVDNavKYw6lbl/wN/+SFuDRTdcX9+Ow7BNe+9WRZeDxd04
B5R5kUxEcy/E2dERZn1V7VA48Zy3a9FQdpeyKR2CTR1zR8dGVq61bZSPLnJtCFDEsTBkUp5WCbmr
sireB0Z8N4TaWQ2wrpn4iWMeB0/z3NIiV8uN4CBs1uIp8KpzTvIizBqWyKLdWu5wGKmHWtE/rG7H
EP6oZwV7JxVbuqyebK+pr+TAelqBNeWLL6YXmHQvPMsvKYKDGdS6B8v/VnuuupZWCh6upEp04Pe+
c4BfSnB4mEC+gJgwbRgbfIS1OR+Z7o5peAU4cQdJUm/VqIdDawgWVDif9UzdU47HcSYgnOrnUZEy
jtkzZlptOOvdMAYBNcixJy/r68AfjgwaoD3VQfypBlrfKAI71QwZUUKfTMT8K9tPT0Q85223lG8l
4cnVjzYYQVhY/Um06dXkzEd7pvJ7LnHZW1l6r1xQ86o9TjUnEVkW2ALUMTMnHqOC+X//if0HnXEc
3+AixVDn5kv61Fds2qr14HN1da3CHd5EdJ/lTARgThydnj06jzgjBORXALmrCLDEuhl5cPBXGCOh
msYz10XhnRlWskLP10lWvsSwLOo4vRaK9ncm1c/Uc9lXM8we9vaTZ4F2S2V//f1E/R/JC//TABSM
s6FJcNo3EdKWk7vPgf+/lxH+3/9dWBR/Q+/jH/qPKsKf/kW/aQrmQqjwTZ84pSIGa/+uKZgKTdBG
d8MhJXz0Adw2v2kKnljqqsjLU9Rhkp3/o+6nflmsgyZdRrbrOagS/4mmgLT4B8MPqp9L4oboukDB
wJvl/yS9OU1am3FPwydTXkrBu2446NZb0oM98rM3/oXB6M9+HB8BMh+MYZDai1nsDynq1qsd31XR
vEmUGW2r0kdFX6CyDY9Fxj6W/Atp8UdZ89e35xOytWkEW/67/Ps//LxU22QK3IwaAYP/GQazPdGS
0N2IjOVl0popcFBO7YWCtr5T1mz+haPoRz/Vrz+fs47nSH46CbuffKpp3sWmX0GkpZfQu6gFvXGg
PLK/Mvb865docV25jicFGrP8+V027LQtaMobq4JLkVi63JFlqNa5iKftHy74P9Fq/+QDRZ8Fe+Dh
51N8ej9+oE2lE9+uJrIbDqeWVhnzNndrPKYT2QUzjsy1S+h52w7kuqFplX/xTs3levynVPz9A7Us
yydrzytQnvzJoJYoHrc5jKENBdNq65HjXNdYKLYq8Y0bzBEtmRZOclWj6B0gSuNRonSBzlccdGmA
UsWjx/MHWx6DYuPi33825vJt/vziCP9afBkWgqD907c9+DnNitHMOy+cDocTna7vUgx4k0WNny2n
bRe4fUn18qow6uh+9AYwjmnqpI88wnCRhz0A2E3m+rB5B/CV53Zy47ciJ0iAHmILlM3fV68/+TLR
LP/19aJomp6wESe/2+H+cHeMMZbMKgho5DTZrQ61rPYh51x0r/9P3Zk0t221bfqvdPUebwEHOBi6
qjckSIqkJMuy5cTZoBwPmOcZv74vKF/3J0Iospxdb+JUKskhzvgM99CBFLCwsaK16QJmHU7XB165
BgS7B5dmVQPIvMSk54CnEC3TJxcnzXZPR3Y6Ni2t/76tfqld/en6aO+WhforHygR+3EMU10eD7Wn
6ZIlg+GOKja4QAD+KDT5c4wT5xz1WH7RD2i214d8d+5fh2SnS9A3dHbmCXgzswJ2HBXHuf6leuUO
w656Xwlh/fPkfh/+l/8zX1m/tQ97vdr4KLQEnMV+m7wCjnGAj87QNFQ3PIFMpaCH46TUIa2imrb4
Lrc3boB3J5BPo84tCZwo+lGAu/w0RWvrqKsi6dKV7p8Go8QCKa5Q28q0+vP1WdTm03xxoBZjzRv4
zTSmoMmM0mSsMMXgNimymLzeD13NAAbWjPFX1DeGc2uWzaeZ0n2XZrW+U2QW37jGX+U03v0Q9Cws
Kv34aumLwrs0+xRFa8Vw5aRMd21EbdVT+uZDqKsI17YKcVad5JtJDuWxgpG3azte0uuz8X61NQMK
GdwH7j8aEYvJoPlfBMjGSbcAkbeBPuqBe0P42ABRQdIKjrER/uG3x3QIjRh4bk2KVwGcNwvQlkZm
IgkKLalNnk0T7SFf99LnpDC/5k0IoKNM7ODGqr97YggMgODilSZQm+LRvFx09A58z+bewB6vLM8U
E5QNLxJwcO6qzxhvf88VC4qfXXo4wOTpjZM7e7Qt9pyGPahKq+UVCPy6J998sinyYMwQjEdfr0bU
uijFZxsfxm1CXfPYaRXl00Rv9yGg3V1oxw7S4jQtG5SpDqOKng1LKHdwNsW+LVA0hBYBhysv2h3z
S9G2wHrg+hqt/mA6QiiM8TDrS1DvOOZFCGhNdSM6V2hNK9XjlCOeqHVd4YJVPJY+PFx62IRe8fn6
2POeuzwXTBatMnTYaGELe/EcdwUcrn5irWRqJ/eoUQfbGNHms52Kr77mx3ufJ+Zz1sbDb99CDAxP
C7qEMNGZWdxC4Hda0QDtd9u+incOqSOlPPLTSBt/+/Xg3UAoDr0ijj8n8HI7lrmEozy1qouKf7Mr
q0JzA2SSdr6mBQeCgfCE9rdxYxeurenbQRef5/BkNZnFoKGN74NmFNZd5mXfoQY8mQVgHDsegcb7
HVJlQfG7jzPnj5CVzTKzrBBfu/xgkGMzuY0zn2Pl5QJ+re7l7C8ZZ1iKZTiX39hD7x+UeTzeSKlJ
NBKM+S19c+DGujcTQD2qa6SZNXfj44MXm3/DdnFuZAMr7wlDEeyA5oJBCTPxcigF5V/ws1J1szRt
XICfKLpmXUkmYKQHZ6RiUyLZehgAkQIbRrkCrifMNjUQN+Z4oRxGHDtPMlI2pgpklZ08b4A3Hy0N
Nc2zQKgwQepqQ2MX5ZXQouGQxcnOygv7g9J2uJGmxrhPZGa5c1vqpMe5ujdEM5xycs7j9bO8UAH8
5zfRq1ZpM8/AkuVODwDsYwmOIUkn8VAJAoH5VfFRjHTRKjhVCOKmPZr1oXQxNfC2Y0Uv16m4/DJN
72+c73cRIvPDZWaZpOYEpsuV0kGvYqjbgusQCWZLVhTuwRtWG1PS+dIKM3q5/vErj+vFeItNH3GE
y7LuNDesymgLC5B+cFbgd2cW4V00KtbHCpf0G/Hb2ik3HVABdPpt4orFKTfbLqDBhwFaGpnkMRj5
3pnp+KA0+EZINQl3maTU3VatgpJuEx+uf7K2NscWVBCwwgiaiWW6YocTiRCQM9fPM/MIPqe411TF
3BskMhtwd4jMJB2VZlvH9sfqK/pG3vDIv4ZwIBwD4DNFse+KxDyatYEyBznOjWtw7RfOgCQHmCWh
9DJ9F5Zp1kmMC2CG5shPgM8q7A0YvWWX9/uxss0bu+79LiAh0VXrNbkEP764H3LFRJ0ZOITbp3Z3
l+N6har4ZjRK7ABSHRhEIf+6vgjvH1DBTWTwtAAMMzVdv7wHes4hxHZLQ4QZ7RngtAXl3Gw4evRe
N6LUHhyasgm6LV+uj/v+0mVcyhLkJzqkp6XO11S16BHmHo5HSecffVDp2AJSZozt7FYM+X6XM5Qj
ZoYiMRUos8tPFKVSSMOTGsY60nqyC9PaOnobb4PEaI5eDIqDrkVK+dr7YQ+oNl3/0NUJ5tK3EA3j
UXtlvL25aJGOBJcP2cxNgGHtpkZMOD9l056+xA/kPsSXDBT2ZkLH+fH6wO/3LmUAjZof2ZJpQqu7
/GyvHj2kpIC6GLVhP9AFyVxAC/6uAXCMxrnob5yVtb0ricEo5MEqfreiDUDSSDcYL2mwC8krpMZR
RcG1vFRzVE1TFe7NdJPdyUdcxn9Ug3jCVAiDmLsvD2iJdAdKUEAKdLudXLIT3CU72kdl6JtHmgPR
jVh3bdsSJlC0tNhSYBYvJ1XNy1ZpKz6yEbJxoafJwzCpjVthVbD//fWbs3cNUu1cQFyEJbWPFLqR
jIiQY3C/75P476DzfJcmL+WtkQ7z9eFWv2wuT8A0JZh/Zby/2aeT6U0NVFLhlhEa+DVqYXfCAbAi
oCLeGGrloUcFRweEiqAlbtSvRbY3Y0HXL2GzYaVQ92rrdnZhb33e8b3S9PReke8Bg4EobZArzolA
xdsjLoBJTzrkW62q5I2fs3Y/QOJHzc+0kbN9VyuZyrjSZSfcgTxhj6xdt+Nl6V0Nev/YpzgjgL17
GkEw7JtAQcPo9yce0K1G9dThJVxWNNHlcsISnrnrOR1mJ5CE3BHFGdcub+7etbvImctQSHgR3Cyz
6dDUUH7wDM2V4+jvlFwpTkIE3QE5mOojlfhuQ1VcPZjcTTc+cu0yYqXnL8RFCYXry3NTBnoLZycS
blQgXIWd57hLe8QHICMEO+QUb22xtd2M5IQOHZ3E1LQWkU0P5N/oFZ4X3asRLEnbGYCfBXvNYtdd
X7+1e+/tUIt7FnHdQQs9hgIgHx51+Ce7NPGI5GMVN6AZ9zaoYXBjPmdd8eXFRw5Byi6BijqcpssJ
1T1V9DILOUK1MjwUTXls4Kts9Cp0oNqAlFSwm8Ie8ugkmvMwFqpzXwmYLqjH7tHkytEc7e2Ppg8Z
IMhV4GEa7KUJdKU+DdFdT9B7gG5gup0evqieD7IJPtSLUCb0WQpsA2TjC0Qi7P7gAWvDZNWhGl+D
wcpUy7grWys8an74PchMOtQ0Ng7I38BA0bVblPGVldaQ4kSWcy6PvVvpDgUcxJXY0wHdRRc9kfoj
tY98F5T+tLu+0u/r66a4GGux1HGYqoUfCBIUmtv3qTMCfdXwWA5TszzCOa1cZ6qbfaFjme15utxj
IoSTRRQnRyp2GL6VenuAL1Jtu6rDXA5vWH5nZ/7+y8HPxAgC3duZT7/IJTBKreKiII/qKWOd6O1+
rvDQ+oKgnL4L7AnC6PV5WTncqLBRENRI22AYLF4qBNo6T50DrBmy9jFV++au9hy5rwofDZFJVDdO
3OqS06aTuk4Tz7bF5d5X/Mx2GlPR3LrS/Ad02YqtQrF41wHRuTHUyuGmNWvrc7mTUHhGXb9Nkyco
A1Zb1upcX5tNjsw/S8T4dnpbaq4NsxSJ5Vq/MZ2vadciqCHppF07t5vmbX05KNS/ikXqqS0B40c2
a9Kx/mr9IYBPmddHW02s3Whrv2CWdS72teEdgnvOY5iUxZ8FWilBKX5Gba09VIMDwAXB2uB+6vIG
wVS9kuAGIttyvSao9VNRDA6GF3lAoa5ogPKplasMTtMj6a4NeKOkA/0YzytQTxtMD9oUKoto0pVl
YX3BgULwXgeePOHoCVBVU1IbK+qppi7vhNUJlA7W1Gant58aqYZ4k8a9/rXgJ6M6TO/sz0prnA9J
IhJ1g/O1+U0miOQADte1zu1lnpQHDWstuQ/gZQLgdjRUpuXoAyOQVtx8dbwk/hUlWjUjHiSssxLW
xh+GoOjnWpk5/pmKtMMrSBXVvpCgf7a20og/UiHNBI87WbW8D0WtA9aImr/6qCw/GT4eQpMyxD8y
ajTPDXYaDOMHn8yW37rBFQR33bGKW7x8k07ZDlZF8y/DiH4bYHf9zaoDrNlHsgH8odRxwHuwy+s/
EApFNNeu6u7l+tmb98JyrxjCBPZmOSaB9+IdkFGmgONig6oZyFnQOM69Vvm3DBrWThy64+xJkvWZ
l3C5I2VZenAQG0pyLTdKVqj1Yep19SMy78rd9Q9aqQqImbnEww0wgPbO4osEePu2LTrVrZ3YcnWn
kWc1DXAZ9J17NMtacG9pti1Uu9yHdQ6hBUGTrUFZ8IQkobpDvxKrgojLt5+w3fVE6xyu/8K1O4H+
rzW39AmiZubHxZ1g14NgZVXX89PcxWYs2VIax0q2afC38+L+vousGzHqaz68WGehWdxAukoBn6m5
HDQVDSKRmodl0xS2Pm4xAy6hBQpVxFC9pv0Zk9Ficyt0OvzgcqLHQNc5ELotwj9R+6p+STNL7/3Q
hAsE7Ep9RKUCBq9l1V8DQzofiynAkcIjIPi7RPnyJbC14Uk0nsFLX2LCd30KV14M8nEmj9IDlJLl
GkubU5elA4UnPIz3Vjj+VRetsR1s5NmdWt4SHlmpdtIUZ9qQKdKQh5aLJUNoRAxWV2sur5G4R3mp
RbSpteCHJPTIkSKI4hdp+0gKGFAhXrrIHr6MY+p96ktwshs/8uuzTXv61rKubCXABDb1F/4ghFns
dTYA5lnppLlZrRo7hEGwXvFVjAe9wHxCYg5oVxbcglCsHGbmgCo0Z4yaI/idi/1bITZVZsBy6eOF
PtXcvMZt2HHogBvl7vo6r2V6cxMNqNBc3QSzcTmWZZV5N4V8INAT3LxGv9h5Nte31Te4airCc5E1
9mhQT6RZqX0eEBXeK+UY4X+aDzcO0UqiR5HRIl6Whj13qy5/TFTjJO3JhFAxc0quF+QpceecIDxn
SMeqfXbu7Ahcf9CHbiGjWz3599gRhKjQTtaZCYOX3VlMfG9FEhFfyq16ZVo/UAsOP03GJPGE6uMD
7F/9Y9zYFL7jtHqx7bj9VExFdSqagqkKQJNiMTggcmCSQNXq+PtBIztx7jmapIcguy4nB6m3xMMf
DON1/DkOCLY9GNVwEIodnKD5jzcugJWGNruCkz9HjToX/mI4J6101R6pbgy1V7g00gQcbkzdQzWF
6xLqvSuyvIO+0XypFO8gaqO70QJZeTnJ+QlYZ4eYual9+cFCFqmPbJdw/fnWwQhSgPvsbkk6rew5
nfTE0tCumdstiz1nWjjT10kvoCyY2sd8FLh6+/jsJV0z7BFLylwc9qpjhl/esS37xL1+ANeGp6iL
ldRMJ+SSufxIukdB0o014jadAVV/whAhU3MQ314a7w2c7d1cbfEthNs/46XrG8OvbXkcCXhGKGDN
OMfF+Q+S2FJRJ8c005vMTVIm5rmFWYD/s5bum84e7+b6vVujogSFFTtPaUXYjXokl1FvzmzfJHb1
UD7bRV/c+HErly8JBCuv0wLRCPEv5yac8TG5rwt3tIrODSahPVWs4xEqCZtRBzA+TtOtwsTaoAY8
TpBADuWvZYUf7DvII1T4uQt3bVXFj3pLMTi09PAuwVDqPDY3tvna20cuyCacszPwn4tsMELTY3YW
gYLV6w7ouCzaC3XIaTEAlQ6sQJ97ji08tSCF0ginokPr+XPsVN8SJ+pxsMZY+PqmXHn9dYp+1IFm
ujeUrcuJx3HMbHPg5y5euNUnBYukg9IVL3VRmQeR4rB7fbiV944Jp7RnkhXz1i6umtinPKMnCDwh
Y5ei/iZJVFpCSNNp7RsvzNq1hj6gRvmbGjiZ2+K8SQ4cqkqJ7tJTbs6wVfNtFzTRth80LFS7APZD
BX4oRmzendo+uvPwHDhc/97VQwfIg5fdBhyBet3l/OaVEVax5jG/8SzqSeOBhHWsTpWTFyczRlsM
QzXaz1QzEbhvIns/geLC+jyDCRggKyanOj8ivhfvFIvfff3nrZ0AOmpo/LH+/LzFfgxRrqwzGPTu
5GTwqjqkn9TJeslg/G3wpMaaPMr//hdDUuvQXlEFwjYuJwSN+nwYkGfiw4LmMdOwejC9CjCMb+cu
YJzxVXf81uW3ts0JcSktv1a6ncUDg+YSiRk+x64xavHOrPTvsFl815GhcobJ49w66PNXLFIE8hG6
IeCkyNL0xbKjUlsbE8pD81faGEGTm5uRFqNPlBcHT0fozYyHUwzN+EMRU0fwUu6DokOQKRuQFCXL
3RAY9sfrc792+miTopFAiwaswfJEFKj6UDIx3MmofsB7yg4g1Ua3sfTsX2wsHjqwIBZ1ZiBcl6vs
I8gbhgmOna+K6paRxFSWJ+vQoMDnlhQgzpiv32pAre1muPXIGRo0a6irXw7aVGONmn5ruEoVvJiZ
iFy6VbqblyFa/OjxJ9p0445Zm9C3Iy7Oj4Hte+CVjeGaiYN9vYZNDV5f0ItxCNj9/trZMxaNRBfE
tVjs4EHrkiirIlAIPpz/vjS0bVsjxh3X4XTjkn7dB8vdS5pg0J4AvIw72+VEIsbkS5h1OgUtVf/L
9Lvwjn78uY18RMmKliuUPskuIDU74ISKPi+F6vsMqcM98lsNBwpGPPD24ohMd7XLJg1hzI46+Iig
2/VZmX/J+1/K2zXX3alRzFviTfeKXNCP47qBk6uMFj1y/1vWatUpQKMAveEYqUk5oRScB3DOBTWn
66PP5+Xd6LPbH7AEElq5WH7IxFnr575B2Dp2+6Th+mxrtXse2ro4gJtXH9Q0+mzaw/gvDjIQNODE
PKYA7xeXaNDLNpRewsAB9LMKB5SzNSi9S3rS3BhKrF1lDgB26kAoz6CyfTnFgZ1AKBjY1DnuCY9a
0bZAwetp5yja34GdlQ8DYvsnFdcOWOySAEbCoJyc4ZBMAqhhu0P9EnKdLX23sfVkX1CG1JIKvhYl
BoBDSX/2eRYPvpnSqg68HvJ6adw4PWtXAxqu5JuQBbiVF3EHusPJ5MOKpTRnIFMIgX8HLr88lVZZ
bVu/7ogKkH24vj3WIhCSSx6duSRo0D++nDpdGSEN1j1TV7bhmf6Tvkk9UB2DlUM/btTRxRrgS5ua
/iHPsUrvcuh513/Dyg3FjYHoDStIfG3olz8hoMfmxRY3VKFgIa2BFv5Q2NbXcEjD++sjrRxFmsho
mAMOImVdup3h5UXzGDyZ25SO/TWx2xffCJW9GefNAVGvdqumI+m2qShAuHTl1ou78sKTz0OFwg0O
rNiyj21mOq4QlHpdobTNNra97ZDQAlORRN2aScR690Z2sOwQKS0r8c56gD+C6UXZHdq1AHyxQtCB
N57tKZ22oV4rD9enZwVvSOjBiZ3bQCYB17xSb66qOGgtCL+a4VoUhe9MDbJBLxrpZoQDG9l1014n
MNr1FFyPia5X28LGYL2l7XEDBbNWCDJmXJNUTWpwIHUvf4k0AKRDzefV6iIUWjQfDy8vtzed7Pu7
TO/sbWCV4d4YMv0eay90oELpAJN0PIihSJhen5jVhaPaQWw3d8OXsBFMRUbicOZFK7zsbtK4yyZ8
fh9YNGVjhQiwXh9v7UQAcgIaQ+V2Rqtcfn0ZDmrVKdydCb0JCM2oEkYBxpd9pcf/aii4fKCNxAzT
vxwqioXl087n1mkVqP8y4JqWCIWEMDNu7P+VWxq99/8eavkU9clI64hzHuU498Btwfeu7kv3+tyt
JbC0MlUKuGB9YLEtrhPL9qza7okgx2xsvpmUprZSQ3i9lo56rLuYy1vTsqPq69nBxh0DYRLKt2EL
OrRukuBgt3F065adP23xCrOSs2QaXXgk4RfbORiquhzmx5A1MMEogzwM9IJChqjKvUCO/HvojQaG
mdn00OdFjuN6HRyivhE3Hpm1nUxSTxWLZFOar92UNyc80vsWtRe4RVrWUL+3UsutdG/aUUYOj4pO
2PZvVmPuN1G8Q+t/iWcrdOnJcoBZVKhPhg5PTGIm7OMkfWjHyN5GCNI8FKnnIMU+mXtuPeXYV4Gz
D1Fe/hJUfXADw7o6AWS7tEaob1DiutzvcqToXOUc5SBCm3ZKy+iBQkcCWTwyedpjeWPTr44HGBTE
gQox5RWY8WbCizBHeymv2fR4w24drOoOdVKWbokr0l4GFlqg12d8JYxgcSlUzvQK6kaL7V9EjUya
EolJknR1k/XIaNbFFCNplX8tsjZym6Arb4y5dl8JCnYC5UGq9ssyhjJ2eVHnne6quu+f0iRDPrJE
W8cKy1sByys9ZHmUSMnnPAP+hr0sw6HS5PcoSCGhSS0crfU+3eJOMyDfK5GkzvzaNXMq9egMOW4+
Ek8nbaphn+Ep+0pBLpWyvr8TeDSdZFMUxywr03vbgOJoIy60R01BcXuq/qhbi+yuDxDtE36PGJaR
5IdSpgHmbWiOB4pVfkhKdG6DMBOAhaxb5caVwN2gws43gnAHb73YqHFotCbCn6yjmfluZsXZydLg
zHpxHO363jyLqZP34G5vOSGvDUy9BeE4TgmZ6mID6YU6yQCENASmFiOVrtJ3lRLcg9tpjrXRx49t
hapJro3V7yNQyVD+e+BFFI+ChBUKA12XoMZbQoQDBlo54ExZIImSh7p5d/2krEWDkHJJHoEyG5q5
GC+QEU1FFVyIMMv4ly0z+xSNxNr2NPYvtI/jh5TFxbrWwvsjcm5h3NY61xgXAzPWLGAb/PXyKoq0
KGqNsRSUOkR0Z3bZDwTxx52Ne8uhnBHqhWX3CCBEKQi4Qezthp4DvGX1vhYmaicIPz/0ZaE/qj6p
fCct7dP1CVoDMPELaUTQatSAriy2AlIMaPF1lOPHNI73Gl3zDZDd4GeeIiyJlMy+r4rJBXdh/4GQ
K3LIChVgQsvkA0LoZNWh5j/DrT/l2VTcJWpATZPQ90bUunb5IDAA2c+CV0cOeDmNaSCr0UfF1x2G
2njxyOd3U0ZNawON4eX6hKztmLdDLc6kjButwY5u1ssilW/AR25TBZqdPXn+yWxN89B2xtepUfGr
GQf6lteHX98xxEW83ICZiFcuP1WpKiWNyTDcKWqdDWa34VePoPWUU9o5Bkj1bq0pmJ5mMYNDbzTi
roQt9M0zcD2qU8ffq7JrZ7USLDb7Knnswji7caZeSRjL65n8atZ5gO4GJ/LyJ4ZdhAl2kAMmi5Fb
78WY7tpehZVtyPzYwsZ59m1R3+O6jZVUGY0HH6HmY2HzQg2ZJ59JxX6kIvrkkAWfZKxI2B6DcTb6
oLqnaYV6UWKCwI/wLk4Nvd4INPrvg3bScKMwbBdziAYHhlkuRcb5YXC64lAKP+Oi9OQeBQV7jzKJ
fi8JeE6yFeW+xRx8JzSz315frDUIBhxHFeLxzJggebiciaJQ6soKAHri0TZ+CQLq+E6oWYCYfW/L
zavfd0VrnUQ6lg8EP8XeDor+POEsQG6HMkpu4aJAPyzf6KVluS2OZ1/K3hQf/LbIDroZ4eMTRuNP
fP0woOgoSiMIZt2IptcOl41+pyB+mZEXizuKdizC6Cl0hMbj949pgA+1asYHql3VjchsdSjwKiAu
6PMi13A5X4Nqk3m2tHmklbR7vZPpl763vmngvW6UAdZHIgvn7oWAsKTMavhJearCSFXVN0fVNE5g
qcVTbOnNv5g+eoXUG+aaPszPy28CmlPCAOaK75ukOIo0y3cTjjU7YfXKjf229lHkVlzUM0OKUPty
qKmkCgcSjrvayAHRmWWyt2ok5MLALm/EtCsh5szDIUGFLTK/npdDpaOkeOnRMMJeqjkiT+ofEP2u
tiBcddeK6ciOys1e2cr3Ibmoc+3RL0P+YXHNO0bt21nhCNfsbWdX+MaM4kJk30icWxXbV9+kxSUm
ObDUH+bpBH9++YE1SiAOXia62zlVhl0UIMkQ4MlORfLrQQn1CllLI9snOIw/Jq0itlGAO06A1xSy
6UHs0letD4haUeB1fECJCGm4BAFyj8ijfd+Gif2xAikNxFrPfxaioZyA4Nwh7nIfufTir+s30doz
DiBCnVELYJkwb7j8HA25zX+wGn0OtyaEsbDhcvLvq6TyT51XOK5ANG5j1Um0L+NxPJiDGt+jtGNt
xx5GndpHUFbSXn/QiTd39G2qHe4btzL3Od5azLpJhRziFV1nZn/xMyn4aDORF4w6yrM7w5rV6ALV
+/3DfzHKIurDpyrq1Zxz0uaBcgoCjH8N6jj4liIPemPi5+O9/CL8LGdJAvBTr7Lsb+tpSU9VqqHe
C34CVxHcLbpDlbdPgt7LQcFwagOQQr0nDI2enUwvjoBs0xtndeXYUAdBf4mU/5Ugfbn2ajs6jjn6
Oh4mVcg3h9FpMprvSl/Vh+tfuz4Sx4buD92OpRmZ1uiAUmZEUJD7+adct/oDPrxU4nX934j3//+m
3QWk8818vhPlf/g5hN/ztxpdr//Bf6nx2+Z/iDvJVJhXWoc4cf5foW9qVTZ63gQYFPEhwCN2/f9U
uXTxH4u0BmgB4FMLgQp+wX8pfWvGf4ggoRDN1wJERx7231Djv0wZZzEugd4GbYS5vzVrg11usgpd
XIypgvIh6B0EWctcjNqH2Chj8V1B5gUkD6Ul44xdjlT2XlJhbv9mrp7+OVL/I2vTpzzMmvp//89F
5ZpfwHfTViWPmy84ihCXvwAP4CSIm6LDwqbkuRVdZTqAs3WtPY6IKBWnYdSFfEI4e6iVTRQNPPpJ
qjfocfjUuifSljr1yGtv/K75zvrvG4DfRTEd5j64fMg3738XlEvZgB/Q7gURQO3aWIeh9RpiH7rF
tdrvNkE0VajhDeRVCOnhWOCioDCGaAFyUT3RL6BeaRiUG04yr1ttd+P3XR5aqlIzT1mIuUPHzfsu
Bwa2ZAhqdBi8meHUoqOo6uNZLxT7SRnUtPg1gLJrzlqsy3rfiQpM/mAgJv33SK+gcvEaqp6dWNjd
2RdNikWY7Jzwqc+6UD7d+KWXdykV2pmMi5QNaYUGL3bZHtPyUUNBUGjnSR2S4dhRv5zBKjYepX45
UCgNzDT7maMv/zGGvjK6UV/W8q40hia80Z2YN9ObRZ1hQTOnkxh33nj8zeVmy8LAG4Dn9WfhWaQb
pYZayUPfT7rcTHEbFV9Ds2wC/8ZaXSafTACKd3w22kmkuQSUi1gym6B7Z9HYnPF1lp3bThU6ZtLE
sRGl+EmWnydZ4d6kgA3E006k/PNRiezu+fpCXL7S889gHYBjIXhAZ4au6+XH62OR4EhRpGdR5XE8
btsiN+AqlYhYDr/1orwORfYELY/LhUh9WaBJMyPr8OUtz+qATOup1DuzPRppNCAXWeRhfiMymMPW
t8tKJWI+AxSFWdj5arz8stLzTSytEA+LI7qibvHPFGqBqZ9Tq1bSF9zjDeTGm1waN9Lmd0PPjHpy
BD6SOip/XA6tmEai4w1WnkxFw8zMNlMArXEhzA95ODGvsyd8tSv9Vqlu7KrFBQCNFDEaXgCI3xz/
dxmKomJVW+lZcapRLlW3ZZNy0v+5jsAQs5Ou756ZiryYZt4wJCKRlgRh7xCTznPxpiJeh8XgQSXt
DijcjfnOV+rxV6NPY3en+zTgMB7zcrzLHHqclRPhv5p0xjlNLE/uPMSkP+AkR6EXx8zjWIyJi7I1
8rJhbp+9Ch+qXmT9tmqoHRZV050SI9X/KB0TszGkIp57xwy3Q5VpINyax0F6wafOs/rC2CSOVzrK
ntZbGBsnFVfORvnZJUm9rauy/eU0XvV30dbd3le05BjgJP3Idvg7bQvlINW4edAGaMmFVKutIzzt
DjRXKkF7CPsMuK452JNjf1YwVvwQ5g4GED6uLQM2TXs1KNL7ashLN1RUqlZRBhAJgWJsAbXwBXBF
9QydKcbJCghu3sroZOIEeci89KUv4ulj1+MOZ6IT43Za6x3wHTXv/DoPvhVt88tqJhOPJyMutw5O
bEiNo3OYmmhzOA6GdNToO+fANOibLDCKx8ZmJjQl0nB4K7S7Ro/KTS/VAqu+Pt0Jc4htNCWy6huE
JoHbo7T2mfTyzz7OXrtJ9TKX51n726bsE2wopY67MffHB0PGTzUw94/SblrKZo320c6C+LnL1e4X
gofD1o4Amp5ICexNPMo++6gDT91gTaWBjPFHtd7KzFRx6oV795f0ND/fwkwv70U+ytOASvRWBl5z
oLvjHFqz+BSlmX7KA3PYcTn1sL1Kb4tH4rTN2ropd6bi6MpZ+BgsRlHafvbsOPgadVniuVwP0Ye4
Gc1Pmu3pH1Di7r6khjbRG+qcXdnGyrk0DaT6Q3t0tqNjaNWmpEBy6MoywEAenjquZChAuU43Rt/j
QZ4FiO7adOnz+pGzt5Qykumn0lfYXI/ADGV7yr3xu9TQ1BnMWtsk0VgflQyluA685p8dstaQ9Ko0
ugsUBV5bE1rNXa5WX4SvJj9I+jXqZ3V/iHRs5AIz6R5LC6Rm0Ud7FQ/fbauWD+04ND6LKrMXtIBD
wJSsUGdM1j4RIRgYWcT7qLWg+CA8va36cXowPKRyeAK6nSaEl24KGXyyKu0+EpIEH3cRs8y9TV/4
R63AVU6TwR8AF2skOaJmb1UE/SM62Cj02wdqOfq2oW51P/qtukU1/gNJaH8Q+TTs9CSO7gZ/6Hah
iGNIgd7IrjPsfo84fr1FjnJ67BvLOQgRFXciLfInDMHqT+bkpY8hnJSn0PPH+8jXSwTEh/asFKbS
bmurk7NwRUVrp6HrAFhB4H+0k1bq4VYBC7TbekEw/NSLUEgq7LEDOm5IHjQAuPHZDvok+TOIvUT5
GmLE5PE/sXv6QqNjRcFD4RRZ9EPzIu1XycqJL1OmV8/ZmNHe7bOyaR7tCITxH45VoVNdwbxCCACj
vCg8deTqtBvyrmu3ihhr8xOkG/VHZSdpRTjYVtNTZ9g+ZIrQhqin+7WGzexrYJYpJujIjWk3nXEc
EMnwNvUY6TtoMLEaQuTqjRDjP0wf9iCzW8TNooCorm5boPJOlIvg2OPOaG9ziKKow+nKzPwew/gh
0HzD2gL8bu17P1MRCKuHDFNAsK6xl23zGK3S+0FLjO7R4iY2DKTbYQojEV1xr3xpg3jAwtCDogqj
u3WmrZ6kPqLw3KMw3ay8N+5lkcj4oXTykgq1WvLCCqWfvJ/TyPl4SIvY+CYqAsdTMdbTS+awxXzc
ZSrCY2SzeZUAfHjyz6HUmBvErdVuWytJc5oEwl8+zExT5cYtcDavc8xSxymZvL2uNVb3nKZYTeKD
YRbTE6QY2/ycmnaOxL7u9E67ZXd2clP2CEtsWFgP78OSlz77mSFnDxYULGd+FjUetUeVgrIfUfW3
w97cTyorFOysDPX5ClS+mT2YTS/0fVaX+rNOMhSF9yUGy4a5Vej6RumDlqAQ5J9lC5rW2pb90HF3
ccurW3vUe5XFbbMyg2alOhnsFswJOPsdhmy7zFbR8+/KOC7MDWX+GjKIFqvWDyeNkO+cO3KoxyC/
3YzKzorqzjpInypgHga+FblGh9nxgbJejzmNHtj5PdSm2D85A/IeX5zB7qufKQ6AravYatHh6B4E
Ea9lz1+GA+lnZJc7HxXF6F6g+tX+1fR9Bpi0xGfQnp8nLzd+ItvSFPpGnzwJ4BEvBtX/RfRRFR8n
YtPpyCVp1M++x4WJdBhh+12Ow234UjSiNh8hZE/MVKBhaf41q8aMK8trEXp/LiHag4+oqWoa1qYn
qTKyTTIGZfR/2DuvHcmNbU2/ysa+p0ATdMDsuSDTZ2VVlq+uG6IsvQ264NPPly3NOVKfwTb3Awgt
qcskkxmMWOtfv/lmxIwDUZAUjDoI3oxEW/erWiqTolRV85A9aK2fPBMIZ6y1NJqDwvPbcQu9oN3H
XUGMwNBG4rq37PnVrmT0aKjRPzRV4oRTajQrrzCcJ8ryZzKm0z1vr9oQmeRWgW9NMAaK/OiIaCo2
7aCrKCArvj/7w/zWjpfwV6j10AozD4+sMgonoVhnZiP3zhxp93oN5kdiHGfLLAiiEW7NS876LcLN
bOVL371J3dEK/dR3VuQ826ukZZ7eMd2x8YDHKbWFDr9hRuIfLnO1NZHNixU6MxuLV885ZHm9L+4Q
KhIkrS2DicnDVBAJ4WfFIfE8UukGu61Prg25ce8vQt8zU452F0epnWWM2MmVU7RJk+mJ4I3UDRw/
JnShctpAL4V9HOdOHURmt0eznBi49AJ6YMWqtnvuddLUDtnqVWO/m6RQby0wMOJNCQaV5VDtCZZs
b+sFZNWzarXvFnIDKpl9iaXs7trYrgJpuMOqXrDGMOY6uaszfh1EMPfRLoZL1I3wmqtOryorIEvU
vcmmDrlKZdkxB95ihH4H2y+0saV7XKYG2DLta8JrxtFKVGi5KUlYXT8Z334EJJspYT2ZEHTMoKjq
IpSN1uqBr2PjNqSyJzjEhq67xvPKfsoNU9kb149L74fo/Di7HieFJ5PH5kvXacuMElAmyaqyvcoM
msojf1eZA+6jC+UBtg7F0NynHNaHOE7Ndyuuo2NuTebehA44hqMfj1urgfkQeLapdjlBFRrpLn5G
2M7YDYc57qfnmsziM3JzCirevXfXtzUhoZhV5Q9VmRGHoOLRfE7hiTymbjZDN5b1XY+yZU/gSNkg
MpjlXm9noIauIzR5ycc5J2HMFhvdaRqS0Mepx8lO5NFnD4j4ZBtp64XO0FzyVEkVTYnZoekLOm0m
gaL1iJsqhqzf8Yu9OGgxhi5WshdDOM+IRzdDN8AMgYWPetbi3BozBW5v4sk6hEx9hiuVdt0r0a/5
vVHM0SUlZlieLQuPr0pvAKZdDN+ta48UBRkYetlOYdHV2cnOeewPnqfkY0/Df8uGTjyhoRfZTQfj
atcPCMHmWS/URk4juTsxrhpZoBUj8wOlO8PGxyr3FFtOLHeZn0wT91cBBfszkbSX6XtxNFWMo12y
zG/l6LrruUuN+3GQfjhaeBvAGYo3spvtbRfF9UZGZfpAEvMbGRdixxu0R/SXnfXMrW3tlVoaiXn9
ZRCoL76z0cyEGWgisfegb2KsN8Qgpq7VovwpkvHapz48t6k+PTqpO1Vsx9H0OFtVf0B7Ckg/5OWp
qcoTItj+Y2r7CFJi692YyIg2+qzsnagjh+yxye22irgUWJ8ZGFNOnJyfZ93VomcsMWni6shuQVQc
ZLQbu160N49GZSahelk+eFjNEnKPU/0oUtW82aKatmLwPk14KSlvhxjptbZYAoOEeKK5Sv1sJ1La
sbLztHZlpPFXS+TJQZt4Ljp4AdtMkgSnRqOjv6rkieSdbm3YzfvQ55NHhK+drzSbuC2HLng1lmWy
oydv1pWyv+xZS1aGLI+xixaxnSL/Vo9M/aGnBzjoVLGh2fnTdT/FIly82kSmvhBGh8r+xZaRvNYy
jJNwdkjwI87NwMWtdG/rDIpLIe21Uab6qvB6fJJFe8VExaT6kW3YzpMMMaHiR3OnONRTxDPSVsYP
MWX6phGxvi8qoROhVaTh6Mkdyd4W1dhIjvbGsqmoFi5o46UlUi49/+gsNwmzQvPX46hdYvR6tauc
qFgpZ6Ad1fKYIPO4b7czbpUfahKPDekHh1w68cHOyCekyrpzCsv9psciGpw+8jqj85Br5RD+vZ48
bbqLBAXyypNDc2NK+O8nVfJ0BRq00mNSYjSUBm7n2QOyvd62Aq1WzjmtbO3h4p3mbb0xSrNdVjGJ
xjygj16pfTAy6f0lDpRT3qFkNV/w1ZTbOm2cPvDinKbMMPInb0axBROtQ7vGVF/PUQwtuV/s09r8
MUxjczclM3VUG43nqmmng1p8IpsQVB4jR2EhQp1wH+kekt66xIluNijpELA9t07nhdIqtJs0M5+y
3jB3TqIAAfUicVaEMJ4GRvIbknbcY5sILmJsyg+2MhnEOG4813hFkFc2ucV+ITt9pXqqoLByHG1d
eON8PXeuuuLZxgthFP7V3CbOAZOGd1rjDL2164ez1pq3lSAOC87MsJsr09nEekxRxjohG8ZsiW+s
52ytzCK9z/xmvBaU/81u1JUZIvcpXwXCk5cGq9prgY9MSIB6uyvSVnsDOGUTX4pqw4p28x3U32UD
ZL2oECNr47uD1REurlusGyFiHABssZY+cfeBgSkZIpLclXR57IxrUVcjizEpQ5nXz0nf5WczL7o7
xyGvLbFGWkVNEdRWafkJO+5lr1eT3DXN+JmKnFyCsZVOvZVVSjaOmzevi5sRIWanNKgV5zbrbx7a
NdXwm82vLcNUEe+Z6cbZkHV9iC5nrd6a8miJ1jvNoymuwfqsWzmajBpJkTR3YxIdyyoWbVgvhRvS
1SSkJZInue1TbZrXNgXgfZJ51c1gGembX/Q8gOmifycAGlT2BC8F0yWbD6Auuhd6r1/Xzmii9aEm
vKqE2W+6tBn1ELqvcyCa3F3LxZ+2sdD2o45KntA4fRM3pFIHsjcWbIpdvf8awMov3SReu/NYb4ta
LMEiMudV5rr5toDFYNJCpt6Kep8b5kl301GyrrkBX4Xwn5uY9K+8FP6dWIxmbUzYMqioJG5iao3Q
aHNJinyX7WOBACiO51kFnTQUCZtM8aijbftZN9v+dh7dEUjEtrkE90hLaz9qnZrfHPSQGxDgknBF
qyNEQ3ObH2U8qbPXKnu8RPQwFvflstgr4MYhUH1evBLXPskfCoYA8knDHzdGlfPGqq4WH34Zz18c
lqQo8MFeyVHLVlYN9yOwJyXusdm1xgD5ak28GXHugWtevH4tL55WaT3m6RHIKIqvIseLkGaDHL3r
U4wFtMVmN+DZ5tjPEP2nR6xRIfQS/Jf4WkVml+H07dXAwh7659kxEDmQkCpG02rTsDe8vikZW6Yk
pM2UhvN0UkZiPGcjruF6I547TtqT3uXlF1gJJUcTa6M4573RznW0Mr0ai6LQsbi2w/izh+kSkIHr
Km/pJRNiXMQWBKZ3AgczA44GlzLp2GIXLDdm0zTVqc29rg0WFfE3Cp+eSqNutJeWJ0x3O7I8u1r3
rxe8y1DJt6MYH2K/F6cCyyPn1Eyd7rwOlWXmp2WaVLSOHMxrV26q99W2KjyNJ3BpPX5KtQUgYpK2
uX/lt3zgd8q0ZiZTFdIsPhMujB4hbaxEbJuf7TMbdzR/aAkkV3LBIFhHj13uSGtDvikX602xV36l
vuyXO3fRC0C9ZoGqFOZOo7rtMpRdgogkXrIjJNrRPVvYHEHfsJIUQB/TgYR/CaNVtFB67LVshnOJ
bdfeU+mQ7S66zevCtujjl8yO0telLi0gzWiheRyUJV3ooaZ0vUOfaeZ8Y1qSxh8mk2Ue28aYc/bW
gmk7ZEZZA080bWzS/vqRVZ6nRWv0Te0KCQqSU0vv26FQ5dHTYqBv3Z9wi8M4j/dCwxnPz3acVZ4I
jbGS9ZqpRCS2ntGb/ZbSFLAgzmfd2KsUIjG5JV1PRjfy3RIpGGZsK4EWJz9N1Vxn3+T2NTRBIxX6
nhzI1tjgoe4QYgrG3KtvNB/dUgduvHjON0rqrM7Ci4TOucZW/TIyq2tuvKV1/AmZyBnvMEQ26Ut7
Z2Gy50RCpldForfZsTQsXrtyKW1f2Iwz80wtlHVUyEZ7a6IAfcsTSNZtUNKtdfTwVjev05jWmCen
YSATXWoZ3VHrNu3HC7Db2UMUWL7mfLdSM8aHKffRCeEZ4en8C5eJy2KxlbCdoIeoQ/FUurhOLQ2O
REESUWI+SCOKgYdndUniWKbsYMrEFZsuytikjK5frNshXup600aNWW0ok1W2RiJd2YQVOkt1zrKM
95nImojPYDEhxByKNDZeoszt0ViQJ24n1HFMyUKHpbHjCJz8q4VSV1tfBl/iVC1StAEH/2LeJkLC
4Z5SUp2SqHRoBpXnb/J8KPtNqy+8a8AO/2h0w+zBACLQFhuUmA/T8UwD4woSWuZNakEOZziWVdFq
kgah6rBlqa3Y+Ob2UI2CnxLuiDf+hRFmH3A4XLyDHQ0QEql4kDutf5+Kip8fa2chv7s3i8EvMXR2
sfCLOltvQ5Vr43KlycIZg7ps+nGjhtIz1/4yTtX1JFtZrLJ50I4sLmzXhk7U+4VX7O4EcuvmzZeG
pmEqAasOIDtrDrSapjoyGBvcTYZpdLWDoljqd0leq2rFRmgvK1/Tx+y6XeA3AysYsjrNovJXtiyb
aLNQ7FPDVr7jX9EYtWngkRJarhvw4wzau5kC7gq/ex79sooC9NGsWmCa3g/zGbHCh8hyUawMMbbv
arDHc1zyEe2UaXTy0ycnJ6corfm4h7grEQhC2Xp2i5LnrW4amimcmZtPi4/6DYwot4hdmmu1cWby
KVdmWkfWSrExROvLE8YW7dHU79AMsDT6rFDvvz+cfWewRj2989ud3i9ukgcdcqFlV40GgvDEMQEG
y6Fe5MHMSnvaFBSKzqbvQBIZCjWVucYpOTsa2IVCerWsviIiI57VwVFmF99Y0GfbY6ZVmMlRig4k
0sikzugr+9TwcFavJtw8sHsiTzRj4eI71fv5QDyhlh1H5bfxHsFL8+1KMjC/rdo2FpBnM3IybpwA
2Wk13IUODEXK8kV0A898arZM8fKuzAFO47pgNBcuFm/ubJojH0FzEaFvzaWMt5PZmTHJHWOPQ14Z
54QP2ySWqwMdO+PhwGTHzb4zsJ38wDHg5CcbM6JarUgWmrsN41+Qdc1unGrTZL56ahFDXZkqZyjO
IKJj/8Q4n91rzivq7qyb2jjMfdcpD/aS6e2mRxeppqBv0GY+pW5it1tfsz3NACin0mafLqPppoCU
l974MwnVGxK+WRH4jqXWdi5G5lmJPQ+DxA0813gPDUzpMsjTuigOsvQ0dzXpXrZbTD+1d0ZS9Nme
dsN/FKIWCTYTDPcuVjs9z2tWd2R3L7J918eUtruXWHNsDCCxl671omkl4BxezPouZ8Tvo9K5hNi1
hu1k3OOAVMcnbpJd39ZCRUAWDFP7p0YlvXP9+47ptihCHsdOr4kLNzCHCxWdhbUEmrDGZKvJgQ8O
wwIGvyIREDiBj6pkRxzyku1NPsp9MyYiCxV5m/LT6cyoX42ceOw+TtE5UAjN4TEXnXdR9xbyR2O4
+ogxoLdUQ0h8wmT2BKYODpUyH7JOzRa3mbbDdotlYaiImpggo7o5T4LxBchnP2vkxKezf6OBfEZB
WseD90oSl12cxJw7H8AMrbqSWi+QHnEsjg9URPZ4F1P5LucI/+nxwY2Hlsd3rse9yDRnvCoqQmjv
Osvjiw7UogEYhJWU7iPsCsRHhkeibmzIPC/7o7Usqv3iPClyDhQ9LdMiAL9etGsJfaDZEjGq6ztb
yAsgrA0mrnErWuhonsJkjFvnIyoxHgw8QZjqldfZZZ1ctikULpru1UuyqmdTw8DO8BkoTMeqrVUz
BrZXTwp03irHtTNy0r92JZrQVUQuKA8VwwGfEUHqw0MJDGBz6mFI2NV4L7tibG5pJlS6ZR5re1ew
jCcRZplZYuYeldmPvFNGxhIdvO6CYc9MOXZV2XrGNfhT2a7p9HrrEDM0BWzvMsYef9RItj5YVF0q
dsROwqnn6IKV4fY8xWW5XMd6Pn4aqWIH0Bwj0fqLwiRqXjvsvfC50KexOMWZ1sz3XtOkWHbHA+us
8sgvedAzH9480EXT7DRNi7uwsGesvhadmmanF3Q9u3FxtScGTXI3TbpqQtFnVXYVjfao6jB2RjVD
3dHiL8z7+vaNnlWrXmKU/++uZmbth65QhVZ0Uonj9sHUJjM1ADPLBM1kX5rxuz/KKXmZ/JnoLLLN
WRsR8Kb/zYBlbneqT6Jx36ksXVmLli9g2ND/qYiq3MpPEIQNbx2NjtTvFXhWg6cvN3ZnyVTrryq4
79U1uY2kwy5lb+bPNnN+Nvq8GO06MJKEPIXNxZNLMD6k6PpMktQZvaBGC0z4rmoZKRaZpKOSRhJz
X8uz1UJ5Yj65+ONWccnksw4Wsey3TcRY+ljDr5fvZTV0CmJVPKVwdphCDceuMZt618Gxw6+3zdPl
aul607xuQMqrQMOYS6mgnmjPIpLL6169oOxrCdvAcHQ6lW1fibsRswqxKzuDvbmlQ89PGdE4y2Ec
iwo+UKNDBiX/OFcy3ZPQXfvnLCIf8dpb+shk1ELF4gCKEPfGU9+jzT/SMwzYExhgIs+uraU+yYFD
Och1kdW6JL93sjuwwiIuo5awWqCXDuS0duJiXcKp0JobSxt7LJ212kqTLCAGKu0GEnpdMu3+Bdnt
FxbgpX1HqA373IbpjvXDLyxAm5q6c8Zu3o516Vj3vVC+fK4y0eRvc2IztPMNJu7npeATevELn+Pn
J7nkP4p0fahL/vlfl5/5qOlm0jjpfzIb//v/TulHV8v6u/+n37X9qq/fyi/56zf95TfL//3zy8Tf
XQidf/mfddUTQH87fHXq7ksOxe9X8cd3/rtf/NvXz9/yoJqvf/z9ox4qDGLuvuK0rv7MFEVx8ScW
zv+glt6/QZr82zn96rqvv10CYU9pO3wV/4/f8Qfb1HZ+g8OJPBZaJ/bMQH3/xTblSxeHAAfeogF4
AJvojwRY4f72u8AZpcuFvn2xiZT10Cf/+LuAvApRDgcSOKrQUR3zP+GaMuj8K4Ho4g+JnhYFgH9h
D0HX+iuBSGgDjSpmLVucjuXOndJnXnPTyvLKTRmvCGvRg2zBsb4w+iR0k7s+n49LFXkbb8y2ScFX
ePqTnZ2VGDkZEEomADRYEmtReTibpeVRlMsh6hBM1fr9UBevqKW+RSNCGC/HwdEO8VzpqxGINEjn
7HPIzP3kiydmINBVopnY6aF+ITb2yTcaP7z8B7Ee+UpmCbvzHL+X0kt3qbuMDP28ORgt930x5FeZ
+xowgTav29HT1rnO4M4Qxi1v+NoS1Wuqm7savxvo5CQ7SLC4IMGEgWbJDwv4gSuIBctpwYZulxU5
ds4UUkwpuYI0+/ZIXQ9A9sjGsduXoilf/bpcV0Z06Dm9AuYKBzW6G86neV32+btud/4WSmy8Ho0K
G87LZaXSBPVoQaRG7Ikxcn/0tZu5sc7L4uGe5NWvk3Kuk3jWAdTSzyTyHtBpAIBcDOQqUk2DtNef
So6BMzmMzKGFVpD6gYmlyaxvcLPPaGa6XufvxCaWoMOCXNFmuBa18VxKDW3J9Do66knikxWkuTMH
KJLep8XdL17WhJHZNWtVpE0oIzi1C+5tSdevy6o4a/7yvEzcJ9PmM8JiNbCH4Xbom3OutzLMFO8n
9xeaKSiolOCQITwDWtbQHwovVO3UbkrXe+kB+OtiwEhndDRWyhBE2kJSifhBPYdLKSe/wVYfWHX6
HslZgVsUzToeTG3tK0GpXtOQo7SKgZXErYOeMnOY1qaGZh06OQOPR0lPX2j1G2TGZgjSMB+KSJ16
QNyVK/FpyC+sJsWUNKhmLkErL76DnAQU8gpf86FfU47IB1wD56BqLbnu+i4LeZhTIgEZ0lUiOmSd
rgfxLLYzcQdAblSXxUhgetlfKxdIyU5YmsWk2UGysNgdBgRuY6wnywitzN9fBrPCqF6XZpyYcjqb
pDUOhsjvgDHOrs6nn7T9uTSuVYx5YJv/Cz3LL/RbwqV9uObIGRBvIXL/1cPAwZFSxIMbb7H9Ad6o
7a3KnJ2d5tSZovgXpNBfDHIQTF1eDeP4y6EGV/5X3vE4GLTnSRTjy1L3gRP7287FgLCuXsyMczS/
nmxaxn6sWZDy5U/79L9Ba//9xXEOcKDNkcvzq2FNBVYEsERMJlTbd2Qz9crRkEYDqGTLxF7z84PA
ARVn8ysPw2YNQtc/v4RfmKk/rwBJNlv6RUDAnOKXzZagmRKGU4w4aTwJE0/ohGDotrwI4td1lP+L
2/1T5PMnEu7l9VwMQHk9LBGhpv9SRFSWLjsomfE2osII+g46iHrq8hvA4CRArpeBbPsPEBr9MLGn
p0w4p755N9tuVzD5z7Ge9qIUE+rqSPn+5NfaqhyObTY+ebW3Gcx8ZzXtdem32+VT6wuc6Qu83xUw
/cJ+VA3WbaVIMwFB2cMwfssmmHiYOUdw+9iN1rqXfDnt7EGpKl7nQoMvZBlXqkX8xoWTjTES6YjX
f+RBrEqS6a21/IeSTDgaAquDMr1o4TiJTyydXjJJXSk4wrbNYIB4CQkJtUu3RdxkQa2WJ7Nl+/TM
p1x5D8miP6k2ZZF13jWCA2BanHardNjUzWVoq/+RcvP/a6l/UUtdcpP+K5P6f5RSTOr7t7/dpR9v
f66/Lj/zf4U65m/w1NmWHAMVFFUQMsXpS/b/+Lvmub9dMqttZDzYGrr/XToZxm/8gItm0yCaFBCB
guaP0sn+DZgPmxK6MdTULsYa/4FKx7gURn96tmzs3GzLtsHjLhoC41d3ba0EcCuUT2hRDRGebpvV
Stxrd4CdRFYSRIh61SaFeU32s7fWNCdZMf3SAgtCyXveyebHn+7dv7G94Uhgoy3GiYWwgJ+GNH/d
XJbYd0Q+esRTzJ7xkEjP2neO9FeJ0UznahjT7eik/lV9YZy2So+eKwiGt7DOlod/fiXolH69N7gN
Q367xN5fknR/tVxy6raQnFrmuvc57SBva4HN+G9fqdiAwet/Jl0xQx3vZtpMRxnbmWwNWKKjS3Zy
pF8tdmWc7aitCHS3rBcz0uxt283lZmEsqmBtboak7wuyX0r/1LvxvJGAKUG36Het3X9EpozXdTEO
V2BZ3gmZZXINiU0/IJTumXdbJU1vl3ZnOczanZvU1bVZuvbRh48TRBBwMzYPx/y2ZuFsyaGOjpAt
K5jXpNfVQ3Gsp54mWac7T7Vy2E6W+Cj7qAjHOn/lQqwd6aHqc8SAiNg1bQkbKawwduM7URTH2Y/F
U9E7JChY5fyWo2fdzMl1AUsibHXrw9XyH06mX09J8ziNvbsBM7FCs0pPeZ0UL5RmwBaNkdzGCBwD
F0YLm7hhw94ixk9nzrSeZCdPSwuwbU3RvMkTWz5WE/HZnl/JPbWPTWSQYe3JPEWKOwsFYd1scqbe
1o0/McKEEZuu7WZ2gM6yD0CbuQmUp+k30aBNtxM+sdw/K8JQ19QVvM44DpgNJEXA/NIE8bUlOFzi
dOKtmNq0OLB0r0iZT6Nd5xthPi1XjlPvmIzqoTY+Nbb+4rh8fE2MBqdMpBNoTvmuYZpryeQbmcVr
3Sb9Oi9QlPlZr+/iHph5bOrumOnS2anBI7HVKT5870L1M5j2+PW0BzxXgTfa/akSVr8dbDIWRiUy
zAymI1BQ8ggnOA9z0Wv4CXFyjRDdktp6z/xoIwEuiTu1S5x6NRjUllk8uD6dTZ5g3FwkAEiN+szK
2Fk304j6YNIQ82uTHnZO8mXArWa88JLLxQjMLOqhAuRTIHMoXVFu38czps+iaHeupgOZuF5Jgeje
WEvN4aZ5Xgs1UtfX+dzcRUNnTgHckNCqO/3cFAoEavAifwPLSpxj2No7smv9x4t4ZO9fJNFLc0mj
amVEOnGqGzc11rPnFMi+hBbrNgx6pHOuoHheVf1FuTrpMCHW8BKAegaz0YrVoDlYSPggVcea3QSs
3aM2rZq4CMxBvaW6nt9qLbJb+7IGl1xoLuBUbVHVurkTHR2IvclNPTpTFpLPpP20TarMi2RC+TOq
N2pEmHbtbNzqtT0vu67uVL1x7ZnLERMIIeKE/Aa+5GzH+Qvd2J7+8kFPGxsKSsxAOxrIoO2LKAD9
J0LBXnS+FWWiJSYmvtnShwzYKuplavpAI7g5FLX5VhBm/caGl587OyGyPWJUBXvBFUkYI5V4LUWk
fen4SN0yL9IfNKYdqLRLaIFR5LafWh0tYW3m7Uaj1YeQqgBE9SY5oUqEuzvPJg00iQoZ0/19FKXJ
yi36ZWtNRQkvek7SHXqI5VmVPFjTrMtHlSKx8PxxB0I47cwpdb8ZQpN6pxvwC+CctPdJRfMXdmPp
HPGHSTMGjcZ07Wd07CPOD3kAJDQSLkmKAqV8tZ0RdoW2YqF1ZjfpgYfO5K5ihbGnsVzP5Wz3T0kO
2TtYRjr/zWBr2R7JZZQ/wedwvIfMMkqPmRSsnyXwErtrvhYPw7WgUpkRXadCZBvfl4qX7lEUWazN
gv2psaHO6X5IQEzvPLno6h4it2JMEombPI2qs2dPHS7TccaQMRfGizIZCba1QGFUdWSCFAbkRdwK
9pmF5RU8sCIQRk9AHixyfNJVNjH5s6d1NkgjJDYAs/jGBX/Ghqtktc+MU/1oPgwRPMJgIj74oUB0
EcGelEqCOca4T+ndPJ9jO3615gjhUMfMgH2iiq7a3C3IfYCiFQ7pYFphVWfZh3Lt+7QjXYMa1pvP
ld3NZ5bMfHb7xL+q6iZpgrZKGJRI2RgPmGQYD0CC89n3Cns/RZJg35ENA61KH4gYqDnxumln6355
H6uyuDcd7czzTrIy9/80iEFB54n07hTjqQJCQMw8MjUCobKigErMCAFTYEhC9ZBuZ2LMNua4lLCQ
xnFltaAa0GFd78rPrH1DRBAGQ/nYPHQMhn8wb7SGEE2s0d+n+K3CCVHxJq5xhAyGtnegMdUeJq1W
J5qTmwjnuWEfmgPc4rPTyC0ONYJis6BybfmAsI30bDxOozv+q91iMgdnqYJyMdVNfguhEifHSjdx
D54657ZyEoPUhV7DcRV+K/HpbbPcQH0m+m6kXyb+zirWDvrZO9gna9Nr8ke7Lu14Z6uabYC8nYdS
uVezGK0Ni1C/kBBqHv2xXBOxF/G8jBNkXw0vzQfFMOEcY4V3W421FfjMBLfMjZar0mi0J9mUBUIR
fatFoucJJj7LmJZpzbi7/VFAIVmpqLZ+mH09hfqQ+buadC02h6R6kF3W/ohbTCuSUm/OykMblGmd
v3FiMWzZlpmlGTx3MR4YG8WxQYCMa41mKLh25DvDqYoyvM8g/b8gqM7v4PIwmNEn/B+WLjouudff
AzrhoeAMOvqsBqH3PqkHi7SCbJiAvlzZBngTND98OXtX0dQ+6FXWvOFuxjqcXT/gYfDecmVy1GlZ
ncD6oEhdwZdoN9Bcip2akvjRMapx4VtN59ZCjgeXEFLIc7bMRoJzamkfbEbbqzGyohA+S83Z7/Re
t3LAgCIO1KQ72BKQdGVJS372cxyv8t5Zt25HqgXcpXO3CG8zNbaEK2ZVtz6cmdPF/uQzAZIjLOvy
DJpLwWJJSCgMpICfzuADnI3j6phF2Op5yNR2JpEVodUa0K+TsTgwiGp+/Nwg4jQdrjLfj37Aw/LI
vPWj68ZgjkUFp/OkRXmV7pWhJSJkZdXrCBTFge4t9PiwTNYgTnpdmA9dX9J7jqn5UAwSgi3js2b2
V37mWf19RC/7mY7wp0IH6eaWD2c+L7BU0sekUY6kEoHTsRs1h2fNiktmql7Hgp/7CEENM8JkgyP5
fP55LEPdK8pglK3/zegCYlLtyU9ih/wBP6JYGA95pnNvDSxFiAHtOqNe4Xg7XnjbPYKhBUrLvCnj
WJ072Xsr6OzTC+mUXqiPcXROSqf0g+FS3NtW3/ywGOOfCDVFTS1QbJ9//iWVBgsysy3+dKLGsnha
puZHguh8JFnM9tJQIyJnCJnqsr/5GDsxRG2cj8Qu829ojmikyHGwwv/D3pktt42lW/pV+gXgwDzc
AgQHiRpJWbJuEJIlYcYGsDE/fX9QVp62nZnlqL440R1x6iYjyukURYLAv9e/1rdMu4TRhcktDseJ
niqSoPU3N5/rJzkqXJ8kuqgc0jqbP7KH+ttMcOJ2YPLf1VPDD4fX0gRd33iaLzOeQ6cSP8BlS1UR
CSeVGxMNLfy/rtnHt17Wwuxd3/7YG7wb0Ft/HFX+2w7m/w/uLxwOqv985g6L/3V6KYaXN9H+eOhe
/9Kfh27ni00NMZxETnCsGdZ2oH8duj31C6VhHOugLwBMw5/3XxsLEBjrjgMmus2frCnz/zp2a8aX
9SIHQqNSUrluIP6DY7exbkV+OncjHTLCo9RburpiA9az5w+JZ5CV0Cew6myzITr30GlO+aQI0m72
su8sIoa4fa0u7D38a77Ec2UEw7DKz1rZ3na4CwI7dWH/oT5zNUqd9hNkXGv+JjTJitBGGkNdj6eb
2HWiJFClJQ+a100bjPYVU3aRPke2Ud1L26DMk327dme1MYdPT8sva4G33onj8ZBaOrHpcmJJ4bSN
2JTCcV7xzGUb3VrhENU82FkYtTj1+7TLOErGqvGYpLA9OKDk81OVSUwbCNTqVRKt5d3NUip3WTt3
d6VWWm8UZ0F39JZEr/1eNpGK5y016QcY8Lv6PWaSDB2uEHuj4BgTRPwezqawUsfbZ3xvO/b+ul37
2sRTrRXOcpx0+ioaRzef0w4hJegUGiMDfDW48xiO8eJiuX/JS2u+iIpytfVX4zPHgYgUijTEmvKD
zsZcPEu3fsMKRP7agnDAS6pNq9jwAZQhJIfuptCBPkXtZJDzhmMYVnmuXoz1sKvG7oIpwgbT6X6o
sdWdY7w5md9JD3wUHgmyMJOeZQGokDX9p2TXVV3emnqRvQkb45GftXZGF4EnuPk5pWTvYSmF+hDz
rKXurO7Fi5ikamz0wUv2pBfrJ3Xunqa8qRmkK2VflHmNUQfRsJNju4ky/VtpdiQiu5gAS2Yp15Gl
YKTD0BZ/RKCKdrmCXNBk2kOutbg1OvWqjXqc8q1nPg9t8pwnqxWLbbPDvIz6SWQ5oeyjAOjaUE3V
N8ywRlpfcHIgDMfwfMXocEVu4Tom1eE7mJ/toHQnyZuCiR2ehDL7pVLMd9E6i2CQcPzYTeV5ccr8
O9XAKS2dY5nuLAxwHReQ6z4uC+jTRMsYv+r5vMAU2urrGbYzugg3UeVqlW+wsWfRBPw1bjtO2lkC
YqststPgpFjUXCvAuMYBHHAm2/Dqwx6JxMIQGcJYKsq7pUnVn2T/0lZZ5qt994RB4K4QhhXgQ0n9
SkOOSTgtigwfqJ70z/ZUAk3mt95UmvFKFKEMTIxosa+DDnAkUlDDodiPMEqxgevnQ2zkMTaGWm4r
T7aAZZ391Hl3Msr59zOtOqNjvyOFcMzFshX2or2trS7fCGYDn6Y7qik1BRhW64jlful6DZut4pgD
aQdFCWtTm/ZwFtNnzNrqU2vqyzbWx5H5bQYRmNtgA8xCvxNqLkC1Z4LohpaG+qSONx0tJ9uitL+y
PCrItUzGK4I8wcJBk8YTx8S1CyFqe7zrbl4HTZV5RHtnyuRKneKr3uLblCsm1yrMt9laid6Ky1GX
5iQ87mSeWnseiN8o+kXcukkI2Kvws7W10ah0795BJPBp+6MZYjY9RKnW82fKVLci0oj9jjnFqT4H
Se+rPq1SjFuvnlmcnyE+ddeglKCJzqZXwodcmtSNr1W2iFtztpadQmuLxIfs3JsrZNKtnai75aTd
XHhNIx9hYUWnaSZQcys8BNBGIzNNs9ErdngqFtQ5v/DGcbotqHo8CX4nvPAjI0meJlj7Ym3W9ouU
4hTXXnTuBmfZm3nHkbjt5CY3nfyC9KzcZNw1tjbyS0C6TLlHFaPDFg/msvU0sgSs7AgnEhf3dsOS
TTcDc8lRTEU9s5BgKuePq501TnIm0mdJ4odTdIGWOt3OWYYdNmP4eLf69Rs2SabpipVh4AHQ/Og9
jiK3Ea7tx7acar7Bdm2fqsaR2rFwOgI1PzyL/07D/evDDbAZgrIHRogl0a9wObLA6WylA+XViXdd
xzinGhvHSpcD4tcv7NV8mVf53uFDClNHxzyf99U2b8+VaB7ziniS7S7yN7SgXxpBYBqZhG80c90O
coI1PyHxPzxyjczkODKn1rZXaCyblAhn0fh1ESNckLQxDoO2nLWF03VffTe4GP2mEJKqEuWcp3i6
DcJMAI8ZLSuST57wAFuUpY9/50ywfWS87T9KAWdRyuxivXh+86b+suL8fPn0cWCxW1dvf0HR2K0j
6xhu67bneL3zmuRinOVVPIqXzzV+UUdn2xO3BRqCD91vh9fORG+acK01YY+TmIrtkgIH9zes3V+2
gX+8LnBW+ELYZDi/9lubCsWfnaUSfy3qLpjq6isBeWN1lffg7VBWuuEPMs5/27j7kw/o/yNPz4qL
/eeZeNe/dO/lS/HTGmr9K39OxC4rJSYeAksMuBh4GDn/nIj1LzpzsroS+qj6+Czm+ZeHR3O+uFxx
FoStlVgLe/zHiRj4CitgcFeUOIBZ+09GYmsd1n8ciSEDAwnWuQHaKmW2+C1+HonzsczX8Gy+M5sp
DavPx9364GOYuMXayNS1PhTzLP5w18ckeRuF/kflbuIJmmVzu9HXhyr1HzFLW30+RFYeH/Tc4elL
ICuM8mQHhsMgphgDiBc8rfHqVrBRa0bPeXwWWZrTYIcSXFn90U1NRhDFsQLIqne5Ozxh2mbTHI0v
bKKwSuSMTs7kDmEzz6SWx+YDu3dBltjGQWTg4nbqfEc15alyFGsL5ZyxQ8JcCVtXCh8Kok6E4XNy
0dYhppIEV7tRPcfrgGOkNIAV69DTeY3abYrYrFgDtxlimKPl3+eu7o6zNhtb/ti+0odpvquzmryG
IbNiH62PO/dz5hojbkl9ml47tXY9rYOZu45oJrPa8Dm0ubDxsgjWwOdEZ4y1vERMZc4D3id2mIms
52YdBdt1KIS9cV0zJaqRlvkAwO3dUinxh/c5Tdaedy1iPJf9TPYVBULnRA3hThM4SvJ1JE3X4XRc
x9Q8Hp/iktCBbJetCTrgYS7nBwvA2L4Z1fiqSvryIMkYv4i2Ksg/z/hiUx7Zz8XYiaDSFp19Rj7I
C2sqvqmjPb9ZTiOPqVnYB4k38klQQv2qi+ZFXebKXKf3pPMJUVuqr7fTsMuJJnFzdCgOZu8zOkFG
iPswWop3Q1ycR5YlmgsH4QwPTNWcO11Jg9qGFJgiucpaL54WMyoPbq71mwE7+iW8HfuNwaYnQWfn
b3gq0bm7ZujJrtDzo1x1Y4Ow1k06llr8ZyXSV6dkoWUl+cUyWJkFbCUaWjaKRUHHn0rUfoobmn6E
EtWPkbtCcfpZr+6pK2e3oE8dK5XRQcxnIXhcYss49lV/z5GToOQwUEtQOUj7S4LC0rqP9lhce1jL
ZsWYMZQWj3o3cqKb668MlXJjtPMJRdU8saHKLx2RVByrmpwjUi9niAssFOb5saYioHmiiEZcWY3h
7ruWeckCofQ4KSMduFrqfHenLKs3qGTLyZb52r7DBxjH9vyoMihvp7HsTtnYVceytKKzKkqaPhSn
orQXFhaGCGy+PZA6FimNDvy7LW4mmZZPxsxXtuiFenTUBcJNSluIuNHnUeF6KI10W5FvfsRnOt32
la4g+HGE5LufDWPCZ6hkO1Z1Yo+id8fK9oMqIRJjI9VVhDgAWbh9sVmglG2W1OgvUqR53BrlTRFF
T7k6bZTBUffKeNPQH7/Brpwf7NZO901bvvfTOFEFalRbEAfbMjPZ/1FYuDHI0foVkkJgUt91JqLi
o50G0mn1sCrjLcV0yn2Uxtd6Jt8i1ejeu6StoUt4ZB98rMKRMlyaOJ6Vh1zabgIc+A9CVG3mqTWH
8SiXbA4l6/QU/daKdE9sJOa4rySILxfO99+NNs/fWOraT5ao7FtM2ubFCgzp2g6DnsKmLO5c30Pm
YlRfij0slnJfLy0LPAPPwl2WWt+7jsVDNnl2oEf1rlqZV8VKv4pWDhYZSOO6Uu7tRs52ENl0Xpjc
H696EpdwM7Ls6H2CtICl3ZAOHK6itIyvepbfTagbVUSpmbJmdlYEl1SMLZiB4zSmxy5yLt2+Ff40
Va/6zE5Q5TgB+q/yIUOsTRAkEKL2NMWUcUtPvbOW6TKqKyIkHBgDw2ryQGbTtFVyoBqi+dZMCQx1
a/DjmlpVbOLuLaSXNOyTerjxMsD8Cmf0r+xFQPAWaiVh6Teo11qmKn7XtdaWA2DuC3VyJkpynHKn
aUKkYQSWb2mX74Vl3k21RAlWjXE41CWMAqiQxsfgWDDAetbB/TDfrfdMLHz2FXbCYW8t2iWfF4tx
m11bSnjDt5qGPd2UiLPNhs5Jbe3GLZRqX03q9KaTq96OksWnF8/aBRjLkzTx+DnsHc8GpAAW+2MX
1AyQm7l1xrAm1rQvByUOuX7rQEt1jSNbp56KVhH3g0TcSafmSVXc4rJrMidE9XnjPrWdGqGwyOcb
J6Y28x0SbvgJk2Y54Rz/asVQ6qC7bpkOVqZM8RjXcECFyQmROXkOJnVub2Mdi6ecpi4oWJqCBz9a
ZBafuwUEuRvHrm9Ehbq1l3FXOkVFuKPbAZUrwqT0OIxqZdDq+QNJvnhHZwFMkqaZtq6Zu1vJs/Ls
dPEDZB9gEbimNqTcT8O4PBGwy0+DzBrWBSPpFTBje3OQSSCmPtnSH1ZtmEGo+jPjwGizHZBacR1P
/bUk1RJqK5vPy2rPB5g5Hzq9mi8T4oMUK49twAICTSCigIPACW4DNOI14e3LNdTDS1R98vp3rtoj
inRzhS8yuskj7ZoAvhOKHlBgbmbsHpwB2xcBTPZY3JjahTtVl6MCTgu8NfNpWcrASAelae7J/xCK
gEOrW5l5QezIHDCSJgiKvj5rdRKycFOdrwpNG5xx3QHKLUpJ98Ier7qZPXFTafpWRxzJi+ort27L
N21CBR32/3BKlSrs2iTbmpGOiDSYj2RnrN0ok/3keVe6A4ynykaCtPOVIaAR0RrKE9C+Ejl3GzgJ
VRtvUPx9Djtgk6qWQha3wiNbbbOx8uP0kcfqy8pXy/SJhQCRNH/msnCJ+7Rz0zJrgctQO1y5EeJl
lLBwnw9VkoaTsH2IZd/7Ok6u4sGbTkBCbhlF79NBS7YJZ6S9kgt1o8scApTB087eFDCOCPaM3Lnc
KP/eUJ55qrucY8k6pwFR83VKfB6ssU42mHJIkoneOxHH4b0cvXd6l6urnoiLP0zmd/AK5VZMTnun
tP3AQyTqaCDMs6ONcsUivTeHUYfsPs9pFlIXoeE86CExdz602XS5attY7ymOnER+bWLVsa7ynnVK
5oOUypyD4pGC9LGSzMrBnJNseMy9MfW+zzOQqsj/PAb8z3Hp/O8jEBxJ/t15aS+qt759kT8uED7/
yp/nJQR/Y+0esqjK/fm85Hpf8Mup6tqQ90vmgfMSyzuTZgcSnUBjNcx+/zLuafoXXGQ8p1DzPzcP
5n9yXvql+AU5Q8caaKMDrK/P5uX8fFwyXaOHb23b22ke5xCFmhh7ZV12anZnKPhOC3va9ADwfJZi
uL4f2bPaF0tc6odhYtVPuHuzMDZtSy29/+F9/Bv957OJ8UdTIY5Cdi4Ox0LTxsTo/YJzTR056p3J
fXsZtegbNQYRFqkyj6uAjR2R5lHGU8gGvjygYarFkX1llfu2lQLTi5T5tAAUChujl2clGSQ+r7Us
zVQ0hjfW3LcESrUjkMkkvc3EQmcd+xETYZEKotcU01kH0z6K3nHoee1q92eDEnEfPiqm2R7+/a/6
S48CnwJrJFvn8MYnoOnmr4dWmbRGSbiBOYYN4nmq+m7cRjy+odVozt5O+/SEk385uEqu7FqlT7+V
Vq0MhNcTDgpl5aRw4PTsBoyhtsMP5b7hBaUjOa7D37zSv4hytHdblO5x1az/WF2oP26cEs55pFPS
tUJwmW6z0ikfXMsL24TLgnXYeDPgI3mY6CWky30wbxavdg/Z4ohNLuB0BlGvT4eOfqFLmzKs31jK
f7XUf6pIgG281YW6Auh/OfzbAucb5wZrW9eyO4mumdAAVTcYtaLcl2k+fEWFvcFsFl1I4nhHS47a
b3zmrv43EhsiFrYtlnwO2sYvXyl4EZ5pt7GBbm8rBZ3mcUy4s3TrMDPzpxiP0mY2ijlY2QxEmaWJ
gUfkECAeFrZWmxyI8GXeLDoj+ageFavfqc04BsYAJkLGg7jn5F1bPozjvQ0lkNW6pd8aqTXuJlPj
dJk9z7LVAhgi2VdhzQUtfVX+VZJoC0pn2BUjmcdWGc84LuqrBr3EN7EfDb6t9ek5McaEUSHWh4q0
nfOSWbGGWTfXi22kEHEJsNdUGzvqk4dSJTuutuoRuuri+jj/0KAr4hu+ASLuIFovV/x47tQgk5b7
2EfMIDP+P4OXQQEYFIna23rQ8jwtOztOPm0Y3XXNR/z/Ptpl8exqebNPG8L6khU6I2GsNhxEJ4fv
MuuQcCwsNJA6GQG1KIUWNFpuBWnB+zt2bUSwJGOpOXhN+hUjxMxJA1jzMpXNs4cd81opi/kyrt15
1+l9FNZAng8Ey8UeOpd8iVyyO2VaHV0ilNtmHsqLPteFn6GMUGZatIdSiuupyktm08bCPUgCTNiF
zcE5Kzf1oBAYstco2axVR2qQknevg7+su81w0JT6ZFh4dssWQYgF4Jb16rijUmN5cgpRh6WwPUoA
vXaTjkOKliQ977kbo2/Yo26XWQVTMfSWcRbsaAKcWucUXFGxSSAHn7NRcT/ios6Sy0nx7GscvhP2
RU2DroOhaFCWEotJzntPWHS6jvWENY3S6uXJnnHPzRUVIlYr8FRN3WkGirvNnQY/BhhvH4d60fmx
159BeHobTk1zH8zQrfyiFCSRUj7ESRfJFqOKduCYnr6zSLYCYsBkOkYXA4TAeyfGbwWknnclkSPj
q0ywZYjnKWEJZQve5CVXx9CmiWuH4PVdmdmlRJOH52Jsb6K5e2XAhsXk1VbgUqYcCHxFRMaG0FIS
Kyxg/4RLVkmw13iR5aRfDotyB9HzrogseZsz55stvPciX4yAb2O0Nfuoe8sL69bSogWGUnJd1vG4
TYrUfSf48p2gK+S1Ma7I4Lks2+FYBr2X8olB4Qt00KV+RB9X4utSv5yGCGpDO8tr7jUqeza6yb6N
C8RRodFkp0Vi2KdLkXbAqVptk5gxkMqx5XhXe+88qqUvrbgLuCbHm3rOl22epd15LthjxaIxbxvD
Ala3aOR1i2FTr/l28MIzzWMNyCLfqlKV1ZMzPZfV5L0ahEsOGCTtJ8w55nNdGSagYTM9RiWr36Av
8nL005gFsCWXe6F7yzVux3JXgI69cZvq+1zPj7FkXcT9zjri7Iv3hGyirQKd/2trLPIEu/JiiYrl
QpRldJdPrM+7kmJL4dl7bRnSICMyRrpPo4sw9zLUDCtzUxblNCp8QMRPn4mh4qKOCh2hBC/N3qN5
hEb5kcPVnB1mMZJWhCm061rDw8eQTfVjX+Hry8qRr1thXkDy6T9UaxmvOWG0obW01UKGqGAbHdt5
dutJqQToxk9ZPR/biAxOIrmNuUbU+Ng9mwsqHoawJFd+OUslJzYd22AVXYcYzzhVlyJyIb+Z6Tfp
sf+ntPJeqV0Ya3Fc7Dm39olfjtWF5mBCoFnRO4/VYmHmqrV7iXuO9KSE1GMnjFAqXksAAlghNlac
3sRJb2wBgTwK09bSjaYMst6UQ7/cAb0p/S4eFN03K63dZQseY+F07YVKxH2DlF3BqYQY43h0WcLK
KXB1dcUd9fSAhZ0yOZRakz2NGax3Na/UD2Td8Yrj6Wu+eClVzF59wOFrnSfslJsq9vSDNmYfnt2c
+sIDv+z1T8vnRJXEkGkTSMdX8ZxVh7zCAiqwm141DsuZilDVTWaXd+XSEZqiSdvQ7BOPqeTCMCZM
0JB0DoXnbVVoyhd2Ox4zW9444MJCjr/XNTKVr0hhBXnatgenhus1mY22JyfvXJoxadmBYEZfQFpx
x9oX9kgSq2075W6wcqDu9hwFxpRie2zTZBtl0Ws1R84mwfEdlI1d7OM5Rkse6se2icWL1jT1Q6pn
RYhRUBBiHQAJ9qa1Y4MIjLUws8vKNqfAMBNjb+dezBfU1EPq/pKDmTTOndm5ySZZwB/TRkuF66cP
1W3Nm77MsOg1Jtc3T75hr1RDfimY+B5mrzplSem8wZ24arv0oc+0Cc5QdNsMQx3CJMg+ZrPEE4mf
7IrgPt7oyao4/kcj7ogptd4rmRYfUDXG62Zo4k1bE1eDcUDCV6vU2ynzahnm8NnA4DQq+r2j1BwQ
5RABz85i0CmBZrh6D0dxGtzjwKG13Sp9JekQSIdKAQEds/xthlk1WagPirbrhklwKu/JjhqnOXVa
jBppBBFkt8Cj34COB0Fr9V0b+wWCe7Hra6P8XvFwKq6aIRsBy5VGoweaC37prTRAjeHMbtA4VC4g
sa+8uoU6NpEIPiG4lUctKnruTx6C8WBbcM47xxD2PoajgscDk1Z8UNWpsbf6COztrkd8w9iZol4F
tSNRKlk+XWnmGH+QwWY97pGSO+mC+eqay7znANPWOzkl1dHCMXrtlBPvh45VFcQ0PmlY/nE2HEEg
AyRd9Fk+mlqhPfQt+xcTzMI1uF1uurNFWDgtvReaGYw97gkjrDIXNmKCZ4/mzrhO8pDNDzT9QY1Z
FeTEY40+McN+mXFaDTIGpNEazoRKxRo9ALc0sRYBWC/CZJZx6y/CYbPUdV324EBLUm5LE7bU0tvx
bQ9HbTvgaAm5y6iXpK6MKxpOWMCPIvrmYM9uww68Y70B8SdmsMIp9yavzVjxTjU+CQSI6EKBaniR
o8yoG9uU1aGu7PFkDGZzofd9C0daRatIUgCYrdnPr7wDzGl9FUHmg3d3L6DzXyTpwGy2lCPT06Rt
o6UaXmuppxf9Qody0EZpCnsoMh4FgtEzs7ZBd+qwvGLpWkJSmFD6hCKcd+zRiUOdszRPTjme2nWH
0Ivqa9m0YhN56WPK+xZELBxsPbuGSP0o103EAj3HZxTFk7buKSAn3g/NYBwFzezHZd1m9Cn1DF2l
Urmu2011H3GXhTiqLy5LkFETFWiWIcJRQhQ+I6TcBhROgOfpBEUYZdJFUMicfiiPdbGQW46IT++1
vNcUHGid1O/SxYN6saRt/kZCv0fRi+03lPXmErYojhLKLQ/tut9JWPSIdeMzLU4apJZdnxVBxpt1
RnNRDx73d0eFtjNk7I26lg3SXLNMyj4XS9q6Y7I/103Z5+oJ3xdrKF2vXsZxlK8u2YOnZN1WmQ57
K5m381uRZd+mdaclPtdbCa3vQSpxX9mp4AC8tHkMIbjTXzKsawfWG/FVR2pvn0bDQ9y01oOxbtPG
Pr6SqydMW91hNIFiFLNXzxh4W+xj5OvVhwriLxRQO0EtTj/NZrjbMZ4REMre4DLdYibKrvn+QhL+
tKr1vHx4iugaG0VDKPdZNzHbYHCDUGBvSixvA9Y35G31Ap8ydjhvdcblq0cusZruhkYksvefFjrz
004XfVrrptVlR37EAZNOvfTqwCsNoeABX3153urQU93uzohiHHgVa9iNCrvtMf/08ymVS8GHyZfG
mfryZhasUdd4TuHwSE0I1GLTIlzjQtMN4tSj1Bu5GOSYAk45hrvZeopv1so7GbvpJgcsyHOXu1xU
dR/QZTEX1s7gevveNjtn0yqdXVJI24l992lLLIqRHJgz580uBrIoD7VZyyve849KTZF/PUjLhpBq
wO6PumxT+C6u/VEayUGxvA5HeXk3ggbe5Ln7GDfNEmBwZ5g02pcYNh7Wd75f1oCvg2qpO6rBtKup
dKoHV1+aErEHd2X8abQsPDMi/eCVW7soplfuKMtukPmGpTaGTqTTA2esOqDc3vI9mzOq7N3kEHMD
3kSgL1ZAs4twRMqQix+NOLYVnq9egoa0Gj/TzMm+FmOSBVbDyMnwTaXa6hBlpMsvzdU12nTTeCYu
fyimDotqU5woyORiL8qZgh6bwxzupOqhXoCQJ5MzDPjyJMiywlSMUzflq1Tc6yUOVhWIwUTm5zIx
6ULUG+7m3qxZ11MGnTouJiOUuhF/44mD+poN+q6tp44+g0HdmMJ2XhDfv9aF7VzbeZS9lnkpL8vR
G0P2QQkjqzzEeAFNxc2/RXTeWzug4PHBa43sO65G+QjoaNym9hh/ZbBVLoXXa8e6HMaXfpHtDXQr
uVGNlAcuryynoxiyGbTdymB8IPX2XR1jBHptrt1t2drOEKg8DA5mgV1t7U7dENwSl0CKs/dPced/
JN7fSbwuJpJ/tsRcE8rmy9L/ZInR1r/zp8arf8GdRtX6Co7BkW1jl/k/0Wyb3C+YGMQohDAD48uf
nhjrC24nYPuebuAZcx3+1p8ar/rFgVHAger/yhODJPeTjoobh4ZG5Ch+Ps6YX3RUp1ABXmDo2nIo
oq67sawTxvFua0TVbyELf/1RnmohWtumjQvo1ypdYRu1lVFZsh0dcWjK7i5jemL1dTbJ9HSO8oeF
C2cVNKO/kYj/Yhpb33L0Uvq+VFLWWId+EiPzWnVnOFvt1u6Nsxm5oYF3hsNwVmAoLa6WrIh/ozD+
Rf5cfyKfMKghvmX2r0Lt0EqrBVzZbhNc3NyFYbcNTchY7P2xbvnHX+0Tf/Hzp+aoKP/E/bkS1tD/
z7+bRaIXAO3cbps4kvt1Ax+mGuZrsr7xzKM9yS8tR3Zn4o01S9ThkMzjif/S82DWT+Vs7yqGDojK
o7eQWWpvVDOqQ1uPDhU3sXtaYprfdBf+VXy10bBp8+bjYKXAduLnV5ytZbGFFxfbTOmubNEc51Le
OrE3H0uW3UOiDpsBxd8vObOEJFXH8Idv5d9cDX/dZawvwMMsivWLL+GvDfETh2koty59Uxq5twD6
Lgcw1pJbj2dU6ih0uXjcpjUlcHslWErnqEcepQzWi6qOlyKelKBTl++60P5VK/uPn+b6q//0YbLA
8FwQAjhp2WT8ykdI3QQHuVOW20jPrRWSBjgSXh1piq6vVESvesFHXiNajro1mpuyNo3fGFdBaf3y
IrgR/UG4YtWzVr1yA/tRul9FeIJdXrotme0+oFlazwvY7gQ8A8lfhRSaoAyMPHCVFuU3JWrP0bgs
m4gYIjB3fQQrWUMZWXSXVPGaL0ZwUbdQu8yt4Qznfo0h92sg2eUbsvFqceZMc5jX0DKbDX0w3LMp
o0QJ0WFN1rOlTlEXA6KjhxmQvzoUeH16mtcwToesYtRXu+4cwJJGQfNbVZBvAKxa8GBUvG8tiOJH
yf8eCSKrr+iKY80KuF2cTcURA8fH3LCfqFJg0Pip6eioMyzRPVhZfr5c7WQqJBcCutfOODMuJEIO
7+nCUc0f7T5qAphI+QuYS0q28mo+cBvKjZBc87KrOjo/MBgDyqS8e3rEj6dluzlS53UHMnjo8Fl+
cOx2PVQCSr12ZSnCIVfq95IfdjaswqZ8hJ6cI3yj1besdh+gd7LGz+mGu4YdLnCTy/ZY58AtGC7n
hoYbxgbdTweaeXb4l4qj0TrdR6KPrAEU4T1WHilr35mU8qly7Oi6WrzxSoPzSd1foR+KLs0bX6lN
6PO1gUusI8WXB63lWXRVd4hNgykoiigilv2SsB+YirKnQa/wyNNgvYZvn7CB73dyBJsYujE1ZywX
7aO3SMDbcFLla50myk3cW/V8SOqqnsMsxksdYpxEV2gne1mCyMgoEOG9XF1jJsL8Rdmo7cGL05pf
0nJzlvC4T5r5wFFEyw8IRERP0i6hSS1JnS1JjDwYmhpXjcRXRiFJms5okrOuRpvByBECelvQx9dS
cAiyrXswYytTN5EhpxfdbNjgQyQYmou8BckUDks3x1eLjCHTq5Cm/SnPs7soN8Gr9XOpnGPhohC0
zKag2Blswz4fsGVbi4vwwLrJXuB31brYRq1j3U3KHCUHdxVqxCrZ0PlgvtNvgY4jG+TtfBV3KOmA
AU9l4RVvXPbRriKQNbu30YwDzChgn7neVb4KRgvKUb1KSE5V5pdK4fX71HBzn1R0XRCEQXaKkFB8
AAYzJXCIUiMtREQYI/tuXiUrnOh6aK0yFlW/xh4awhTMq8iVrHJXsQpf7iqBJasYxkSJbWbxxINc
pbIoqx4VlleBbszFvqgRMspVWsPJ8KrCxd/qq+xWrALcoqH7yVWUi1mcwJBapToy/rzX0MjEMF24
Ru1cjquwpyRUdxer2JcJ28R12OrIidq1UGIjVPT+hnTwUVvFwhLVMM7K6ZCprRYutCzuoaWfFAfd
D0VV+NSbbEVFYwe165zRtTgJJ9lph7F3ykMn3PqqmEj1GyzM6B9E0NQhu7LF1m91pE6y02ieKed/
a9VBFZjLbCrRRqcsf21WtVStjOWD3oj0oeS++dSuqmq76qtDV93FCcdDwym5k5erDksdIY5O3pNN
vaq0oG1sULV9u2Nnh4ibrnputSq7UzS39ab+FHzHsng0LdUgN53e6KsqLGuBQGz9IRZz8Ni2q4Lc
IiWPaYqozAbIO6PdmGCkKwJikAh961OH5tBzjSEruc/LLIDC+Y0OGpPR6H+zd2bLkQJZtv0i2pic
4TUiiFEKzUpJL5hyYgZndvj6Xqj6mqWkvKnb7/elrKzKUhDg+HDO3mtX5ckRGaVsPZ3Ftxr92TlM
++yULDVvWD71kUgfArESjk7aWLkHaxov5AhIhsCq5FwWyQ15ZRzrnbeyulwq7F4rx/OwVN1jzbMW
CVlLM2T0Vt1bcf6tTm8uJXtHGrjdovxQLOV8Dqzukovxk7YLHDyzqa/gikrSPStd2yG26X936Hn9
Vf7WJ5inJociwbZiJZHVYsd9VAvuVPfUfGErx78pC386Gk5XE9Bip0c3da3HmMliF0WVudMowFwY
naLARCcjW1oa49LcwF8xI6iZb30tivaehuKnr+BQmJaiJTQv7ZF6aZRELi2TYpbTUw4x5JgvDRWH
CNgXADUz1GY6fasE/ulFB0+ExTNhXfGgkuzIlxDXdcWuMF2aN9XSxiFDdUSEl0O2ca00GBBQ4rSn
+TPiO14npl4ppJE0hyIcMdtOETtgpLO1Ijv8meKrtcvafkZStnSWWJJRFyV+tRJZA1KhyNvAS0zc
zCrk78fxvEuWJpVt1d+HEkxsNb9mkr4pytF8LfkJlBHC7y3TU+AV5a3fWjOHWOva6s018XzNa9GP
6S6qiU9IZUVRookCY0ia6zl2rui43hGbYZ5qaf6ILOzwA8WEIC5TsdHDTG0jwyBBcUL6N+ATEiAj
MZfV36elf9csnbwQIz4Y3aONzpfeVbgj9o+OX8K6nTtkUfE4X4opjul1ErorJYm5ppveRoQCRD48
E+nFBNUYrG3a0mN0CH84dEv9P/Fj/6YHqIT0zlP9Gqa+h0Srs4EfVBBsdclElduEc6UUBhyM4d8p
gPWv8VsXdBIUhuelNRorxvoqMhv7id2Gc55nvYjXg8knsyf5L38AMlwjr6b1KpceLGp8634AqVsD
Fuqvw444syCGyw3nilZuEyXI57npu5wiw4vfaAmiOrJuwSRVSXLi1I8WZYr95zmbHZJy8bTpqw42
wyNfQnJASQ4uBAFn/SsTHkPIj0X3RL5lfGMQaLNLCFxwN2Dql354nxkh1SJI8etksHBqGnOHUR52
Tc1eIrHY0yUSfAzGQ5RHG06oGU3MLAK9J6fGvBKxqK6J1+zReBZN9Rg6JLZvpFBmTfvcL0k/rJPk
HgQ6ogFYLfh1W+mkj1ZRQpoD6tH+XnJB5WrUFHglKyPva9WIVt7ni6oBKU0OxKjsN2Im4zCRmnFB
p8AmcXWu7GNmRW5IKzFV7c4pGnHpeUn6E1lHHgW0Ka1D63TWBTkj3l5GdnfrT4XHV8j6/C1lDli3
dlfeqb4KrMJWJ0n3plk5JKMwZenh85TBpqRNOZ4wOIx75D/yMsEU8B3BIzvMlWhL/4X6q/c7L2q1
Y5TPN6MbhfsSSLSxAX0Ow5NEmRWCysrYDiG8/gUq7YL0KGfKx30+R4E3ZdN1akLIvk18b4o3faIX
LIGO2ERuZ/Fn23Qg5cP1CSkgIyeY2eXIdW8yyVRkxF5krpeqnS5L9WSMYL30uhexvwm7TrdWDUVX
Ez5rGRcP1CjVD5ej1S/Ze9OdQdnX33S5bA6eAQx5I1REXdOEyvk9QUObombXKyKCS0j7A35wpL5+
PwmiHUNW4anyeZfhVN3WOQNiB35QOyOioQxZFypHgTmWgWnE7ZMWm/5Ty9+OA9Rwxcbp8uHG4Ixw
TCo4o2Uya7t8yrsLd8QZ2eJhTNhQzzXKV/odEPKBzbCp6kNShaJZCUTCflUdbKuKbPadszWT+qIG
5zFPyKEguVZcmm9sHezhTrBUvUmZWuA7xRuHh24jEZmECcDnYYZfYD3JG7nHkriR7vU2j/NHfMc0
k984P77yYf7kC/4newMBvTGB3AUPVJsLKcheoEHjgg8qFpAQOtOJG4UsM6cdGHGVmCCHTI01sFk4
RFbui1P0RifiKF7fzQuyKH2jFxkLyMj0s3GfTf2+1idOIQvuSC3gI3dBIHWJTOAdLVwkZ0EkmURY
b4bIrw7OAlCSC0op1mZi9Po5vqTCP7AmUOqOyqbehguGyV+ATCQpL2ymBdPkeQCb5hh00/8vEP6/
YLDxC/1RivjEbrx+LV+L99XB5R/8T3XQhV/NwdtzbFxAi/UNydz/qQ5a/0WlgqoAxkYMV29muv+p
Dvr/5diuoC6IkoxSmrNIBv+nOsjf813T833bggMJM/t/pQA1ufy72gSAi6UmschAqUQ6n0iwmDFb
m8z2oO7ieOtT3bsz3Qml1OzUG9NTJkqpoTsMnCSsdVhisYav7lwKat4XlqZnG7NHwgaKbgiAh4ld
10UEWRWk3G985r2dE/N3IP16a9dV5eGPB/2Xms9SP/14955hIpUFH4Tkz1qKHn/YccEeCNg3vhXk
muNdF3GYnHxMBrDuoynZdKV4rtJWRzG+aMHcrIyPE0qKlSUNgYTOTsSOiONyS6joFrs0wWd2n9GI
KLIjIjsY0U7/QnjLraCH+MQhlkU5YYWgN0R+RGqB4TJpvq+ZItWutuLhFPv6tAlZcDeF3zpBV8bV
WR+KZF9VWrtNXQ35fu+ZW4wt6akpCvVFSfTz8zAtBhIVMJfCMkvK++chGr2AykilwsOkfZ/LpIU5
2dfRKfQBx06JlT0Rc0TWZN8M3//9LhZR8od34WDyhN1OvZJ6l77c2x/vgkNoEXkAyYJ+5D9moEQP
XT5Pm8pLFIrMcJu7Tb5x+6XaMgyPGkftI/6DH/++jY9FYbp8iC5dHKg2T8CwPhROiX3uSJz1AJAO
FtKSBh+YPua/Ndd7hDI8H3gOyerfl/xYFeaSHiEF1P4d/K/U+N7/cPh+BM3VbkdXXsff5HhPtK9v
ofB+daHPb5cLUXr2HCEMizLA+wuVktldzE4X2MQZAa0Tc7ULKwHTuzbtDUYDREeNZx7TIRX/2/Lu
8iOpXPKNQZ2hz/Th2iFvNpISCngWdtWukLUMSJDKyACN3CDXm3tZEq6rcGq2xvy4HDS+eMp/+/HL
g7boogjn01NuiQNDmgJ2vRLhExlLr4hBnlKLjXJN/3kkCrgsnf8wkf6vhdsFoPNn4ZYfjYqXOXvB
/8CO/jCkSYsc9RImDWDLVhyShJhqJ/Pkw/92/LDJZjI3KJ36IACW8fXHh9Mrm+RFF+0GmbfxBnke
As2pa5c8sWT970t9qtJjLaGuhbVAd7BxM1e8v5brEJxV08VYuBkngCsPtSF+aZzd1omuy9WcNgGb
FGRtnNvNrv32xeU/f52eidBdsBy6rIXiwwNt7Zl2mcXlO8v82WTVha6aF1fvXqyo3xsh9RzwBLjJ
nA196ztd819GUqbWgjRz/lfItxHSHniYyTpzn/99b5+/4ve39mGAUwKNSf7j1tDGHc3Sv/bt7juv
Zv/vy/xlmuQ6NHfo/jE9MV++fwOOBsAGHQqmAlvduV278yrrMV8OeEsiS6uluABi/NU4vdmET6tR
YdT69z18HtbcwoKgYmDblukuM/kfAy5ha5pWvWIQeHUVkFPsY3i06i9+6aeGAy0PEzu+vzTpFqPL
+6sQeQXRQh+4Suo+RJN73+XdY8lqS+5s8O8f9LdhxQdEC5DpUXxihaR27uu16JvAmmWznyP3Kanw
m5oIr3ZQbwXiQXP64iH+7edZy87OoHAEuuDDe/Qbw3BU2jaBLXsCOn28J3HzvbNd6mnWz3//vr99
tibcb9fAdqGbKILeP8saCK1J3bAJ0LSiG9dqtSaxqgAQR9kolum4Q0Uw4Aj3nqoIXCOlmS/e5l/H
LW4Gfq3t2Xh/P3wf/Rhqet3VTdA49qXPEn9KEPptoSZt1NT/mngtJDST1qSSase+FZtdo33xzP96
E7DVmP/RG7MIfVjdqWRXtRmXaHxV9WRZ+u1kmMS3dvfSkI9s7eBfOTOu+9927MMsqV6/eA/L/PR+
QfBMmzMjLG9IF4zq9+9hKNKiR1fTBEM70N4YtAs/06sdMpE46ES5be2WTg8qPadGFqQwLGsc1Umo
1Ejq6DqKiuUE9tl2UwIpNeg1uq9vULXom3/f6OfBiYVQt9iXgobDYPthcOpe6cYzDXoWLvsh6S3v
mBK77dIvX80DENV/X+3z1MlSQtf3LdSHjs6Hp4JRy+lJWESTLtrhZ5Yldwj6MS1rX21vP5nCwMDA
HQGj7rjCFMab+eaPmStNQyNTma0HeAAQJMmnGRrjeirbaxWxr0xCnJtRM2GiL0pauybJlb4+7iGd
bnodeTzpqDQ6EOhsysx96Rxv2HcjpDhZFthXBZsJnPI3zcD7sXNMnagLm43sJlpLvb12dfUjokjz
76f38V1h7DU5gPGq3nbuH2fjkVhQR2KKDnoOUIAcCu9GRVTOPNAQGEDKr+blj7P/f66H5JKTJwdJ
ffn//3iGcdGlgy4b4F/szk9VqoubNgqdL0bgxyl5uYptGJ6nA3Ba9qzvr5LbyRJ4X8wBzmGqvTL+
PqvkpbPlRVvg+cG//cUFP36aXNDiHIhV0NCJM/uoc1FyjD06hlNggpcnBD0zg7ivX83G+EGUYIPu
AKxpWtnlF9f9pDtYLsyeGF071/eZHd//UtwMXdp5ngryGvuyZBUyK+s+7EgRzxDqHU36e6lIH7z5
d+x4d+j6rhyvvAjZAeE2fDIxRmBTiqsv5sqPHyW3xUGBOcq10eQgIXl/WxBsurbkWwj8GssL+Uf2
gTIxmU1ykod/j+BPIQdcy8M8uhyAwIxZb1SeP4ZUNml9RwCcYg6M8nUzlxGx8kAcXISUKMuzYCaI
YuPMxqsAZI4/uV1z8tMAkdtoh3Nq8uNXqKu/DAdMjqh0WC7YZxkf3kpf2zHXylSQUjHeUu7FD1+3
dFrd+ZWO5lPaI1WIkjzefvEslsnuzyUChRCLJCdBwRS8HBreP3dqNsznKh2Dqc1+0x8G1OeDIyw2
YNRg5HnpfDGWfUUCH6wPkNONCy6y7n7++zYc+y+3YQJARmupM2F+fCV9TvUy6rUhsPPR+ilk+JwN
ydWom/0udLtf2dg797BABZ1pw49uG6wx+zyfN4Xpxzea1xyoansX/ZBVe9W4xFsDdUAHosGoAaTb
gDeeqxuX+M4rVCHiAOTOOPgl+OhKz8tnQbbPviIw7aWTs7kL7crfQSvC896U9RZ/SrtuiXOCG1Ns
8nYoztVIsC1dt7U50YigCWQekFF8h+joHg1KYa80dtVtV1TcZA/rM6XlXprmYz1a6nbKwZx7gHz2
ptOKc42GG6VEXl0VJJXvYgQuAUoLOvwDtI5NBIXvMs9oOXQImJf2QOOd1GhkD5lbpWJH/5aA1i9e
x6e3YTsuqiQ0OHwkvv1h80TlG+ZE3gwBElXx08OB+mAaYbkviN8Rja++2A9/2i9Si6L0AU9tKUxw
zQ+jX5tgxIseyWpUWvcish94h98rV770LbzAZOnFzu2eTmQQTdqPf//WT1haLu64RPLBudFdQBgf
Nh9FMpde7OQDOQpR+Ngb0lwViSs26IzCHwldtATOQq2tzVxTt84Yjt+ge6f3cd64p8itnN9DOjAQ
U6WdugL36krLoemsQcfSRguX2SzTJ3VLLd1c048CReHyh3TR6jtpVQatXZDw//5Nn2cTmw8XIedb
QcBxPnzUuZgmvxnRQKFUxpkjm+S68RPvypOKsePE4QEXZLSYLzB5/PvSbASW0fF+SmFdgWUGdIn/
8h/o2R/Ta2yEXYS6pwvCGEnTNkvRMxjCKw5m5dH/lxLsdEVKmLMaIuXiO0hEsQJWVFyFoih/Ki9J
vkUl6MFRJcmhbAX47lCEVJDwPp3o8E5PnkNvzZTD77xXxjmNvfZEcnF+9kaDk1MdlsJGw4eOvesL
NWy1ZKquMb4+l4Zx1t3c2JtmZZ+kVyEmGYuH2S9erRK/KdE31cFqW/Mb8gn3hRaTXMuqWnzRFsYw
VDOwlMz6ustNd82Oxb8ll0SeR9tsPezvPXp/NP0WsIu82cdeat5XultVm0HDUcJ6u8dsI5/jTjd2
aejgiaOttrJKWQ+rhGXmKS6q8YG6jR9k6CFA7U4VhqE6JQ3QR3TgB5K87nxV0Om8SNq8vVokPBhl
qqE6hZjcCd9rh/lVy3rtlX22cd+OlngVqqbVq/kZq7bRwnxJO0M+K5q1UENHhc6+z7fYC2fCS+j1
5qE33cAwr9aDBD+qtaZLnTyloxibrkv3uUdyqFmD7kcrT8wikBgErE1bl/W5iagmb7O6DAksS9Ul
xv9qIwgcr7epxKK6DjXNJAg67HgWdIzui45cvtUY6fIZb6LctnVRJSvDIiLeSAx5SdAPUSFNUr54
Vh2fBOovIs7pH/uRQ3YTsQ8YsNwuDRqy4VIwRmXxzF5G0HNswPPEyB728IzdxTTWB5MF4Iz473Rv
JnX2U4+G/prunkN6vV+saIQR51Oo9DjZ0CTdNBnpIcwplne4oq1OlF86oYaIpYGvRkeJoVWkPneD
70CDbz3tCNZO/FLdJFs2EnqEF5oTLy3WjjLXDn6VB9ceHQl+tRD65tRwKN5WzoKqB6eSsXdHUJXS
lfbqvU7bL0izGBtHSgIU4SzWwSvqZGd7SY9b10mOcRp5+7xBGqJrZtzQQPdhBkVjPh1nd4puXIdN
yyykf5FZ9ObmNLkzsFRc1AIsbicb/bGB4IW0Rgr8zhPZOY1uFIGelP1RNVm9qQmrpOfoD1vVeO5L
0js01eF61Wt7zuK1ykgfSPoSmp1WTpehNiAKMTXoWnrhm8cR5MwaY2RgTF4PodXR+Mggb4DGkUe7
cv3HaQCsRZKDum009heYybz6spnycFsNKD+GyeWJdMa5K6MaKadpX4bOFKi6HY9VZrjnqmq8tYqI
Knb8LtlBTOu7VYNqwkFLJ7RjN431WThpc8dn8ty7Da4gJC8bjTPFrmtM9+B3mX/UvUTbz6JLNjP0
w/sk69xARaH/pIxU3arYnH/InJc5RKO3lUyatxn15ctel92mzDPvTCCIc+m64XDZ9LP73WQV+OGX
Gq+OQO0nKTITXTnvdGwzJ8jVYvJLFFIsjmrVyZB+rPZul5GMWjQc/aZk6C5BOdGtwmph3NMnZ9OA
72dvoCheJ4lenzx01VckyQc+SsHrvjDVLezi5BSqtNoOFPa3phtOKNQIUMWz40CngjOHBxbNQpG+
jo7y+xW2MW2ta1gDc0fcOEXLYiQbPzAhilwnHFGvyygLsXgX9OxX5qzNV101W5dj56Y4k4yKzWKa
CYQ9jpEluLl769JJxNCunHx8KLU6QNs43yXYes9uyvjlEg11U7jtTkoS4KZpGnIJ3lZBREm0uwZC
xDiQJGY1ErUKQiAHD33G+Smfzb5JTxiJnJ94nBHd1GN1slyZ7Ao0ZoSbwnRZ4W/ToSbzIJ4q3eYe
DTWUZzJX9k0XDsc6RxsUe9HV4HvNFixFfbQpJ56TLPdutBSRRzn19W0PReFlbtrkmzPZ003px3fl
WGm/nNm1mXvQTVBDM87WpBP+lA4lHri5v3YBzRmkJBr9RJwObfZetgu2m5gP90qmaQMweSi9W4op
8jgXmbl1Jo9/zPbEfRhcjLOB0n244mUfDWpfQpq6AQ+h/C2svn7DEx4FR0SjNDZUaVOFH1xqq7GG
27DDbYnWNEM+scJMb6l1Vg/E48yG3MKHK29k5gBh8GqnWjdp85ArnfT5pnGuKlCZv1JDU98WxAGX
bodxOxgq/GZpGIjBXIFHGNuhekqpjrvwNDQH56cSSJT9JkN9HHc+Xgn959xXSwRct+0yAZETwRgB
XaG4xP+efluICrskdCE+51BQAdQn4zXF8eHFzbTsNdMLFDpSRduitBDM+mo0OwSbZguPsNHmZ80e
ynoDYNojnlbMxV5EM/ONnpM3bOU39Eer33NpZWsEgiWkP78fHxxlTddSIyVdRChVCQqoChK9pHU0
4rQmP6fsT4NDTyaTO9T1YwBJwH4dfbM7I/xXD2Hoy3mryCI5h5Vt/dL15DveOPcq6kTzU5M5+8Qe
1tqDInoJq7dN+IY0FLuaTHruwzybdA8roZ9B0mcHP+1NCo8dSEQCVTDbZ8Dn0jR/7meSl4ahAaBa
tnjt4N43VXSnZ8OJ806LW1wzAGJEJ0CoN44YypU/1P6FpvhYB4IHDlQdPStwCOCtdgZszQtLQiLT
hCpvcTebO90Yu01MB/JFpVDoHhG2PE+JHetbFmm4sT25TmvfHnhBbcXXSaT9cVLgytmH7wvV4Ch0
OPPsULVck4VbolwR5OOtYrNmlbNaiynYthqWdrekj8AzIW9pHEMClt52QX4foT6JpThUGPRm1ChF
vTdUcvS4x0u2K+01E2m+cjv3sRDLPqbJ/ZNjAWHQ0+FmNKJky9KdnlQ3n/S+gMfu1GRdsZsWhd7u
3J4tNZZY9E1xvkeMXTCBYubjmNeuetP9VoZFMMb0pnrNNViQzd8hY2ovRDmvpF6IADR6UGi9s5Vx
QZRMWEKHrMYnJ+1JFUBTRUSc5IIiix95Qtn3oo5LYN5QHzLPjc61X7O79vxDJgaFQNFsocp7zqFf
ikZNHatvjlMkxzaPmIGacHrUdWiMwBG2XYXSfiSoeWWMZNr2rULFpyoEoMrLDrpl7eoe6ZXVjlUg
q30i1bSxo/SejzlfZ9F8zrB5gyuRWdBO1nXnEGKX4Ue48UKDOByhACyqiXDULonLq2yUE+k9si22
TSPj80RozUnQMLxBo1XtZrw953lKr1jbgMTyZNjBop3bFQ3b0dHxW7jluEF9JroboXp6qSQOXaRt
Ut+OFtE4nlH8CImLOeU5BayN0zvehVr+D73p0mhtk2K0AmpvBDFQqkV+6gWtyhr8ooAZ3KFWx3hU
gnpY1D/wd04DX9cRAmm3VO2N7jUqXicXlDlM9XFTMWph3EzsyIgz3NV2brNPDtMLsyeIeWwl7zAK
6yAJizN0AuOs2YxN8skgnJjlPmyJV4xbkrgBiNr88/GH5cAGBLY7ncF7zsj9jPGgj5n1oOHjuMjL
aLodQL0erC7TryM8F7vB1DnkVH2mORtDH1WxoWGqmD6N6cKdzYLgS3t6cIBzrlK/SsmzXlyhhG20
a3cwQcsg1hKXVlSS2Ix+HsN7pTHqZw5uaK3c+kSPJGlWAPcsd0VCCB9PPxvptIaikG39eIiDyELW
th4x02ELt+ZfYGjkuCnIqOLvROHAPr3unGtk/hZDx2uqlxQ24N2gZfKA+JnktSgcPbjFONRvWsk5
d53qgEkIL0ItVplqSwwfAZMRfhF/XTVzcd/nqXaRW/YSHT47bAAqohl42E8Sfc2mt0E7hnj8kPna
6hYfi3hVQ4GBpxb2lkoWZlalw61OdBdRmwd6GVXKJPPdaAsPR7wiaHu20q2RleltkiM7M2rDfyYp
qfxWDBqMgiVUqFrWfCMu2b7kCQ91RmfsrDq38lD3shOECMYhDHj8le6UeGWdOdm3lVlSyRUyILG4
hgvtr8tBkLfQ6fj1W+FB5CVLaaAXNHXzFBQgG7aGr3nhuoVVGYyJ5e4HUlACZ8rlj4nhtdEjV2xD
T3O35G53iyl4wrJRwzi8FkWEylzrJcZhxDSdjSsgmwv0cEB1dMJMKmfjNJ5xDNNO0hmDEyCpcwPg
7aB9ziWxJglKpTp3N+0o2NRZKsb0AYtbz6Jmm5u8HDj+x9qfzrT2jMdZaj/dMo0eh9FKvg+drm/n
Pip+9FqBvIPsCxTWXXk75n10bEUVX0zawNyOoH9DLpa1EvZIhMdY+sadb+OUXstZAE5ebql1qLwM
ZGt3jSFXwmpKiELwCBptqC8GzyRIlT1d15HBXMusDkrT7Y861eudEn54NGYr30VaJzcGWLxN5Ek+
1sWIbkbleOqZrEg3aTi/aC3qUZ/2+TqeG3QiFF33ovMhabJjcOmHVGiVV1kddffmNAMdd3C/jaus
iOsgG/NdQ0nkktQyb9VYxMNBX9nNVsP2NrJ6niJEz8OoSNyIrMmB3GkN32wzI29UarA/wjZn/Jaw
jaiwlSet8FnvGnMzxPezsOMjlouKoJSYDWOYe7RvJOvpavAadnelxUEgvY/GJDyEhh5tSkoSVCCm
u6hNnOM0RMCxPAC2Sw25P4SWMWxLq8CjAnhlm+lMSX5eFQB49VmueWjVjsoAWcTs3YM0HTNMTVC3
JDkYPWtU2hruRZN1515xXGTZWQ+wYX5EdOoxtYXPvok0fModilEI9q6jRV1NZcReLcyv9RCGF76L
4Mzp2nE7h6kfWFp1mOeGJdvWnoDfoluOf5XG4t23l0PcWJmbLp2dQM0gn9gt+LumA8nTkyQzhvV8
P5T8YytOCcxRpPxF5KukOs0rzirrdsgIKhujmjLINPPF+mkgY1fbVjoMNgljIaZVsYpx1e1qlY0X
XkrFz7TB7IRLLmweTmQDWuVGd/GVwhx0Lw0LeBqxsBdWmSUBWRXYSmIDe8Ck0zpJ1GVJYg8zYH4b
YhxbCRgoDLGO/a7amY7+wEt47aL0kQf1OIlsP9rNblIEdeI0vaxZke1gaCJZbxIcQiGKOctnizJP
vlj1LgJjz9bUtZWn7dEw2QTNM7hgZspxVdsCOFQCMe/amxt1Yyc12nIJteYWekG9qqPUPHuc6H8l
vkPAjlF+m+mjVys7gy7WAr/Z+q2mgsnuonWYhP0uVb79g+8Jd8Yy7UPpMnHIWADVJcUiAg7NXVn6
Hbo9WNe5A3POGKxvg2HdezPsvLEo5Fkg6luh8vqGwTDBkT9l6L2M+YQmF2cCb3OfoOlfJ77Fycwf
WnZCFgFSRsR5PrH8F7OdH3JcZ0HOqZ1VlJwgopZ/UpzI1rWfPJhK6xFjxsOa2NSffQhft8E/Ntoc
rilvmtfCHMwgITvnkug978byeu+cxITlGbJP92jjinOkGYcl8giRch7Gq3Lsc9aHPHkMp6li+c7E
uYs78zIny/as17AHuzra6qP15EUG7K2SvQNuQHHpqKbg4xqdvQNB+Mk1lNobfbseaJSfB7YGqPs6
9d0fNXlbpaQx4sAjKmE25iM1bvoHjkW1TChXYkeq2z3e1OKs1Wl42cW5/92tYIMhrCRraMUDoJqW
Iyho1lFdaqwUse4kDx1FHmgcHjr1H2J2WaBywwHmwQHZOg+6zYY4InxR6n386lITOdV8Ezcu7+AU
jXV5KnVr8jbe7La/fGeKuVyc0paYum5fplN05boYmgRr8k+w89qdbKzsdyiL6ULlkXxuCyu7RXyP
e8zVqWi5NQ37aQS2CWG8p+HfmpuFsx4AN2bwVJHYWE3t8SmazVNkttO9Qbb4TsGFemhnu8In2MNF
7Pok3ochG58o1dMLF59UQKtenghcDfOA845asfVxTrgGI87nnb3GkQlD2oqreWNy6UtiuxI6aE1/
SOs3vkeKdKslc3KCx4IscOjOEJOtVTRM8XUfasUdzMFm3ySCXY2XkfQb1DgV6AlwPlK3xLrh1SWP
kEJ7ZjTiNZoTChUoKv1gKBSvqWfLkJ4AswLm8Nz8u9+wTs3uSEqYEsK/rx2cmrVVyPWcF/ZjOVnR
N42tjVtNfuBldQUDybS0jVfXS5qmYpkoZs1fS3BPj0lrUUZzVXTHHH9LRW+t2xyJafmzNbnLqD6y
URPb2ql3Cu42gmMPAgkLmOcR+mTE+towGCa9n790BcWHFvgyTQjtN2lZ4UqPJRVuUmXmubcDytr7
mGbDGotgudE88pzROJKEkXWPCanTfLr9j6anWNPkY7upYmdJL6huZVVTEQzBfNVxIo4kg8gVODNC
xw2NpAvXr4JZkaCdD1l3iKlibwSL7C89ZInuRGFu7VmIX5MC6C960E89Gz1AkWxMRn84ARKXF4sA
9EC9XiNn1hSbBstvu7KHghRKv8zXMf/uCBPIqnh0VPoowbZ3Pa74FeWr4VJGTBS4YY37rO/9QO8t
ANmDKGN2uREHo9aDZuO0AOkRrToMJuXd1JS1Lt4O3FNcjg9RXBoXlkWuLbDybqVPVbz30lyw7I7e
KWmdIxDbHIi4uZ1wEZNEh7Z9Z1Zmf2fYRrEb7GnYUqzONfI/qnRnDbm/t8ceUpPVyWcwLu5rSVDK
U2N07SN1NYD3IzbedJOacXUqBkWUAV2CEzhR64Cl2ThP7Hgu6tmRQOuzdEeGJqmzJRFa5RQ//rvh
8om9sOgiFou857hwO9AZve/gjjSjslg364BELXtNkOdiLvUfyoyadC6vytCQd4K7eqDn8ovliU2L
WeguUj0rF6/Osp0eI8/ZuTVH/VzPHyDrVce2mon/S8qY+prwv7jnv3TgBfM8QhLLoeFLw/v9PdtU
mMLRylBvVqn9MCVkfcXKIqzGlhnBhQi12mXGMfvqZ2zxIbU0DU5p0dqX0iOmYDYRfbI5+gpt/Llv
JlyU2IYFBoC7Mj70PS29xEnrRsQ0UPJuUZrQj7ohTZflqI6hUYFUXkF4y78SJC0txvcdM4HABY/E
0oWEhfCh/+mKmRHdJZBAKyM/+hWgx8lRQwqryL2XqfWKPP1hQk+89pp04IjARl3QMFh1tVde57PM
US2KV0oP2SWNSO88JnZ1cGsy6WaNblsxmxXyWX1pUjUGzQRITxuaHb8bxLcrKtouOzXJNKBH5o+w
qc9hSWC1IY2gjEd/V8AwWgva87jny+KHNuEacKHsHrGDZawLc8Wx23HuKcdAsx7m4bnJjHnThEW/
09KWmDrfyNnNFM8e1gOgIKnh/Jj5dnDxUwC352j69e+P4pPyDhA3Waf0H9E2OJ+Vu/5UoRgdkYtK
TUybsZl2PlCWM5X4bIfJkWpQ7bjxfe9pCdMNyTWGoxNe8N/UndduJEmWpl+lMdfrBdcC2BlgQjmD
ZCbJVFWZN46sFK61m6un389YVT0Mj+jwZgEL7AIj0MjOtDDhx46d8wtrSFf6oWfABoAVOjofgHxo
4TjuYmtRTFOrWKjlvpsM+8nGkY5ehTE8Ps/3VWJIb+JvTdmWP7v/Lf/atxL6YxxG3bNl6//8p3/l
/XXyVz6UOf+z/HdO/tn2v57/GOkbyTA6+Q/7Z5bSk/jRTO9+tCL74yf8+d/8d//wHz/+Ha4TH9K/
lkL6b/4FhJD+8bX4/o/N1+Z38R385B//7PH7f/4Hf/dP0pOt/QIOywHKLvv/Fpjcf5Ke+CM0gmhi
GwAo4TCY7O9fkkjOL5LY5EpwuGnLMus/SU+a/QvIPwO7W/4tMMU48b7COfcswkvrPoB/wKLQZZLY
5NNoKXTKfFXSTNzSufM+HkVLZ8udyq2Ukv/dqDy0Ia0+DQ6DqqHLObv5tOmGCQJt2kfOsY/D6l2c
DgMdaah36ASBq4pq1wOBiITM76keZH4wo7CJIEfhvn2x5o9/RLF/EA4ey7jo2v/8j2cSz8vgBotM
k18hJx1wl25K6N0LOICizmiNlNawi4Q1faU5o79PbWviKe3BoI48r/mk9eS4JdY0qFvm+g4J+cOk
DgDNWBXz2FCqiTeK42olTwqWaiMU6nJhRHgqPfeNkrnWx4aS8odcGGmxLRJhbWcgNGAwMCm0nawR
m4SX9m8zD3P1IcwKyu0qekVPdpJE94FeUKCHvR/zWjLHeNNN6Nu1pJJr4IglyO15KWwVCpjkNYCR
OF0KTZAWZei+7/BIDkgiI2cjRlUB5AYT5/qyLwGNciioCQ5oI9TlOdynQ8VlbmoQw5CUdyZw2EWl
3rZKAIrFoyPitIHjh6J4+r8VhR6qH8X7rvnxo3vztfr/IM5o7OS1QBOKODt1IZR/46/wggkGNDOo
fYgsSF01YsifnErb+AXAEcA/3CzAPhoaQemv8IJ3oQd0x8PjRVIrJYL9L8U1F19uD9EoIgzqSESl
14SXs7sSz2/CGBQ8EDumeoa9m/Oevp8dIkVpoHRgqaBv6Krtp6r8Vnrd727sPokav9dIT6vbtkcs
djJ50r5YsQth4gwDBkuMVTBMnCVMJrUU5MLziNwMsZ6dMFT1Trj9rVvkP9ok+TAqLQKCClUXiteb
sijvcaoZViBTz7S3kzDF+A6rLJFg9FxNduJlmOL7r7QWHCY6PyQFO179dKbNtH6ocivC/goR0nxj
KNpMjLIdFX1gt1YsxO7T4TBkhbLJUWNDPddmw7ZumkQ7uxbZRm9oqmVZVZW7139sVz+jkxv9XyYH
/y9e6iz9v/7YPkQ/uM0jOMztyW3OX/qLw6zLi5kHkeXZGohaSeX5i8Os/oLbBfweA406uDDypv/z
e9OdX3ROHeqDHncILXT+6M/vTVd/gegG+VmyCuFTAdZ+xXW+zAh5WLhgv0kPTJ1k35F//uI+tJqB
Zp1mVT4dnHJrGSiUIv9UrQB7l/H/j1HgYpO14JujL25dPcfVGcRh5WetrnB60fzBqmKge0wjBzI+
sutVuMK6vDgzWiuq5HqTTS3unLmM5nky7crPTb3cT03bIBiNC/SL7f53IoWqEyIIVQbScDZxc5EO
4fgbxSQytCwV1741NX38HI+0uma1nD61fKyYm6nR7ZyYYAmpzCvqaK7MVMblkxeb/A2g6ElreK2h
e7n4DcjNepQrEDdrZ8V8VJDPop4BS22bBb31yY0792nCuuTdjDkkxa663jtCpayrFWRZSu0MK4ty
vvQQyTRg/YYnoZ8Oh/floeo9BeRS4RQ85dMGqoli0n1vupWkQv4rL2MkF5QNmVZT+X8uGP0FSF+J
1UINhxCoANisrTuU2S2aseDhMS5fmdDZ+ZUiBJAj+BzhZ7PWpxMyrU7Hl57yg4kT6R0E/fFXSJjY
tbiI6qrjqHzXwqZPXj1ByoAmnDGEAxy+08UlENSJ3fWlh5hIbDoPQC6MJ6cTIN+o5xyvH+OztSQH
ZAUNlpStc/VFrSHUaXlrnVb7MUEHhfIu3WfulNx1We2uzOrscDwPZULIk1kDmcjpWgaVl5pjO9S+
0rUAl6HStorTPFyfD0H19GwwCP8672TOHzWdxSBJoYPcT6oKnI+HfwYKxzd6N/YPyI01bzJhOa8N
cFIygBgAzVmDZ7gMcDEhntr4WMte8KNuxPezmaDGTlk7H5VvwF+qzfUJXlhFFo8hcW0mQVlykYNY
H+YCqA8FMTtEXC4JEG+kfPx3RoEsCEuTl4K6+MQcUei5Da7N1xCvoNAl2r0G0/jvjMIC8jpAbReI
w+mJcOIOgWC8h/yhqYP9lAy/j5rTrgxylliqjECceGa18P7z5JF5cdMFGAHXnErmYiKRM2hoZenI
O+GKpH3K6RTc091Lb2p9xks6EzFYAyDYJeDF3evXlK9ZwwMMggvttNPfoRd9ZukBOwfaoMLJyjMO
+F0HKwdSZvjLLwDywvPRIH20jMUwAIptt9WYLhIf1c7taNElUb/X8wFnov5DVFcgFA1jY0DBDOP6
GFTal5GeLRRA5HlLDfKlR2f/b8ydYEZKStqBsvLp3E0ETbFZIw+YDPFBCXTlYNbTWrJx6dNAMJZA
zalFBWaRbBgWDRC1YRA6a4WvKBLWaOI2en0ql9aXAozLE4HPj2vhdCpt66YlfaPKD5pCvRFpFX+g
aVrfjq2T3FwfSj7ETy46Ti7eGSpSNhSpWbzToSY2A/VVUfl92ZE9FTixu6pV7CoAhFsxYhUGZWja
Nyr2GNdHPv9oYMJqnFLeYxBT7CUTKrDDAL3BsvJtcJefKWWgm0jr1a8EZjtGEVt3whnKHyBErDfY
oWW3mWkEWzuw4pWTI5fzZA1gTxsO1GHVkgoMyzRLQaS77NDY8vWw/qmquHZXU5/tgy4wNilMq5WP
9OzCpx0AXRyHOwqxYBEWS94GbtjmiMb5iZmjhwzxKqT5xvF9iwsbelR5CZ45p2D88fqCn51dxqVO
x7XlIi7gLWW5O8semmQQZE68Kd6wHx16jqG1cjteGAUWsOohXGSaMj0+PVCK1+JkB3IAh7UJapFK
Algn/efrUznjdrJJkmuM9AnVNnKLxSiDjrMconGF3wTZN+yJH0Ybkkkcx5SYEETcpX3xGBkKpM55
Tw3e2gyB7UcCcVTqZnQrwSqNDWYElbd2eZ59u/KXwbKiGIpkiL5sUlm1l7gCdRI/HyjJid4a0AsB
3p/HiN9dX4Wzb3cxlNyKF7cOzn09NIKZg6SP4jhrTQOf1/A2up5oqAuHnCWd7wnGr7tyhC9uMoRv
EiAsSLzl+yfsZ31QBdRAtwGMUNh1RJchsl6bh8j5eZIrSerDW3RxzaRGZYDblwe2FZpvQBTeGXPw
6foiXpoKbR+Dlw05nUUB+2QRVcWqY5Wmod9obr2bwdFiAD1oKwt2aavk45RIy9NCXUoR2UYTAmpK
OBXcneDozPS3KBis3QTi9Q2wJ/t2CLse+o+CyMzrJ0ihx0KDg+9SfZbqenFKUD2IBRKpuR8VZvwJ
AUu66s1grdwjz+/ARRClzEt5zTFpctFJOF3Hsm3rqMzm3LcTZf5Yu+5EpTkTN0GTK3dTVdPRg6Ry
jPIo8jvFyd46LWhu7MvcrS3y+TPxcjqabm5V28wa7GqXuLO7i+DlfHSE+VtuZtNTqpD98rjHe0dv
ic1pXYM3B/U9AmG6NQBvbAp1FDsFY6knwzH7PQDCFBnmXr0rUOm7Q6C52wFpivdGZ0RbxCVjCF+k
Iik4Vz/PxvRtORXVK4UEZLAiPVQ1SiHIoZmLIzYj3QgnJc59HeezO/S4BiBrWJyUIbjHJjSjr9d3
/MJh4zBTneCdYpF2LsbTxwH4hp3kvtK3im8ZAnv1HqXapMSVFmV7sdN7FGbzYmpef9ZMMm3CMhRT
xIQWYVlwwitFtJmv1Ji15SXUiNFuxpXMQf4ri6P2cpSl6IqH6Gg/wJvyZxTidxYO3NtZzM2ONnvy
3uaz2odO0ewAJNabsqrWrGTl8i2H12VhQE5RZ5anJz0F61QFrcUkuWNvRpLOmyQE2KbBFzwAGe1e
Hea5SGjKoUhI6DjLk2Z0NyK6N5nfj7Cv6QtZ+I0m9tYTAIjSMjIfJvy5gBZyyq8fpPNMRYOrTxIK
ZZ5q4pIwDNhd7UtbrfykTh8sE9mLrAIlBQFjvONsqW+BWK8Eyme7g9PVZUwqPBQfSYD15eNToArc
gu6p/FLLsdQzY9z3dmrklbtS9aA8sNLoYZk0RO8RMsWDjtIKCGi7TpwD5kTWsVbrUZIz8t95x3o1
ON9SGO8pdxjC1ysEuDf4uSn3AGoU/VFAtAcsE+Oi+m4K4+jD9QU0Lq0ge6fTd5D4j+VZ0Yx6COMw
KH3HgXvwjprY8MOMm2q4GxEC+IGpAjqwbqPU7dMoovYNrxir3cJQpI+eh6P365jN7lY4I9eCDXbs
c9NqvbOjbKh8HRI4YxsNq7wGfW8XhzhVdGa0deape6emCrZmFQQHjNbCANzgOPRosaFz0H4qrE4c
wV6VX+okSe4x+dIHXLRT7NxoWuL0GI4YFqLc+BnzKDeC/DlEX1KQwD+uL895roQOCcm/SQ6HncqS
fZ9bc1rMSB77uB0Edy1p2WYMbeOTQW1z5Vxd2AjsyyjWGNSiSIAXHy0edwbqTCjkKVRqgnC81wYP
b1Oj+ICZC5rLreutxMKzPg86RJp8WzEeLkTG8s6v1biNXPi8Pv1uASNwCG4n1MR3fO3hracHSA2l
CPeOeQWxuWnwCW8dmOzXl/h83vJHyHq+LMG5y3Q0R6881dsA7JcnnxkZnKpbUc/uURvDGQNHJ9Tu
1MCdv18f9tLkSXUo+kv0Ewbg+mmQtO0gCgGT534XOzi/VKUKNhdvNpPvYDcOXQcqNnG/oMbSgkFs
i0NSJ7P/d34Er0teOwazX1YeMZzL+zqAnyKQnHqquzl5GgEn7+N+UHaJZVV3cJedAz32DNBsifkf
QXDlGJhntwXON//zG4xF/TzoJhV+qgFHJhZfESly31nm3K7c+Oc34ukgi0zZU6ImVyOSL6Uw0PM2
nFjiL7s9Ms8JdvMRfHGaFMkdHh8DJh+ps7LSlyZJn4KOJmVKPrHFJLuWWj0kIXnKjOix7U30mvTc
WMsxLywl8glksXJDneXVEIXpICowEr4TmOqu03L9EZaZu/LFXJoL7AmLaggZG9W805MrbJCRntay
YS5WezoWHk8KkN7dytk8j306nZV/DrNMYozeaxvTrUnLk7za5OYQvR/bqdvxpFTedFaMtrcY+0eY
i9abAjdFngpj+sM1M/QVRsV+C6k3xUQXdhps0eT++q+7+OOeu8S0cm2u/tM1wKLVqIXGjyvMKvto
GHVxP9fwDxIzWikXnCdTLANdD/ACGrKX3mK1AxwM0LrIcn+aYw3QXwFDzPGifRU3XzqnWHvtXR+O
CHU6MUXnaoubkuHUDINifIChJoXBEeBAcvSQbFjZ5ovj0a6SwCmSqGW3qu1AuccghH0VDcuPmF9q
vtJG9g7L4o7yehmspMaXx5MLCbaTbpI83C8ee0OQ2244MR64RshrAxqwKbodW89tJ18Phv714xko
6zIYeSLcOXmQXoxXFK0aDRN9sigu5q1ti2jvWuVXKAbtnTPn5eH6uTxTxeZONciE8TOT0mymtQh0
SljqaVAqqU/JAKfZJP3ZVe42hExShsWDosZgLsFaaXF6nyj1LaSWHVYwu0ZLD0oZ3pc0UnepSHCB
LLCAqA5GhmZuE+yiTF3LOM5fYVLyWSJONAB1/OrTpdGAJ0PNMFI/1YviBl35fhsE1iEavsyh2W7c
qfOgMrrOyn1zcVibS1elRk05Y7FCqEFpMNXt1DfUZvANlK15eMfpVm2TN0h+2behM6tUyuw1rc8L
cZMmJu1ENCBBmCwFyzGvnlGhGlN/GvAZw+i6BucfdSvTewZMn74PIHIZ1rOkIcFpKSenOLA2yyBK
/S6FEpzRozs4RYQ+TOc5N0Mzx7fd0M1fhajqvacJFbrQ6B2trEnx9ukh42Tw3q6fygvR0uSXUN+R
MEhw1ac7jT4AzOs5SX3Jgj9inUyao8bazsjcV7dtQXvIcCJB8MAdli+yOutdStXMPu3M2C/UhLd8
2OGqlHq/Xp/Uhe0kaElRUVDFJnnc6aRyvVZNt3UTv66DHMBU3SB44CavXzrSPmK/LEzhgrmIx606
mVNeQUWAW5D6bq95713DjT/CkFl7i12YkAxQptwlUK7LHKVE9ijuaosJ4bn2USiBdxNAET9eX7YL
Z4H6B6AB2dOktbhYNqGUOS4UXeJHeT9zwaBjNk+GfrRFYq5cnc+imotPwSMLkrGFO/SsPoqKSSlE
78U0ErThgwdwf+uhC+dbFdZhDSZVN43aqOjYTBG6p6jDApEvsJFKhjvDjYKnKDZNgBpu/d1wQgsX
utEC6Qy7pBghncGkS1HVpgdi4AZ4Z6cQKqci6B9SJG/x5oLJ0AIlXSk5XNolEMpIIFM+Nyx78S0J
1U7rFrcvf6Rhs7P7yt5MlkhXri25C6crR2FZiixrIEnAJC7yGy0PcIHrkVQp67k/lFaF45zlCh9p
u9K3bQWuFdXUlcvr/GjIyi9nEBwNCcGyFW1MUQcoNop9ykbpIQalCCmEKoWDS+P1Q3jh9cV7R9dp
MkmMAqfj9OMdcZdWIweaiWhKxR+Eax40o9NvRVkbSETokAJKbLutgXLogBLI1g6bNf3N850E5An0
i4KVAd5sKWfa86oDFpjHfkOh5WCVWbe3Rqtc2ckzgg13Kz00KvhgOqUW22KqQqD2heNA5KO3onH7
w67cNwmmg8ocjDScA0jRU9th9FwWxyhowofJK76EQWVhSN8bG0Qvmztjmmt/ZQ/kwIszRqDmxQ16
y+QFuPhhWoVdjq1jSCMaJTiiAzNu6zFsb7DR0TdTUYxvC73v9nnSI7Wozw4ugIjLzk0874MWffHr
P+fS4ePMuUQ+IvpZ49qyx8GsSxsHtta2PsM0VQ/Q2XUMu6GbXh/qPAORHC3AI1SgpTXB4hO2YJfb
RmelvsrxpijbQvAXlOEnNKI3dmEamy5E/4Pax1rx8NK5B2IEGQb9FUyy9MXQukBIYjLq1NcTT9nj
0IM7nqGZlFz64aabq3tzUt6gsJdvpmrSfTcymvfXJ39hnXnOuKrrcndyMBdZnzMImOIQN0nA4eQY
NByQ/ZgQSUTSc3d9qAtBTOeiAYQIfBrGjXwLvMi9jTiJ7MkwEh9aTnuroGF7C8AZWqDrIpNi9TVE
QqTIrw964avmqoHgA2JAMj+W87OxD01SBp1giyKLoDU7Oi5/I8tD/p40EgoIH/hZFmsU0L3m2kx8
0qG385ig6NglyrRLqm7AzA65J0NV4qPdovYh8HDEQS+s+S9y3dJCyo8wuqpP12d+aWcdzBkkxQPI
p7u42SMjzGwMDhN/zqa3qWvW94kLx5bKtLnSL7q0xlwRhE6XhwPB63RjTcwjKzvL4WfWdjJv7BzB
a8cUbbQSE+QBWUQoaD10iCSDjHbYIvki81IQzirIuwzEzwMTjRMzbn/gGP1AuFrzCbl0XGkPylcb
8AOejKezQoROjSxgUNisqcEBMjQJclxjqWHm9SFy8PtEB8dcOa6XNu1ZwhvIA2nmkoeSZJ5XD6NH
flmUMXR4OzzYHqms0Rtr3fhn5eLlcvIAgFILEhd4/SLgq16sRYMacEAU7X0E+zluurd4Ad0Hlr6H
nnSTWPURmdcDYunohjnv1LrejGX71o3bXRFSbB+at2YwfnSq/ub62T1H8ZJcw4+hniUpeqAwTxff
QX1sIsdL/IwS4DYF87m1xwravBYPOztPrcOQNNXb2dLLI1MM9yKYe99BKwokULhWNfgXP0cCtcBr
UVNdfEt1SyqUNnxLST9V+xiiwt2YN18zUaWPQ+GEN7x9kFkBcbtN7W5EpdIpDmGBa2uU0lO8vjjy
czrbN0uVSFhLBQG12LfCckZVH4g16NfBwcoVbwOJqEYQEyNaeOmgAiLP/rXUo/5mmnFFvT78pa8d
BAV9EK4L0qTF8D2UVEQH2RpvqHi1azXmu+DP/OujXJwkjwWCNp86p+H0AAQl7uGIkjAKTZJtROXx
k+pO2o7aNx7WfPJbNPrUTTKY+dsWFbiVNb44SZ6TMLQgb9OROB0e/Kqe99K71A1xWGlxWtwOWZiv
ZB4Xv3aHzFqWv4iei8DpGCKsh4FjhRMFIjvGqB7yLop3ovO8D9fX8+KEpFY/mE9elMvbAJPXWXip
vA0UzUXKekJ8QGSvBrvLz5bXN50bAideR6fLVqdeAhxMhVcfevXtYKONYit6+TfuG2mBRyOZ6jLW
KYtRRiPT8XdNfFNAZg4DNdkp+Eoer6/Yhc3haPHEx6GDp90yXalGK80K2pE+AcEEqITEj5sWwSGt
1tqKF+41RgLwS0uCr0qVv+RFYmT1jRklWEX6k+3O90iAmVtEodyjUaYoGaRVuXLsLpwFODMG7y2J
eIMpcTpeLuXnUpWZjRB1dlAH0MuTqkPX1+/yKHz5XJ1wKpdhipewyFVSIT8XTb5Bkc5GqYob5G+M
QhQCwENNlyzvdC4OqdaQybUr7Km+s2Ovpxvc5iuli4tngZIZPTm64lSATkfh/pl1IxKJLxItPJhd
DnM9LKQJQBXur0/oQtohq+HAOmUTkHzqdCil0YK6VC3U/SzKTJXn/hBIyW2QF3hUm0rclq1rrsTa
SzvFvQ4QSoLjjGWRusEDFvdb6nNOlyu7sVXmfYRw00ql5DlmLu4t0MGkGiTjEmkof8aLY95jjjgo
OBn6eCaH4Bxq9Ca3rhO3ww3iZdEDcmjlvI91J22QZolwZZ7JuIfbxszdZNNEwXznKKqJVNNolNgD
qXr6a4PY5Yd09r5bwTzvlbGzPmn02NSN6nSxiW12g5quNgFC2NRohJq3wqp0bJzsunsfqoPAVUcb
+sEfJzshKXe0CT1EHl7fHACvhzT24ICpoekVt8SyWnsK9MZDgarP+9/sJk5gFTU5Wma11SMXjlNJ
PWwLrbdRMgDCjKRDqX9WeVajOVua+THXIC6zQNY3tM+tcWPk1PoLp8wfmno66IWuOdgZCERzSqxC
HgcXyATgTz37UnUIYvH7pvHGxg+9RUkVXvm2dXP7t6xS1XedjQvlxkWz+1f41e3v80zvdhvk0Oe3
blS1X+109PmbBYT0zDL3EEotsfEqK8EFWu/tz0aaGNK9obNAWw1pigSfPUSbOnXScTM5dvnU5LN9
I3KtSnbtLLR71kzMt02VhB9rDMCOEMTrxxzzqr2YUJCAAq+/qQdNHFRrym+82IlVjDL0EafjSqPY
6Nj1/CsiyS4V/0CJXuvjIpsY1OU82liS0b1EY6rqoGK2x6mu6gJ3ZbDKxG7ZhUE4bz4YQdNvEDJL
/SF3P77+E6ayA4gONiGF28UnXPT5TEVkjH3UmruDEhruO1S4x4OTTwPSk7r6O3YewUrcuHSJwBoh
j6fQSOayCOqZ0FFcR97YLwY0Ylnl/mjkY+kjpPWN1o26EjMuREQqkVLzgDsE3ubipm8C4WiF3fLm
Q5t166VWuauq+PsMT2dlYhcCIiPRPqD6KaEZi4mpqGApATKzPmtGRSpKtv2EdD1ijB6nU8mPWaL+
vL6Bl/L9kzEXs3P1uWlTzMN9223yDwFmab7qNtquBh2yjc3a2Wj03fdGC5l4CEL7rtGrdh/OQDbD
Xl1jilxcawNUhuwh4hm2OE9dx8fuNNwGSHp4e9OKqp2oJuswO4j7X5/5hVMkfUWgTmrcqeS+pzGa
2BW6xGgy0jnNbsCzq4cwSaSoN4Zkaksd+Pp4l8qhJwMubtbBTcSogzT2nRlAWJiM4D1Cs9zHcRNt
bYS+9nUOfs6hGLitRgNrujJQjmVSFAe9Goxtlzkesp/jSop04fkhrYBJk+jYySfG6ToMyFvY2Faw
7XAidriFVtRBiy8oqan7BBuefdeata82qXKjV2Lt4zrTFSF2gUomNZMcRKL+YlUA+aBO7uB0QHKW
0uco98hpbHHcvO9s8WN27L05xQc7bT4FQ3IE/XBPurXldCCgj3+EVv7m6MExs/MHR8UhPhMfdOFN
/vW9u5A20JyilQ629BksfLpGPYyisJZNicFuMWtKCrwxRDm8PsFD/oB1gCoF4cVYZA0pUHq1UELK
8pM7bITQcclzU21lLhfIPZKiy5EHBMzeLvtgaoZGbhVrwaFRgB8PtZfv7bRLMdYZgyONR+feUxJk
CYss2KtNhBqy3ah+3sYroef8A6SOBpqU9wbGdBApTxd1CEQ7OUFNwSnSy/vUasubWjF0nwdc+bWu
Ebq9volr4y1iiyr0sEFQOjg4U4IQcQKiZ5zTcF9Hk7VFdrB+c328cy4eIFlPAsxs+VQEF3E6QV3J
EnBKjndIGv2YGsJQkDZtvGSDU0myNSc0UdJymlDwNoON1qbOJjL1io2P4we3xisg9hSpFoMiBAjb
NfzLmdiEKnls1Kh1h9Xnulk8yZOxQaUYBZ5D67T41YTqFqQTem2FhXSfo21JlN/xIjWp0w8K+J90
Y1W4jSBjOE/v7AmMZNDeVU7xfsKk6frSXdgqqrlgSOQLhOrn4qc5VT1pAfEI24HofpgNhOIaRX1K
A2/8iHJQtnIyzkIg2QtlCQ1ZXxzAeWmfblTY1UkU1TOSzWgB4w6jukj3JP0b18Rda0zQzW0ClMdT
7fNYzd3KPSTvmZO3ghwchC11XroSFCxOB5/H3BB91MY+dOhokxvhoz0Un7QU68VKVD8ts3+8vrgX
B6TbRPIEYxkk0umAsTK79VBh5zL0VeBnadG9tydA+d6kunuztlCDdLs1Hu5ZBAVLDO7l2YGUGufy
sA3AB4pAYZZlMYtd2MCxMHo8765P7ezcyFG4xyzeeJQMlzw6Lx0dTwmZWh1q1TG01HQ7K1m0j9pJ
7LG2WxNWk5fTYu94jgOSpjTpUadcXF7FiFFwFqFPP1gOHmoQJikDuBjEFIDfB+Fse72yHsN2WKsa
X1zOFwMvDk2NljPazKTACY6Rm3wO+0PQt2tIyAvLSXSWnCFMEen1LPoCo222vR5P9EkxqvCVOXUO
HZaUexsvsTeptcoqO7+auPYkR4mPUbZDlzegEoaKngR15AeVrt/YIjPeVeFo3FYhJ7V1YwTjJ5H5
aHMGdxq+Z7sgxvM58RLlw/WDdOaaCksZZLtUPAMkTvVo0YDBO8xqFBdCVICF04ZOULLVlfYHD0NA
+0T2DWXao1ePhyQ0thP1kt1UTsnWodmx8YJkS86OzTENwt2QqtjIqDtEc6P9FLvHNC67zaiqT0Ob
PHa592AAfNrEtdNsqCfcURCx923Xta/NLhYzWmxmNSY1puX4YKjq9K2wjPBtDPbneH3dLp0Y2fEk
laPBzNKdxpZaVH3g6Gnkty3qH4NVtPvUVj+Chul3iJmskZrOXy9yUmi7mjwZkGBYvj9HJ1eSuXNC
P+rr706c6btkMo3HFLbuLg+sd5YxpXugKtE9AbijtBRkB5STlLteOgxfn/uFuMo9CmCK0hwh7gxw
abhdCUk69L0Kfy7FGEJUX9p5G+gDD+LMNg9uNq89GS9EIFmzha4tMTOIr54uOI+IMNc6djVuu6cC
Ye8PXijy9xo9yg9aZNbbQlDO22SVE6xs9fO7dxH8GJpHOAkcNf0lf4G63qxNcYxgqlPehdocbVKE
mQEPZPTRHEojXRpD8Bt/Gx0UxPPgKXOco2HX33hufq/RnkuHuqda2v+0o5SWUga5W+m/Uqe+CclX
dm0j3gCnTpCqqb86VtnuRV50+xA/sesbdyGYSh4QuCOmwnzko/RFtU6IEilAjzWExIX0udM5B+Sc
rZWi4MVReECwTzR1eeOfjkIVlIdeGISo49T9jhOtb5V+WvOpv3AIweAjxys1viRK63QUkaaYGQ2I
x9CNn7dQOjFWSDPtmNtMDcscNOKpqawchYtTk/o4QLYoeJ7VjFWk7XvHCP3W9L7VnabtrTDOV3LC
85ciiTRfOUKqVI0p4S6ytLIJzMSl5QlJPqkezNrWNq02q/h1RuJQhEa244Gd7kEdKR+Vqu62dZOp
eyBj8XswMcN26EeTSp5pPfRzJ/1QU40ctnFm7ByLbDOmgv+rYFhw+BvHi24qpSPE8s4EfZMkjoNO
UdkS3EU3to46DOrVP//OIORVJOSgSJaNjiotg8atGUS12843EiyF7KaoVkLcpY0mSwbjzbOd/12E
dwODuIEuBBs9Q/ItJqfZCpkVXJ/L+cOJnZatenJ/mI00ik4PcS5SzwycjkgaqsmnepjNY6ZSNsdB
BfUS3uk76ggV2k+AKedqfEICw9nXBgiuFNjtzTBicFKmKE+lxaoV+DmWQD7pYEPIlI+ixdIlOXcE
IEgF5RaKZn2z9ZJwwIjR6iusCygNFiMnYJe6bfhOq2UL3azN8jFOeVXR2m2ly25bzRu3MAGZKxlY
KOREsFROyjhLt4LGGcxRNzM/rqyp3JpFtKYwLA3GJQwahZTTNdXDys5DSMcHrkDxFRAOCvdwV7b4
jde3GMEmOOxxJQLENtEWzGAqYUaVJFW7trnyMz37ITI3kFrhsgtz+kPmGQ1XkXbKYUIe7gGPl/s6
VNybWc3Ng5UY+UNRDVK2PfhJtSj/GZghydHcj0+VVWpP11flwnl2UVmxqEBQOidlOf0todcOTeuW
yqHKpnqHpJK2iQI4CK8dhX4d/U6bCjms5GVRsy01UOgzJ8bO9HGDl1RzjHBsXPk2zyM/o9i00Qj8
PGPPxMrUyU4LbQ4OvKz1XVNN000c9D1mmPF4o+fasFULfVwZ9I/tOt1OhvV4R9LNBahhLZawjSej
sUYaDplAPijW7iucDL7NAwXuPVYEg1+B4vQ2lVc2xlbkbfbOChzMdBp6s9pmUGdyh8pR34FPmp6A
1yjkDuqDnXje+7A30y9jCYZz7wFJjH1j1vMPUWTo31zaHdrWrOLS3OqjMX0RmZaPu9p0J2WDjUBu
HsdmRCDUo4GG7HeQwp3NjDn5gIQxhtYm/a5pE+dREMJSBmq1a7XEG3exVYbBDvk8/BVcRW+Sm8TO
wjf91MX3TS6Cz+OgIKo5etXXOBRTtkkT+GgbHWThUy8qE936Mf9ZdHrxe1KF2B7MoWoNdImsnuPs
xTxnlPj3lG//bYykjb1rCxx1AXjpzsgpt0cSR2eowEbYcITnPo2+JW7NF1CmbfxVGTwNh1hlRB1V
L8Une54gC7uCckE5E1QaLIVSP4n0Al+wTgzbChTgt9HUxIMdFx54NctubiYAi085ubS1yTVdudca
Mw72RjSYN5EwaBnqipp9iRR3+LWozPYpM7UZOym1fXJpg+ClkN+nIscFq3GFWmzquaJOVAyBtISz
7oguzoeMst4TBOYAAyvYjbum8Ka7ki6kd4M7IN3KFAEsZde4baViaJji1moOXhxTc/JGC0OiwBsO
kGDDL1ox9/VOaJp4m/RROvmNVSnm9n9lXYLGTK3T6IqdCKJqZXpPSmoXWJsU1ke0B4t8g8RhgOWy
170LIazhFuqm4Eu1XHGpZeFg9dHNbOVpiPP80/UvXmaMy49Csnpp5qCRwqW8iCuN54xBmgSHsK3K
bRAV+VaUmu47rb0S1y+NhFQRqR4NYsqoMsK9yF1Jgmq9CXOKuehK3FVt9LMTaf1W9dp4JUu+PBIC
wRbvDdL+xd1fJmEY9WPESLxiDnWYN3dzFVjbVii/XV+9c6wwtT/0pxB+IV5KcODppFK3cl2FQ3mo
wha1IgPHN8Wh2Uo8MG64PCau0pZmK1jMXRT2kMjSfC2cPvssLPaQH8EPgASDbL63mO9QGZjPDIF3
yEN7PmSjjbfsiLVeaRYf9Uncwe/EuSxwh60VtHhzuNRhhFfeNUr3I/S+JMpw13XB59i17zAKt3+K
ag5v2sSobq6v1oV9oeaFJAOPbipf5uKsjbUzmyruN4dOkQ6Zkfs9a3OxB8IbrFQQLtww/4ez89h1
G+na9Q39BJjDlJS4tZPDdmxPiI5MxVjMV38eemRRhHj89aDRgN0oVbHCCm8woa6BAQI77xnbANyN
I1BBBsbIeOthJ15YdKd6B3vkclKhyQtj8k2a8b+/7ygAr6JNq6wURdLrzRBHWPcyDFV0J1a/D502
+7GejRf+rv0/LCU8EEhVHFzIk5u3zNE600tKhsKlXPX7FCMdQBsNqoHdcjCr3T0OPG3d37AQeK2u
p+VZeT8idOCFQzuCVKjAL5wJK+VZLrp3Fro1PI48uGfF0oZT49blY0P0cPB8r7HWdo+jlmLRBKL2
THB4/SNsBDBmzTG90DbS6b2whw9caYZvdyaquY6kdOKp04dmIpkS1mG1dl3Om9EdYORrvrqSzK5H
t9QiyRRBlR+jx+GM2XDj4/frPikDIppYF8Vf5irDiRkj9YMPvc7rdmQA+hatJ+cmhndj9CbaGH5i
DygYkfGaWAJftYNR9k6mRtDNByZbhWpzPb+xyXtszDFPxpQrPcnMjuA+Ki/At5yDHu7ufEiagICs
mg43sHSCnwYvFC80U7t5R6OrYvemR+Ape2/VVil/Hho0cbe8eAsEgkegwSglwkFDa8jQ0CbxquIL
8VpSKD64b/Z2p77qOBtg99Y74Hr9BmRZppo7N1TKpHnvzaiCxHVXn6sKJzlzGbBF7IzCR/14hEqq
Nwefb297cqOSH9CPJQvdHI6x1iKwPwwvJ6H+Le0ow+u7SEOIQ8XH2TNbqJeteVIc+/P9G/1o4M3z
h/YvcVXDwKhXqaFuxuKbnjmYT+nISCRZlZwaIxF/5UV0gDbdu+CB/yNOSoII/mJzIDt7WlrANXxg
Wn5oHrTVyTWEuKhd0wZzl1SfILT9fX+y+t6uovHPw7W2v3hWrr9yj0FehPKNF06W+Gu27eI8OfwQ
vxBG1AdDaeohTu/lU4swqx8rOAdHncUVPeNUiXDMTJvH+WYpbfNBWp39Tl+wCSvYHSF4WvvSmN4Y
DENThDSb9UdBGRBgHAKaIOdK/tfVsaws4rf7k9rduSvlGoSbeaspJzuzmtuOhaQFlZV+gQjVo6HM
+WOvWsNpieY20Psof8byUwQFqc3j/fF/vh6bC446NF+D7i6dxZ9YlF/CwqRdHBIsXpeuartXbMPF
azq5/WvrmEWwGGX1yg8p8FLFSlF2Ho5SSTN+UEjdTqWWqyc7d8Rj0U/uhZASG2QMlYJuccdnXVlU
f0SEKEKb7YLuEJqGS2G/phg1niH7q18sd5h8WUvn5KFtd1ZjiWWsDlhiYvDAXvAXRFkPIzbNoOs9
pUuQ9+feoL9jInxEe95MugZykd5iTdmTbR0sze0lhtgf+lUrnQDcyXr4flkZtReNorZsIKtbnd9c
bPrUNDEOrq6dIwx+g/4JctdgmbaaRklhpZHuNgSPSKKfYyzMAVNrGY1P7OTTORcnveiKsKJWc1Bs
2ItbV0gFZVhu6dXr43qCVaoN42DxqgKBLB4x0WyGZypWeh+49qRGSF7W8w9hZdpjHbP79SRHqkrg
+gdBZpqxWe3NP7Be7D91NbLyeMUq6ouLjV+JbrCUiOquBtQJ/oW/TfYArk/9HV0XE/FuDuf1D8/n
3EUznjVro8x4kMno+I6OcWmbNNUJG9H+hNq/RJXPkoBmZXywcDuvNRkHgA2oHjCBt/dQrAlzmtuK
gKwAGjzrkel3tRQXS4sO7vf1RtseTrBE+CJw26yQ++uJYjruoAzGRLV0iMPURVYsVmP1YAv+DIxv
htGppJKDonO1DZzxuE8LubRumLbjmIaaTN3WByg6Ia5KSCZwlO5xEZQOzWR/jiL9ex5lWgICtpef
F3PWvs8TpoGUeaccQ5Sm83ySwPYvGKL6d2gzY+vL3vtTaalm+M2Qzu9nWJ1/RyC62pM5Ta9LBAF4
pVNllV961F2ozMT630JNU4nqq0jFJVVESg+IUirZVTV3uMlNXvrp/pHf6VStdAPEElhsmw7z+u79
cuYrz1GyyBFeOHb2qVG8H1MGAk/ti3MZW5e6yp+HSrzzIiousflWjOpf+bC81nPxFLc1vjPjeazT
wFLLTwPdgbozgtyZLopWnXU0MRUPSnPM9uwN7vYeRysdMY+Dr7nzNFNCBKBCRZxy2zZdSDEhz0Hm
uyGpF2jMnnJyUfdmIE3rRfO67uSsgMn767bzijHmaguAOeIKEbpetqlHNTwpZzfsvD+FKJZn1FiL
x7IGTuwOiAe3ao7BbNPmmLgCBL8/+E5rd5V8hWZKn4FrcKsHJCItcmqUicKMNrLvZM2zFkms/NrP
auzSltfKUOnFJ6zC3xJb+c+EE6Gn8kgddnfdHTpO5CmgubYPqYY2cJw3uKEvsfcOt8K1fr7wlpVp
fPYibC6d6N/7E9+7HYBxr2kJkRga3NervloOw87jS9faaJy8wnWCKuGKuD/KrZgjty03EKr3sCK5
djeXUJWq6E70PD9dPP+Aa+iGZdGC0wf2e9Jz/L3rnB56TR/mccrL9gJ2tQ88LbG+uNEE7y51zAdb
i5uHZVn7vWk5XkqkK15mpOWeUW0zQlFTPp3sRLxDR/v3+5zrz+c4kPVAht/q3MvFUEpZG27YDHr+
TGdQD2EKSj+J9fbBWzLlNVaU6eAQ7n4angaImujcwCW//jTUoxd0JBY3pEqSUU1sbN+oGuvgIdo7
dmiU4B5Jl3M15LwexV7aujWi0Q2F5lYhJA6bEuXohc1SZV8sK5Uv6ZJ6z0U5uJ9a0YiD4ddndvts
gOgHgwOfGnWIzSQhCzSeUBi+zde2vLDRahjwkaF47yVP0DD+u78Tdxd1BYa5yMdhQbouxy+XswXW
cKJ87IaK0cqXXpawjT2lO5jVwSg/m8u/jKLUKRCwYXJDNzE1XjvHvHQoDpz+h7kgrfBTMpNkZl3b
X0ahUDJT05DsSq1Hx73XnFPsoi7xP4wC2gUhFqLLGwCvsHKjMPuBbZgmMXev/alEoe3g/t3bhagT
wAGDKoX34+Z+0N2yQ9CUi29KSv29cJf03eIREymzi1m6cBAzmCTUdOypzx54tIM57gXQiCjRsaSt
RBi72RXAGJJ6aAQrWejlxcp6jeCD+xAW2njJSO3OnYHD4qQ680G0sLf/16AMwi/IU6Lo629oChd8
hsp9iPjoidL638LRlwtUlmAZF+VgW+49L78Ottkwua43Nu1uLvslTj60CF6fGjv/rrXtJ7d33xIH
p7f7m+dWpWslwq+gKTh3P3GS1/Nr2j7t8573RYy4URZtNTV+jZjwuZGQyxPe3JcF9/ZLOStfE7vz
nkYE5E6T4a7d6f6fRnOSg2+9czbpA3Pn0ItFvXn7FLWe4vYKpfgwRp3pUpbm8PT/EQ/vLPXVKPr1
vJchaeN4vQHmCT0rlH/NEM0um36WlB/yeE7RqPsfIn20krBOXUsq1g0czqqUUfHWu82olpGgcZkD
e82x73/SHbAi2K/ViIyyNTwsZ3NYIsfIK9PsHV6MxEEsKmuXPKjxMj8pjev+6Gwv+24a+VT5uDup
i5+qlpIHVppN1pOVDYvr4yFUx9j9lNF//UBZ2PeUanBPwPYc9PDUsfsgG1v/w6wJD3yj9SA698vc
UJChZL66nnlFHBg9/8ZRvVkbfI5XvBFVxG+GJ+SP+xO+pdKwh4EwrCocvJE39VsbmWitAjFJUUcf
Plq9lxCaFM1pSrTkLGPN/dpm3Rw6UVcHQDjyZyTGzD9p+w3vMT0VT0muKMHSg3C4/8N2Lk1Yhits
FHwSMMB1D/5y/6NgaWLdhYZGstj4mDvAqIcuIo2g7hMUeUHPCvfGcLCMb67aDl/uj75zZ0JspVi5
MvLUm2q+M+mWko1rBcXTx9e574unRmn6r55IUBMYkEdwKOSEqozsA6rDzgmmlL7mmcRklGs3885V
jUJQD2Ocekj/j5ZNfbBuqwNq8s4oP9GGP4taIBE2+YiXiWywF9cJtRnfRd9za0P6llkXB1fk7U0B
1w9M40qL+llEuf6KqnBao5KDE0bSEydVyZO3JGuzwDIn52EiVfALL8rf7n+8nUHXRgGIGOAbKj/g
elC2VV3nGg4UZqTLxl9cb/5Qedq3yNbbl6peyr9bZzo06F0fs+tgb+1sAn1ZVRIptW9ujrI0phr4
A9DUnrDmFKk57naR2xmOvziUgt7Jeqg/q+2YxkEtrepzGkmjI+qNeiMsClv+0SV6Z8GALY3nLpHu
THUzieWpju3RPSdDZtfBMkunCKRhFSoVgEh7i2q4XL6Q6ZQFnqgy/cVt56ZBeabPYj/pW1WeZD8Z
f/YgqjqAST+9ktuo+scr8/FPh3Lu99SpOhjGqEpWfmtm7XDqFrk8tlBomjCTC8lLqY6uCMwcBQVf
U5SFm1+obxjkqvg+C5I63F2jvLhEVtV4QQq8+GVIOwE9wVYKCO+KtfhUhax6BXwsQ2A1cSVOwBNr
kKrFZOcn0kDxccqdHgP3Of2WW4qsz2oUTSJwoJF8n6PB/Di5aVP7NEkn8YyE2OSeyuo0OoPUQmHY
anGyvcVGGHUopld+ffYytEVrBvlc5mBke9UAL9hn5cF+24kDqILCfqRrxHYjDbzecLhvpJTTEidE
rjh+olgs32aL4oUbawZymUgKNlodvWs9IDLTZHvvkNWow8qm/ypdGu+mU/9+fqVb5ABraRbwn7EF
MyS9izW9NOxQeJG4GHnTP7SjbM73T9ptgMcoa1GWyVPZ2EJkpeHJjhNuh5Cf7ECqdXv2BoDLqtNH
Jz0djpKCo/E2l2MtzCTFzMsOsYATl5ag94SixwlbkokcsjrSIb29JREXJDemEQhjA8Dp9XdNhdIq
izLb4WTU7cPU0T4WtTIexGy3bw2jgDbARXzdO1uESyttA6l+aYd2pOcnI5LTx8GIDRCDCuPhbPvi
AJYIlnQ6ovHtXFnAMRiSOxK26rasKeLaK8Rc2xge50owC4nWmSmaxzR3hgOt7Z2lZHogUVhQ9soW
8pJm1uJY+WiF1uK1j1wv0ePg6OqR7fTOjFZhHOwPAB5Q/95sEEosRVymlRWKRImf8zTTLwMIqLBq
nOrgod4ZarU4g2MOsoXxNkGw2SdIFZQJhOpUWX3vlyaIR+md6mo5qpztDrXKl61uY3ANN6lNIpNU
tqNnhqWVVqEyom8aj/r4oHEpHmzGnbcTeiUOSjyfFnYsm5IFTcC2SxbTDDEzhtGaRyj7JbH1Tl3S
/JvWaio6fGDY7l8jO40WlpFTgAAB7dIbwV9VI5jGZNhApJRyRTMiYDbVvKHCMZ8GkbeIHA7m20jF
O/OM9FNugHrE7SMNp8XzUMuytKcFJYqTLcwujN1chAtCH7Q78hj9y+jL/Z+7s0Y/a4okWfi/AXi9
vhbILCOSg8UMFbzFuXy4G8LABER3aYsoudwfbOfK8yiW0jVfPwfckOvB6C96LrJIZoi5tfFM1Gk9
KLMyPLgGxhazUoy/za1Yzw16qlQsKBlvD+oo6pEjDIA4WkCZthp84sIt0oNZ7ezon5Qw0PXr7bqt
STjZkDW1SBnFns032xPzORZLh4w7r8f9Bdy5eah+QAWnFwbQfovWxmRHlEbmUESdW+195MkY+n96
lK7sUCp0wh0wI8SceMpur4OmcCYLPU49pCGnPCmeG73JPK5RAENPJPdTU6nOblNPj3hkTf8WVTuH
5WROjy3CDO8R+bSePZvOrpU21YJkixBBQwyLp0ea+L2TLDJYNMX+YIlkDn93geA8Uf3ltkTUE3TG
9Q7rjKbq7NrV0TmhJyHq6G/XbY9agrdfgUGoSMLqQkOKbt31IFqzFD0KuXqI6fQAuq+SP+y4KT/f
n8oOo4CMCRUERJdAi6Ibej2MMhJBZpPtIPOgdE+zaKswn5Pi37HK06fkJYHhqPVDQBHfQfKkJ7tM
pyRE5Gf8o8BbiFDT8d4yG7kQF+RsyLPsXmRd6I/3f+ftob7+mZslN4s4z5AnoGOwaBF14T4Jlq6D
rQA0Bqni9Mhj8Pa4MR59u7XajsDaVinZSJcGvKHj4AGVN0HTEwjWWBv64BiMg920QzxlLBvZBcgm
YBu3RABcWjygZ/hDp7GWB2T27UmrKi1QmmwKo7KmsYA286NaV/KEzs98GnJTCeyyKQ/umJ0tZyKY
TCfaJa7CJ+J6L5geyTm8GifEc2q4jBHC4cZMF/X+p9xBHzJfiA90T6Al3Uj1x+UiZEQ3niZNTO4C
JewSR0nvN25DYm3VyK7M+hgILKaea8DbjyPl6IP9tDdVYlQItjBtKVttEpAqS8h4gTCESeyYuAMm
VWCovXkw1d1RVnw0aAz7NqdQa1erVqOfMO1G5xTN43zJ8Kg/31/Q9Yhe59GkE3Rr0O7hH8R3rz+b
2rcTXCV9JQ46YBddbbpoi/PvmDjUW3QNXtmYF086McBB6LN3SNCwXltga06z1dhGOLSLRGOyiEvt
PHfSis4yEnhZa+XRUHvnH0QToTdlRkrjm++FYL6h1MBFw7GfytOQ0QDUtDTD9rfjUbfMo7xp98vZ
qFXTAqYwvD3/GjLGUplGJ7T1uXrU+1T4Ykjcg9Bhd1bc76tvPN2GLflz0GacwJWJolLpuAE9oZoK
TFpe0mL8YkyN+HB/o/yEY9/slLVvSZVujcI3t2hOO0+NEtcO564q0fjuvcCx0umUoOcfxLFR+xKy
yQXxT/syEh6EXT8iSj62yfvUHN1L06OMrsCNICnBwqO2oJCaQ6sEgyw0Hx3v4bXHZuQl6cks5w4X
BS2y6xfXHsZTv6wQyjGeHx0SmgCwlVr5HrKml7qNMODFVcCQ4+TbleszimtXE24/mfWgz0b2XE0I
DPxfrbVdnLYtQooFLMpaWeQTslQ9tJTR/XZ/sfa+zUrAX73uUdGzNqms0fRGPS8U4pRW6KEQeRRS
sgAtAxWCTq+hHcBo904xN+JqHknficLw9SmutSYRVkodXXp647ddYXy1Okt73wBIChoiBBxU0erz
gEQdHOOdvb5iagGbkgFiQb3ZFVNceaZ0Um6pwWpe+glBaU1IefC43OYAXBDUTV2sTiExbqVei8JA
dVnE7PU4tgJDL0dE+QFAKwvAG0fBfbRVlfZgajs31NWgm6nx9ky5DY87HESHpZ6w6ktqVC+TNcmD
o7y7iLAgCAmJ2ZwtPlmBmdE1ErNJzyqnh9KrFfou2REq+WdhbHOCQeKsoqKoQa3DXe+SlHZPAjCZ
txNI5bkCqRtEXk/iJuYo1GMjflyMQb24lJFBzafTkw78E5ZZLS7FhHYyqV530tTOfFQzA3WdYhCn
Tkn/gbGtvwJd0OAbWNVF67T6qcuHPxYBn8vTgC8NUdG/n1CLeFG6yA46DThcnEUl5KIlebh/9nZI
uOQEwAdtdLlWIsz6XX/pZXRD6aVdUTihESezHmpGrdRBrBjuX6Kmm+enlWrTGspjBC/ScX5fF4vZ
+pHVyGd3NGt5alDbv9hzBdQKcaPme96p01Etb29z0W2h37t2NK1tMShpkrg2a4qYedujUaQqZTBW
o/7UKdYRPHGn6cSCcB1RfCIVoHR4vSBVIfrcSWw7VGzLefWcpA5lVOUvJoSzcPKi+odSif8yd+p8
mHDJU+oSHfZl6/iNUNvnvrT/FjAbDqKo3RX45VdtIo9EadPY0oRDPpA3p8bTP9E5yS6yAgdzf0fs
ZIvQWNemOLAQCmLbOhWFetZ2YCgzsf3RSsIas9nFc35o3vI+UYAOqho5gQlfL8k+GP10GfTkdVyB
2n2efphr5dHWyq+V1QWzob6TjhKMC1bvBz9z7xogfoYIz5POPb7++S8blyqHs0hBvdVVlIiWZz/O
z54VD+cu7ajD45YTFrqsLzG+DH69VOMFy63mRFwnzvNkjGcFdfNzXszZRRHCfOf12fJijzbAcx7g
c2Yv2rf/gwahAUG3cAyv8RZGWHg8A+gxfdhKR9i/HSjcyh8mtlxrKqsGwvWM5qWZYyc37XCVY/t7
rmXlI8MznDLVLB/pNnSBYgz6g6IXy4fEK4EleinZe1FY2MwTlN5f4N2DADKPrhHKK3jhbC5AjEGn
Ocs8O0xWgItsC8SO9Nh8sCKz8DOxoHfqKiksTqTsVGH/2w7lANFbgDWNBLKGrdqHLbTRg4dmfUi2
9/IKjwTaDWGER+B6lTwFAJHgeQ9lEr0QNJWf7DxuPnUDWq61qv5rp059KaDYhsaCmOH9RdnbdGiB
05pEzmttTF8Pro9DntlZZIfkOvNJSyEwECZ5B3t7JyCisg88mWVHgGGLUe61aJRUb2kSVtiWWlE/
vpSz+GJCkjhnnff7oCnw8QbMLDx8SDB+7stfTtLKk+jT1rHDPomcczQZ6anRERK+v3Q7nSiGQbzG
pJj6E5lyvXaFTAxNGWnIlHne+0gTiYCa8bdFb7zTzH//GGeUOdrWejLiCtld99VVUFPop6/3f8jt
6kLyWT3caHUic7g1UGl1qdmxGPVwmsUfZFt6YCmQj2NczUGMld3Bfr29uRkOTQC+51q33hpCIqS8
KpaXemguitL7wLB6fxBF8qzblfnbnYzrsTaPOQlUSw82p5IVqdNLKfL/oro6Kifurh++KA5xLAGm
t4afv2wXUUW51dogMecZfqjbe+rZmOvq7LQdSZUzH6X2ewvIk89po1ICTXgzHl6h8woQ1sLJqTu/
QtbuPYFfeZaWNp3vb429oUAPqWyKVZ9zmyWWaoGCA3pZQCtK9dynYGPUzsUYyonyg6H2VpFCBcgD
GmwA/DbXGIqwkLeR+yffMc33RlXXT23U1OcYLOBzVJfNwTZcb6braxNzAbJ6GCOg/MAfbL7assx5
klZMbVGpaY3Upc4pdpTkhF1xjtSmOCmap54m4R2dgNtLk6F1xoQFu8JHNh8QgHmqy1hoIQ7c7UOF
BRk8AVU7WND9UbhaEAkjh9w2RBec6BvNTTVsRjUz6HpKJGgNHLkv7e0Qmngkb5Dj6d2un/WXzV/3
bQ2YgM+2iqJDsZoXjAXrOWjMpj2Y0N4OwUKBBI5Uh97TZtkKE8Wvqm20UM2k8LN4sk9t0uunmNqA
3w3JdJBX7cQf4IF5UmGZMx5Fruu5NV5G27+M1DAdUzcoWiV/UVzEhUw1tvwcYfpzwS5KfANpaNAM
kX5RG3V5BInRBG3pHGHXb5ean0MoDvZ1Dfq3WN5SrbSBH4tNmnS7wFGbNBx5wEKwEp/vH/vblb4e
aXM2IkmyDP1ADUnZ7PNcuT0oyRybq0QtzhCt/rw/3O1OBfnDwV8VWlAc3/boJCoGRVEysVVf48Fr
ovEstLI5YHnuLJ9m8fJQMCShIVy6/pquLAG8VN6CJp0sH1NLxGEJDvWRzPOoR7ozIcCm6DgRlWFa
sc0hJdDRTq+sJVwsRJqRNe4DMDnZw/1l2/lKjEKjzKX7y47YFCbdSLV6x9aX0JJJQ1FevEZ59E4b
pM3mmI8wU7dzouoGGgDqBMx4AHfXy1f3EUtmTHrY60YTIkcikL6Rypf7c/oZbFxfy5QjIacTUfKJ
6DteD+OVTRGTNqph38vICEZ1in4spW4Zp2ZEo8gfFBnlp1FEC/EsRtnPGVjhOozbKumf+CtjfB6s
ODffT6Kt32iZxN8KqeToAXFXnACLxh+zbC7Hx6hc6q94O9gKznteOn9UvfY/UKH1F1ygMs2P6n75
VrtGWWPqbFqvVqOI7hQP6qL4RjYK8T5xR/KnQssaDRSTwnbKW7DLk1N9UcWo9VjDrUW8ae2xnO4v
087HIPeligoWxIJpvzmgKv7WpWEPajjJontop1QlOU2SP+6PspPx8Eytdci107je8NcfIyGeh02H
YHs0KfR60zF5V5ZLizQhIg7Zi1XPSuY3svAkQu7Ud31oGs4cZJluPcRVZL6ltlp/7pY8uigxsKqD
A7Be+Nd7hVoyLVocjimnsRjXP89GSdWYDDGH3jhnuA7jpZy00qSkl2Z+AqzqhQi6/e2lZ0y6+1TA
oLkCgLgeFCNFmpYejd3WUoeLjmbZyXDL4WBqtx+Y6cAO0YEarVyHTV5FhGcqY8bZ7vpsRO51QaLe
nOwDZOntDcIohCK0N35KWW4euBwfcH2mgBVaqVY+GfhE98AT4fpNc17+1yaJc7B4O/Sr1Xx8FQXk
WlyZHNer14jWGJpZp59u9uTEcWnl3yq60O2TUPSl8aUimhc5qXH5rOQt5NvEGPHViNW5UvzMUFz7
3C1m92ddJ8MLPlVJ9GBGc/PFo5SbBG2tQNGq4a75ttV4iu/pLf3ZLoIHeRoaLTsqju19JmaxWjrR
xQYVcz0dzWoct1G7JYyrLn22gWgFqV24/8Nm+HWUzaLlDaRzo8XSpFma/lQ0cxV6Buyz+6f99n3k
0/BxIHghks0TeT2X0c1HBZ0stlxeNn7VpoZv5uUSxFw2B6nv3rKtkH3KOjR9gfBfD6XAvTPjJWXf
td74ajYKLrmad1S42x1lBZgBLUTXZlsXj4GBOunsziFpB7U5qxhPihEdBfPr4m8uoZWvBtN4xTGo
22ZNq7YFFEFzJvszkq+LNXQPwNrEQ4XUTVB4yKrd/0y7R2j1Y6EQifL2DRxnXGzR9rTuwgKM9LPo
9KEKtHT5FhsRathsRn+q6zKYFKv8HnGq3uMoXT84QOt82dv6JcrG+K3olhrfIXDLyqAibpZWQGBG
tETMtlHpjmf/mJ2afOEkl79956ynheuTOIIcaFumtGXt9GpjTmFramOYwUZ47nVhfI6sScfts7cP
gsudnv/a+SF0QVCFOH7btwALIGSyrpeuNNF5TnT9W5rI6GnS1S/2ZGQhMhyQVFD0uxDcF6jT1kdq
ZTs4i5VLvIa3a1MXEdHrDd/MUWarUzeCbSzr7yB8BOQjOmMfqjpu/1MUyh/0k8eiPBvNOH8sNad1
MJ5y/izNsTgSabg96GRR3PowjJGmp8B6/WMmkVoDKLVVw5t+m9E6/YulNfqpmIX+2zcXyBKKByuJ
GIjztjbpZAkmO4KhhmGMf+Dq058kSI+DyH5veZkGSkM0bqgVbzHdWBV59mCLET0n/TNaNVEgBjqZ
84IuyiRels56mpzRDBR9eLS67C8S+yPM1E6ySAhO+kJhmZAMCOD1quqz5QxiTsZwzFEJsrTKxKZO
j98L02h8qmgV5XbPCKeyL4JunOVTlGGuUKVxFxTpYB7cErd3H78GcweiaDKEm5QqrykyDIo1hEVq
G2810qunsa/iA0LSzk5C2Z27lSIUefnWQEJrXJD0klEQdGlQxo/lp24BtO+riiEPZvRT0vv6omVK
rsM2ogu1PrbXC7zMoiek1zp6jRMOPXadBGBbXFw7RneZTlNlKotvKbw7D80g8NnWBP7lgTUocNZl
NJrdyYM39UzzKvrTkm1a4PErOvFY25FRXByvo3yWdY0BbjWVZ0s6CO0bTZ3+CQhw8B7i1GKABBuG
xZdGreV+giVz5lfg3EufOn+p+cBL6yYwZRVdjI6WNoo8uv4OxvvykjrSeVPNCRdjtelKeYqcWY19
9H6TMkCvvT9rOhp6gRZZ3uRnlTokfjvo8mXOahFkSKsUgY5TenIqS37QyVbyApu7CiO2y1zMNNkw
6dHPLvY5FVhgqGlBlGHn4cukNaeTcK1+eDG8QtKJMBI0/BJwZmOwahnff6BuAMLEd6AHuW2pr0Hn
32aKal0qJlpf0FFAWp11HsI/kmhA24a88h0kXiwFusT9KCJL/HCVPH40q9F5Nemz+shF031KkdOu
AXc8t4Wjz36Wq97XljvxAgA1e6EXmf1mPLL+Yg8g3ArrX1VrNr36tq4V6N59E45m6QTJsjjEj+Ny
EGD9vAJ+3cEMs4ob0LZlqqsk7vUOHkfkAthgTaiNqo77Y9aJEJJKkvooJZboJWmOwFVvTLvkRA5b
zUGO4GNQQkf19aLo8fTTgccG8whM3o8TcxJotRjYaHUNfnSXmoZZ7VOVqGPfgh9d+ahe1RDyhgrr
qNIuHrNB5ebDZMz+3VSRuYELYP14aHfkdwQwsWQgtg+rxE7eOXOTvhgi8T7qnd0+agpFd6vDkQ/T
irZ6g4k6v2VOtVb+Z5AlmZnVerDIyvi4eOaRgvr2Llx/Gm8DJRKC9LWDe73s5ZxZqlVj6T3hKA2Z
10jCvIqPfCa29WRGoW/BKKDj19xw/RW/FEKdRsU9hu5CmMyteIeSu3yF+TUEfVpar3VU2q9ov+bn
BDHbowO35rmbfQXVAGQLlUogzVvboKjQUb7DFiUUVvG1sCv2hqGOpd/mav9pwlHqXSSh/poy+qPO
bRSR82k8eIK3L4HFE0+TnCT/J2z7pnpPLUofHWMIh8WogrS15VPTJsoD8hlH+nS7Q63dKt4B4LHb
gBsNUiXtXITOltz9V+az8ThX6Te7qI/Q/DeR4zopRMR4zyE3rpT860+KPndV1E4xhE2EW6ua2N7Z
yXPjkz238bnJkWeZ0Mk7RaNoP+dquZxN47cR8fwGckuCxpVgCrd18+rZsWpq2uD14eKCHzDSoguW
pju6AHfWdM1gccZaTW9uEFIQfjyIn1GPHHuZgwaUUUDm1j8XFCEO3vG9oWAWWawrLBle9OtFTaRq
S6eye1AUQj1pqPw9VdXcPE1kJfcfou2JXJcObinnggoKKdom6F4sYxqTmKZ74qglEB56Lb1r5ZfW
wGzWWAz5hoFpFwJcOfJYvPEYW4dGdolyM4yT2xMJhdJox7rtwzide/zFDM3HRAw5AS9ufS1Zysrn
2W8+4TpPKUNdHuweZFqvtfXznHj1JdIpvXDcrNAwihw7PHP53ERldpCL7X0LmBCUEinPQZ3bbPCB
FkaUoFwdqiOwBBtZ+Ic2rocziFfr4LNvL2FgEytSmKCAKwK+9OZ6JMuYe5zDm9DrapzdzQWpzjGa
Lvc/+U2QyDAW9TmVViXR4g3dp8njPBrSqg61tmmsUz7L+S9DZRf48ey4TxNePFA7Os96JyYp0f8y
bTCwmWGNno+/cF35uSGtNKxLWz+JhMIUwuSmc05ByWIqo2G4+hBVKmFfps3Gv3VaNpUvLUvyeuPe
8ESjSHkdI1P9F1KwAidHJPEPg34Nb7xoesr0Kva5/uyNEixR1qYyEHbp/jMUufqvZfbdl9o04viU
DXIozz22F4gKDpb7zsXWGE0yK5n+SJXEIpevzewr1E087HR7GJLQi6xVtKDU+o/WoGHZGhv5KteD
IL6aFMvnIo+ALpGHUeIzigD74uXLqBtpmJmN7vgKwklx4Cmp20FyqOUHM4L98puBFp8HmvwaI/zk
MW7Lf8LthNVKqw6tIuFanXGDlplZHoyyrQuvo1AU5jEk2GI3bPYaAiozDLaiDsGutqfC0/8fe2ey
HbeVpetXyeU5XOibuypzAEQE2IgUJdmSrQmWLMno+x5Pf79D21UMBDJQdE3u4M6kRVEHp99n778J
iJnx8RsbKtmVJQUHEI579/8z2f/lLQxChWefyDfpPLzYU+cHW1tm0OBQUBFcCn1wK3Q750Ohx5J+
0IbFeWvUGU7VaTMmgIZZpLpnm4381bAi5WgvM/yL2JyDz8gCLeNxNuP5se7T0vD1smujk64iQBs0
gZlSv+Jhc5yQsp9vTaeJ388QUjE9jmArH+O6C1S3wHLhGDhRmLsayYXJkxJtwpWIl6t6oJprQ13P
uxA2bmh2/ckawzhFVEKREYjXagxJsRqblmM99lV+KKS8+HmstMB029oiqTSzb3XBSJ9lPLxoTO9/
ktj8Bmr2iAp7HMdKtzOnz8Hx2fA64EWEN9lz/YmCz/nwFnUn51LVpqRrmNRESqiv5n2/PMVLleae
huG9q8qNVvAR9mA/1XlK3rhoccBZMjSrbuVlKL9r/RIDhiOv5vY5O9bTYzmpvaTG/pqNtmS8EZe2
OyYVviFHxKK6TwDfnMeeSzh2eQo742Es5jLfwcdfpA84rizgBALdJIoKawkNqhVal/ZNfOpwXYaK
M+j9ctA1qX4KZkcCS2lH2EpVtgNFP4O+1RyGqXJQUWVQAAWZycfRibI/orr/+Dr9n/B7+fTH8Lb/
+k/+/rWsZiCTUbf667/eVt+LD13z/Xv38KX6T/Gr//VPz3/xXw/x16Zsy9+79b86+yX+/z/bP3zp
vpz95VgARZzf9d+b+f13HiHdcwN8qfiX/9Mf/uP78//y01x9/+cPX8sevSb+tzAuix/+/NHtt3/+
QIHxxc0i/v8/f/j4Jef33LL4EjffL37j+5e2++cPkmn/iOQ0cB94E/zhGSE2fv/rR3/gLXC8Q/iG
Of3hHwVis9E/f1DUH/mXQlGPJwI1W8Grgwj654+I7YDBA6LgjhTX4199P5ul/561f5AnesIypmv/
+cM6JY3LFhkZMviw4EkTa+J8fPEUabJwQe5FVQ7tQMYzKtPsTdeYnV+GYX3b8FL58GJs/mz/ZXvP
chkv9yZtUCHE2oQ3LWI8a8XvclYTebZz5WArtfOWYyx+n3WD3eIS5EhvnFwr3wZLmh8dY/EctNs+
8kCWPzS6Hty2sWnfG05dufiq/UKWpvcavOYpmCtt8LVsgda6fbSM+XFE7Rv4La+3doDXP8RLf1wK
ufuqq6n5c9+HVcYJPzm/pmz3hzDXze9kfpLMDWB33U5odJaYXdkmyFzAzLM9wN7p8+jEZJArBOIb
/GphrPXH2LxqC/3bjXG2ma5utP8Ht5CoBv/HX6v0Ygc9fhm+tO2Xf9y22Zfi28uNJH7vz31kGT8i
M0D5RFCLScEINMCf+0j8iNMU7wMQLc+Ftb92kf0jV6wJ6504AqsM4eP81y6yf+T4RNcFZxDY8IB0
X7OLLp9/4IxIC1GmEBc6RPvzbYRuM5FKpwRHJULNJahjw5vn+tnD0nbHIvhZmd5FRda/b+CAOV1i
ec8D9v+Xzg8iBfPvl47X//bl5YIR//qvBaP/KIzCRfjIWQNyj1P8zwVj6z8KlBvevjYiRmcHr6r9
iFETqRkKMBzIsDr/e8k4PwIshnwEnEzUQrTXrJj1G4dnFAJMKFEBh2NVr/MFZd11adt1g98iCHRq
NCU8xJG6HF4MxsZpu360iVaE3R1LnYwb4I/zZVlJpVWNZjb4UgVZbarLFNZjlBxiSdtTwt1rapUX
Bew+UvTMB58v+mp0GLwFdqB7aOjIO/kj8T+9vEHoFBfWs34XLze04887Zdtjpmeq2vtlKYVwkA3p
TT6MLbaaXVT5g+NUOLHLLXVvpf11dBqNFfRfK2xjUDemjmQ0Aul4UguJLTESL65MUu+BUP/seYir
JuUL3MqtQCtfP3VCOobFQZ0KDOOqlbaKWiUQ8j5KJUn3pCDIfc+1ddAUBJZe36GXTa0OL2XMbSTr
sS9OW9Rik6SPjkHk7JUSN4ZNBBtIh2uAhC4YGoXWV6GN3JyvyoFDqauzPpDHKv44CM+i0JfxxVYr
YGB40PF2BPa0eln1ZMTjrNI7v7I7/X4upwAfinaP57tOF7EETQFH4AkkfETXyRBktWzBoer8UC2a
21rRYZmS1L2lRGTd4cxqeUg7OAeMp/dEP7f6JyInbhvqpKTgzhefnEg8xoqu8/uebBF8vuo4EkQd
r6+Iy82MqA+JHjK0fCyl9/NWrEVGOjBXK78IlNJD/hILtCk2PeQemlfmlWB8c9SiJAc1m/TSGuAc
wAWR22qq/FrJrbtF7a3bvDSbx9oyitvrvbocOyjFaLVyH+jgVtZQy2GQ+gq7t9LPOd0h9erKQ1yG
6U5eaWvsXrayGruuGCJ9yWNgFKQbDwXcH6/EsvskLeqrXXkZu5dNrYJ3rcaqtcszmupa7abUU+N+
CvO9YdvskMD6iIoXj2nx8xfnXZwnc16HIa0s4XxjROqI9KURQ63K48P1GdprajV2Zk8NFdpY6VcJ
yCgwnBaiEhKPk3bYSxJsLoYXvVqN3RBEXdCStfcDkn23iASQWI3V79f7I773/KoSJHahIcF7XeTL
z4eOgJYEiGyXftIajR92sM1iGVOL2M6/chpmO0tvs08EEzwmBd9jjSuIQmlJoFyUfmbF0kkS1eJU
stKdSbpsRWA0eDWyGHSkNFfroR4kq4D0Wvhp1H3spyE9Vo4+nq6P3MVKoPhG8EYWmGSwcLo/H7my
S1QsgeXM72wMOk3o+t80TE+gEja4zF1v66JDz209V6CRFEHE5rytxarSJNZoC267+ksQBoPb6jg6
7DRzkeknBgWJL5ySuNFhx4rveLGRSog4eVR0mS/bafQomU4MNa3FOSHFL3Jpiv6tYkbTA7bo9Rvh
VfU2Jfn2qe+LJfEUySbppEXLg4XhCwHHlNxzA7QfCvhDO2SGi1UrvpPMnuCcYJe8NmMN0JEw4i7O
/D7snc9NFxiPilnWvhTq1kFGYPS1dzaZDJKvOoPCJrnIQegIChZtaGW+qkgfZxkJ6wyDjNeuWhoR
WRha0nX9AuGXLkD6U7nO/DTImpOV18MRR+J+Z+guCcA0Qzug7RDKAHW9Wkvk7TVZ6qXUx/Mx+lJl
kTYDv9AK8qy6TTaxTarBq+B3esWST79oWuT4NQphP3E1qW6kttUHWwlV0Mi19SbXGAi3loYxdfOh
XY4gXcrTWJVKibT4UL177T4AkcRWE7reyHqvD3oVQg5yqjo1pAzFjLwHh9SgZb6zsy9iJ1QBRIWd
wjegMiCd57tACh25t0lX+0FTBb/OFWT+cpzD0zyY8X0zNM2bYJy/Wyh3/JFe+beh4SVdX7QM6Y6d
TuFSW+e6tMoqAAV3iW9FUTKh2JloH4xlNr6UVTPH3ohRI7Ydpja9mxM5LQ91NdeIRCP3tbwR2dTI
DbrW+ZxOdv05jMx58lIDQfBo55y43H68LUQ2gZwCL4z1ZwI+VcaJJLsPelODvpB8NqICK/Eun715
0fqd5i6eU4wKdTCM0niFQqgQn/PiVMochDUaeUn8tIdEYTvQ9TmjWjctk1zC5zAOfDOtdNw6Y+Wd
LVnyay8t2mc1iHS9EBZZV60jHITnNuoTfwrM8thFnempOovw+tq+SJrLmsD8Af0nZAf4sBYARzzS
HOMmS/w6aZrCzWREWk30ZN+37aTfWXGj3c2zEv28RFHglZjc3I71EOiHoeimWyAczuu7jVEwyQmy
wpx96yJnjJqkUlZm7Le5nLIDSFM2cb+3li6vNoAPBARCM5b3wnotNcs8LT0KG34fSdMxpNB1VBJA
d9cHd68VseVfLCElDua+4s7wx9nKjymXuqsW6Z4RwNb+ZfsKQVqyfWRhVtFUUOq13c965M9D/tYu
ZO1DFIcNrkgR9TIXWfe+9aqaMq0LRiv+KSvlHm8utYxONpDa2xghvoI/Ouo3lZ31ezVZsf3qW4YT
BjtjkTxCZ3wt2NWVsaTgARv5CZIKN/liL096piXH6+N9GRypwnGCpSyqPxzX5+Od1osSJjic+HGa
j3dkxBG0d3i1E74PO1Mr4qyzCJZtA0wJtDrkj0tMSTRmLbyVLvJJsfw+JdbbNtbRpe6sn6sqOCW2
+tv1rl3ic4lbOfWQh6ePAHXV875FtjIszVREvtTVqZ/3MfZacRB2h5p3/FtFWUZfokBxPyUIMy1G
WAAO0aInptL4dP1TLs9hdo6AkEKugeq+5pCWi9ZFyRBHvkrAe0KsP70x0LXzp9gJ35g9klDX27uc
1fP21rtILWVk7GivGrLlJ9NOlEMklFI0aCI7Te11bZWsU/R2kOuApmQUtE9mWWnf4jSdUPUzkbYC
93i63rXLO4ZZFQGeiVM1UZ7o+osDIiHg6Ry5jHwtCpSbOpX1zI0tSox4TA7Kg0TF3Rst1PeDoLN/
zZJA+f36B2wtK0ZXICmJNMkfrnocaalU49US+WGt1u8aAM4fLYqDXh8E2v3IqB9rK8/8bNbTOyek
FNbbEZqC1XB7/UO2JlmjdCuMaUjfrEcimkrLCbMm8qdRkdyGbef1Q9+4oQnC6W80BaAb4UCypZRB
zgc9mIZGCcsw8pGFSL0FiUg3nWfby9RqT/Bpaz1BnQGgTBFGXIbnTXVlguJkZoV+LUfRnRZN4zFv
IJEncwxlMsqSnfV0eeEIBwCo+EKYn9eh+PmL9ZQi5ubUsRb66RKV90UzKL/LVrFHP7k8+2iFmIFU
M2A6burzVuopqbq2lkNfLoPhUwU/xu1DTTmp1hB5E4+zA/Zde3nfza5R4yI4MESYvDoFQhKOxJtF
6FO5rz4sZT++ixRt3DkANsIhlDOFrTSZN/Sr1nxISbLR2peS0F8yPX+XLun8NeRYuJsTLXhUx9q6
www2OuqFWpG+SgpcZq3pCfpGLowM9kjQl/omRCmgcABFkNyHNCym4sWERvXCAZLkDLXmlG9TIriP
RbRI3KBtTWU41d7LdmE0rjFr9fcyUbSjnM/6DW6MyUOlhuGtVqTR3t23NRW80wUDERIn1fjzj8pl
ZZRiqQ79pnK077JcDF5uDoDyr+/Ti+IhTy12J8QL1EZF1mMV18yjNrdmF4V+T2nqt1KtMDdvgPc5
+WLcV71Z3s5OE906YSthqlBV75ZpnvYixe2vgN8JFB8RD0j2571lLTh9YEkIws3J8ksx4q8AwrM/
dFHWIi3b2eSBnRQLiSR5xNoOEFvslL9cH4qNESfv8MwHoDoGQ+f8GwaLIwvAjXTKZSt9J8FoO9pO
2uws/o3TSvgU8vik/AsIcBVisO3gBRSjhP1r91HqpvYhjvJTURsT55ez8+rcagyZRADIvEAANq0S
9lqMeUg6dNJpSlLAk7z4jtzvBoLPhX3PqZ++f/0QCtgcSok6R+SaDRw5CeyNrKdzmgORR0lHT4qt
dEckf2uiOBuZI8ZQXKrnE9UXKD6YfSOdrL7MEAxLiAWDaS9nI8668+ATfBwJKOIG9oex5mqFKHv3
MMKlUwKR96Grxu6+7mbHH9pS/83SxuCmte3BxytlT8Br4+g/a3k1a9RYoqWp6d/QGMlTCGDl6LTi
1MGrGSnBerwH3hS/flBFRQkEA0LXABZW50CcaF2bkJM+gcicfHng1E+ksfWvL5CNCITFiDUEHeT1
sNboiwWq3wD7clJyM/OmZgk9o3RUF1fkPZ+Nraa4xxSuGeDVVHfOV8kQNEo2Ro1ziqLB/tmKJucu
0ZJWeCXPh+u9umAScYgSW8LOEGk3Hiyrw1rtSrlZEDc7mY02nSYsYMHkBcJWN57kr5oyFqclkeNv
ZmJnizdBa/xaIiGEGbqc+paZDoeZi/ep7TUYxggTN4oL/FPyAPpVD1Fh2AfcosYdzann5MpqhRON
ogKPWBlEtbVCgMzLJrCCGKvtNKse9WxsA39RtAY0rZ2DOmQB9BHacZY8v4+zBayoI0fx11Qq0/dq
agRP0WypsdthuQl3h3lHgQLhswLeT9iHT9fHeGM6hU8bICeLowwA2vl09mUaJg5lzlMvN01/sFRp
jggOSucxsHPz+DcaE/AFERBgdbPaDHXq9Kak9HheDoVydJDdQOFXyo5WAzr3f9fUarPLI8jWphPG
l9gtveViam9VdRof6mkJdiZ8cwhf9Gp19czDGAS4MtmnKLXbnxABkW8sSjZv6qgfd3q1cUQLkzMG
jzOawEH8/EVIhfGvMUwz3tad0S2eFNnL0RnhI14fu+1W8CJCFIJC1zrBlNH8nDRMEzn83nWKVnKr
qNhTjhIHxXqbwBei5CSSEeC8zvuS2sYiY0eFSeBQ1x/xEKX+HUj6G5M0rEuaErEXRD4NT+6xinRN
E+jv3+jmiw9YnS6jlSkA9XEtlRqSokACZheddMP7G62gDADtgewRVOjzbi6LkypxWrEQFcxK+VvE
iObhTvizOWUEB8LtG+eGdfhjzwn2MnmBT7bs/B5NdYiudz3sFEI2FzovbVEHEQpm67OCLA4PTs6K
uO71xyiSso+jZBt+WwV7Obe9plYLvWxweACajg9q2uX3wP0dv9PHxUsmAOnXJ2irKdAK4vbk7aRc
SFiaQ/SH8e8gh1Bpu6S9m+YiPjhjZx2vN7U1SwAUOWbBR8DrErHRi+2b9HPtDCErbjHV1K17OzzM
CYDu661sxDnUIZHQg7kG0Hh9/wRFi4LHkDBN42Dc1XMc32Vg1m6QZNDcWLWb+6GIqk9/o1HYPQwg
MCDya+ddG1CkKIbUhEszjNVR1MHwCdfH+7LrlrfkjbvPfarFOyfvRhyOFo9I4wnKB7pw541WjWMN
9syqr5LUfMzHUTuptlQdjay3HqxI2/OI3pg/gTklayDsY+S1dOWQGksld+xldOiKQx935cEoxz0T
nI1eUc7ECA6oIuIlazS1rOaUi2p6VfCUOChVXXidlFTIBCRParYrFbCVNqA93BSAzpK8WpcIE0iO
zcAYn7jjkpzSpNq+0/pSmo8aMk+p22ccj3qlFU9hi/9YFYuS2kjV575IQ/VWIlzZuYA2tiRHGIRS
CgKs5PVppsnoqWCDgKJ5GcSHriNfoQVUSVE+/jtTiuIk3DTMMoQg6fkS0kFpNimB0alKm/jdgLyz
qyMktZMh3Fo4aIoTnMOMB3OzumpMqRzlloT0qbNYnr2c5Ie4b19tKCx6IExUSBDSzlpNP+yXNgkS
WqnAZZ0Sq/+yoEHsX9/oW12BpIZoDwl9UhyrMwy3ObnKYKqf4jZZjtqMSGyDCcbrb02uMgwagb0I
Du5qZ9vOosZZhgmG5jSNh+8uiGs76nemZWudAU1A6BdXGMql4ucvzmNNkbLGjFqMD9rZvhmlULkL
pCh/B8d5TzZsqyneZaCDROWO8uh5UwuSQChZodg+8lD0eezYrsTj41REsr4zQ1tNUdYRVoEo2JMQ
PG8qjZTBWibsDnR7an3UB2Ov0PPmGLZISFxfDFspeEpIBpEHh5WNAMp5W4qSgM0H5wHf0riNUwkO
VikdSVD/YqHyhGGH9XPhwOaoC5kzo1U/j1392/Vv2OwuMBMWCoYwoA3PPyEY4yBNqQNyfPUFpnQ2
Gb1UL45NDVfrelMbIasIf5AQsATpZ11wMCa7S3OkFU9tpUr3YWmoGL6qvJcCRXkwYhVC+FjUR9hA
wzu7bvc0Zra2HiUGdP8FRBUFtfOehk6XQuZD4T2zM1TusH3wBs5K93onL+dUyMZw9SC1ioglCILz
Zkqsu+d4qBH8x50DokMcFChHZdY3SanVewPb3EOFiM+xKZPy537Uh1Nc9PBFkwWy6vVvuegxn8Kh
CVZGwJee+SEvN+hSK+qUTvhVd7ac3+tmnN2hergTuqzvWzB8BCyAYED/omu5TpuHkHErux4GH4pv
+dASR3tdV9SfQkUN3xekxPaSw+sV+9yg4AoCzQC4sD6n8Z1Nc1WBJ2A2dXtM0iw8mN0gu0XTtsfr
AygulpePLDJ21B0sUicUqER9/XwunQiusFosA7Vrff6dnOG3RcblKm/C+iY17fBmWtrpy/U21917
bhPtTpYQDV8oK0cWoovqwHjqWaMelnBCDygqbQ/817xz/qyn7tmWAc0RCB+gMXmXnHfPsBMp1Aqz
9gOOeWzghYFXKbM+geS5klk4r6QpiPZIM4NsEVDMi2eWitxOPgx97U+F1qLcrC63Q5jUk9vH6QRP
CHtnKsnmLeKj5j2VZmzMro/tekM8f4B4+5M4FWaMq/lEkjizA5jkPhZHFmRdDmA3l6d8j6h9uW5Q
TOOaIrlNwcpeI1nsHrYWG7LyHTsOC68q1OHrZA4CE18W8a2t9NohB+j4yqtLdE/o2gm6jgCqi+6/
uJDxACccpFzgp0P2GRe2xGuq+qdFsfZINBvjSBaDJ4NG59CtFif9i4a0yh6lWplLfyLku81r2L9z
KM07r/LLnSDUDZ/1eYmUOGPOW1nCUTaroSl98iDjp1ELpFvqFMVBLqR0N2YWp//5Vof4xFkpJoxX
37qxog40vOij3K8KyAMeTOy4fqf3pBqPoFcCdITGsguOaTTZoTsOVVu7CvP6VtTpyH8H4/IbGzcb
vFkO5vwQjaruV5WGhFaXVdad3Kbt5KZRWf1mlFb4LY2ALJIpzIPufjFbvAGx8+5NL6eS9w1Jjfin
MW8mtFny+ThgLPg2TcYGCy/MezCszZoi90drXkKgEOgT3UjVon2Uu3Ys/daYG08iKjzMgaJ9rjWe
siCetfxYmbX8JUZv5bs06/J8CLssmEm7wQdyi6kZbqNampUjXubBjY6NeX1UqzJfcF+3yAyreli6
OsY08c4he7mYGHmwh6gjQ7FAtm81zUqKW/icFH4k4fmiwyJ1AUruMXouzzrBr0VigMCb3Nw61JLL
WY5JLeR+HfYQ95VO99Dg8kddCb1WCvZkvLY6xaOIHKAIvy9eoVPSVGkRxoUvlYPjgSUKT1k67cGE
NzqF0R16eZBA4UavVfgXJU2WPDJKvzdTNHwWzUtS/abt8sQdUes7vPb0xB6HsaPwLxBn63wB7HPL
IGgr/WaSl3daV86n0ZFfC7nl7YUwEbudIFEkela7Xg/Q3VNqpfRxzdXfQFuePmqlvOdfcHm20Arv
duJABIoYwvNFl80FOlOdDg1hkYMT7Chy6ejD+1Ou7UpbXJ4s0KFIJHHzQbVZT1IiG3WaSnLpD0ja
uDKwQMr3/Z482saCQ59TQO24WDnGVmGnRGrbyKYMnsg4Kp5aLR1kBGmvCLi14Kh1AMSFCQoufbVX
nankAK6cwh/T2v4lmlvl2M+OeUydIfXgxge3r19y0K4QcgaJCyVf9PrFRZP1Sp7W6lL4PR50J9uS
Ii/HvOrVYQHpG4XeQGBEBsxahQVTX+H7M2aFXwI5OhZtBqbfLP8kJP9bsPXGkkMgivozJALioDWg
AyvTsFEwsfOjcUAwUS/y48KwgUPtXq1pxibiTSkkzahNsWHFbfdi3Kqsi3Mp4YImb9u5dmIfjVb7
RN34tybKfs+z4T7qiw/l7NxXcfPKmu1z21QesfwwOQDX76yxCbKRvEPpO32ImrkyVABRi70ubo0m
STLB4KXISabvvIcqx2Ib6CWtlC044Y4DFl+Ld7Hd7B174sBZRQYEc5j3Ie8iurPaWbjdmxJEidIH
oh6dgro3XLvVej/I2uRRW0LVK4F93IAGDd/Xmb5nv7ixsQnqaBoMmVihq+YNLq2q7uPSt0pn9hpJ
NU6UR1+rwywmjdcGmW/OKgTrV5kIHrK5bAwwmKLOaJ+SRQL7HWPKxpOc0MEtUnnY2XSXMTItknhG
JYCS+wWqNVXyQkLytfCzdq7vzbKf3Cos9YdGQXfTJRhSXcAO9Z7R2wWoR/SUWwUOjzglAYScLxxj
CttCCiKOsAlb+aCPpZ/Dpkjv7EbVvyKDGrsEfdpTFxfNnUqQ/rEH/LPzMN/oO3EOQls8EficdSEy
1vNR6WUn95XOke6SKckedJlMeGt0cEsTdXgAKLAHPdhYSED3xO2AHh7aK6uzFLPGDlU1IqAGQNkN
9j0OUv9htxO0b7ZCvAOkVfD41+CemNPaNnI192Xs594tUdUdJJIOOzGjSJOu9iQSeJAEWKvM43pT
RJZV9EU25n5Qd/HbcqnUt7BMUYhrEf/EW290kzqS3LLuw8P1G2nj3BG6dAKRLVRb1gjILu/VRGvq
3M8rdE9k3qhoniEpv6jynirk8xl20Usedex+uCigl1ZL1ZLBFI1V7kum+ZXXxhtD6h662DkkWfOk
dsONOeYOEYV9W8/1IZWSY62FN01Vfrre5405FaJKHLYC2ARN+Pw71KIOi45LC4Z1wwmYF7nbpeny
+pUDc5e8q3jEYlW32phaAq0I7R04h7oSEy1rxik02z0I8EYEw2Dy4hDQZ8rmq1bkqamVNgfXrGN/
6hZFJt1KQNHQ8QtdDAhfWyXntBEMO1YqZzccx1XApAWT0neVhX5oU8mHrC6aX/VhXHYsiDfOE/GC
ErQhQEWIZ5xPUG6FY6wpaeobTjp9jia1PeKA3LjllDh3WT0od8kQov9zfVlcGJyIzgmiDqJF7EPA
2+fNRouTFBFcDh+Yajlia5Jmfg6L58bK0EtKknA8BvmsvlsUxI3gKVCFxpP5NLa66UmGnXkhz1YM
CWtrJwS5KMrxZVxl6I+KjIdIbp1/2Swhjwz6NfVLrRzcRAos3t4Fvha688bWk8cgiOOTKodvrSh/
kxTjY17bqpsY07frQ7SxcxxUi4UdLpHlhTBH0hQ6OtYQ1ySzU+761qkxOuiHndNwsxUUECj5ibza
ujBeDd3UG4WU+HoNNi7TzOYu6Iyv17uycfCR5BVTLXQoCa/Oh7QtMrvSZzPxg2WoDlMUIUbVwpvq
nX6npY0tSqmHhYxknTDrWi0rbQKSuyRz4pvTknphzPnWWiGzR+S/fFrCdO8xeJGzZ7lwV4GoEv5o
wNpXu7QtxjQbYphw9hKHdyifojCah1L8YexCw6+cKTtIU9wc2sx23Gmeo/tmxih9MeN8Z+VuTSWZ
ekE0BgPHs/58lEWkNClBnviKPDTHpcwlTwLl+UqFCdFfYWIAIpZaPIf6eSu2FYVZVMoJlNwyPPU5
fpUOIJvDrBfyztF02SEojNQGnqNKHsCroZXnSB+tIM99eFnSrR5Mv7WjLu88EzeCOlrhHcDSpByN
jPN5h2a5TpJO1aAy4xr1aWgc89c6MfB2VqTmXZVHyoOS6zb3SaPeWYUcHBQ7fW3hkLCKbyCJJVzn
iexWr0jeQ5mKWDZHoLmEp0kdhJWI0bqdbu3FzluDiiIvtTQqnezKVXf7EdO6FmcOX63N6FjOeHoR
Zr7+5eEQJVLfhYUvfJRW+9CpNKOoEZzzozTQbjCAGR4z6FivXoscWBRbSS2BIeANdT51kTrHUTqP
TF2cUClL7NSvYjPyYIy/liMjZuhlU6vNpYcps7fQVFaVP+EQEPpBkEs7RY7Lc5JGhHAg4CFB2lv1
pwiXvrSaIfOHUG4hMdXBKQDi6PbT3O00dXlQ0hSwEiILjgtSp+dDt4AqmWUzY4Kwkbxrq06F81nm
spf1TRW5WYHC/fVL4DLQoEVmiewC8T01hvMWk6CJnSahRaNutQeL7L9nzKN1aOxS9YRUyWlItNcn
TmiUZKDg5iDaJa+mLU0TzhXkOX1ziMe7odRi14JEwKUw7xVuNjYWJAgWPEEUDLE1wdGexmEpCif1
5zgfH7JcNb+ktSW9PiUobFZIAgnPKPG2Px9Gq81LNEg1mjHU8VFty/bXrgjznVNxY7LYUdxqBLsg
qtdONUS5KJ0CQfKTMgu9qKqV2zqWlcmD+qs8jENsHobGsndQZZutYlpOWoZCOxHied9g7vXmXM+p
H8KgOtW6VntKNyWPZpDKpzJEdhlFWMO/vi635o0+UgiCKcV9ttp0JF1VkSVJ/a5ShpvY6QK3tuI9
Ja3LTBDTJjyniX94n6xbmbvI1Cfk23yjs5Nbk4DIcqcu/4oySXrC9cT0MxQ7JW/OI/tO64I96+LN
Xr5ofzW0TKWutGWX+uNSh2+mKshytzSGcudE3phBcHMWaCgCEYu81/kMtrjaBVEdJP5S6N3jYMyy
N+lh7U0DdrFDqze3Up6HH6/P4EbITjWReI/0BEmuC5BX3M55UtU1ogvGENdHLhrnMa4ai6dZq/0+
2nbzdWhk654i3YBUcTLdRJKk+iZMvAcZde6dFbVxjFORQm6WYiCPibXtRc7ZqU5SlfjQr0cPXmB2
LGZFPtSRFu3s041pRTxPSHCweMmGiZ+/SNbmdjCr2cQjgaiic5OoTo9F0u+V2bY6BD6DZAmoQBBu
qzMHpeZGxuGU+D2NYB0vS3Uq5MTGZmPcK0ttdkgUblWBC6FH5x2ySjlQaoOmotr5HJp2cSfH0R41
aGuVApCgeCOIiGQnzhvppwiahK0mvmYHMcjmejpWxRy+0aNZ8qLQNG+BJu69FLZ6xuWOSRVZu0tw
cBLkZY+XdwIhPRhdqozj+2ko65+v74WNe53aFJesgPeDrVzlKBD6CnQ15wFkGfH4Ng3D5qlIAjQ4
+gI37S7QjJ0dv9UtYXNFaQd6HI+787FM5rrqhrDhIa+Utm9IenuSZnlPQm8rSudlo+ngREUWco3c
ySQ5H/R0SHwnG8Y7ORqn2zFXsLqp+vQpDKEVE8hkt4CeY9RxF/I/KO+X3vXB3dgHDC1iYCDweZav
xV2gk/WFvYScM/aif3SkJHZrGXGFJhj2EP8bw8pmwy0Zgj+lxnVGqx/7cbLzOfaLUi6+OLHO6myd
4nC9Q1utEI1RyUEJmFrwamMn6hgX5ZwiaCIpn+scAKGGeczrj0NQO0I6mLXvXFQhSHPy7i6i2J/S
UPJIMw3YOZizm6tat9OfrQl6ZufjPEKNcZ0cz5exMJvKinwlkn6twyk4xKP6JGFC+jdWAho7Av5O
jQxzw/NVz+1XDbOFeEppmaFXzq18ROY/cpXg1dQFXh6wS55TQTxSSW+eN6WjCgL5X0WnRa/JRzVA
LXUptI/XV8JGfCJOWxioFIEpF62e9UljDLmKvZlPUQppAwD+QXxCys1sj1APpiPS3fgLB6AxFnfM
4CGA55CMHZrLxeHF28ei1i3ucY7mtRaegDp2Ycv+QoexfBsPSesNgExdvNmtA0blwWvTxqI9tAFE
qo/n1nr54zvXIAtbJP5gWfnJkcfetfUu3Fn/F5uMABIUJWAuniG87MSifXFH6ybyrzy4Y19xxq+1
1A8HWWmCndfVc5XtLOEvWoFLQBoKnXue3eetkJwmpRnXsS+RS6jcOW4BKEjosmVRq723Yyd9NEfM
eFW9kXwrUfrYzRs1f7BU9PDCFit4z1EG3I5aDLqyGnnSRhun4wSoEHcrSTo0cWR4Ud0vkmdp9fwk
zbH58foivNi+og88ari5hJbC+pDPkUBs1I6R0nFLaA91DXraLW0zi92JuHnnsFDFkJwPGTL9AhSO
fq4uHAXOh0yP9TQJpRH1EFVFhyCc6+RoB6Ts7hBIt4O71hpL3c2aCQh8MNXfmmUOH51yLFFXEa7I
dqDYdxCLi2+RqUk+YvxT7rahUT5gWjM8RqkeHiurr++JNaiDsnPdASVkr9AW/bbrEtsvBrm5yUdd
u60D6Qvo3z3O9+Xao4sCUEx0DEF/nVGIFblQKNMjOFRmxuOctomb6lW8s4+ecVbrkRRS7QjOsnFJ
x5yPpJlooZKhdOwHauy4/aKe5Ep9H9UdAG3nY9ur97oVPCEZl7l6rp94Fd86Oi7UQdF4UTE/TcXw
UzCQaR/lUXabsTnVWa+5M5IypTbtpD4uxwTpHDJGwtCEBP+aMAU52ZF0Kl8nvRjmwS3K/8vemTTX
jWNp+69U5Lrp5jxEdNWCvIMmy5It22lvGLItcyZBEgRB/vrvoSszv9SVwmr3uhaZEbJ0BREADw7O
eQe3wbF0mowX9tfTaMY45GHA9BnpSbsvq5B1gOoeYhe8Ou+KoGy/dJShGxrHdfN2BRP4woDPPdhG
P+ASCzSJuunjVajGQA8TR8MhjZRxHpXcuxyd17+a8IEJ2YpUG/1r6xicnEdeVISKih/UDTHM5xgn
FbtNDe7/8iybrTMFe2oqpye573T4JDc8SymX/HVm9nMsmqp44fr0NOBwq4HuRJWDbOtJaPZGWbsF
iPpDxnyqnbBrfHjycXaqWLbDS0CJ50ZDIAZqDZAhFuokROeh3alqhi8he9Hv/D6PVdg9tGAzXpi8
Z3beljt6UAgQrENq7PFGkE4mO1ywfHhs2XI59zV1BSfgpqO8+X2/+C9FmefHo0m1Qe9IHk7SyML1
JLQ56BHNWsvP84T+JK6ASyzRo9zPneV9+Pk58cxG5yJKVZlgQ5/jlA2yVq20ULryD6Et7cs098o9
FSp9+Pkozy7XpqFN4+SH3OnjWYRcHiHotT2VA3AmB45xNjqLjj1cTPY/H+q5CeTkI0wD8nqmbbWE
iPE5K8QPCtoX69o7b5QGprteeUMpXtj0T2dvE9RDh42+8iaLeXJjk4XXdU5aOIfBXvw4HwYWajac
Fx7p6ex5nK2Qdn5Qe0mVH89eh7OhZhj7EPbRl9WvrIS6QnQYzKl+oWr43PNsamTk4hzjMJIfjyTx
HCb+2PZhiIwaeL437ZqsTn857PE84D7pyLJMJOKPR1mczJyzzLFpwpZlXFST9d4Yrenu5xvhmVmj
Gk+rC7QfScmpoWiEKGPepbN9EAuCgGikYBInPPPdaHvpC0M9M22gCuxt1nAGpDr5+IFWF43gLtQ2
WX5/PirXu5ya4CUVvmcHYXEAZSBtzUn4eBDdpybKvQzi1+1CbwEnwGI2XuppPS0AbnkHaS9O76wM
0fXxMK2qUT1tGguvzna4G3IJIoOjRea3hss14sZK5xENVlNUsLfSVpixgGycnQ9ZXRfUJee8oyPr
qZcC49PHB1b7AxmHwQGR/2Rrmlkj5wJGx8HN/OqhBm9I99vsX+iTPo0eFOlN6uYMEG5SvI+fPmqW
Zqy91mSS6eaF4YLEe1ZfqbzHEa6ph/3P9+izw0FypC8Lhyo4FbQ2S0ykQW2YB16Y9bwVrn0ofNSK
MtXkscYr7vDz8Z5M4jZzpBtb43kT6jxZXJUW7uC2rndwlR/FoNnbvbm6vwzuYRR0IuC/QHnj5Dwp
PGIFiiTbhO/nuBTfXCWDZBgXFz69/GoYXvPCTfe5Z6IkwsXDB5rMK/h4ybQoyrEfTO+ghVsniLOL
fRY59QuR/slK8UxweZEFADXMyXyyMXr4e4UwXPcQ5X521BE1f1et8/koAhCTbv6SMOWPS+aje8BG
RyUJ2FQLN+jKySQWE02iCQXRQ9mn9C3FqmSKrcZYD3jnurBYXFeInEK4jez5uNa2F/dDNn/Ao8Ir
d7kRuu8Vxr/vaxA/Vhzms7T2dWdh5+mZfScxLpVgkutZLC+11X7UfJ/+6egokDtTfjjl4lujPzRL
m7oHzylBwa/9ZOFNNjR4W9TzjL4TyvEPNFCM/IJo0bsxyh/WRR+O1Ro3tc4oi7iFpXdy7pCbUtKM
1FHhTvodi/XKiyMdwPAfUqEuOQF7LDHxnVTv9GCb74MR9dC9srbbZutZ6pddOVkVroHA1EmWsCE5
WZWpZNFKq3cPhDv9sQVSsV9aw985AoIgIknhlZ6180JB4mlM3kZF7w88Co0Q2l6Pt/ikw9UMMm57
2ZrX192iossIdY/LsA7VWd5jTRFXfjfjty6MlvX1wwNl1e7a7cr0C6oI0wuX1GdeOcpEoM2gS4PV
Oi3DZKYSyi2h50dt7l4vaC7FZr2Mv5om8NRIhEJRBkwCg3d7Jf9W7KH4KHGVkchhSHe5cmfhUxMM
7F8PH6Qg6HtjeboRTLdq3t9HcewCtY/KPSwYfCSeQvN6cnmDfh54nwkfAMO2iLhZldDUfjxKSfnI
LHToHPQ4ZmGCjpoBaNYw30m9OFcz3shvfz7gM0vE2sCdCjbwFu/h4wF1FSxW7ZCZGjRkY5AWvBUy
Gl6YvC22nrzpQMbBim7of9qUJ6PMrTuZ/WTaB3dT8Y4sxtkjrGZhJ06mEheE+xgYifzw84fbZuvJ
sGDGWbYALNYpEtZfahdtzYVUyNJZPC26vitnHewtsYSUBtNp34WpeZuGy/efD7w9z9OBt6YTlI7N
oPLxrPZWgEa5o8iP7WncS9VM1xU69OfL5FsvvGNPq5C00Kl0bPAHeKRPKqrVMBUCLyXr0BYmwWzI
RZ0gtDby1FoY1S6ldPk1d0tvBww73NPsn/Z+GZRugi+13KMcN1yAgVl3kmgM2rwfLuosx+clkKj6
GjQeo6krLntejThf7CaZCkuMLxT3n9mG9K4BtxEtAEGcIsQjNLhMlsY6RN7gnxm6KpOU3tMLb9ez
o6AYYqNevAl6nETlsXFNClHSOhj+8GYY0+BGpqX1wqZ75hWGDEdhA8Y7UOJTYBkunj6CfZN1KIyV
UFuoL5FobETF1PkyUoD4+U579pFIdFHoQRGCtOPxTmsLJ8cWW1gHielJbEonOK9WzKh+PsoPgt3J
hob0sV2SCIC8wifRr8UHaMDy2TyYrdd6CWTz4RMmYlRWKSiFX4yqyT90uV0WiXZQa6Mkq+fxUCtq
vXFWTiZUx9Aav/eOTkU8oO754ATjej+ng6piHVaFu4fiMBSJMbhenQxAp4sjCnqcWDXmwAJd7ci/
9xoRRRgFL6iX8T94zJ2zWRVj14wVcoG59udmTsNvGM+XDxYX+zvlhvN7LQ0MqL3FcT/h0FDpGMK8
99HNRigB0FqkFZvzbAFYtUNQgLWbmTppULR9G1bKDBPsS+gwwdfs3tXFXH3Khl5nieM2tkqU2a1D
YolQtxsJppYxf/ji7f8r7IIgD8fWOqi0Lv3Yz8D9xmYXtl9eWJonoYY7KwVnNN7hj3H3ebwBfFxV
VGjXy2GhYsf5LicUFLtwpCbkvcTierrZfiQYW1QjZ/NOub8TF8vZKsVyKDo1JNnkRm/yOa+//fyJ
nhkFPIsH3h8kx0ZyevxEVqGWzllafRiU+xrSvl/F0chcvvDmPI3R4Go5lCh4ckI8kVKJwlqsAO/M
g8Wda2/rWsTaKMRuHPVLIldPofe8nghvQCICisTN4CQxM71pqMa1Xw9ksapNZsOloW4i5hBbTVMM
53oolZFUTl5Ou9SZ3CN3MuCIdSnqGpGZubmcijadkoW8eDi4Vdt9/fmcPzMZ3GPJPChRUWo+fb+1
7kXZQeWCe97bSQRJdEcP24pt0b/UA3q6vIhDbX4pwLw20ejt+39LpFTX9kPjFuuh1giDrnVUXgjk
Qn8542CUraCDwwRl89Mb82RKQ4adt6BLmlKHsPpU3Fqru0CKdzPjBnUz3IqyxUHt6+cz+czjbfW3
zQ6GO1l0mlB50qvz1NW8j3O0XlRd+j3yZvOFpwt/lFceB2TyREQr6DDBtqV993gWxYoVuLai8ZB2
cxWd9ZFcjH3jWmu1d9JFf3a9Hi0Es8ucLvZl5H9QRViazMPs45HTj2m6yztdWzvlNaUdo0dsuHEh
nb6ILWu28r2OhGfvSZm0u8893d/paO3yZE4LXaK3gDrIGQ6L1DD7JtL9IatHqPkeSs37Fp0C52yd
c1EleqT8HnNW1kNMP6DMkiKlEHotmgarmGWtgzJpPDv7vV9UaCQiVHm4i1oRXgGCzNwzP+vBMgdD
F8Wimu07c5r6LFZzY5C7pWWm9opLZLVPs6a49ZFBaOj3ZaFMfkjf79LJzMzYscmoY2RohgcxWGm9
c6zFF3GV2s3vvT/UdxAX6lsVZv63Pp2Md0Ai6Un0hrDeBb1lfZycKYSdJlqnSbA769u4HzvPB5Vu
z6/d2rKBq3s6etNOQ5fGURWUm3lyF+jDmPc1msuBsXZXDXJKNPXXDmaPKowpo+Ubcj/vRRgV11zH
GxNdtkC9Y9faVowxgPm+V2FdJJVwVIX2yto08Vp4TRoXDnovx94XeQOfzU7LHc1o6607D4WDd7g9
irMmH6YPjpc793TiJSoxm3ZFMfjq2jeMvI7DDBX192khxssiX+1137vRnG8Uuc45Sh62TUKz8ndl
qJswdr3M/R4Nqe/FJhBD8JNunjl4qS3WGzUTY+OqmM0PmNW4w4HsLYv27JThtu4M1WE6YGEyZa22
pEzm55GMA6Qgz8ae9neM6KWRcj6uy6dqrHomLTR4TfPJWPAcEyPXVxUJXuGioJdZd14uEpyGOyrc
2fpFZf2SU9EIyW/ntRqvKJOtzkGMyrlTKqonclYzl7zq2Rwlvq1tf2/5U/69dTr3yvbm4oZ2NUoW
Rh0WNzWZ+9sw62tS6Cho1U72Ia0bs7TE12GdsXeagnrmgYwx7RLOyRnF9clRF11eeV8qkCj0U6kA
8zxNtLr7rMyW72KovHf2rPwAxXmbEsci/WXezQGXogRDWUrPOAPlRKYunNYzoF1jk6QyM2+Ub8DT
90GJJHaTU7XSc57quAlDDdqqLMR3u/PSz54f9Z/aEIplPM6hcztu2tyJHXHhRo3EGl6P/ptAZVd9
IdK7WfTG97DWY5X0ahrbBDHa4GF29fAJ41zbOg5R7S4HWzlNc1n7rpTxXJTDVxhaXouLXx7mB3vK
qyIeQlVet6C6yyRwl/Be9L16KKiz3TI7KVonbB2dmEjCPnRRPgUJDVujjWdMP+/R5J/ulmU2xbFD
Q5p/DSIld05jOV0yIW6dxiumhncUkYs6MempWnGLssCXMaLitV8w8fR205KyL6raS3/nYwVYwmn2
4yqbyzwpvD7YAzb1ucN4RvBWIvU8nXtlFcaONcqb2hGIl+GjGrAZx3wTtS8i1mBsg1zEDhDoy2i2
0/48RSxdHXiRojd+5oZYqOkFPIZrdUMWj75NI7tAGDCIKZDOd+SO6xCzhHNJwmk5l2HnL2+dpjST
GeVwKlbm4l70a2Sxaa08nC9GexZQe7kuygS92ayJecAZJ73AHy8Nzy9uU1/qdle1tYfRjDLdd2me
Nrd+3o8+S9hZFRtRWmcerZ+bLvJhPwW0y8hHkU3q96OLB4MRyRbQ5VRcrQi93fWuba0HPxBef9Hi
xdcnY6E2x/cxWqOkUFV+tdnasDfc2deHTjSBOqxadu1RTaVoKWm2YXtWIaUJVKlowBnrbvy9ppcz
Jjmd7GOYZi5xVrSozTfj7F2F0wAnvbZ769oEWecnc1NOr61+RO+swRXyiM8nwbPNnaW4wDA6kxiw
5LN19HxFqOwRuLkbqrL+mtvGnB29ItTZQaqyLY71vJpcHLkIOMfCmyOSepETkcqsEJ8ZQFO8zslH
4N9G1jucQSoVs0DqW+/1w2d3dgYVa9dYqiSvg/p3x5e+cRwmhVEc3rR2HnusZMXiFMJOdNRoL3am
NOxi2gLy9yYsTPQaShN1nzZw19/x8MYBbm2kfRvaVX3uTABN4mLuOx07DjIE+zLIivEsJQ6bOzub
AgPFuS54lyGMDsZL+8YnJCAacR4EwjBjLn9bEli29UNdTIPLdanIPoG0GC47pG1TMH7WQEFbBFxe
llUsN2m0GgqrnLYhfA+pp+OgLOGPl4bbstRonZ/XOvXijivUceoDM1kzeQWPfrxRs+GZh5UEroxt
zNDGgyeEYgqQvcATLdtMPAEjTDduobMyBmWYfRo9o5kSb1AQL2hOlhfm5IlvHcVIm+NE5hVRaa4J
mkNliF1dtmWPa9LSW3Em/K7YLUtgXE0N8qcUobz8k+NK//W69HNxJFo6eicMm6Mst0omSrmNn8ih
t6rztC/1jTeV46emS+sucbqgWAioXoXk02yJdLeCD6ribp49teOlqaN91ih5v9KIOqK2vYTUlYvq
rB84P3ZlIMbsvvIqf90X1ZxZ53lr5J8DU7li5+SeXe6klWHNphvrKHXRHcZCoCDlOlVvJe0imivm
suTyWnRjlxSrkYnERsvveq2h3X7BkLUTyVRJ/04MnvOQRz5MX3+sZ3NfyxCp/JaHneLS4qSOzXAg
RMjOH99Uw9A/yJ7T7ojYIkhBZ0wXbsSE3vEhm6eQo8mkOt+m5vLRcnTzoFYL9FPVD4t7Vylj/iqH
b3l9sMpm/YZTdfhJ12tLLifoA+hUggqyga8g0qkCv9+xbh6N8MFYblFtll/lVKuPHX7UddzDXf5Q
6EB941JCYid8S8zxYo8kdi4qivW7LTO5zafFyI+qzpHIjDAhUzFMEnhAgyenOUEJROfJqlcIZGZU
qLthsIOPIvTk71VYjNM1OgftVxjQlZ+EoxUMcZMaw3Wgx+K7J1v7d9txBddPN02/E9w4n0fbpVaF
zWyTxfye9u3kttb7ymyCd6pfTABYjZFPCRiQut9pQp2x422so3MSKF/vq87S5/7KdgK9ve2eCnoK
kis5zNkwk8EtzmJVHetc5LBIEWm7NbvayXazIdtPIq28hwpVMdLnUkXvDc/OHaQMvOZhTCPjTTss
7WvaG3pfKKta9q01NJunQzHdN03Xf116CRWwSVOx3s0wIa2LQM/iY0lafdY5Y/lJR457FWSVFeDq
iO5ZrFLaHTxMtcCQbrvqPTNXqQuFTsyHvDOKGkZNZ4jrtR8sY6dMKru7gOAvYgp+nE5lVXjBUVgW
BV9UJjJvV2fSLrirjE35xpz9pXs/FkSPZBwcd91V2gRrS0iQt4itDyJpo2CRccOevW6HwbxdasPH
fsOciXPkYe0SC0rITWzluMnG4VRGS1xF6EDG9GW97MyO8L7DE08PRUyPX0z7SobZBxCW0beOtiOw
zUDnaywBX76reh+rIOmbxucGm5aVbLrO3842R2pcFNTx9OCma2znNGFi3WVdFxsp68p72WbthSct
neOjoZzrhiqqfRz9qfiuZTt9sTu7SndRqZsAIqPerh+lY8kEFw0xJQPio8bFjElXgURFmN+VAXLU
BMLF0B/wOl7UWRSuctk3XATxjDT9HowCbqycOZFteJR+/Ukc/HQt2rMeQsmVPUi57CqnpM7Otbc6
pIXdjSgaOt73zY+axHRuQ++8mzr9DaRvIC4a18mGeDSClMKWnTVJBc/ld8fpeKUqGXCidMOkxzc2
7sbNWTZMdZQMs1dUO0uv+kPryOk+BQObJdWk8jGxZynui6gYsgSIbPC1LVcMYqe2Xf04rFm/pMDw
24tdQw4fpUm/FKxeE97X3YTuI6p4VOuaxsuukKbvjb0pfavcO6PIcb/jmHZiDS8h29V+aWY7Y80U
07MWm1BkVq3NUdkNlBncx8oC8xaETY5+UCPOMfsT5eqs7Jz5GhWNdr5RY+C/NwKEdBJ7adZhJ9zZ
vgeENDt3geACz3Rr46y3F3lH/TNzE7Nw6nehMXP2UoHz6TSlIaVBtHgRWAT4uoBrptiYeJnqzbN+
rB37U43nynRtjKMIE7Sd2tf5kvXdeVQt+XVDbuHHU9W6bcyNVX5Cq0jeDBZG67FeO69MIoMENiES
QKtcPXtKk9aXKMLUNhCEOOyXklS/rKt3yFTVTjypNsJgdJzGOfYRrm6TJozG+SjZFeGxiPDwSMIs
V/ml3TrRckk2hSFFIKzwvO4FisJti0ZtUpfB8K62qul7WxFBd3O19G9nlHNum6niolBm3CQvy3Ss
iTWwX7A7E53MrwxhDJoO6iAUXptNNTBjmhdT53M3xEgWufdQ6Md8V/meuNEaq5Yzg7ThWFW08Ped
MtPPS8WC7AbSwSoJZW/eiqkn0XRmsyv3alLGsE1NMN1S5O+inawmOcbhGvVOXLYOEycdOxPkoGY3
kfNo9puXrwAoAGl61mVVEJ8ucjXIjowlEx8Dw5TFeQXB7FNoos6wW9dsWHdN1OJwXs8LupxkXPIo
J0rMCDGnGJXKJdAPDY3yi1F53HPViv9YDIcRxSJT9E1KVAsbFSMJkL0eITDfhLnwb20jJMRbfdaY
+yXsUztWPhk3teqyCiipFHnEWFMlkigPIxHb62x+DdWAJp0ttPzWl8B9zmAypodOr1G689ux/TqN
zmDu/svJVSewYpsP1XZ37iqbZLM3tPmr/htgQAMwga65cXY2td3HVaFymQwlLHM+mJBwgUzDFWvN
5SW7macdDlyIcUsEBkhL9IloEFFvzDNU3g8R4oyvmzJvboYmqi+s1HMOfRc6L6gsPNPX3igSIIg3
BQTIoSeQprXondXzsvkwu9j3ebwizaA4Xxz9wUDBJA7b3k16FJpjbyWPbsrb0iehHX7V2hAtHcCr
YEkdelWbGcPj6R2k4kzNbIl8UDmfzQIfphah0V+uIDIKmjeAu0GSwMx9PEplw0TKnFkeYLZCRB+C
kQMaV5if1ymfVHwpRdOigrxgwtIGy/R4FKpTddFlChHxdFavyxqjDkqi3pbZ1r/a3Au3lhsoIXja
NozGk6GkliJbVd0cehmMyZC3xc2oi/nbzx9om5bHFVF65iA5QXNSFgWk+viB+OPdZmRdWJyaLo4i
6/LLrzpVVL2MT1D0AMS/hMJ/Monwt8xwoxeCiN00Ix+PWU9ms0jTY6naskqspjR2AZC+JIiiX+Yy
UsNmX5AM8ApA1zl5PHsdvTX15HJwcaCJC24NxxXAywu74mn1ehsFbgyMFhfryJPifF027Ty5PWVz
Yax7Utk1Xq3ul1W5tmfhv80xfRMfO9kQWRPMgSXb5WCY2o89ikqHQmLcuI7GH6LZ//1Ix3H81//w
9ddOLAOWu/Lky3+9Lr5iZtd9l/+zfeyvH3v8oX+9EQ/tOzk8PMjX9+L0Jx99kN//x/i7e3n/6Is9
lrtyuZ0ehuXtA+Qp+WOQ7KHbfvJ/+81/PPz4LXeLePjnb1+hicrtt2VF1/72x7fOv/3zN58d8N9/
//V/fO/6vuFju64p2uLr/eknHu5H+c/fDN96BSJ+g/cB3iXSbKCZ+eHPbyEZioDZproF0GVTvmw7
bpb//M3yXgEVIQ13t5ABEJE+1thNf3xrw3fQ5fLBI2yI6t/+/Ntu/v2W/ntVmIo/vv5HOzU3XdHK
8Z+//YCT//1l5rAExUmEIjhBLDzd7RxhZS4Lq9/ZkrL4WoaQ2mvXNuLUgHudNJNDkzkQSJrGLqqE
UYxEzrjzrNTf9VUTiHiWZvhQteWFqxajp5orbqxW28dAd6EbL00XnsPxjnY4OJjYflVci+PKckgP
6EFYx7aU5puy8EDL5WXmXg3hPF2VoVo+CvzY7X3uquaDP1n2+7ZvpiPOcutF1Bf6MtWi62ktcOvE
azUQ+65tboQl++nwYzn/s7F/QxrrZzv74z0A4fEf9+23fxwmObWPtviPz/6xx63Af2X5NiJrNOLo
BW7QyD/2uBWEr0C1AlvGq/Kv7Y0c9ytSDDzn4Klvx+LWTP9jfxuW+wo2LUISWwaCvp5n/coG/9EG
/NsG3/InUF5ArwDZAZ8+JRtnM3cbqGLyPUChtowHp6mvdVtQi/O0no7RbHJR11lW7dfFVl+qsgke
Qjt/wCZpvB+bTF7X2mneWou5HsfA+UXA8fbnIW4AmR1MGIfbE8CW5g8fuPG/70vJ9rWnC863kFpA
07svIGZPjpx/D0WqSsRBruOJ5p5UwZxm3irfL7R9kmkesj2V0PIFBtoP3PfjCUeZmFbOlouwjqcE
FjQ4fGOQwFRUN09HywdO2uTzje47BHjGsT+Y80QtS8q0urPqJaR8YryuhvpyyCmV+lbWnltTte7X
NffeNSEzbli4CZcLCX2Qvq2CXlxClhdnXFycRIx5esyn3ttFKjJfQONYW555+ixsmo0XDwadxOpx
2rGkrjMAQM8/BEgsfwum1rmh2zpiHeS3B/DHET0E60K7TbDDCUNQiVuTbKnMXSM9EGJiRcW1GZJ2
uvNcxc2tyv5gef0nOv22JSsvH7vtP94+iOlLXXx9dADz2T8P4PAVFCYg28QlkiEwF38Fp8B+xckM
ygp0yqaqvp3Nfx7A0auIExmUKwQ9QGwbJebPAzh4BaEWQh3AUUAPQM9+JT4hE/B4j23XLMTKwGoS
EaECbCP9HaYhjNouF6ee9yAawuCypH+zHDqJyN+hquryzqbNPe9Dd6Qbs6ZjqQ4jgME+nsa+vhwt
s7N3jlFl3cXo1Qs/GJnqOFn0kJJiyov7dbLpH69153yjM43PYQXMq4mFcKf3bYm9REJYKAGgyMwo
KacWQ3sOqqLzd3UwhO+L1uroC+LhQF1HOnKJizZ06TQEFE4TKuP0IiDSh9Xrtm7GLB7UHHHMT0Fa
JuDEluw4dmUArVoE5nVrzfouqEYbJNcUYi9iNRrp8mEdOb/TLlAP0eQFsfCMVt8NZhE0Z1UYbo0J
Qqi67vMG3dpUjaJPjCg3v8A9T79tWptTDKvadneKuts7+CG1/7q1RhElFQWQ1zOhgbgqV3uJFzGG
lFQH3TQH6tg2VM+ZFAhZQ4R2Eov67HCQVlg016SJct61jXKmeDGnfthTLFWQNEAf3CgPG47djMX5
vaXbqo0Dn08mcDn0uOdQw8TC8VPDTmazaOddp+WUf85la76hZmqKuFjDjoYdt2x1TXnFnY9jMQ8f
x8ZTIBUiOIBqbxTQy856Iao7CrmVm6giaq6cIlc6BhzSvE4DZd7PQVi+AYUffMFYwR3jlMIHOVw3
zTq2stK1oP8u5ZvajeQH0UdVmDgiNAucLbgv7PLUcL6sgc6WeNTl+j4DQzPTI041EBYfxOuhh7RF
i89YjSJZuhEo3iCQ0cc0vPeC2zKgAk6zaFXecTW63rlw3Ty3KZbNqUo6kLRY/3nW+BahoKA/IGif
vhaekvaOzgIHLdCw+pqOh/1WKryGrkpX2f6ZmBy72q3uGvZJpNOq2YWNrrGKSNEyuOx4jebz1qBb
kyh7sWcKoOkod6PUIktqmSF/VloIICeW6iP3YAJcMHZT49XVTlROnR6NPnRfu35TyiSTI7jCAcNR
56hhzjSHqljAnefdOL0drTygfpYG81ermbWKfQPxm5hTM1dXrQQMAF8IieGcCptOIhqSIg7sIfQS
o1Lr+eSOI/Jv/myiBOc7yqKv1SLKQ6O0j3bhUHXv8EdJaVC3RhYliMVaiBvUeHV8mjwjDcFP4P8R
e7oyPsoRhfp49LTxYSjUPO+KJvA+hPNsfoxA6aQxta42YMU3UgeNLXZrAUbCCXX/Nep6VELd0iQB
b8tioW87qC9BW6kbQ2uNxYNaHGAjsMy+0zPBmGOpQJgi0re1cWXzsKQwCo7aXxedrEWVWrGKQrQ4
C0y7CKBDk9S19qqkyrPxqwTKKZO5XsMrkQFwi7uy57UJ8kLf5VPlXbvgpuhltVFv7YDbNocARTb6
PdkS0EXvRHbe1DztzpISsYcJEddm14nK6Hdc+0W3s70hAkZvSWqEDcUCDOHcAU8xWPcgBaJpHZc9
TafgNY1wSyRG4NG/jzRdwKRVhdbx6jezc2lnHrJVjWl+bex0um8Hl36kN2PbilBG7XJ38dfJOmrI
7e/dsmwp6kNgeeexCQVyE3lBtzvzpo+mT08qzmRk0xKwF02WQ9YrdoVi60KcyUF9he5Me6FgCSw4
IVn2JUtz97UpK2+Ozcl2DOJmFTVJpn2zj0OcsrODqzAoPISTU5UvpTVbGe9vaQ1HjgN/FYJFwL0U
7YSTMp89mPk06mHea9TcZDxGaRsmRVRW+2lay9d5aQ4geMr081zl3mVThE65czgTfi0h/fefAUkX
fRKyRfv07ukU2inWepr3SENWxEuHqautl9wEtxrH44cFB8RlGr0Cznm24+PzNR+dfu59p9/7XWNd
0CRTnzxRju/7onVJKv5KQZ65TW+A2cdD/ZsOhCwCMFTGfDxU26aRNdaFgNc1FU2iXO2N+8qaWeVI
itC6GvoaXHXe2MDTAfmaUzKWXfGHCvx/csLfNo2PvxZkq/Q8KsUcp/tvD0ytePh7Lrh95s9c0CLh
Qz4YoTckUTYm01+5IHUa1m5TrzftH0kdt6c/c0H/FQBmKoKUWyDm87H/nwt6r9i421sEBY1MEsXZ
XyjGbJne37cPRVtIoLAmN61lRMdOXkufLCdaHDXtAD58TAd7jTsMeHazJiUAjfNSBXK7vJwOh56B
wz0NBHh0ygokV6G/XdlyN6SuH3M1DeUeZf/5c9Ys0/9j78yW4sa2df0q6wXkUN/cqsmkh8SAsW8U
YBv17VT/9PtTulyLTFxmed+cWDtORF1UFAXKlKbmHOMff3O2jAJfCrisCq4AkRV/q/q5Lk/qVlNO
5WzpYHtazXxhEt31Ec/yB8m2i4e8QJPhN6kcLIpRuW3fjQxs0tKrnFbHX7PMza2U6fkpGoF2y4RP
3khpIy2uXFE/cFZd1l3o3MboD2pvIv8lcQZEkVMhn87zMgnPNMKu92eDWiIy5zhyC+bAjktMebYb
49iGs+EM6e7VKvrFa72/8cd3iuaBcY8N1Qj92+F7LYXY1VMrcqecvPlStkV9b47Ad4EpIbhQG7tE
CjANFnFvpfSFf9OjjarnsEskqgQK5DSG57qkmo8OV6ZYzEwGio6oovu0LhiJZkkiCERLWnjaJepQ
02gy6G7p0ENhXQYlUCpT+SaGIU03fe+YjMvTmWllajSYeZgnk9xByMVFWP4eYRngdsIcT3SIOMFi
Letf0kT1HcLcnbLEceuNgvqtr1F7/P5GvdHIsoKZ8MJQMBlWYQe1LrlXlPNlafMapabw5Wmx3VRH
IZiZcnkKS1Q5x73FHtwZXcMFNrnSVoFD2Ck9U95OQx+WU7Z2o2xsmfbCPBbQluVMfkDxEm0LMeXB
7z/r8RSDj+pY+LDS2jNTwFPm8KPmkTXWmZp3Prs2Y/PFDk9Gu5w45+TYN+C0b22rbclbaIc/nbLt
L81tgjrGiA2p+eGl07Rp+LZp52NhuNZ07eTbsIoZPunCIwGlPbEYim9QB8GhXKLwDGsj1TMq3NiU
PKzeuRFHsBCjKW4EUgk4gwhosd49/DRdblDSGVHnLx3PgbpTw8JOWO8tjSMohcusCLcGmmLhlsCU
8fAykKlLS60wCYD02lyoVV6fQplXRy9eO44wHoudrIUw4WVJsp9IExndttPlj6Fqh0EtpPr7kmXD
LXZQ/XlK9kLsjkMZXo5927xnufB2H179toHDGb0Cs++FgK9WcVb0chylivCtqK43UXSZN5Y4Hdvl
JKMP/bEN/9Fh/d82EcGK4dXL9uYc/vSUff/XqchBjl8fxPvf+nESo0f5wAtgkjeMFobk478P4v1P
gIW5+TBF2WupoX6ew84HkBgEORAxV3uB9Zd+YjLOB9zVkBdxRq8QD7/1B+fwPgbj3/s9gLSNFwpt
FnPUdWp7HEkGNBJGZW/Id7Af1ZNZj27xHs3OlV7IsF2kfMO7NLgdZmhVXZ0mS9JfZka1GZTiHLKh
dmnq5ZOuLyVRkgvea1P9tU5rcVdY7Xto62HF+fOTmirI8QqoH6PbJZ085meWfNcryWccUw2PhgaF
nmadlyL5TLvlVklT+vCgjP/Fwv2/OfAD9fvd8j55Srrk9cLe//9/lZiW8oENg55mHc1Bovi7wLR0
YEOKCOYadFzUizzKvxa2Kn/gHNrbFWkUZOqaw/FzYdsfANNXdxkATJKxGOn/wcI+XC0cOOtLReWr
MARgHnJsZbfYrSYReI9yaABCcJOK+LQE8//Tak700I1Up7qcQjXqXDCLeTuAP2XvnAPcgIOi88dH
oONjsMP0+1iwraZNVsECtoIIQuWmbTTN0+NSCWAI/qlbAV+WeY9GhAlcCE64owOnaaWwkEczKCBg
+nK9GH4MRvnO93l7S/lGxuq3jMxZZ2B1eJXYzgFge10PpCGTr1viVAUEmQqfyVSGVrlRi7w7wexR
ujIJo/kEfV9NNq9W3y/K0+OTdRXAsaD4srS3yhtdOvIZ2NCpirB3Df6uTWFe5nPo+BOzB0AbxCQa
m9bJ7y9K5sqbJ4n8TqXgw6AbTsaxzYujFmGTy60RyGWdRm4VJ7F8Kuk58oolVmsncCaljU67VhmB
05wGdCqUDbA5p86q66iT9Pt6kcfZHRCWXJS1yQ4lD2bzlCWdg2ariiJwPKCe80ZZILDWKcb5FGol
o+KpS7LUFbaTUvvPZUTaF29Vt23tWL+T7dWlJDEm1XJbK030b2ksGE3beHGMm1AZw/tYS9JHHlZ6
a+Wa/mxnTTZsZjy8upMiVdD/mI1j3kazk3wBHDXMXQfDrbjXYYVqrmNgpnli95L5OTIYEV1pOaqb
+0yfSc+q0mXY2GWmqJ6yB4bkrhg+WXu4SJl0p77CIVH9GJkWgNK8YkvLHmYCvAJyAlYCfqr2UFS5
olJwXZWvEPpkkjdX0KraA1jhHszCJwgOZrMHuXRlsC4RNQF9GRa3HVof4ki3TzsjclM7z4HKWBTa
ptxDaGDKwGlrPlLB4H+F2YpqbGK/W9G3sgV3RYa9gnJwZIpNQiUMVNfPy+jmYW9c2SuWF0Fqd4Aa
l4XsnxXts0YUth5ZnvZXTGOAA/EaAxpUV5QQHU66lffQIbAaMKLJi9Jvx7z+LlE6flz2gOMwpWjH
1BWHbLCFjhGTrfAkt3O4KYEsqz14maeV3rugrLR/+opvhl1YeAuOZSetNA5WENI17/LOii8cYTqP
bTTE3xHsoT3TJHnVxNmLhoZmaLa1yLutpUv2eZHN1nCeSo7+uWEkc6M2WgVMD+H9DHKnBQcCvPxy
mhwbwdSiOLsBZ5HWx4EA0iOmF7BqsyoBqFQtEYSAwghvSllfvAHs72pSGFF6ejGViu+ADSWuoUrx
Q50N8a7Os1wKEr12+hMitc2EKWkeBShTpvShGLhppRsltIxnCEeY+9S4DZXMHNNwuSDWLC38Wi2c
28Rymt6LYZymXoVxzxaADzMydbaNxu/DUsv9pZeWxRdxZVYn+phHz1A2qGdLB/mzq8K9RvAxdLrb
OFX6tbYqbHNhf8gkZIPYww8uTEm7TiHMhd5MzmAXZJOorjAD6CYvwQj0lklD9dlmzvIVk8aE17SR
wh2JUPZ1nKUWGmyjju6b3mKNQ9QX3y1U+jcObhqyB6sk3c2J0kVBGsp566tJkYqNbUjGg45B+pdW
ncoXBiOoJ5wmH74IOrZnBQeBhs1FQbVm4I9NVKSeFfIJSIoRXg95O8soLmAse9j19L2X5tWkuOzl
ue3J8jQyr6oy3hPFSp0bExpr56tDCfhShBo0s7JHTQmiXsHQT0r1Su5S3DNNm67Vz/q5498bmFV+
rNKFuJBsFOzC5KrWfXXEtWod2CyfG8mUcMPMu/LJiCrsC9S4q9JNWfRQshxNwrWnGlQJpDsla9MH
bI3JauzbWQELEA7QsLTk0bVWY9HuaVkx2L5p12Q89oNGmo00ymiNajLKoSwnyRjjhDQg8JqVJiZk
SY3wqgK/1yfXHOzpaepbyfKzyqrlQIZCU3idpQHAUDhEUdCkrTb6pNfL8Zke0hZ6NWq6lftsl092
pBc3C6sXaR4uV5qrtdVybc5SqXj4HoVfnb5OVyOmof+cRxLVswRYzhthWzIexxb+vK2sotcTaa1E
PmBFa4Op497pO22bOf4oSuOOpPfOOikrLW390rSH6mzsO1bmlLXmfU88TerWcmkj3DRF9p7Hy3Hn
Ry9CNwzzBOIJnr97e4FXnZ9dsQOh7jQCqemNXS52FVTbs3TJ61vd4l79/gz91dVWcb9t0dTAlVhr
i1dXQ2wTSUqaGUE5zl8KUeqXqC0Wfxwle9PnYfqOld4epvp3W0O7BXyFmx4dLbNuyIdHtUrblkvL
FqIHwxL1u9hOytiNjd5CO9o6S+8acMfxLFb6Zg6SJA+Te1RVUugz0engeztw+f1GN+sZta5gfNGX
gvYi0qLQY0suv7eDpsxbzYEY74+1Mc0emw9qNiuM0KOh6hiGTclRaP3oRA6Yh69JbMqbeYbMPJ56
lokGJA3yGg5vJNYWPbRGfOMZJkgIpITlKM96PAhOpiVzzHOKp0k9bdJCxqRQkUWLfm+VjkAkM/sf
FeEfNfT/R/sig2r+n+H3ywqK4fe2feoOmqP1l37i7+oHeNDwsSB3g7ODqP7dHpnqB1WjzVkjIWE9
8q9/t0eK+WEd3MCixBGH4AOe7s/uCBSBbgraGS5APFNZ/ZPu6Jjtg40FDquyThgwZpNgD0fvx2CP
gmWSTX5vauI+Herlc5xN217PZTT6rZLdoMdyLhmnK1RxLHiMh6azUkulM2qh/rMZZSraiqw/V/G2
OZ0TNb+FM5en/7/zTrp5pdpiH/27FXYD3ber/nWbfK1eL7H9b/1cYsYHFdIZGzjLaW3KeIg/+bbW
BxQba+gIuO9f05+f0JL9gf8VJxyIPbJB4/5qjVkfbAjnHCwwtYlvRovwBx34GytGdnodwh9TBBvp
wRvst0yGCENXUWCqYUoBxjijr4vCShBrkQRAiBNbLHzhs1m1Ptpyj8wzK4NaS+OzPF9kDO7N5MRK
qDbizrbdIZXsCzOPn2fkaWdx3DieKBuAKryXEmlwriPmVmdNPnfBq/v+H/ScmKBhsgP3ie6a9JPj
DLWxJos4VJKCSWfYetLcC78IkxuDDdYjmAEBYqqM72zzx9ABoAW4rAJfijrqbauNuwAyUJq9IKzl
zNec/EW1yi+OXPypP/vxhY5GA70zLYlN8HGg6/mXNkUNaBfO3e9vIDvdAQ6yXoNvIwOFs7p0ff35
q7O/6zVO3y6JAuRittuOAhZL19bvPKY3Ca5cBnyC5E9adRqSvd3Yq8uYcY1vVl2QcGH3jg8x6rwq
nE9hYmydvn0c2v6+FUpgZVi1pYuyK+zp5vff87jG2X8AksFh4GLmCEZ7+D3NalCcOkUH7GTVRY6W
+XLpVHjbAw4lYFDvGWe9KQX214NUy5nAXPNtXJoBGWMpV9MdqhgPOttzDK8GmzR7ccPcui4dokdb
Q9+hZ38Bbfj4+68Lbf7tgyWdZ0WEGCphE3dU1GnlJOkLtXOQOPUZvg9XubSogW6mL+vEbYfob4fo
vdwWQ60BT+TPmPW8aEl+Uatd6sZFLfxsJmiikpd4g1+DftPr9lWTIDu0igtbMq+WNHuRhX5VJjaC
vhlEYh4lBKo9ulglM8KzAhevm0yBTATW+G3IYW618krfCrXdomWaWy7JR0NpvmSheSdsfVe1xs6W
ubJuMZHURvAPI32GsifcZmmZ5nE1uj7sePgYyLWgu5TW3YjVultPyk7vo+eQ2gzujfwZ61jHHdYf
GZlqfJTDqQtMFVeiPLbbE1NMqhcDhvu5KGtPxzbAJ1Jr2eltZftEBQq3HoqLJFV3qbDLH99MTfXL
GX35ud6se14iEQQnjSSZWE12mWTiEZsuvhXS6+USabo3TqPtS7jmBVi3XzXaCDpgmJ8lS5SfOmcM
ffw6HK/CjtOVCpTmRjZofCPhbNWwSl2EBs9mbl1Ng31lpF11kolqucyz3tnMhn1nhuZEO5cul3at
D54VxzhRa1GCLSQ+Npw8V4pRaq46OyU+Z5gRL5a2q7PiOZu1BzVRVd+xxGNYxHlQgD5ht1PO9+tz
Da3ygt7HdvMpj697JwyQoCpeX9uC4V8h+0OtS4Eet5qrC+xDpvUm72/jpNNbpTYOYjHst3sr0hij
VdyEGXXoplRKZzvHsuPZiXVFYKizNdp53hKWYOOWmDzrJc4yWtbVGxmqqhvhxxIIKV42o9CWk6oy
dlVuGvDuWAqonY3zkdsQ49O3afFECtLFmS/DKMRhSdIy38gwNqOBhqRYcsQ1Tf5ij/WjGlun+8/O
5LXcyqV1WhYLFMEJc8JBfYEseYenc71BBVJh8cKXHJr4xZwjaLDRqBLjM2MrpMAR7ZOhAx6Zm5Ns
yHeFCYhtV5MaJBqfO3MwPHNC8YhkV/aN1Mz8RHEmN8cL2FeQobpOnEQbLS3nbSl4Ba2ye1wMFoBk
JC9SpJdk3bSP3WRlAdx8/HIksDMLJSx87onj1UlqRC7KzlEwKYGJp3owGPjtsLxYXxp54A+POIV6
Yc1/Xl93PHzoNwYYdgMJcjBVQ/50z2x3LrIXY+Aly5fiGceoq3hULtVwvG5k567oCREHYMkuG+i9
a+S1s01CVbj9qO+WEJJeIyYbR3TzqoRXixlYYsEFcK6UWdthhChc1YyeNYcbM1cK1wjbR0OtLnSp
fpQk7tRsJZ8sIfW+PPLAFHpcnIxi6S5NzPkytrCM0zPIisawvqLW8pXmji7ctu/kZcHstJDuqPAn
TFLsOy1CEyby5zLilcVC807EihSsm2/XWZnfiPYxLdRdm9Rr/BAvR7kufDnEBoi0KNRcEjYL6mhg
FoFvkaazZSxWO53VSTedTQUJ3Cv0hAmK3AHV6PEVcvsl9DCWTF2L5DjXEHxIBsfppQxeS4iXzSta
5890n3yDAn8JGLfRRmqAyNqhKr4WS3ya6XbiOTVvvEjbx9aKn6H6PrZF+wjHaM0SIrvXMls2ZYt1
Ysd87sqOX/IEe8H9eyrV1l2RowsBuYEtOfcQAKu2OkHYxFuBwYWPSFj17EG6m+aMxSU5Z06W1xub
XLpbDJvzh8EKUSjLYTpvcyf8LuOs5auTJgWSzm+FsrrLs0IDxmnCJ5FiMGOsZV/orFtjMykXmoUP
Ba4bhrLVMEwLCK8Zr5WOZ0mLP93YGpsgUFsWgKNrp/qKlI8tSztsOjG7PBTpJErwZMlb6WmeovhG
swuVLJWqOulVNnzGmo8mRDleGzq3Cx0H1I0SLeqtsiQQVwdpbs8Ha2an1TKpcLtYkrHGjA1+U+ml
k0LnI+MCNm8j1NFBOw/s9IW2a2OVfXHqBw8SZ2ZCZ07FpzaP4+tMKvPAaI0nfCQzX1cK4Y+OsH28
PuTHiebyHNfIehM2cv1Zkexpa5fhfCnlYM24h8XPIpKy20SWnpQGDT0U9PX5pTLu8Ph+SIE6Kmow
jI3+DQgcYz1FG7wMpQ8busUbDh8jmHBZ8ZkS2BurGeTHMc2fp4njed2c6ooVrHFgw9cAhxrax/2x
SN26m8dWDUqgLU/I67mYhe05jhXYTtjGFfEnCWR5XoOaDUPDSNRXC6M915VO8oQYrwFYky8YNtr+
fo/IEvNKFnX5USrT5yivQxpMIM5uHR6xxa9nSn6XDxU4qmnhj8J+PEH094CgX/pavam1/rKtrK96
nH8urew8wyYG2JoqQUz4EyGVczbpIKtY6PDCqWxxmz6BA17JOTJRDJhcgMb5fGrk7GKeLBqV0G79
SrZCl5fuVMXdPRVDsSFTqPe7yZhuSFsE2BsF/TDO+B4V5aNdrl9TlQUX5X3Ms2b50icOasz4OcE4
1s3a5GUVLHtKs760a4GxLxdwbnmczewZ5ljNmSVgpYADvgO+rZjQazCMupiAPPgoMngDKYdrHfeq
MtYKWr1yWuIgt9mrTEu6G7kSm2b6MiatCs+ZUCFV1pJ3rmuu7J6DCwMx4CS75rNCumOme3jhaS5x
plAiBMzWcB0nlt918ZmmD7sww9ysVjCXi3CYduU296lHLs1OelCs5jElkdHKytItdM7zRdco2XBv
ltsG+4lmk7bLx2hkKhbRuHmxEKdhJ3+F0yfhqiF9AlH5aNQtszS73jSTcRZL0b0i+m+pmp8okcUo
hWU95OFL3UKLj4vkDEtIyrR8mK6gQ2Vnxcy7XIZs3EBwp+Nau48JL8265oyUKVjJrpNqqztmzg4p
uux6tpnquS32Fx7USarG3OGVhH3mjfZcuEWdTZ5UL1rQS+o7MrTjoSjzbWaTKvWKhQGqZYErvH68
VW0xCE1syTdVihA08RRpinm6WNFLWrN7crC+/L703ztAHz1YDGcJgwGAYElpR22j2mtl14S55Jfr
neLh6ATBUdpqsRMFQiyfe9sCg+RUKXJ9O4T21VpOqgsbegHN0cOfhAJ+4cxdayZ5pARan3JLMTBr
2TNphZkPheQRSziwpcEXGJScVmr+0tTto1ZT6fQLfU2q7Sabfd4R8OOTpKYK4thX4yQPGO7sVJ3S
cS03pYXKoaAIFzJvJ36JWcDcaXZj0F6qNpqWfU03tMhoFtW+swWviMT5lGWtdKIwugNrMK7qhf+T
RupxgjF1Vzkq9lNiXOmN0arhCDnGf5yM9FzRyMEwzrIUTFjSrm7DLeO+EZIVLEjmXiqnguPM0lrY
CZ9W5RnxROav5ZaWNI8YhnUBxXN4FpHA9GX/+P4Itr2rCv45lqQfSNn/M2R3+71a1eHi+E+tn+br
K/X8X5/u/6W6nYbk1Tp/w+X6+IRw/F/nSdf9UAJffR8ScQi+8fs/wTf1gwHpAmsIgoFg3B/iuzAt
FehdsGIActcX8if4hqAOiH7/X1ffkX/Du9YHeNCKjR8VObR/rLR7A0VggozxPdQbPIPh6BxBLmmd
zMymI9knwyK9NCs9u9VKTZ55qSL1JsV5jFDzKj4zqkSJAs2oBjx1hpghodxj3EZsn+NSUyT3cU5u
a1/xpsuTkj0kMBAqRBvGfKWSusoKV5emQPnhtGct9gu5S1KjWfslCeYebhDtd9htf00d/nkGsp5X
h7sP8A43GJAFUqlmHe0+jllFTjlOi4/dZvjYVJZx3VPK50zL2m9E/2E560jIQhCXKacS+WkfHVAt
hWMmLJ/12n6qxq6dfhx2f/RS/deRG1dW8z9POX68EBf91+Tp4DVYf+vnayB/YBkzzMDdY6VbrRjR
TwwaBQKDChQIjBlpmFbu78/XQP8AYIShiozYGN/udfj4c86hfbDW2R05UQgyoYLZf4JBv/V8QAXD
EkMOg901w/WjpdLORhfW+Fb5yaxtkJglTiAmie6fxe9QG3zFrbX5CBWlu8gVXM7cWRP5Npurc/zs
SswxDR3fqM6ad+WCks41Cn15wlguvujGsbxYTDmFbFA1DRZkYdxfq1N7oRWOfpNJqvOEAi65iWbo
AhLCfC+Cx9FcihmD5camXcMJTEi7sBHxF6WY5U0hDXMZdEYzPBCABnYm9zRMeVicTN1fdin/t5fr
Ojb+5+V6h9nnj53be2JsIv7i5R5u4euf+Gvtwl8k/5QVuILGzMFWmuJfaxe5NEsGpyTGx/SRsGz/
Xruq8gHrBzhokB6RaVFb/712+RHLDEUL2NGPQ+FP1u5x1Q7TjU0OQxT+FOxhef35q6od5wIpjDta
eXXMuoe5QPxHtFTlm/mqSe6Sl4FMyQdNqXh5/75pNz/20dcj5uPZw/66vLVMB+EUvnHiWmarHPGI
JftTlzHhFVp7m9KIeolccjb8/lrHo4H1WuQrIVdjwLIyRg+/I7eyZ1JOzmhuR3hBFMBV2B8v/u+v
whM5OC/WqzirhxkTLwZm1vrzV3dSCN0qTGVNM7WtIuhEMeKuoGQnoAwlbq1TcSFVIXqgbSvG4vT3
116/weuzigvDHTTQHbGSID8cFecGtluLnXPtiTFsYMXYvkjLJRaByUZtEyVoa/29du8XD3C9mej8
V6I0X/vw62pGCJIroyEewybxwlLWuL0p+VKNEb9DPP3FnWWqi4MZNGC+3Dqvfn1nHSeu21GSwHBE
ndyoSKl9ZymT09CgE5fE/MXI5HMbn66TvDPfHYD8YvXwBvLCUebgT3Cci2dKIuPaBi37UNleXFvL
Vp5BIgsM/4njVlpfUxcLTt3cb5J0oePtBslX7BGpSfaIcSe/JCfGO/fkV7efeQi+IKxr1JhrbfZq
taEGiwVwNfC1njsbs1lyD9pfDbGN1vX3i+ttBgjLmjku819kAjBjj+6/0qRjQvRxvBkip4IxGRrP
MfKiL+XQGPdAOoPvmKNXy2l52mcXEhJgD5vpNEgwaN+Q6seQRgmV5Z23Wj0uP1n0MIsQ2TAI2zuj
HN4CgaN0BCs62pCO3WJ6kFsFiZKzXfn4iCgVp19u39GAKVfasGj4645z7GFXOxPLro1nozpKn3pz
4rcIEot9gVzZi8qyRkzTk9xaahZMnSLycV3UL5JIei6ySfPiOKZHl8dYPR0A9D6ZcpG956P3hjhB
qYM5m7UKF4ER6QAOv1pmVbEJPVoKWnrUjTEs/bnlpAXATyWjhw6rWH6ZwgrrUzxdkVjp3SqXnwfV
7aeyhqVLN3iJFYTRefVQO5+KQpiz30RRjKOsNr+neNpbahzuPytdhKE+bjhYUOMwdLAaQ7vvkRqZ
YTBmpXFeToQaeVVZYrkKYfWcYAblVuSxUnmNqkeQhSln4iK3z8posTDAaOT+IU87zXTTOcR5mcwT
zD91rcN7dMJHwx0z0XkwLPkPnepAPZ5U/ORRgUcfybQbb/gL8a6lvU5cqZosciEy4waUJL9NcgMq
ZLmJ8DrvYAF2+hYan3rGmNe4TczQnjxFTPM7a/PtnuGAR9GvYUcGMnUseNIGYzAiTQ+DUEuG+7ye
5W1pY6nz+xfz11exOdHgUlAbH42C6yVOQ8mRw8CJbFBddf5e1ab9o+P4xz7obYHAV7H4DgjBcO/b
S3tebTRYUCRLY4whFr9mx/xnsR5bVSvcKCqpd4kscTEfar25LdV3DrU31I5Vz0Dlo+DZtrIijlWi
bWwmUpxqTpC1FWr/0mCI4mHTagbqPOA9nyjDF3JTssSXmXieVAw2DK9P1VowRLHqiziT52+pCC+a
EdRbRXTauYQRtHehmkrnQ2xpd6vVeYEXdRnfSllZfDVzSYcZ6qQ3U5+F298/r1/cSoa21DPIoEyE
V+ue/upWpqJzoDAJJxiIDSU6fvXtH0kEnVsBI9m6x9IgRvZbWu88wrfn5xqPuJrioQPDT5fu6fV1
p1pr5rqWnSCunWGjj7bzkTn6rcg6dnNybDfIZK6A3OOtQ37dOxc/tq9aVSkK+piVLEkXDRXo8OrZ
ohPQAx8yqLK633atHnuhVOLhxLRnm2bNcJ1jherWM3NkKa04ThUj2yy5rN3gIzEHTWk/ZFZY4fcb
Lr6uLoQCyBbC6Uo3A2yIG69oR9Wv5fp7hE2E2xftE5YB4VWnYgPx+yf4hv7Bl+FFYGNGw4Yg6Vge
Fk2TMsSDZQVNpFq3S6ahwdCd5DwuOqVjuA7ODaTpnCZdqPu50TinU9FWN2Eroof/xUchMRVVpUlj
/PapltgsJ1nFamqxRK7lvn0aeqIcTK0Xp/aiSNdWDMGp0QnmYGC4xipYF4rWdrfvfBCVB3i4+YNB
ss8hm0GgTD14+IAdniaz4JgP0rQXZa+eLoshnyqamVxQjpHACxDl4Tp/MQtJP4F27WyVtMr9OlHf
cxH+xUrX0OSx2BBMU4cfnUMxgUKFRBUXEHOk3UdxZl+axPucC6Vs0MlGFhJ55cmBPHcOeaF5J9vq
F/vxmmHLRsm2BUh+9H5XDSk6acPVJycML0Ph2But0Nsfa/CPeur/DDT9rwOK1sry7ybyH5DTh6T8
isvo3kWxi7//a9t+L5++JeV3cYAerX/qJ3pEBw4XkeYWw0LIWysg+m/0iMUHqwmMdd9l80h/okfa
h9XcDFK3o+GnuSKvP8EjQFm4hnhesJcTNYV9xZ8QGI8reU42VLlYPnK6YjR83DeStNDa0iIwvh9K
5qZjUYLZmM5AEkftYEnmpiJT7yVzyj45MeWTG1exfTN0ubiXu4ZKVCU7gtF6uKHJF+k2VSTncu6N
k4meM7AVfcLY3SFViGCuh5o0wpO8NaxruQyF5BMeY11qwnhHkb/PU3y9J6xfSqUzlDm+KR+O7YUT
R0JznJaZzwxQ+NFsFzd6jd90mmqxZ8wCWy0hoDU45HvJc5Vfaq3Qd71dZ9uY2ROKFKf1BolhneGk
ZEDMIZGCDHr6mHQMMzKCEGXWSVe24uTVkvoFLnHcSfPBobTyFAB/iUs+phFCSpYNAnUymD4YmnXj
MgXRWDyMSzkgySGmsgvF+M4RqRzT7deLsnfSz+F7Qld9VMjhkOlomHClWC6m6n2Wzg81LlGu0uOA
VFkUJMReB5MqND+3nXFT96Xzzta1p2IfPTBONCaZfACkz8cB3HhAjui1+Ah1iZbU1GJMrHSlfJwU
rfdyKq9LWTCxjvGs2ipSKgXZrK4tR8eoF9+Q85jJv6vV2de6GCU3RRf2zk1S1zrh6BMSDg5PFjLx
qrrVDo+ZxSoJ6yktbpL2kAyXPQPslvk7vEd3IG6gaVnm6TUzSm+RpzO0VRe59g32MVZrpE+Ehj+r
WykqtlQb3tLbvmaVcF4/z3aK3dWnerI4JaVN4nxs+78sCf6xhj7uVHm+sHvXGE0LQ0Le9MOP3sRp
WRYMwn0hYf22TC2yNtK6sClBADgQVPxO5fymY2cSD1kb6T5vnoIh1NEFbWPQnR6FIOWSNG9GOz+X
5zrdVhibBXmRhZfMVp/7LiX7CwppYGcLPmsjdoUCkolrC9PcduGQv/Ox3t4GPtXqicwICmHJcVcL
Q6uF3sCnctpp8KSYYgkj0/qEvbbyZwnK8/5d/qOT8r/uDDR4+f/5DGS23xFl8a8Hgk6S8pfY8/oH
fp58+urisA4/UEXh976CdD9PPh0NCLZazLZoDfaH2N8nn/3Bwt1874UAvAS88u+jD+9P1O5ECDBd
XM/GPzr6jtcD1GKAcQ5gXEF+UUzPS9vWE4JSoBeyeXRsmbxSmPjzbPv8T3PN12vBXMBSaoUp8C49
fAVlgWHDIFIQndLoIb5FaWBCeQqcWDy8eiC/OEH2zf3rjWp/qX1cPL3/antyeCkE1bhoJnytZYw9
AlHOB/uhLKbRV2Y92xQt0utpGE7NLJRIka8fZ2tirC/fQKOsvhTayxDd4umc4hwDRTXERzLE80/T
MhX/M60I4vTHa/KPu9Pxkbd+XrTuq5gSiNzC//ygPUQkWeAYozh+P0M1WEQDfDei1bVGYM2aVB1f
YrAR/P4u6cddgw2eiFvBmvhhsUsdW+bhlG3k/Vw4fp1i72g31Q6jpZdcdfKdObWXYxhDzJHG6jJO
IDNOmhLos+lcDkzKkAHDbKxTP0nsXax3YPq4RmmCvM4Iw6vhYZKycZMoygztmtzPeUEOYhSoOqFx
fJkNE+pUXX0cW3M3DWIKOh0u5AwzHGtJO0bvTYC3gWlRWEDPIo1t9toWC6aCQ1hUdf5JtJKnTUNy
8ftb8iYshFsCyMGD4HQjWuDYQakdp2hMsg4/O7uf/NYqDE+bs294LCRgHTqWyCJ6LDo06gqghhw6
Zznm9zjPRuY7SMWbN3P9JPj0apS47A848h4sCUcn1S8bCMJxpDpzcSaN/EGDWqL1D+24pO8c7XsI
/eCNObzcvj56BYzMVWbp0Pcdn1C1yuWQEv5cA8phEsNZjZE3bGPgi0T1s1hBXCy6zpt1bLeM5tM4
mO07xRC74kGlsT4H1iX5MBhvYx+y/vzVxyEfkPQqDDn9BvaR64zdEJD3N7zzBuyruuNvrbOJrtiI
xg54VNAUej3nRIY7fi7lWJYKh8xwVYBMLtuZ2N+zOga/CBXjbLZQiC6uacXGiSCSCS9VS2zNqbit
tTU3KR9OytL6ho8utEvkdLkSXi6jHHmS1m/CUh2Cukq20v9w9yXLcSvJsr/Sy/cWOIZ5WN7EUHOx
OA8bGEmRGBIzEuMf3e94P/YclHRVlSJVJuzusTbrPt1qJVCJiMjICA93VdBRc6oFYrXAT0atXYbW
baVJF5ChUjcAlpUOriEFKYMQ6NSoyF3MKoO0M2WAQDumFDUriAyl0CNEkSYVjIUs0hBiSFAWVfu6
so3EfxbE+BvNuscAku5bEyBRwQpGkHGBE16zEE5odNtGk+6NXoKULQdwDQ8LXZoBkm+12bnC9KeW
BSQcmgSoQU3EfKefMuyTstNpAgWkBKpSoEnI4wCz2ZmWL5km3ECzKt9IYqijax8KBMhPMLeif9DS
tcySlz/7N5/ATmaFWAcWfiSxCsB0p+9iWEXDTN83HQOsGkSpOx0Kajlwia9WRwpAPTE7wM6lzZ8+
dOJdQmtwAvBNt88jWxbHDsx/YEFwsgB3RmaB5a9lRK3K3RhV6FpRaLoF8eOff+mnkQz6BMAMokQG
MpMpvhw9NeuA42ghLOXUWrOqgdtwzaGnCxCTkLzFXL1QN09GPgqYazGeBpFGm7TVlgDEhedCC3+7
njYd2BskQbj649+4SOYzbcyLJsCoVtWp9pBCytUXMTkQglzDFkuMmoyoGNhl0Fdrv4p7YOuZ6cqG
sC+QkKxNHXMvDWqPgCefuWl+jIrx/j9d+NHsQc/kAzZ2vEk0gk64htKDY6WPilEmF8mwHygD74Lu
AbwiwXegAJerygqcPqPuDzuoeMWk1aLGjVNtYrvD8SSJoACUq4rkhfVYp4oGtoswBW70KpIraNrW
sbWAADpWw83TNjLdVsyG+G28K83OdDHK9thHgxNYFSgX6bMuglpYGGAdgGjTLl5ivMcHzUeQ2U0e
xYQJJSRK9PAZ4E+RhOPg1bk0QuXxojQygE/TFNLXAfR/xbJxIHYe2wk2Ogj62NGH0nAwNQAeiDIB
7kQ90xL97NAyMGeMVHdi4+WH1oF6KbLGN0yni63WURoBUBgQcLLoFjNCP2Qm/upu8S+twhk4776+
gVw/vwDqgQrczwnj6f/+874xqZAgdwHTPzo33y8VP+8b+KPpnoE2OgQAtGPxEskAdR1GW6ZcGThH
ZB2/7hv4I4ALAeGaIuffzgr/xqaJlgu6xbIBeLppYm54CpZHYQlEmbox+qYMZkZLWIhlsVJSUCjg
Hg2E7Y1eQPIZw3qvNRR00fFKHcVPE6Ja+RaMKpkblvUuyVp5h7zWSwRF3Wnse+D8K6v6X3djneqp
f7CXCe7qNjV7ZlFTn1oO/uJPy5ExSq4B3oeaIUYH1InG7Jfl4AgRpx4/wCvTLfZXjdb4BzpGU4z8
sBKMlB9bDibTUfPFZVX7blR/U6T9PbbgaoRyJgi+UUOWNS4llEJRMsNOlpypZ+GDlAtksCCAaeLH
xFdvQX1kQVsW0ze1hlvJelCq6B5xD7FY0K9lbeJmwV0uhmCrXXbqA2ZhYs8fDUyioCBVJfVB6kTC
mlxwIC8PkiDQEjmFYl19bPy/2rqA2/qjdX2gqckz7jn/77+Tt3Q4NrCPv/vLwCaNPaRfMK7jDoD8
D26/6J4DSvOT3uBnBwD0BgDgAdcMilXM5sMkf3YAQGEwxRHo5wH2jNrFX5EI/oaeQBUEAG6Uy7Ek
3lDnjMtnQdWbFD1MedRwyY8hUdwzIXLa+FYpMdoZyIuSGW9W7N/oESJSyiIgQzAHkGtQI40a7cp3
ukAUD10sG05mKasMjBokbtgdEycFhzy40BhkAyR5DfqC0S3691gEf1Wt9picLPW7Nkw2pY58zKoY
5L0jjFKKpbaowJsAEqcfND3/ajvEiTaJZp6Jc7tnWOLbidjdj7/40wyVf8DOisMM6B0o0aHxcxzn
gBpEVwktXaCsgBn9FedAWglJQw1Z7MTrP3Wc/scU8UdossgipHW+H6t/EeZ+6wLggASmCuUHFYVx
wFe4bLn0wTdFc03BzLGV2WjcIl3PPKSBIL9grR37EiTH2yco21Di59lNkw0dCjgQMaYJxDeHJqmh
WmIgDlJ6roj+AdM8zZenBAIAWtTSJxFG7lLRJSWovrVWgeYIuDZZ3WZLrRI3qBW+IPWDpnPiPwkM
7YAwGQ9FUR1oBrERNcnvBqjMr4xkYSQaiBsK81aSKpF0RUcwoLPDDTVBApuAgL2BYFaWmocR+ieO
0RmYnKRtifKPEntOAJ51G8rZqIxhlNXG4N9CxsynbkIeHENXA6B44gagnMT594dt1E4m8ac/uMtH
4N7BXVDG/j9e9Yyu7v89Dt4/VvjpN8gPANzFEYxqFGKvBQ/4lR9MzoRSFbBCqHRPjaOfERxaeSDY
RxkHXK8fapEnfoMEwQRNLLCNGqrcf9PE/f2WCQAWoNwooWqoaH9Msh0llrQHPq1HFuMMoyQvoWiu
2qEyiq6SRT052qbPystTpZpzA3QnUcNGugzU3bTNx0msooH6sY8txYnrsVuCHDGt0DyWaajaSt7b
QQdEXdYGsV3pVuYUDDWfPvFMDA0CN6OoC/YeQWZlyegIyRwVbUYxCh21yrYGFTXvzy+rTi/DvSxa
PUjfEdowN8j3gWWTGXWLj+fUuXEHJXWK0reZbE0z3OWoevQFUHwlHBJcpZjfLJcihLEWcY9J6LQ2
RaIJGCcuGiqRUjFfaFTeGFVk2AWGfFOjnEjwIKQtm3HpxKMAEj6qeD3IDBZ9ieFeBZhIycgMF0SG
phNjlqjO7AxF3MCE0FGHeVRMsufQc5fjNUS6NxUadEoUfeuL8MYaMnkNtXmo7IjQTMBVF8raa83P
Nfff79yTmaMDNM2lAeuCfHiiqv3a1fd59Z4n9BMC808X+u7xGPv8B7QvgHxj8HNCbfzPheDjT+DN
kOAFwRhkRH75uyCb+Eu4J8CtRQBkP+blfuRsmIT5B5gjUFJZE73vlM79xUl5atfAWmL0DSshtiBp
xMAP3uHYCTFIABZSkDbeN+sBTCwE9Bhn5m05UMDvj+DOYiYpYPod8QjHvA2e24fkojXwJCionUNS
n0av355kcr2xxAAzqWXiSblbLQ/nNLQ//yEfQGY0EtBl4urcIH7PqBp24X2H6XjS7Md73xNviv05
2uYPesdfwebH7zh6EJdHq1JvxoXch/cZQmHopuCY9SqJWC+ht2qJstbWbF1s/EPjxKRZDU61V9wh
JLpjenSlO7mHIX7J+O7gX3bXOL3U399q2v2jsyGBFqo+JkN4X5nLkdl06eVvltt4zO2c6rm/a596
8BRL5wqfkwX+aTO4YyKsfFktDTxWXEtOddOvxm0MpMN9fdtupLVP6kONhA7pznpt3By59ydH1Kc/
GeMaUyo74TX4gRuhFGJdjVl4L71mLTFRm3yCPurj1Ci4AZWyekG9SEZYJvTlz08+bWV+3+vjB3Nu
acmVXInSZGqDC2SyVJHx7jVf/vkhXHX796dwnlkrgA6jQRTe6zgfwKP9KJZEStHbmB6I/iSEViLB
BgPOn5+r4G7w2ydFmjFNoYC28bcGAhonsZlJVnivpm6V1QxKGsPodqZVkAJFEqJ2EPzCFeMy1WIk
4/1KETFxm1Y62xiSkNhNZJQkaJvKFsM+3yWSurcYoE60N65joXoSJqRtasZuCrYhdBz7RSYL7/lg
hEsjN0BN3QqR1yvowmX1/TiMtSuNxTmFdQ678nN3f/1KLlxkkAiE5psc3gOuc8EOwa6/gvDgHgo2
d8OL9AjOmDPtPq5J9PsTubiRxcHQtvIY3ivXqmljckQgqpu6ATEv0JAwH0z53JecVuSd8/hLcjHB
H5KqrUopvC/d9Llc+u5g2o3be8kWJfraRq+zPYwkcVIXbC+DPV3VA9cy7ZYuQRaMAepuGS6SFaB8
C/x3eiE48sY/E7g+CyCYrJ0yahzAqOuexq3RbMUQspmIW9txY+1TJ/5OEPBlZPyAPfG7MAEykNJr
AL3xzbmBQd5SraLoHhM4tr4ARHlHr/Kr6hsryEggSeq+4uZZ3pqP4yZ0hgt2L0Ga0I2e2GZodsz0
9NVwkK9RWCOFPdxDydTtY+KDq30leNJ1f0A+CXz2W2xbjx3RvlWqQyX3EiKFh+YbPfgkJt1mIOBq
l0lweO7Iucb2h+LXn34hZ8tJWEoiKHzCe400brhqnexCIKNX2iCaGR3R7a5EldB1eG2uwBI+eKPt
E9lJPfVFJyAOfhKJj/8sr0MXErBOc+6MmALVn16P+8QDJMAyVfLD+2ERb4e1GNr1HV02i3bJcseg
xEQmvZbW4hZ8Kgdri+mKP0e0j7Lpn16A84OsLTqxxfjyPSXFVl2HjxhzXgLXt+kO1L4xlrHTb0yH
2vfVunbAmgGjKNelzdb1LvSqTX+ZvRyeX/vLxI28xI7th8ZG5+fRTLFbqM/Gu/xevqo3KK4Wu27T
nHFjDunzPXAA14dr5AQqAijx1EVCmQKbAiKQe+ZA9moFsnF9Yb1qnuRkXuwZLmJy4erXo9tcRN+Y
zW4D5/3PO/hp7IKYMth/8Q4AZHE7KIeBMJh6HN1Hd/Kd/CZcqd+g5MTWWepSTEukRFMAKT7zw7kx
iB8//OipXHIx1gHVlCyN7mOvuNCWAjnUW7YI193mnAudfdR05B+lT1VhFJgwwKPoPoPO8A4Rwfei
Veb6ewTOc4ABbubo91/GZRClYgGMkmfRvbrw170DXra9bzOn36IzbAv7/kVwh0dxBYCKU5FuVV9T
B03N+zNf9VPHPNpfLsMwhjQZjRQ/Gk656BbFErrnL+FF+GLtg7XmKm6xa0FQuPP3ImLn4s9P52jN
f+wBSpQol+NuBzDw6ZZnSdZD8BZ70LijkzjQOnaiDSb2HMGO7OK9e4T+geOTYi1vAqdizg7c/8EZ
E/te9f4tNgAbiKL4VHudYI3HHx7kbwFGfLAHD6uXlETk4Xr3cudF+5JkDiyutttNTl5WuxeDbGqC
7MRJbVcm7npRkJAcVqqd2heyLdrpOiUP+uIJCjJeurhBDAm9K5fay23oeBhRxHqrg6vi97Xk5S7w
rlNy4a9wCtvexs7syoHMBdlBCJfU5OlyZ3ibfPF0ScnFiL+rEc8gmqMuRHLZO8m293YXrdO5te07
dkLsxeAc3rzD49WrO1wAaiy7oxeR3YVoa0S2c7JpHX19sVPdp5vQVsg7xS/d3T05Jbm5g8wgea2c
wb7YjURdpWSZk5uE4PlE8hTy4PkrcEN9bIDk6XboYFWwFCJMvl08GXi5y9xJyfV+IN92TyN+grMR
HPfqglRkm9h47ZXjXa7vctKRHX7PNwjqerfLb4Fn4uUSuyDL28b27W8Pvnv35K8iktsHDcdXYl9T
/HNuX2AvJ+voNy/4HgEBYg+/ObcFstLI5e7aaZ3dipGbRU+ehsXTxv6GWVX8T089fpRoj4iaOMst
vHm9uHjCTQ05l2V7qb0Y8QvpjpErHV91OOhYJbVVB37nYX1GXJVglm/6h1dXc92FSWzwyNn2tbve
QyJxsTp4PXlc3uJVFXvR2quaHCKiwm639/vrTWLvyWE7wpy3yzXgKHbpuOvt2r3ammRtOQ8l2Swb
cl25K83d4iE2Mi1iY3qfvD+bTm0jIx2xP4tHlaiwuEPgsrVJEN53DdlnxF1qyCVyfIrG3l/LZOmG
5NvoadhQZf0aOovOE9bKmsjeM9nfDg69CcgTZpMXOjbOvcJ/FGQdTN8uJndQenbApGcD6Ee2b4bt
rouFv3HXkj292Vtuew4mgp3W1i/2WzwI72kX9u4ictx311kv3qZEx91/2zX2unEtcouAhuL3wc3c
xdtox8vS3TXry8HetU7rtY7kMWdJyXKHSXZbXt/BuweY1e7ipnU8KBC4lXN7t7vQyMPSgEe0jrkQ
F+6SOQa5220u8ebUQUbmFjYoFcmmcS/uqENy510h1w/fYMmTGxnkPXXc5e2d7R7WAwxwv3jE9qXk
/W750BHs7oCK3fO2IibZPwb24+D17tpllwCikdGFlvsid0ISb3yCsx3/WoB1jwTeEptdrKEx4mDV
ab3GthzNEaYXunVv8XbMXfv29eXDS0c2vVNjQwwCz/NAYry6uRPxxfSFiS28NJzkViTJsthX68xe
nxs0gZLtJ8nXUXxDRfs4vsmCqUdqifgGUXHyIGweRudlV8Nq7vCl4LCr0N6ptoytz+2XmwVz09Ur
ygbl6t4k2yl3bd3SU+zreVkhMEm4SE/MDip34hbo8oAZHB1scZ2tRDcAu8MC2pKUJNexx1CA6i70
pQkYrgthSxjcn0+fD5Trb3H/6PHcCWyFVgi5v3rKCeXLp3zfrwzEwUXkKnt/qV/oXrGmF+WZO/1n
By7mnGWAhzCGhQr+6ccQQxq1ptJFwPZOatOmsAUa+9WURgAgowZl47HIoeIJvqmgi/UzafCnSRwY
YNAHnhB6aG+dPj1NzbyTBDwdyt0r8d18Vx+7B/kB15JiZxyEmx8z3X/VgP0vQDKmQdjn7D+kqd6e
m//k7/+5nlAaYHV5/d9AtDalil9Xnf+rCiaQUvZ83FSa/sqPjpKm/APMO/j2f8hT/yowC4byDyR3
p3F34NOhfjLpYv7oKAlg30H3aZLOwGQEJponwpyfFWZN+2cCswNOgKowSsQAW/5Fifm0RoAHTQxt
EyTm1BjUssn93AeZdZA092CCfvGbu6ON+KQ+99XKXNaeaKD7VRusjBI7idEPGivzjPd+tTR3DYnG
gallr1B3sIyDqAiHRAJ4ed5rc7esojHkzKfgeBY7BaQ2GubOUEDRnXmrc8kuaNYNKMyb1JVa8HWB
LCL6ARX8ss7x1Z5wXp3HYtwPJlggxz5r12MGZteEDtb1vPfmjw+/GrvMyBOAtCvDjtR4dHTMsc1b
nMu9UTY2OhUTp26TUn0ZZOy5E6l5psD0+b6gHXNq4KNZ49wzxMRV6hLVmnGLWacz4fyrpbmzA9tb
FLiqg3gzqOX9kCTWkwXSIHYmYH+1POeaRtkBTZ6ATznGgMYmjxtp55vCGVWprxbnvFNjhtqASY66
ofxaArWDKddZDmROKLnjTMPXdb83QEsL+vuM6IUJTKMAGNEcU0FoPF08amtaq5gWcaOivPDlNlhq
RS968xbnnBPzQ3lRS0UCousheR2rNFhBudtazVudc1AIRNIenJQAeTyMha0UM3eE80zf1OQB9NuJ
24FwmlSgT7LVUZrpPJxnZpiVBNAaVgJE9aICjz94qPqZb84zKbdUYkUZVeC1NQIQ3PeRD17hppy3
3ZMk0LEZQivWH4MOkda0kgUoyCNbN36yI/xlsMV44uniY5qOXVCPCdo+EI3EtDUuHwZjM1+d801d
bpp0zLF6EW/r5iYvzjR7v/B5k/NM6GZlAC4MKF/K7S71IWxVZcUZWPxXa3OOqSsjFCpGzBGihb6C
9GT6HALZdaaG/9XinGOWulnXfafEbqzr9KnSxfqDfDib5/d8QjymYlRGkHhx/Tqa6L3U5SAJ/WKW
20/jrcd2mORDA5lLbIycJLnjaxldtjo7R7rz1c5wDgqxW5Flceo7GG4lotrZcvtt1nvzRBHg4ivj
MGKxWzdqTbRG/ab4f0eV+DPpBMDqdE8yNsYYQjMj1wS9ddoXT6EUn5Ob+mJHeCJdCD4a5aiUsTvN
n5IIlA0Q3imceZvCeSZrDTZUFV6cdsEa0y8xeCLo5by1Oe9soVCRyhpePMayopLdQkf3MG/paa+O
qtpZPzGHZVi6Au3riinGWqx6Y573GJxzUoAN1KrG4tDiIZrmVOrMt+YOzL5W6yrFeeYOSWeDi6TC
TCKAxvO2hHPLGtRPg6iHMJNSUO06FFVXt4bbeYtzXpn4QpHRJsXQd5yoycKXrEF7NHKMOc/L3vgh
akBoGKb3ktgNgfEwhXuICs37mjx/1mAIDfj0sHIuDGsWFBKgcePNrG2ZEM7HZlhoYdy0BjQb4rR7
EYRm62tFOS9Z/uj+Hpk4tC0akNIDh9MqvX4Vi/0tuBrlMzPTX8QUvu3lZ2UUKVYTuYEU7jKB4RIh
dvW8U5nH48uBKkEMKQldMTJRsM6yR1yIztW5vnpzzjn9guImBfVzN2IQIjQFSKrmaTXvzJ8KF8ff
M4MatxKBGtQtokewprohFOTnWQrnnYJYxDEYDUNseA95vQJ0Abog5TM/J+eerOoCoRFgK33wjLMC
4PIGo8Wz3pynJ0vMSOqadPqaiZy7ZsDu6sAy5104+ZnDro1SWQ6wuMFQ8tcWcj7zROaFBhtNRko7
4FN2MQO1q9iRRoc6ybw94U5NcIKoLISAlpuapYgxezArBZbQzbOVSa/22Aox5iTEgyCHLmgaAS/u
gEUuAMudl77xo1ha2zZtb2L1XOz2Ce3eyhGD7fP2hXPO2K/8Vg7T0K0EUyVouKOJXvszN51zTjUw
Oyiw6SGIR8CzZAIZYktpGc5zIY1zULkKGkhC4dVNATPNxUEvHubtCeebVWqOLAiM0FUiEATFndVe
tp1pzltdtU5tJci7rKNljhOojJ2hWibjOXTrF4GWH/asBt/qSgsrp0KOeW/lpW9Q/pi1J3y7ABMF
QyJMJwTtKskJBw3T0X16hkTtqxfnnLMoTSXJ8xoGDuFUsOGgLYfJsZlvzvlmWCd6GgolFmfbaIBo
5rwzk+dNM+S8YaApDl2WD9siSXbjOb6Mr7aD80lo2o+9aTG8cUKA/6rnHZU8+CxTu6YO6wrnsNmv
dIltFD905lkH54pWyTIzBLWEC5WyddrtlCE6A1n8ai84X0wGRex6FYcCKMXiq1Cpbydw9bwIwg9/
gag0oGCDnTZava7MXQHZk1kbMrVajg+EHhOZrFJx3KjDTdC4WTjP6HicsZSoQlWBWNqVVOl1AMP4
OCo/6Db/tqD0MbR5lL4ySw8YS2F2feE3C58Opa101jmYyxcf8gM4eLR6GiS0FvvJqHOhckc59x0T
hAXztnt66NHiSmqA4rvMsHiQFc+GWUjbUBuFel4Imcb1j5dPLL1qYwvLN+VokjbsF5gHVGa+O3dI
FgETwQWFPFOjVXk/+nmje4rRaP08D5omKY9fHlOyVIiDAid8EoOWHhhBc1jO23bOOfPWCEExBv9J
U2kZJkMGwkjQ6cxa/GP24eib5qXeGlU3OWe6MNThYuiLecfNB+/i0cpDrGgRaKkQrTJzSSFAsxCV
Pp53eeW50GhK41pXEGUHJheDZwTjUENXuOlnGiPPdFiJ6YD7Dh5QQSV6QxPo75WyejVv07nDEvLS
IFjqRMQt6UYzaiL187qOoE87NcPGT+QOg09IkUPAnxS/tnUrFWfaCuegRpkDltpj8aTLl2G0G4Vo
Xu79AYg9spXElBnqYAhb1KwPQEkAdhYOhjNvtznXNKbZST9rDLe1WLttRDHblmhEuPNW57xTxyA8
TdmoQ6OjAmqxVbPV0JU/xvn+9rTgWfJpJmGAomK6F7RFusAU/Qi1yOAcMvOL0+KD1+Ro2w2jYL3E
IkRCv2sx4REMbqjH/byd+QDkHK1OBXMcOqvSPWrVzbIKRsnrcRmfF9A/Rs6PVhdByG1VWal7ZlOk
e0sDHVgyxGzmu3MeWnRSUeYBdoY1FAOkKrgKBkzOzote/AiEFbSCOEox2MEA9HZBLq6vKsWkh1kW
+YEKOtqZwo8zgFBMzfP7CL4qmsEmCjBSNG91+TTC5EMo992Q6xhq07PLUi2VFXjQ6MzVOV8VkSmW
/VhM+943l5pQ9sskNPqZO8P5amROJN5qpntdY+oQT2bmQ6o2zbwDjyc3rCBV3dMm0b1skOOlQEPl
0JaMXc7ad15QC6hti8kMNpNTeaKqpICsy5owL33hwUFCJiglxA/wVeMGELwCwj87EUx2M1+eu3qK
tQ9CcAHLgyg690rBBKgao67zjAasKSe5lyENEFePYDRdGV6WAhSxitbs5t3nRO5EharxKIsRvipK
k4ErUEkiVG7NmfvOHamaKEGwPkAU09S+vNHyTH4P88iYuTGcrzZ146dZjwhsWYns+LnVEsOCvOw8
i+R8FVLDkJxleHclpMI2TXLBlpLo3NzeF2cTL0LTx0PYRVqgeyMDOwjgTjoRgCqdFYHBTXJqMnHK
MPhf+JqXYo7KA3cSUo9E12bdH9FxO11dBRorrlSc2iymsgeiAubWajrP3A2La670EMvwKwg5gfJX
HRb9KCZLI1DalzlfFYwQp+/empAF13JQBaYNVK5poiU2uNrzWbkYOLtPV9dpWUINOYW9a628RAJp
QrJ4oDO/KuerGNOtM6gi654E1u99z0SBNIEmXM3bGc5XwWQv5RAYQQRmsnYBEYIXuR+FWbVtMOWf
bkwZSFZWJ4Y2mTv44zuQq0K8M5mVX2P68nR1rUFsL5sWSaqmHmRwXew0vdNnWjt3qgqt1elaW+te
OImBJUUEIqixzue9Oo8diqUSuhNAV3udlAVbMZKEpTjmyjyYGWZnT3dmqEOTlS3M3dSZZrd+qZJc
heTOLJPh0UMtlBYaJguaN5h+9GapubrIUYMtZy7P+Wog0hLAOVQyUCKV3LLVhlUntcWZQ5sblfsJ
3oAE2+neZKyz5IRi6+ums1wppyYEGMRmafhqAwITTAAmWl2vhqbaWFIqLyoayzcUKf7MSGdy/tzh
ulAIOc5ef2ziBwyM1++Jelbk8vMTxuB5khu1C9MmlTSvyWq6rkItAPSyMM9Euika/xo7+LV5nEMn
ZaJAulPTvLgVshUTmz62YzHNILrelIlD26FyEtYFs5LPD2794/pTotEGtywE1hB0zK5ay5ELzKo8
67IFhapTS2hBUAMtkQETqKaMATatVu1O1ebVFSF1ero6iJlCvR5x2RLqIF3mUeWTUSvGM2b8xWfm
IUjhBKs3osTwBm3QcYsTzCXCwLxuEFY6fXeJ+V0UxEhTRJYWoPip9U0XZMPNrPjBU5MxjfotiOI1
j4Ew0JWFzlqC+MqYlXxiuOD03VsQlUIbHQlczNohgUiaUb0VQS7Pw1CBp+l0/d7QoUk9YP16GGSV
mKNhLPxWhbjKvN3hDmQoYdMMV11cdIOC3ZtiHW3HJG/PlF2/cGCDc2DgENtIn6yyVmgLskPEWNuy
cusiVSLF8Wk9kgb9umCeixncEd2iTA+WRWp4igwFgkm5Yo/hnXjWzRd9xNNPAWQCNLl9VKmCpCyJ
HEMsD+WMs+ILWOWTWMeDlPS+03uxQN41oHd+C26yigBkoF7P+sw8UEmDwQwggseHELt2g9Ya88aK
zQNYgSfzdGfACFfRPtBQiwGYQ7KzKq9BoxBVij8vPeLxShI6z0mA0OOVqTzeNaavvleWOa+kgaGi
09dXgfgpWhmrAwBtuaZcPED/Yjhzhn0ROnnAEs2Urm01A4u3fX/dgtPhQq2D5IyDfbU6576pnMvU
wLSiV8sSO7TCINkGbpHz7gI8ZAncqkIoZLXhWazL/ZVvSvk1gxcI7jyr5PxVwCRLIcpgdtKqxiI+
hn08YciMmUbD+Wtcqo2pFrnl1XWs7NMkFbdWTY2HWe/OQ5dUqplZGJqWZ9YYHhIaw7oNqqKbl4rw
2KVaxPiX1CiWZ6hlvCqGEKKuRd/Oi2Q8finz87ExBd1CTgh+TFFT0tcwUPK3eTvDZdQDIOFW28jY
d10Y7gCMYimJ2yC9mrc8561Q2qBWZAyWJ1C5hOrtmOjUtnxrmFWsQi3zNBpUNEz7Oih8L6/iiohZ
qh8MQJlmNfIxi3i6egriw7itMt8bJFCSRHrdAspU/FDX+stWB1hiT1fPRT3WayP3US/RgJFC4Z10
itLOC2U8jCmPNCsHv6blKZShKpCKwrJgiTXzu3LuGlDMgwIB46MonlVXRWyE+4YJ80byoKF1ujMp
JGvNgFa+FxZI60F4pOxZ1kCxcZZR8oCmKPSt1Axb3ytzUXQFRYif0yxlL/NW587XSqmHoJEzKOB1
AO3pECKE7jj6h/NW5/zV6K3cj1Xo64VWKt3qyiT/2oX1t3mrc+46FhQUpCwVPD8derdB3W3RMUGa
F+N5aFOaCVVcW4nvBXWS2EI10IOhUOV13rtzzjr0Oe2nJpmXKIm8CyWhvAnT8RwJ4xdnN49yGkUI
E+vNIHht2fYPch/QtW+I47ximMqdraoBukXaIIxl4yh7XRHvIz+dWVBSOV/1006Cim/ne4YmFK40
9D7pR+jXz9p2Huzkt3pWCLQVPLXVCpdBt2jRTSoq81Y3TyOB7CuoZ46a4LEsCcZVmRTlteLrhTLz
7TlnDVKmgLlaAcuZQRUANrqukGy5icR5DsWDn2IDMsclCgdT2V13QMHq3ytqFM1zKB78RLUm6+sQ
oaYZqnITDkO8UoP+3H3wC5OfhHuPKyzIAmRjMDVEYdCRr2QMS91RvUvPXWaniPXJHYpHPxUFLplD
3gmeGTZaYPtNLy4w4tR4tASJBDStIDFiz7Mi+fSXAIIGBS21F7yhNjqSB4qM6ZK8nrk657xRrovo
Ao0IyUqvrEU1UEmF8sK85FLhvDcCFsoS0iBY1J3WqWuoM+m3OWo61bxrA4+HCq18YL0plgvWSL4H
kt5uGRf1zOjAY6KYIKsopOX1IqdBAl3ElmZkzKPxfdaH5VFRaqNBLheTzQvD6itIfmgQFwxpPC84
8JCoOBwEPZJTYaE2yF3DPOkWZazNG+sBE+mpUfqhJfiCovkLbcjaECUKQX9T2yqYV+vigVEioP1h
TVmwpLIggr48Q4NbpxWkQedtPXfctnWZ574JwgGjUEXSym2zZQUNZlol57EjdOgiaDhUy7qBqKRT
JEEBWoYwnTcXC1GS082nTaaktDHLZUe1yi5MfNUMzA8zDYfz2XLSc/MpuOGLOLEWQAIUl1RhM28l
PEQqp00Hu+yFZVQW90OnZW+J0dWPsz4rj5CqzDbu0igtVq2iJk8alJ6+FSw7B778IuZ/NF6OkDqV
AXqTIO67lWUIZee1lcX6Ze1L3XsuMgkEupjjOJMo6x9TMp8cMDwcq/H9Sh/kplhVApQoNxpqar60
MBhIWrPtIIeNYGFip46hNWFCHHwHMQzBXMiSMvhv3aS5OpAkiyvwwopQK21iEgqjwHaCamRtZgt0
UAzP0IUwfimzbkiJIYv9oEDzLdXldZg3tIAA0ehbohdHrUJfhF4pcpmMqt5Jj/+fuitbjhtXsr8y
Me+cAEEQJCNmXkDWwiqVylpsy3pheOUOElzA5evnULdj2qKqVeH7Nrdvd9ttSSgAiUQi8+Q5zvIt
4Km1UjXf83FqioOMvLQ8OYmTyYMdu3X8pZe96sGLXLVj80CU6ovaz6euYxlkbO0o/mbQwYR2XU5o
lf0wBqMbZn/0+jH+GAFNoLRgDOrQfl1NTXSuoIU73pTdOPPGb03tdoHJoGF9X2uQIZwqMrvg/s8A
L83uHQWtAC0gpEpGBxqik918KpqmSHZoT5B16Lm9a4u406WuAk2KosT8k35W4dwwD/0FxEjUE60L
S966lemp1B8axrsbQDKoKv1hGF33B5Q7TXWLwpoikGMtNCWBNssUD71qHF2n8SVoOWNMtnPzqQ81
fqZSQatcZn6bCwKhOjG4KktBWmuNERgcAW+mTiUSF50DDXhgMwgTx9EQVbfZJDv7rontFj/BBS0X
BTMfuJ7tCSoGuPXOWSvz7Najsy72Hp5BNSYUsWradq0J2e/ZddPiDrpTNeSFEEtU8y6xJ7s9tb2F
0hd4qlHgf5g9G3KXfgfp8lgJe5zjeg/FK9v4Ulrd1EqRAoDoJEKPgKlUSOaMEAwWnVsPbR8A+mg1
g48eu8myjhPUSJEfJObUzSIapWNnO1ABFZBWU3Nr2CgZSTfiYHQGnWr9VUMGc/jYp9RNPqrIVrpB
Bzp4VVIf6hcjmvINK7aSkPeVzZ/TlhbZr444xgwistiYqRSaG/g2nyc6G/fZiFmZu6mM2gIi9OjC
N4kwpYNxN9JLY8hKkKHq3V+kjRMLojaZitBsqNxeGk/G3PU2VDOS2Zq/Q1tgMn6A+L8oAzRcdOCM
zGqv3Fj1oEZ5lFO+HDBHdYnaoG+58sYgkZX2xiNLK8tsthlxeCc3hpd0IOW2eysBXMBx03L4SZHa
6O87Amj0F6XmmvysmpQWWxrVViS6IQNJd2O0n/sMoaU2WBW6FcIEno+8Fo2tRxBxUoZjThqCw9Ao
J+2+my1W8ofKWlrHWOLSnA4SeSXnBi3VLb13lXLQOYyHbHFXcp4eBjMnH8ClX7Afqq/bA4jT2xsL
svC+pRywunJwUZipifghTaPsgeXmEP+IwfXOdrHjJc4MVeAxUdFpLKouvxm6fGJD748s8vL4qU9g
g/mJzYlH04OcmhKHh1dx1Xxq4UwYhAay0YHuCCCVQ3UoFgZuaHhAnBVSHqyY+PCZG6SdfxpWFDcf
W+3UHrQnE2Tmiegt1s13CXiLoXtS4M4yIVU0OHk2CzgbY1SiApYyrbea5WVD9w7RYDHaodWRt5Eo
QYajfqHtrJ4GEYMopKsBTgdfiCs6NrkU0Ks+y9QXyNpFLuREEGYWng9iG+ghixYib7EnZoMpcL4T
CFqSJxADT959Q+XAv1iT0cUUAruA/OCzDXpgv4qusaq7NGld9TRWZWWWgo2s7m8jktHx6xDrDACe
bCJ1uisiWzdgL1J12heC9EmZmtsh5s6o4UEbaIDf5BqKn6YomFRIujVuZKWjX1CjNZ/GfpjIxmE5
Z796A89DMIRXsVcVWydH9WRrEto2t0pnvazAVj9qUFKiuuQ8JCAMIN+wrf0QCXd07bQUuEkG78NY
p8wet23S6eLHnI3KeIYUW2fCRKmSTAoIg4603+UKmiwKPDc1j88cwsUqoJBeJSFJWYfbxeHaBXe3
GqIfU17o5C53iqE/V5Gy6Q5LE7PvhctKEw2GkCuPPyIC6TMwDkJbKdYiaUs5hK5isxoBlHehbSxQ
c6vhJjqmJR18py/6+CPzzKrbk4a2w1NbDEyC2NNOk3zYFN2ousGvh5Hou17BK53aLCkWuhhAVSAT
45I8iIvZA3V0W1XmnQNd8V7IYkop2MXZMBafjajnc3WHR0eGyk0Div6sPkKbeXY2g9nW4xHVU8Mm
glLZgkO7Lk02iQhJu8JdhH6n8ptdjCyF5IKXDEMUJKphNZQoEvDUQMLciJNz5vQNHHwUjexrlpJC
lsGss84cBJp6mpoLSfEzPreu47XnMs+zSu4SkiW5u5OmblyyMWPTSI+0kqSdzoOrcwhEe+1E4/lk
zTP2SiizK5oUWdWJRCSoqFFmZSB57kjpq3p59Ytutoz6ru7c1gHb8jRPVG3mAdlHKbrGjqV7hqxy
/CUyKhsBxNh0dPxpYu5zJKCYl+kfbBg8YMfG1pSDKIxRdntG3cHyY4NEgxKIpwb3nvQm0LGx10IE
W6AahlzDrzSa9aS2Napx3kf4S0JToVnqGVtCed+DJZ7XGiq4UiZ0+jbBfTbHiOYTOWTKmYdHWcyt
PjEyVZBS7lSe2tC0xxYRDYpxHMc5+TgOLQzEp23nmI0PVcAuraCWQMvxE+6AzHjuncmhschoGTm7
GFJLyc/MK2Tz2Li9VcU7VlmJa/qq4Mq7sYlyY+73fZXr1k9NSG3vJzmmBOLp2pS1FsqAc7ofDEfD
NTOmmPxgAdXVh5E3dvxuJjnRMZg0UhvK6rTrYtn6DdbEBZAytpzlBS37wc+TuEK/kgMhw+LBkxUu
flHZid09G+Og45/g7WRtDcRxOfST0EA4ZF+8vAZ/iTCGIrM+m9rLoHysmgovKxG5/WxA2DgBs5G5
aWdZ5zhvE8JHW+iCTdnR5rrh9yh4W95DOtuq6LAT1FTIDnOVSuTloB0A+RQo+tYHl0V29qmYe1t+
d2ha00kwaY1wFIXXmPw7IKKVHgVNeZF+jqc4gg5I7BqIlCACZUcqLNski0DRawG4/qktVEpAhQwJ
AgMLyLsOphVNqRPv7BRRL/VTMDOCeqTQtmGiYQTMJD3irQbvdQGJxDoKk6RvsYL5NJo3iFCY+8kq
4Bq39Wwu5FZyBnHZ01RZeb4dFR2aXDCoJ0dfytmr2jt8FDtOQENQlAt9fNXSD7xkLgQS+chN4ZSy
B82xl3cmaOfBCBfdVxEbm9Aci4JuZ4b9QXiuK+9j5yRjg17KNp6+QPKzyXsBqXGr7ARERSt2Mmac
iTsyZXVmiVp5c14JtAHYRYo+qaIDFFhNVQyhFjZqWUoEMCxl+cby2tj52ebg7AL9LRQC8fVlhqL1
3i5xSX2ep8hxDmPmVvZTbMKffJ8rLNhd3nS2PidVaenb0UD8cogK6aCPD+/6wT10sm26X2Y9S70h
BOpHvdC9mVT7SFtZ/5TXYMZ4sBQrkns9QF6+EhU6oKdPedrmao8ydDKYAtpMTvWpISgV/5hL15Tm
xmr0yAdBURsdHnNPUYT/Oh5qO5xUNqTOvoyzAh2taWL0pTCjurd/mlC7tnG95nH5aYATwfogVZja
WIPRiLALOM9KHccZZOlfSV1ndxPegPaN0xsN+qa7nnwYqx7dLFbapN7HNE0zXfp4TzX2yci9PP9C
wXmUnXNkR+i2yXAOv8atwpn0czvybLR7mZ6F5kyT/dRRZXh3EwgCRjy1BoPYe0lAHxOi9u52j1VB
u+Tb5DUupg9Xn09nZ5BFidNWTJ08gaQfOus0Tgb5ZI0IOkVdc4eEWR3X6qaBHIu1032a54+2XSdl
LnQ+0XJf1AwYRAOx3afe07w+95HW+a7NOsNQQhPpQsK+VjH9mQOi1u9w86lRSJNOpsC16MAqzYy2
Ael0Rm4a1kfeJ1nLgsFnu3YdmGnv1h9HyZAoxSrPOATt7HToW+g5IrI7ox065MT7PJLZRtvKyAPt
6s65N+J2pIdGxwwaDfNQFOh2GL3i1irmfI5FOcP7PI7eNNp+JZu+wm0TR62Yedb2R0KGhN+DXa7U
uR9Jp+hi4Mbdnt3nHeEl2NMhZJNt2QxO+F3dlq6zIXWr4zZA1zMbNmBoSOQNok5HHxw3NvmmbPs4
3mYWzuahnCWPgMmdMzyKndRUN5HOycI0Cf3y/JiWDEKSAnuYdyGZut4NKN7Fxa0GlK0N+2RGUZkn
RVXGosdn43tHor/odoTmmHVTElRpApsbWb3NRnSUgbs5dmdyxJs9r77HvHTbp94BFvZsFhab8NBD
1xM/x3WbN5sGjLz6hg+U1yGLVAdvb/aahClrzPEGTamgnhA865j3nFdpPW7ddNbyMcf5BZ9DNptq
11h4/Jy5blmNoMpFAVMjiUW98lTkks63mmOJJaR+DEjoZKE9xcyYA82jVKa+AT02D7yyJU+uiXP+
Q7J93d1ll0D9VhmLwxF3IWhbykoBU4RC+fO/l9dZZRsVjXCidJOExUjUEXgCcpvLKv/36lfr/i5a
dr2DCGkO7SppxdCa6nFCt8Hdv/fZV6lGx54bJa1qCBVPzQNNiuzzEitf+ewvCddLeaJVrjGzrbyK
jSQPqySyebxhUBnDm401UWgD2QXxRJALxkHHqQGzn8rZ3hIQJv9MvXzRS6xi+zaFIXXI4SLomkef
1V4zCYM1k4UryEVHY8D60sUXtDWLox1VFZSmsrym0KErEiM+GZ4j20OsUzO5MR3az0GKx/hV2/on
41rlI0eVW4ZupzbUIEczDkVaeYYNiUaTVIFXzcihCDuamR0gFWC4vZ8wD69ioABNw0Y+C6KvAg58
gEyV3RnNdiyittl7pUXtG64jI/driR65fsO63PCAlFZNIdtbPMU54qOuq3u3Az9t29bNGZjIAZ0K
dZQglgcWXR0WCB30up0oxxt3k2ZGn9ubYqwyJ6BNMg2ZP8AZ0F3OYzrudNyYw2NZtaiBiILrEuo0
UREVJMfbEq/paacs20QWRc1xm/gkmlQV0AEcQJsyNsZWH5g7evq2dHnc57f50A4yDV7s9I9YwU/p
dwDnql/dfy/f9r2qpyaNk+6Fxvrv3/1/k6hflNT+mSlcNF/ntPidJnz5+r9owqEouXCAM5dTSFTZ
bMFM/iU8C5pw0NQTCt16B4zZ3vJHf9GE2/9FQSOPhiIohEN8FmLKf7OEW9Z/OXhWL/zh3IPoFfqC
/oAlfHGAf59+m8OAPXwEbtngMbfZuiPbwvs7ozHOrbK7wvLnpOuaXd9LVh3i2c66K4WNt8Oh2Iu6
I+ZMIV79ovf6WyYc+tCjUzTWKAjoGaLnscjNuRAySg32YPCOq0T8thUf/jWT/5B9+aFCQqX9n/98
ffaX+THIXgPwA8VsjLouN5FU5s0E5We8ooi87xyLP6qUZ7v3RzFf4Gi/raNDsb9Qu2GYFOE2pStf
U3aulZWJebc9h4/nrf9rD7mT7W4b7IP9aRueg+DhdNrit5uNj3+Iw/7kL78NztvH4DG8PwVPlQjF
Tjwdv23xA7ahOO/E7vGDhnhIsBHb+3C3WdRJfH9Ti83t10wcHvb+IQioCO6C7ekZwhyb2wCDBGIf
bO58IQ6nIAiulL1esF/vzXNdQaqQzkde7y447U9QkAm2WuBzf9ltxb3YCrF82r0fBEc/OG7xITbH
4F9e5h9hY6u6hv1mpVf31gxjlTZW+rh9PscbEe5EuD1jvbbb0/Ye/8Mq4ldis4EYjH/YH37ta38Q
v4L9fv9rEHcPVwqNa83zN59ndU0zonWU4fMET8HjdocF2OyvTPnqEIuR/3ZqurZZ3gcwrgC6I+dY
nMXmy61PxJVxrJca2nu7uwqXZmcapmEZ6Gkbbk8wsFO4fcQvgnPgH8PwhM19FuEpxN8B9h42uVEC
v9zCnPenYL99FtvgCXa/fQ7C8xn2gH0538dCfMYubWHuYhtuDkJsn8S9fxAvkwl34Tm8/xnG4uf9
8kO/PZ6fU/E4i2+xCDHb8P7+fI/f/vyJ3d4Kfw9NnIP/gH/f7R82D/tf/v5hv38Qj/dhOAoRi93t
Zv/55vb28+1hv/kYHvY/Hu78zc6/84OTv9k8BOLrzcbf7++OwcNhv4cAz+HGfwgOe1h1AIN9sWDM
/Bcs+RT4GHHvY3rheXs6+vvNrb8PXr7w0wP+Mw4hvvd49/SEM+7/uOJXluP03oYsFcXfdj4yO5XN
2JBT8PwYwrT8h/cHeEHivDfACgnkxniYgoMVM98e8TfO0e4UhIsn2gg/OAS+j//7VwwNF9iVea0A
TqgyOBHCvrsTjvERfmM5vMtf+Pf5eXuCoZxgY8+n7fPprAT82+n5GZYobnahuA/vd+Fut9vsdjcC
W40NOMKvbr7c3MAmhLgR/u1+f4CtYiP3gX93xBaK/eZw5x+PmA22/P1FNF/aiN9bRdzkv29Trh1H
V1hFLCHM53SGP4LXXxbRh+9WAg5dfINLEpgIXHQo8IXwVtt7rDJO2uI48at7fEMobgX+CL9avjcM
d7f49/4BcwwO/h1OWQBnd9r6y/wC/xaXSIgrBV9yOOBuWLzudjmz5+0y0UTssZL4HqzjFnJJ/nEx
+2D/dDovi3MO8D3vL8ULLuedlVjjdlrV1omzeBBs6RNOLubq3+DSwkk54nD5/hX3+wLoeG/A1YVU
Zk3LCJb+tD0/L84Knt//uizPwxWjZS8UAO8Ntbp5ODdNw8TcjvAEZ2zEYrfH5VaHfS4bA18BzwCH
AVcIz3HE3OGvsJ34LW5q/NkeTuYEqTD8El+9DREY7PGnsHf8Gq7Nhy0EuETwI/Hjly/ZVvj+8BFh
BQ4lnOmLoSwjhlv/GV+CjyAWG1u+HL/ZQL4LRo9x8bX4iR92Z/x4+DT8KPjmMNwsVng6PQU4X+Gj
gE/B9+DwLDsEi8KHw/fj5y0/zL9ZDBYzwSeCb8VVi7P2CTJa+NLNIcRC3754B8x6Dzmtl8Mntps9
9nux/8W28dl2+M57/yt+Kryof7h9gK9elgkLtXw3DkKJKwSezcd/ft8a2Ssvwy1oHYPZ0HSgi8TR
C7UObjVqADFB16dwqaGDqau176D4t3l/lNe+7K9RLIR/zHQ9ikj+9eGvorZGpa9sBbJc3ibq8Xhs
5Fg8x+OsgjT3/kzgYxkPdBEE+WliMhC8rCnIChOJLW+EKnbfeGybusO4BXHYn9Fo/2sUC2pEaDHF
24WtUctm74LoiESNQA8Z/Qw+/TLs6nG+skNv1w6KWZ5tAxDqITwnq/utUQVJOsdrxAiJd8dPPGRc
Rd7YyBtX3lSBMksNyeP7+/X6DfIyM5PYNnWJuzyk1qhjT1qqLtGWK8BxRw/EUHaAXH52IiCLuTK9
C0Ph6cdM07MtQN3W7Xi0Rt2u7HMMVegaSdGx2rULgqTNyuIKGPbCSnIGRlkKkiIX7W0rK7RrVKAN
WTZCp20W9mnG9xzvtxsUm7zz0FTOlUvv7dmyX423usEhvjxXyEM0sHWoeO9L5BiNTaZ5emWcS0uI
1jOoiuKtDMtfWUge9TWRfMmE2rWwaJ7ctEY639Zpw6484i7NyIZsHacwettaQ0LNUi+FV6rQk+Lk
wQxYRuA5+TX23ovz+XuU9QUZgQ53SisboxQq0X5kkxQCjtSYnq1YX0OBXRps6RNxcITNxeRfu6Zy
tjroXQFqQFtn3gASz295U9hiqPv46f1TtdjX35fjy6nivw+1CoH07NRNa2L17Lk6JwkqbQAvqU+L
gNXNWEjzGcXPK0Nemd16KWsbLAWdhRIhr9LMHzVt/M6B0Pk0Wj/fn9wl0+DQs3U5XvjI4iyf5Lcw
vPXqpJkBKRN16vUf8qrOfMOV1h91c/21hJR5OMUcwJF1F3hkR0wlnqNE1ZapsEZQkKS64lfM/JKj
4K7FkI4yPVCErDIVDSCmTao46kKNZ3EfYjr5AaS+0a8S+OdHD46q+zeOMJYOftDDT6RrdozMSAAY
4JYCQMbhu0L3X6Cg+I0q6mz+fJscAslfFFPgL9YkH8AR4jGu4W5N2RX8TrYsacPE6sur4psXjN0h
QOIud6NrroljuU2SeLBxiJPIcJCobV2gjq6yiawIORaDQEjp4Yr3+CJgvJ5PYriA8dgLpM9qLICH
rMG3Zyhc1HUd7+RQoQzI7V0U5fnOsrvBEErLXswEXd/vL+wLl9zr083xiEOQQy3Xts21I0GzoZuY
Y9UIVFjzA5jw9Vap2nqsdHOKuTEeGuCyNk1emYBo9qU/TnniY2k6s/NC9A+pKzIZb72Nh1t1sWIk
9pCCWSVdZEXRmO90SuSxx+8rd1IbHjdFoCmjAemL7FuXNvP2/VV46wUwKHVxo4NAjkLD8bUXmKg1
lr2Jq2i0Ktdvqiz3Zwvinu+PcnFqv42yetBMuvbmeIGHIRGjgz4uKLL6kbErgQ+dvC9VNqjg/REv
zgt7u0hWLpqUK9eNrCljKBIoURooyNsOSBANb2RX5rXcNa9NCKvHPGj0IMlKkYx9vXrDhOENjVFq
AiSPGGKv5IKCGcUKgMeitSibJH0eQGt4B/T71X6bS8sK4+UInG14vrUT4n08KhADA09SyuaYDVUV
1kDunjJU+4+IyZgPQOU1lbVrgy5r8tu9IZt5nCcPlyIibT4EWrnGkUYk9l23bE9UT14XVPMI3Mr7
O/rWx3u49CkngGsverArSx1rt1QFWDOB0jPtpw4KMP2Geho9atIjkDeH4snn90d8exd7S1HCsvAK
gojpuiert+JB2i3QvzpqZcCVagKrzLQw5PjnkSeiacQzS82CIAZdFv23Rc3ZPOcDZ7WYhr7YkHzu
t2Nn/3k8DR1f0wGMmGD9rDW3m5wA42N0qoXh1MPOylkp8sy5IyoHwK65JlB44XCAl8Uhy6YxFCtW
c2KdTIskmWsAkkh7SFyj3FWyJIeqtN1NDfTj4zgYBsTmkZ4drhjLBSP1yFJIgg2CWGLNSOLkozvn
Ha5nwPy9hwKIyjOQnr1fQ7sqrBoODeMaJeIrd/UFg/EoZHCBw3awk2tOd7wWOGI3YPlsM+pFbQE9
D3BQIlLAfq54nksTfHnFmjYHC9DaYNwaNWAGoIwwkkofOZoLQuDS7UMKb7XvIgcV6kIB//X+ibiw
pUg+ICOAC3zJQ6y2tEkUnVEExtnvOY1FkaZuMKRVe7ArC6VgVgGE6HqAtaf62vF/49BfSnrMArII
fRvmms/DjoBOVgoHPc7cWlAirS2yJPqPWvMQnSyjYGYvNmsBAff6HA4x5e3I4bhBmxmZvpU6OQfQ
uZmnPzUVDITox1tiOsRD666lcm7NZuxwOFJAc8Bn0+f3Xmu2AQVw9e79Tbu0cnAuiENdx0T4tVjt
K9+SAmBbd7XIPQlZTNUb87M2aHFN3e+N9S9TYsuiucgNIMp7PU46g4BsIH0N68+noK0ndiRFX4Zq
7NsrUculodAvwcCdZ6ICvX7WtmhsTwdW1gIiFWzT5pW1Gyu3u4mBK70y1KXVQ2iEs2baxPtX1v+3
1VOgF0hHWqPLgJEUjOoIRpMBHQ5/vEfLNYMrGasHKOAqkABuMUFjTQpfac8oJPMWKLmq/Evj/B/r
jBfmYuEZhpSeSxyXriNeHFfTjYuoEgNYPn2U641vugeH6xUvcXEYD3PBbbMU4+lrQ5DVpKIZ4E0A
Q/Un15HWRqKP48q+XDABCx7o/wZZRcsOhUyQAZStYKqPtl3etX5u6QU+5l1Jx78JPEDRiOwkxkJa
gdC18KYJmDw6FIALNnlFbhQA/w+lBZijFwNRB6zneE2E01wW6FVYuYxoAqJmMWbaeJK9XsBZFVkx
KIzIYg9zU2YSjFICGIiOq0IkdpTs5aiRFAAzyE4SRX+BofjQ2rJG4/KQ3/+5bWIjuW2ZIJvFa+H1
p4mB2QTzE6zG8fQcgNUw2yBR8PPPB3GgKs+AkEbylKycB1fDnLa1DfB12tDUB1aId0FLvJpfuTgv
7aYDsXrcJB7H5bm6wiKWS+C5YTcyk6OfJRYHfBikAbbey86Yrox26Si4KKLgqmQQI/VWQSs0HfiI
vrpaQAstOoI4UYU1XGjw54uH9gaPIdCixFsDQpzCaawphjvM2rK5qdAisxmB8b+Sjb0wFywb3lPw
htiotfcAxhAI4TRZYlRwxBSDx3wztZM/TRgB/0OQHgD7Ed41ALm8tjZ31ga6ZmD7eWqVJ3CX0KCO
5DWd9bdpiGUYh+KNglIKMjgreyvRtWITtLOLrI/SG2NCW5OpikM12J7gRN+6g31fozEDqkJOdES6
+8C9ut6/v29vgjh8CBO9UKgSIGv/RvFiVqT3urioAQLW1NzkUV1aYRaXJbm1+wGtIeMADHvYaI9e
e7leOAZ4CQCLRS2O3Lq7mj/kv2zSl14lpjKzcj8hoL8d6vTGAueB37cR/vn+XC9ZD6aIfLeFjm88
QV7va0+dsZwJvAhLkhS4UqvZOsjlXjkJb28FE1sKHw0LwiNxPS0THU9jA+FRwZMUvIeuU4WTnB1A
i71rPAhvVxBDoVJlUTxykAVchYomrnGChieg/XM7NYKpKpQrCIANH73Wsn8kQ4l+pvfXcFmj1/cC
4g+0MXKUrpCsoStPnOTKHmMFJGotSwBRPWV/Uv0wf1O9UwSmKek3ZETGY51Y1R5dfu0VwPFbc0VW
EM8kjty7Z9rrGZdSkVgPSKeQAnIhBXd+FI3zbIOpSyhPomWXXQsp3xrNMiKsBa9v5HfXzFftkGYp
umugGYD26J2l+n6PoyKvBF9vXjUe6CLhA3AQ6HL3rEIJmnUAwVVdhVZQo5l9V6bpk5qnkgVNHbEP
KtdzKnI36aRwiqK9dkdcsFmUgBDLIv5DNWh9RzRz7eQSWAthFJHa2jHawsGrZiaPVdtY19QtLzg+
AP2WDANy/zgizmqyFpDPbOgIDj5vPyC5lT+aaE8NNGsKM2BtYj/kVon3+BgNbYf+2yhyhNG26mPS
sKvkARdWHuVYE1kyhNbIPq7OEC2A/p/VAGevEhxX3XffBj4ZgSSjh8arKD+17idTxX8mjrY887AI
qKIvWTMcX3PZkt+CelJ6ha3qJTE4saLy0YhhzTu0pqXXKDUu7S1eXWiytAChRmL39UCllFkE5Gkl
YugZfNQQlnI2k+lFxy5lvbN73z1cGsxDygotZh5ZMkmvB+vgMBIoG1QLLwE51GbV3w7SMdDqUA2P
7w91wflxDOGhLgET4t7y578toBkxe0JzJGLCzIl+ZJ05fXQ7R+9yWRT7DPCuz++Pd2FqyNQDdYw6
CIrc6ycFRO3Ssp8q+PXKcQMjwZu5gbqnqPA9Vy6qC0O5qDgj2n/JHDsrJ5vyso7bLquEh64oNCeO
fR+hACit0EQtVV5x6Rd8qouYii1eDgiIdaIqGyUv4t6QwizLzI/Qc4HWRDUOCPaBlP8BIXdNdgp3
zZVHzaVxkWokSG8iAHrjdPpuMAtqORh3QIFYjH3KbulESr+RafIRVJLVjasT40pwd2ltl6IPXB0B
p/KavFM7mpWdEcPVoTc+iCROeQ2lU99x2mtytRcsFJAB4AZM5Ish8bwswG8WOlsD+liGshJRO89+
0c90N6Hhet83URYMMjauEEtemppLvaWSgs5ChOKvx1ODEytockoUOhkPKYgYgjK2q/sZZBNXLPTC
rYjGKgv8fQ7g9NbaezFo5UJHK0LPX5wWt6zJ5iCDAOb2/SN3cZQl603RtY1S5+qIk7LOS27Dm6C1
W21URNxjYiTXiFYvLhtHnO8iU2wDP/962doEBTg+1RilsEfHBxC9mPYMUskqmGwXXFbvT+qSVSAq
XN4xCCpQT3g9HCEgTOlT+C2j6x40KBPQnDUIjngKrS7ZNT6oS6MtNVsP2HnIBa5FCGrZZtyqcbib
ScUHCWLmbZvHTkjGsT7Ow9xfmd2FLYNHBuGER6DCgbV6PbvcofUwLo3Mg65rFE0TQnWADunoWhRx
YdcwxJIUQyIYi7laxrFmZtKlOMej1k4ZlEAQBE5euakAM0bz8Md7hkVE3gFG6OHiXplINJrolY/R
Z8+9xJYByqfqu2wYaFOiRcIA5QWW/Ll3xI0NHAEaWeAg13lutAWXYzKCSiXTaeTnRhwwioJW29vG
hqHfVYyjOVy5CS6tqYkYdMlA4zmxVhJI0GVflwboI0DHfKCoBW+K0opFzui1LP6VkdaKCLwGKqzh
WNC671IdliRPeTBaHp3Q2Cv5tazjYgyrV4vnwFm5S2xCkR9+bZVl17hFAtYDAbqibgf9duPDzCMv
UCDw2RjoiD04Ko0+v280Fwfli1tZ+Fewla8HbUpvMFPXkqIdsIgpACEfy4l/TLhstoQrazu0Cbsy
5oXnGZ6BiKopeIAQYK6euK0LIsLMaqTAS8kUcSIPXg2OjClKsu9oLi+f7ZI0gW2QJqTDWF65Fd7G
0kvpyV5eo0vf1frwE1Y5o1WkEsz+o3kH2lpwXiVN/NWIVH8Cd3i0aSPVnoy6vXLzvfU6GBjPURvg
uSWhsJr2RL28AqsRDNfQRWC5vf7g5Uw+vr+hb30pXp1ghQYKEHefs75ftSP7NKUJEjZRnzzHM7Sk
gw5te3Kbgav7eQID1P9ydh47citN076iAujNlmR3j9UYjcZoQ8jSe1dVV/89fPEvNKOBBudfHOAs
JFWTrMrKzIiM+PnvFf9+oXudu2P7DD9B53yzb3PEc3NjJINoZiSKotU3lwflq76OxsopjsUUZrGT
GTsJcrOLJfnvq+9ZPAHP8fc+0esNvIoOERaHNNTo+7xOfNEzjrkxlLvF4VYXJsBRqrekx7ygOqNZ
bP769/p/BwmbO4Q5PSAJShfHfr0+ahYFaTJBwpKVfc5/36re2U5WHgTH/7wS2QWdIU7MvoXfrETt
YIW65pZENc1vE6nI5khLp9k9eNgC5R+82L9Pqc0+Cojr5Gk82h45/kgMp1JUpZwR8PKsevjJBZJU
W1klZoVV2zy33Slr1PDSb35/KpXtPP77YfdN8zoYsjqtdFifJPvm22b6vHhetUysDn+svDR7j5nk
srX+85HcVwkA+UF6yEXfJKOckACS9rYrY4jwolTOpzWQ/83uay+iWSSw9lMPv5QW5JsXCeNPQBnj
RW66v4WTniqQbmP9iKj1zsmnuQ3FzgLmDnhtr9cJyRubDU/3KDOYaw4HJh2xbMrOYf3JiyCYxQcY
8Ds7HwyOW58PFNrUZK/XmzILp/D9EwlR2od6DepPLn0vho6lc/vv3fDeXgSQ3UElGpZ/MUwa9Iyo
txShE9nHcwPrhJhmQpNYaqvP+2k0LgZA/Tt3LPsXRlA+Mrd5J8KRxlGv0M+HvvT2jLt1tUL7IPlO
ZSZQQaKjeOsEtU8fU/rjg4V80Rq5TjE8OEWmxg8efn+Pb45CaDLBumPGAR2JN/unE7rnN9Xgaroz
XvgYxa7lxGGMlzyrJ3iIVXUPh8v9/wg4LAyJgY8MyPYWApqLYhqylSJAmcMUC37h+Rro/Nn0l+qD
3PXNceepQlQsYfNxEg2abm+e0cz6PtW2KpJwzLNjjUDTkbzAO/x7G71t6v2/Zegd0kUMTP8tyxYJ
g8YobLtISjCKOayXRE+GdUA/BHqv4cz3QVDNJ09tX3JDqeMA2nmXIsf6wRd9s5/++hlvTo7TG9tM
27pIinFEA8v1GbueB3ny0P1OyhS/IW+CpOvCjfvgDbz3nj2OK1wKn+vyLVXL07av3GYtkiUMi8Ns
10iYyOkjP5Y3keF/z/fnKnuk+uPqGLsCUra/FEmQZcuFO3jqYGTLeuwQBU3+/UnfBL3/LRXuTeGA
hjS1yP5T/lhKmbigCZntwC96Pce6qIzHNi3r8Wa0rY7DCtdCfbToO28R/VwQPsbLmcZ5S0qxlTOM
bhdmyZbm2fUsxZy0ofNRv/udR9vLAZoz4Ijc+G92Se8iKeVsFunbvPnOd9queXuaEXOzzkwUvPRl
j7b3R0fkr0fjpLP1YAzAeLfc/40j//E+RxR6HJG2TuwOCCkbY6piDwrqBzn4X4+2N7G5CgEwPWCu
t6nwUqMe0nSWGWeFytZY2XV3Uw4SA0I0XE+2pbMPTtxfO5IF2SBcfCQ0pBVvdmSundpKBV55qnLW
qN50kNBBLBHv2/5jfQqTg9cGTGLvJRwl8ZuEtGeqaays0ESbY80P6dBqasbZTVCuGj94je88leuy
CBAFLEUQttebPyw7NJfLxo5RNcnN21HUy3Jj0ibdlQgzf5o/ALbeXMP/ezRuQJgqUOlcOiiv1ysr
bzARiuQtTkZ3iSppfxKpbmJL+Nk9wrh9lG4LFoiNtK82ZNU/+Ijv7BoXjiKlKsRBKqk3j2uJMCTx
zK2YrRmc0NuzIscb6QYbwuZS7oy7f8eWv8+CTdOXz8jmAQJ6273pM1mlCOOlMQ6ZzllVo2s2FPn8
wUf8+6ler7JfFn+cuAqRDoFaTRoDo/txFnhdXEuT2z4P79bVdqN/P9R7y9ES3dnQjBb8NVfgovHX
FyjBJIXPcBVqrWj2FHmcu6hTLdEcgGraHEPX/IiJ+d7bBJmkcCHf9viEr59zW6Hsdx7/rLJk+jkw
wc6sxXL+G/mCLUq0JCgTOCkKfc94vUrdqTr3AsOJFc/zEhpdm4Ad9B/0vf5+FhoHhkffi9SeLfJm
lVLXS5rJsEx6P2tgCmbzSUBG+mDQ4d1V9s4MQCQt7Lf519TZW94HokwCTQVbeW5+Kozpow3xdxDh
coG2ZDEXCRXgf5obf+w/GuSpsoegTJCpFZdFjdbTWsxrjH+Eefz33nuTyfJxdmWbffMZsBLpGbz+
OGO3j7YWRZUM05z90NXSoFmXDUdE9GQyBZ24yGhdfrDh33uL8A9sUJTQhNr5Zt+NmhcM37FMslSp
K0ha4TFDaP+DR3vvLXr2jo/vBQKzMq8fDaB0cNYFyCTUw/ikU9M979DcPq+3Nv3PDwTQT+KzDzOE
IZ2P10sZeihUvwQVLki6O4VT/Xu0vY+w/r/fGrpEXCu7oA1yPW9HgFMPjSonT4vENld9JjztJ8uQ
dh9E2L83xOtV9rf6x96bbLOaHeZVk97x1Zel0zqZ+1ZebTSUro28r69bLcaPIK+/vxVnlpYVV7RP
9vHWGL7zseg157xkWEiny6nb+gndzXKsmjP8G+f5/L/u+j+W442+CRauVEU1CIoOz6jy+25Ehh0V
eOvSRLS0iYottc+cfE6//XvV9z4gVyVFq2VRm78dkJR66oWQklLH82TiLVZ1hUTiR02id1ehXw1w
D9Xcejvk7JYLKVDqFolvrevR7juUogfzo5btfkT/qICJGztxyOVTwQ30eZjX2yRdczm3iCwl9jC2
h6wa9F3rFnWSUaBuEXzk/IPI+86+pMMG3WXvUe8zS68XzGdMBFZ/I/KiaBnNswk+5IsuOIO5MB9X
CNxXqz9NzeHf3+ydjUkUhuDCqnttsb/tP47DLFzbMNHYTjLyyqPblvo8LZbWjVCttT6aT3/npZLp
eyh/IY/lADS/XixsDeWH2YAPLbLBXbzCKbDjfUbMiwsvnPKzyunQ8v73E773YmmA03DbGwuUGK8X
7VI/zQvlFEkjjTKFW9ovhY59PW3mGFXSl2E841O3nbJlgMj778Xfeb0efHvIQ3svhfGI14s75PrT
tCwoVoN6xjSR0gdvm+0zbXfrj38v9c65AKEivFisB2vwzQaixHZyYbEUdw8yCqUwEzHJ6vjvVd59
INi53NqQWUkUXz+QYfYZzL25SaA6bwdBUDuKHhIQeoH/EcncE26OoAnMR4uG3smb+01SLIIlll3i
VmK4q+myJ8Y0bqdcmd7Tv5/qrz3CkSM9BSmBSr6TLl8/FcoMajF7dCZTOFjpeaEVQ7xJl47IYpMt
bEEeO1s/VF9Jzyrrgw0KWLpHk1fRhiKRdJ+sfOd8gGu8Xh+EumLSsxoOyiVgj5HQuOvVtyvq4FkV
I+U8NTryCoz2wkgF41Sith80Bi6fJiBdOhzCwjAb87Nu0KP+VlSwLpzzrQ568Zj7rd/PT6mqyrY8
AweaxM+2KUUaxKIwUoGtRLViynEwtsxI7TjHJ2kwknkF2C1Pc1iO9sMq+1B0uFbk2/7ncz3YL4OP
V99vczb67Ulb2rM/jWi+Nz+HCiX62FpUYR5K0RXoeZfmXDYXS18WF4ZfemjI++WqnmXeIloZUbwa
+FPj35Mu+KhX6xYSX62A27hWVpUgAl4Hj/SNLOfSy9bJ+IkCuxN+qfiLmGJ0TFnhqFAEq5UdppaP
jFdjmDbhZc5oWR27ZSW2z4aqXNpb3VymadIAh1dxqeZw/CIdeyxvxs4V9lkdhunkJjxL576ghLzY
OnHdEBz9rC82BsgPwBZ2Q3sCCZbBOBvzSWynuYFUFXk1P8BPmEEpCj9uwiFskH/ud8n6PLXV/a7s
3P6s+9azitOMJODTMFGzr0k9dr34BDO2Sz/NRaihNS/mVFAdrRM/1YND8mwumcHwsa3bVn/uvR72
apg5gTrIyRjmePHdurybdsGZJsFocwmf3FT509d+wUtmiQn77fJ56kraqwgt06nKqZ/T0DzLbWuW
99gczRWVS6aXAWSyNATWN7U1LvrJQz8x+1K4wTpgV8mRX+vzelmXHMeBpV9xn8hp69xtm49vVzTX
2abocFDXKjRZFQIkT6PvOAbFXtuH86NW9pZKhNJdLe6Cyc7qH9gRV1YWN0IESCbrbSytAGzfcJfP
nZcb7i9LayeraD9PQ27Eebb6Zb5/7tGcYrUM3TgnmEZsGcszDxE+0MxsYKcvvRfok8rctn2ZrcZE
Lr5k327cbPXib19brBgsI5oXp9K3wxJAeDyJKVSTjUlYi21AXJQoHPeXZepNzCQIpUzjOXCUnhhL
d6Qe1zgrxaBe+jzU5sVm9Y7+4iAfnX22w3RuH9DhlKgvh6nYYsKP9lEan7FVWbtCGdcNWmiM2tNp
14+ohQuD0dzFWxA42Qb/qstRJn4kjSusYxdg0OrGcOqm3EimtDMzcTaoGj+/qB0cpV5aB43kHPdD
ReiJ/MrQ8D/aUrSjcWmPVtOHsU4R3NxObS5cv46NPEhFEGmrotF/uQhmQcPYXJtF/3SRNM+DBLcS
KD6R2SlU37FG8NsAPxFTaLS6S0O32wv0SVFmEdPjaXtlWZmAgoqGD5zjSHUYy35zhxE/jhjLCm3c
e3mPbAEjOSrFGkXP8F+WiJjqLj+aUpV5HgkrC8clxqtmnaYL36S6mT9VneHW4/k413m/nEbJzO8U
o59f+17S217qXrV26TULukRF3ubnc0k3CAK0GTJUZ6NP48aWI0RfxcWyBb11ru2GiPUlrV21LPct
dpT4m+OT4m/mlzHtyFpIyJFrKXfAUfjXDAJKeRnACJqsQ59pZ4u2kMviME0KNmSCDH053jbloIaz
AcmOAk3jZu6wfMCkaAt/Bo0FoHGcS+X9noki/qVpVJPx1S+sqXtofCbvofTBRIJVyChq99OyCcOR
tZIhxJss1vXS8FCve1DU4cujMXdjfarrzLMuJ3yAppiIhRfKjFZvVCwKG65U16fNTRHuHbYhMyMv
27JrL7Xym5CxgqNVh9UNoFnPfd3gy+E+BIXbVAfaWiN2GyDaXX6DacXG+G+PdL54tuxJ9T94psJ+
ntHrhpq7CBGe+FngCWZeLSqeZVvbJ7jURn05qTZ1E28jUY+rknH0Z3uxAmFEommG/kq4VVjfW1VR
DzgddG56OziFVFeEuP5ZO7RjH7M2HNIfvi6C5o7wHfh382Do8Bmiz9Adp04UfpKb/apOJMcKnwfZ
wgg9DKJJf3XMao63cFKL5iizQobf2bIdey414bLcjZ7Vtj/D1Ck9JgZH3sOh0+to/yqclfwwEhRL
7Gr2iCHvKke67VNTl1X5uVV60Be5KJ0J7wWZ1tVjmgWz0Z452+RhCG+4YybNM0ltl8oYuedy/L0G
ajN+rZWDd1mED42ziHiahWN9t0YpF5vR+FZ6OmH8Yp3qGJWjLJNRGOaFyyBGl++U0zG3B/wEPdUO
7S9/aQyjjrpgmPbB+syaw2+DgwHXI05+TcE91LHR8wjal/asuOoUNmzRYi7N3BI7AzmegmCtGS4P
sQu7xk8LbQRYMIsT4dpECIdXMC0vDaTPMWJAqsAGoDQrM8ZvBZi3Mzsx47jVFXCG4CZhUyEzUNHH
dBPNz6zty4CuaI1Qvrv05qMpaMnENnvRjv0hG5sf06KDe9hbS5uEDT4Cd167yTM06bf0qsrtHMe3
JR+eAxNUN5rstXrBS2e4rxXOa17hzs1Z30n7rt827y7vjGz+303wkgWM7DJfOHkX7Tbky2eSg4C7
P3fD5jRoRCxOaLSk88HAbUzGdheO7hk4HJwVuLzNY2f6fCylxfk4KsNM6MHmRpRjErTEsOzQGcBP
pC6PpeemV5RTqon63cahEFzZ5/1sDc6hzydMPct5bg7jYFZHL1Cmc3SMNjtR7SAw0TPaZsBYS4c8
6Zu2M+IVRngygo0sp40b7cWGaFnHAxY2U+xWKx+lUDXiPyuU1TlW47ZU5zit+JiV4CtXH0hDwgyR
IAxVkkKR7V+gP1crkv/WP8NMapaIxWyBmRiCayjCXt2x4qWzsAdtzSV14tHsPJHY0pImDLosvyfc
WU+T3bVrZKlw+uKUfvbFzWT6O2f2/M4cUcrgjQhhHPOig+dj+CPOJ0yXh1u0m5WHEVo4vXfVp42s
7rpOt9PJcqayP8fMLTePi437zhdE7GecswZfFFHpThuFGJ5hJ28KG+eQqsDo4pK/c7N/BzruqurW
eE5Ty4pJSzo/wWwhXyAdqoZLpPSbNfLaxfoWbm5zmdlIXCTQlguewZCzfSqEHphL10X5tePTFHGB
Pwc2GxPSVC1SCEe6lH0Lp6+prJj6pjmWTs3/0u0l7c6qoM0juzSzx7Eqy/QMcfnNwiIqh83plUHY
xaFZ9zdV7QX50bdKZGvCafHmo91NBng9Hilh1OmpU3G+QtuNhGvmDke/MdyDXpr+fvOnxv3cVFlp
xhtuDXPUSL+foiofpLx2/azHnDOzITW12eabScf37D8N2rDO8Fpp6PvZNX7TjRQOCaW/mDqyGftZ
o9mfCWaTLpz62DaruLHgTXXfza5COT8gZmJWI5csybOBf9au/LDCnWYlydv9fTJo4K1/GdbQuE5B
TQwnWw/b6lelbbn98tDEeca8hvukxHbNTtopDMfjrDODZzGnNiZbcpDb3uByXKRydB8tV00BFoy0
deLcXrN77WetEfXQ6i/liltItG6YU8Wr7kMr8Tp8lmNUeUIkFXNZ3KrBsr5OTphfFTheONFs2NlM
MAzLIm5TDBKjTZvOl9Ey1FfRVWkYCcyYzHtrmRE9cOEvNM/VOKw0xqppXtpPHEuF718rufkwnTDE
LVZX/oNehNMnRmcVl53pLmHcoeqtI4bZqyzJsjywz/hU7nrUS75NbNU2vF+ZJSkPqSzmNMooxvOz
YhODd8QHadsNUoLcP6ZzStdZixSnlbyT5rOziZ3txKhmeaQVOR1Ce137OJV5etLWaqBb42ZZcxKk
0P1TXtob4LJfFfGULcQuEBS/aqKN+cfmbGSY9Zbum1Un4FSreT74s8n4l6BM4Xx5hVhPSCLK8qx1
grG/JFehUKv4LOUZjQX+HaNcsPadpMOcO9Mp+ROIevPLMnX2M++77Se6LjkGcFV91boQ7442Nfmt
LpfqoU1FLRODDfW82Hh5nYzKbh/GCp/yY9mY2j760qtJCow0FIlLQmGfPFOa1bmNY9FDWpBv65jq
vpljPbf2/cgAnTowXtQneVp63AUQGPHk81yUqdLaCQqSwZaadK1t79ZWePFFmkml8AgB3xiPwh99
+aVsw6A6n52KdHheDf+g65V7KJqK1p4PGCRmOGALkb+UGRPrEdN9RvNQLmqbkrXB9uZEKO6ufUBx
5ndt7TFTs4RehFkLIgAwJcLfWNjI38Yswt+T41LMrmU6qHgxFhcwNsA1PIY9h9eRYzbWIXWpyCG1
7GKQEg/Wb9u2McaCtyMWOlOo7R/AS5Q9c2hWpMhi/BKkfve9aZWwL2xGz0+m4QW712QwDqh50HE+
MpZS9XHpphBL8nwwH9cuXTkunc6+4hm/ffK0k34LZyXuFtta7kIRbtWpJ+NZo3R2GRn2G7AtHCHK
4Yhuw1QcQlMGaZQvhbreBoxMjrWzye8+cqNV5Ao1/yhtBBDQimltL0mxAj3VBqMwtGky/W0ynJU5
+D5o5dlaTfb3bWOaioEd1X3rCR764C9BeW2VlvGbZtX2aRVrz1YaJu/bmtXlQ+6if8G8Yj1dLJhH
2BzbhfiuoGavZzUMW5UMW9H8loMhvreTLC3im1Kfi25G2GXqdI0vXTE4wLPN2v4y62lU8abwTzoo
4dQ0B2S9XIpG9iMFghp+Z56TflV2n90tXOG3Xp3PL/nsgmevvLUfmGaOlxLjGHL9lm8eoeIizbiu
BHkgviL7TK6DuRklnqolEGq+fApHKu+olNVMVaXyvUzApPDWtBrZHnsD5zT4TUgVHbELWZeoHArX
P4GQmi/eTJ8iYt5e3Dijy3G3mKn0sT+hbE8kM+tj5PgSm7sSxkIAqCVUeNhsyXxGJWV3ocGWneNm
UcsfrGHe4VVnnk9+ybtGaLLBLKpbrAWzoMlnk6Wr49ykQ5A/0vusHzZrofVD4bdMkd2Hg7E75BBD
Gi+Q91Wdub+wCKuvt6mYsguJLZhzCDFYqo6jxHglrpYdVzFSMzs3B3ySjlKG4QN3elckq1u0lyXj
2/P52NXe1261xbUsBdCfGeT5U0bCulz42Rje52GqJIONFQMEky3dNFb5MOC5JP3qbDCxiYkzp3d+
BoMtIRS1aX3p6FE/YujZz/HoTl6LLowSW6T4MqcGXBUT5DXXzwCoSl4RLdzmGNLIO+CRhs3i4PYr
6WyfUdylPDxvR4XqeQHNeXArO/tcjUzxRsVMQynKBDlAslv4/a6Lsrlklm8P4TSsvOO4Fr0fMyIz
3/qzWhHmRbiBF6A3L9awG27Qb7NlnPfawwoWe6DhAC7YuLGoHePc3f3BDuFufBaLZvP9iPPs/ABI
TL8YvTM94StYf22dQV1m2E3KeMa0/inY1u4nzb/6dsS76Xvpavu84zHHGDSe8leCSCGFAaHfTcwt
TM/tdqoD1l0UO0qk83ZIDXu1IhOPJ94sMSOLK8ud7ms0Qij2LdgXRE9/uF2pUrcIkd7ShAgk3K+r
mtxr3yvHb5CgnCfMnhzcd5x6/l5NyPNEsqblGU9N5yHx5pa1FY243H1Ls40kecnD7Eq7gxwjxUu8
TpfKKJibkssVcqEkKYa5mAm+cHXHzNYgvEhRd7wIzOhfgsLDWSu1euY9IIh0J5wp0ypS6ygpgZgZ
pfjXRTec0kZs12mwu354IL5zNOSWn8VT3gXLgaxJtbEz6fIZDn56ay3etkYN9ZGOm2zP2gBYu7PW
Q3YwWntc4uLMZhr/IhjV+M1alfPg6dAhdgvd3nXtHDy5mW2qczxlq4eeQcUfM/zpa7QhcDguvCKU
EU6X9rMh6Z1GFjcwk/3FYN7XeOVxGnPUMQmxnn8nW8N/WrDvzbFadZzHfF25OrZOMdLjjZWsL2aj
tC9rdFa5wrBtWhK7NcUzboPIv1EzpBSkgdMP0UTWcoXL2DxFvVMPa8QR974LPBazQz5s9ZldUhHH
dVZVN61NPUEfCOj6VA9peTVqVBBOqQjN8wAvvF9Z47QXkNPJYuqVFMOcA/lAM9kfEjjG6RbLQAQ5
zs897Hjs4AhRDkPx1wXo1o8Ne0DvOM+ddXS9lYy+nUtdxNY4Ti/GgHurB1EQIn2L3khUuU09xiES
j5fgmJ0bgZUWn7OmmvsYq3T8h4tpJfcKkJ6yo9nOms9LKPwtbrbe1vHsYFHmBJkKuQrn4j4oMb+N
mn4u/CNjEOaRb9xrMjfmmBtrEi+QpphlZ6Id/zm3dqermtG37awClnrwxTbmF3jtcDnmpNV5RCwS
Z2FuyPVkZL3vJ6MbMIKOB6N+xoDWv0jNWt9Mcz2EBy3z6lJhKoxD3+hiLhsKNd0UG9ZxUetnAJn1
MrZnhQ84dNCVmz+7aa+/DaE0hoRvWF0tcrbMJNwmNnddpc3TLKr+O0atDqxNMpQf4ArquvS3OU+o
mdtPs1SivjXQWZiz+7Cn75vIzp6x3UmXYnwxbYVdHBHAWT45qZV5SdAGg/peaUyMo7aaOQUimPkK
Bqk6leFkVxj+FaHP/HIxhj88twAUHcZJby9bupifA5DKM4X9JQdHr8tz12zhj2bp6vyIn2L7iDC6
87R0ohzjzRbNi4FlpBMZVNxftChDFJW8sDuao8cuDb1lqw9iWsLgIJe0L85G2ttTZLWOqa+yOiRn
0ZTFnz1nor1oSouxf5uedZ0UfRXICAXWTh6CoOwq2hx287mSqCIgja5bgZNgLl+wdicNtXy8tg9N
zY9JunVgaRkMPvaDWslrkueBWlbVaogbOnrFgdF77NcHYKBvQq1ekP2o9d5SUMYw3AWlCIKDhRYP
ycY2qC3WOD/SmfIXjF2FkhqTQtWPfdyBav+2lG9A/+U7FNaZG2791wG/PzNK/WWwY3rMlDXKtzFV
7oTX9ReTg/cjcpw2VkbIBxCOxhHjxbjV2r1dyq26Wg2xMaCBHXcRZ9rzqK/kiEh8Ps79drQscowo
zzOb0rJvME4smdy7L8fFMvjja/fJtEvyNlVqozlqur5O7LWFd9fU8AYiqZaejlvV+J8QtrP9aO69
5SfT7nKJaIYYfeLxmfukGUVOw6oPs9tVoXoT0SipMAWHAbwlrkQ8NXabMBjZOpZzjW/wdB86VO/x
rLrW3MN3/a2QzkKYRpyNv16QTUciNdcHC5PSm76RszzBxS9vpzYzrcRFAOJuDlFmRN96RtG9xa4Q
hMrMFzIBY7JMcVxCWkaPTV5mOtFlht1717WFvq6cilLN5RpsomDG0/7Qa4FApqhxiLwsxsA8G/t+
XqMeysZDzq6aIynqIKdX4XQZwbjgQBUMRmSR7KaKQtRzs9OS2QHGch7EhMRNyzmLAkS409hbUvnN
aevZOOVUqef0VO2bzt+83znW8gtxK5tVPLGBfMyFa20csaasdDLi5f2wuaIRkWkWakL4wsGA288L
v4n7pofNjSeplAG0C1vD3b2BbVt9ws0td+N2C7eBbH8LrsGFxi8pVDwDhgGtkKgYN03Xz5wBAgqM
3GDJpZN5a5kFd1NtOvV3kReapqQTVg8plID+0PgiVLGgPrgNZUnmxOjQmEeGMWn6zKquzlPbgh4x
S5CYCM1zZkJ9MtcxXoD1Gr6k7igApOOO4HK98xmvXepqk4nKe1AekxbGYC4kQstSRXMVAEMpf+5v
l4KUN6nMoTpvqpwcY80EBuzrlq/frVQZNfne1l+VVVOb59aciodRO/YdzGLdRO6chnRYjXYcDw0A
37XuXBpgeebOX/4HMuB/Hva/rGWUN6JN50eRdkN9CMeh/IVpIddpv0r9fVNivLFVm/8aOvQ5KA7s
9KZXrUcISjvrERNitHlXuk9nvtVZP9KFkMejsseAQvWSLLIdv/qtoDGv9Yqc1hLkNfPG6LSgk1a6
B+455wbQbLqnVNV9bGeueoamIL62IBNcZGEup6heTFFeI0UKnpTNw/q5V0GuTr6tsTXA63D8NRoI
spCte78EUpBGTDEafLKsbTekHeX0RUisvulGL8Z1Xe6RRuZ5etdyfc7xNpvrJeAIo7XQpH0RpcVk
etfS1Y4HNNPUd9JU5Lss2d5YUniIFq7cd4G/EqxGSIX3Q9CWw+WU+pYEYGpW/A79mjYlAtaBdbYM
DjpYLvIpbjKbrfrNG9qDFakmBoe0Ux/NLadZWiF+t0WuQ9sjQ3fEPeMSNOlrNxDtaeU13V21ywgc
w9ZSV4Q9u6X8IL2PvEB0v1PROE7cynygFF7t7r6UIR7aQOTFdAydFkUXSxbm3UgKYsQexKzbifR/
JBwEOeDTmqMluNe+SLznmXSPRdr0a1QR65g9WgtfnTuM+/0K3LJ0osZcnCZmk6jndSnFQ2aWYwH6
O47f2iqlW7si9lJFi1z7Ww+B0x8jN88NnWbzFhHgzrrFCnxKadk1FdYaOygsy9Ycn1I6f8aptNVy
2xjm1Fym3qx1NHC8vCOThuB/pdj1qCWw+KGZJnJ5OyjCAvoQrgUxVN78e1vRm40G4hnnb6wqYKK+
ym8tRl2Xwziv4wGrW1B96VS4YzfKIqkYa8O7q4BMUfLXGblCZ1ndd6MCiz60E6E4VqVkxwad4f+e
bUPdO2pZp8s+8LhylLFNZuyvrvxGH9x34gmy88lD0zbHOxby/X7NoXbZ951N+tdl9O3QmLHSmLau
fi7lar6oqg4wBbaghzLR3v3y/I3GMxrcSLaWoL5PS+2v+HoaDbC9m/m7IbfgX27GdSCldfzajYcq
cH+De7igHRAHdny4YaCqdSbKLLThjR/0TmiLtwS1Fb9yaN5XamyML7VwwPoFhoT/R9qZ7MaNBGn4
iQhwSW5XklUq7Ytl2dKFkGw3dzK5L08/H30ZiyqooJluoA/daGeRzIyMiH+JxB8TgH36yCH4ux3T
/w0wiqsestGY3yZ8NJ55ICawUGzk5c6eU9fyRc2Y0rMRS/gLGj7q6FVsoW9kSyX0MSNUVL9yFsU4
m7XOeFbNMnmCDBu/9PRmnzHq1OIzoOniqWZ29J9mqRi9SdLDcFABNvcmq1pcT65Tj83OHFztFwR1
uXh6mKLwZ6yFyM7VLB9/lAyuM5niWoZN0EEAYSPjwvwf53Gq6R7W4MTJkM+kePBscDPPlFju2iYR
ly1WEsBNjFn+ExoFnQCtcsIgbkZr3NvJ0i/gjKaqUDFUShtdR2Za8MwgA4o/sV/nfdX3Ru4XfLuL
UqtUsGTUln8yOXb3slxIapWwDU1/pl1t7MzSnFJfMqhYvVzCvAk9XIfMZ0WfQITKyNG7fUoB+2Bn
iiZ911SU+TxpYv2RKS/I/lUtJjewKwxaqk6jOxOteYAXhaG8zUtD5gT3sfymNMBj3NIp5sKLJu17
tbWGaD8qXfFiS7IjPylpVnu5EpncZ3ouH7t6Mn/jYkx/psz6yvaaDsGN+CmwKdSujXnWl6usEYnC
BNeQbtMQmfYtlGCZBQ738BLEnVMTlBSzRzs3YP2wjxjOkp+FeW2nlzrhg85zXHfaTrhN8phm0Uy7
xxyVZFdVSDBo5+m0lWVnLb4+95CUtWzJngyVyoGhrlkU8b83S2AxSLnzuCLBOHpumj8tNrwiAPHR
LqyxCDN0Sq51YWWOMtHQH6dvMa/ySS4LCuIpdRMmw2fEPn+A7oBpcVnVck9LKLpr49V8Ix8t7UlR
4/4HOhaOX9kzC5qvJ6c2iIXTCj+CAQZyGDr6eZty/l7hCRAghV0CdOkGwTYjzeJwlnojPS2hxYBz
CfwoTBFbitjEqjvm/hSacZZ3SE64DexwJyaKCE9gh7ovh05Jr8x5DC3PmdQp8aIB2yGfSfaOPDiz
Zf6RZh3/KAkpMS/B7s8rjZQocKA9iYcly/urWahVckV2Zl2NUrXLM3Moh8Q3zQIeDZkD3RpNG7Qm
YC6LQgNmidg8sWlWz8Pc8yC1kUT3BUXXj4maAAGRUuFesDB/+XvmRJLZvctiw/zh6kh3QL3NpZSk
KfuCnnrm50yu7dHGGs2N1o/VLyVXzORy0i0Gs4du/8sacnOn6nFf39C6B/PqUDzOBKXa+s8diuT3
DLb6J6f7+iSkBXUilNj1+EYWkb11Nal5kAxS3HbQPSCFgcFikjTME5DDIDL0D/iL46g5Nq92WhEE
GRxOcK+7zm78NEtaPsVos/U7R5bCK+NWPLmwjV7jXJue1Np2eq/Qy+m1xGZaC9J4UO7JJ5anLq35
8bZTfBeib56yqVJdj1itpSis4J1AFhMNScscyQThuFUu1G5L23kJ7i60GrCGp80l7cbxtH4Sryam
wd8N1e7vhUKB6rXO0P7S1agkH6EIkkEIrHle8ICkdGFvXCakpJafJ0NbwVnB+RonTwN/20FCsuDo
F/KMuzB+s8VodhhUz4uBiVONq4aACZMEIS9Q8+EB25zVkH3gJ7qRQFzGEAz8XMLR8taYjDiGDyy8
hpFRV6VDuxNELpNPuEflv7NpaKogJVu+LXMyz908RBJYC3i3CNx0ENN+SoG168kqan+2M8GThZWa
7paQCwZs3JleZKZmrxQEiLSTQlkedW1We89R6vFRRHP6oM8DIz90bQSF4/qopA9fA2Q6d7rqdujC
+qYQuvG9Kan072k7GcKvIVu9zHBbn6NqLr61VkaKDQc8hQaWhMZTbM4V8vo5MW4UYO74UJVR/RoP
1Uo6pAbJvBGPtu6sV8tM8Ybe5b5Q5j4FTgJMfLQsSC1pzHQUb6zL7s+AruPFogSNyDcMzqdBkhDR
gdSW2YudSUC3crPe8vW4Ne8TezGpnwpkG17f69r9ZIzTfcGwMUm7UqSvEOcoPOZu+D1BXy68uF13
btuKpDosMit/VoDAbGI3nxgWTzNA9cALYtej0UT7abGy+DqG22/7jdAZ1hGN/E/7OhZ9zAiImIZ4
ripzfhBFCFmojabuPmpDaBXpSuT3hBjjGdpZr/ykHs9vDZP2Nm87VW5l00V3UEFxww21UpzrWkff
t1lpSRwy08TxMat6J7BppD3RSJTPajTq5s5Wc3qxQ5NoN1AjS8tniBzNKmo0CyQ61ezZJ7ZC2CDd
Ku9nRHVJoNQGHznugI8Dtj1DtyOIeT+V2JBTYMSzehgVIHfidjS9OtIMH00yF96TpfRvmrGA7KNw
Txjqopkzxbkyxk9amJjhBR6r421ZYwGzZ/sTzGDgcT9WJuRtUNehjsjWjYYeUyEtroe5aq4UQTzx
7C7qsqDLRb14ijWHt+g5hodBd7q3QXSiOWiYgFyWOfA72VoVAkUK85Xe3UjIs5voUBlI5um/JtWZ
OtaweSahyEsetYXOYOtx7DPICU6ONUJpUcIJcya1sP6TIs6tndIM5esaEqjMwDkw5iZ7OLfDqcCn
EIz0uXZGDZVDbEQlt5Li0JKhL3GTN0gKoMRY4c1i50zoW2i+wT+Il2oI3LCKJGmQSC4Ws6RrLUPI
8DQtYHzsa2VmiLlbcWEWdTHqbJ/GuMhMcCZMbNQqp26ysge1m9JfY7XYLzG8b3iXsaH+aJeaQsjM
sdERUwzDJtJV9ItRr4ak4tZg/GAXplfw/X9NYZvXvlFKMjw7ISe3F0fH4rHM1UOqSzhM0wKwSZBO
63iXOqTp3qBQfXopEB0EI3fUzyHixM4O6zrorlapGK8lBDgilMHVm5aDeojbmiNBs9+9a3Vp3Em6
zmUQjsb4XOvclGw+Mb7pZQ0mAvHJuhxa+F5e6VbJ0zgDkdGHGs1rNNwjOxwOZbzrIfM1mD1JQQVv
ZyAXVqOpF3y4Bn5GNimPmTtFkNdW0mFlMjjpbKiHhCAbls+NyXYejba6KdVkMg5pLtV9qUydOCOg
1plvd1UXC5gStAGZ8kMPIR8ushLMU1vRQ3h0jmejjh0Ok2sWYAxFYrV+o+g0eJm2gpoC53sg7cHI
OE98hLCBu9SZFmDH4FxnY6Lm9E1piV+jV6NjUE6ZZTPqp4GGSyuCDgV3RdztBmnnxp5pMrSx095o
flapPv5BbRVbWGyBMgdpN9ffGIKl5FfweZPLlGhR+Pa4VlLgyvwIKDJJ5NnkWz8xFlUuUUQCXdvL
mL6KWIx/wPVYtcnazA3oVeXObSMKmsBMLFyoATC0BWktHbP5gcROmpexWSXfIRp0HUnWIHtoMokC
T2RCcZT5jYR1dYhoo7VXSIPb6wE+eY/OjgT1wMRDmcS34KuT/girYnkj2RqgvU+2CNunLsrQm+wa
PLXscwX4/hXb7vHnFBlTj21A41SBSyUMr6JXsHukpqahHdmL8uzicYYPl2O5N3GfuTEMsNghoa6q
by3QPWQqNVHfFCgRZbAkmRnuIIS40KEoR4tAtPCCQLfXAyD6GfdBvXSG2ncapbXIqm3YZaB77mNX
1c790hujCkC58Jioresz2LXj9TK0Cy23hcgQAIb0DxHc6B5MSMtq+phO9pRUQFNBX1UNNj4w/0gs
s2KmP9yahJxGyyj0HcggGjSxruvgoihxBqygsG3AbPFlzORih4eafnKC6xBJrV+pOjAhsFtp7dHr
yWiX4o3m7OnWZ9xNhg4cJ2CLYwLXMGTCL5tBB6gylOgbCeM47GIsUS9wh9HoqqilolAQt2zfcVIx
MajTYg69bCa8gx3S5DnH5psCGpKJDZ9rSbVXM9MztMklvpjYpw7ZFBTGIH7HS0kMVBJGy3iKUdCX
dVN4v15PsH5o8jr/DhnRkHgzqNPTEMVFfK6QbINnJNK4tyMdy6xJk+zIzio7DaRQ065HEprXOh2c
b/j/uhCOGHkU7nJ3QS26GHp30ziJ/hJXuo2/RDqp54sZVfK2cavmfmSkugpfw4GoXq3pfBEaWeML
tYcJRhauoOourfZHGefUtik+nwR5iJthQDdc3BMOwI1QlkHDNcpcUVa1S39HmFoG30gzeI0yVbr9
WP+9B0TnDl6lVt01oRFsGO5Q+BPBRX6YsUqdAkgOQIJQe+rnGVVcG9SQ3OoLpq2o/0UTIrAzVaGv
59Ma0LhKVCudA4KL4uy00aDkxF2k+11EejuSRGfRE6a5w/0cNwM3jLSi17hOlv+0ELRknzVu9uZy
STc7i4MF+lCnTo2nTGrDBZ1JM312PAA3Uh7ODWIFkj3K7ewXffnytZJ2gvgMr/cnkFv6MmPbzddV
NbqvmLnA4AElNms6/0sKTdlQnN95WixvCfUUT6XhceL1hT0IP01Ss1shPHPw1cTOXxLMWhn3oy1Y
Bwi6cyCdySrdaAcXgmhZLQWEE1Xl40dAdRftOOudp9o6dPpMCiWGWZRGzc6RLlRr7hbmIzmRWCDR
V3V9w1QxdQ5s1VKvzKhkekCijXl1Rs6Y/agrojJJHHSjXpeEfkiOxS8opumdXtod3MJEL5QdLPDw
riM+xT6pvUZpllT9Nx1++HcJXvNoMmjyVXA7XhVVbjykuSHK+zode7xz3GSYD7ozTN/auG3xNV0a
A18fmXfh2VwZ6UMvjZZu0zijTZnVhQ4juQsuqIvuZM6OykixdomoKBGntraaQO84NbuoSybiozs2
5XkpJr3Hknlk2hL9VJP4YBod/zlGtfNLJotUfMzTKtwZUm1O35wKssQZwrQhvB6oayBxMaH8YYIr
90dQDvCpNXVkKFNEfz0UMRSyGdYLlIZOzd/GZgofQ7L737g8ra3VeRoFgYAccIfixnhG9gG7o0AF
9FwnExd502nuWZ2PGcgqQqDiMMHpfKA+kQwqTvUWyryJBmjUllrz2xy5o5fpep7DKqExEoQhahjy
SNu+ox9NtmmiBLhMGyh3QcLkSAfAoOd6glBjPOlznbxNDmxeP89tslwkhk3t16oT3pWpgFtUjRlJ
LlBrnO0ro7C+KYUOeadHqnfXKlq3+LUT9qPHxBwYTNJWq0c9sZsXqGaLsp/suTmL0egugRPV4QVb
SuS7rEEARwPHKO81p3MeGJVYPY+kWcp+wVL2v15LprchBm6iyZKKm3ZRsod2HnlPI/vhVQKuT9Sb
Y33eoLMadhqG7p3P71IfxeLKw6SkIYQYmqe/2yyJnmcZpS9FNxvfC4re3309FQlwLHvO041Cmb0I
XjbNJBNvDibwuvqPPAed0bIipIdbDAuAvO3IM7j2te5TI0UVtyE4HCkz5HyvN7BD20VNZ990qalM
BPBcM+kCpunPRmbJoxtm7h0AIr2XMQwXZW11TZXnWAq6likRFAEz8e6VVIICRIdv6TGele+Iqip8
s2KaFvvWrVMRzLAiXBhf3XwhFqvAXUNd751UrfNkJ4aYBm0OtwOThsKxb9cK1CTU9Mt5W7VR44f9
QJcPmyb9qh0W8T3KiG0ePpYJU4YoVvZOI0ly8Ghu/huR4V0x3bnTg6FRQc4TB32BhzPRNPhmV0e5
Nyyz8hP1IV9+mnE+d5JFezQmG0uYGgamzvcjcWNQTqUjwclK977LwsX0KNtjUolQ0zgmqq58HxNj
+R4mQ69BDV87zgxB6F9F2hq1v4x0ZPyFQRMhxWo5A73RPbor+KoKRFoKbG82bO0arVhz47gR1GNb
K8j3I2F3SwBiNE7Ef4B6vZ0BfZcpG8M9lFERHXKtde+VMsa3w3XB7i+NYQTXABhvg7Cb5xaxBRnA
uZ4KV/HajonJXYmTShB1APA7StgyRYOYVtW9PmsQBGCPtchpQrYTMMnQ7+opnmXQqJMmfGdBDu1P
at+/DsaojLuxb7R078ZuxkmLXYv8CyrqApEuitJAozmY/J4iWjS7flG0wS8qBPGka3MG+cKt9eQC
mzG3uB6HxLkzkyyvA2NYcjRaFWy7W8Q/wNs9igVeRm0Uv7Ws1Nr9HC/hFMwTzSt8tEiXA4232AQL
oZ2MIwWv4sXmUtHoD+nhQ1LbZBg1Ey4UKJ8DqcnMEf6TlxNj0xMUIA9VN+NhU+P2f41DSPcT9qwA
jqxa67o2QaB9Y5klJGNHplguilCDg0s8o2TX04dOSy2SZnqqcPJGCNpBjpLodxXK+XuVa+mtgJ+u
rtRBusj0ZW3K00r+54QDJSEdXrqG9BHJw1IT6Kazc/WFPHDsfAqXksR0aJxbTRq1dhYKZ3mJlFG9
xtxgUC9Rkhm/R1Mz1jZNDlETl47onBZxvICUquUtMgNDg81v9DGAO3MMfOhAnCh7StX7mNkGmV8J
lQ82qKr52LcNAHPdWwC9mdq657MSdePZyPf+tnCvTwdBj+M8bWKQcGOgm6Q5tDuhRnB3VvBQbsgZ
uERyta0Gb2lpbZw5Sd1Av3DjKnosehfYCYK9DnOqzJx7q6igxXIJRbd1DqfYG3jLP+CqD7dr+Qcp
R81RhilK1d4hkgx/ZZJesj8YE3WHmJwcwgiTU57deOYwRzKebZhaOU2MIsU/d4fpnfiV03bDAFaX
8WMsyo56WHXrZ5yUrJx2W5n/irS6gQ8RZjSXXJeGPOz0Uj5qFVwAIi1MDGFibewlLaPHA07x/OLO
1jKQ3RuwQkaatiZ8HJJJGNMifxAJqgYfPMp6M53Gvudmao19FUYg3mzdZqd2UUPi30hD+mt0nvd6
Sstnl04dDW3TWaBIxk5xu7JR5yCe6umafKZsrUMEtj3vYlwJ6jOtqpXrduAuPWRVZZw7dEp0z8FH
nsK+mqR22yIL/N2E6nJrJU7eeSMUi/4gqsVJLh2ZlBrt+aizr5bOyuUTFYLypLi0RQGBpAo730rJ
d7tRas95udBR08jr019ulA6KRyEGQzHUkEydyRrO+A+bIaQugItbmgQGgyYZLNuIFjz0n2T+Drd0
YJSGi3Bpb0iUPF7Vz0yc/VxdvfVwYi4Arp7YNaDG0nkNG3VzjrWPW0P7AQ4W+gtDX0Ovz+r+zM7G
6U5RcnxclTDic3V9kGe9dvb58lvru3V5Cx9HE+cvLG22nkqIVpsO0krhIbyiMMohMvcHFY6ggWGt
vAWhcL3FFNFlM+WQgj9fXNvK8v+urqsqmCPDGGgkv5d2Qy4O66bg4aNKEOmAC4M0cnWfHOWpJgXl
aIM7Nyi/dnk3mkGZOvNZWVJ562MEDXum1Ie74Z76XfpGcr75XWLjxcBoMssEUCy9LOT63zVayKEu
GEO4y6h7EshW9PkiJOKg+gk1H8rVXVbCgSHPog1fW93Pz9/U1lng7w9iOCH2BevwZ33jX1BPROVe
UByXRUTjFeVcBK0jpy+ZtZVVBZ+vtrWiWFfD4YMNgXEp0yg3jy9HUY4g3CUR2HTeRGIbkOMQS9le
MpnTW0hyccIK4tg2xABRs0zsX/Ev32wE6JFtlbWg8IgB9TsLkgkJrwYTt1Onc7hz7pksEWtXhnVi
ssPHhYUFz9hadyAkRXdz/GZLQSYiJTLAUh1X/9L5egY9u4QdYcDcrrugdur6wTXz6ItmERy5dyuv
n/wfcxGnQvkI7waYEXs/pF60oBP5vRCNPpzTjQJS//yjfjxrrIf5jIlf8fp1NzYO7WxWWiI4aww/
Ui8imK1ctrI6/3yVj1uHVZj/5+ikHQgO1pP1z1OxdGK4NSfHGLXuwlyJb06hXQDJj99s2NYn9s3H
cyGwQDHW6Z3AgfhYvV+OiaihWyjs1KbjButoEvv0Hn8grdEOnz/YsddHoBYqRmO4+m4D5cgkBAGo
SUhoehJ4Lkw4laqEYHliXxx7gxSLDDcHVWKi5sYVBcVY00wJl1BY6/U56RGSL1TKiQ+PFPFzQwf5
hLvO0RUZ364itMddz96cAY2ivi56gouMlfFXONNbc7t0bV42cXaH5aRzwq7t6IICAshqY43qfnX8
+GeTjDb82SzmETuQe6jrcbtc4GTRI/IfzRs4Fv3d1z/eagyHN4sQJkjf+wUTuOukLSy41HYNtbpz
oThN9Ykvd2wzuqoLd4BUzBYfbrOqMaPZWb+cNrj3Y4mjgj9Fka3s+pxE5sR53tqyrPGD8TBsRm5t
Ftvsk8rtc/JedMeNFhWvCdAe7NAM4soir5y2XEcaK93w9PmLPBIuCR3YnWnQUlB8bY63ZSmTNtUV
x9uV9a6USM3amc6rUaT7Og8dPAkS82o1lXv7fOEjT8vCXEaM/cP/eHsjh3DUp46xVDT5B/UnyqAM
4CELk1s2j/ZGigMvc0R1GJ449sfW1TUyE5ynWH37lvGPidJyPfZ6BBnaR/oKKBxpeerutG7N77UW
wVKs9fyLz5/4yCHB1PZ/V9686kFPqtipCW1t2DvPOjrzlHRIGw4MXuv3EXLwEwseiXBkoDpjZgyN
O3g7Y6Yd3Q5KYQ6MBxs2MDEM3feK8VVjPratzZ8vMA4jamM7+/4oNsjdbdSlrJLJ6aLuetuHrGfC
xBf9iTBz5NvhMGiwX9ZJmTzS+6XqXNWX0SzYM+j+AqWBVjaZDaLbBCDpXkJR/plp7qmxEkeigLua
vjMYyGT4srZ5QMTSeDkPHJGErRGoDVQkZC3hWaSiUPh8ixz5Yi58D5fxGcyzwRb1/QOmCM7pIPGA
If4/gdvBYRpr85Tb28dV1lEKDC9w1hkvpOnvV1EHh/EcNQNeFMwDbrMxg8sXp8OJROzIKqszHn8T
O1cH6fer9GhVitJ0AaVt+KFSK02YOvFX7ZQdLDVJFJhYyE1gYJ71fpVJjYeJcoJJlBBGitsGL50q
qBqli0/EjY+7wMRS1VQNXLAZaLB9nGLMUOcgx4dK3UFK9pNlqvOfSPqncg541XP+9tW9wIKESNVW
ueLglr9/MqAsEZUm0yiWEbfVpNAbH3bkCcPhjzFptbgk+GNWQhLpbj6STtoyTiV9VF01s4uhS5lC
EeXAq6nE+XiVc8v5+cvPZZPGkRuauBp+KFAZM888j5w02TAklVjsyL2cpyn4fJUjD2Y7WHgKlbvU
0rdlwIgnbdRkNZW/W4NV5jEuQ/bU7h27j305RafG/BzZ7axnrcMjdSaIbPdhZenhkK0jdxTYZx70
DW3fkr98OaIzmoQ/nHvEUi3L2gTAiStjrAqKm7i2aZnRcIsQR+j4Jp19/vo+Rlos2vCvF0wocdHJ
r4/7T0IXj3rpjkyM9kKjXM5MCEsvuQJYd6Xo1Kt3IYJWzavqmKbm5wsfeY/4DdHqMw0iLoSg9wu7
rYV+H0GF1+dqeOdMiLnaNJtPmBh/zHporgmke0zVcTQe8v0qoRXjnrWagxrM5IOFjuMMiqDxG7l5
fYWadvBFk6xioXSITkxEObIxSSbxPzQZukIlvnmzQ6Imdc2kFa+yRPQTeZP5c+ld0e7zCksSz8qg
Tu2//k6JXdgkcqfoxP73T8vcTLy9cDH0hrhTblJTYF4u5Xj3+SpHAiQcBywFdTRdLifh/SqVnLAL
cOCZublTniGdDLvVDsAGUszzwjxxEo59QQuzNcwmXdXBie79ar3BSC2osBS/zpScpZaAvpcnCrb6
oZ1el000X5t0Bs8MMvjHzx/02Ba1cYNkWomD9em2dWMnNMUjy0RgAHfqTsNWaldh0uh/vsqxfcII
KxJzrjiDJPn9A2IrJQ1d4VMVVmZ7LfyIF2PCqRSKbw06Z7Vfv9+ctV7HtxfvfNtcf88/J37BsaVC
hYiCqIhN6JciAgK1QIOhlmHGdeKYH306+glrosM/tzUxDljQT3GCwCkmRKvAeGHgmLZyp/yQFaba
PiwojE51AY8suk5aocLijWrY3GweUYcOLRf0PDNj30DAkIrN8O0r/HMYdR58/v0+jELhszEFxdJJ
HVWNj7jZoVPhxpEFDOG5nIRilwydej1O+Ia5SVceQgeYSEvqFmwX3Bt+LlCUF8024F+BM96J3XRk
z65h3MHN2sI2Y2vwG49wMxn4VMGuaaIds3Eh8UX6qYLj+DP/s8z6M/7ZRKnV5YMaMtAmXJbJ8pp+
tdRi+qMw/cJwu1v2lnKujmBpTo4xrsxxHFKG2WHQTqp+PdC6glkRKhUQFrzmJjOssJALbcEjoxvD
0BS+6h+jqTNIYWp0MbTadGJLH3vFNL1V4h+jUj4UlsJamBGB/6Jnm0aN2xq6IXsuxhNPdSTKkjrx
52N5a6wmqu/fMNxgkU89FQLGefVzmEZghrUevTJL+9QlefSBqLZIELmIsSp/vxQmzFADNK7ihrng
QdjACQSgiU9cxUdXQUpCGEAjwQd7vwpqplDqTEJl8m+UOHvMiUQfUGOhe/78QB57c1Rv7H0a7kxE
2eyHhizbQcrKQkqn7hX46IFdDfa9RCf87f+yFKMYXMx1bWx63j9T0U5t5yp8JDl18tYJuxg004HI
C59oTL//HxajW0T9o1KgWJvPhIlNTAJMTjgAcOx75hztsCfCg6TLi/3nSx37ViQv3EkYLzu477x/
LlhMwmoLOhjszOIeAwvnxnKGU2M6j4VpjJA5sdxEqrGdxFvmgzUnC/uubGFOej1s0XOC4/gU05na
yx6Nz+ePdWxn0OSDpMjYSLbi+tj/RC2jQypeWEBmuGiVfrogimtS5n4xyio+8bE+PhtlFvkmHROb
Hoa5fYMMXM1bWNWrhhpaT1jfV05zgQ+ddVCbZDjxYEdWcxhDRT/270QZd7tabygMEAdKN0fFuogK
V3lMXXQYdLeWO4z5whMp4Mf9gUu1xhggbnVC7rZ5n6gWlH2lQsoOnv4sVyFEYejjw+ef6+gqQAMc
49XZ2dlcrIoyWNOCJxOcNnxXxRA1N5A4T3mZH3l3a2YCwELvnlxvc4bpnqOJcmDWl8M83GlauNIj
0PpeiGK0fuh1mP/35cdaBySqQBGGiUP2ZkHDypskisnS8RUjfy7030lpf3HstOD0rrGWqQXAOaRA
m2ChK1hMlMtA4VMZeOe2OMbQVRalD+0CWZrKN/ty5kFcNylb8dUi4dPW9/zP4aoHie5mcGH05XV/
ZS9peK32ozF+ObojqlCZNsESRPdtUu4UcHsge2T4YXTVrsiKP8tKK2us9NRorQ/bjykk1KY2qJGm
M4xkc4/g79sovYr8UKvn5LmoFLnLuvhUX/7YKhxaAHyuJbKK9b//89pyUv9VZAtPqMlhpSSNEV+J
xCxO3L5rBPjXih2DcGBhVadTZ7DJt8ANjFNo5TbLNNlo1F5WOvjsjPOYGddDL+EFpq0LLw8RPjEG
G8366zAc1wkTw4DBCYpskE2MwqocSsDawEMM5tBIG/+U0IwPXzxb6yLQEoDByTFQ9Lx/mynN9cmK
WQR7p/ASDQw8GSUKT8zrXAPPu5dJm28de0LTjpwJAsb7VZqkbJuutV569MeyUu6t5FCo9r7SdI+h
PaRRCMoYPnFi539o1ayrImqibUxHg4Gh71eFnYgT8GS9TP2FGztXxbDTq9DPrTRYlp+fv8btUvSm
KXcptldmByOgNrlagmfF4rozimNrim5wUgn9fiyGSwX79p1ThNDTuLODzxddv82/b/Xvoq5Dzqtz
HrjJ3j8f4HOECTCLxgidRkgbytoTxTvJR01+iiixPXbbxTbHLpo128GqDmko47Ou4hIx6zIY+e7L
j7Q2q9G70QEl892EkKaqGLXGUBUaMiE0eiSD944GuY4pLOGJA37kgd4ttXl7phWG9lKzFLrHEbFE
EZ5h3PLVxJDXBv+AUeNU8muretNP63sthuGP8yMtZvNspHsOsrXY+89f28dn4cpCbQEas7aZzM32
oyDBCWCieMQGNPRwy3pWM+35/7fG5tOgnlhS00JoGSZSUo+38Q465ak75OOepgWB7avDuyL46Zt4
NOVKp0cLNm1VO1i/tQmviBzx7+pZYZ8axvQXn3p/gNbFuKjW5ILYtNkCI/4LYh5AyYDMcaghM1UQ
gtvtVaMU9Q103mrfWX1/wFhW96ck1c9x4M2/GIEJh1zLazmuOnjZqZsfUdS4txex/dNNUBrUWDj6
k5Wdytk+bJB1ESgWIIQ60MJ27n2BpQwWxdFzNteFuzNqw7woSzG7Z5/vkb/N/H/eKIQb/lq7t5A5
GOXpbDYi5jIDQJMC+baHzQjdT7vCaq2/MfvI5BArHVKoyUS5iOBpzBgugpq4j85NzE18ftup3bR5
7JX/w7FDoENRRsbqblKspnTKUcpp9BY4yFfNlGGF1Brdic7D0VVI65k7C8bhbjvzRmgnWUk271kF
GveWdx30uaJ9LV79fRZApxV0WHGUbSRZKiZB6GVMVIwZMNIg/L4y1OUUNrk5f39XoVSGNwK3g6k7
m92YOKWOMx8OFKggcq8VWX454ZKwT5DPnUgK/uYW7zcLFRgPwzdi2JthbWKjEDjq2zPvLU6bxx79
EI5cxtkSZgeckA9m1bz0yfjSawziEeG30ux/ToDbM2ll3WXn2N2faoSsacjmB5Hx2QacMYobIun7
CxXRBsJfB+d9VWtc40+BrWx2UbYAqHdjzVCofZYshf6A1Vzya0kwuT7BTjqykYCu+LY6ADejmzbB
TzY0tN2e01NhtHee8ZWusOWwHz8/pEc+8btVNocibBa9x7t08GC2YUBsVVUA5VkGdZzmwedLHX8g
16XTyAVFBvj+hTYoZ8MyZ8/2SxTvdXdS9lLHwurrqxDIGQhvqQAf23lzLsMbchzd2EdVmr4gvG5v
lEGxHj5fZX0t281hgzus6B831JYVB5cjkkOBcDtLtPRM4p+M3ZiaAzzovZQXxpAO3z9f8dh2pGug
QufiWqAWeP/2EG2X2lggWjRo+l1Pmjm+MmVBOUdEbt4VeNRhxGZZdxbyGf/zlT9+N8j31HGcf8aM
Anq8X1kZQXGUJsUNxBH1dZqV1SF221PAysfnA54ygIqAqVRKufVX/FPJxWo9WKosZg/B34Nqma+D
cB7DxboY8IPBAbY72KL5GlGG+Maa5gqww+5wwHDfr4mGaaScL2evbuwi+pVgOjn4UjMSy8ewVsaB
3gMBHdoSr5wTn/PjBgJQpZRkq1JOkq29Xxo6Tuy6GUs7FkRqYwrTXSXjesewJAQTXXOqo3Hk9bKe
AGKhuIOGtOkGzdoSikjHXQdL5cxnSLl1cIteCSaZyQMy0kesA+UBd2P38Pnu+RhgCF3Aj7Thmelk
6Ju6K16QVi2rYyMWSYqfqZUSZKJ19xLHrhMB5uhScKyQmFL/QD55/04xJhrtQsF1p8wBw30F643s
NsTO+7XsVhuRzx/sw7FY6S2asMRKv+Wy32weZUKY7ZgIOcwJYxClwTBLZgxf+3yVD8+0kt9ZYkUX
gKSdTXw2ckR9DvMKfESdMtBE9ie1tS4o6nw4sdKHHfl3JQpjMiP4qebmsndDSM0L9llI2vCt3ZHR
4UGdW7H5GzGbg42bTMX+84f7H+bOazluLEvXrzLR96iBNxPTfQGTmUyKRqKRqBsERZHwHhvu6c+H
rJoZZbKGeRTn5kR0dEe1StwEsM3aa/3r/969woOy3+DJbCRDJLNPPtgyxzIeS5iTzo24wAil8Ggx
Kv3fHYWUCTV3KprMv3dFPWxKh9RqaIF2ss4ImnigRTQ0lzPR7roL/noiELWgN7HwwQD1govlyTyn
wUsBIoXORIShDMkIO06TAAZuHlu242hfJNU6EwS+G5LcLreVVQmOpJBI4fj15YqlTVpHt0jStYo/
YYhueE7VS7cKVk03jt2vBnhzH3z8Ok93EoXbmEy0cVjS7NMn837KS6wLSshS+udw29AB/ojidh+e
GUU5yRKxZRwPczLxe1urnThlmMEnFHRR+QZfF/fl4Tp2bzv/mSjCxfXvzBp4F4Wejnpy1s1qmeVd
wqikfjfJTvHvC29xX0O3dmW32qhufOY5z73N9c9/OfbokE9zaeV0LRsQHR7+fV7p1WdWwLub2Olj
nez+DlRFpiejjN4P3qj7Urr7N+/u8eOZcVrXPv1mp2lzQnthNjnD1P73x9KHv+L+3N8+fzzKmYlx
Ggjl0ygGOWOQfpO4whuDaqtdqf65D7NO46P1fDz/TuviugRFJqb85ColrsxDiI69asV+yCxxJmI9
BFAfDXWyjouu7CwsPzu3CXC98kiqeLCBPNs3/eftU+c/4A/0/zgjjJOtV0taRU/XT3XVBD8y7/7V
2D4/3mlnHu1vdqhf94rT6pBtpZ1drqPYxjcR7hIcfOsVv1lmmGWcK4gerqMfvceTLUPD9kPN18U7
ez+WjbyFqxV0m/g6uQjdfHv2s52biCd7RWpLqoED17pDYWpwA6zAtzaA0LyHxE/8N/rNXTyF3Lez
A6/P8dFznuwZY1RgqN8wsHan7rvH6rrZaz/CW/Ji7ezWz/N9uU9utFvj/uOFd5ohe7e8T3aRTKf5
lL7MPx+48DisXYxSPTztzs3O9bD84AlPi/XkLHO9XUeSdro3ejQCuS/WlbU/d+k4t/ROZRVRPyVm
tQ6k8RXxUWDGDDtYYF7oWl4dAPn2bc/2zsmxz01VUz3e9mlFyGdlnapNgFbewzzFfcQd+AYG9QOG
wxcff7lD8PHR+zzZYSazi2mTZzh1i0iOw1QKlGuc0nywYZ4RoF1xL1t3D3XGnb9+PPbfnj3UGukM
WBvwUHsdPyqGMXNujIzd+2NgPuabeDNuZj/bdBfq7lyO72/Dhl9GO505XWYXpbxu22CTA4WFqfkO
54TuOZeFB4Hwc3eLIfe23eqfnDNv+e82O4oIGhdYZHOkVo8fNMX5Op3bunNb7ORlhcZZvK/0+VWU
rZ8uZ24fp8cTwTgZRvRGCD8oS8one53ZJ2oY5/riSVqvbTBfwqZZaROgbfNyZjWuv/evk4eh0HGi
IUCIjfbxNAuY26o5qQMorpBm98vKKUtEuFr+m0fFOoqOfIrbAClpSnTHb0+HdA1gEi+lnkbfG1ws
rX075J0nz2pxk9ZF8UDrpXL78eT8m7eIdHgVcBOykxRf//yX6KvCb6HtauCPECzrAKNXTnq9Lz7j
f5+fmR2nPd+UClTucAqFQQZTuGIdjwXep10cS5o9qxxKx8NCo3vAWQ6DptYgxXefK0OPg2xhYYRL
DrkD1VpRr9+2eEYNF01hqp+RpzSgitqktt1aBr/08ds4jUWprjJz6RN06ImnR+RkTkl4LCWw3CcP
KkKGN7CmuvAjiieS2DgIjPVg7+daZctPhin4eOj3H0LjtaAtc5jRSEFPjjTMV6VxpsfCa3v7e4Py
4qHHO+gGw8xzEs+/GUmloGia6AW4654mXqJupdQ56oIb3moGEtOi5Fdzitkn5Z/Xj5/q/cohPag6
aNvIEPLdT7a+yJKnosKJyrPwrAn6doLJ1ERnboHvjmU+2+HGrtj2qnR8d4ZRKtHSRQxeKMWhOwEB
ddMi0tw8mot9IpYqsPIwD1Q51a9Im+SvRjErZ/aI05Dk8DsgmjHZKkil6SdTZ16GMaoa5q+N/bIZ
RFUo3emZjKDP6TGtucBxGM+V3367a6s+AioKO6tI+nhBTbMTm2kGH17G/NNrpC7ZOZ2snnmyv/mG
DsrkNRGP6A2h4vEo0ThQZ5nTAT8WEJxYFmEMDP/6zCjv3x+5MR5EIXVF8uC02JDNWmb1qDq8ZKzL
q1zvFD+RsIkZMf/0CzGFm4/f3burGq+MB7LX8jDCS3oRjh9LB7tT9pYF9lYZBihFErOF0BGX69if
OsjQGMcbw5RuYCIPzy2+hi9R50S2r6AsWDZprZnnXDHev+lVnoFiYm3GJlhY//yXzVid5S4HaYvN
/JJE+7SSlosQtMuZK/77TY5nxnCEF43mD5LM8Si0D1Mym+3Ooyet9GUZ85wcb6CdbBsS4gxjxGx2
6oaLUOr+0nj9+8v0H9Frdfvnmdn96z/555cKp6hVh3byj/+6qV/Lu759fe2vnuv/XP/qf/+rx3/x
X1fJS1t11Vt/+m8d/SV+/l/j+8/989E/BGWf9PNn8drOX147kfeHAfhN13/z//YP/+318FPu5/r1
n/94qUTZrz8tSqryH3/90cXPf/5jvYT/+68//q8/u34u+Gv0jVXFj4R7/p8/7L/+xutz1//zH5Jp
/kFqc1VF0E7BFrY2oY2vhz+ylT+oUsuOszoPUIUw2UHLqu3jf/5DMf6w6RZARmmhBaTrlBC6q8T6
R5L+h0pLiEMDItpihYDM/Md//XJHX+l/vtq/UYK+rRKAZzwMM+J/4p+1ho0bCEcjojwUjliDHM8Y
IrDakuKqoOzpbGfcMbTI7+Vzt7rjHeAwCs3BOoVPMolrwfF4lMSextwWXbGhkWdT2tmncbK2Sjxd
54Ny5pw/ufUwFnnDVRZKSyObGu/9eCxbpAkdtG22AdEcN19n1BXqpi+rsfpqZ6vagTimMjaGROL+
rajtybwzO8OpL7Iu76bHOh+xF8WftprBexR02++qSVB30mcgFY/4xWgaDnFteM7O4N2XoG5oskmu
DYvUTk5Fkljp2w2gmnRTOw95fiOB+cyy+1+m5l9f/9evfXKcHl4Os9BkS+QjkDc+eTljWTa0ZYTJ
ZpaSn6o57+BpXRsDysxp2rRL6QMVdtsRfvZy7ru8mwPI+1BwEZCq6BTQnR5/F6PD5bNSHcin7ndu
Z580l6uhN3BHgxi3je6dbUt28Mzzsk6Op/c6KHqI9TZBCH76vHKrcAMG57ypgmVTc0cL/Wxv+/Ul
pBC/fPh4NHU9V44WE6Mhi1utS9bWbfnkEc06jde+m2TDxfdl8pMv0W7xvyC68ZML0+380Z+C2H2D
WuTeff547INK8/3YFKCROWIHcxqB6ykhpUjVZDOSUFZ8ZYdzX+8C3PCtL1GQPDR+1LhO5eOI5vVX
YSChsyTFTL/RptvZnnVbXo2X6eduF23s4OPf7STx/OesQ1z/37/byfIH413aPYH2xgKwbbjdo7VL
gmFfP5LDv+DWupn2cXDuaxyK4e/eCPo6ijl0nlMgPJ5wVol5nwZtYIMT1U7bYAq2sfeqN+7sILuW
voGOvOxv4GbyH/02vNE36iWNSf74qbqvbtu9vqNc6378JtYJcPwrEQatC5w9kJKsdnITQIYydGMu
YAQu9Kh/ooTbfumjpOsvBSJd/+PB1rd6PNja6cbZw80WpeG7+5+Ug5I3s3SDb+yU+3OukqFcp+fv
3W/Wz4vsgUov2wlj8V/HL3rsVCzix4aBIv3FLITtDawRDBOXc9X6d3sItkBcBIhv6HJZdbbHI3G9
lkobEGsQNdLWKcxAdfZlkuEgf+4YOVQ4j97eOtTqecT/oJM5DVqXPlaivBMM9azvpwvqFwHNahsQ
yLioXyaB5XW+tZ035XV9rTwvD3EwX6bb5lI6E8weh3S8XOpfhIwmQR1ecsR1x48safW4FIgFg2lT
+sWWhjo38/Mz++TpVKEahTCQUqzNZWDtNz4eRDGTBVtIlkqZtEGb4BIqnZmMp1+OEWgIWsMdAlSU
oicHTyxitRTxzMHjkfy/zXfV7vdmOy/I4GqBMnRd61wAjh8hQuzUWPPqHztRnYyNxXF1TAPPbGWn
L8qic3J1tqMpnTCeFvzjUZx87AbQjUVQpp1C1qCFpWy34ZmX9XejoK7jg9BdgDzlZJrX5AgwtCiL
YArBjPptx4rw1J5uhDPf/XQ/Wh8HRQoydZIGuP9ox4/Tj44ThWrL4wzwnhQVfNNCbwtOE9hN/N73
WYeiZZEUm0J8Q1vN8VBDnvdYcvDmYtVoHuieqK/zkrzb747C3GJ/5ZrlrJ4PJ7OgsWEJOaLPg6Vq
wm/sF/A7Lencmnz/fWhTWCML2iYYyzk5WaBZEHYWZhrQ8JLg1kvbGK2aypnD4nTJsJMyCqkq9oA1
oDiZa1wOkricDVq1zEH4JuHpLsfr+goYcPtFN8pzc/vceGss9csVVaRoZUkkArzrZQlPRKne6Uaf
7nSp03Z1Bzzg42+1fvFfd1gmHvpZ0+Yiw8Rgoh+PN9dLjtOsZvtF3+XQ+PRreTQrYNZ15qqmdIMX
fnTmlfLu1p/666icG3wwpiJri6V8msi2siHpchTIOHxH+TUmUMBXbsyu7DH58psDXXS1wCs8Uqds
JFgIL50/HWikUp+O9/mBUZoXrQyv1JAXkHxR3A0eMspo9moLvGm/gk65bykXxoF+GtFp/EOLgfcE
8hzJt6m5olJjGs5tH5RlvUGCA9As1Y0hcvVGpdBFlyXA1V6owFfBumBCGUNXvzdb2vYAQ0NqjYoV
2grEFICrc4C5mgewa9YLyIpmmsjLpVVopIzKAwhWxcJ2euQbh6ZXZJoz3WlmtCiYYB/QsTi14cON
PStIWaMowNzqK2kW2zags1jJpbd5Zoppq6xUWoyCx3s7m9eK3AFbG9OwC1Vzpdk2ImpxGbZztsZs
5d1CSTCucHLuuyC3Ct3Czd5SBt8UeadseZmk0RIzD2+EKBJs1g9Y3VwblNrvaQvHVV6uh5/aAcLr
yKN1bdZiKINh1FMoIiuxd6hT+qyXA8jXiBWgvvT2wFbhl4Kfx+X7awjUBxO1AwwYCBVg4ASD1HGT
/AkMPsCDlR40Dsz6BKjwsPKFq5U0bNf2WHrx3C+NuxxgxP0BTKwXTVnvYTIz2rhEIEULdjTNM2sT
rK/prHzjP1nHygF8DPHRelONuKs92t9kcGSWAJOM/K/C5xY4BRhvRSd/nqWtFHEMS+FtdoAtx1Yb
JskF8Eccb7ftCIw5VWfcgMsDoxkYGLzmWUVQAo8NjLMDHIabRuP0nSvsIY18SKuVFXQHArTTDtNT
fOBCQ6iAEZ2uuGjrQI6ODhTp+ECUVg90aTRnEHpTzMJDVy2K9gFdaFK7qi605RMw+BTNxYFXbZlT
aAfGOEx5EJfMQLdpsnpjKJW6nYtytKHAUDVwc70UQN0doFuu1C/aV7Cg5aOCPPqnSnrq2QKvWftV
LwrN67G25AuvnO1RS5Q71vRi7FpTS5Ug5d9+LswCzq5ElPgiDqTuqLOGN+bW0vjLAeO9AHwBtZH1
4+B2aidTHJyM2LroSx0EVASHBFLHlGN4IZhOsz9To+F9jXTVO0Y1Mb2dmh5uL7Y7+6HBRB8adm8A
XWrAm5Q7tcFy2hsFR6wrz2Fl+7E6OJd1Hs4AS8xBFh4OHu1yBaG8vsFW27JdGUrmtI0kqNwXU0RC
wC25UL50aZFEAe7z0p2s9WDpOgw3AHZXljG5Jg2TYB2X2Na8Bg0K9GgHP5VtgmNG7YXVjEM8gG4l
CdLUlp8yYLwq72WyHtQxGZ5qwMORH0m6HEhSkWF/Hmn5tpRycW1bs8x9jFf/ySiMFC9Wo+8fhKYO
X6C7Dwrv0cRyuinkqdsiQ+8vOwkFskt/nfyqTqIZvdHqrOu0JqXh49nbCdiIzQRxccKa2fQVXI7j
C8z27cRL5yR9y7hByIGKVUHoM98InRoVbJ+v4NyFPkgYswqOB692t03Cbm19rPTUd2TRYMFbFLRJ
q9OdUSrSZ7UbxsIfkl5Sg6GSjNdIKnXnoga62tLH0puaG0Vd0vsD8WKJ1bCaT6Ajgeq5YVuoFPab
RbmGPVTHnlMCuXenshthXWsN1JC4nyh2KjQEGLQ4tMx0KbTDFqJl2yxgYOsi2s6REqk+zdWwPTsJ
DKLbxiE3BhC+KYq/OAy3XVRnit+rSQ6xPXaS7y1q+oy4QVqK64geprucFUWlZmzmxbPHVoweQMme
zbQqktazh1phV1q6KaJwVXXPkRC6EUyFnmuXYgY2s9MbZYq9GKjV67h2t7t22rUCAk1jpp4NhBHK
gNa00WZIzOWr09UgwaQZO1fPwsf8U97WquKJws4Z2c7z1qWLNhzxwg+TLGig4MTQTGxc8/VCDJIv
0K4BeM6cpOPRVf1bVArV8LRRJG9NKmHuxkoPbVf0SpRdAB62sX+2W7b2cRESbvaR3UEaGOTutZ4b
3PMaaakk4D2TdgvLDBDOGOqsSJSwiemmXEt+Chu+lccVdGi9WB8NtENxZKu4fdqol8pEYKOS6aWx
sJgtwDkk26WYtqqcPguC0qbyusKpnkwr7WHOaMo0uKsDJGQ/YdCdM+SqdcmGMjAx6qLX+f/tlbwd
cUo4w1MkwH0EKdBMDgIjxbG7XrsnvK5qk29Vn1k4nVAf+hmi/C851opa2ccgZmGYNqls7bgxQ1tV
xxyMjxjE/eIMPZxo7u0/U6cUl0gZs8yVqAJHhD2apHISFOPNYNcFLmXqqP0E/bfU25HEQgMgZ3YG
X0naMHanQiT3zSBDrZFaFMq+rXVgU7Qx0p8Lo7ReZ8sJJ4aO8WPs6mjSXGdoCSCseJq3OHetNo3C
qH44YNdMiq5rWEKVGjyh1o8zu5dZz0ytolOUIK9YursJ6pKE7sAcpKfeQnft1p2SaZvYqcvvUmXR
NKdiUwfKu2nTb73esvPKZkPMoU9t+n2YcPr0mmYhsuJJ6tfBpGlpdbfrlx10vWrymqFZ9AAVqvxm
Qjqj0W/UW9XraLlFOy4v/VNb4I7jS1JXrMhCVTzm6pJMXgGEVveNVGnvUg5aJTDldLgLJ+HI0Lb0
aaH0wj5nES0+60m4Lg6ro53Vk/Jk/pnKE2CjTpLhF7kOhb76Gi+Gyd5y+lbdRiRq8tyCEV88jSV1
IdpUGCvR3fiaQ9ATHn558RUYpdnxrNZZvswWQHg4aIr5s+zj8SUxRsz7jKxvSw+4SfilyqeQ+R2O
1n1iGrMvR4CsN4mSGf1G75JS3S1hizAB7A8Z7U+NE4vvYFO6Bm45DGpACFocdJpZqH4+9oXYdsOg
KPAPAMtt6RGptKAaNYQgTUM8qLYyFpK04SdLIJMNenDgni5bQFzGt0z0E41AVRfHm6o1SdAJM6cv
SosWe3b1zppuc/oVoIUWevNCO+QCCVSa6hxWoKa+NVAPmIst2onAHEMDWViaDp+EYqSAh+bC2Bt4
gbLFNbj/XOYMfMlkHxJfMdMGScJSO9pmjLLeAXmkpW+hTXfQJhZlCNmnh9iS6wRD8hASxMzKXDya
mi2U22QGFhPtwnlsm7e+SaT5gVy9NqcegZG8L+VUelkKpa9WOBcFWn8h7B+3NGHoA5MvSQbzusIy
YrwaStmur6GEhdnnoRdmv+viXgUob46D5nZNOH6LaYHSg86WYkgEVVvOWyCSWu+nGcvOS/NGJkjA
bzDzsiSzks+21BIwzjkAKazQlNmhaA3H1Ve1KH6xosF+naaF4yiaqljZSmDQ9cfeKsPaK8hsPOn8
ptFFqcCOvtKablH2VCYSvfNmJ8rpM1A7lc+eRVR8LjsHv2/HKzipPy0UHmXs0NJicAJrwArN9FPF
yBQYY3ZoO0FmJvOPQUXTHyy9WL73baQ/4kSh1duM282AG1UGziFN2WR3Tj+GrceubSjw0BWOeEyy
7F4FgJVIItnKaa70X3tjiGdPpW+to/U3bpVvmS3s1DVzACpbiIRFdIPGQxt3EnQs9vWytoqgFYa5
bIwpGca96VRs48psm+Ne75q23Fp1GLHv6KGTs6GGgO9ssSTfyqicv0l4+jrbcCytZT+VkvzizCuU
skjlcdyZ4QDMvcuNduhcI45HY5sukZxcNCbc7I3Ay6gKun6alc9kKAfrGkl04wQgJ9hA5L7VJdey
hyj3LSTF+pcU0Ts0EBwyuOE7hd69qtB3JlQrhDj7MlTDfJ8qCzmAsuRcvgH8WKjbMeu0z2ZDHHJt
mXMqfx2WtsPJtZOMbHTrLMuMC5vg0HxKMNwkxhpJA7ghcWh/1cmC3bcXWtc+qwmxOfhfKVPczCwb
c5OrpR7dtjTCT9yZFjEGeSpntmuooRQFo77opT/3JgFTki3wsXSFrfdWhjSZr3RbrQomwxE/ZEeI
xqfpaR4CthE7eRICCTAW2tUsvkyTNBZXE8e/uHEKBXqNWUiV7ptaad0hF16+DI6wbyeBW/q2MOX2
xSisRewNaJP55yrVxq/ynA9LIGKnd3ZzV/TKlZCrQQ4aa8KiTzL6aHxSR+zldtmgVmNQFqIBZA7Q
RoHQlZTfi0pNlK1qh86bAkksB9LExegaAYSUcGVuzeYyapOu2o5tGyk3g9Vmy8VQtGC5WMwdZnmJ
I+UgcCbZBmw/SA4K54KvM/h2LHMmptArf2qQeJp9U4exHq0WQ/V4WS3ARfw+0WtCQHngfI1mUnHX
ptbCAMNKZ62qQLePICHZsXFT5YkSXXa4SUxYD6qK7ekiSRQbml+1xjZyqKCTo5dShHtNzW39EdAN
Z2Jeh8MPPTSJPhLNfgwliMR+0pjDg2a0jbgDVAGYOR+0+LUOuSpvFqcBCy3ZWP2TFFr2uZ1I2VaL
xHIHAahuPD2No9de1scWH7kCIE8B/SZ8bMe0+AbuIk6wgkjqKydZ1AiRR2almN6PXFF08gY/7RmS
60Uhl8mb2i2N5JVxbVTf1ErWhA94NlkutSXNfkoEUc7F0PfQtietBIOXaBixX5ZiiljPisgegNs4
toeF5djekneMH3IwC9Veyaw8uyiLPgWKhP3w1wYr9a9DjXhmw920Cd3ekJvQpy8pydzBkFQJpyyd
jmZzGIk4TROy527dn4qbfjA5XNW2HhWvQEHGzW1Sp095weZBi21uaF7OscKzddlgEd1XykNcsB8A
TU6yu0yOOOTjzOj6K12ZzPIOr64yuZWdtlT36bL03adB4hbSwnhsnOhTLenVD2yBrQUQXj2YQVFy
V/CjooY41qvWUm4q1Yw/F1wUere0KgrpOsogoMIcgKk3GK0kBU0z2g25nmHmVKkaXb3KEN8ol0nE
LfWFwCxjtTS2HXntUA/9J0BY5a3IY5u2vSgzucItpsAMXsxt+dK1Ef2QpoqXQ9pPdkPUoSpvJFxm
8Et216MBtdOYJhK0erK/CJw1Ao3zFa6nQEq+BvlcrDmIVTiZcOGReWthI+1Ivi2gk0wCFZwPxiH1
bSuU0ctw5byd1apdPlG/klsDDm9hxk8WnVv3c6xJ6Q72O7eqmaWKQ+WMgePeinq8LWhjpmM1V2ez
9wjTh8G16yin+V8N68a3aGcl6UcF/nvX21SiW4mAAvir0B7HOF2eTBQs38Yhb6ILJPeKTkJoZoFJ
USqNuzSKgSjUfbbkt/NU6qwArRP+YCx6RbYhNldDeegzHi99zv1QMoE+odgd5IuI65PmTn1jv1QO
1GjQXkV0pSYCA6EuLJU5EI1K+hNXeuM2bCXre7jE4RfMhMLwElolrNGQotd2ga9ABVFkrLwM4K7t
conBWLLl0r7H7Wnq9x3mQLdYhsaZawzlsgdhWEs+pDo+ELcL7sk171oHFtYZUzCJpb1Phqwi+GpK
bDtidRy+K6LU7whdlruwyEC6Y9mPzkd1VhNDOx2H51qvpx8azpmtH5OcHNyhSLoLpclBiC0KiyiA
m9w8IPeQn7SQbxd0qkE5qx4murgGS+IHJfPQm2hAeEGfgC13ozvVDfBz1Z6VW80qG9uX0mZlks9N
fTei4fzcQk+9wWiZHvq2l7NvzgxTlfk9lRwxK33SlePQuq21tISQS2vxl7axrNSvYmn+iZyO1G9J
E+5VJmTCfMtYVs/E0jSvkzzsje1gYhe56VIh4TdQLC1NYGbb3o7GwEk+NTLAzmWS3pKo4BIFgTGS
gsqeVdVHhpvjeJLJq2LQpvZ0EbbIoAI4bSUX+5jMAOFKREqmq1dZKBcoZ9yzfDAs44ezs3SlbiUe
WSb9kyE6SteZnIOtlNu5hvVnJhbg5dKJuUA0UWpvVWIGwh7TidGZxON3pdCU2GvKKtoBJoRJ17Wq
fleFpvVdDKZV+VMKr4ofNDZvK3YoA1a9lHQ/qiHZBrwJotd00LsXp23aOihEnLyZGlB7V6NV+qGv
nempocPwxmnyqd5Io9HfTGo5YFtTxd1r2WrS0yDGJvOzCpE6WWrTwGjOVh4MCgjcGDGtFW6rCnDi
GBUKtgdzNGRXz4HAX5o4gnzrSbXKkEtzGURv2ICGzkMiNTUM7Zdm1AfSqAkHg9k0duY6Se3sc60z
kPYSEMCeKpdZDziw285fNOHgc0zTumvTuPrdBGm/XlpLZfIUs7UdT89Epnh51FYv3UzrsEfkBcnM
ntbu2gRRYubSAd4ofMt5qCHHDeWPfKycC6zOhtQzbbZrT8unPAyWuSw/4/xZ0PLfVwTKLVdsvBCj
kQhaFkDovFFhX9071VDcqRaJC5GaHPhY5Fj3aaSP90KoNGu3UWoEgsiS/sNl5d5qPfpAN4TG/TOO
begDEP0I/SqIt+BkCfU7Kb1TilANcq3R9yYWlptGg3EEwEPC7iyqnBDpamiOXy1iOdowxjS9KWzb
eepJPbzV4djtVFXSREBKuYfFKePTsl4qAzXeRKYpQADCYbypuIrdL/GQ35BgCz/1Bnhht4nz4buq
kyzaWJyS+yWarJ+Ap3MrkBNdqy6xkWCTWap0uW/tXr5ElaFcgfGrew8m2QJa1WYRkZvtvkXLJJ4A
t9hkxRD+PzsZHZjcImlBBjxopJ+4x+foOUgtR66h5aPtpYCQn2nO1lm09G6+0R4r89NSMT1M2KLr
sPwIJjx5kZ0fej+w8Fh3be1NbJGLv9Rd9R1iUr54yhhqGEMQsyhsgKN1pwlur5xqtbgqJNDOzFGC
CVceLDMnkrb1lmxTBVZn6koC6aEtftpyYz3Swuyg4Rjm4j6Ru/IB+aWCMkafCkr382TNBF8pRE0A
Q0Xsl3ov916aJeF1P7cwnfU60bD6z0vnuxPHJVh6OySRoS1K80Wz4vpHRPyEIWCbrvkJJKevi9ZO
D9bstN8MHPVZmXr8SoKSLS6kMI72xtHbTyk4yZeCiju06aoIJ1cvFe0iVYa0CZymTB7SuBOyJ8OR
/qJHKRfgZAn7ismnsRojGdzgxrAkDOFac7RWbvgIybqGNEXwmxAjeKLW9Z9zpEKVtWqn+LmQ52Ct
jtaielmdwjo0AZGnXtvGGkspzLoXaqkTfFIQF1dWjqmpq5K/l/wlWyLMe1W6eTZNmKCjkjJeTgDG
syTCyTjLJTNVWXOmujqHKERFWa/gmNi3hfPZqpziYZHrRoesqoQ/JkFV28WfPKe/leQUdzREszez
VhpPuroGZRxnAqVUqoBZHpE/durkjjGyvGqS7B6EXKs3a3EsPgAiWbOaThIvUBQRLsGoVmnhTwK8
PRhQUfLMIXZ5fs5LpI+4FOm8tkmrGmSbcDD9yZw7WvdxJ0wCKt6h2PVLqHaerXMduWL3N9Uz9cd3
hWMUkEhJSHHTh44E7qRwLKw6llOnzgNpyefAInmzm8zk8eO66rtBqLKj7VtbaMBivMMeSBlgaDEX
CqHVqO5Go81vAE73v6m3WJkAmB9pOMBqmg1H9rh6m7KfrV6LSO8bqb6ibz/8Akyn2n78LKcCBWrE
6GMR4djMwNWc9WSURM1jQdHGr6ok3FVSQfKyh8CiyeW5Tvr3QyEcOHSwIIOhp+GkHI0iejbNSRi+
pDqlpzdAWduogqg65MZvTgOcN2kFWT8OdnY06KyV+F8q7Zw15npN18FUwlxx49Y2/bZRiI8/fnun
M2EdR0cgjJKAezxCsONx7IUcldSBO+YkK3aGxYmiSPY5+df7Or6GBoK+GhYuJfVTnV09dxQ9Uf+A
CJ21L6xoi3MbRgTkkDj7LvKSVLgmJvm3X6KGRQV6IsSkSJbUE0FJmttKOM4kJkqzqjdcz5WLxsD9
+HdfIbI2TMswsmVR8d/HrzBJhVlbS6b7Md7NeyOBmCOP7XjGq+X9h0JktmpWaBBgmNOGN2PKYjV3
+FADsnCucvLg5Wk7nVlMfzMKrB9mBFOBhqRT01xjbIyRjBMfivIL7tdpe29V0/T68Rs7lZEgmEN3
yPdA9m6vzignb6wnNhd9rfm0hE3k3ENlkzgzrC0Nn3LslJvbj8d7P/3orVo9IR2EiBZe5cfjLVVX
EGPwVNwa1JuEZp4tdpjdfVha0u2SUV6IbZu44ONR3+8WvMaVO2et7YO0dh2P6ogFM6Y81hCvKIvr
RGTkQr1PcArGouUw1G91Vvyv/RJHPRYf9l/8f9hZYTF3/vfOik37Wr7E/7YVyXP5/Gt7xfrX/mqv
MJQ/8DxfeXlouzmNVt/uv9orDP0PLM5W4gmNY0gz1sP2r/YK44+1swotOlrH1dh+7ZP5q71C/QNZ
EJ0VfFyUK6uxyu90V+DlyTz4RW6EqG51WCNSWWV8JNLV43nS9IoKgYhopomAA10IiSYgb9bxm/Ec
klO6O1Oa4R6fGxM4hqQZn7Q21sV2xJUXJ5chXLxqmsfER4FSyVjKygWZCmyytgZ3cn2DF3K2SdIe
ukRvLOOu6tWGSkU7246bZKY0erWIzGfyTCQf+jaObtpOqhDh2zoajKjuJQFzlrCEa+WyKL6A1X1R
jW335thd8TjURVKt0ODe2C1WSDMp0XXVBAUJTXmrz8gBSHQIXJe6/8Peme3GjaRb913OPQuch1sy
B82TJVn2DWFZMucpyCAj+PT/YlYPtrpOG4X/9qBRDRRcciozSUbEt/faO81T9Ukqy7/AIzly5/uR
+ALEk7PolKF/P3SKsTjV0c1Zo7vyrTL08FCZUfUlsrKZw9GcDy9sWjmVjmoujZugXdTZYqIkEgQ4
6PeGaSRuprALvsvOzl8QMMIHzh6N3jUde9sr5seGQylXu6ZJN3ru01BHc8XR0iip1F4Mitvt1G+e
ydvyw2d4LGtgIuQyCUHedh7ntlFekuE4IQR79ShhTJu5tpLJVzRYSG0AhUHq+AwKmyyr4iqqGqZb
jSP5Fqkgc5jDSGO4rsYce87ESFocwaOLKKYFhMxwOxzeNoGmSEztlMNBBEyy46msna2SWNh630dr
d9PIhYYxqxxHeYFIoaaYEOYV2JHlLsMLgukinhoqbo9p5FW3bT+PfJ2235Br17Rlnqw4cN7ySNni
SlaZkZ7bjSNe0MTDb629uG8+kbYNRnBfP7ulkX2u6SNgKt+sM60BbrlM8WRtg6FQrNK/WCevZmq0
jFiXevx0124wuO9ZO7Q0gw+jax3ywqDBjHGTKp9w+SN1TJTU1InRbFM1W/IBxxR+VdcExNJ5hFXH
dQ6I89J/CAJOgLFp+OY50bKZtWsVnfDI+37Ptp0A+fxRdGXIHqmwtl77oedmY5wq+xfRmo0bZyJT
rzadilgSZoUlIS20eGmwLezUINDZReOH911edMbBmdd6o5975roy6hbj3K3d5YeY0qhAYGNa+g0+
bAq5E1InuGxGav5iaNIJp0rgjWW81q2fHtqmMYZYjHNfobopVhZvqksZW3VOA+mMijclwzjUPV6u
DMvWmnXFi9n6+fvQBkGVtH7QWyj9pscJznEWMnhypztTXtbeT6tw1cGph55LquKi3xWBu8mtHelZ
+161ISoBw758Z3CW/IEA2pNBXk6Gv4vK0B6vfFwo3wJrHPJ4cR3xiURvNK3cEUjyrlGzE6PIkKA7
mXeT2ttNn1o7I9tQ1rmz5cUiVNeD9vvZwbJ7szhTRtscVen1DBVrc74/2WppyxCk+dQTzaBFOwhy
1qR8GhscZszCRPdlGtIBw5JVBCo22sp5DdOhOxa+KL7WC5sddOKJu0hrpRkNiTBMCkREgLDRmC45
xKVPbjVPxcVor2sY606mGWpxxwRqCfHZ8OOMaWPau5Y7LHiWQzqATN2k0RW9FIwRXTtZDS9KuSaX
0NqFdiVVUpRtcMbxuNKcPY1RXdSpVOhBONiY7AAW1zjfZ4YC/7d6T3qjHC2T88T/vnwfpf6wbp9+
4J8Lt/8HmbmYvUAfwQJA3/61cPvWH5xeyWNgQ/wnM/mvhTv8g00lSQNbOxxHKCLW/7VwW3/wA1si
P2Qb1MRGGf8dLDL8wF3gVncoSQ+pGOV0Qdbth7MTuZihXzFOTXI140ZDiw3aZKw6PKVC+SlB+Fm5
fp1Xy31a+9xiik12cpF465BTWqum+dNS0EYca+wxX8c85Hq3RYoxMm+NR80E/21BorJ3Y9ZeIBP2
D0ud8Rim7hN5sMNDd+nQl2my1s/ZQ5cSJJ0Y7VrdSzl5V5abBsMuUsJ7VhVeoLhfARyx7/YLxwdX
E/RcV9bIL4z6/WnJzAhXFEVBL+jL0w1lXqiN45Ja08GcMt7RNgN6weyWLju3dZphbysz+CZcmd0j
jzLlyVFF3rMxRxsSXeasvMNKyD2LhccYdxy/CTNnA6NFk82x54+hezTaNrgc7NTLGGkbU7Y1PflT
LFxebG/ZHTemv1jZl2nM5PU8ZXUVY1HQbjxnjb7PrbZwj36+jBeNGRpyR96IcYt7zq0PYzCVeKWG
zbNHYhX77wZ9a961zH8JcOCs6533q2mfZRnP2psly901zjwVfLG8KcVFRL6psUvHKsrPyYCgxU0G
c0lWM/+CDF3MBX6+AfHiOEG1nfV+gGLvLN6nCkX1wSipRTsuoyOZYNaT9WA0OY6BAcz22uX3y3bL
FJBMnyEXPmWC/qnYN/Pw3PSb1IgJ68MckRup1rHh5jjD+Awp7qlJOX31hXLwfPne9Gopj5Xfqax+
PrPNxvvkTQVe1tCo58eF/D2sGu5IE04mUU6h98PElt5F0VaMwZYi1XEno/6a55/n7Wr8r3mijMD6
ERoOCnKqA0W74mChzuB2SCvOtJGxLXC2O2BPEr7eBXg2KM3UhnlbSle/YSLo3ufVN3+objVvfaHX
4Zi2GI/jyUxnzEVLTcRnVdURi75r4JNrKMd4zXnWU+5mrxrhLRxnPGBp/xU4L88SLT02oS2S4Vnt
o7PEq7dcr6Yyij3zWtaYJSyRb+xViK/lEuJR8xf2yp09F6TCVJO7p7jCv8CzWkdMdEm5j0nftd09
7Toowb7d9eJVG2l9Q2dBLfdrHoznsshoQQ/nunH3estPPQb2jKfV9KWNvjt6l1bJfHDP0to/umbj
hElb5BNSqu3Dx2BZaU1cjFWzHjsSwO9FhMR7jm0n0gmytGMlobGGr1Ss0Aco3MKycd1ZnX+jDFui
BOD1vrWsAd+3mcn6bbLCUVyKKMiver92GAebSplHC+tdsZ+cFRCnX/ku2N90/Q/CTPP3yq7TF9wP
6zdE6hxvIRT6l7aW2AMxAPRf6tzojbijuNLYmQsbPxxZXkPR9BoVTaLTXD2G9uyVyVLZ8w3jzxwK
dLXkVw9g8ttSuRpxstwSIZqlZYe5rsa3QMKG7BSHprepV16w1T+Mj6hf4XTu8PgDfyvF/Kks6uWe
a8whp2y0KzMRqBSYbw3lD5hRI4N5v8PEM0RTxgjXcOHGYjDt7CCDvKGVrrN7eTm5mFQvpNkv6mZ2
CxXE0xLgIE4Vk4ULv4v4ONxBDHXSeBaqvrQN7CtIGMJ/RDeoHESwHsuPtwMS4CGXyoaCP/o45eVi
ml114/VjEdA7S7kUHVlVoK/LJc/cW6vJzFejDNCx0zpPw2NdM9lOVpJjyp3n45O7HbywK88GpzdB
BDzR4bjxew+d3tDTPYHM5orroC3SXapBoR/oQsrtC5HrzrwwhkKlF0I2NDLEa+Fb0o7dedC+ioMG
yz91BlYx7kctzadgXXyx06s28GK4wWImeWZwfee508obO8y0eA48c6rfq7qiq4LzcbgcqGaa+yTE
RKCPVUY2KLaq2v0c5k14N3ItYoC3+fldo2zrNfM64xVBC1FOpH2PrcspFnNnhc30uPDZrLsa/Tk6
lAMWwAPOCV/tRp3nN55ZkenVputLga1NMuOJyuuVUZ11TMMZYaLUoTEky9L137MpW79zmhC33VCV
X/tBBZd57lufU27o71a/5GuyTBGHJx46gdgt1Rq8Bcsin2jt7MyY262Z4DtTWaLkMC7FpoqdGGk5
DVFJKzf87Mwq6i59FPoxmdaGfe0wiXHPcWttWCV45MiFLXac+t2GQFO9hFFYr52VzBH13ayXfnlV
BIX8ZPs0BZwtY+89d8uyGaKV1E92j9kmmaua0u9xyFwiT5cFi3gxMQ89VA0NebsOCyFnfLFy0LOK
TEGJku6eHywa3zEn5ypYEpkO8tn0letgznfdNPYsiQpar6HVAyA45VMRLGOYIIyQPDoxZUO5xh6R
xWWUVldr1PB+eB77e8OjOCKhHMj+yvGqL3DnWWj4YV3V86FsIu+rn3kNqnJEHUtX+704GNIpv7Rd
p549u/Rk3Kem/4oHdHoksARPROMqLFK1PUas4mpCEeqMzegTjW9hoau7aJAdDwyXwJid8Mao2WMm
re91W5SdOrLaRq152XKeeJYlkm0y0riIcjQZ0Y+qa/SP2czwcrm9ydOpcW8KZwX1aiox3nqt0Zz1
6M3XY6OmlzYc6nznYNx8LEZvqOIVC90QS9eyz3FW9cEZRwCHINE0FFf15KBmUbrjTPvAbG25s9Z6
OqPvBAnVWjn4wm5oumKm3DHf/EWtmsNK7nZn2gtSsXPKrD431VZN5ZS2/Rhyln9sOwwjB1uXXYkG
VaZmYmQ9ey5Vho8TzhA/wcIvaM7qW6PD+N6Y2/FufolMkpj3mS8qxoDgckVsOd56Q5qaJXejlON5
sdVex0VflzfSzer5pmlKshbgSrInVhSzOi+jynoOgsFeEkeN6SEfN4OEMszJ3ek8tLO9E0jcRbZq
QYLbVvhPk9OaOH7ZOb2IgBrjnePk1SOQUQ9othRZMpuGOcYqq+orHuocciN3fmsYDbyxm9WvtSy7
ryFKH0+hafvqHCxi/JYBX3XCPR/gzex7wA7fT6e7Ikjzp1HVYZpkku1YvICQmKQzkVWxlFsvH1UL
/hcty/WyzQpvOHgOlOlFH0wW7PKSTtY5UflYSEyKlp+HZu7u8D91zVnX14oBDYfAHdPl/tJK5ZLv
BOroJsRwYI2pyoPdkeVsM6EorYtlXcnxd8aSKUULD5fIwkE5xnSCVZxruGLRtGfTiWXWp8fQmXk2
rjbbg9X0vOyQ0cxIG2OnrBf2CA1WnI5N4i4covFzPvnGzExLYkhiXrC1704RkzenKHA6RXhdS7xk
KfUULcFnDxqvA+heGCyPWNnyzx0qfc8ApE1F3LV2/rk19PKOfanOdm3F1gl6y5NRUnVGcVm5TX4v
h5GpQrZgB2/60qKlqk6zm0KEAhOL2WNrjqjFhPOpFT8d9nl0swZW4exLbrPWkcYLbrzAOUOXW60E
5b69MJYKyGP2tHdeDb77VG5tnrtFaP6CzhvT29mx+R2WNo2wYWtYlphONqdKIgxe/yAv/2+I/T9W
yPT4fz8G370L+fPw+vSf/zMcKPwDvpeEcChYlARmzv86BIccgrGM4F4hNwrf6Bbf/4/ptWH+QZYc
JT4oowEJBXRB8If/mF8bVvgHlL1ph9t9Rrc5IZJ/4xz86/h6a0wzt/o5tnVsJggJ+iDm5F6aGZko
s/1gcvTrO289+lb1u9K0X8/a/3gVco6Y0pMQ4348a+PjtNkdYKolYZLzVXjso+Iba+a12+XRDpvB
neF0P376Fu7+HMH/HIXzq2z052siAngBSfc+JPf25z9psMRI8PRk4LRbUu3tTSM1HrJQplfeuH5T
7LevVQtF999f81fR6M/XRC3n23YstkM+M4+fX5OZfqZpezJ2vVF8tqJ8YuyYoR4xxD7891f6q0+U
2QWxfFu7i/vxlQg4KoIsnAyMsePy3LWwhJQF15yFZyvWbWqdOeYyHWAzfxcF+R/vkdezGdIQ4Uk2
FcevX98j1VmOV7n2sJ9LTO67zp2sT01HC+WuSu38d4GH/3F9cu94hGBZlAig2HxMvfE4pmej5Yo9
4pCX9MU4HxoryP+W14HvbXsV/glQhhzYxg9i36QDXdelL/aSAcM1oc/MX3P7d/z9x/cC5m9vfzkx
slv958dmXYeyd2xxqQBVbPVdBJRwwETwu0ikj9/P9irhlimGnYJP3f4w1+qtnONJnY17CX8bd421
fOpgwi8wEKXH/34R/sUbot2MGgkTYXbLDvj1Uqgcb4Kbb8e91pGfRBluKpoCg98osX/xKqRXRDZf
MN8R6vOvryJob5Jh0Y973ODBzmDAFS96zfZ/+71sTcS2yVCSUNpTxNFPj4tajF1l98O4XwzGEEjO
DJ1l2P3NV+HBsKnKZJfxYN/KvX99L4Q9uEwuSk4wQ1SeIbspjlSTMfyum2K7Cf+tShKjSecnZRg8
HDYiFJn019fhSxCzjAaTTfOo9hvde2YbZvUlc8OU2Qgu7d+I9B8jGan44CrYjDxccdT0fDTy5E3X
ynkOzX0xljizB0zp0jKqAxEe5YXr998yt4mOW+rOXufeeGm7dXEVLJn+zYORMe72If785rf0V8Ko
+DU8NHyunV/f/OgG6xzMdGQuGV4VlMJuBnqd16A978sG8GLn9TTo7bCouvZhqUTUPKd9nYX3Uyoz
fTTqJXvXpjvWF3Y9qPF6UMuyvng2z7q7jrW0ucAImrPFdRrB412yqYN+hv97MFRVFjtb+PTgNJ27
irO6XPo7EMplPlDgJq7gZBo2606ukCztvnrEe+M2Z7k/BvaxyCZZJEoXYb6bycylYw5eLdiZjHDG
/TAXkcVYd9FvYyrKdT9P6Qqfaw2j6uPcb4pLMxvc6mHxjFFfjlWmLskGWCKqmqdmTjIq15B5yOXQ
N1a1dpVxaTvVFF4xUK68XZYZ8qorIGTiOuKUloye2T3hXS3GBHtlv49aL2Uk7JbFZdlqUQKocSjA
gGgzHJfmeE2vmdPfr+CsLtPypgniUG43rl8VQZnUMwbtZJUWuKVX5wiQXT01bPWVD+ENXxx8HgPh
9jvbnkS4N3xluhx8cwf+yR29u8qt/Q7vjOFeuqx3yHirrMqd6U3uoTNGxo1t5tj5rqFMlPbywuYU
PLpG5+1ay14Rw0YVPJhN0E7oz9vfYlYqFHuO6vqHsYoo35kubcwbDjZ+L6dhWYnJyWUGq6qyr7k1
Rg+h0ztfjXwJWkQ5zdhc0SpHXoe7mMvRrGzO+QXWRnU/9v3yBTZc/QDZYn3mNPgiB1d8KxhPpbum
wAIL2J/JkTOI8l8IJwhxPKaRy3gYIvPKFxQsxRsPdEu0df+9mnsnPwM3NleKHIWuk46xNXP8shwv
MmR/BgqBzyWZdlzclGfm48HRHYPu2UaHNEjzvRGDL55H4gi8ozP7zPHRrnszUWUaHRkSwtObNujz
LmW98MgRnQlRmam1PxpVGXwlxqx/MRrtf8aOyizhLpzpYezuIzMd12sZWaQd76fAbo+YMnHXF7kd
PfCV2e4O3ICJb8XmaInbSEXPfiX7Zd8Y47xiW1V2eRnCdtZHEfigNpWopM/0JWQaa1feYO1SObZh
smReAIKXulismXUZxJNre72CECmt6w2vmdIvVbiK2yyjZoPvJvPfVrvuH/uJVAg4ggmPWhgtijps
d5i/GoskNbXtreAev8JaEhsQFDDi89J+ypcOhRPCv7+lyJXhcD9ZnJnsHFEysax8fgzwlDOaCMvo
ERqg9s6VI6ubXDQuWcaN6wyHum6H6tqhKfWLgfaextakLPMyMnLF4VJQG7pPgTLx8zJdwbTV5t41
KRzWe1D0a7iTCCkXCxbDOonyQGvoKzExMo8Y+CRGJfwxu6aq2TKSsFjlGlupFSwHdBd869DMUey3
LeklU27k2OILz7kMKp5aUK7Mn/ZRbjDiKo1Qe+Ba1EwlsjWmH4urmIVpHjXl3my9aL7IvWC+mmcx
6AuEO/yS9mIIFXe2yN40Xa2L2FvCdK+9vs9fOxY0GqymELuU9pT3Lt25eXaEO2ZHIW33iw7d/Cux
OsXzak3Ol3pVQ3BMGb9YjNxJXNqhPatP2DpoASZtgOHNOnbWMdQlOwxza8veezozAJCCwP1SL45+
XfTQPYR5VZa4RtNpiLtFIZ9k+Uo3E9PB2t07nZ0+Ymsr7CumXhreKq9Qj/mEze8dSOqwJ2KAm6fm
rlhiIi2QjPxi9H9wTKsZRYl5qM9SFxNI3HhZMJzjgHPOZlQaHhcNIaT1GJQ5WSZLoxLdu927KKRx
uVZ4GGNHR9YXbw3Wl0ZUKsKBbiPqV4ZdV4nMCuCo0tXcjYEDUXoe9rN75FoOXKaXg/q2mssIN2Fv
UIun5TxeSsfUD2FbhT+iFh8BD2T2AkmdF6uxw7LWv3o8A96MsoKowRzg39tkmmSM9raxeRZtOhDA
ndgzFhzlvujm/C6ybOSUVAUr4wxwkiiGjM5f5TQaReKGRVRwb0hwVKOMLLHvUqv6lHLNZ3Fa2sZ8
LESdMeJ0Otlc9gg3t2CfhXecHL9j3JnXst6nORi3lRcOTRVu1h2CKSjSuFLFYN+ZOKvuHa9fSAwz
m++Tmhlt0UkGEtJrEPVVC/FtAU1lGiVL43Eb872oXGJ3HVIAl5hAAuctW4pAn9emNlsMTQ2zcdg8
7R2021skj+IoxsMhJ56XRD6BFARTXt7NdYuIgcHQujeRefuN7zEG3FP2RLxRV/YPKDADg2gz91yq
lVX9I0JmIcBp7FzyIkJDX40S0vhgc/S7tyfGyCixEY0G+eJr78wnLORzWCjUWyUsJkyDMRXPNUMj
5jBBR+5sDrn2wx2BsnayJTHlyqXA2T4z/DoizXmlpRunpVnMNHKBfVyOZLU/hHXOra2FH1xYyoAy
DXLd3lpTxcCr0U19HzkA2Ekz1Y5/PdROANWyMupkambNl6ipBia1PE/vFUsc1vlJmtcCp5sbD1U6
PvHMYbbG8h7dlBi0gBWC2X9HxlmOdS/Gd99ZGSnVui71kbR0+WmWNUFZOelS1XUQ5WqMSX6hHVOP
i/FVuM36QqbB2mOMk+NDSq3srTuoytuvSrCyhHl9Tgg761TrW2ChiD7iq/a1SSqacifSDdLJ/Yza
Z39fzbQ7k7Ur6ZmqbPu50ziPklUUxm3faX+kfACk1mUjD52B1uM6lQ08zt8NSgDz4xHu4ZqvFr6m
O8J9hnd2eC4JTZk3PRmYWlBNU3YydtaPYj+FYbruhhnRAW3NdfAWpcajQXyHdR7ZS38lRbDWCWPM
+XVtwmXYSeI8WGkcXZ2nwxSWOxVMbP+q0C3jaYqmip2xJc/bbKaJwLTT6oFj5roS59W7nxj9+SJJ
07VD4xUmM8nQN5jlbX137a7vqeyM6RnHHuYvUXk+Cjr8aE9jygFGVXK9BmkY3tVbYlTCLsvv92R5
VY8EBPBLVpZbvzY2mVIxOIx1RyDNStLA6qQh/vRldTG3lagVtqNbeFLsYE/T0ITXwq31cByMgRB+
l6CQ4VGeGArQeXgK48RW8FXBWbgn5gKjgY0UMxs16HDWt4os5agpWIYAs+OsGotm53WEGuzdE9kh
8F/nMSXvEB/RtNEf/YkEURsUgsTeTxAi1NmSlVLZFax1Fy1wJOuGlExATrcTIVBUNC0lGzF94k/4
9I1X80SlYLZonuSGqiDkQ62oE8FibjALnZlWuvdOjMvcVt1BaLjMPXEgUDBki+XdwTzRMc6JlOH0
BDWzbAANBQKwNDAT4vtwImx88lFLtsuaVJryROEYIoLICTc4ZwhmuSbzhux0J3pnOJE83YnqGU+E
j3+ifVxlV9bBPVFAeh03IuhEB1XDEDywn4MZSjd8iAiLYgCCHJ1z98QX2ZnCfo13pP2Oa01cGScW
iTgqQdya3+Xv6CLt7dyJ8cXcACY+teZ9KPrBTrIyXWFbN9hpHXPxgKAEAZWeaKhiA6O6jtEdNOjG
S7XaiW44A0FRRX7X5rvlRFeFJ9LKPlFXqTMB05UbjAW13TyaAdO3ONpgrZQEojeV2o2/zeGH8+jE
dVWEYdXnmad9Hpv1wvsA7J+u7RMR5uZV8Kk/cWK9MTD59078mEMT71dLuAsCplQDxjex5WyNVh29
1icGLapnFI6uBE3j/oJSK41W/QCfY+tbbRibfyLaHM5wPGJPpNswLCXlJBv/lp5YOL1hcb3cCLll
LeWXlRzQF/IvIOjW1dZvmdq4unxD7Foo1EvDsfUjgTEQeHjw7e5ymhCaCd7Mwrdww/WcE7mnXVt+
lSeez97QPmOs6ttMe86ju4F/+YkBtIJyuMtPhKBzogWR/cez3EXzi4gWGxNjHjv0RdGpz/mJOSza
1cWFcWIR+3l0vkuuBE4jxYYtkqGcfSuyyrg1NrRRUN5KzIls2dDOJ/px3EBImkVgIttFLI+6lcHj
XG53ZkMc0I9wAynViakcNVINW/EF1nI8cZf6xGBqq2nJajJ0e19iqkj3wYnYVNmylEmzgZwkk7ev
1YnuZGC7kZ4n6rMyNTls1okGrVoKT5PcCNrv3okXtX0BO1r6k0n+j8zYh3hYn7+lJ9LUCLPoxTnx
p/LEoooTl8q6gCUy3XBVjauAL/8EsYYtPKuzoa3LiXIdahqHknKDX3E/TuYu2JBY70THln3omnhI
N2q2Apoj+Gu2uBD8E1nbb5At4Zb+PQoi5G3J71Ttug3I7RF436MBBDUOukresqLA7vKgbm7zQegv
K8LqU3CifO1GFT9SsbG/s2qn784GBMtZVWNcnTjh8MQMRxs+rPlI83g+UcXERbBk4oH8tOAhyhOx
AcgIobDIYaDnr8EGKEvThVXGPMusfTwxzGDS0G5dGJEN759o55RowCuS8phd+Gy3t9CwjY1G2IST
nk7MdHjip/PCY48QtT6DCzFhkNv7LO6asJkG1b3uOotDQS0R9+0Rf+9O6HH+xLQTz+xgGSzPi7I4
xDkDCChdhKPHjczFUJ2JsMmWQ6Bwaj9XBmFuu9VvzDrJFvpEOGGEwXvACefeDAr1bhh9OSbY6Jdi
876tI8BfZmJ7q4l+AvSkVJZsKbJREk+s5dd0wOBGgOGAk8SXBOSMdlj6O5ONv5NkPcbvfefk6GfY
rbFjz8FUN8jFQ6b7qyIanWv81thUyW9qncfJIuHKfiLuwFx3NDhGQtLeqMI8fMQ+XYh7ZhCgIhGt
JOU+4E8/B8NqnucVQSJMLMXwCmGEZZlI4DG7IqCUBTFsahpPixpwz+yWXu1UvuW8zTpkwNmTiqcu
4Hn9Yu/7E4b1Ft8TdyPu6e/EjdV1UmJ81pjhyxYQIKfkGRfS5vqKCmVeG50eng1zw+ftXnfP2CDc
T+XYAB9N/najmiotPkMliYjpYKevZmikH3Zk2G9T2W54qK45A7mhGgmzHznqE7tR1hX7mc03X1sL
nTI20iTBRH613E1OfjcZFtYJQs3EXa0d2omIsovyYxNa7gthgV61N1VA4msN5dcmeA3JmKiFzt09
8DchhOSM1O15FtT+8GKVMjSvorX1in3nNprJwoiGtdekP3Jp2AKnNmZ9/PQ8O1zbLMwDU5MFcLz2
jdLhTJiG5VVT0nYgdivRb+H5bOazIG00bFL3GMpcKUwMJFfZuOWy8EdLmHqedJ2Db2so8/Bi6ZdI
PKoil91N2TqEP3rQ58w2TSMbp4t0DT35KPJFYe5TjgJMXSvmgHEfTa68b1W0ppe9CvLpSuhmptzM
8NtwvF1tUTUcM0hQnkfsd65T3okpWMd7B5vg8tWuMOLcUGtfyfSw2BjVj6RcEL5oST6+vUwXwWCT
m3ZiN9NWWQiv3eaRFgQytWtx3xOygbusnoIIy5VjcbycNLH0hN7gC2OZNPBoDM2VhelMQOH7JMjN
u9kfAg41BA93M4XGeaF4o4JAUqxZkcOp7Q20N8rMA7KT4CMz8W06h9AluodjtKOiLUjXEPlhWLcj
iFnX/ntum4JkzMXjsTa07bq35GJ437FEuutRSzz7e9WlHSb7xWE6CXoXcPjmXbQMa4qh0Ft+ascp
4YnHYYnib6xUdFTHqZL57CTC7iw2xwQyNfI9XOYiYPqpW4aFBIs273oIIGN3RBv3waXVBlF9aZLX
x6c2ZgT1npUjH8T3gkBQJ2nNGRcf13ahhisVZsPy6M2d50umaQgBdyRzmAEzMyAewBPLyhwrxiRG
5Vi8GG5bfGLdGqtnWBi8ZBWZJDkuW28on7QR2d0xdYZwuKyE5xUPqlTaii1fORGHc5mGl6rTq+I8
iX+kqTDvIQYQOQAdTj6B7Xa+s5Og5WQJDLBGwZnT+YZzXqG12OT4Mnt9aVKRPqD5dI69V6MT1cUx
80RZqXNtjcpa96TpqCw8FtIicBeLU5HRuLWvHCFThsocmII6ccxxwoWjF2b7BaEgfS2ulkA4RDTM
hkcc4j7jThjXvR80yNLJSXz5P/PA/9Bj8JMOtXUX/VIu9CRkJr/pn/0Dp5/4p4ne+YNaISTsILRt
26dM/V/+AS/8w8WSHgFo2/wIRoJ/+wccDASY7qkQslG/Pe8n/M1w3D/4GbShf/6l/x/tQtRnw+Wh
wJAtv8XM2x9Vn86fZtddGN+vFFd+GWuPJEUsco/s13Lx50UC4PjXTUYfJO8/XwvMjo5K3hYa9K+y
Di4koqiGytkHbUAKQQqnNdtBeGBsJo8S8eITNcSS1T9f/54C+ecr85qQB7QyAcb/+sqhcrAx2Xhx
qmzosNZgJerJpvzpi/8Lv8IH3fbPF3F4f2jqGDE2XuJn70BDwLZTdbxI4YWfxlDFrF3X1e/qMD/q
dP/xMh9sEdbcjRr3hcOEYS5uZJuF8TII47F3DWxtfTrKY6eQRBjmyC726upzseLWVzK7/e/v1/7L
7xOgM+R/tIt85PEXNhF5uPB9LolJ0SmL4bWRFEdWgqPF/zOzWw5WQgZPUifTLrxfkjBpXjlnX2DN
O/9d//IHlfkfn8u/f5sPsjlP3MIHoHL2WxfgbvC8K0Mp929+xxy0aAHjAjIpGuTu/fAi5aQ353Dr
7JWRVRdMgOsbLA1OvJR2+/eUZrIrsKCggaLKhrgAPraZu87/Y+68lmrHsiz6RaqQN6+Sjsd7eFHA
5SLvvb6+h6g2IChOkE8d3ZFVGZV599lb264115i1n0K3ggYaahJRPY6ToGkM9+ePqJjLaUs7hkFP
mLOqTnHkYtqKFLwWKIw5TyoSSTaI82Daynk71rZKgDHbqF0bBBtQK+qLIvfWRGWcpxSkk0j5E+Dl
XdLtLBFmn631Pa8cbtVesRG9dIgv465Ej0vwVVTPtYRqOCekaCaExR9QGsKbWNJAo8tGfaiScKCC
DxAiSZms0PNL9LCNhqnXKCZEAgjLOoaQyOZpOjIyO8DaGizPfDwzA+MSRe1JJE8+Yt1SJHAjxCVA
XcsfpDUcyk51exOdsNE3OYr/rlRNd6AAItmG8183RRzW1jaohiK6VuSsIF/Qlw0BtbLMMSUqMusO
ZbAHAV/hCbshVabJlKhpnUCCD7nhn5THO8/NvpAekTdTRBIkBC1WvqdJDXWbhXBnSqaOo4BVD6Ae
sjraNKoKPTpLTb9ew7EPZAcckrqZSos6AB6kBDJ9T6/JSo9RQk2SpxAwlygzhgbZ7IY0SVtq5QTh
lLgtV7A4b8xX6LyFdG4llJw4VuM3MmgMWEj8GilsV1orCqch2e9y01PmMa56PTFfLTEaFHNjWIN5
8IWR/lrGiK5VUEzUB/HQJM8KgqF2VaXdhJlOOFCoiHlsOfHGKbNV2teZ4IADlS7kSiYjoOujeVFm
dXbR9IpxSSZEf9FYI7mDwUhyZXUBV5Ie8qRG+bNSUDMw6lMHmnys34KBO43LNYvXBCxfinQLNehv
YmrOSEfp/USqKzAAuAVSWUl2h5v7H85PQk+91JWPsB8abCF4Z92kvmACskFh8Ufw/PAM8YLg2SxY
8qyQuEdjVRi+T3KNsqZHWDmJNN+CBbIsglm8AWgZcUQIvT8+ceSLIJ2AxVIt5leObLTdeT8W2f2Y
iGywfuH756haiRwapHQua7Ayk61kNVJWIxS666FrylcU62Gxw8BnIBZXChWgfV0I7qdy8CKQCwgc
bDNE0m+rUpWcNQS2wZqUZnNCZiJMnE6vu0u5VWB/58rYY4qhDOR1OhTxlRyDzvJ5l96iLrd2hGMr
RPWJQYyVUgqNc0EUSNKOqRo7QtiJl2OQtiB3o6rwnNCHu0Y4TKAoJmain8tCFULFJAa9FYWkKsHm
hQpp+FhSXskudCIOzCnPU9WcnsjZlNKGaWae92UHsQwgVt84rZGIT7qVGRQttaFRoK8t1CvL61iX
Hqm1N0hB+nMDNzykniKPRJvRj85h6463TKnkNfApV3FRllBPXPQjZGJDKKMr1MgMU0QN+VXNHgJ6
auIzOCXaZN0BMqGfehrUddDXSvMwdmZ6WjRjo7khM+YKHiS4mCmu0r+ZEpiFXUWwRR2yUyoVP6NY
cG5lpawDa4/Sgyah/HCI+SfaNpZZ3ICgCkBtkkzt3UqNDQDYY9XXKYUtbZuQfknKAGX7GLeOTEzy
iVo0MjaBpHUXA3quwU1Ms/wrigL1Rboihz5lAtIAtS5LtBOImU1tJ0EfjmsjhGWypogBmnGvWSFI
VnjPqDE61Cu2ULAQLouoyDDLaPE/3AZpAZJTzmvN3EPjx0F60sqqo5QC8cVGnSh4OJEovLizIJxS
J0Pt3HVQE4zaIIAXA8cLO6V0Sgny5CqANzKdFlQlXUyo52RKU6REseWsPtf8NipWmkSdyTb1KIVf
gQPTSkfGlBvz0nHEZ0CpkkHZqrlRlMCkGopYfF0taofqCWJ4gxVY15oR1r5bJg3/eCZmor7RwZ+y
DVa6QD1UCvh9I1s+mSii6F7vkJGjOAMVUNCsBrONqXwmdzfZtVGIgCwrqDaEQYsUg5aY3O0qDrEh
2KKIQeUdUwI11kHSX+lVEVKd42myckBOEPQu9GxisFUXJOY2Aww5uRTCaxcDRFRq6I1B0VaBCDvA
mbKwLF0p58evUy2XhYMES78iqJp3JJYMdtRIqopbLpi+ujKDrjsTJVHAgjgGf7MSRUbAzZHUimgG
Z+FbLIVW4BAYlkoH/Lkun2hxjogFYXtCJYgYKMkKl1+5udFJV/QuB6dyrw0U5WwhrQ7WlaB7s6cG
NpHDen6gw3sIoNLZrC8t5+EvkatAbOR1lNGFirBqc0ERba0F/GVLVhOdsq2SHjarQt+p4EK3YuFP
15JRhJQodZ52nUQx+bTKkzMujSO149TyWzoin0DT+CNkCKonptn1bwUU38St0ogAfsp5zpN6yupm
Y4SoBfYJ6lnVnbcd8AH0jacpRj73Af08xw5Df2iarBhP4HXXOTuZgObFi1TlpFSgnNtqaDTxuvJi
9en9vvOrh+qPEJZPuJb/CHWZ2/tf59z/Hya48ky4+c8q97u/0O3av8nz56cq/87/PFWtf5miPisP
eQ/yQFO4YP83qMVQ/qWohqrgCvYu4fzwVMUHV8f0TkUOCeRnFuL+r9Bd/JeOcpF/x6JYY+Z1ycY/
F7prmo7TNjwuhLEaIimYPp+fV2IqD8IUj9il53eS+FIFlx+G45vn27sn2P+pDr82sLgII5yLi1rB
9SS3X55K+y63n15ebv5e+PYNb0aMOq/+3oT2zQvQOv5rPv918/fm72Tf3Az2WWDf80/eF/bFIwai
z49nb6+Pz5eBvX++vH27frx4u+zty+u3u7dX7gz8393l2x15bfvh8uTk8fn18HYd2JevR/r0Pig/
9WnxWBSpOQUNzqDdnSOysF+fQvsitM/9+feeXfzd3O7fHl731z+P5LtT3E+tzg/HD1Jc6n4JhWiM
pLs+dben7vyfa9te7dbrjWM79srhb+ytuz3ymPn8IP36BRfP/KZXfdJTtCvo21K/D8UnP74gtE6t
aWvn4t3P3XyHwP3QzXd70w/dlFE2yFr3PmEe7i5T5sjT3cPd4eUv5X72A///lDJrbl7Or3bnTzc7
395d2Re7q6vdydnV1YlztjrZXO02V1f7+b+t9vvV4en67MTZX++dx+sz5/r6cH7p7N8O12f7S/dw
eDsyOd7f5z/9funzZ5o4yLV0/v3zbL/M7RsEjPzo0n75ewLfef77v5vV4/3z2eHu7OSZaXx7eGUa
H5kuGjGwD3LfL59tSWBC/ZwbQsvvOH06fbjcb0+fzp8ODw+bzc3h9MG3VydXJ6vN/mR1dXV+db4+
n4dqf3l9ebhene23P3/TuZ7nx9+ifB6TgmKzJPQGFJ7vX/Dy9e3wcg6Z3n7Blty+OmONZ/bJ4/7u
+eL57Ejj8ncDQaRQN+CVoWKXFyg7HUMdHLUiHJBHTK5MkhOpE/YnLe5+iFPsTn0rcWagAOxpGp5H
c+Jp+Zx1V2p3r6rwYdS9MD2P8W0/3PjtDTXSZz8PjjS3v5ww/w5HYo4LTXCxviYUYCb8Gs+tRdLP
2r0BiyWWDsN4baJ0AtMD++kgNcfiTJ8jFP+eHx+aXdoQxsmUIUOgWaboS84cvQrtl5eL55OL58eL
s9dr0b57PbY4vrRJVITHIfbtEocbyZzP82CEBEBAsqRuuCSrSR0fwjoz7X3cG7rpz8/jOv9ZH4fV
eOeOETeUNYWg7tIGuNBChQJ3KhUROOOrQvz0vseaQ3EiVBGH3Gsit4xNzQWlZv2JMg39388/YNnZ
9x8ApY3zm1i0hV/9p/2amGUoWlQDuUnZTNfa5DeRMxIYmS1C0tuf25r/rC+dtWRiwFw25ojs57Ya
OKIlkhYTs4OiXJUyZbN1PyrPndrLV0XbhEcW1eewIKF3BpfwGZ+TCStr0nxmfNikjRxJnooyzlUx
mjm3as1bwZRLjiyN70aQMjUsryhYoxpv/hUfWumqasC2SjRcoxkjVzDr56wpepTZY/yrkp1/90e3
CLlSxTVbmS/Gz2gDCgTy0XAjYdIJKFFq2yOMdn7+Sl9GjY5QTWMSwhP5SuJi1GotqMBktaSu6irc
oMlGedAXwW/7Qtx4xoMib9UUQpCLeeeTg+4D3SBzXlKhXFkZUbXA8o/cCr5sq5hrU3vOema6GXD+
FkNmWfgHEn4bXEoebEqvr1LTQFfcbDFV2UUGrpdCep+bpI2xovCnYku+ZCXg5iIN7VbS+62RDCtt
mJ7xgHaJEK8jpaPQWJFuh+hIFc6XebT4qYvjR6eYPNLI9rlZL1n7oJQsh6wCoQWSd79d9HNTgEw1
MN/cz99Pwg9TFtqzQsULTSlZlK8bU3lQzIBcdFQd4/Z+nUzziuBTK3OaizzY58XBcxy3k1zBjUFJ
sREgkYDCTTnmlPxlY6E/TFZeBxaVtdQCfm4l98AsDSWhltDsjBX2qv066Tv5TEeYiglqoO1+XiLL
9sgk8dyheAkgoEFR4HLJB4oaABMcXR93N7PJtjg1rWWt3+elsf65qfeSv4+b5rKtedp8+Fb9gO1k
0lejm98p1+IVRRRn+Zu+8ffKZQ8C4cJsbeEW29rRLnf1VjlHi3Zkg/uyiJY/YbFWMXGk8E7iJ0gn
1YV23t5lp9WD9aqeDUhD76tDdDdeTGfB8/QWXlh7b0Ud+7GdfDmPMNqm2pmVqvAaRQa4OJMxmPWg
SwCIUIN0Z5ZF746d9GBSfUJIdy6GQQEV74PiFtHEZiB+31q3RlrivOhRls91yTAPmlU+TP261WA/
BAcscLeYRrmpcCoTRJRECvdR1inRsxWMRI9emv5Rkh4HlDResZPGcTOJrzJDLgr3hpJg+gTVoh/I
Q7zmTUHQM1lrVfxbJjn9Jj2rUwVA/pJH8GIzzmG5J5NHd9N8sl6G2Fef8jRZ/TzHvhlc7jtUtbJR
8vhf3u0iSW8bWR7Bi42puO6q7tJI8mH/TxrhSDbZCjiaF19w0JGhCmrduxoFtLYVE6KHURj9k64Y
FDjr1AKDoFtcowVgiGJTN70rdYhBJQqKrsm5iA+/7wtfZS7yZ04SSf+8JnEQ1jxDjnqXZIhyQmXl
SK6qNY/sMvMD/ePK59sD4dPZYkzuTNIcXvm48pWeXxCUmOMNcdzaTZ9Y1xZ5sdOhnMjz+qHixOMg
n/7ctfkP/dIo0Xy+kjivtEWjnp/mSQqpzu1qM98b1G6UYMRQ6SeCgHN0SWGbNAWxC5/xmKX6d9NQ
Mrh3k1zlUqAvDkBNSeFZxhmjqimx21SC5yJpkbc/d/C7VhROawljWbL15uJEUkzMR6ZK6Nw49Y11
pCXtXuKAP8IMf7+/LMcR8DQaD4iHXO8Xe6aQULcK/Lp3KVNVyHKQsSxH2b/o+tHcx95IHgvHs3Wt
ZzL/iCKt6j6vH60h2apdrzCdenwQk/Sm6I0VibuTnwfh/aq9/Hm6DuSeYTY4Ohcnpi8D5W45LV2J
XLPseDhfvmiDVJxXIRIJVNTela532XaSFGobM8mvL+sB9yI0ZwnFL4CSsyMvoXnNLH4RzEiN/Y7b
LcqCxcoNJKtviY23LtbE0GxNaEiIkUfgqxRd1t2RfeJYa4v+Vyr6aFNqW9foWxXksQLFTEbwSGIs
PtLUvLF97hgRUEOCVMl8YEdaTuvC9Cmr6vC9Ck3Qsh4lEdAC422nk8Hyiiw8mRRxGww8gUSU0j9/
6C/9lPBokObALixtbnqL5dxUXmW2YgSOkjw1nvVMsGhleblnrPsgqaQjfV1ejLhhQ+iWqZPX2RiN
9+ruD5cVUUoQ55NRc8eoPE+E5qFQSOR5xvhE1viYx8CXrQpAKdl21FP8FcrE4kTBLjsbKtOIXS8y
mpU4Ct1p1k7tTm/q7qo2wo5Ds082kDXNI5eyLzvze8vztQgDDBxDFnM1Eay2q2ordqGiIWIWipOq
LXyHGrSnyiq2WZ75R77jl12LFrmwG5IM7xSW/vy/fxjYUKlx4jF0tsWSOuxinNPXU564v5otM5Fd
A9VPIMCAagMn5HMrKakitKcTaSsp0pST1AyT+govVKE8H6OxEo5cLBeTk+YAL3J95hMalOZpi5WR
aQUmR02VugYIqz9hgj6UHB+J9VYLlOefu7YYwLktDV3drKfhlS4tEREdzw8PYGfqNk0oXXpR4d2E
U1r87jO9twLxnqIu4C4qlJXPA+hNJJ2LGudzpVLizSQF0XMF8evIGf1l3JgJlmhxrzAIanCb+txK
Xky9gNFPipyE4vx1qtTZvSyORbLu+/BY5O/LwCncP3if0ytZn//jc2Nlb4WohFBIYzFpwaujQJMM
qHfkVF4+c9gWWccyjGCJQwnvncWGPE5ym5QdzYRgf82dp+vBsIajDlmsFEcvuRLHEHtUO8OKXT8v
+ip7nApgc3aptWO0SqQsx5ErNIzgKa2S6gWNVhb9NTOhOs2TIOtXQRY2GMiroYwD6+CZen3oJrk2
XcC+1uXPk22xDf67M7xELUBCPBKXu66OgXs3ClVCzYAmXUrhYPJWCPSxc9HpCk8SJ5z2u+s1TTKn
OV4M7D2YG9Zi6TaCSaWjluFirJnlqo8QhGsUrh6Z39K8JD8cZu/NcLVWZxwUL4b3//3DPhRLALk7
y09dzOFxtKLG5AwMbOyIXTntpd4srssEIytE6P66boeAMsx6sCWpHDZGWftbqm+l+58H++sEnS/J
rAIVHAnSucXMSc1GDdMoSF0Lif82hJmxpv5YOdLzb1vBdAL+i0b8zZwH5kPHKTgI07SklajSwmsz
CIKLPgIK9/u+sHvMUQyVY3SZBRBqU8gouE/cIpSnA2Xo7Qav3ewfzBVu2DKwF7KqrOvPfYmDXBOS
Avvm2UJ0bQ697CJZ+W+2+n+U/H43YgReLVbz3NCS4TUJHSVJkoLNryclbzlIq1Xtzy6bPw/Z4ix+
n5FYKal8GQst2DIWw4EJl35uhqJu4ZLK+QKjtQnhBt4WG2J/8c4I42OPiK87sMTGy91Z4V7HrW4x
glPY4BvAYelSZAzWMh7ELUYWgoOyKr35uX9fh5Ftl8sjFx16iTPZ4mOhvICnPgQuYVReRBLeDifR
lMSF+3M7X7vEXNCJ1hF+U/FCWdym+npU0aIRgc2ws30oem7/pV3XoayvLK2Rlb8/N/f1s8nkupji
ynzl0Jfdon5PrzmtaS7vjH3FLkGxfz9amV1k1PjEYx9vRT7t5rfNcnbCcYI4Rux5NpD5tIyjMYtQ
G2LTrotZ2a90CbDjRiuF/Lxpq1GDMQCzGe/gtDoS3V28ApimbNAmsxEvJI2IwfyZP+4fldRBMAkE
dsreOwS5ke5iYzagGMYRuA9l2kISC2eosaDipFl/pN9fTyQCSFyRuWmR2+KU/dw80o5qSBLBcwwk
sp0tW1OQrsGVRN3skUIkuJDNTjoypb5OXRqF5oSZnsVbeynbgDCXp6rueY6nmcKKihuElFE0HGnl
68SlFcZXlhQFw7blJ7UiqBAEAsEjJJlfnVSDZf6hsFgX17iS48L78wT60hp3Low9eVXJbGvwIT8P
pN8OqtaaVN9TwSxu8B+9SxRR3YLpCI9sbF9Gj3inQvmHAT+PL7fcPwWgtHhAeqYjNkGwNqlbtkF3
9EdG78s6nFtBJsu85OJKjcSiP35eQlWBQdL1ZXYlw3x6KrlLPEqhqs7EEYq6kffoN78cRVrlgOOF
yG0OofuiVbKOFmpfGSdyb8j2GWJku+6k+LKvKn/9c1OLVyIcMZ4zrHlaIQUkLx3I9BDPNfymQXXI
BlRuSx66Sx0geDjaUYxv7CkvWUPdNFHjp5R1dVM2HLmuf/MheaeCNTNn+wsCa5+HWGxG/tS20xzY
dfVDbVbWAbxEFh6ZmceamWfuhx0mRs0JRQYPZsHP+qu+UwuUpkmdHtlJviwAHlBUa4ocE+RbwFh+
bqaZ6iGPAtT5A5f5NyXVqLYNRutqUKGO/fzpvmxaNEVIWtLgEyLXXj6z/RaTaPZntP5WhQ0M1cXK
U5MrzaUHp063BYvd6+cWv+vcHLATJeYKkffFp0pqtSKbCDVI6bkUCYWCLbYlps1dXprq889tffe9
2EsgL6KuU6TlHWIU2ijNzVRzgqgt9m0s5KeyGv76Sc8YzraFDB+5UNNY3FQAnWWpwCscop0YzxZS
AnRwn/C+iPLXN47FcL9+MuY5fqNsw/NdZTk7SnzWPDMrVScByInHSbvuTR9JLypwZaD29LdDSGu0
J8Nr5TK2jJAjVG5lRPOq00+S5J0MVLynm1AcxOjITPy6S9IQ38hiLyfVteyWmkIkmvxCdUiFqWur
U8bbPinKK5V4xU7HB+BeKSzz6ufefZ2MNKrNgQTImWBpF5MxJXzQZSMsKbFT4trpognLd2MG3q+0
SQB+8fvm9BkjPH/AOd32eWEPgDjwo5FVJ2r17gDoqp6RSdK5karp6h80hYQB8x6C41+ebH4M6iIZ
GyalwOPe7bQSuFgpaMW6xC3iSGjh6zrjevChscUKkMIC6lwzqpAJun5dyBkObVn5+22R7Y6KRZ6H
XO+IMX0ePW46owzPXHXa1KAkN2oq48qn+gAsiak1/2D8KP+W0QvJeAEuqymnEMaa3DJ+AbC/tdok
IpViqnAiU05zZLv/ZkETWiUBCVmQR/+Sezt5Yx3JEU1JRltfBpOCeseMxX0bJqOLwUb668MSYQJS
JO5XTAzS+p/HsbW6SgnzWnXysAFjkor+1jLS3P15An4zJ3gHqGioUDyJXMw/t1JLVpHjq6c6YahS
fhIl8i5to+jyH7RCLg2hCxknyHyfWxmCRs4tg+0pNfLBjuss2Ej9NB6ZDN/1hXcF73nu2MT6F8Fo
sWprjJFD1aHgou4Og2FO4a4KY+FIO9/sgSQhmQtsgXO2ePFlKiXH9n6KVCdr2z1QBYzOOzgl2Syw
quF14/NWHvlM86L5FG2CHj0HXDhImOXcMz8PoIWzpEYNHCY7Qx+vhMwjJ6YKN2Em/FKnwi1xvgVj
bGYShVSkJRgbHPMU9QPmH5pg5uSD4vBqtCjP+3lCfNefj63MQ/zhikZpRjSEBPodn2qedD1YUKfc
plVr6rBqM3z8ubXvJoYJwp5b2hyLXFaRihVePO2oK46URPJ6IFd9SMqoPnJsfNMK80HjLT0Xq6Lr
+9wniULNBHin4hgg5cAV9OqefJh05AD+ZhuiFdJLGg+9OTT2uRVF8AEodLTCPWrcqVLRugXmNXee
kmunQd1lR4Sn3/aKZyu16uT3uUF9bi/TY53ipLlXwmicR6YfUMozpL8/mpjd1ElQVEY0YqkjaIHY
BAigmXWDIe86AGu2l5mx++t5oM7ofkR9PKvUpYYkGqJo9DrmgdVL9WktCPKu0sPgyIh9M7dpxZjd
CFi0hFg+j1hQVYZHSlVxEmmKbn18gNpNNYZJcJuolBQemXXfzYePrS2+D/vpVAMSxqyn8Y1XpGHF
qtV9JMlljSiJsrXuyCB+fUayj3O2E88gQ825+7l7MoSkPC/ZIAozFtwoNfUTvEZ9sEF9vrJibElW
ZTrknVtFfSP/fuvlPoZ/oqyy/aKN+Nx43NeCWUb01qh6w1tPmo/VktLnuNhoFBrCB6dq3bIFozDz
IwP93UJAfcTjC5XmHMb53DQTKsByTlacSQdgNgD0m2DuhL9UB837L/kyIoLsvvM0XQyvSRFZrIcT
uuc+b/eEWLxtaMJz/v1K+NjKYhxzv6tU3L4UpBgSvNUM/UNter+DQXBhpy/cAamoQkSOmHbRCvXQ
lYCUBTSNQCm0AwTXUBHqluLfGWnWHunTN8cy7to0NXMniOAs9t8QkK0GM3veQxTL0XmacyZ3vXXq
90XkVrp13vWifyRzS25pXs+fzmYTERfoACrASL9/uRg2PEfkCYs6lBplc1NIXtlvGyVsThCOK7Ur
Fxq4jUyuhUcly5NTUU97dCZjYYKOniJjHVvcHACtNeGVH4HZBfdNVWxbAxhy2kozseRS/PQ6Bmqt
gNjMKdps9AovDuKkTeFQyB9cAyPNNVtrmvxgFpQsO77pi4AwdF0jiSwM8q1cavVjCkohdCQfCqfT
Nrm89o3JQ21PHf4flX/5NC5UmM2xYsz0e+5xIID8AhZs3BpNtw7gpd2kXSftqmCWEud4n+1FcN5/
LcGSdlmqeM0mLr3oRAsxitrw95bvBLUWnSOknnFZZZ9sKxx//FVT4uyVq6Q67bZFqGBjhJSfULxb
UpseloKxHitDpog2ivzH0hM55zQfIzy7FiPlMOrimOx7rzXJkwLsp2AVI6z7OOgIj+iR196QcYkf
W9jyCdxU1FS2L0jSVZsX0UhlCZEMGwuAEBy+WVOpLuv5uJamoX71JQFDLa2v4xvLTJRxl8GBvq+E
Kbs0JkuN7TQU1JtOyQGP1UkTHtpCN3IngtVf2SUV/tvEn2LLhqKO1RPI1wHEQ1EKFzi2RFDuiSM6
TZCbLTXNtek7RjQ7aAomjmBUsggYS9Z6Wm6MxvfgayVKP5uYkt2m0Lvot4JcQK02A1XpsfAKwsdR
0oNHRSgFXKvqQdZ2Qmyy5bdoff/WqP5PCDYzaGNd5aeiVg6V7YmTfyL4PVbsSmSYzxGQPRlKLhED
p5nBNU6C6yAWr2rSvBg4tcJrC2P1Hs4W+OKx1k4Tr9GfSrSixiHviqDH8c4oL2K57WU7tXSsW8Bh
1Fe+J+AfIKteifcjuJZhNemGJ9kUkU+RC+QvNVddXSg7LZwCbn/EqFGnwvbE3TymMUeJTWVXU9n8
EstDcmH1Xf7aBol1D9QlGpwJkcHBL6r0SSrU+h7VmHAblpL6h6ifYUAKzs0IJmAPF9swOjh2oUqM
SQ87dVxB3oVlKyqtMjhZ0MFftaZeh6SmSDdmM3Ya9fpWc1F3YWE4xK5MfV1C/CcnE+jJQWECvQXw
Qjx38IVatPXew5BajxX/uuMFdNON1vggmGILDbZuxxbI8NBDdVNN+LaBUcorfNu0dI08w4/WOTEk
uNNdMD0kXC77Neb29YbrnTCXO8UY+mIrAKWzV9XpLk268uCTrglXglKor6PR4XhnSIMRb3ULb/RK
GeB7VcQ28B23vBHurF9RMh1YU7sXydfek66dtHXWKcJpCWnkSciiodnxcsoOIsDJEKtIQouhaSbq
uvYafxdPJVhyZG9mQ25BbOO1gJK92/UyL+71VE/JaW102t9EN4cr3EcnHQxvVwG9YQggqKRNJeKH
MCU3QmkGdwK0pXO5x3jT9oHK+QjH00Z3miQ0nyZpKM/SiPVIyDb1rRX6vFxbp0Cn950yDIZT1MJo
rULcAE0MzwcD4oLuUfIPAjyLXIlsHWUuvNMZO63TXohW9RXYv2m44xDSjU1bjx1YfQmW6loSZA2U
CxDLbD2YcXQh414nuhD1tZtW6vCWLJQxwOiiqdqzekoBX3cwymKnkA1fdWLg5LGtsuglpwd2D2wi
LSURb7amOhhi4L+GDaQ+28Bz/bGt6/piUgr/Ms8y4Ukm0/U26VHJroE1DCluKU1cJk4MYTABD+qE
qpf9DUOuWpgZT0lwXopUY6F2GsfrKE1RWDdF5P8p+jB9K5haeAZybeq20jhjZQZwe/S76e7kpsVc
QQP7YUf1EN2oZa0/E+Aqw7XSpv0ZSlfpzRvS7BwuujaszHHMn/uSRW23ca28WCk8/G1LXgfeO6a+
T0FSYsCJE7Cx8QfyWm6olHm6b8Kw/aN4KvbQxSQML+j1B3FtMd6nWgTelaFLmbU6JU9rXHQlceUN
WDfYki8AxTUFq483chp2l0HkCZdoAoXnUZz6sznr89TnXscZASD0LoNq0SLjC1t0LlDqlPUQDggQ
Am2w4IFMJUq3JA7UvZKl7R+CDc1NP7RMNh146rWIXcof7Ek5EfBDqVigiVQ++3o3sjVGHieJJqUy
R3OWQNAx6yBzOrEF7E+WxruDhzk7SEJE4BzeNE2cXipi46XAH2sFuvWQFJETY494Ual189rhCLob
Zp9KiLsejO2MD8d8m60siwq+AQeb/mIFoGXYviVQ0R3+l8W7FabCSZQ5xuyQKQyV/mS922b6cQHY
Av/HghuvInRPUoxJJa7Js99mp4L4Rm2bnMTvhpyB0YPeGfO+YnTeTTvbNI5v43crT6sRAGXj+4zF
p1iy8wHtUNu75N0EtPD4pbb2bg4KMHLgk76bhvbBWGpgN7ENdkeCPfJ60n2g5CYwkM6eYgkbUCvs
5GCt6gXoCPZ37c4zJ23c6mA/rrHvscyVLwQ5GGh5tjgV3u1Ovd7zFVvB5+AJ5A69qMwgzzflmOKW
qr47pwJIM+/rdz/Vxg+sym1B4Ua2+u65OoYd/qvquxdrVlrt7TAbtNaoEoEn+jzGGJbaGhweKeaf
pM/k+xKaxEHtxuiJ1G91LuBw9meYrWCFQIJwQ+YPh1jKPD1pw7kfnZaZgIcs1JFYsMF9Bmfeu9Os
LLcAS7wYU5u1HOoR0HGseW7iPBhEt6sE7FZlqY8jgJXY2LZNIr8UDSYjLl6zRCDEcjDZdDC/Falp
wxSySbxxo8dYGzha7XuU77z75lL5IHkmHnMs+Qi+YdeEf2QrVg3bGspYWMddnuePFvHJ0GUtIFyM
0NcWeOboZPN2Wu4J8kXsJ0I+u5BU0SENpNmsUc+ZIOpoevohF4r8DpXqFLsx4ZlqVTegytG467J0
Ynh56G0HjLVbtx/z3LQR7wD1nKRMuY86TWxx3p1y360mDD0uelMZVIfnW9KXNgk+K950yBxUd+gp
LeGGxlZqkHepE21Ptr6m40kkRoe29kOgspCnIjzYQgHoxpUJU1lYqX2TGQ9Dmfo3RjxUvYNGoYp9
F+ts3d8h4hCmO1OoSv28QaU37YqsnJK9kSXUPcVhyw0DO1RTTg4C9jsAQdq8CTZDJ47xZaAE3d6P
MEZ2fUUUxD2uGL6811Itbl7VgIsm/sSVAHor5XGQABNJ25HYX4NtQI+nF3U1KNEsbyUAcPXdoCu6
cK/GFOE/4n9beMMWNVOJWYaqeKO1R26e1ieVhFWOw5aittcJd5z2MHTBqIJP5awU7RBxebXiz1ai
9Zj7vXU7pQnFFb3WmdYWezyFNBLXHs/pEcJF1znun+mt2csxX1UyxNi/N1pzAAxjhKb4EGVgxUTW
SpuEHKAazwb+Sc3c1WrZYW2Oe4LIswCFvB0XKT4xCmep5OgyuE8cvdNUJJ5A4nYdGhyZG0j0fXwj
lXy4k3ZKA30P0qbqNlHeeKI7lqHR3Up4M00XQF91qdj58KMpc+mp4A3x5M6MoPtreh5WFlFY9Nm6
xO5dpNwPl5c7Q67D5LykmC5dGTiqapOrF5on4qM6Kta6a/06fGoKFJIp9yKeLpJjQB0MHBxVKgyR
4eyu/BYR7I3pK0LL7kEGGNyOpw7XYWcVsPkHvxPYEfw8f6hbcMXcFAIpXiveVHHb07X5UQa5nmEo
/ou58+qtG0vX9F9p9D0bzAGYPsCQO2grmZZly64bwmVbzGlxMf76eag6My1Ram24MRenqwuogkta
JFf6whummIGZvvTUND3SwL7nRIh+a0QY3W2jVgP7B926oj0MNdpgVzKizv5IDYISIHK6hv4d/xrh
3tR2KYe7xi0s4yhFWqyRY9cOXxxDd9YQYCyL+WHW5ICvk+P0kfhQLhW4GIw2shptoCIRpH1eWsuf
au7mhGtSWAVVeyu5rTOYKgHKqcUJ3dthOemZYuGKO2hdOe8Spa2KQ5pgLXPtdUlK4WvMnCHU1KkW
xE5m/80ZINN+MAToFN8QQu1/QuO1qr1rDcPDlOkc064zmu3OdAXq2XGBlyxILK3aG3OKmxWFBDPB
ezMbq2PfJpqOyax0yCo80xLqYZkEBhL+iv5M9tQS24awrl0G5zGqHS26nTrsrQ7DvBifUfFNUUUi
sp8PvczT+A5hXMfYSayvlCugH5B88bpXS99TzGyChpMN+r1kEqsDWlklJktRVuGM4RWmfeG08Wgg
4yOlUyMqN9U4QXcYHmDq08nyJs+wkbshtSWcsNKxmi6wEe7FDVd5VHyYcvT07pmQUn8QsT7E9Nmj
3P3RqK6eHjwIGekp7vNV+MoYDeUgR9E8RtbUfdWcZcHCShG9c8I8JS59Ndat7GKIx/jO85Ku9GMT
gFzQqsZYIDjX5nWQNjEaHT3gi0tgjwbmBGVPJkWzSdFCBMln1OX1ibS1wYaFE6caI3vX2wRIqGhl
vXeQAtJKIWt27JShEtUG9TQPf05zXnkhymVd9GfKcZ1cZmSV7lWHRHeOdjb9lKs0U+fqOjE63bod
eOLlVjH1cbwpUdQi8/QK0Vd48CXoipkJ7KSLRp1Y993YmDa6cJaTCcacDIe4bonLL1afKM0fS9ZO
v9JptKzqoooY5w7l8TkKIHpo5R77EfXScQW+2TTvLHf+3CdGjUh8rBp5fJFi6a2FtlqUX6h2185+
6tUoNJuKPD3tq2jfNxnkZL5U9hizlbw9KvaucUiQOMMUJ8FdYseru1cF9Vd55QmV1L3A1fUyogrs
Ydlj9de2JZCxkrhyVfvWQnHNB9StP8pRg1BAcYEboeND/rBwPyAJ65wpzBw4HOyaAhOw2s5xGMu7
Ok4O/D74HboSW19Jb+vluPRT8Rl9i2TZl+irlQE6ih3KkpY0r+csro19PdR6d+ygC2vIReLAduwU
Ng3wckdP9mLIncdFZMcBfarm2NvNcF33mlv4jZf0f3Apl6O/aCPixzNVFMWf8iy/cqoUje6eC3fc
pxhB7rV2UP80urTSL+ps3d9CbVenlczx0gPwv3mXRqNzD/yCCgK06+hOJgW1usQadRFk7Tz8sEfN
/jk5cVVg2DAtd40sZ+prqtbeOMJwWKmLbj1IkfUWqTK0k3YqtSWQuHd9Rz4Qn7w2HSb3SD5ZNbdC
URtU+VZsAr5LRTr/dJwOXhd+3pGNoZht5d+tpbSudS/Cu86bemTDLDUbPlEdabW9idTYp8I1FnNX
6ks6BSMtkC9o9yHSVo2Q2HYj1I1vGC6gtW2PptCDOc27FpfzRn1sp2o295NGPz+YR1UuOFFrtCQV
kTW/mLgCubRZqYcAKYr4Dxe1TooCphjxtfLM7KuW4tEUOLrk0oy9pvqjxhPRODSDMmPvYw/Kt7Fa
sJpAiTLXtAtpgcrYz0ZM9JGRIPZB11Uako3ToPGJp86ku1vVzZ+OkdXlLlKiZO/1U/mr01MQDkPd
f0VdtncCEE0KD2woBOUJ6cJn1BvG3HdRDkU5ojJZud5kp/dqKqLElxIcRaDPw2NSUdzByitfmqOX
xeZPYWCfSGOiHD8Y0QR3xiYqpnLpSgxBKET2V7NpaT8VK+snbGKc/l4bC/PjlM8GcQWVd+ei6FVv
Cay+bDSMJcek2nlozf6sZO4gtl6L9GslqR+tRmywypRMXSruYHOu98j0D98iN9cwUfY94gwTLcTc
HeAoF7pztRjCaLD1ibPUR5ucuhkHiyT5Lb3626RrAom0iHYh/ulFTG5mSITy87K0l50YFU5ZbXJV
QR8gdnUO2NGikCnmUQRQ71Mbj4E5Qv+9BS81RKZX+nmSKQ2uxq4REgQ1+EW6ETV9gsIOX5mJkc26
jBGfcbmvoUugHL+TUovzU45YtOvjVJnZe3hy6aOCrKAVWG5mfZ1ynCZ3UdnjlGfmaMXv+lqjONy2
g0huhyFK833EkTbepG6BlKXEUAaPLtHoxFt501wTI+LnkCD2rwVY0CwPpoF78MGZRT8EKYceCabs
W4QFES9w18qS8ytGUD8JQLGW+oVngea7MoVAvyGN6+47LjwTdcZhlZyVpkTRupJGhwofwJMRujc+
ZEFClYVqjGUWnxq1mMtbRUncfK8nXvoHi7GYA5erVtvZJERHDGey/jS0ODrsXYr8FQcHsUMwxZiz
75y6KeMj/n7NssenJBKHHr9gUh3VqbDnlFPT+ZnRYttHSX3gKKo8yhX9JOqEyLXWbj1R6qrfxhKB
UES0ignpeM2s9gqqnHLneBKLxxqTOXGhRJXpnRD3w6Evleh3lwlFqp3nxvHdSIPmk1eWl5Sg2mbH
r4ft0qbIQ+K9JFA6NXtr1nfqoJVi3+jeMO90bMuQkWzNIdq5+WKr+8Ga08dyaDETnKbFSE4FQhKx
vSNLGaZPKPN1fTCscMfd2BnOLYAvMhMbNvEv/BkKcnzCxKtmNa49Ggu2rLi1ETHupKEPd7J3jM9s
DyEDAfjtOhe1hrKrUvS3yN5Qw1DKfAD8oaj7GkOeeIfuLduHitfnDA8xnbXgqt8i2P/p3sN7AtkQ
A8w/gr/4ahxTbeKnp6xae6pLRhVcqx30Y0WSYrLtFhFlXSolyieRlWnM5V6rP7QoXZ0VqMokp2WU
xXRMV2UZXx+q5sNUUQG4ARCl9mQK/Yx8mz54V9mCPtBVORKIByS+anXRSKuMg7mqOatit3M/42+h
cP01a266QIeR8R1NjaQMBVnGbeoQ9e8cFJdvLKxrfjQ4meI6K9vVoq5d7i2amZjTItSpUVdLC4RC
B+AV2mSuMk9Wgshpj5xN3ovqAucwK+VC4yNTT5q7D1PfLwYGEzNBEVru+ZVAoxSvENcm3KXVfMnJ
uXxtLZQrfFBt4DfwtxmHI+VU5UJihZn49eQJilYKurR/kU/+/6kw/g/UV1yRp/9eXvF/lzhC/vhe
/e3T97IGBPqLk17Op5///Pv6c/8tsQh+7x8aoBnQBOgY0i6jkfrfEouwWJH89+idr5QIB5LAv9wA
NP4IzCR29DQU0U1y+LGuJq/7599Ju/4Bs3ylTwDABm0Jh+K//tcLeg7qlC/+/W9VX4Z1Wsnun3/f
dNTRAefpYJHRv1RJv4xNH1FIOGumNTif9AU7jZgOC+2gWe5zbB1PEXnf6dk3Cv/qFD4f7wkQ8KyB
iNYZdEkY8mgb2Kue0aZNqnZlx/HZDfdNTFHpmA5Uwn2h4d6y0D3YuaOpX1vcmQeVWvBF7ZnxsYPj
W+00lu9lFg2Y4fWpRSOcu/RkpMb8q2r6b9jkxMAkNc28E+Zc/EGZNT/GkYZ/Fvmfsjfw7znN2ZB9
x/83VgPPy6bLyqooAmSm2x3z1VF30edzmjEbfMTT69IVtkyyPwskywaxoOlRGVH2l/c5jCxuV8yO
+9n4ugjNOgNV2HSEVxG5FcwE8MyCp0Bb/WXL3pNqIQycgu4rjGZuiRq0k0N6uoscSduAzmZ91aOr
ewbbtK7t5w3hp2HXBjQNb6RxXqHdgLLUE9Z75b1owYbpae/sCknB0qSX4FuWjssW3lCBLZPrypl+
4Pc43b+/pLZCNU+PYEO0UYFoIKW8RRGoeMgIExfeey5a/TZu0a+Ceun5eIvd1g6vHBtkCA3eY4dE
XT6qSdefvNGIdmpO/yHvLH0vc2U82oXIv+UmhQKl0ZUjttDyUh8eTYHa8LwIcYP10W9SyiAeAB4F
X6EaYGggcW7WR7z0hlHAtf2UqbhlxkGtXOKffGZpbDf5OgiAMAawGOzVJh8oviirl9wnG2doO/0l
y+bIzj9O2ZenqfitU/7fKug+F9D9r3cVef8H3gXrOfbv74JPdVGXdfW3U1d8r352zy+D9Qf/ugyo
RP4DnBpQStJFy155UX9dBZpl/QM0+8qshdDERDF/VS2eTnuLO8JRMVNYpw9xG3b1/7sI9H+sjLb1
j6BPs5V+S2x3vW6ebWSIFrAFWIvoy+loVrzCDeqFNEXhlGlIJaW9ABVfXdgUbneqV1ByVdtmX9I9
ItOp8r0ANLk2AeuwmqrsKyHXr2ef741r4olQ9a9r4q+ncbUV2epxN4JEenma4fQ5SROFwpAmgPM1
MmuqkaU1FfdGXUS/RhguaNVk5Y1lTujwI6IXfyxnqf+0+8gYd12UZ5YfoYHxWTRGSQcUd/HJx/mv
whvNTFs4MlOW1JQaq/HH+4/+BErcPjpEXuDnNrwjiuEvH92geGzj3ZGGhSoxAatpb9yLoW47nOMc
JXTnpHH9FkeXU0VkfTfNVh0HRoxnAhbMtxSb9M9D4073IHtwP2AOxa8iqaOjMtnRx5lGyKOOsv4P
y0yWzzMlm08ABu5wSlP+2sz/NjR4iQH7awpW+WdWKvZDr0QqtYTiPIlHGtroX53cGJs+CIXa4f3P
9fKCfBoFxSO6gBSOHf6/PsUzcCygcDdt5ZSGJV2H3WBqI7Dftr0S2Vn9O7bRdoV7hFMQfDyCHkCe
L4ca8tRrXJsXUtL+sRgQBJORDjKS6p7wrM+//15EG+uNTPimb5njSNdbhivMNBxgql/FuKsEllnX
4WTY5RlY1hsT5ekrcYmzfSXob/YK0VaKXYXIwqxK0sO4wmUW5PnPXCJvjgJHhKgTKYBXWNy5tNR0
QsA+LOIyO/BfCAT66Sy8/9lej8JhtupbAPiFRL7Fteka6JJp0bKQA4p+AKn/AVtA/cy7bKKWddWR
pzoa8SfBmWFv+VFyMlMs+HKWApnvrtLL5EIh2PUxYvSduOQDtrruO7MLjge3N9+AOnWG8vASWvrX
I6B8gYbhKuHyio6fWRjk2QMwjDHRHynwiiOJsjwmSYwi25KSa68OhJKmwZkd93obUOXhK0NBg5fI
tfNyG2h5aZkRzpqcT+qXCdOIgN7L50UO37VIPSdt8NZgFio2RDdgcEg3Xg5WawWGIDLNwnJuHtQW
I888mQ+WpvxSCUaD9xfPW5+U6xNe2BNvayvAgZ5tMndmk4WSmgdFZYlbeYVwces2yQ7Hw/Z6Menc
FyXGPO+PrL2Mvp9mE5g6J4vDcfkkfP/iGBuS3qVJ0RWhO/2Rd8MNHZP9mIL2ydQTguz3GV4Pegxb
uYp2nqPuy+VTMiMTsxpcz+ChcmeX9z/ff6jXRyspAVhUQgsgm8R9L7+9PbSJbtVLEnrwXr/MdQ9M
OYpm1M8icXx/qI1H2fr+NuJ+VEgQYyDW3LrKYSKtu3WfZOv1lu+qeYLiD7L3MHoU4vB3cC6cScm+
qSMeH0ZZdh8oonUHvGHOSV+9XgPoaRvr+ibeYpFvbt9RM4UbDVkWJnQ5L5rGIJfF2m5flKv3iVqZ
BxB46R2s4OTM6nu91BkZ3iVvv0p5bE980DpK2UysvglvTzAyKWYYdj3sPVprH8DQqOe++Xquvww0
yHeINNBS4LtDMX45v7GLxaQExBZSB9d+jm5h39We4l7T1MpWA2fDUnyA1xU11LktT0qRHrCoB0P+
+3NPjAqtG96iBi1t/TDPrvBmJgk3ZZmFTqN5V4akP2UTxfhN3+mcYnl1osUrP2FMmvqjZU/7ycCf
oMrzc6y1JzLSyy9CzWSttxjWeqJuFWH7RkOsey5lmKaS6yOpm9WUmApiv6e/CMggU8qiD6jXxldU
WPdo87itTxWsboLVs7YL2lIZQjMqaLrVUQkzo+rBjPp1DNfgArkKG+WEzkjpqcnIvRay0r9hq55Q
OYk91wdaJ786gzndlVnv9sFkieq6BX5350yauCsLO5L+CEgMzCBgzscGuKR9ZjpeL0Pi5nU78heb
X93MRooNmFkmeRfWyqAHXUEI2mmoMSTW4vnAFYxP70//el1svjnUHDpMaIdBmNI3GWykchzb4LTD
1mzzi0UtvAPCTecurddnGYEHZ9jKB3cofW3WutY3LeayGm/Va492QvAB/rzd5yrWqe+/z5PazqsX
WuH8iOcZRL6b+xHyCnaymNQAVUovQJoe7enPGQezmHwBxcddVulf8wEISVRcaO43qYx7k/Vj5drB
NrVDYlcfLbU90tL+2bkJnYdzrKg3v4UDR4lMcq3crZncs/0GdCqxwWTL0C7LdN8LMhv2duTP3pKe
udfemNy1TEdLer3A4eW/HIoJybg3OhnmIFf2xVSBk6jF74eWruHqsA1WHJXBBfJyFHdGtAe7tD4s
owS56HrJkIM5ezq8vhkYBaks+JLrebkViZUQvD3pzH1o9rbnZ2VcBGhIaJdQAJerzI7j/bIYZQA0
+tyd9NZXXFN4mPjMFxIiL9/PdlpkFWajD0UF7ny0VBnQCDt3Dr+xLCzOPGrJq0LJqy1SVpqwvEmI
EE2IOfDaTNkpfAV/ApNwZlk8KSJs9gjlTErUJFNA37ZKHkbZuQMGWiLM6lkJvCqKAWhL9biwMve5
1ggAj9K71s1kClDnBZ6R6uiTxa3xqWjrbG/je/5ZH6VxRuPqjW9gE4U9ib9TVvM2K2kuUluyUiUR
IOBeQ1uwZGsKCGJQw86cs9obY5GqrN5J3HywRzcHrWzMuFCFxd6os/iLMoscx/rYrNYG53hMarru
0A/QoDMH4AOU1ce5DGj4WjRscSzNdvbQye4wu9UDkl+65bdeXf6ep+gal2F+S7j/VNuh/bD5ICUI
k4Z2IFvLsaJVf7k5WVPan/nsG4G418Nsoi7HafSSIkUfapBlDhYogA9mooiDbY0JrX5dnuLR0cLG
8pQPjgptxYxH5Zh1GPJlWjwFzpI4+zPn+HrxbNaoZ5ISu+yJ9Ttszq5Kzkk0a9YYNqA9r7MSWIQh
GgfMRDSMP2wttQAK418GDgPtGxuUUyVCak6NGnSDlPSMXRXH7hE1o/RixVMOQK1B3a6AmNqD0dJ3
hwSk+ehb2BnmARWYJrRrArIzgeWTfur2TQgrMddaFa55o5fnh1stUxzD6g3T1uj2eSIyAGT4N1Yj
LUwHlzq/tLNfmUNxK4IMfhnJS+DlcqWoZKsix1wV8WHpsWAWDaYHxqxTlioK/b4u9eHniCXpyulH
kqTDDD21rEcQRWbomkN8qNNMv66Q6zmN2egdXYgSuzHpupOiA1WBkICOgyfGw/tz93prcVyaJC+o
ynK/bbPGRnV60nN1DFWlU4KEfsKDbYvaz1Xj99j668pF3Y9visAqqRvRxctv2079YNqLM4aKmI1j
0hW/WnquF++/z+sLgEHwxTWe/kYM/eUgitFKkVRyCqnhjbtaSZyA2uE5XZTXkR+VNCRVOY+oBlMv
fjnKLLk5iRmmMLGzr46rHOxmvpR1BulDNYczi/KtKVrbeKv4HvIX6ua7RaNp5WUdTURJArfaZZgP
ZQ4ipVHac0L1G1Xtv+aI24aK6joaQpcvX8xL5yzCFHQORWw1gRe76alF3e+gtyDIhkppL705775r
qa3LgOmzr9zRnSrf6urO88ux9CQAAmF4FFawWD5KJx8fMwMAzZmP8sY8gxVFo4MMlB/fZkJjh6qX
yiUcYtnaBGqP8aMtQNW8v5reOG2pNZBuGyaSBazb9TGeBYBtqStOqfE9WmFj+RuNK/Jcy03xBE6R
PxyRJQ/gzGwgx403XBlF032QVlX92ea9jQdspas3DdCPc9W7N1YghT+0Ealp0dDaViKtOAbWlDZL
OC6p9t3NbMdXKMh8qBzR7Ygez1WX3ig7rNIX/xpws+QTN86iDjWekJK4epoXrzjSCkwxHrbjyzml
NUBHsrpQnM66462bgywK44AKoH3mxHpr5g3Egij9cJZQ73o5JUgQ4eNSTktYW728cLTZOPRpf+77
vlG35H3ZACh7k++T978cBtIY7M3RWigzucZxoOwMZ9WMr/JcuBdKMph73RnVowCRd5lZSnMfCe2c
KtJ6l7+8jXgGtIHRA6NTRKH25TMojXArbG+XcGbH+t5YzjcoX5MXQxe5oFE0r0TQec97/BBiUM6E
Gm99aODw4B9wkmKnrUvw2drXqKvLjDZuCMPuK1Ss+mDnpnEudljfYfuOz0fZfGfotbSSR8DIpT0X
N5GaedpB0zuo1Z4m5YfFtCmjFFHRo21ogN0dYqFTY2hK+7hId0JRjhrbfSxhqvmzaukDTqtC7ijU
e/VBqXTxw8WYucdnCArd9YKwvu1rqptdV20Nn7ttkvicqsrrU/QJIYBgogUcgQrJ5hS1nGSqNEsx
QuHm7QHuo3Jc4dlhYkK+AnjRzDiBq7NIfWPS649e16gPc16reOm0bpQfwJAtWL16INlzgK0HVY7K
p1wZtC/vH2/bGYZf6mJRjxYQTU2kt9ab59kMpymApSWruxD0hkV4aCwA7Lrf01mk7k3JijYDIq6M
Z7GYX44y2mW+0k/60BDZ3dCOLujEGT3pM1nC9kRkGFI+2kCoXHNebxVFSgHksRViDMEnONcxCabf
gJr8rKSVc1Lsuf905uOtUe3zlWugdrgGNAQA0Ic5J16+V1NouEd1hRpCoHd+yLzII7/VnFjxe8js
cVBkTgsqcFV7DPgduoThYACnAe0Q/+yMnHaA6GIBgXFI0gen7TsNhmnlgQDXOq3AbBpEKp7sq++6
IxP7g1amIDub1gY8yU/D/jcUxAjsqu/+FEKLb7q+ca6SUcHErk4sFTvsZVCBK1cRdbNUEx0sHYD8
JoRNGKR+o+crSV1gpF32EMB3yQhny0fLEsKjtBKr3gHLb25SxRU5jPmp+fH+J3wSv3z5CWmDo7eB
KBACLeR3Lz9h32tqXlVdH3qpluDsiSjzhTe66q3ZQpgzlM9WvszfFswkTtC9WmhnfVHv6EtkdVCa
mXep1kvzs4J+kPr50ivlrsxSvINEXisP8+BoHaQ2R71MxNw11wgDLac00hLVX0Cs/pngVQ4l3pHe
BdPLzJSjl4SqsMU95tW0EeLCtYN+EbnqZ71sjJs+A97nR/CKL8teGpVv2LNKhRE5IxY1FLR23xuD
+aXvY7AtcZcpxzK3YhdwPS7NGGfp402ytAbcFpidX5olA9FeC6oWASV20M0d2k+NP7q99ZGOH4QW
C4uayxl0f4uzRbTsAVBWOM57M4wVyDBiuVJG1LVAz5jys55XlFqGvuvdIBZtlly5dhndKPEyfIRc
h/V3Eat/sMJ6uCNJD2OlKiLc4WbgSwVUzmREMNTI6/5o6TAnWWpxfar0ob5P87wFrDpCKMCPusmn
fRlXFgQDszmWVTknFzSfIACIKhJfdJOcwu/rBL3fcjG+RrYGAJrDWbhnKojbA4zwD+0Uj8rcak+m
bt0du7lM9b7R+1BF62EPaRDMLV3I34w4GIUyFo1YUKkACM31KZ4dk01R4g9fVQTFJmbrFS9z8sTS
nrluX0Ucfw2DEhxVHkLXJ9jIs2GiWpZ9pPRzWHQdPnm2XPa5gv+3TFL9GHVOqMGRZ+qhqridwKjd
y7sz2dN62W72I0qIMI04P9HgcTeXcdS2WhEPpL8LOPogVZuHuqb+mnHy7iC39Ufbrv94/wx41c9b
X5tTgECeQJbAbjNmLQfHQH1nCJ2076C1ulrJTuQbUL9XPO8Rs8fh0YttdkfmLPatsI15r0RN9NDV
cAxQPLnVI4tmY2/0w37WZiF9d4wRYZagvM/YDq3p46sPRMeJQ4uMDDTFy6XQVYO6ZL05hNMwqLAB
mvRYaqMX5FRVAmjKIMIbT5IOOeecL7ZZ4NNnohy/Xtk0/ba6yH1MsXWK7CEsPG6SSUFEQGk6yATl
2XrbGy9JYQ8zFLS58Pja9jU6aeTDVFMTwDUyMUB+D8MUuOkCo8IxqvZbGisl+hZzmzxKOLDnVGnf
eFN22Yq0QgyUU29zKRjD3NUqsJywS9T2FM96+tGqUIUwbA7Z9xffG+cHypUY6Zg0H5Cl3RTT6iiO
ullqc+jpeRJwE41+hdfhmfPjVRbJ3DEMIh/oWj/1iF+uGixlJEdpvITRJKeTm+jmFRJsKCZDKLuc
9ISGAozhfSQRB62s2QGzpKDL0UPCKitdC0DanIu733omkjkW0nrakNhtXr3AZUGrc57JHehqOHXy
6CoUNNosrS/yRj5mVK6g2cOFFcp+RjrtO9BKeSrhyx8SIL1n8oA3Th4WNwKB60xwRG9Ogcpkxkej
4nHorfjqVPUfYKiPe+pmtPyMetot/azu3p/+p9+62c5rqEgQTI0d0bzNyW5bRdYYzUyKA64HYdv+
V27PE8TgvDuOixKdBN3IGxN9X19kBZQ4ivE4JEr3IwkTmh9VpdFyz9trM7NmH+SnvAIdpBxEvzin
AQfDH7OXjicjgcw9DW6x0wfNvBxU8wus1GSfEF3uPL3BtWqolStd0rIflhGOXVWV1BIF21t14BXI
fN8iC4Q5wWzcmOlQnbEre2PH03laGzZ8DOtVwlK2iK8wKUsYo1G716l67NwBtLiHDM4uKVE4yPU2
vsgV49wUbKN2tgZOHLQR0LB3aXytf/7s0mtlacV5Hy1hI9vxRgMHua9kRIwFP9fPElEf35/yN3Y8
sSYVXpDirPynbfFsPCeB66ujLRXGMRZ1ahchLucaY/D+KG8cYR41ZFrCYM1tuAMv3wosspku+sAo
iNWyfF0LiMqqoJ+p7pmhXhVm1i+I48IT1hVl16c/f/ZG1WIQmXeJFkYFd2lgx0lrAHJsx8t4moYH
y0s4ZOA8Jnd1PGll0BaW0x6U3FTboKiF8h+cqXwxQiVacOi/blWVhzpR5hKRolAsnKnjMhDhttiI
vv+FX+XYwGLp8xGlUAIDzb0tA9Ww4ozUqZCfgIe0n5iFZl8vlnmjdpQefQMN9QcKpnO/A+UN9c9t
zOQbKlZtHER9Sz8BLF+3s92ku0U42+l8B0KqF5gmuh5nzv/Xa45HxTtlzYSBHm+jqmzwqFfNFrUL
daY/JwUbPOrPGei83klUvgHYwUpYZQS3sTAZvIuMRq2Hjs0x0kMXuK1R3L9KdZmczCK3ijNT8OaA
lGDXWxoAyHYrcePFy9wtemhHbrJDVKLDfULT9tAHrWCIiujM1n0FF1infNWq/78Dbk5rcn/MWXpD
Dytj9mMnzXbwdS9T07nOmjQ9aGPtXvSlkcKzakvyVRspPGqzR8ox+Q5pjvaOake1i0dLu6Sy/W3K
sUdt6Q6cKntRDpN1Zmu+PgV4XkRg3BXnjcz+NljU7c6AKKaHWkeeLVzFPIxyyoOpMb3/ZC6eDbWJ
mdDcdZeJonzooYq1o7iwHNVisXb2OCcHpczUM6/21pJmd+NXRosfCszm1eYOql5ilnrYGHZ9kopC
Kjj185mN8zooeNrZzACeAaptb47RqJlrdIl1VpjV2gFChU6IcGzGP1VVUOoC0Wyl9B7eP1le34UI
7bKF0OMkDAVn9vLsrlRt8Eo3N0K5GHYAX/FRbSz3vmeD32tGhTCXNyzfoxQpwfcHfms/ObC1bG+F
EAJNfDmwYaNvbmmZEU5Wk15was87Gr3LrVkW9JNnvT8z3ltf1+VUYj+tZeZt9c9KiHlhaRt0Ut1P
eu7WOxS6xlNd0uo01bjfp44lP77/jm9sCZYMOQU8GYRWtxAmmPDcDEaxhOncot1mC3Nf0V7xY9sd
z+TTbyxRGoHAjlE6YMBtPTBCHGBMLbGEsILVY5U4N4BZmzP54BvvA7LXZboYhA7RZs4q9IjcVWQx
7HHXuyBOS3aLTi8kqkX8HwzlQWBcfRJoB27lwT2vRC2oUZZQka7+AY5+/8VJ9fJaZnn8+7MEut2A
jIAmOCKkm7fKxwLdRr1Sw3LsbqMkGr42nflQIwkWvr8c3qh5eEQuLD7MI1nx20trRuigsVJbDe1G
XY7d6ImPRlIi4RRFaLypVnKI3VbzsWQYDhYeupfdmCun9x/ijTnkGRwdlxAiFuhBL/ddpcl+LrnB
Q2RbmkOKPII/2plxNKie/v6xSbiGFhnZARYv9uYGQ4xF4rtIrDYQDV4B3c2o0wn1zAn2CjPERbm2
x0gLPZruBGIv3wjHIbcc1oBjdtzmB2pFTTAZ8Ngt9FIuO7VIrlQZj5c66mpBP2YdsiiZijxirH/A
kkW7GOemOlQ5gJL3v/QrrtHTg3GSGwTGq+nB5mx1RebOnVqq4ez12UXsjMm1NWbDRdpxG8PGOoK2
Si+LonzQ46q6dubGOjYTZd2qyawHZQbqLblHAYAA7G5Ha9WsF2Inq5xi0Zkr9a1lwWTBGcb1ajVR
e/kRMVlBygqHntCRrjgqTV/eDY6JyoEVneP/vHHlrK1GSm9gZ+i6b4bSFzOyCyvWwgLz1MCilXAz
iaK6lXbWBfCetJWAhYVxosuf78/IWy/JFYCPjIXSyCtLcJKSLsmGRYOdISMEcpc/Omu0LopMO2cI
/UaeQorJ/yj3Y4+mqZtt5kZyQbus08PFbW5rCvtHLS7ln/YwVZ8Ko7D9QhSdb9FW+UObav2z1RXz
heGkZ66FN249DjZSXRU/Mw7STaQ0JWlaL2LQw1gXo58t5m01ukgeUSvZLRm9qSjWPr3/kZ/Oy5dl
BgIw+ArAUYCI2er6TM9StAZadD5FlhGilSFWkkRSXJsT/CifbmSRo3iUX6IlAlnNrWGm+W4qLOeA
t3KFGqM952HVWo+0C0Wy0+mR7L1Z9R5sT7H/VJQ+VQ6JEyOz4aYNNZveyavHLBunMSjdrskDBC4R
pRQKYjB711EQw3VbT/+q9eV8O1vTeMRTV7FvTKtLLp2WIoXPMm+D3C3LqygfAXBiTNtKCs9W0+3S
OkI/ulHG4Qpe0UD3aelmiGRqUpS7WYuXxodyQmd6SjQbMRg6YTeaM2sJTQ14C35WQw4ObAtPjaCY
o1UPgaVytBwblVilqn7A9LKRDCK++tARHyBJ1TaobKHBWQe4etUPhjKq+g4tLxcd66QZHpolLX3o
79nPyBJ1c5J9bEk/mXCK9su4WTWDvDo7OlGE1tb7M/vWogaRo/FQVE4Q0d2ctAt9JYC7nRECf/ng
LI12jcjx8hmPs/7RnNXxUsI+3Dm08L5VaqRM4Nab7lbDWfri/Sd5I9oh/QHGxX292jVtdte4umPq
/4e989qRHMnS9Kss5p4NagHs7AVJV6HpkZEZkTdESmqt+fT7MaoXk06PcUfO9QKN6m5UZZmb0ezY
sXN+4Q/KUz/kwYG2IBRCwwx2fz3KcoSxyQSGJMlrv5DcaGQ/FnzlKa0ic2uKfbxRw+D7Xw6yMNyx
wJVw2QVitX5byC06cpiQ6U8tKombsAgR4oFqcuUqPot8jGIgzLVw4GRYJKvu7dTFJeU2yXjqLf83
sqbyQ1Ia0r7qKAJcns9ZdKc1xcFf2MWk2SSLp6d/GEBNtNjFPBVGrKBJVB4TcUJwbZTRhMxjDd5v
OLomqkB/P/ACuuNBQeSFWrpK41K6q/gZKsLTVIcScpVtszfqcnDSKiO5n7OfWLGYdqxJycvlGf/z
9j+JeGDMF8gKnD/MAQm3p3OugHWinRUlntkYPEqp4oTbBrXh+64RotmNlVmg3SvV/T2dvXivNVq5
KaMZQG8GUVQNxIEjjRTwo9pa1o+siI3PEZIwjz1CAqpj+U1RfKKaEqGFk0y5v5WCQW+2JD3FBp3o
DDU4P6yaTa3IiWM0OOrdVLosV7ZRorLpEl2Nx0Qy2s62Or2oHCFtgIvX6Lzv67kMSkRo5hFipBVE
bp+kkacLVu+lGefPmRCEfqLAYD3UaJd9iyHeEbcbqwmgu0XdUyLoyZc4fOcxIGDzS6/nbrb1tpF/
SQaVTW0aqE60g4VJqao29wTRWNo1UjV9abUhwEUE6ALmzo0GAJYEYERdSlN+ZnUg/i6g7up3TdzI
pb0ANi3kFCL4yiGPucOkRegZwBRtfiVZehAITET/wId3o7RaPO+FJBkQibPU5xZ/MyYZpfq+GpDa
DW19MuZNZ6Ggb2RADuwm1KbQrVul+9mHkGucaOiDTdDLSr8VUfRqNvSior0kpHLgzkVH8cSs6MIb
ee9v/ULOt6hKf+2UNPmSLYoRfBsYU++zim+o5qlPiGjFX/A0bEIHgTItdlAqb15btUFY3SLdejK7
Od6qVhkcKtSr31ALVES7LzvlIdSgqCBCnSKGNQI4D64cnPPYwO6l6kBDiG9MHeB090K0z3UUjiKP
jxC5UtQUbhzhaIYa0jV35ffXxelJgasJY5Cwio2VtabhikKl5npnJh5gjIjoYAXfoPdNTiUI5b6x
hmir+712QElTW+TG5b0Cj35GEvnWaPToyhvzrAQBg5nnCeUW2rFwt5eF+SNR6ZD4NTvKH56CwD0y
1SLyc6qvuPE4qLaIuOW1998SZU9nD0RKhNBIVRTG8brVGEsDbzKjKbyip4SkGMK8wy1ee0kKiItz
b063YoJglth2iSsI/kuEnukx09v41+WIdXZ9ylQlVN7vfAvu8jNhExNdMjOPZc8IfLwu0Oa91eXs
7xy7gRHK+qJKQZqw0K7pQ5wubxD2KAk3ofoUUVAl59F0F2xUcmX3fjAX6hHmQvIxuavX3NwSvwMS
v0l9qjM69iBssJkdfXNzecXObzWdpJZUAODT+9c7nYsWotos1on6NDfwK0K6hlM+xTuUAaHj9ihr
VjIl7tLXrb9kcy+LiLEctR26hVCrV7daPoVRNkQN05Ot2tEBnH4LxgrTyMGabnCVGuDE0tVBLPWa
t/UHZ5Wi9gIXp64rk2mtjkcjo22cVZn25GfT5ylp9U9Gp8dur2jhjZSEu7aopgMhJXR1tbAeRik+
WHq6a4XwSop0fk75IRRnuNrhBJ316/RS11Or07Snxu+7R23mtWyXfS3v4wzai1PCnXi5/LmXJOX0
oFKWhHyz2JxiEbbOL7kJ4zKLFO0JCP/s4GKc3UXGGByyKR0ei9q8jcsU6m8cIuDG0+Py4OdpNt+c
pzHM2wWqCMrvdLP1WWiMWURKCAOifBLzqET1FiG2Hi/zzp6nLODR0nwJ1Qb7DX5b5QGvSTejHF8r
jX10uP78JastwDNciDCo0p5yjbyBTiyM1UGND5cn/B71T5cbtRl90Tq3ls7KGu0xAr8fkAvXn2ox
E4CFxWnyquhx9k3jDjhqeGRVTiuaaeC0Zau8kiBIqEO2Cap/EWYTiOaFPi4pgYHfwLYbmgyXaUCl
r2QIQNoQXtRbuwJmWqKU3WAEP6EpCqtRtyAYoHT+ivKiLMCxSrp9KklDgzbkIPwYa5KYyzP94NOS
FtP7hSfI0IApTz9tVYzkVrWpP00j7W7MVoSD1dTWAzu52wLqle1hQkpblfsfQdG+TGUzOw3i7n8L
H6XH8E4cWaqrInT21RZr5GLoh6LSn4Cx1V6eW784zMPeCDPzdkAh2b4872WfrD8wwHKaDLQGAT0p
p9MuLDzjwn7Qn6qshD4hGs1dIrQ9/jB0/i8P9W62uR6L184igUFXFtr46VjagqEmWhlPaiVo3wGr
81CfQk+KZOtRLlJOrNAKr8okNJ96dD/vERi/bWNL+AnFihRZzgJtE8gorLqinPlPFu5LLlbRSeTk
Uj9dgSJ8tDAyWIyFO0q4WedDRipGZWdO+tNgBDN4xUDeNOAJIdQ11xTVzkpB5DnsOV6Y7/if9SFL
9HLQo1IxnpIBZeXAsqQdAtXmbdVK4UauUDdK4364kmKd35sG3AWSDQTb4ZasK945Gty4c4WBp4VV
tAdUwshBpm9SS+hcLFbohYhxtqFxnV+LosvNeLoPKAWT2dEgJowDdzndB43uJ8RRPfSGJvRkMdM2
aJBWNzzjSjeqZNUe52G2k8m3PKWP3xTUFa5sxfN7a/kF+Bpxb1OAU9e7Xm01WSy00OvTheYNb94p
66jDDULKth2w3iuL/eF4pNZgTAgvdDROZ5yImRFMqRl6MS3/nWI22T6oMtXpaxN9oJlG/OWjdr6j
FgANjCSdO1kDGn46Xgi+N+WxHXmiEaNzkAkokcSHcrRyewJYaafhVXvQc/wkzxRqmdCQF7QJNL7T
MTsQyI3QSZEn++P4jCBF0dhViK3DfTAJ2F34eVp+gngIBDeRW9Srg75AQz+sUEu08yCI6fbJ/TDY
ihqNXjvryq8sHALR1acme4yVOr8GHPjgduMnk74A8UPNgl7I6U82JRT1a6WMvXAyBDePwmAbJJn8
ihuRsBNzIXDL1pT2pVTza02/PCRKZQCWV4Rn3snmBs0xZa+bibmPpM7YTB36I5Jfdp7R5NFNq0zT
Btbzkxg0OKZFsdLcGI3Z7HXwmTfgiiSEBdCpRa64+/v9Rv8INQgCC4CcdaSVfcmoEyGJPUX5DnK9
tecwMxAbH6PtHGpXNtsHm5t2CGhddORIg983xh+PNTnQe4oCUexRHWk3iji2OCZY3y0qxrspC18u
b+1l666CB6OB00UnbnkSr7ZZStEc+XUz8oClmRgKFPFdIYYZnmpNc2UVz3OsRUNRomxF4YyAsITQ
PyYWRpCe5KiOvQBnEyBzvb4bI1FyL0/ow+X7Y5RVWa4dOij8chN7XWxFe+5oDGJmydjnKQDMsMy/
/w+Go/a/5LD4m66PqTgOvWH2YuwZk6Y+V105O/004QsSCtZNN4TXCsIfhCKK5rqBMS2IPlpup4uY
DtqI5Cok3oyAu4GT2WJqo4e7QSY71EZkYaB6XmM+fbRJln4xGPZ34txqUINEHO8ZP/ZqyIK3Zi29
IkShbwx8Af4Hm5+GAQpIiwoN/JvT6VGBynu8JCgwImxO+S37KlfSdzNtD5Ekv17+dB/sR3o2PNfl
Re0V5ODpWLgfd5qUEtU1qSxxtaz1TZlN1wxwP0jTuJIX4Une0yQI8npD5n7jh6JKINdiyBZg7tsv
2Alaoj0kxCob7IR2QFAbP6FWp5aJCHyL10EflmC8FBx9KKaIv9D5fwLkOBSO4c+NtjGHeN62PS59
NgoJyXglj/3gFEHA4IxCHl80NVehfMSqYvYFCr0YYcH2iNRuO8uhYMsYDmwnCJRXxvvoW8AUgu5B
u1IBur36Fsj81JWZJERYvTyQ0MQ2Qlfx9q+/OJhwGNwLBIhUdJn1HxEo8flMFaK2HmpE+PGZ5GIT
D62/38Pm0vJdpEoo02jLafpjFD2bJLXo1MyzxLi5iYSCI6pbyaYQ52pj1uZVLb4PYsIyGGkC7HX2
z2rxsrGeIHEEuTdI9FMio1ySrjGw8d8QdybogF0dFoOXjaq1VwuE0uLU0r6V8py7PPs1eE6UaZsp
Hbdxr0h3dWdWD+qMnPPl1f8gipgkx0sviwIshL7TdRk6MwsCfcq9OO2SW1OcrduprnK3bTFKvDzU
B9uJr0zFj5YT1cc1IKPFQSWeW4bK6thw61ygGauXwf7yKGdCpST8sB/BERD73xOE0xnFob8w3ZLC
E8VSAfataDc+2+t1rvr30zy7KaY4N72maxtynWJbgre+RxSUOoemVdtybo2tIZS/6rKItsCd8k3t
8xn6OYkOep++ybHWIq5Yzj8CuG+OKszhlXfZRysF0oAeJ6JvpB2rx4PWBcgZAhLz5hm/UjWZZreh
A3Hle7wDwFZpxiImw3N14deA3zpdqQBeHtg8q/TyVk3YjnEf7cqsRF9NANqZup1SRt/DBAKvW8mt
8nmegtKwB9wGv9FhkLx+lMcXXw7KZ+xC9e9+PjXN1oKm7xWa7P+A54aDlU6+XIPob/FHTUxsFi9/
7o+WailrL7Xkd5XC0znMVqVUUZGUnqIWqSOhX4YpQpNZb38/DP29RcsY5iIPj9NhpDZXwtS3Ih5r
NS5wXcq7PsJX8vIoy79l/UEWShiFKGpmUJ5OR1Fw7eBr5bGnFyVKxHh2HmJN6R0ltpqdNQ+/p9zY
dn5bvyhjnl4Ba5yzVBYc2nvdD70vZH5X17yU4P4FCS73aqU3YG3iZamEiFZB6dF3sSLRjykVMXY0
sQjvB5Q+N6Xemztoonj0hrW2yVWluCIC+8FFTWxCFUyFpARqx1rdeR1WE4vTZ+UZyhh8qxvOgq2A
r3qbsOrJbAEPY9MWMeJDBU6NbuOqVvZYCYI+4BCJ/ibin/qeGhLPnDGKYYC01fgbN2Yoo3HuizTj
RFG81nt41yg8/ZCgwql00ISmPYB6yemHjP1sTOFz8sRr1PqoVKH+kgZLYTCglYBoEvqNhWvKneVj
Hm1UB9Cb5Q7150hwhghyjlNpPha9Vd6p3wtflO5bJreV85HNl4xCv9iGdTEMPF8oBKcBxB3asd7J
YOonOXnqBRUCjVEKzRt2R/w9yHnmYCdFj8uGOsaP5hRNplsq1VBuJJjIidtaMe4dXRhobh7qI/Sb
wOxcvyH3A19eCvpWqSYZaoXZRJge4l1eurNYGYMdAig6CEEXijdEQjwHQkPO8LQxc0+XahXqbD3X
P01YuiW/DvkunnJOGxsPCPtARRnAUczarP/AYkevbF8V6k9dK3eJI4vh8E2sDTVxAGMqqKc1Sf7D
9/virU1nfdigJpHvWxNBEidpfE2GM4vrCgEZhx57HjFUvYmGBLmQhrFrRyJ4I4jrG0BDqizXvDbR
Kpm6bTD9TKAIVc5kNXQ5MXBHtyBJ8T20cfw1f09qSeP0ylE/C1zLUaO6vYj16tSmVhtbEVQNA1pt
9vQqAeVDPEB+sSqw7sFlz0zh/M6G7kzdbOU7wUoH8SXGuXLbyzlyeIA5JJzChHks7aaolV/yOPqf
NKzSOzokceDUM26FNn6YWL1EfSp/LfvZbx2obsMtTHcxd1I+wTHq6lnbwHeU3yKzDTMbQwC42apS
Iwg4SeOtPLYzFn1hXTF0Kiv2BLbuG5oj8+dCTDk4i+2S4vqpmD5JyEvRGmqnBINNH39Ep8C+o9wk
I/bfKvKlslvIZiu7AydeA9o9DXAnUpPXGc5GytsY5c2hBUTR2EhbZtNOi/upt2tVpe4wpi1mZiCm
sFHCiDxxCqW3tK3Zlb1kC1AZWqjiE+o4BoZZGyzmMuxTYyt1lAr1gyrQwp9+GRQRmMYgxAY0xXT9
BgIeTqZ+rIS/xbkNvqCVGT9LGClRl6x1zIlKyvyOqgiTaNNusTZDNgMhA7KLlZ+gZPNtAk05xxRd
V9+QifUJll0QfPOrANr7ACnJrgdoUNj7DZrgCELl34fc7MVDgDHrgO+HJvY7zJq1cTvXRfF8eY8t
KeZJFKJ9t4BCiB4LAEdcpxGZrgrG1DZk1vhTaWWJWY5ce34TFVsVxYMtHo0/xKKUrnQNP9ja1F2R
aEM+DlmvtUQZIsxVHetD7enh3G8LTSxdqQDtd3l2H40CRXwpK6MLCvfjNMYaiATFaOHQP/B75YYN
RB+yxLb8b0fBjWABawLpoZCwzpEwDOd0iFnvdamGn7ci/0gLpXQvD3KWhC+6SrzjKSiaoEPX7AC/
Rf8lkLvOK5AVcnkMwGCkT7BNqjq78tpabp7TPUG1FIgSX4e6P/Wz01UbpKbMyMtGL0c91+E4zhs4
h+atMaUGZBmA4Zendo46pxL854Crd1CsFGB6unH0ZnWUNhbsOceagtZREhmlBy6inQSc87OmcSOW
YVzblNSLK0niB+urIXjBQwfQgYXAz+mkVSOIG9wER89S8t+FpSX3+TTjRcXJubJdzltsTFfm0Uwu
yn7huX46lF7HSaXVwuiNslTshEzvb2s4eptaHaZbkASmg6FpfMwLv94H/GgH7BYWe/hXXfkl58eD
WvwiF03NhvR+/UNCSxKmCFFTr/dx75viRNovBdIrO/ejURasnQjobpn4amXzPp56rc9HT5yF4CYR
5Fe60saV59AHn4/FBNdHu5AawTr5RnAqMmcqiJ6lj+lOn4ssxfGz9fHvEM3j5f360VicCt6OuBpR
81pNCPG3Dpu+dPIWbqEdCbLymAXhj5CH+BU8znllnrKJTo8Q6wYoV2A7Vlsl8TMhDFTJG4Cr8kTC
XE/cqmQwud1bFuan0RCXyJCOGYljtkjkvYiCJNxFzdgW+AriM2DPhlY8VVw/WMh2Po4MZKXxIscJ
jh9Pe2UD3k3/Pvu+9phGXGFOPQ6/x7lIfhC7uwnXN2E+QGrlgjPGWY3uZ3/Ir9WRlpiyijnoG1CI
RTtuUa5c1vyP2os6Fr0STPrkdUFab4VQD9yBApztlxh0GXVxL9alfqUM8NF3pAH7D8aISt/qHAp9
1wtTIkyeNWELaPTQVGn06xvf7K9RD8+vWWq7IHNgt/NoAipzOj2aidpIIjl5TQrKHOWoxfkwQL5S
mPmf6Ii/pWKR2+RMmOpd3q0fRHMDlAz9Zlhl8JRW0ZyG0qyFXTp7Gjk68hS022od1bykUBl4/FuJ
5uWaAsnPll1QKWDITmdaYSXVG8YkehZkEghR1YuSKe1hHKA6X57YB3EUMNrCqCGT4CmlrG53/NWb
uUxTzZvBK7z4Fp3z2DLZwFUFgcjuUWQ9FAItfzvXU/RArNkacXrDJhVsZGN8vvxzzsMcZX3e5dzR
oBVYg9OJq1XQExSM3kuKPIG8WluONch/DYtAkHqh3VKUWYoMiz3en+ckl62oquRK82o1TLZDXzNn
GbyL1JpogvetdOVx/cGsTB762pLcID237smbcpBWXVSrHs3DaV+Y4uc0RQHt8tKdb9GlugR8Ch4+
LQRr+RF/HP6ubGqxiBvdy2stv0mgXuy7QAl3Br5AOwMZkMe/HY+ckHorGOzlQ621kv2mSudJnXSP
yr/kZJIJ1FYcYqcPUmvfVtM1BOD56YdqAn6IKjU63Pz36fzGKEA3tw8Nz+hQwIoTOsKD2QqHSpK/
oxM4uk1nRbswLX5dnuc5v4uYw+cDIId+qAqs9XRgPWzRrKhZWPyUht+qWhleIKT1RuuEF1a4OZa0
pN2oMeX7cPKpICo8duk5qht4+NODFOI9b8XK94aEC5G4MPdMxGm3fmuoNmzU/EpAPi8v8XvB3CKg
QMCib7sKk02CIdTYKYaHZWm+0eGmOEbXxG9+geSXONBcwC06crG6sh40bL9dowmijdSWApyzWnaT
ARDM5TU0z1AaCqxjggQyHBwCdd1oBZ00aLGqhkeBwpeHWanAQw+76tyWynb4Voy+6hkVr1NnpiZv
buMAVRkniiSpQMutxr+ZZL14TOVZh4sTRuZ33IQ6+cbE72afx4G1C+MYtBcWutFkj2UUDBRWmmp2
J81qvanSMIbSc95xtqjFtYrll5Z9RsJ5vtX1vMbgeA4tAPEVuIClXzVvjDBO9rFl9dmbgXpLtQgs
VNiiG3q6oSZQfLE66Nv4FCdHSr/ZTyOI1HYvCkP+UtWqFW/yMpKP/mwYW7L27JtYFWFtD7OP6a7O
ZH7RkRZnzJuL+U1WEpyXmnZS3qVp6pux7Gp/M0iVdAD0EP+MSikWuWygsDpmptYVmmR6edt0dfy7
IldDQ1oO5i9VIeuPcdVluCbOifKQySjJ7QwDxxJUl8c+sDt01Ean9ssw3aVD3jtpmOpOMlTU8QAM
je1GTkvtTgj8EIhSqQ7YcMd6ItmX98NZ/ZVHK6ksuwHIEPUZ5fRIoZTYVUbaRsdQ1mrMik3tXsmM
9rVRBVQ8lL69qQ0B1/eKVslcSOOVCuyHw7+XheiO0A9b3eYI3hhIaYjRUZ/klxCwLVsq0R1jwPqa
60bah+DRHXUI8EducOK9PPmzLA35TJIXcMZg0pG5XU1ej3AY6eg1H+kL1PdjYeCrE+oIrlJ62Wp+
HNxDChaunMCzKWvkrdyqHD8a2TzNTldcSDmbnCn5mNVh8Ek3WeII16hNUKfiVisSf1tiJmXnSVn8
hLBZXbkslLMAwPg8X7DZJJaKZP2n47e1LA38AvWIxD94rLEzNWETy9rwOJqT9CDFIQVFH4ksxdbV
oAPm0mtvSoO3KvTBqkesvC6a2z7IpmHb57n6UFsDWj55NouDW5K2AKuT5blxA6zxvFFU+09SPnTB
Rht1zKzVAvPrhDyf9HBG09yVpLyEB0DBNXfiGvw1CNsK6fXAaOvmytqf3cwsOuGPv2DuxHNmlSJT
PqmHmnTjiMCeBlLJAmACCwEFGRFWCLWxKxvs7KZcCjXv5Roac2irrdY6EFB4xsNIOTZ6zQscrOsi
2j60nyqx+JTUovxWFYP2ho1d87cFqWVkROSWDidX5bqzkRpBDcNkUo4awlau3Iiak/rD78vn5zxl
ZRQgd4iuspZUdVfrmVnZOMhlpRyjKShuRKsdPgvKAGM0QEAwnVPTKVJNuZP4tl+54F7NVo0OqA5f
y7jOnj7L7wCkxMOSnITO3umeTku1i6OgU479LEuvudpHW6ukgRS2QvD58pzPMsjVUKvkhxQrU/FH
V46ZidvjWGISTqZyDel3HiR4tZIRU65CDxUwwumEIkMSkdjp9GM4YcabiFF2ACytPE35TJ8ib6td
ICuQZku/fyzyst1enuR5CQvkC3VUGtfAxM9Rf5E6cNPrvnos1dHcxGa2i8I4tdW2ugXE+dbn4kMz
94dCrR9745pxz0fbCrUw+vPwmXX6sas17gdDENs81I7zPOLenkiKh0hqeN8n7eyiPjDcJmmZPySK
mH2t0/QlL6JFl7SO/zqBA061oB7BNABAoYl/+hkaqzNmA57LUazJ523JGIbWRoujfaz5e9j2oCNo
V/lYKo7ZqMbvIej2LdEVSuHQTM7clpHkVrMVf7/yfZYV+LO+oC4VN7g+3CIyAKU13KtJAoDHAIo8
GU/73Shqd2YwKXtDLZQCU5JsukGZtXnSEkAXVZxhmy0k+bcmUKJrx2F99ODKwLDiLU6lisRyDSsC
kRiFOuVULy/lKnSx+C6TjRySTFtJleROThpP7EcBY76zSiGEzJ1V9eQEqtW+mvxZ3x2R257APHWS
4s6KmS7NlUGNNvWMGo8tqo1OWsBDPXQw0MjvfCMdDBtldGFfY+PxowKAfkdlfqghBUbNm8n92dmt
MpSDjQZ1/13tZvWLJZbRXVUQo2wF8RHLKXJIYE5WL4WkOEjGz6YytcBZ4+wWszfNpVeVyzYJWym7
NU8KYVfo5TxSvUzzmHIHrURbgjby19Jjy8OGDGGRKmTvUb893XRi0ObSUFbJc6AmtXwYZ8AadhsG
iPxFvdnINuE++dUncvoJQ5aGMtactM9y2yl7Uu70eyTFKmDcCAcbO4utIHREHd8QW8Ld5NoFsI6G
/FaMHOhSw3UG6LJ+TaABVTRZzG/tRmqioB3S1un7StopeXTMojFyFCGbN0orxfhz++nGD2rrblpE
DOnw9640JIlDVfCausbZ0wvTDPoLoBcWWgL34CrLQkQ1AtQjyM8Crg2IYe9pAmwk/StGA8hT69tF
16PQv2VS/KDNLGHR79XxGvtyff3zIwDj45aJUAqEg/WXJEcSBIteyvNAb9wZC8wMexLum6zBnrNo
av05McfRlhPpSvn4DOdCTksh8J1SxdVMGD3dQ23Xar6hZ8bzLD9F6X0jPRa0/Uylc1VfcEWKqSpy
q3F81FsLt6zXKVEBaJdOoN1nxqGqzY2aS7Ylf4nzeCdm9eY9fv1/e/H/WCzP/nt7cdq/yUfe4suf
+sdbXIBW+a93aX8oo7AYKHj8P3dxAW/wfy0EACR62di81PX/shc3/wVKcoFOL7g24KRLWwJFm3fr
cVn6F6nZAmnkNCh0hOT/+D//+8Q9uln9//+Vd9kTneq2+c//OE1N6KKhrLMAwykPUtqAWXy6tQwq
v51e++S0gjzaURLUjhoWxq7Fp7t2AtFAbnYY4VzMz38s1dM/t9ufA5/GmveBAa+C6FWWZp60fjhl
E4iZJqjVo5L7hVsYoUUvYA4Pl0c5PbOMQlF7YV+CeyedpExyOj2kgOMO8XXRQ2DgXjCqX5gXhE4k
jDfJ8BPr7PyG3Oyf43CyxH/OjO/2x21+PuYq2yuoopdod4peg1ZvRjdpJzXZtC3F4Mks/332/tvB
Th+9/wyG3QxXNS/fBUd9OsFCyPy+RY/KC/NBdK2kUzcV3X0XRev5OaMqtb28oKts7n1AyGFwcuTl
JQK49nRA6hxKTYlN9uogOcq+2tzVfnXANfQQCMOnWp2EQyR3N5W697sHrZ3DKyWOlb/b+w+AnkNf
EJ11YCJruC3N66m22kL2GEq561T5AZXzclcJg7Efiq60S72xHLEvZJjGefucADnpYLyWefwFd+mD
cGgRnLjyQDv75rAqMEiEmghWgTt0dcsH3FpSmUbG06x2gR01wCvaFJMjozTmvTlW1/bY+SosNA6u
AjSlwCcgnXr6Gepeb3SzmnWopVbgTGb0XEvCrZSV4D9jNHaEVp4/pTn3UVgJDrpZVGGGyBHKqTzI
uVa7YlY8B51hXHmTn8UTfhdZjoLnMKg3BIxOf5cojwm+TrPxVPAG71PtoLb+V1xXqw1CZ9Iu1MU7
IDvxHk+P+goT5MM1oQ9A7QkkNg3J1WGv08Boup6xjaC5y4z4N60z5QUfuy2/dvxiWN1j2Nr5btZQ
EuTxGRwsqd8V1KxsBXrFnTX611DUH+0L2lqEfkLdB6Y8MvE1qGQ+U1knTwhrw8QNEI4W1Ld8KWxf
PpzrxQc2zG6AxIHWPBVqY1V/GyLfVwei4NG0um9WJR/qUtj2QvVpHOWv4dy+jFFPLXr2r0S8lYYc
M+N6w+FkaY7yXrfWPYshCkuQRrN0VK3nyMAQzgxcNVPs4CbQHnrhrmo3fYfSfeamPolKFLlK/3Z5
7iug5b9/AyxB2G1cq2y9051XBLWizhQZjz3l6ntDcULluypvO/0BQRL2wm9D347RXhecIMfZxAkP
/mzH6t+Gp/el+ONnLDvij3YRHVTIewI/I/itq9v6h9TtJbRRekcwbvScarcdI6X8jVKZId2ogntl
Fdb3wXr41RZoUfH1xYnhhxQTl30g7/vInSnoGY+DsA9eVMkOa9B1L2nuRq95im6+Hf668iNOi5Ln
n2IVBLo4y4ENiNKx0zNHq956kLcd+Kl+/JGLXskGqa0JboB6JfisEAn/Hhi4OZc+LQcy9dPF78U6
CjAKlo9qhh+jo4rO7IOjdfRx189HP5h4ee65GqjJ3yOWA7jt61w85OoN1c8h/WQECLYq+155Djs3
K1ELPmSJE+j3sry/vETvedV/Pfn//Us5L7TbZa4xdb1NNKHjzatIx6TejtZu7u1HHV2n0Sk6F49L
o8AbwvWTTf7c4379o//dHMArC7uRvCzdlvmu6h4qpOAtGxLw4FJr/ozwTBc6nWHTNrS6vTxf2dqr
Z8g/vxmhrQWLt3gArJOpMgT9ThNBPib5bkj207davoOnKuRvhoqRuxMFtrGP8H1AVwkvWcmdA28e
XkZh0+fueB9eiXbvtnXrNfzz96y+9igVYV4IHb9ncuLMmQLHeDD7+yDZzAjhALnkcZjcN8FBadxw
3GbVC0xQaUL8rnsMvmYEohTC260m7kVgDxqFuS/RQCkCOveNYWz6Wr2t1B2uHXrupq+J6aX+Xq9t
8ZjNV47tciAuzWQVuyyxbTsI/fIRTUUMhixjm2Y73/zWTZ+VqzKqp9UmPqNKgKSFuSh98cZfO9So
CEBZVq5KR+wXab5us32x8/fWvfXVuLnWn3gX2ziZ2Wqw1cygAKhGSLf72NFOUPiP3dabCJ3AzNgY
xY2W2RZN9XCnJrc9PAHfgXIEtfwYDftiulHix757aKWNCGz8rgo3WWFrHs5syWYc7MZ0hhQVJFt6
jp6T3qkKu3lVtwXyZfp9jL4UDrO2MnxqlP3c34fxJlbdbLpTApc/HP3QcawSjnJ+pQl2lob8s74W
KEgqKaQjqzSEbBMPiHySjtPOKlAkdDJtK/1QXgfdQZXAj3ZN5vSGG4V3FcDwa96L75I2ZyvOJczC
cy+TIJ/GQGFI6ZIizHq0AkgPdtwCLXGXCKzlts+ls5nih1zbFcMmBgiyB0s8/lR1ev5uK9l5cT9U
29DfDlTC5PizUCJ3Zvu+7WdejpsFZy29m5vPiDOqz/I+SqjGbOpfVenK2atVHAPBkYptCAze/DRL
t2K5xxyicOn6XY6f57Fo2VdkVLyAF7mXNZKnKRvLmAMWOQ13iHwkoyt/E4men/UAPq7TSfdVsJXH
mxx1t4cOex8dZUpnbLaxjpHDrr12769kO/99qv74QauL1297KWvGUTqaoGwRiZM/x+rdkLjhowB2
I72v2sc+euz1my6+lfSbfHY7iI/PWo3ZsS3RJQa1TvwM3MZ385ynizvyUSBcPJohBmBO9735bPwo
3ekYeto33beNZ3aXPx+2WNdOqQ2LpD6aW/8VUJ3yWUpQybbV31wtpmYPn7MHcgDr0XqKZ6gDQHMc
WXDwPuORVN4IPy9/HPUsCVk+Dv2xxQlL1alTnG5BQMgALoVBOgr/l70zWW4bzbLwq1T0HhWYh0Vv
AJAUJVG0JNuStUF4kDHPM56+PyirMkVQRUR2b7siy1URjuTFP9/pnPNoHbWf0S9LcbQfqXzTqHtR
2urCtuW6vq2utVcqSz751yNjT7/jiFvP9FHk3wXJTe+aB2VTfE0/l3vtd3XHlhPhIHhGrgzqE+Fn
+EDy+AZ9M+G+vq33+Vo0sXTd344xzUwyfi2jEWdn+50jJxsoZAwWg2Byq87uFIcex/ROKNyq2hUa
wq5XLJvx2sTUDIgqVlVU35Lty5M8B3mUjaDBgMPq9Av62qL9Fh7fh+AXOeqairoT7uLWtdSd19tk
ZZJ+m1hbLk2QluIzVLA39efsgQVt92nhwjaUkAfsDs2XPrDNyTX+JsfVH5ueioFBAomAiyjq9Aut
1KgKyNilB5L1ow3yY/jM+6/db6LQqT81X6yVd3JBqnVucHG5VUnaCvq8s7KKUMLWX7PCLUR7rNxq
tKcDSKEMr24N1rZqdrEXMgovZjrvBe/L9LOBZeiufTU/S/fR9+679TVZ8Z/PwjiOz7tZ1RfrLlDs
+cOa/9XTgGk45nf5lxag9uNAf3L5rH68yf5awmX7lz81elBrhG7j5IjDXmkdfzzmNIEh2WUP+XNg
pAj3JTb+VJ5sQxp8BacwtyEvsPe5Na7QELGmq8K7E2Gg1KqvanZQ2W4dkZd29MrHfDUPf5aCmk/m
+/lZXC9BBJGxEnLVloarBO5IxfAqr9wehdSRdx38TxatbbzZTzk7i++mafGoZ0g7wHyJTY91kGxI
QwRrm9WP+JiCt1G+CIabPUS+zdBhfCt2l1fp4yHTkQ9ZL3nfs7qc4PcZda+Uxqff4nd/vPa+WWgf
/ShuJNUWmmOYrvjW5xH9PMd/GXzrO3l/+/ldVltI8Tzo1kY2XYRINGubjp+pI4xaaUOnaofNLpNv
jFlNU9S3cr4y5R89Iu+/YFk2rqya9gCG3H1GQJuwCKJR/PQx/nx5bs9879l94GaZocpkNJcUgTQ3
9BBceHNZh5ixsqnojOW2Sz27CKjRrQFxz/MUC3vLccUtstsh9uJxk8waNJum2yWlO+rOJDoQYzep
K5f3ieHGBM9funsQ1PomjFdWeG3Yi0PU0zTp9R2fYUrXgDpQAUrra8n/FiKWYv79W2Yx6MXxgWdo
MtGGEB8F6G9DpxzcHFWlzhY1dG5tS910+jE9gBuFetIf9uI3+gUV/6ArVCNcpHL5xxe3Y+gKOQ3i
TimR0iSN7xRrNF9vScKTg774UvX0SdNirzMLIKuPSQvE0PGL20DZTN0uIlN4F9R7P78p/B3Qo3pW
w90h6oZYmwxR789SvVOhZ/PAbhp56ioFyYTq0JvXU3kXVyTA3FEA4plwj94GUwvd+K4VAwctuEl3
BiFx9LJ1aO9JhKtcyh2RQLU0HtPu1+X9viimstPnEdLui/rxXBaxFqkHTQiiFkUJ8bHLji+FRUMe
Yq36vjJcTfmmxHuL0H76lFAb11e89kUjyrnppb9ghpYYiJgO1I1h7aKeSXBaBLgDp+YoyEiUr5k8
i3YXo114DFkW9v9azwQOor3oDN11Z21F/ZcRcOAOirUx6pXr+u3RXG4imYZ7EHGQV6lLzy0QRGRK
wJ8+koVryr0q7srRRh2zNbZwSVntHLSOX2G1ji1XDq+jeGsEO2jvg34rq3bX8Gru02QHGJYsUAQ0
WnA8YyPTb0dH6kP/zTqI5t5Tfwov4zefvQgRNLOILC/xsSrb3UOlbFWPUq9jHczQJs1YSziss6OK
2G5g0rtBT4X6ZJa7xr82KwcG7XxNyeytK+18FmAdpVZE280SvplYUSv7jSA+zszbrU3/n3/b/dad
bNoa3tFSHTFz2QUwrAU/Wmj7Q5fjUz0N14NDgsD8LDzEuZ2YTMABB08NNqJ5pdTbFiavb/7n+JBy
Lu0BviLTTbpdMN609XYwbTqZ/dYJhi+WsGnV361wnYgOKso9bDMIapu2vCNVNDGZT4FOOv7Vy/Ym
MRpZ4bXujzNPjs03azT9ewYWl2xjwfTdRuz3Wr5vCsKIXShc6fvvZWra0po0jXzmoyysLS7ZQDBH
IdOZb5Is++qnwVKb6aYv8R9pbvMLxwxs4TWBtVO2m2wn4zRfE2MSV/2sXiLITLi8fsQrHaofftR8
1RiwGNNWspiCGdYbxkhXP1aKq9Q2UufEJSs32nwnn220mRman8fQMuOC+EoipdUgPRqISsu2YNmE
xs2v5Icv25HnNL07VXZeQGB35T9dti3P33/J9uK9UAbFCtQU22Ftq1+NJ/HVLOYtqD11Tz3axBHQ
BNsgHP9GtqeWHP/JI6dyFTPXvi2uAGI+etSpCP45EfNivPPafEvM+xA00yMq8FPq5Pep5oi1CzPe
WqnpPCSaN9s7U4tXJLOmUUirSXqsx+zKjEnmcRpd0PqmdAs4HmF7QdkK4mFcUyJbtbx4RGIExMUR
NYbHqkQbwC4HG1ACSPyaCIV2qsItkaVv0NFYe0rWttniKUnjSFVGDcP6S/u1+sYe079PaCJktvBV
eA0QoirdBM7+tWTXhy/2+7lehJ8aTVmmETPXmvKAuLba0Y29E+9wIJXj+F19bYddobDS08p2kj/e
T3O5Hc2tuSnsdD9ZidEoXS9K1EPo5nYVxRHGbeXtwH644wvd7nYbfK7y58yYbDX6GfqP45epuK6U
b6Uk2an0qY+pwFCLpRToKXYqO7o82kpYOYpcU2HZXD6Ma5+7uGsCr5C6BsuPKCeg91fwztR7T/pK
+bFdVWD/yLGgxqTyztMKQR7ydG6aREj6Qi2kx6zZlLpk98XgSCq1AloNboNCsL1wWwTXq6nPNxTF
2Y3zzvBiN5RCbhatljNK3PbE5g2kbFTGbiJvoGsWVcAobtq50xOFkFjeNoKjt24cu1lNJtgWlU0r
genaBJkbxPsRigyK4c1OjbaKfqsb95366Idwdu27/lprD9OAnPzKhf3hs/jXCN4KO++uKTMLJaFO
S7YVRCpkpmlut8mGjtG3ZgDkjb8Tu5d3xnlKcr6uALoB4OP/0MF3ulqJNKl53+CRBcYevBl8Tre1
1BJ/wFaW7OXWreHlaHel6FTqFVym24EYUFIcPd0C+U2yr1p6SJIDSTe5oZn0SCezKTud4CqyXRX7
sj8YRE1G/lSJ38L2UHebKXlO1H2V7WXzKkFWI55uC3DfRVJusoh8uUxORXoIPODQjyuDPTsHpMaB
YtINhMarQgPp6WDHUKMTF/aYR6s45Lh2Kkw4bUOa2dylXytrbzT3UXHktKLa5Kd7I9pOCWXZe622
C932YicroPFxrdfGcpTf0gjDghvLbouvhhOG83AnCBvAnUFG3HbT7IrEKbfJuBmqbW3s+2f5Brl7
0pH4mIkLjc7l4b1VcU8OwGJ4iwdA0CBL7WqGpw4bqyVCdGqUcr+bjnBtIaS99UsnQy+7uieLDBNF
PG1840bVSEht1WpLSq1gbKpjaq4k08IKNOk3rD6VvGmZJoXGYCdCqVvYFcWOsaepM1yp2WMl2mri
9PVVY9iW6YiBq93B1ypFyF27lelqvpNOWz3+jl5OIx9Isdeh28ouFVtwcC3MM6UdDtDq2s3LUNrF
C+FrJW+TAr0Xz1HNbaU9FdZK6+h5HmeeK11FNhtoB0IRiyuxkkKJThsf10jdjPJWDGJ7aj5lfmE3
tASpu1x16vaTX15Ps+89XOvN68pqsdfOFuvdByycUsTT+kYv8f/M6MosvxTNHaxAhnzTeytH/PyV
XAx16YkVmkJPFM42rFkNoeU4Pks62uv7srDb/NryruLqxgjdPHfr/OryKBdgViLbhfGF5yWmSjl4
855EzYxytJ64FpthuBaFXZ/d1t0edUpt2HjedVjtaFP2q51eOeA0B57FtdTZeZy9+JrFBTBV9Pt6
USA9ptlNY1yZVCfajfqY/6JvDyKkot6uDH9exUurvDiSdPRAkiUzfBocs/FX2e1TWrN15UlMH7LR
Lev7Nn1m1nFdvKHeX7Z+HvjQ9SLPKFhIS+iYPWv8quVkyCY1fky1osP5NuEcbFKokqzpm2fkiTsl
k0pw2b74pRXcxHP4VWtQttcG0VAGZnU3Vt5dX6UZDF/jb1POR1uShNeq0V/w+cadko4/IZ7upt44
8GJ9nuqqWnG2zrxLBqEQLALkg17yTFXmjYlTCaX4scrmpgq9HOCMklbpbM7cFoJRxDRnrQj6bmm8
PX0bGgNxz8g3gsfS1L8N+dzOHzY0+OYNJSa4TDe0Kt9a3Gq0p1E5bSmqK93aWM+vpbevoH0UXBJq
uG+45ncewACluu97Y/CoD5Qy49p3zVKPnKyt9b1KL79J2xScrv2GCD3NrwQBHSv50SilL20fTiu7
dz4N7zYvqCiarMHfzLgX1FqWnlw5DGUTIPj3OGDELcPkMRhqw0b29HdfIcG4slsXZ2U2BwUMCbhZ
lYZm0YXjGJuZBktpztg75VaXQ2krKQ28EI38xQPYAfwtvGpkpdoUWfq9jImkFDEXbmpxes5RSkO7
xRBsVS/KjZ+kPymA+m2rXZXQpiEYqCpOyMUiaX28D3RtjWNxWXefP36uQpjsHdxeaOtPtw+iz7AS
0PnwAGGbb08l6cNKymBN8+K91yQHTTCkfeYPKIYIKULvgCa2gBdTGwgMimp6/nXMgXujabSXCyQH
FfMGvQnBjYwBYsa23XSasra+8vkCv7VZAQymnotS0sJj7kev9WTDFx8HXbpDMdjuS7CrvRnWN1Pk
fYaRWLiX08mn6j4YVwl83puslsVdZPZ3WlQ0N8NAspD20tsxTMd9q0hoFWmHkL5uexTF4JPHOJ22
nfACdK27C8S2vwsFqCZzGGOdlf0zPyWn2xW+FAVyHNBsMy3N4q5tIE60Qk2sH7vIKndRwOz7AnJg
4ZAZG60KacSKniEca7dyjW/k+TTSGCkIdx2daYqj7XAtCD3ZKCrLGTCeuygkBedPOnLGipNXTXnf
yAYEPTDvQwaN0GguVJ4ro7O6chSWtRBapWkWhXOC8weoh27m090k9oMFarewHqKiym+EsP8i42qm
unGnsZEcIFq1A/nWFQp0FPcGrb9LAxpaAEPH14kUb2C1RiAuiaAPgH2LdqfIlRWe+7cZ/398y3/p
PEL/Gd9y/b3qwvpfCBcgLVkTNuP+13+//Wt/Alysf4JhoR+f2wB8y9x227/WzX//FwAX8Z+z9BVQ
6ZnfDp36vwAu4j9xSsmLizDfwlshkhn8C+HCX3LPAFjlr8ifwyZj/F8gLqDvVORY4KgUVURPl9lB
ra/Meui16RghSBSnFh03HT0wky8fPR8ecuC/mj1ZBQ0yUS3t/n/v/LEJ5jf7P++d7euv1+p78/rr
H48N/1P/I//9j0P4s8qz1zr8/n4zzb/zx2aCMeKfLLk2S5HDlwa2/997CW6af6q0lptkWoDCIgnz
51aS2GSz7wcUBIk3EbTPnxtJ4m+A+rKPCIFRBqRJbIGMuoSUmq/Vv67dGScF8YsqEkTNMnb87uld
FSpRnlpFFh/EOnQks9n4sUAdPEPIU7Z96/O72fr0x+++BxGdeoP/sobSkD7ronK05iftnYM0hSP0
d1EXH5C9uapaZaOKK6HhmQWA0DPIlycEH0x9i2jeWRhQ8ynaLFUPiifKTpD2FItmztPL4zibNZLE
+HqzRMesGb70rVJEpDsNHOmh0BJ6OFsNfFKVtru+LYJNOUGpa5aSuuJKL9olmD1yPfzBmzJbpvh0
OntNiOhbblr1oTZa4Vbyst8F/JBunFsmGZl+dCsJ9IcW4AWME3giSv3k0LJOXy18n6Zi/vUloDEg
HIMqD83O0y8BL9ELVqNUhyZDBDmHdMX2FKQuhNjwr7y+8TdWIqtbNVQ8d7IEw86NzNvUXU07q9hJ
+2GI482IftaNAQbU7kJZIcAqiyt/6J7zTKXnG3C6m5WtuZNSrcMN0FX0KKXKe/Co9CKGFuQNbQWD
dJ9ElreyiRZx77/HR5vrrIxFL/FipqcW5diskeuDiSCB4lXQtAKDdnO/8bcRSHoarId6l7dRD2rc
NMBlld4Rwto59xKOG0MeP3utmT9XpTqilBg3LhEBzjCe7j7pTX13eTueeoLz54I3tIg6CBSpRy09
wTQbxzbFG0FmXNN3vUFBdgBN4FRKb+E7KWvduOf2DB5GtJ3mLlX645bTU6ZGOmsbH4TopaRYITWh
E6iITv7LR/mPOMA3AZ+T64lY7r2lRVTRi6MxDDqW1Gs6xpDCdnQHkMvW2nSOadM+EdnVNQylzq+/
O6M87HNMAJSVf5aQi0IUdH+YtPAQNlvwm7dhZtgaUqyjusaXq8ze4HKICFTD8Y7LSOlpMUS5CeIq
HuXw0Gz1XfgQfbaO2a1+zZ6XnqPb1BZ32e1wlHfGttjWX/xXWtrv74q7fC8fqcGpraP97jvbO4bu
5SmYz/Cl71qc8RhR3rCMp/Cg9DcjXmmR6RuhamjSnLZRiD5QajrUsC8bPbu+EbTRCQOAYhCGEUaf
XizqBHO814bDoSmz3ygs7DQvX8Nanu3eNxtvtHCgZ3GfT21IbV2ImZIMBxJ4JI8rAjSuIPXTEL9e
Hsz5hb2wtAgEogjuab3CEso1LrCAq8j9qTmVUx+LlQfpbLGw9IaWhcUNvqg39Y13z54/pmKiI4dx
iNQSvAG4HzJ20vi9m55CsvbJXFE0VmrgZ4/Am02CfjI88HMtld7UZFK8LiuGgwU1akTBwzNMiNAO
pvVYJ7QylSu38pq9pfMgNIrVSdgjq0FXbn7opmzrS7/1xtsXSXeo0sfL6zf7PicnYB4gHj2JJVwu
sI6nG6UvZNkPGgwmQedMcbGzUEuztKfLVj7a8u+tLIYlyui0lXo+HCRI1/Y9NMmOkZhrMKezDWJB
9QhiGvCGhIDTktfeT/IWPay6vDO60g6CmoSQ6VrcqTn08j5gMjMP9gOorMuDO1uzN7P4mHiXdHku
Q2FoSBSEDcryTkCkQxTibQNr1mTUGwQiXixI2336ji+b/GCkRF6EXkBlUYlY0n2UhiCp3jzSMpM2
eertYTLd1pqxncTK8eT0voXwsrb2l62eXSqIEUPYNdNZEfBj/HSvpCHo7b7Qx7tQRVZMHTdetTMo
uERF9vOypTcQyPttCQiWyjXNR6DFSfssX18zTyAiVSbloB6Eo3rd38XXuubInz3oEQNH2hWbbKMa
dkt70Bqn7vywn5uejcJePYewp6MccjQYLHLM1E91R8fj1CIEPmiOr8GdVVi8PNQPzeFmgKsg2OVe
OzVndX2IvAgcBxCgOVH/Ccg4PITjTahQAi6Jx/6M5D79MYpLscnbtL4ztlhBPSSTExZvxm5M4UXy
Hv7u76s4kvN/uEpgqV4MRjaKRglFXTgYMi0OQgySZRxpHL1sZXlnoU6jzqEB/5VnmNRihVSJ2pic
5v5dVlrdNivrF2ggkyso+ZXtZUvLewtLWMHVJ0zlXll2A+Y0dKdTMIV3TR2Fh0DNTLcLlLUukeW5
4m3RZwEcldhnTtEuZs2XxinUhDE7BoKi75LAVD5PXSH9CANAQKWYvFwe1PK+whwBNRLMONEAVJZ+
n1p1UTAlVnWMBsuVguDYg/cWR8kda/mxLyS6EFaO8wcDJCB+W66Z8ndJgleUwVRGZVcfFSWhvUvq
95oP2U9KcbfsjJU9eLY7GB7e7EyJApcATLynB6rOc5LYXlUfG65jChEjUHHjOrW0FZjR2d7gsQGs
DIHDXILAQTi148VFloRKXR/bJL8J25tUXBNIW7Ow2BdjE0cxpcn6WBomDa9HM1tjEP5griAb5Tix
62au5MVJKvLOkDu/qY8GLiKaNXK9F8I1iYlFedfEr2Cm/rKyRCSkUo14XIwV9UtxNJAneUK7TKht
6z78SfNi8kpFOY/+7r26MLrwgI0hGfM0x2hY2Q0gYWnjKS4gAW3tvfjgOHF2YfqhZYM/lq8iUK+y
hmS3PuZ0/OpD/glmJ5jM4gAMIEyuDaJL/Von+LwuJ28Ug4NpGs0G3mPIhOad884VDnwpQR9pqlBT
ciAlM+6U6KpW7AI6W1oq1vr23mgbl+Yg0KdHUyMYhtPq1Jw+eWNsaVrFAmpXxSd/ssGu3SBBc/B3
0y7eK9fWdb/PgCP2pl285k+XL6yPzsF788qpebVK+2rqMC/Shqbkn2Kjci9b+GgNKYyZ8z3Mq3+W
6/JQhe9SLPCiuHDmbeJUdRUfrVgo3O68MXvJs3DlGv7gWJAjRxASesmZvG0Zo5E8NOVOEeB7lSQ3
mbpPuiXT2lSjWENVR+43kAK7USXZ6LNv/K5x+h4KgWx/eegL0PN8OjE08w9BUDpXcxaLW8CCnIQN
n9FeT3AW+nZz7L/4G6psn7xHa6e9qjf1cRVLM//q6ZY6tbpYU6HQZAhvvf7YWT+IHw9y+Fpbh8l/
1cQ9tPr7uh2dNHz1QJd25hoV0vm1h0aQyHB1vHbCusXxEaqsG0HyTEc4bx2DClkz7DXr18rEzkNY
DJGHFsQXajdw3J456ZU5hOy38SjJMD/YluSoii3/NJ+Hu94uf3Rfqy/ZWon6/KVlZO9sLqa1Rkkv
83qfkWUocWXbNE3tNOu49T6tjO6DBQTATeYKB50Ts+QiKKeQlHEhTceU+5XWjdJOTVf+Zbx09GWk
bn2rfJnW1IDPLwLtxOa8ru+uPQ9yNT8Wx+kY0EsrDk8FCN7Lw3pLIiwX7f2wFq+6IoVdkKjidFS2
taPclIfBhgTDIRi/EfaCG+6hWtuNkBDkNgy6u/R3sLM+m9nKfbQ20MXLX9eFT2w0TEcrCK/l4crQ
i5VEw4Jw5e3Yz3RD5FNxlWYi6tO5nGQjbpWhno7jNehffZd/DX511T7Ibehe+l3yaD7eSRvhXvwJ
8Y1wL9xHd9XX+HPpWhsaDW/aFW/qLI/ENYSIAWyJGjRUaJ0v1nby4MsrtVQ8xl9J6UiOgjwgFBGP
imAb39Yi2Y/u3hNri2WOi1RuDHG29rv7pSl7rdxZNXp2M5Ifl0SjpfUKCVZvJf766LI9sbtYWCUw
1VbpsZv+Dh+0bbBV3XivfzJugsfwNriZSlt8WlP7OX/c5pmFyxQgD9nGZeZcTI1g9AVsir9V4zbu
rtJ9ojzio6zyk8xfvzw8EDsYLOJMIGYtbp+21HKean08Ds/NNvxufJ5+Wjf5Qwyv2o34BSQQ/BkV
mw2owXN7dfnkfnRkKLhJ1MTI/qCHc7qfNcGzrHD0xuMk6/YgOPK05iyfVUzmLfrexGLxDDUpDPp/
xqN4rbmdi/D17+I2u5V39XW2j/bqLr4q1Y1yl0X7kMZF5/82wHmZ311+Yx+kMlT10xE+b8EuBmFb
tigV/C+MWJxDYgKSPUtaADOBDS+r2ukoqBwHMAB1+XTZwkdvLzRjf1pYDENIu1IoEu6duvo6hfFN
MhpXZSqu7IYP3kESZLCq4dKR4VQXt1sYtsg9z9d4a91Z47btn6psgwzw5bHM37rY73Bhze0J0HCi
pbm4s8yRzGAt5tMxC8EEUY49JJ/MYZuDW1NWuGk+OFo654qniYATvsjF0ZrMMsojtFTufF+9G/1t
G33JguZ+hMxZUDeXh3UeXczeKASj1H0RzV5GtuYE/jGyMu0OFUtH6oIvg7UXwxvL8yg2g89oMnfq
1pI6H1zJ8BbPNN9sjlkQZbExkMdpKpQ6IMdqpatimvYjZEqeKQAD3I9Gs0kbfZNk2barfnTg2qHl
JpbstpeHfr5vZh0tNK3emgrP0uF6oBQmFOfDXehRCZNHpEoUsYQWpv5cm8Ja+WkBiOIRBlo3qy7y
JzuIjOPpmS6CuBb6QfaPHsG+PTTqBnrgfZMAa0y8XUBGcPSiF1EO9qb/0FXtprD8lT18dh4pAkqI
BszpoLc+jdNPQBWB0jYk4HdhaXLc1YIKmAYDjxr74Upx/0NTFgRks/dBwmGxwkpWDn1IMHTnaUi/
Jgmd3mLtAcPK6/jvbmFyGeTsoO6nQcKkvHo6qmRoxLD1xfHYTwBnqOgNwWs4fJm06BZFTRof4ZNc
KRWdnZrZ5JxJYTnnSufidVBLRa5oChmPdQk3PbzrgyW5oap8IkfljHKzH+tpN/Xtiqt4dgfNdRW0
k6Q5dwhCfPbT3z0LeVgYCWQ38P/LiCyNQtfdFIMsblQZxi55bO/CGkJyocqV3eWj8sHmneEJpOg5
siqdYIsXl8pl6ZtJWWM53uWhcaUh3ydIJD6QvP1BgW7jR+K281023q7zTALZbk0j9YPRM6e8VFB1
ErkvO8SSuhrGwCirYzwJYkdDjxpvYG8tHHoD6l90Y9I22RTSp06q1vI+i4ba+fDO8iUcX64tokhj
sce0jmbROGmrY6UJIdhwXUigJI3hTTLy7CC18nhjWMF0M1Zj6vQ6hGf8WIjksa+7ZZEN9Hd6T101
dm4XxZ4jh1Pv5EaPxEOOjPJUtcM+rvTBNiDqX1m7M2dp/vT5ilPm7BG79nTTIMs5BVXiVcewt1qk
hRFcGQTdWjkRCzDDHzNEapQImzIOVhYzpJbw9GcWObgosvDIGqnY6Fr7HMeRdNOZ4JTUabr3swQU
e6TM8hZV+Tdr7fMazTh+Wpmok509ZVOYeQG0mvVR74p2P1VJth16M1mZzvOjT8p5PgQAGeZU8HKc
Fu0npqfUx7rWVbDuU/q995A20Mexf4yTuHWMoA2vzC7p7/JSTR4un8SPDgHnEHp9rp257HK6mpXa
l02b6vWxj9QZxlgqboTu5a6g3CkVfbRFr54MqCqMzmXD8w+f+D8cOkojpgqDFFjKZSXBFLwh8OJe
v4sbamStpZQ7uUYgy2PfO0IkIoQQWz8v2zzbumDRcRJoTKNhkCrTvBbv7rs4lxSCjFg5Ist+Vc3c
qM1KKHr2TJ1aWIrYpD1PtjgkytHSKVU/y/qVad1fHsQCRcHJeLMB+AjYO2ynZ4WyLA8sfyiVY+1t
zNjWYzv61t4X+XXz23hJkGR77vf9j37F7Nl6zVbZoGBHNE1nEk/nLqXmKgWGr3Bj/RCEQ9h7Dr6t
KyVfe39N+eHDWXxna3HFDH2WCm3hyUeLtvbYVG+sqb6BLH7Fffl4SHMdHJXlWdX2dEj55AM4iVX5
qGpwivnkwsH/HNqny+v18WD+sjJ/xbtNp1voy4sRHmdXDld5biBsfx3408rGOzvHLI/Fa0KPFHAi
EvynVghhY09EZeSIgoo+XY3K9VBxa26k/FMz/N2jS0KdkjOpQsgm2QmL5eFqLqtBb+Sjkh2127K+
TtVN/A3hl8sTd+ZPv5mBvd8kTIJRczEkgRS2mBgDE/ec6o6WbIavvrK/bOPs9p1tQGhPVwKQBDqQ
T6dNinsk6VifY6Bao+3V8RfkieAqMuxJrR1PykW7HuV9Vvkrgzv3gE4tLzu5SBW20mSVItEy3Kdt
Hl7hyjrC9LNKw4dcNOC3rF1ZFzbN9GK1ojtGfzssnL8ASjWa61AZOnM6ccDM2B8K6WgZydYQ/E1g
PY19tGnT+8ZXVs7aeYg2W5sfUjpzCdGW2YGK+AHSsFI6JoPk9oa+K6JkUwey2zfRV3V49hL5Ocgf
tb5wewG4alvtR6jnLi/3R1sKH3uGDWr0WC9JkLJUyuMokKUj0BK3rl+UFNam+pdY/02BwPmOxmGg
wQbvQdKIJ0/31RQj+ltVhArKY9Rt2+qlDG+QAvQeSvVIN93lUZ37Sm/WCLrpUue4LLFBfl/nRmTN
gclz1diyANwYwr6dnqBlcp1Xj8Na18EHtw3D+8vg/Pfv7rQh0jsP30w6etoNQM+OHufyxQTi2l/H
a4RC821y4igwODAjGvUlHGV2zqktIYqUrih05dg36TH12m1Y+isX2gdXNCa4P+mtRKrsjRDj3XCs
KAuB2HnK0SQ1IVq/uqC3W1lZ8SfXrCzuGmFI0sSjTeOoF98F7T5Vnrw43l3eCh9P1p8jWZbLJ1Po
Zd9iJGNab6h4etEayvijIwQv6lz1484g9D9dDqlVtGk0sBC0dm9ET3JwS+bzYY3W6Dynz7JrEt4a
GmhkdJYNeRV8/0KXY2c6mjutubPCbZ5sFHD38VaIbhTVldfK/h8NDYSHROpm3nJLduFQlMY6Rqju
mHXmgzGJN/0QH5oqfa5iY+Xd+WgvvDe1eNuGCFktlL8VCv/yg69Dm9kM4A37lVdm/pnl2ZnzM2Br
CNq4i04Xq0yrVo2kCUcqUqG0j6xnr2tDu1Hbr0rcX5U6HF2XN+B5ops0HOcU4if0nfEUF1dDkWZt
GEvwHqN3aD4nI2qZXZVO14ocIBiXptUe7+U1EWOYwGM13/Rg1Lugu9UKpOc9Ec/SC1N3ysPyMCZT
cCji+mfoGf5Orc36aeVjz5dhzifBhgdyfu6jn3fEu4OvxShHgF9FClADBKma2bfSaopN3nQoi1Z4
UCryFjedbAl2IDbiJjGKbjOW0PjBlAnrftCD429Twc4Ta42T8Hzt4AAmEYVypESAtOSDrfDmeqhD
CAw7EzbOJrqNKkAEnTYA3taFG9OL1ph0Fnwpc2hBjYLGEEAS4B/ICJ3OhxXITR/OWI3eG40X32yD
X33cJI9j3yI9Rn2zfxlSxcqdaUrTb3kbKjqMEkJMsY2q+ONQmuGdCQ16becaXWL2GHjRlziJhJei
FKWUDI8BnEUYrfAF0PtU2D2bxIIlSJbvo6CB6VkM5Om6jxrtXi1koXYqP6lNRMySALJjK/Y+m2os
8MODPGWATrT6LkOskG+TwvgbNckxQoZEMF7USO7vY2j/Y7sp2v7HWOu0CXVplH6GSKsEa5Lo3Vdi
xPRH37cwPWdl6h9RQkUM4vImO7tVLJysGdoGGBI5zGU5QTUFqcmkqDsmKQQQQbrvQgvR8CoC4x6T
Fr9s7ewBsCRazdkzYDItFKIWJz7K6O6l2bs7hgEp2VEESlubgK4uWzlzmynBkBklMQKhAHD+xT7p
dH3oJCGkfy3oNlU9M/82xkNT9lt0deyxm2hZMDNnDNfet7MD+2Z4fnmA8tB2vohCzV4fmrxMyQpB
Xp/DEGuUIU0eK8P70AoPD3lJppPH4PQYkIihv1fJyE4KnSu3R1MKIZJbk+0+Xyom8Z2V+SveXT5R
6MFMpOfkl6Ik26SW90R9st9eXqnzbME8Y3NuB0vE78viT6tNvRiYEQmexnOTyDiW+WQ3zSu9Hk48
FZtIV6+gA+UkItqFiIytKMPA3/RXhbDmO5xvGzxiwkZK9LS2nEn8jmnS5oPqBZ9m3tPM0q/jvHCn
mO5RGdVOTd2WzX0tWytH4uwiBYE4sxob1ElmraSFx6KOljpSXg4/kSmBzjgcrrUJ6dJ9uvKanK8n
FzU5wxmWM1dmFuupplUtyZkQfkqkRtiKk077DJ1K7sqCzhCf92864T2doyiLEsC8tWOfbhtfT4ww
8WXeBcUabDWWJRog+xHeKtUWewOq09JUycvW3+uRODbMizXvfzlQvuCtOIqrJM76xouBZn1YtjDg
Im0A9sXJx/R/2Duv3jiWJG3/lYO53hLKG+DbBbba0YlsUhRlbgokRZX3vn7992RThl3kdK/m3CwW
A4w0RzQdaSIjI8O8bw+6UJofcZGOSZnZGEWKaf3I5eZqcPwrI6XDila3Y3n5t4TA0rVbU5I9O5zH
F2dw6NMkGUi+XGm+ySUQy1nxUZqUY9zW8ztArBgdznS9A8hkcs/u75nFFW7n4e4QWtm67MNqmQZS
BbqCHa7LuixXh5Xk1bRwGHgJcoHD6CvSsfvytEKPjExTyivfhMOg+V4aHw8LEFu8p4Q7ATRyoAiE
Z+ZxTjxNCgs7o7yCpNx1Qm5lcrvB3d8TMstwDlWGBigICYHTi8pP/fShtKoj1uHtpfo9k9nWZLFR
+eD2lldK/rWnwjycxiMOwNzqUeDLZvyWMLuz0jIwiyHQyqsc/tjTFMBQDmpEJYvrNav+WBb62M6I
+b7Q6NwbIF/2WbRUu1Xiws37c8JaRxZtblLnUxKDeCFEKbQxi8T2F4/MZzotdXewiNscEXNsb2Ym
wE6hj6MntLwauwfgI93wmMN7bLHEPF/MQwvh6JIGvbyCxNqV0q1l3Cr297+nxbOzmCQS/NIJMvyR
Vgn7XkvvAFj8ezKECr6YR5ibsKh2qFgEzE2rUL6ZfEqOlqwc2Y55cKGf6qguHGbSAeauw7pRgiF+
eCKvDOX+WZnXNSc1kyhKtbyylOiktHo6tq56tVhpxcNhQW9qMJ1TBOqowCG+vL9icuMFVIVz7Bup
W9kkWY3+qzVq4JPfeMaRXOabWvZC1uy02GHqWVmOrLZyAAO/ULqPJihJhyd0TMjsrFSAjye9KuxY
V7gJfHc2pEx//JjZHfwXU5kdmKaPnareSVGDRWGAhy+BvCyHizb7c5WmyJq8JOFpqly02XxMSYUK
QpIx/max0AES5/UHzcsRKW/YZkIjVByCy7Uj1N1Xg7KtI6+o6vJKcyj14KnoFqmrAuuqUQ6xsIcj
V8Ebm4Q4PHLqZnliv8qdl5pHIU2PepdfJgIxsQZForU+rAmvQu1s0p6Uub4NRpIQ2iivSujSeblc
Ftv4OoKpp3Drzi0fp/fB9VHI/TenZlD7hHdKOm0OCRE3oSqpQct+OcnS8/onE0BaPTnGs/amGCqO
kUGxLxnz/Q2zbPImpMFwPKL7gXrQRLqM22+HF/ANI8T4f8uYXdiqrsSNARTfVQTpoqxfV8rHugk3
Eziuf0/Q3AgVfk1rBYLIjiz9AahO39WCZqH0m8OCjq3aTCN6Se5rrURQa8tLLN7CTq4c4JIPSxHD
nTmFe+s2O7KZJgPgkSHFkEGEgLcvh5zysIi3dfvF3swMkFZHfdfUXBA9eDwqlQvuZA/vq179nCf+
UoPOwOzaDVnLG8MqFpARnHWWtunUYymDYzoyu9WtPCas2osVjRqgx9UlYH4uBV4bu/hDBHISu+I8
v5jz7HYH9ixX6Hcsr2p4Q6pl5rnNbX1jncQgBy60dEnaOgf2fe2lf29D5/DJsSIlcS8EKxGMFjBv
deORqoJXqavZ3OZY40MLkzWRnvIKjB7ncwta8QOIgXFDA/PS8depcWRKR/Zt3rHkK0o+OlR9XYEr
t4xHeocon4gz8LKPnYYjZ25e0B4aMeG5EEmhWq708KyMu7US3x0+D8eEzCxImrZ+Ve92KBtOjPZc
g6tGjtaHhbzhK73UvzmQhSfVqp5r7JGc9hulq2Cu8Vdq27tSfFkp/hFb9eaV/Fvb5zFopahCyRDr
1im8l6AAqvNNMYHzp3+0wNFRAbdo4XY+PMVjajEzK930UyjdQZiVq6D/aA+fpvpI356wCq8tJLln
sEgEKIgYxgs/Hc6ILGsbHjRNlq9jQ3YJRbsmrSOWU6yJbF6206fDE3tbIpB7RB74M9f3nHx3mSYT
HkfhLL0ouiiycZHBQykb9k3sOACQHqurfJW6ez7Tv2XO7s/GD53eDIg+ZLDG9drnAZIhWwMipCeH
l4MVpJ4qzkqrz7Q/RkQAkl+nCBuUTDJPBOPU/QWOojx3Ck0yLntLd/u6dTUyXaO+tOVvcqAcuYxe
aepM2Gyene8rdpb45qXcPFiqdwLij0tVqUvg9NL36GMDH9xqqtPDO/raZM7Ezs98qEuK5iG2/W6P
kD0uTBvw6WVfLQf/s/MU/Ol5FOJwtOhDVBS6TWeQQ7Jka/2kIg5m2biH8WM55q6aU6Gx9OqFlR0x
0G8u6gtxs6DPpBopYVTEJdWyuyXfGzjr4R5+xxzU7KcjSyk+bO88irmJ1gFq23C851XlsZZqdu0E
5uWAsM51oBVslpW0CpuVB3H9Un1vrg6LFIbkkEQx/RcWQE7GUYtzJJajc61mt8oUwljdLSvvbgKl
/bCwV7fD/vTmKUTZyYIyqFnLiiZhu1qZIn9YZSd/T8psxxJpyrwqZkqQu/lRxa3gu7nyeFjIKzs2
m8rsYJv91NiDKbQwh8OoyRed7J2oRb+qUsDjysqttOLIs/3VnbATCZYgSRNau+cXuF1OFQ6tZ1wm
tuemMKMZ8VJKzoJj7bBv79JvObPzHCaJ2k2TbVyGPg2i2mUhb6AiP7x8x+YixvBC7fo8mZQ6d4zL
Jr+FTXWpASZt04qaGevDgl7lm3YWmDajn6s2u+ImT9bymqwh5HeufO08Nh8y2Q0v1NPkoX3sP4Ou
ZMOLcMxTPbaGs/u7N4ZBrshtX2Y1FBA97A+C6/jj4bkdEyJ09MUiaqXiR4XB5aJLzsoOoUtJn8AO
Xx2W8vr6nOndzERIMiVqjore1RBt6FeQcTv39jdeM+YnSV62kNwfIxo9rB2qPDPxeU0DCu69cVnm
G805T6zbmn6p+FhtyDExM0MxjYUeJD6bZPjFAmTuRT9+zqDwdqojS/jmHfJLB19l/GQaViNtZKOg
/Ah9F3skkEM2gFrJkmDVPrxhx6Y1cwMaWZLz2Gb1Gv3RM/WzonwgBrLooT47LOiNaUHvQrOAYdJg
+Qq5I7U6qc/rAYMEL1O3SG8gACJh8c2B9uePc3wUQYFcqirA/JDon7fE6iP9L9RgGZeOthqhNZI5
tYdn88ZpQoLIk3L3gvs7U3OHJhdNkpAgB6VHxDKp12MOMqwVG8cu3SOi5i4MfNqdHtAdeZkKtoFy
FalQUYXf/9Z85nUetp3IYUlFyqWMcxTX1dKsiwVU2Ud0+9hcZhehGlGlpHXMxbLg8CTxIof3eXes
s+91nGW3/3TAkWumQWMezjOdKc2aUjYuYRO59O7KARAh3ub6EuJSGpSr0lUbFxS1f2UNf0udWdh8
GuVcG5Cai0Kj28b4bDanh0WI23TmgKF2v0XM1E639CIo8okG1fQuDe+LY7f5kc+f13X3WZOlRTGi
BlG6dKi5oOfniMF5WwV+TWHOxjCVYPKrOlMw1S+Jc2uaJ/IYHtmJ+TQgI6FqkIJtKkeo8pm3J8el
7DWhX7bbOpqSJe3ST9IgH+u0VoVpfLkZ4uiLGkEbhgZKfOeFNjbFfUpSK902ljJ5WNqDJ3217ar7
HI9T+yWpIzgFuz6AlyVKUqK9cWRQo+6ZsIvXeqZ+qrxOJcvRdZjBXqGDY0zU/qtiFsawoNgEkuGC
3v5PWhGW0YLORiJlKSiLmZtKdSOBPVI2j4fVa+7fixmJamy6c3AaARPb9xGcVisaX0+abaAm022X
lZ0bVWVKBBIuiUxJTwVq9JG9mvvGO5mgR3EpULtMif2+TC1p07x0tGaL1e6elD7qF1Suhm7Wg3Fs
FNr0JZa7j4NmHDlKcz1ELvQNAliZShAqa4QOvfCHEGkopSz329xR4vMgjSjsb8mcgGF57BH6xrKK
FUUTARvitTZzHcaEGsh+MoAVsgG3DrzuSWqdpa7Jt402vffapDtyxuaXupjbS4EzMxsZ4L2XmtVv
yRAFqz6Rbp3U7GmKpVO0rr0/fGogjUkJCCW6IyBdFOfkxUoqdmFGvjz021r3nPO60YvTWO1s0Y2r
nHm5Hfz57KhQsmhNQKBoGdiXxx2imomf9VvDAhdOG6ER9oEBhXQn9iDbLu3N4VPxyqelxZdqQUpL
KdwjNzU/6L5h1AVMtdo2sb6Hmn9jgBMdF/pJLOOYeYIuzT5X+/R9VBYXenQsgv7qgFAoCEwNYEqU
4cAxIBT5xfI6lW1IEV3AW22Mvg567Z+Osg8mVtbcES0qXVDpLTcqjmHwverxYdZ7coWSvZDbezTu
joPGrCPl0zDq68DQzntJpV++cKe8cWvqZ6vaO416hbrVQaPZ7Vg85ZUhF/BRgHFQdCdwuuelQFVi
y1I4WebWiGV7mWtGRlxs/NOyU0NIQWmIMeo4p7uVeDFThd2tREfMNpG8cpOlWoIfR/PSETV6dSqp
+iR9Sqc6DDKGPO9ys+xca/NWCq8BPW8/qqkNg7PXe/JVktlt5WqNEXxotQTiXQxlO7hJ0tiw9lhZ
ceuDxHwtV+Gwicbm1K/zGC4QGQa8SIqe74B/M8f8w8Yw/cKMXd439z/oYS7v06f//Id7Hz9VbxDH
iN/6SRxjme9wvginUCoJHKAw5D+JY8S3RO8AZb20Rvyi+pDf8SBFeenWApQBT0HAFNR52wT/+Q/5
nQJmMzwvDpWIdAmCtf8nZB/C9/vtjvAxAmFUp1gPgfQv2LPzSiYlUATY6g19dwoxkrijLJa4Izje
H5y6X9e6+cFQipMy17/sFurfKvMPm5385yqzrp6yx+CvD2I7n6rsr/vs21//nTX31WMTPv51wT/r
PdYYPuxZkyzrHcbGFm3z1GgLjfmpSKbNdyhLFZYIhwh34ZcqSRDKWAD6iFp8OlgFxusvVZJ05x1w
JvQq0SdDNzAtIX+iSnPbD6idaG2nFIF2aVl0Au7b/qr0tDiUa6DA+pCOP38qPgEzIT80bWuc606o
POCmyg95pw5bqy2GbaEP0yIdZJhDy3SUH14s6/ZZiV+iN++rNg0IIH1bNCJQ6gS+LYdmfziNlAyT
HOQmpLTtOJJ3Km7zMXM2VtnLD9lQCqathhuwngzjHPq5Y3fhzIHbyaedhWCCoJ8BfHRfvlGqVRXq
E08V+D2WTQogjhtTpnJeyyMt5PSFhPSQZMnd4WnPHQ/kYiHYVB4YNJQrcx/VrnuAFGXNO0lBAk3c
KJqiZQGkxEdiu82dHjfOxmliRQZkY2AjzEq7gFGtu6roejjSoj1XCTEWxgA0kgFKqLBz+2tQdLXZ
yL3hnCRxndzVJOY8N5fV/lKeCBn4pQ446jj6ytora/m89PT6rjczKYcsp0jubF8+NiJOzwt7J5SC
xaGLEyQE+JFJ2O0PaOjiXtM83TuxW8s4t6MBWbXQT3VI/4WdoPbegK0TRxKyzrkG1I5vOMCX+KcV
L7k7RWqSu0jqhi2oRcldno3G9ZTU7YlmJBCoht3I4mCine8DgDB/rBS8z2iQUQWQEP2es43IVN1+
3ojBCVH5EnxnSe3p9ZahE73rc2PYZoC+nEt2kNyFJk1rbqGPqIceQKhyeDBgWb/aBR6KECuKyw8s
nHlR2EhdaDZ5jXQS6KSEec42+nmhBg0IRzqduwm1SBRxOc6wnYZO51lXOYOMt5gP2zhMyk9wtU9X
etWOLXSaOrjVXnJROW1ypweV5vZiiromTYvEs/tl1ujXI5q4tupQ+9gAD3PRVaWzUXJrJwUk4OfD
WSUjKkEr9/kg199z+FS/g7BlLxVArkBmx6gxUmjPy87Q3VK1vyierPhuWinFRdP66bmsjuNSCztp
3TlFcbk7UJYpo2IdwP8PvBnlh9TXAY5WR31FC8oX9oC2+yq8iYPRXu4MRRuMd11dFVfP62+QDJSH
lPyxZH/zg3jS3Gic2KOdIoklghbQ012V2uS1qcf6bW3U21at++vdx8lORFkpEcnlbj1TNcb2xBU7
b3uI7CWbRfY4Z1OrxBvdj7STQHx0Jg2szljbECim7QhIaZAvJSlQHqYk5DvhQKulK9c2pl1YUfpW
k8o1tYyvOkXPV6XA2WQhv1B1rQzAUXJhib2Kgphf1wozuA80YxMKek1JomZ1sTPEWR7LD05p8jPB
RDoPiGZjSjbpbjhKXiZ3kO4gox8z5cEbDK9aWXqf3BXiAnkeNMSmKIan2hIVznG6FdgRk5uOdnlS
m57yYGsVz0Cli0/MXqYzqK0psLAiaZzcKZXsjawOyZ00Jcmd3AD24aeJ/DDUNUL9rHY2u5Wvdd4Y
biauMjmBSBPIGk737nDttr2LsT2L3RZqpT5sdx/3rHFTPsgPMlyg+QI0YbFc8kB2wLfki8TU00fg
7OSHxKPb4IdeBkCbtsvnFXg+mpO4UTJboj5J7ixpk/WNubQTPbnnHRE2z0d3DD3TXk5+TbJhNyUr
aYat73MP7zQ9JtF3Hg+mcT6KEe00Y6fv8VTybKpyBpAoHn9bgcdkn9e9kniCQCbWC0uemsO2E1eY
Aycyt1nTR1ut8rZ11kzn1k4XikAokzAtUwa+xqIWh6zTI24DcQ02bTyuBd1iuEqlqN5GPEzdsKnj
Dzg1+daYOv9x5zqMUTkErjblmymxqi+7PZfMwHqoUzAlXL/w5Acr9+yNIzyLnQDZZwsIRUlrZdT6
9zHMp0/GmF/2QRzRwjeVH3MCdA+76e5GyGXQrYnQ6+93JqQWF6LjVczUpkZbhk69ZjXA7SC/N4jL
c6f+fp87m2m3IH6f1cHSaUWLpjg+SZnxy2rZstftFLT6klOsf9MmedgGrTWkS9pWoF5Vcn6490k6
mGUDfmzSqFspLdGKfBg8a7UbiQA82OwO7W4jaeHPPnZKqD3K2WCc775WtSG9bbtTkiVg4rle31N2
3XS6GIwm57YbRqpZ049ac0Ktwbr06fT9VtE4Q8YolPPWTTpnfJLlDOuZwQ/btdCups3Uq8CEOg6h
C2xF1prW1zaio8wBQixwlUxrfDebBh4PrbPZLUteVDga4hThmLq9+BhZ/G4dmsJOY3aIGms/VhMw
9c5bZ+Je3NlmW26xJjtdsYqIpX8+fxUoLFt6X51NH43xXRw7zEvGPlAy5fjsDc2s4zayfO4s4jqs
+rNlzzlu26puKE4RZ0DvonGriAvfoJP3zlcCX8YtKTqOU1tnUMMO+td657A9u2lRoSV3lWad6Wqn
Poyx3JwAGBDfWXqI0MLLhFMXIbThrljWRst/UtjPrrRc/VzqgtZ153zu1iepJWY3BMzW3lm6vGz4
MdBQuHDFAJXQ4HO59eQHqlh7b61WCWfHri3uamGxizZmX1Mpo1O4Scw8WBZpUF4FNTTFz9P3SWc9
7LwNw+6HbRvqRr3ebZ4X6EO7jOOW0+GVo9ctM18X9UpVYioARVZPVHL1rp1PsrcMAq9Vr8J6Gq89
+qKLtWTA6mF7hJTWzyvsj5VZrqY8aE/rsJDMxfNKTM+3q7D/U9Rid3bj2fk4TWPbGynBqj4rbaWy
68IipIparaoilNJFYOesqVjNWHiOrLjuUiLXbMGr4NzGlr2NNd9ySQexn7qK+vrAl32mty1YRLZZ
rSuYVxe1ME69uO13nnYURaxzGU3UjeYgElzGYpN2bmZkBSw5eAHo0m5vbd/I+NnUMZdtPbLaZTuw
B88Ph91w20IVv6IlyoMa2uGw8J2wID+pO8tyLD3/+brs7Z7m5zofCeaXth+emWB3bpWcZtQh1e33
ZB3i1aCr4waEK0b3bOefLVOTJ3fPV6pit9F32UsepHaIrivxZJnENWWLq9bTci9deJJTXMhG/JjV
jXzZLBq9Gx7yNBSXwO6+EI+fXDh1emdxIXdOeVF7vbT0qZNwfcXvL3q7qx+SfNJPC8bYScZwurOp
kBYzUwKKjI/KOuGp+MP2f+IyEyeZ+eeEhIkM61AnWIIwd98/z9lxFfbm+HT3aOz6vLjz+7JF9xUN
3ZdTZ6OJg7uzeX48cW/tLC34oxwxxQC5eeEMzTEYtTmnAwMBTgKQZlJDoM0AU7A/rlZrBt032uQ0
73PlgeuWJjArsc53w5Qb6BbXjdWWyUJPJfwQcd/tFNfJ4Jtyld4R5kwoo5lS0emXREJ5lLKoWqjy
rWc7HSqBONX9xNd3LvcfBVtu85T//T/xO485XJ8hTGU7mtjf/7oqnrIPTfX01Ly/Lw7+5I7its6/
N/Of2vt4aGd/DFFEzvb+sdqRLF+3T9V481S3yfNQ/Kdc/OT/9Js/YnG3Y0Es7jFvs0Z8mk+A6mUI
RQCp/PN4zKa9T+c//YOmV9ffUXgAgwd/yxQEEGF4jtzRxvKOqIIAGBZEvDxvMujCic4p2jswQOhC
tQGEJs8vYE1/BO74FmkHwD958hApAUnyT4ItO5iu34E73GFwzwS5J4MjvMAn7yukD1gB72g/veqN
orm107Y98SoteqBYubIxSl32KXasAjhXKw5XBpiLhQvzWnUeKph1Kx80GFmjyGjcvhmrk1B9H45B
PqzKJvZvUseRbjRSrHTXOeqnEV/mVjFq76uf99qK9mq3aMv4EqywsVsPPrAUY6x/9KWhPafVQrqR
VEAVw8EbPpq6nXYouWaelUFzr9IrsLSGuD6d/PEht5PkvhyDlR13zXUIAyw59grrtFL1Lg8WcFnb
Z6laDNw1DWgcYd+XFwaRcvtfOB7/VKP3zsvBE/K/UPfpGTqk/CdP99W3H/HrXSTy/eMyz+6Tn1/b
C0XuPutHLFJ7JzqtgTcjcghiuAj8PB8NS30nSlkFhTR4SSKw/etwSIb6DjBFoDex7CRK2alfp0My
NALbgL/YKLMMJgsxgT/gsH4V++PKB0AJVCgLRB4g+/ZPB0h2Te0BqXiqyZ69zpxpOoOE7QR82WqT
KeA4KV4cgh9Qfcmd4PbFCr4Rd9zhtL44mmAAOaayi/gQbSILJaIfLzJDTjPZRe549OFQE7Mt5NrJ
SUx7+SdsTXqfZIF0wz2XrzrLa5rTRh/GbsF6KvGiM+NVkOVdvtIL5TxqTcNfEMpSzsMgS5R1lcj5
Z8hnZGehUQCTu8bo2Y9Jl4xnvmNON1PUT9QP1+pjlznBx3EKyu9S1G7g5RyAGVXacRUpcftemdL+
Xo+t2yFR/XqRgqFluxPdbJ9HKQPMwQk3FO1D+G1qaevCrdNQGSyX0eAGEpknKwmjj39+P/1fPYAH
bx9i4YnIAJzW4v9e3kNQY/6M/IMRZHLfqEAIUrIFPNLv0P/ztwQqJadHXCoCnerHZSS/s0ETI84J
wBvJaFHS/uu8yeL8GnxP5AaIjZua8a+fN5FG4o4k3UyuGeg/0Gb3VT4NstbmbWbfyKp/CpBp71qN
ri0KWMB1YxsNMBtqefhowf558m/NacbTb/gSwnn4537LWR7gyOfZX//NKyDZ0xzxiz+zj6b1DucV
m0tlDtgkQj1+ZR9REFGGAZw+4XkRpP3pxVjvMMQaGkU7CfTBArzjpxdjvFNsckaiAoZYMlhnf2Cl
hVb8NpS6GBG2EinkpiDVmQOn1RrYMbjt2m1BvOW7PwalS47Cvh8sgLNerM0bRnlX3/Fblk2KHnh7
riwMqUEdqTzLxuRKMkhBMSi3gU1BS3EmmdOk6Ynry1rZeA8wZMatSkk9pfzBVaUYneRfjXqvqRC0
SWkVZSl9ICC9teXqP4gLlTAuK8otQN62T+OEEYzrFLoTQHBKz8LVJ5qWug2VvzAABU77XR0LoL5K
4iG1G1ReqSwrgsXhaQFKhnHSx60DoLdPwmBpwnU/rfU0bapNIg+t5jpdqcduzD0QE9UIjPswVM32
OjQaCbCLMcVSB4kR9ReRCgO7m7RW1q8GWhSwN+jXDw/9xyLisr90eGb//K//o0ZadE3986N2HmZ+
ep/9dfP09H3voIlf+3XQlHek0oGHwQaTaPl9zEx8JRpuIK8A/4l0O7/z45xZIs+PSlpAG9GMT2b3
1zkz34n+HCrNxGsCj5bL4A8OmnB3fiu/AUiq6PYXZGAIY5DCXXrhkUSdbhCXD9LrIapWDYyHZhed
mIOyrdXm2R6jE7zN3jhos9zOD1lg5QtsYSq7xHRfygqdtvFKQ0qu18urW57k5+Ui3/jX3QMBEq1x
A6DtihXcwMP5dOKvJjdcKa7iJuvpJFzlG350VS6i9dPm8mx0A7dafBjd/sRfAq3m8oVVtIqXZCMW
ySLka/x5PyqL3r0m1B/xlHGzj842010BbrLsTwhurLOF+N2TY/PEpr5YU9JWNGwKQknHlKGxABVo
f56RXLRZO0bFddHDxrUm1K/V8XmXJCQfAFYA9dGqGz9d5nkYnEUGFflGSfxIjXN7OVg6oWuAF0jn
b43UV4x4IcrhYvBFs3YwT6a+Mppl22ljGW3QktH4ROQ3jU9HvWpG2kEz0hf2Ob2OGSwSY1PEw6rN
AJcs1rE9DSQRoqouLDcLm9Qcl/9h191UOCRGrus0Kmhn7XiYuXbpmBs782AxhLA37N2BaD9JkKk2
Jle1GvpdU88vbhzs01qvNODSOli7H6sAe+VKQSAQEiUQB91C9uvUpXSyBEsiFo3hdj76QA6GQcy+
+V0eu4raGgCoUOv+3ugg3wi0TE+J2/b2vV4N9XejqGzGpAXDsiujaFxlXU3jN5ZYrd3GIrTqQrQD
8UufB3Lutr1hfTTlvH/AHQ3WRpr271s5jOjy0VqzcvWWzgF3qgOpdMtioDA2tNTxuw7vBAHrWDfA
oaiT4iPAYu6/7eQPl0Rg6R2yk1X4cN+E+zaSX/lpIw1RvUTWnfci9RA8G39aSXzQd1zLXM3CqcA1
/e3FEmkR9bZUvpAoxoERWfQfzoikKO+Is4gvw2hC5QmojH9gJWfVCoigigamSywvfrMoad4/0kYY
c9D9ptty8asrPwc9L+7GbxB+9t/KEkRcQF6NZW6S/ollvV5GCgxtfWvq56R4lNWLpXvDkO4MyJ7R
hlsJv0WjRpznJP+5PxplCJM08KZ42yeEcSpJO1NkIp8UB4A/I2XVSapkGc1RSrounKlZFYFC74/i
nNCd+FWLenBKaztdlqld3w4kZzddpZenUx43i4DKzPNSS3rOmPN5CMFlOzx4Zd86iqXkXhNsz7AT
gs45fxAMkde0NO9EW+A4T5NM5kHZRItEqeUlMYX4Oq86/9Se7OasUTsstq34a4/c9KYvjP68rf3q
sU27+q5IvEtjOEsV5enwCEWQ7oX93o3QkIkNEI8QpdxzGpAuT3R9iBlhqiTyjZ4W3ffQy/RFUJnG
Cm5z4xxmEmpW5TJeKG0tLcvJitemEpAIBe8lqIHQ0VO9v878vL60MjKTsRNSfSD1sOjIKdQpYZec
5GQXrkjq+ReUMIwrs7fNpTE43pFKG0Po5kttAfKOCjAuI2Avd0Dv+9oStpFVxVIBtY9m9qnbyZWm
u2MLwqRtp97Shx29XxjBdFNDnADAbyM/lFJjktpRigaChrEAJNlPNlZSREufXoFLo4kxtl7eVoty
KqTHNJJsb5ESw1hQHL6RBiPbTjC1PGUwoUfgIU7JtS1H3OhFBfVn3tcnZRk2pEZ1ILrKplJAvJy0
eAGhXX4+jGCnuDaJtU8gAtiR63XlpeSM0mcviosPECWZJOI0cg4ulbbZVy/3pqWiNk9sWYm/0IB3
T22A7VziiKsZfSdh8Vlvhn7l+Z3XniWhUh1RGXHgXiyxxWVMCTmOHLD+VMvNO+3l2Chrvw7zD5My
KmQ7FXPd2IV+hPZrboVeicF+vnSgdC1tDDuHGKCZwmIjRVOwSabKCcgh+eSmFPt9oQRfUcJgAfNR
epd5cnbraO1tyuIdPiTa7BhbkOjxWIISjH4YfNB5h5du9QNthWZxM6WTsmo1c7ikkchamnZuX7SK
ki4w5tWmHwJpYXS98n10cukixXSdxxVcYhm1iWc6bsbCsMSaAWWzDEerAcuoyeB+KLVvAxHzjar3
J6nfc1wqsz5X0lg5MfVGX/gaeUASodNJMjXxp0Duhvf+MBYUq4FUZQVRfmIUtbx1kl654Q/eRxmV
d2QI7CP+3qysjlC7DT4EDLDQv+FNU+W4vy3DaGpeEwzeTaGpvLqm9xHrUEcJXWLOIuzNM7PoFn4T
rcM+/1BC33F4K2ZdxkI++8D7QqMElPJ2ER16qRYFdR1mQ33PjTfp5ZnhSXh3Vn9mJoCult6YnPSy
F34Ipaxb9eT8gEkdSJlqTbTk61BGKXFyEcdjf6SP49WhEMPCFRYvG0qI5wh5YWOorVYPGiHN8ZPZ
qMqlEQb66eHJz2z189y5kEWJ6S7evD/3MQA1OtQm7cYPbW1jUjQ1mHl12lbNkcM3eyghiDecQHwA
t9qmbhNf4+Uiq7DW1DpoBYRSU38h5XlQuyWd/ss6G4e7NFeHIxel+MA9m2JTwg1Ypg6GPEyOc1C+
Kii7NlG05sbX65XcjVdDrVC0YH7rwnhZAQtPh0d6ROYbqkwokGYfXCbqE605yBH1FLHtGF1xMziJ
20/VB4rPFjCobdKhfqBSbTk51qolhSNHwXdVTTeHd/P1nMEpIZBJRg1HUJ/znFHCpNeB3g83vRT4
S+Czxus4bKEW75r+qm7UB4aknul22x07wzNlBYWW7hRRik9JIsq6u0RfvIP1rK2pnNCqK73Ppku5
CBeppORnvaUakatQnEDVRjitCi/P11Ocep+ofuzWJLfKEwoB23uuo3wbeaV6ZEVmFAK0zwn2enQP
RwQgegDl9vUu7kJONp7xldlQadHanXGWlr26SNPa+zD1tWsO1CU0Xqytk8I5t+oBxKih/0bizHdL
KwtPWvyWdZAbANXLVr9MZfSoNEyuh6KY1oc3cIbHwnCpp8YjZbT0NYkQ4v5wJZXuHgkOwStyFYta
y1ypay8U472jjUsVnB+/Ude9JMHjPh3ZwpnuwMJBxgkGMPi4yK0Y8yZdz8+yqCJjeTVmjWs3o3mi
1lj9pAfMqkgUA1aWKTpxaN49POWZBdrJpZAcaGELHnCO6v6MlSSCNjeATljrwxAenbxeSRYgs2SC
myOrO7tzSSk7gjdIsHsD340y7Itqx15prNCMt5BBSZdWL11kkyStUGxnkcMuHoz68OXw7F4RbZt0
FOAME4blehGtqfsyU55esEFX0w2cmZOrpcQotLieoC/QKuXESqZ05Xd+eqqVrQUzp/noyZUP8n2m
nMlTpbhDL3WAsUXU9chgvz4/qP9pTGnHRvPbSto8JsgswNjENaOQ0ZvXCxtDEGXcX+MNHdofcyWe
Vn5bhRsbSuELgiTGgrIvCsFaOfgchWN/4flhfRm2bbWkXLinNi7MV9OgR8uwh7DVNsdkYdYKzO2E
2IMvelfHp4JcwY5Ca+GFZnGZqtH0vor10qXu43NrT8o61trhTKu76Jg13jdKz5OjZUIW9xt/zfEd
w9oCxcrvppskgqDa0UIwzfo+XhUTZZ9u+f/ZO48lt639z7/KfQHcQg7LAQiSzVYHkWy1pA1KsiTk
nPH080HLf7sJ9m2U76xmahZeuGzp8Byc8AvfEKjCNkml+hCZ31v0GFWq2I5lYVnFJnqSR69W8Bme
2j/e3xKXB41fNefBdJrYhrLCtliEG4pWdnHrjdKRiovyQzPbbB9kpeHgRJC5QSgMX8w0r7ZAoNci
nav1YGSISDNxAOIkhdHLvSgag5prWS4d8UBJthVFJmcYLWnlpb880PP86KTN5TvcuQjll/PzGl/v
pdKsjlxx3a5StGdEyY0NhinCyu69PM+/R5oXE5Euol1qvZfzUfQK9RMlr45aE/mftVxqXS2zbmUJ
nY5+qClVWlTw3/96i2hxHhSFCQAqtHEAUuki9ZTXgQz0iaHjNWiPEbnEVhcC+VEvMSmRc6E5RVw+
boDb5qcW3owr1l3jmAHVPWwg0o2iDv4e/fFoE0dGvXbTzANfHOWXHzafYShnuK4sVmPqh0ypC689
yqJKABLK0tdQVttbz1Omm3wsvFsvRpOcNw0DWLHIDjwtEdUDxBEzb/gQkIVtE1Xzd9oUyYekbr7n
vvlTzYTYAYW1Ji3+gjdb/lyZNaS5imAHO/JyHeUMB0JBKapjJffadir7AeSgLvqwiLqtWRXlgUOa
7lSjUrcW/Mtj15kxhWh5Cr7q0H8d/s76RpKm4AOOpz76BSinacA9d5oVerepX+Q/5SxMD36FHU9c
+hiHF9QJOrWRnbjQrA+BbGau2obwCXLxqwhG5hMXQ6XiLCMZ9wouMXuLcvF90HvWsWsKcxtEU40k
tlajy6KWG+qsuhO2aXCzssfe+JRcD7xX893MFlscVH8QlDQ2gvJoiNHZGnNv742leuhzs9oLedE8
+Ekg7Lu+fdTyaXr28L354o0oHZhVuuXiRfESgIMta9XojFY83o+CGhyyRrOOZjGsuc9fhvYvJ4JX
BD4UCTzORzMu5vWJiNosBYItFMdkVJu9NSYFgigyDbQh0TbNpE3u+8tzfeyJ6GmsskBE93D2FuM1
iab7mlccSTXEz+0Iwtii+FGFFtWYsdFvLK36s/L8Hx/K60uNVIy7WkVdZvZ3XIQOqWFSs6n88pgP
EjRrOZQ3QaOODkda3Lw/vTeW08DtlCAFQBsyU4vlHISOFkLNUGZq5vReIv8+j+LeoeCfHZLWi//x
eGAMfpPayIWp+F4up5HqQUAckh9RrxPOPR1jx/cCegvAtl1JiIoVmeyr94+Y3KA3jU2xSal6qQZS
45FZhV1I5aOv6MdIVYFHZtBt9bDW7UKHMRIVGIBUYteuhJpzTf3yipwrDUgP0vYjLSRjuZwqPG+9
iHSmGlpC/2Uow+F7IRXTpyZDwqXUlF3P1bqFainfC2WooapZaDcJGmBuIQmwBzI53yB+Nj4n0R5X
Mctu4rCzVaEf8K3Y6fzNm2H4Kki8PZ5ZV/sMrpRTqm31jKiE/9wiGZJkVuRwpMMt3fEMtk839vuk
b9rbfMo/vL+TrjbtPN3ZO20OOCC3LqZbVDS2+o6d5Ac0x83SC7cptyhxbjLu3x/q6kwuhlpE8V47
QjuTuAPMQhwcIak/F9lEx7y3npug/CyPzZpg5kv94+IBmcmPRBmgAcg6uYYuP2auqX7YIE9+xHel
dNmy4mHAIKt1ksTKP+s5SIAeUzFHMYLMrXr5saymDq6Wkt+LKRjIqkoD/ElN3sQ0qLDLDtgYVjSF
26JX9GNehxWV/CGzRw2fsUlofs6ZhYuHNSDioZoKZCvzKbotzWlTDmZ+CP0Ks7k0W5PouboQCF2B
1Csz0GSuKixeA09XIq0Ip+Qo+MwkzxSyMt6+gxrk8taapDWzuEUSykoCs5hfHW5YyvfXpRNNHGvR
6mLiRGiukyJKW3rPwNkKeOtg/4aNNainoFMaxKmq7OANazZL11PmFwALfoEHU8lYXLdJ39EXiKv4
OAheEAGO09WfSqTEW0iL0nns0zUvsEXl5vecZ5I1HSE6VeTgl7tJzOhARUGQHJWw1A8mnBmFFFvL
CQeyXqr2MP2nD4E6VW4h0GkPS3WytWBYq8ddh5es/YzVpDZLaRh5tsvf0VaWQY3GT45VNIa71rKC
XawaeQSp0Jvoq/5EszjYy/5gul5Xe3QDNMr4XedSwtA+dl5lfgui4dP7p/v6IqGNSO5Mt4zSDsIr
ix9Vy9Bh4Kccoc+Yz4ZBl2bqdcDPsSB9fH8oed7Nl8ca9SaQqryAc+FmWQGB8kwRjUTlWNQyqBwz
oL8/ziRVX6t9xe3C1D+0ipptJZPjXOaCvBUtoz2MfWAeMqmIHE0VgEOYWRTvJMmvbSXJ6evXMuW/
pprgXRBlOm2saXvPs/JgJUGYw+zF7wf1NZcAYQTOwleXa6VKgoc0IYVO8Nk6JhNZuKXAaq482lea
apxRk/IQ1x/QF7LJBZ2DOwiwcN/lR+BUP8PO2Peh+ZyXyuhooebvW01o7DwIvY+KEJa24LXSTtek
8SmmuuQkolytTPutA4SwBu4XKEfBPF7WW72JdlwIKeMI0NXAjTCx3HiUo0NY6Gecpaa7bHzA80W4
NcrpLKd9u+/WMqB5zq+WnuoR21SnhjS/7jNg6HLpfQEZQKHJ+48SBQu3beB2qrH4K9WMyE2Nutr5
ENi3Sta1UCIFO027lZL9Im7nB8zmqMBWaCZgM7I0M1ciP6aTKFbHoul0p5j6BNuC6FMWid/8uhAc
5J/UTaSX1IQVaU1larHxfg8+4/54KGaLz8UzIcLtjnS9qI/+EP6QhVH9QBU+Pb9/PF8k5y7WeA64
5zVmkmgPmIt9p2sVeJdeb4/UdM2dovb+dqItbvM5cqw0UYAjfNPzW2SX820TBhgZQC5wgbR4Z72Y
4iMonembHuXxfYZIwE6RYu/zaBX+F78Wwx32asFWDoZ2m6EktTWbRtsGrTxtwxQYzFwp2jc9WVCa
+Q8Yg1Cwbbv6dgiMeGdIwedOT1JoTIblimNQ3evxWJPc9oI7RqN1O01DfhcMZWIbvhGduwF/SbGW
k20g15btlZ1qB0H+tSy3+XjbjWG96wy1/OBv31/DGTR6uU8pH7DlZ8ERyjG8Npf7NO2kuFYGZTqW
QH6U0ewdqKLiIUmtUIP6O8lzMQHxpiiU+53nj8VXP6i/xC2F6iqJw+9FnjZ3XVEVH82g8Vw/COqt
UAS53cHPuy1ADG+0NO8fwE5ajtVp2UaTPfyP2nyU75QOiawaK9T9VE5r3nRXexDQMwVkKhAygBNl
uTuUVDDS3gzEIwkLilSIQHyEqO49/vMFpLcDylqiaTyLmF4uoB6KvTV4lXRsk2GTD6Hrj4YrUKHX
g2prSs0pMPU9Xly7kGsv7jO7y7JHKd1l/ie/fsiyFJr8eGf2kt1ames3+6RqzjEwLbMPndFoATqR
iij9Jy3r1i7KN74+5WAJWxvoRRyjpe5UP/b+pFuNeWyBvcIXinHYMvMss1VohzeT0oR85bEGANbl
wLpk+pN25Uf5nVrWqq2rlJS6ERW3Ak6CU3b9YQrMPzoYSTut1axDSR/9YyfS2TAFMfmBx1Kw5RXq
7FDu/I3ma/RXZbnf5xAyV97ulybe5eVA3IidJChm2ol0ES6/ixShFxAEknAcYmXcQp5s6En7j8kE
U32auuKuQrrgU60jjK70CNn0BtqWfdlNGD/Skg5VDAxFcQRWhki8YnOlRLStBn0Tm2Gy8oIuYhoe
T12ELQOLBIQK6nWLPWTEuVH3Visfc4RjqXDn1k1VTKETC7Kwkhy9ORSFSlJORPk4G5fL4o/9hLK/
KB/lNPLI+MpkZ4HCcGO21/H9o7GMH39Pi3nJs8gVsmaLUG3QGqmfmkI5KtHU7mPVlzYpKEFqVeIt
STcQ6Ty8SczY342S9amxRnlviV65QaBz2sgSp0OM8pXwcRHNv/wmzNdRRwH5TlFm8ZvUHKC6NlXK
MQz6X8TSRSbvOt37mCi9sfJV3xyKR5gPSjWKXtrlUqN5Ehga4IfjIKVPgoUFbZyF+kYXRFj4ud+t
SKG/seO5gSAjAWAwaCotm/S+CgslmDLriFhn/l2Hx4+SiRlvslDtEtTJY+kzPtBGvYFntAfNKvww
tc4EyZMNU2zrpByPxei7KlgyBLkN72YKw+JGoupKvy+P1ixyrl8eCi60s2hPz93xZdG174aUQuYU
nSYlyDYCrkN/KBgw7sEnKXT55PamysI1y7plaDjHqWDWQITRf2PMlxvxVXO4K7oJFYK0PNWtrN9E
OT2vNNOL7ZgK40PVAD8Bmqt841ouNnFuVQ9TGgSuCvTu9+f6/zh76LFcOv8ZPwq2Lqyb9Fv9Fh1q
/qO/caR0Kv8N/o4kTwfWDhaGm+pPXi7/Ba0lKkkSRVX6ZkSXf2LtBUn8t4rhPREnIqcqYFP+vr9w
pCLYfUOaeS0v24C/8R/gSJdvJ2eNXcTvm0nD9Kpfuq2vdpKlTH4cB6q0L4taOchJXPV2KaQGKg0F
+NHQKqHl4kpzn5VKoDpW/inxVfPWbOvumHZK/yGFw5vbUo2CgxEVN4HuPw4+SVPcy6dQMmL6zlkX
3MOfH59KsR//6MpBcrRCoguaqWN2o3r1Xd718e+m2T/amf+rrZvqWxLCh7Db6ue39l/5r3+dGmC/
NQJ29f8FfHAAbe/twsdvSTpW397gVc1/7n+gzDpbBijAjAgjkrxg5EH4gGc1o7SgXYHG/GsP6v+m
78DLyv9NYDWjyP7agiosrZk4ilzpbyaI9E924OX7wvaXQd1aMqbtcBQI4BbZPX34lrZuGnwc+ra8
ocxs9+IvOZys21JT1yrzLw3Mv+Op36NR2WTKzICxFzEKKR09sFCA42Gg/Z2Mvj2Y6q7vIyK6Zo+A
RmJ7lrwFVEAdLr9NkKGW9BmRNjwbg2LrPXwNwYh/CZ7/ZASym0rDRh0hqJSNW8q4TVhRYdoVYkPO
q+/6+PsnvlYIfEm1//7lf3E4KD7DsJxFFS/f4bRXGpr8gQ6OtRMK8yGuy/lfbWS1gukR/K9u8D5K
ILyNx7kKCWdDUnMhuAkTqgyHLOsH85bozdedsayx/2h8bTBtfCBVz5WnPFWwhSkRxrdG0OS2zEtS
fhiqVDJdTel17yavCXQAkdQS/A0P6SG3RUMf56+QNv9G9Ss/dyyBkbd0fHsVJxPYxObWIDbmqLeV
WcYiUORoavA9f1mcf3TW/x9lexmUA/7zK3T/s/+X8y35+SPPwm8XVIb5z/35BEFzn6FIoK51Cluv
RF2Jsf49vzKQreZ6OOfwr+MvSOa/OfykVLQhZ47B3BP8nydIltHihDgG5mGGA84d+3/wBHGRXOTu
MHIpT1IB4R2iubLEHOSmgSQ7mljHtPhOI18Xn4O1ts0ySHsZgnnyi2n/Qq28PDtC1SYjSkIepWjR
jYrPjRUSDH2T/HNDheLVB3jjoF7FZvNgIOMAgAL5ons7z/fVi+phr8bLTcrWwwFzxnurdIdyZ0po
Vjmpuscfac2X4a3pychqIGTK5yULuxxRjOAbqbkqHNtf+df8iUYCneq1QS7vaRN10JkDO4NdiFjo
Dy0G0UiOTSXTwBRHpt3hK5/6laNqETrNa+4Gb8wH6CygCjSrZ1GTxVAeKuxQXXXv2IiZI6hPRfJZ
LwqbDo2th9LK95rvzVf36jwvCh+g5MC7EG4tybZGNeQFmlYhFY7O1asHpVpzoFlucN6Zub43i2pS
ywSffvl5+iYOsiEY/RO6bx9M+V6EOSu0vfv+vpvfydfzWI4yL+qrbaci8tiN/uSfvM71EGdTnr0H
fdsBHDPWBNuXSzYPZag0E4gBaN7DZLoYSqr91jMtPzjRJqmcON6WmrzmYf+yKsv5EJXObCIAdVfc
zAHt04y2dXCqQI5uxsEZi22V3SATdSN/h32NUVAw2PJzH9higI7m9v3lXG73lznSD4X5jUSAbCye
W7lQYAHJeXDqkqdRLU9Bn+9B8/3Rl2su98vmIOCnGQL191CLC4NQNTKkvgxOVmcDbDKO4jZ9KLfy
h+EuXaHevPnlXg21+HJ11WlGivfvSdK7myqYIAGs4TqWh5fZkPBAHQb5APr1hTLyah+Keiu1KEgx
GwoEJgKKYOzdyEydRpKA5a1dS9eHa/4+MwyUCxAM3iKgq2tNKaiR+6eBaCy2uFybjbVm7fTWIJxb
ADIzHhsY1eWGb4MJYHrFHZEHhH7yftKiJ2rwKyHe9cehlYFyvsnCzUS0xSiRmdGZD+TgVNJ3OKtS
EDuB4SEM+v7OfnMYNDaICMDDXD2G4jCir2QixW9StB0nWicSEksrc3lrxeCDz6EFlEfy1csVq60k
AnTjc6v2ldsm90ESPnZBtPvHU0FJgHo10G6sIpcKyWk56ajL9eFJShxIxpJTqcK4MhP5+iaAS/Rq
kMVUmjItBosy9mlz93BW9iQo1nP3oGwor+6/Hx8nZ9yIm3xTHNTbCh/Mk3w72h//i3kSaVHrQZSL
2OtyNeMK1cRAqMOT4kNjbmIMTLPG/T8bQ74cI6gT0F5iyRdTk705DgA8Vkp7b2w8qhp/z0K5HIGG
kdAETRGe+ga3y0BrN01VrUGU3x6E4iGANmhQSzWlvu7yHoWx8JTF1T4KnYkq4X+zUH+PsHhomyHK
U2SQGIELrqbxHWQrC7Xge5q8CGw5+e8hFjmxYbRW1IdDeKq28m7Y6rtpE9rn1DE34U+v4IUInx7/
MHb95h5Q2fdetL2j6ayR+95cSTJ/iuwzb2oJy9WCvmsqcQpPbdze+FMM0zL/51cR7ce/hnh5GV+9
FX4I2CAIx/BkPZhmuKszYeUVX6Lxf68kzTPUX6DDwc2+3HNqWRiR1ysc3u/JBtLQvtjWu/wuvtPu
vbPh/vHlsDc2fEf9mNzFW3mfb6td4I72j/9iz7z6GYt3F/Ol2g9jKTyZ+gliD2Gstnl/hCXK42qm
i22ZgNvts9gIT6Pj7bzD+LOO3VJ3psb2XcNBE3yTuYlb7BL0VHHYMu38wd9GK5flm3uG8iSNoJfI
bTHPqYmEcOi18OTr5Y56TvoNeT3v5/tTffNCNgxqlpQsQa3OP+LVrmmKNiCO1yEQ5vceFsSJcDu2
CvLD/n+zPV8NtNg8UiZYfd6xpOYYOoqJuPjqEG9uUIQE0OXgH6D9i0txQCxtUngZT3ff00OylW6l
Z3xmu73hlpvJUZwU5ZDEMd321t8kTmu39sd+HxzE2/1/8cYQ0M9WLngfoNJ4uaptFhITTGl0UqGI
K1F6P0i5+/6HewHaXsb0gEjwCaM9iKYeUc7lGHrehlNkxPXJzzrjZz0J3UmKhqayc0WpoXxDtPvS
ldr0qxj65PM4ac23OlaSpwIV5DtdGeRj6MfhoVJGZECqUYDNlUed94c5lCW3I0Us1U6jprxrvUj8
NfgS1WY9FUNbL5Lgrhc1KEnjJCkT/WHuBVp3nTBD/2r1nJQyuh9JImQf9UwT72Td49+1alIsp06H
HA5bUpixXYpQmuC01CBSsQnJ7r1qSJBPUib1OJVpcGfWgi7Z02AOijs0WpzbZlIZjQ20yEvtEGx+
CIYmADJhtUjC243qwV0Ctp5/Hk1xwLyb8yXaEfU3IGpDbf56/yNcxeeUcykFAb7m+ABqWRzRNFOL
LAyj7iRr3v1YHHNV+zXJ3A7qiYt6hblydR9IkIVozs9NYd7ipXABrbc46AdfZDCk2aXGFlaJ7nNc
crGnoBqya9lXROao2yxuA7FQZT/N1fBsJgrfZ2yS4otu9sqPfPRAWJpqJh5hhgmdrQ0QxGw90YxD
FQXRrzSM/cfWKgmp5CYGv0WLMKmeWr+rIyccVOOT13hkmqJs5j88U04fhWEofjWtLv6Q66n9OqZy
D8rF61CyarShxtWwNYvSFac2Q8EUIZ2jjntFaUu5Io02hVP/1tfk9KMZW8OTGaAf4xhRGWbgHpUs
cQUvkzO7iovszq+yJrHhUsXabghJg2cBmPBPqd3/iMFf8PcJNLh56COjcAlIc67oXR5IQyihNpRd
eBbMYrwTUQiwRQkRBbwZ89m0MWm+6kYtHEzEdjAO9GE1Z/4ffl/2bmDp+Uo4/1J9v/yWxPI485CY
AMqFv7f4OUhRtmWZx+dYjIttmUr+ZvA8cy+AnHfzRvJvUY1C4gJ1iVNVoBnUjkr+pIizysKgtrVb
l2Z3X2necPDqQnSmPBFOIKEC+C5xRhmuN06el2yFfszvFE9usasopS0y/+OBGynf1H073XWJYW2C
XgWHHjXK2h04F68u52jQayG4o3VP63ZpM9M3ol9ZjSSeLSOZL4FcbX51ZucjTJRL8m2YC+oXBD6m
G0WqhN7Ok0b92OOM1+0rtJsfsCORz5lJU6jVp/FxirPgE++KdK7HAhgz/jQ6DJW8Lx6bNOVVHAkJ
lM4puhyUb9SXH1GOIY4z0ja+08VKCu2p9DzRaS2oSYBVh89BVVeGTfkj/ImwLbr+uhkgao02UZk8
CHrclU4oCgOUp3ryf8I/tp6FOLIeg7pFhEaMOrmxu9SIP8tdWP6BHq/X21JRiJ+gA4inXoiaOzlu
W9XudEvYeEmMMv3Kw31Vg2VDz11xBCZYaRU8weVGGg09LL2ut84tWvvWpgEdV9/VlodwSJ203bkd
4zHclEFdIAbSUp9z2rKmEQSBIkZ9dPTaT+/fulcXIehj+Hi0cqn1KNyHlz9IAI8H37uLz2oS+Tc8
FBoIstBfecOvsCrabGAkv2B9KSJcZT+iL4WCFqbZ2fMKyS7R+/ngRUK3KXxxj4h+4qSWC3hF33lI
NPBgNsMD5hhok+E5iIlJrz3S0Vkrpb0xd/CjBo1HmOxzJn0597zxAy1V+uyc9aa5rZpccyc0Ola+
+XUkRb8ChSVuMooaPDuLJDmNaynQ0ao940Vb3wa66N2bgq/vzTldRiP+1ORl+kHyDXU2DOW7o+bo
pr6WOi3iOu7YNoNdKlBrUZotbWwL070kCgr8gxgiD6oxLYS6va572h7jhWDfCV1x22hlCRc3rp2J
poDLGx86NfYyK3H1HHxdXBrz3HixQQPQr7lCmfgI/JdGXebnvvT9Ta0bIF9VkdJurK15uc537HIo
Fo9imvybInH5tYD4qp1aTvnZBEuDpUiku0YhWjbiKpSTkwwkcpfEZ0vyLKdAuv3mHx4UZjrD9ZEx
gKxHO+NyeF0HWj7qDf5nCkyfQR88HMjDdoXHI19FDQxDY2GOTOAz0xe7HKYoMH8rrKY8F1OLeHcT
WBieIQvkxqUe7OQ0bLYqKdfRTz2dF166Q69ccjpJFfYyqnkHbIZSuxhi6UBHWbanOMQ5VYCIhEPL
YGfErwGvdxo6pujL26HI1sQ4rsI4clo2OtU1yZhVg5YXipBmwMK78mwN7eRIWqXapPC+o9XaqSlm
lKPQrCzaVYfhZUikRuZh8RZefJpAwY3D0qbyHKOQbcuhhDNZMykuzXHWSAB9yP1Kohkn0sr2f2uy
BkPOur0zsXXxtRrZ6mS/nKqzFacSvI3GxERlmhJXrTIATqLannJTLlZGvbq3mC/MC7pCAPCJMBcZ
kVilKsoUSnWO6rxxxiH0HHUMtJV76/poz6KZtCZB4RDF6otrS2p9PKnYXGd/iCL05oPvTTO/Rz1e
v+8fretVhETOnMCRcr4QpLjc861fdzhZaQpmqxwty4o8l7d+2o0CCkAISskbTVD8lU2zpFUwK7Yo
pHH6zkB0gbhfjir7ZivqfS6co3BAK1zQbuoujWzLqzd60x8ay7xF5PxcyeW28czSHjrt2HhqYXtx
sBJ7XX9Q8tpZgW8+OkSZ86XwqnBQKbWKuP8gnIOGlpIUGb+GsM1XVnnei5f350yVYM9oyP9R+V6s
Ms5Fad0Ekf9UGaXl6jI2RbnshxslN1O3izx/9/5XvY7hiXVemvHkdYgyLCkS5ghFT9Qa44xb0Vf4
Kjvfq2I7UkHUeCetx4udek/WtyAkY8kONHkLL3vlqFxPGuNADigoUTCpyBxeriwFIVJORTfOCiR0
J5PH6TASnlCPz8ddlBviyivxZoAHM2XO+IAfYKt+OWCa8XzxWprnIBRHaRNMsvwlA8XwWMtT1NkV
zZSjOk4WHlHKoE2OIOd9sPXCRP3R8O6vFTKve3h8BKSYqJMCM5gdAy5/D7yxpBiGyDrHQLG3dVnW
Lk4wQECF0hLu2spQHyiECbcphPc7qAq5XdSp9fz+Vrje3/RLX8CGv+G6i6OWlsnQGVphnfUBJq3o
C4IzJdKv9wdZqPeRM6IOAUdgLr/RAQZvcDnVsRKrJPTU9Cn0ig7B2y5ld5tRsy+qSZocLemaG7gi
krpr1FbtEQowUF1FiiOnlxpGcL1Ts/suFmDBHGRqBn9jqnjOOAWi/qS5ZvEgJrm2JWePP0+pYWAd
0BbUuIPZMcf2dc98JEXMnvG0hiVMb6SyNr081JtRG+LHiNToAYGUStw0qNuShgthdyO3EepYCTZb
n0jk5cyJwtr6kkpVhzxXWwIzyDW9SDdCXApHtZrkp9yaUmpMViYKdh14Gb/MK1q0fcUIcyokaJXR
LmLLehhRcRscbgLspIIiPyZiKf54f8nf2O04UIKHBoKO1i254+WSB0qn113ZFE++pbXb0hILx5oU
IbFnTQ1HxevI0bwk3xtRdNA6lCX8qIifSq9Za+td7zAE5UAFzX1K4IQzyOj1DZqXRWrA746eRCPx
b0fdL2xQHNXalXaVI8/yz2RKKJCA1JOX0Zmo1aJUxV701MMq2pehaN76BtpxhhTFVAm9eO+ZYe2G
rRAcpbbHWqtF4vT9Rb++0ma0LmgaoEmgbZfiH7mHweGU6+GTaFXWHc3s4akfKvE+za2zMg7VGovl
jfGomaPCAOGH52kZ+BawKuJ8GsInEO7CBrWxbj/J83uoicNW84O1btw1wIJoYKbFEm7TDSZBu/yW
FBqEARe06GmA/LQf66Zz2lr1QfvpGKNlZUmptOfwWaABB91KtjgWKhvB62RbRfPRGYwwO/VDU98E
vh9sIlKXlT7YdcA5/0JeE/I5ssflkmQqip3U56InU+ITaOhKOljAyTMaU9038TQ4Q9eWT1m4WpZ/
Y5/PEGuQTqTsIOcWz4tYamUExTR6onAWQASVvC31zbWG/xtPN2ICM0eaPITob9md0gNxUDtTB0xg
UEzTxUba0iUdtxoFi50P1X5bdIZix7FefRi1Nj5ofmRsskBUNj3IjZUdP3/wy8iFrAvFY3jiKpgb
Y3HLlNJQVgLqNU9haj0M8fgL5cyz7vlfPCO6r/Pu+/sH7DrwJRpFmhzOIyXtq+a9yUtphKiCP/WT
Vtzqgq8dBXP6TCFVWpnYdUoL/JEEepZxpjawlORqfA/FbRjXT9pkfY19sXm0eiO5j3rkRiqp7l3J
U/qbtJEglZihvhJ1vjFP8hYqEqCbLc3UF3vJbM08jOl0PhmTIR7SikJkIWJDaKBktpJL4KJ+9Q1h
qoKlB0Yyd9pnusHrC1rH5i+a8AF9KjiixV7sQpQR8R22IX7VqVuoQoxRZ6b0XycNVdudJ1AYtcs2
yr9leRK1t4aXQPjsw07G8HMq0hi6XK6dJLP0H0dJmHxXVyZ5q+g5Kg9y2FfnXhbwBxLbQHEFNUvu
4RKq5kaudPGb1PXqryihYtJJRaUedL8Nvg2x1xR2CDVHpwxJuIQ2aDs7DHZEBBu/MsMvVo5d8g45
OfWpJzf/bsqtSjMEY8jHoR3V75mPfLEzckDdVFeqymkSo/+gFJmFCjzyl0cPvutodxQajlYWKeeE
ZKe18Ussn2ofClPGcQSLDI7tALkBYjfKSQgRlarWtbaiFY3udH1inOpcK+8MWICzUlEddAQLsqfc
IU+VCrZGIWQ/FnwGDIn4xHZAiHdjtK188Km3nvNS8H6Rhs9KM0MrGjbBRfd5klp6TpMWJ26bt+IE
fg5zVSfETDhxRSAzGJZh2urbIhJA4i6Wih7D3bwJWkccewKaqRkDwty8N3aWQLOJr0CTArOkcXrA
jVD4UmKf3TiZKiH3EhilYtk0mmb/5DyS6fdouHhs6LchzU3EqIobCmGxq2de8Txpni67Y0ea6wx8
N/1RKHO6NkUNiNvOLLHtbNMq4mxTK4HubeJATwbUkKvsmZu6yTcthEvDNjv8w92cihiOn3053nqZ
b30PKSt/9zo1vcNFPcDT2apy3dUEPyttsU8nFWKZ7IWbVtXCG6wZ8HnqUjV84o2QEYlOTCQbLKNT
7i2CywxHQzw9N2yM7EsytdG2yamZi8NQu1wBGhpV+MBBkmocXwuHjTyhw+UMaJTDAuuHew6fWDzo
4OAVGxqamiH7YMSVM6VVeLRo6Z1kMYiaTaZP/gE6WnoH1Gn8Fk2xqjsyrgXmPtLaSbRrwVAi229H
aVtLWfrT1FIvsgeq/OfK8iw+o+kHHxsO3pc29owvBeZDj0IzJj/bNsEJXNVDYMKw3m4HsZStjaDX
/veyqf1nWpYCTslFJj6iSCLldl2HT2qvosGQlHmyqRSgfA7ZX/rJyFElK/Ux2CGmhmOYKiPdQIVE
DFOnrIvxUz5SU2CJ4kl3qkCtY9uXM/0wWpiFIog4VM9RXSDFFMviVzgAFrzzKayOZVUZtV3VBOmY
6XbaHcrVVeNE5hRgIqELmRs1qluNTfw0YoN3X0hhLyDq4zfFQyhNUmRrQMsYQe/Dr5lg6g/+lPnf
4Q+2nH1BV5ID7Ov5Q1sPXWbqnz264bjNaoJEKUSYhq90UakcTCYSW73uK9GmShLdoqCGcfDGE+JO
t/0hH3+UptXcdkMk7826ZxnGMnDiOvY3fReKH+Je1H8ElQklOMhb5VlUpv6Bz8HO8yn9aS4SUXVg
536ufEJaoq83lphbphMmenueBsL8c9xPUu/UjTX9GKT4f7N3HsuNK1kafpWJ3uMGvFnMBgBJURJl
SlK5DULl4G3CP/180DUtghpxata9quiurk5mIs0xv1FuO4TVf4QqEtJYj1XVgxNm1qMciPmbZYw6
fT9IXai89dluCq1wE+paQaG4ruZfvWG6Ipdu+sTZO3I+QSkNxA+T7omv50hzqKABPoV6atYeG1st
Xa21tYMUktmAHw/qyzzVW5n0Lm5oO9rKVLpjiHKMp+IW9Evt6+COaG14CANpwqa2ni6dgmjdlYbA
JJykSkgxK6qnn4ntzCxf3ekBS86tX6EZLHnw2FQ+WZDFuhuWdS27xC9J6Osze487LlZDjLL65L6w
0/haHpJSwd/bLJBwsVv9U6MYwXSmiHSKwSPhoEhLRA6glARoFavqepqoTqc0T6paoTySTOb90OrP
uaM1N4ZTyxsswAtPq4t4l2hD6zd5PnpDbmUb3kO+g2m16JGqwXUggv5gZkhQ89/Dio5J7OYwGC/I
actdBXp7h4afuhn02d5PmMt/yBvN3OuUWs8EJadhwVK2QL8Z+Dn6ws4StLwqRiVctUhFGs1TP8eZ
m04lytwRWktdbhpnqjOn0ezroU4iLQfrX4CDVvM0dVG40eLB8HEZdM4EH29MSFuKavSfDKoQa4LS
KOvRVMhG8RRI1fPQO91tiMeKB1HI+PV+5PjGfECpAKWn3QVads25rcBmd2Fslk9NO1ruSKXTNVI9
O5OFvjEKYdQSlRNRLXr6xx8oDhIMr/uwesL4PibCQLIqNZVzWPrTHAdKOVGwQ137hWxzPEqbtJJS
p1P9FJgCZUVhqF5p23g2OGBDkkxy/G7op4suNM4lnGtGGYWcRYGIohgQAFPR1+i7ZjS1NJyy7iml
bpR48N7Ui0gvwg3uYsbgy6Vl5/Q+2ix1x2kiWqtwMh88lBQr/NaFuBWBnB5UPVFR5jao5cqpNT8T
xon9ZAmr3yLzFOouzYum3GW50d46RCCWz4J0IGaGJsbQBiFMT1VJrYRicQ7oKmXRDsd1E0ukXmSp
p460aZCTVsL7DgH539V4QSSAliFqP3SJ0UZa080nWQponPc1Bu1IJJedHntVCxbk/R37ksm9zq0Y
gc0Kn31RcV3UYo8/81y2RjupQf+xdL/6tYvZj1t6lle5v6JN4Z3FdazP4nq41d5FtCYORpPhZM9w
VY94zYs30oYLnbGSzaXsxtv3Z7hkMesJ0lsAv4ETDDt61cYgGgDio4fDR7NybluN8Fyrkm9Z2v2U
RHmm+rs+mcvsXo+1SnICdDaEqkv9xz6/1o3vcfL4/lxe4AHvTWbJsl7dzaoyUEocWb4rx61dRAn9
btP7+2+6hwKBq3gfIm/H++Kr28hNfdk9w9JY1wVI4ZCbJVfksYPgfwKbgg+CcY+qjU9pXciKF6Tl
RK1vwh7Rq1JVXCppBa6sKpJW3qQlyqAgyiYLt5dRzpDd62bjFvLlXGzeX5e1NsPL7+J+JyCmZwqj
eJXKyg3KM1JZT09BHo+fO6Xt3NQgn7WkaN53tR54RakFH6wSkUAoVxjGlmrg4tAyoIFemdvOaZrb
uu7vB0Vk13g5t/5Uy6GPonz64f3futojLz8Vz9+l2aUsgobrA0eSSWhnjk/ObEl+N9UAXUbyy/dH
We16jjKAdh5xMnsof8hkHW8UofealPed9bRopd3H+KkjhCs6L6X2dhGYw1/CsP8huv5LWSgi7xBd
4+7nMb+V//k//HbnD6pIkNgXWQwKatx2f/uG4tVFhLVI7AGGYQyirH9EFuw/HINLiVIXX1DhIfg3
w1Vx/qAiB4KGCgv9S8piv8NwXWGzedxJDqk9IQJBALtAlo+3yWxkVpg5UvUkS0tFJTatxvLxJ1Y2
gREZ31QpDg8tjk5k5OpEPabrzQQnGVXZ0RCYB3eKxwTUVT6H10PjhL2rDnnxwYZKzXOct3eRXA8N
mNZKHHCYib4Br0n/1Jj9z85j53F3/O877+Nz0T233fHm41/8Ta6WoVBTyMDqgesa9OLfew8hLXQS
ABBglbFIyC2X/D9bT/uD0hxoKEheC7lw6dn+Q67m/xCSsg48kEbi0q3+na23cuuAuYG4wkI9BTyE
WBJk2uOtlwyqlVa53Tz0xmhizEjJs5ZkfSdNEGNam0pcFGvatRCpuo+bLrlqkC9/pi6neiPV2Y0k
ifpgJNZ8G+pO5WuhNt8S/Fs74HIYFbAFv71a3bs/X9nXQgerK/XlBwP7AaJAOxvW7KrFFFK0AL4C
RhwU3uxn4zxv+rKCYYWi3FZBQtx/f7wXraTXj/2yQqDmFiN0SnUndIJEGHgm8Fw+9LEjf9Rr59bM
58kdc2nYdKP9Kc308rItECh2rBjyREfXsUCLiNqHZbuV1B/SFmfyJBsCz7Sc7rofQrFp2qymYGcL
pLQTa6tPurVLENXYa5F6Tip4nUPQElwwYbRJsD/4Uy3mdbhCRdHk/c8Ryzco5zh5x42RhDH+DCLb
TJQx5aQRe0l0D+8v3UlfkoFfkj067SCQ6Jccby5pTPp8RjjjAcwWeqGSGu/UsIqv8q7tLp1Wb9Aj
k7o9XmDDRTVJko99u/BtuzmnbvvWL2F8epOgxngK1slnhppOFWR192AUhrhIslK7xiWgv467mt6W
oYs76m7KthUyXqdGArpLpBiUlVRVz6zJGx+DltUiyE0NeTFmOl6TCiyhIhfV/EBK39GvyibPGbrh
qWYH7awpGx8xELXceJQhXhIV3XCa0k0ek8RiKxfsO7m374d0yD4BZVEPmej6j7aUZdDGHe1MinvS
A1yeTNBvGkQALpuTD6jllpJlYN8f7HqID+jjV9+jCjcpo4jFIdKQw9PGxtxhrlE8IELZXJp9wRab
5kLZymU6brXSnLf8dbwrQA7cSjER0PsLuk5l+Ik0X1808GAWo1d0vJ5SF9Z6SA3/QY+FtkuqaXJn
lfgycdJz1OW3lgOVA46QxV0JmmP5La/ifroEkUNLTn3AxdopEBuLi9mFewllo82zWPUSScofe2T/
ZVcJZfkDefJobWO8dbONUzUNtHQlVgXiEko3bq2wNswrKXaUT72Gfdz7C7Pc3Mf31vILYVpjtkRk
scb9CKMx5jZStIcsn+Nd0wfzNtL7aie3U42KYaJe1dk87SmvFj51w7OYvJONTvGA0shLr9qAoL/8
/avF6vSs6jLdch40pTe+ZBNQzUuwIALHuUKXH2ALTJorijFNQezh8ObWGdUw30oyaDuJLIyvuZNN
hd9WirNXgsrI3FEagyeczq3vjhyhKToK4wrEnyU8dEf7yI1Me8T6BkW673Fj6rChIqCxG5Hb3YHh
Ndg9zpCIfQNKpIJfU0PbGeZUQaxi7IfZb9E9nT1RFnnuqcGoP/ZObVRuCLq2RSKyS3/Q7nB+WGoo
Ahep9zD1bDsVjxZkyBnEnDL/xLIS8E44mGrtV/pkxy74vVTega2faZZXVdZvnbZC1rwd8moX9ohn
ejYKr9C41AUQOmeA7DdKvxS6p7rBOm3qFORGw7lJrugx45MuB42WuTkotvSQ4FQAH8MSWurHQQxu
vBDVY2I2OBc5XZj6utJotI0bVQ12fdsko1+ncyLtK2NI9oPcNuW2Rl7pthKF3XqDOhiyV4ghO5cK
nUCg2NOAQrj0ECVcLpXVxRcWuhiSpLMezHx0NnQKZTfvzHiLWpH+tYT2cic3zHkuDeMBRcPoxxhl
+pnL4iR4QKyG1JkQG91xbg7iqtd7UsEEL4/K1nqQ8jrdqTP2QwUNGrcPi/Iit9ThTPBwcjkxHkEf
vjuOY5Knry4nq0rmqVUj+0GSYkwHoiz1jTK0tlTWz5ER35ga9g4ARLHmQXFw7QfHHZtIxjA7D02J
tJMWGeEWrXDiFKGG21wFn/H+9fLG1HjGCByJiwgb154gQJg76uK285DOdM7mWjc5tOnPQs5+U40f
BRaFaBfqI0uJYsCaFVjrYMWCXA4eBro6e4RoQz+spOCiB5/hD00wniuvrOFFDEgtaimuEPCBLlnV
BvIqlS2EtaUHPVPLi1Q0iwh6ltLk5pQWmE5sYxyB3Xos5k2d1fqFkybVmZ2zrvEsswYxCdidsiCN
+jWUKnCUXjSlZDxMUDYyNPeAPu/TupYbH3idHfjGmOtcZYFOYxpGgTN4LZsQadvC0p7m1kB61MJy
+ByR+DSUAk2K7tMC3CU9Rofn+AxpWo4rUB04D0bcmR72v/sqcIq9UpvKgwbD+KrsEfBytKD3Zcmi
9V9Ow01vRuaZDXgamBPPLXoHbHuSIfL64x/C7VebZWynj1mbS98D7GxxpHL02zrS2h8dizH5ytRC
iquTbHxWS645T+5i9FlRkpeUz45w0o9Rm7Vuohnhx0SKa+jyFmn3IYUd9qSpTBAZUctC4V6Wqe/L
U84yV5muhV4MueGc1dXpGWaPI9MEJxJzPihBxzPqmqodKQ8FD1KkRS6i3prbzSad46jotrATz53h
t8Zj3djnkB1wj17FM52WmXI+m8GDozYXWbmYG1Bom+McjVC7O7Oj3/heCy6Q25B9gyXaupRO1VSo
Ea4GD4WtZw8lssu3ahDCrgjMyiu6KdxHtcDyXlYbP2rawddG8gKtU78LbuZD2AL/xNmv32WqkV04
iYnTcuRQlc8DnArwWBH23gKwvsmqegZ8GNefwWidQ8m/tWZsN/b9oodJyHn8jXJCB7mjIEOYFxaU
aoKvfTL/EL36DazE5nfvWFZMA2AIBoxCwFpaONEKtR4wuX7QgHN5Ra59jYYKTqihfXl/oDcONSNR
UGYr0KSjhXo8qwGhzHwynPCxjOr2az2V87NmoJvtlvo4SCgCGonkFUkgYhLtvp/dUGnNr5gUY7GY
g+aozhCD34gW+EEECUugQBKprw63XrRKnFdF+JiZjXVhSeVw10L49oYGxKeciHbT1nJ2Dbyj2thO
YN+SllRn2spLNHAUQbP2C1KfkJ/YhWxttShRktgCee1HmvfDvgJDtDHi6Xc1EXjbDKSDSCqoEIFz
Wx36QjTCTOsRNEraRn5EAObHYA/OnL43ti1ukwujm0yOS1M7nkvelFjdqLRCWjHXgJ7FA/gu6u91
7yvd9PP97fRC2TteOXJPnlCqXov+9JpKMhWmKuEolzzyYvtFKBcUJscOF3TQLI2ya6LWuNGznmZf
kGG1eQ88X0q8BtHXu4FSpbyZnXZ6ytTKuettqfymFpW+NwOvtuqdlpvYRGYqwG0PWkNz8f5vX87v
6qeDtuSAv/SOYWocL5Sp9BIOP0PyKGR8Kk16jjDrnspMv5KN7LuqYIrw/oCngRT9cPr77DOgrCfP
mJFE6RwJLXkc7DEmqJDCbZDhplEFvXNmE7w1FDVHis0QbZa0/nhuWWGEudYpKZ5jk+NGo236OO0Y
7qTgIPf7s1rMQRZNQBMmwOqabNTENAzB40z8m/hzXYY7s0mlfaQq/ZkFfBGLWn8yxqAiqHAfa+vm
6RgB+9b0tnxM9bq7t81G/RzOtvXNpDn2pVMm7YfWd9IhZK66l8qFeIoaCaxKniK5Ansglp76kmVP
k4Ym2YBQ6fc0nfXUC6UEnAgSMY1Ki8ioiQPnob0OKgzhfbakNm8GEYu7IjVKnXOkJ/AJsrb5YkqV
+a1pAhP+gzb2hdc3LUCxRAEp40qyMtxKbW3tk2jKs+vQ7MdrWYT00efQxP8JSV9T83GI05CfTaLB
y+dZxffQGdXpSgY1YXk8nvY9/Abwgb0aFO22SeRkdnWzqr9IuQ71XQ2i6KtcjRq8hqRssk1tqWXv
Ik+EIvwQajxbdbdNJCqmbl86pnClrspCL5+m8qaRKgEDCuoEoX3YY8mQm6lU+3HiiGutbqUZIYVx
vEmV+qmVgiDZZNY0IYdbyV/f30drBzniYEhDi8AWdVjihrXMkKplep0qTfWYh3kUuwp7dfBQ9UhG
QEkGKr2KPCcoHE22Ca9ntNNvgdlMGEZnTXNf9s3AjaHV1qeZmJ0+bdHKW2DzSeT2wSj2tEy1fTGF
FbLVveHJAHlu0iYqYbV3WnvTQ5HONq2t9fexmTjfBWIVwsNLZwDqqVvpz9qQ4xgHkUy1vSFqkb6N
enP6mSdqcO5EnRCYWQnSSdaCLhElzBPXRxh5LTCx5lFPVee7UbQ8w43oktxV+qrq+RUYFqIQiDjD
YiVYyTtTGtrW1SjyO56u5OXWKYHUVU7dCHaQpH2DPxFVi2CxZvtlU6umG2vyl3bMkM0BFVwcmFfV
e3pFIO9i1IbFJXZGFLLbLFQ0V8+N4qblK7h4YJjm/v1Pf3oTQ5EjCVpkaZGJW2eYVVcmVtA51aM8
qtJWcYrgMlL67/zuahPZk3VlpVBw3h/z9IakPo6TEN1a6p10RY5vSARwmtbpRfmoULr2awz9tmqu
Wxu5GaaH94c6jS5I7ZZSIoxtutD2qvPS9AixlEpSP4YKTEZTEd3GGcf5zD28xEnHdyOjLDVLZVlE
xjmeEFVkozWiun4cEZXxhWzfRp20mPeB6Ina6cMi2+4afTpu3p/dG/krzSmNJBpZK4rd60t5UvQq
hp0lHgWxx7NszfLBKuXoMFkIZ5SzpNxVaZttTG5APzVT+4aCqfMTQzjrIm7y4Myr/ubP4dzQrV0a
aifPetu3hJCZ2T4CDR13epw/qk0DfMnohm9TFbHHZXu6t0ul2DaIpe/Geerv8yCVL9UqLs5Et298
emQIkHVC5mjRY1iFfGYCLxkbUwFdH7pKXg+RLxf9OcDdC3V29e0JJ0EesJFxoVgnXHVoQ36K++ER
PR/lgC/39B1tQCJnJ9PbTVKaE8pKUoggTamLy5zfOm1QZ4pir5a7DoK6nPEamXIKdtKWusbeoy7Q
5m4UxPP3LhOi8w1T0gbPDOvI9OdJxRhKlqbct8FRq74a9VV60eSN8T2IW8VTWyl3vHlqknOk2jXy
BKQfgjAQ32T8veFxmKvwtlPsHnPKaXwE2Rrs1F7wdGL5VO/raMYUyyl2WDWLa77I01z0yROekdWu
hPvkRrTGtnmYTNQt6vJyDIp+W0ZCuRzCoPRBBo9nsoo3RDjYQIh8UDODjomy/fGRdCbFjKHgj4+h
bE0fs3rsPVB2WebGi4VbIxIJ9x35Yk5AtynslQ8AnaW9sKvysrZC51aNnPYL6PJ2+/6RXd99yxou
Z4MjC6DRXisdV30XCcMspse6iEK3quP+qlMXT5Vuiv4fQ7EfYbyABlvM4o+XIJTw+0Q+d3rs4hqZ
CNmovUEL8l2nRc2ZC3D9iiyzovmBiiAnbhERPx5KbkHwGdBIHpfn0eutSOBmGdhemNT9ochS+4BN
eu2/v5TrbGsZFD6mTFkIR2HQtceDKk7dAeLoGbTWM7D0WAM0+iht+pCilFxH5+rMJ9cbAy7YFlJ3
FJvApKxSVdQis1Z0rfyYC2faakQoo2eEcXRd9Y3uq2lQ7+SlozCPBkWRXnnqm7J7QhHIOQxF2JzZ
4m+s+UJmWnThl2Vfc9y7ypE4W7r8SM0y9foYL/GSwoM7DLmyrRt13BjjMJ1Z87fugEXGHhAlgAp4
36tzZTe6lqqVPT8agSRdzY5RuKke19iVhS3tR9j2aRmQkjZFtpXnVH7E8tnwKShVV93QHiR6HldG
o8v3XSW1e0mu5mvC/dKvTem3RR0IJNj19CvpelJ0Wb39qDLRX7bK+bGJ4vxjUnbqEl0526YX1Zmj
tg4A2BlEGQTQGluDmvJqZ5QKHg2NnimPutXNe1oV0x5bC3VrZFBbwqmXSTTKcTMGaXsmflvW+/Xz
Q7ROnwWpGIS66P+tJwmeRKYA7cyPZj/Jl22jTneIDT2/f9JOpwfbnHsLq14EVxCfPz5pE+J65LmZ
/FhUae73/MdPhaznrqOX6VYT1XjZ1Hl/k4dtfybC0ZaPtJrfS8K+RItQ+td6JxM+z+AckduqZn3y
W1vSP+Sg9uGQYHKGGKQep40/z7P8XIiQyLktu3HwWwRFkJCSc2tDI1OWvcruoWDNY1Q9qSIyLkb6
/41XYlmHQV3i3GhWCVl9Lqb516jCKfMqaJAIhcbdA7IZXwxjzu7sBvjClm0QwpmHVvlLn43yygFQ
Ml9ipxGOIBsS+3Mfj/auMGEgeVqe6J/w5qaNGopSuskcC6qKBm6lPhNSv1RMjtZpMU2F0wfGDj9b
8pfjT2Rn/dKOM9OnRMj1FSQuufMToxyvrSnOQoTi0Fa8lWhd5DD99Pw+t7DvhI6RoxOjoTzVeeOc
Y7qr17AU3KCVCvz49PpZyrtk6dzCIkPrJZbcsSgKPyn60cGIdcjLK6ltwU5MY5iAnMvr/sOMnEu4
ddTWgNsUhK2r4NoaexR9xAXtFMTh9KJOvry/RU8SNzYnCBjKxdg8UUpc6+GXUj6U2LPUT5YWRVdV
lXcXipFglpKEZhFyA5Vl7OZRV9+Q1iQXIbJ6mCx1Zjl5ei1JNcYrqH17zRRpqavNWX8RwjnaZH3t
RC56G4rhwyLBXrFGJde1nLSsfFsaom86zal2Yzdpsu1nCiheUFjNbTooFBpzc9bbrSIr+pmM/eRY
cBSByi+mhDx8nP/jz00To+rT0C6f+r5utugBcs/w5aJLnC/0Hbuk3OSGLS7kMNJbFyRifebeOSlm
c7eiwQ5vmHLKYrSxen11BIlFZ8f9k2Okw0Va5vWmtNr0Atqj4c+h0e2lIUXm10bWEg2O0htKM7mP
rHzavf/lT59ltIj+7FKBw1gwWMdr0ctjjFBeOT5hC99+sZTBBjbXRkYKq9NOMi+sDJpIo1qpn2d5
JjEKrTS8tVCfBNpWKQIVMm6RHy+/6j9QzX8BsX71gfzn9vm/fhZt3E43z/nP//7XXdx+f46b4i9L
NnGE2Vz+6d+AYVUHMPzi50hUQhJLpPw3YFiT/wCXyVH+y9mGR+9v1Kaq/UGuZdIw4JWlE7+0a/5B
bRogOpc+NskeTQ36K7/hiHMcXaLBi1MPRRVa08QOKKiudhXA+ZpgvZhvjLGUNnnXuXKD4G0xAhZB
1OVcg2K1i5fxIAAtcFPIVFiFr6PZRs/HWHEi9UZKysmVpOiXajQHJ3P8eVC/ykpWov3QJjspuMvz
zySURLu1eu4wrdLZRXp4UcJaJBKRXrCQJT0+TJgYIgglyvKmomSBX+nsBgVO20o+Rle1eBZ5Eey0
OEITU6eI0DTGr1AMDwWBuq+PnXFTWOK+K0kFERt8tEoRg+HUlQ+qHly0iVxuQy4Kv260ZtO3KCi0
YR/v5y8qHspuEQ/lGZQBlAh+77/fReajQ4ZZgOkKjUSqm6vQpTLqKDfGWj3kkUcbtGuQK3W17wbY
7lhsdfWyky/07FJP9yH1XSxzxX2M5MydU+2TDlbyhSF55s8SvqfbNDtRPQt7M6ubBnJm6jHfGmQV
1nmHqbxO4q0NwAiDYIk3FkiSb2zCvVn7muWFhC0Ofre0yV2z2Ko/jJQi39aE+HgzJLBILqJPyldg
ipO1i+GWTAcdiY16X2bedOsUH03o6lr5vVAuTfOis/agl/A/Di5AN1oVcj++00OX3WEG3GFf3Wzz
yO865BB9a/BHY5uhCMfrp3sRBMfYrz50d024NW03u6+erC/aF944bNgsNBlcWZC2bXPxKbVdJ/FL
ir+U0697FPC/hRvI1BKmZp/Ke+mTY7uy48nmdsy3AWbU4vvYbnrVL6PDrHkt8DC3Dogi/Pyq8oOv
tXxhOCg4u5PhpvmOuoihuOohOVh7w7ce8MAAOxb8FCB3QKvh4nAVfuOrGQ+CWSUXk+XVqM88YgC3
C3b6LtolIP0O8ac59IMJ22csOF3ndvi4DQ7OdXeFsLLlGo/lVbvNrsfPjuLqh6Lw2tDHMDj8BqLf
9qbLZmvsgw+ZTg/ATSHcVwdBPwAD77se17nBdXwkb9Jb50u2k67nL/m34mAbu7zy0Ruih+Spu+EX
Ita4vl4PnnPt7KON7AveGK/6Ou3t7fgRsIgHKHnDHPcpZ4qSzyalqZ5TS/aqX8kvZ3STX8UEsmff
255x2bjhtryiLczhm++Sg176LOiXYmd48b5u/Srxuq3ipT/SPXLVyc75YF/PO+fQb4a987O/yW6c
e1xFMOHIbuZnjm2zCYkO0F5u3PhO2RT3xT19F6fzR51yiJcgTEF5iSD5L87rfx7Bf/H+vPsIPlfd
838txnC7Li5+km79+UTuf/z3n//0L+KC4fxBu4G+N3pDwGz+TZpBaucPEMxgbmi3IZ67/M3fTyB/
A1fZXIyQAZ2i4750s/9+AxXlD/qb9OegkiK3Aqfmdx7BVXYJIRaCGSAS/uAxOIEm01ZDZJiy87Wg
BpG4Lf2MXwWa8hevFufuz+v4Nd1gFc0uw5Da0X6CBAAwZ43gy4O5lDJR2ddgHLJFSnr2dSRqb5qq
KD6FkqJ/KltJ3WtKLn+iCGqekTg6naUDNoDiLdUCSCTWqlAm4c0rgKyHh0Ke252S2rmfj8OH9+f4
1iAvTPOlUkzVZlmDV0jdSLbarFTC6EC/IvDwdWxorzfnwojj5w6cIHgOutugyInN+XP5Fa9GkeYp
DJwpjg4yghKIQBT5ZrZnNNXsXPZ/f0IW6ESawbgWAqI7HirtarZ100WHZEq6705pS1sZnn52JrN9
a92wyiS5W4DOlE6Oh2kj25icjhmNfd5uyDhlNzPSc7Kq63RmWTiCLr4/X4dAbN33i2lHSUpP6yR0
St4ArYQbrMmL3pb6cxAjSh/CtDda19nbYYpKiiBzucFi1Pn9vYi2AwqdCAgBoV0T3pHf0QNpsKND
JKzuMrLBGnezlZ1JH4+D25dtYhFzM1FuEiC6y9+/2ibOVOTBiMLEATvQHwMJteuY1b1RkdlOKsb0
v71T6MGwT7iqiNDW/b6ONW9ix+St7vSOp1wTCARhx/j+KG9sfTh+Mg1ctj4neZWQBk3cm2reJAdt
HoPdSMHDr/Pp5yAH5yTDTrYkbSqbCsMijg96dF1Yz9NGQW4kyQ9tkQb0w9k8FwGWrGdujJOPBIgE
2CWcyqXEbemrUByB3Ty1rYobY85jn8pN+gOtv9Y1u9y+L1HY/N3PtIBW6PDwgRT23nq8SdHEgMxM
fAhmcpwoKXGK0NBLff8znS4e6Cj6cdRKUSO310isOuuG2k4QIKLOpuznBF38skrPKfyfnucFhMV+
I595YWasbifw7YreWEF+qEwdO4cRiaVErccfSDw526gN1dtp7u81uxa/qN6Xt4EKgKScy2n7u9NF
VoTTDPgTrKn6grx4ddJiI5tKJSqigx7p04a28I8Ad57f/nJL4WPxjqb6wYRXOwUiftnVMQfMCdpu
ExRN7KO+f67fcvrljkdZ3cSlCAORaVN0aNXU8SJVH6Fg2M2ZuZzuejr1HC7iDlI3Sr7HV9MEL9Lq
ozI/WINRX6B0KLYmwP49Ij+Tn+Za/yen9n+13zi5NnjCeF44Xy8p4tpyRy7twUYbF0GsXDEfNC3q
AxdAaPsxRVD3nDbc6RLylHEN0imghEH97nhyEpCmOZeq8mAi53TVtoHhyn2W3f7unmMUCCAc5OXm
WJcutHQa+xZFpoOtUMvV8hih7ik9Z+N9unCMsmAOCF45z+ugzY5wBpUUozzUlAgrEFJSl1/VswhC
b2rbODxTcFyu738n8jxZVDoRggTFtxBL6AUcL52FFKTo57Q6wMLBDjuo5+xjFpldsM3t2b4Jrdn+
MUmdeRgrKRZngpDTTUkAQpwt09oEwbkePGwsvdRGqz6UFLsLP0VgLXSzokm+RFEGYDiTEaZ//yOe
LC/RDv01rjDoxwy7OtMqypqiDnNxCEdw16AEwrvZSQDJ48x7Zr+8NZQJipSoZ5FhWcccmhXGRtGV
LbGPMvyk6Cwf6lEbdmMv/cVg/7+fNvDVoGSo62kcAxRvjr/iMHVYPxVZf5hHS9/rwhp2eSfCfQi+
7fP7C3jyzYg4ls4o6ZMFAXy9P0snxYjSaLpDY+fCB2GcXQ5jjRqzLbUXutLaZyK3N1ZxgbygukIA
cor7RB2wMkDKdwdJZUICYwO/aIqBksJoncmXTs7CMrWl10FQQHIoL9fMq0eF7deMctp1B6Ig5XmQ
s8STQnRYRsMabooZi3gIzz2eEThrnLkuT26wZWgCQkjzi63UGrkLRjKNWqF0hyEt5G0NtPtroUXz
GezOUlw9OuyrUVab36zjOuwctTtoufwF+Pm4UfXYucilMnhMIHl7c5AMvxs/voxJfA3GFR3YdadR
K7RqVrEjOgx2avl6LH0GwNjgBzWFZ2KCN3fKoiBNau8sLZTjz2eqoD211uoOTpXPXqnFUDQxZ/FQ
tjoXfrw5FHf0iz77AoU5HqoYyrEHtNkd5qEv90opy5/lQJ4vY6Gfw1utKtjc0CwclYKFyL941a/p
30I1Id3Han+wpRojmwrqyM2MV9GlopnhQe5GtbgYK8vA5AOXU92twlz9adVNcVs3qXLfRMZZVtsb
uxVRAdIo1EeoaK/T4QpnKZnHsD9MQ4muZDDol3ofB2eeprdGAcsOf4w8mFrz6nvO8Sy1c8soc58F
iM3DOk4JPze/fZ+Rz1MceXGgxav6+FPG0dh2E1zngzrw3MY8gzu5Seo97PH6cydE8tv3GQ0AQFSL
bzrdTXvZWq8umWFyIiG18nwYEvTQEj6UhwtZ7aGDeY6Hd3pVs2lggJAUkBPwx/FQk7CKcobZc0jk
hmsrF0JV3EqjjuFL9WAFXpaM+Tlz89NLVF9I7Tyt3NawpVaXaGjlAfqQoXPQu5G+bqIYIt5JaEw0
+1mzg2ojeqQj7zJHS8tDRsHFOvPCn15yZHcoF/FimAYU1mVVXi1wF6lyrYCLP5h2Y18OaLrfTrkk
drlQ+txNhDTqfiKC+Bw/93S7EkqRui4q0xbomOV3vRoXsZuAFloZHGawThsselEXLYPozBt1Osry
OlDJQPqE2tr6NpDVYBrN0g4OYF7m7aSr0Qal6XNFqD+dDo6eCrRdIEgC8iNCg8y0eiqMStKhCjrq
bd2zYPejNUr6RtiDYd+HTtGM26VIqrpjjS/Cdeg0qo78c1GWSLBVDo2LBDn93suVHAnqOZhlE5fI
Bp1bGcZb1aG53WkURDR9kKU9AU2j+QbGhaWba3jF+EbXBx//h7PzWq4bV9r2FaGKOZyuKMkS5TCO
J6zx2GYGExiv/nvog/+3uFhiee+TqT3BWACBRqP7DcKRgjLNBETmLqvCyjg1vSj5kDoOgoewrur2
1NHdG0+WNnhIgiDBZ39r0rmYjlVYzJ9zaSTZ2wycXnM0kqp13khIYCmokTGryg960vmYulVAPAAv
Acj4N8n6QV3Mnrba27hDPfU5wxHhl902ED/Aeoj4UZYYCd4b0u/Uuy6PKpxMIaYoAB5Ort2ZqtCy
U2p17ZeomF33VABVjB49L8xxmRoBrhwgANGjiHPHQ8ED7sqjpo35JwUZyDynVKiSf5wJkWC9JGv+
dzSn3AhiKJ3JMy7W43RGtcH71lJW+iwMCljX2Yd5dWlxoYmuM+j27nOe1Zl4HNMxde9HL8TZ+IzC
Yai/SwfdrumOALh9pl8vhgua/e6/pjXp3ikukDy9L2W7aM+OqMbc1W41zAgbJCUiZjjfuQvVwlL3
vZUmoF2aIfUuoSHGDyiJ6vmp0ur0S6OKCpWWzi3Kc2txVdF7Mq3iFPlh8m8VL9qINTKa8VFRyb0X
KsrSk97CVjpUaNKksFrC9ns4GM57NYwUBkkne3RYFWIm56qyaMOo3Jsxd8v75JgoXg3XMEbM4DTD
WrGehOzt4ZLN7qDzK1ryxHNMocJ9LkzhKMSB8s79zn2I4LbI3C5CiCq3a+9cubOZHEvhl98dVFy+
O01ZGUfUrfPuYrVDlL3LmsQYUYgtNOPbSDku/gkcZzDuRGJ7CECGWt6exz6GuxJHTtxdZiDr9gU1
lly7DxcA/aUFz6HjpZEhuIDKq5nNZ8Qe6vGBrnHr3GfKxKHoYOdeR/fI76GQSlWbOH1kmshP7YzW
9LHNVKbeOHg4YkMIR6T7Nk163V78ARvoS5KZTXI2UYsZHlof+8v2MJn2KN949kC3rRY22z3t2yJ5
07SgR58AQCv9x4CwL0TE1Evj6qkbcxuKSotpI/dFHRr36IE4ydVOw0r86/RFKQ+V6+c9VEqtzK99
myC5iwKY844uQuzFR7wXdO3ghHVk3zs03qOLm1dlc507pNHvk4z/GAUfL8nPc6M6+nlqiLWHhVDu
nBwQXHRMhZaE56HTqrdOJAfUlAeaG89t06js4IyerL6lYx1TsqPt0MhPs9474Y9ZVzL6MvFKGlBZ
zqOxws9EA5l0X80Z/roHgd5y+2+V17Z6n3Hap0eITpp9zdyCureqTOoGhzQew6o5ybluf3QYr7At
ZFpqxKyLJmXrxA+zbU53Zjb8QoP4+4h9yTHTc2UcVFc9NNLQf8a6/VU17nPkx/nJqewP00ATFCBv
dGwbWzu7dlv8arsRzWppdCiGQmeTSH8XIkLyIDGb7tqqNoBW+Fm2FlspQe6oSo1nlQiL1uucpR8n
UpRDQk39oeuqa+HE7RkeabLoqtPQDqMqCGt9uPizZR1SGLGXFBVt1EoxdtPHuH6XhoKG5zzTqU7q
56SyFKZcrrjzuhLX34RynZhsTIab4WAnzlPaRIj3hrZ4X9SldZ8b/rMpQ3nuoRTd4Tn8fYr74ZS5
4tG0VXtGi7q62FSyrqrD5tRcSFmTOcpDTt3pi2OqO9dLq4unEvOfbigffVjI53FCIAgL5fSOhLY/
St14O1soYnVK6tepz6Awhu7ytzF8aufm6rVT+5xjWUNGHMVny5HVEzyhb2Zh63Tap3e1i3+96HG0
wd2sfkOhI/oSDml2kuP0pdUNymyGNiC4oxkPTpzLa1Onl9krfgJduYDED+8s5YQTrf2qHnVUrwpA
Jnd6h8T8sXGKidcgjbuh/FCpqEaGMVVd+XYoUn++Q1bWyt9ZTmP7R1EnunggTvrdgwNRK7lrIDLa
R6eJvfIZI99B/jfOch7fTqgf2OgONKU3HlMtkcPPqZnK/leWTEb/HmhcpII0tWaq71RKzGvViNj4
WRgIbSvuMXue/5kkWubzQRMYoj3UCJE1/4GQ1Zq3WlnIBPh2aKTnFnEb/6HAWJwoaWj5e8E+d6/5
MJvTVU+7AnfIVOfJ1lM2soFf5lH5q6iLsNOPMXdt6p0K5J397oiptfkYRq71nz4jO/FvSJDGRaHV
6g7V/RTj11J6EFIx/k2UeZcCkqHayImyq2OFXVd+HEMXnXMDUdwvfS664ZHbyw0PXgy19CSMKAvK
dvSbM4UqD4Gdtvc/FXHhceGivfrD92VlHDw4feMbv2iR/B5LpwBFMw4eyuc1dMI7eFe+dlD2XPlH
Py5cPhv697yWwNr+kips5sNQ2LV+6MhIc/wz0+TbwjVtDr5v1xLIahc/xA2GQZgcmMA8jMnLi0s9
5BqODcjBwjbrYGSWXSmsfywVx//VxZDNR63nVnmsIX9xDXpc1CdvUJ0G6Uzm2J7LRLYn1oXkbfJG
q+IZEFU/QAmF+qksurlC+nyiLzaK2HLeyrGYmzs/mfDlPo6izhRM29ifrk04+/FjM8Ya0Iay0c3x
EfG2iKJ4idLdqTAaXdx7I+TMo9aYZnuUPWRWnBZq3HcPRT76KMKnqY4ze1enXGBOYdvv6mZMo2Ok
d/J95VPy4WbWsuk5xnZ3PJW13VrvO+lFzdumzlOQwgmyLtjkDMBhCOttGfiViT2bagafR79dO/Vd
og96eB3ccjAe3CbuxbvCrLDaLWqtAsRiO29jNJ2AghlD6x/SaOySc06S/40sXyseao4kD3rDTBHI
iLX60UIZ3q0PSZwb85XLwk6PqsuyfjyYWdKpYziHtryCUcLwouzj0LpmPSnose/B8yObkXXY/Orc
JgdzbMnThZc28QWS8+Ccchc30PjQ1srR3tAaG6aDL6j0XRoi16+pN9Lknn89+RBZrfrUNtXY9Id+
XHKJuBkrpJWqTGCpOJajccoSm11jW00h3kuzBssP35R7oYbIlmNloLeECa6WCgaSzKsf9pJo3ve9
dNGSSuKURssI2BJJXo7pcEXGyZyedG2Myks1S3O+hnRvu6tR9CnHAuHc4likBYjyZnCq7N5He+JT
4gKkB+pUuh8kKoTeAfmourx6Xej/SBIdB9i2wb2dbYEcy6Gp5uhfyia1vJvI6eUlT5HmPZiRSvfU
o29eaxTc9EUuhKciLSV79fymXp94etLHgYydKEjLqiS26PKZiyw8F4ZCEs3qBnOn8HxTv/k9Kqg8
kj+ajuvWKUl91pQoxgcu19h9gyTcGQtH91SXYm+CN4/wZSgQlRQYqCzeyAlQQNf1Ss1x4HNoDo1A
VnzysAE5FHNoHBujTHbAeTcvRAakaILGB0olvMJXZRM3wrHSLo04GAvT/RIBaviawSjYKZtsjkKn
FmnZhda75shr9djBz3bjQJ+Nur0TduWEz/40a3t0q62BlvIv7DjegbRGXj6re8fqcY1XSVBj7nJv
5Gik4Bi+Z8u2tSF4VnsAfBCwgWzycpRKtbGYgFUGYFaiOx8YAplmKp/c3NkrkGxtCLYDeldLG5o+
xMuh8mYiWR+GJLC15r3KfcKEXNCOVveV9u6X16tbm/Ni3zm/zxb115eDpehpNSA9kkC2ufWs4W7/
39yOzdGcjL1C/eaHop6FRtnyudZQD5lLlClVTnFSNyMuWVT72k/Cd+P+n9fntDkQxVc6HYQNSvUv
55RbSSJNZSVBiHgATw3hOp9MpLXU/7DFF6wACCbKydCzVuNwK1hSpCm2eFn32UUEUJ3Kucrl35Z0
PGBSVHM4RvwFCNrLceZahsYM2TVwY7s7RbFuXCbXiz/87arRWMViBB0VbflKq1HwbZ24Tess8Jpx
fMzrXntEFyHfYc/d7jc0ragWQZ/GRhH9sZdzyXvaMprfu09dmUPZAChzJAnC40Dmxl9/npdDrSpU
Wpv3HoqZLh3tTn/C59J7pjm1J2u1sdmW9h1gQkqplG1XB8iLqgItgcF/qlLh3tddHx3gguzRzW6X
DXgBPdDFaBZxk3VruYfUbOl5EwVVj2TGVBYGT374M+Mhr/3009/uBBPVHgRuwKQAZ1wXSN3eNbKu
8KNA5JHWPEswgsUTLV7r8vo4G1f7i3FWkXt25sKPRREHyuixQZLirLc/EWMA/x3a86X1oDa+PuLW
MgILoXOO7twSHF7uvmxUXrIk4AHGwXl3NLKheMAs3UjuBnuK/3t9sI2dATUVvwuse1BzXogWf9Z7
J2NIBYZ7cYBUgB64uspcsuSx+vX6MLdzolwMpMyEvoDy2FrQb+EH+g3ZaoDISvp1xhb9Ynclb/1c
zHuGIXtjLbX9P0rYqZd7GFnNWdAnxvwOTKl1KlttOOd5tmftfLt6S1kZejMMUhAiawG8jmpfGI1j
EqjCDD9RGNAv9Ffdv222wCteunS0qfhON82IwqlMq0mKNOizpHXPujP43Xs4pWl/9LPZM/+2Y7UM
x6cC2msDRVkHCw0jF9fuTLKIYaAiMI7tUemds5O8LrnIi9K8B9CLK5abaUF8rVXcjKXeb3dctCGc
SB6DwEhqgpLd3zWaVz523pA+piIWgWWVI9UPvcBS/q83JaYDgNoWojihcbVR7DalDjTVaeC2lMx5
ss1hckTzpPyMEgYOia+PtvxpNxPGe2XpepCgLWYGf25LK7KqIRZNGlid2V54BdHkdCp1XKyzHpy0
U28i2Rp3jU/H9/WRN3aph/wpLR0y3OV/L0dO+iTxc3ytg3TKIYPUenLuBmPa2aVboyCYApYN+BJs
y1Uksb0x04papQGuZ/1nR0vj4sTfTKLj67NZrvj1OuI87CzLSMtzvXFCSh2hPbKO6F7MHxxlVR9S
N4JEEfLqqqj/7kmXb8QTNIiIkkDqARqvtUIKdxrmaBBJgCE4bHVP9Je8Ff6Dgm62k97cXjYOQ6EV
vdyisL5WCbyUc1qnVogCUtSiN2l5EdjRp6o3tE9I8fSndO73Gn6bs1s+GFkVKofrhHegGg9zN0kD
u9etCwwu+eCKURwa0213LratE0A3E/9zLJbI41YnoEkUuI2RONYlKv/gxHX+BiGr4mFQUjv1EHLt
QxNW/gPE/D2q+OYs4REsE6Uc8lvA7I87YaQsjrR/mAaj7rTfTF+lMAbaGXOFyYQ4t3MUNrco+gsa
ipEMupZOjOOinrA7TAOvwxAorMzqFM9Zdpa9Lt840Ey/vn4kNrfNH+Ottk1RNRS2qHsFxTBZdOPz
n1EnUFcbcRuncVU86lle7KBwtlYUriVIQjSlF12Dl0HFlHk8+GKpbIYh/qFp7A2HPu7k1zCGubkT
O38z8daH/s/RVluHshPdrdRIA71pK+s0yhoPzR66Y9ql41WmMqanSCF4QjXVPbSuKT9DG9nLLPQl
T775GYvjDEAWEJTrOo8fxrM/JJgt98NAxVPmrvxRZzH1JOWaVGz7MupzBIppGtLCKod3jW2Eb7uk
iu6Kykzvx0abz7EjkTT/+x2wuJxwjRGorLVurYenphMiQBdMehejspEO7UWiapXQYTa67DpI9zuX
fbVTpdncBItCM//tgoxabTygCWHYdTTCO5teD67Fn+Y01JBkdsRO7Ni6XXiPkWUt8HoQgi+3W+2J
JvQUscNEigDlOJmeHKQzdpL9rQhFcYu27e/UZI0XUGWbyRavgKAEOBNosdN+yOMe1SJrKJAuUP4b
M7TUnV6H0d/CLMmCFskavh0SMvC3Xs7PajIN/Xc9DTI/s88+EqHnyOjNBzAne3IQyx+13sQASlAY
wl8QMYTVUnKBdcmidRjMY/Oz8Nmqqq3nn21tGl+p/U3XGBGEr6VXFj/pebY7GMHNM4TvlwF1DCA3
ckcvZ5prUc0/CbOg4U1wxa4BJ5J4TrGON8aq+ZBVifqM+W9O137Qf4yF/XWSvXWpvM780GiC7m+M
yvrX18/P1oeHhYLFDP7q5L7L9vvjfsimqaF0TIqklSbF00bX50tYzepfY5h6SnW5/EZXoX0vUDja
WZDNoUFscfc6oFXW2dlgZr1fasDh3DIc3GOcumhq4CkAYKEptEGehGnT+NXxbixPeeH73c7R2ro9
kB5GKwaq3eJR83LuwgxjHgNtGhgYMTzXQCs+wi9Kn3SEUE+YVdlXP+7N6fj6im/dkWD44a5QQlzO
9MtR/Todqb5VaZBLq4oOyHeWS/MqFs89lfJ7U+pi53BvBSuEAai3sdpkH8uH+OMbR1M8ZnS00gA7
hjrCfBYqOvZFAhtPjC3zvWxna1kRg+LRtoDgyTxeDtfPKMx4GJYEetx4jDPU37E7BreDvFt8GYbB
/xXz0vr0PywrbElKpfQFHGPViYAtg6MDJMmg60f6qXOUF7TM6bleF4Jkd0F8tv34+pBb67rAtpcq
MCnrel1HhSYBrqEMOZry2Y2jcTpVTdTDzsZV5N3/MBjWhuC2AZTybHu5qknkzWqSise93eSf7A50
4KUck/x7g25HfH59sFvUKlGZwTT0L2FeIqXycrTRl22NMxVAr5J3jEgxihfgWM90ZOejo0fHPrf0
d4nWSlxTjPg0zS7tn6hFq1OM8V4TZpnbOnADyuOGADVFsWG1o5YyVecmRUbvtcu+hoVSQVbGFCfJ
d7zAzMb6uUO32jmY9F0fbY8mwE6accucWhaEWAURl5uKGP5yQWroQ7Ut+AlN1lpHX28R55t7ezql
dTI/V6j6458SoxSuK+tRJK5+0GK9g5gwDHvvwK24CUKaPhBPMgq1S4D54zj3URojatNkQWrF3oXC
VRkfrTmq33SVN11QT/T/s8Yif6pKTOx39sXy3ddfYmEFg5UwMD5Y54Ftg1Z+LrI8kEgl4f8dC+uL
8tLui1B22hydqW2vJmp+6CINlVrMeOvRBvwLk3onqG1FGV5TVDFgg7BRV3siHYocpeQuC9AQB96X
NPSXjhgx0YKeJyr+F5VF4S8hcm3eyf22RnZp0KEGYhNR140FxbwknufICPCvoGhRSS0+d0JZ7/MO
aMKhiYcSEQw17ZXMt+INjOKl5YkODC4yLz+8NfrlZA2Cm8Mu80d9rAekQ2X9vjcSd+fdsTVHOJxs
MRIzprp6dghnjhOgHLQbALdfwlEt3ka6cw/uV7xpi/gTWlfazrpuT+//j7lKz1obua6kklmgURl7
M0zRe7AE8k1YVsX969t4OSHrXUzVkp416rRg8pdf8scJKoH41RpogyAsa3c8DEY2zddadp1/dA0Z
dYehE81OtrM5JmREzHjguQGJfzlmiCuJbk9VFgy4rWUHS82dOHDCYU9lpn8ue3fv2t+KEySUS3Ll
sWPWNdpR4DCXmUYWjAm4tbCoMJA2ZFjfGUbmvBncJEaUhVvyJFAe3gkUm/uHjIqyypJtm8s//2OF
4x70Vm+wf0TUPJRaGDgp+sKl070TSdiepmKvzrH5UEYv4v+NuFpf6bu57o1pFkgD/CxKjQiOVHV4
BlDePLit6k+zK78WxuhfDeSrr0ncGTshaeuphjYQLUCoFQAeV+eTmi1g2IptZRTSvmLZWB08nK53
aiybn3Uhpv1GJVB1fLm0+Rybc120WRBLN0NLMYsObeZ4yC/18WMPZP3Sq8lDWnsCe/v6udk8oX8M
vfqqTuzxgAp1mhl0h8XBd/L4Y+2BeTxo7gIifn20zeVcVAeWQwOAYPVFo6RFQLTFXnASMw44Xt+T
WVX1gGjt6wNtTQug3IKUB6Xgrns0hqIgryfLw8zDNOKQOvaoAP/qBQWFRgMT/z8MRzZOT8jCpWDd
eaqMak7SyGOnOnQcDonM68+AYNtfwgm7PZ+drUXkbbe0ppdOzW8lyT8OYo6Iv5CzINR1eXVqwesf
53KMd/bk5gqin7fAfGmfrEnyMAPaMvKTPFD0NLSjFYONvZoyVh+G1vXane+1FUpJBWHCw2FC2GOV
nIqWLrnfNXnQlWb2QVlq+tqgHf0FWRbLO7aUEP6HKhMPNrQhdIg/vFVXyUYodYmyxZwHtitccnzs
83pfgUXMgaYfy3iy3tZhu2eeurGqSLViYrEU4BFyXJ10ZYe5h61VHlizGSLM5Jo5zUPwaQdPtMbO
+2Irw/WBFiyPcRyhode+jCtEbNwLDKo/DWYdp6532ofEyvP7epLT1Yka46KMsHhMQZ5VB7vR6pOA
qfol11u5s5s2vi8yinSM0F0gzK0RFU4bipwImgdpb43VfdeEIAqxYQMr2iSz+Y+STfvt9TO5cV+h
N7SU52F1sa2WT/HHMWkkhAUUd8npqLN+18sIzkqTaOdC681nKF/hBQC8u2cfsnE4KVsufFXOpoZI
48tR27jyEWbV+MBynsSpiV0FRnIwvOz8+vS2ak9EOIxwKfIsMjur3AoSIj5GsimCsZms7Kw3Pg04
xyhz7NpKnstA+tO7tK+PaW+nZ9KG4hTXEQxrVFeewryt7xw5irev/6qt77x0zWxOMTnmmnI1N35Y
84IuAoCF+lnVON0dhF7WV4g02j1k1Orr6wNuJQnIIC7Fv8XZ44aMaYSDwhaYOEUGhJOEVGjCV8YE
00EbFlaFdsxoAHdQYEDFaqzYP5rI5M60t/YaoXIxRvh9CazuNfpLwIN8jjVl1fmfpJ7/xUR3uhNW
736owOtf2G57EgvLTlplvIhmLd16VEGh0K9u7hGnaDHQdQ68wpzed5HmzG8qyvfN0aemcEKg6HNG
S2oC6dNFODf6vjl/en3xt7426SClbHiFNPVXMbQaIJbYI6c6wwHaPTmjtK2zzfPwp9vIXr3x584u
d26KjVyJL03tCxYlz/a1hlXTmLGTWU4etCLvPxrpLO7D3PTuyyRBArivTirXxF0MJfDy+mS3vjE1
Ibh+FFEQ3lm9n8bRnsxGRUXgGn15hsQlrtqUwDXOtRr6iUi/GnNT7Gystbz/Al6gnMlJWhBC0EaX
ePNHFBO5CnMl7CIw06T8TME3ATTuDp+auRyumhnVRy+ZcF+w54OwwujkoOp0pK1T3ev49aLWW1rX
soLA9/pibEYfxMAp7pN2U8ZZRZ+wFAlxWysCfF7Nu14o/wQ0b0iOHriAo9DhfoUmTKE+maKTZbQ0
QlH+gwUaHssaRURdi9O713/T1m7kacJrmjQCMZrVT5rSqRqMuC4CWs3ucBh76KisDtq9Rz/RGm6a
fpJ7RrRbp3BpPSwvav66rlnoqoxDRHuLQEyVfrFRKr33gc3cQ+OvL6MNbsD3hHPsizFEdrIapr0N
srUtMWKjEkxCiNjEKgzkyRBLSec5cCwEJ05DR6/u0JsmVAIw7cglTrH9xOY61rA80bGh+O1AwDwQ
WJpjI7L6IW2b6Vc8Apw6jI1X/ggVruoHzRjyH69/oNu7kVO3vHKWjiOmcasbGXGgxkpDYKJdpQ3d
EcaE/tHMG2veOam3SRZs36WnSXSk0LnuQmTpiK7K0l9TNZW7if9rcxHiAPSg5yhq//zrWcEWBCi4
bDsGW227eu58KAsOgN7ccqJTHZf1fMU+pB52HhkbywfoEXgPUYAEco3dMCtZYChFZ9zLwG+aYVmc
EFjYk6G7ja/cKKjzsqOhndKdXAUcw2yZLSUGmuBlAgTMq7wTUJKkQ7fWjD8VQuKxA2d2oaJqftb/
+/py3h4oxneo4CwAXETeV5sEzWAbeFiSBaCtkGmFvTSfpdFr0ZdKNBX1SOjH/7XCTbhelGrb8yBK
FFNf/xG3h2q5Vn9jTHGds9eJcx3TlUiQ9Q7cZMrPeYZUMI34pMw4MfoE6qn2OCx1buxkM7chjEsN
AMICpF4cXVaHGX2aqCRd4WnXjEaI4m08R+ex9dAStwuGP8W9Vf09KpRBQbtavLv47Gv0g0QSsjJG
vjjGDvMPSoLz0e3t/mrlZv3I4zz5Uvu9v/OZN2YKAJ4mHc2WRZhqlToIETlV11H47AapFYdk8Mzw
mOUS6qU5+gl0qFzzdr7qRlxYclKyRSS1wYmuthaCkfNcQrUKoKyOcpEPy72r7/P2O+iZMey8P7Zm
SGNjQVQS8LDneHmQaioCZegVPDCdwYQuLOE4zd4oPnqtGgIq7krsBIiN+dGFROfQsgmvALxejrjo
+juVH+aBbijNuZ+VVg9nRQum+oTmw5615cb8eFSBF0esg5Lruss/W2lnT4YpAzOfy5OGzkLQFw0U
NcpZV4tOxcfXz+TGeBTmcThCjYxmzRorN2HGJz0vhw2bOvndrEzzUPjG9FM6bTseFXzWvVC4EQXA
TgDNXxBeBjn2y/XEzFBPk7mTAeQKQ5yqMXwOEe/AvXDK7+y+89/4OeLiO7t0I8wvbi4Y9fJWRjpt
tW+oV8QAaGcZEICMjwLS3Pe6jqf711dzc5TFa4SV5COuOS96E1ldCkQ/KMeyPMdm22PKNeyliRvf
jLWDvsP6LZC81Y5EuVXWVj2WwDN4E1+sBMzRYUjs1LjMhhcbl9aY9GznGNwOCgYWViAyPTxO4KO8
/GxmHDVJ1/oyiFViv3fj2cJJvJE/5zi0P+Rl5+yZmN+uJSwlSn8ARReo+5qqlOL4GFKFKIPOccS5
q6CIhzjE7fRStqaFdCuVdzp16AaudqOMLCuNHY9RChd2opHDBC8QLXdb1Nbb2TAvf7tDmNUC5QAG
siQcq2+XTqGrPJQCAnwfzadYQcg0y2nnGrg9Yvz5GIQt/gaLMPRqsysh6LQ1WR0MuUwfZDjn5zDq
e+7ZwgBy2ybjlzDyQn1ni9xGymVYyieI4cKOWfdbqxC85mj6VYCISv9sR6n+QHscUQDH8TNx+uuF
BGqEVpQJIgZwyGohk443nBHFddA4/X8dfi3XKfp7rRtUJNl5y0lDPvBmd9TQwye/H5og7WppHih/
11+mlurf+fXJbOxCUmt/ccdF6uYmbkyhtKKcolZgGFDK+sqNHrDt+mXklQxGUe3BvW+HIwJTxzeA
2gIoWweQqbQQ3sjmIYjL6OtY41UrtPadY6Mfr/Jpjwh4m/v+jve/czBqw2vNt0LVUkPfYgz0Ujhg
1kKtwlspVdmZ69t/lH0R+6h51VjADNIf9lrxt4eBYAmFiv4eFytVnZeBy5PA+2VWT5xwxJ+l13xW
+vwpAlN1rO3hWVZaffnLr8mlBtxxwbpQYOBh9nLEzsbS3qx98RQ3LtT30ToLA2mLWHrcb7P+tw/0
36PhDM4LRmd9VxFM11p4aJUunpLc0O54oCloaIma77jwneoQEh92Rrw55xSdSfh+PwSxRlxXY5Ox
00pci5IAObfZOWFwItQhCg33R6PFo71zNm7uAUbj3l4eTUyOXPrlatKINUFSLAyafioPuISId1Y3
7YEOt+a06OQjfM6BwJ7y5SgjjtImUSAJhnFG4sOb9JNXeOJB5HL42ySBCS30N877Ioq/vnLy2E4l
OslpUJdj9QCaJz9P+mDstNGXbf2ikMkoSG0u7zkSnxuaKtE+7G30mIKO8so/JaBRtFyTtHEOqohC
+X2QSablmI1EevSmM8OxPLhZY/h76nZbC0seS8OL5UOqb7WwsdDCKBvB1VN2DMtzZ9Rle0Lqwe6f
Ut/p/ofNAkSTfJY4Sllx+TV/FPb8trc71+55zUvA1tgwlslJlVKpndtna1bcCAuIjkyMtsTLcYZm
KiawNoBqchdPb9q93o/EM+ajHqJe8z8NBn6EAhxPuzWGOlShDquDwQCC9lQN/DQ6oxjQvJ+LYvpr
rdrfs+JSBay3ROtV7jCgtqOcQdChLGofvpXdqASBCDP9D+J48mw4RfrX54F15CKii0VtAufsl2tZ
VAiaULkqAnoJC0tncKW4qKJEoetv4zJ4EopXUDwIelBZXg7UpzKM7YaqYpOrvkZJRi8waenxcDu5
fZXgrlMvFYjXB725flhPdj8AVp6QTHO1/52Z92NSF1EQlZYIEk1oF4ECFrosTXE3V+1XDAXNnfzv
5n6nRcdjfAkw1JBvmlgpDYw0AZcbWOmYnFVTWV9Lvx7eE9PTkwjRZdyZ5O1xwG1rcfqgHQo+eW0I
UHklttgD7YMMQ0nv5Jdu+5/QoumfRkxot7y+orezo1NBf8QDWAc43V1d6HWpWbEDqi0oRiHKo2E0
WnUaqgkTPk+5MYJRdlHvOWPcfkbEBcCrLCBsXkBrKdDUt3LHKRTmOLMdPqCujIBXPlnqvUFid1Ap
/qWHvkv0nSi+MVeQlOAHSZvodq1VZR0JjG126fxl7vxTmXHyK5ey++RhgQiIk9bzh9fXdvUh6a3y
DEINcUHPwtRen8UZFGErjHJ8Ig6FR33pe3koEp1i5e4pVC+n7Y8LahmKvWLQ8gEu6sJMeXkaNUBH
WuU505O0PedDk5QOVcg52clVtkaheYH3DL+YEtXq+KkZfSWppvFJs1pqDMTsc2qZ+c6WtJaouJrM
ctSorILpgES5unfscBibMrbx3SIxzI4mnvHGWfoNEohJzS4+YVjvjke3dqdfkTKq8gBExHmMeFCZ
wYCe4Vc9Kl0ceFU9nltZmAYKaXmIlFLS5iw/Ik4CSzBEQg5tAYz0ftCQ5nqwylSop7Zn7x7Loajz
C11ba7gak1nGFy0PC+e5a4a6PxlW7P8cJC9SmkcyRhVsstwoekwdt42fsspr5dmvpmY4RlqjsVIW
D547DbjKdC/9uviYZbGLm1tTmePl9T232uPLRlgg8GTKVIUQt199otnQK8SNPO2p7mRL27Hyz3qR
o1HmpzVqZBiPvj7exh6n0AwshjYG7+N1JUMvMmFh96k/mUNtHXWzss8LKPDQzWa6ty9utwWuCqQI
3KeL4+Bqj1PN750pnDF2z5Q6dBFogRlH4517bVmg1ebDXH1RvmULIsq6WkDLRdUta0bzCcsPgTJh
M4aXwW31c6Rn4mhM3S+V6k55mXqoZ6+v5cbxYiGXpMQF9HPTLjfF0BfJmI9PtS2LkxQyeqcZubuz
Q1bBlx1CKRCsEsUuGgiU716GCg6C5owIhjyhUPWPkyA+NXraAQv0nxFyLIcp3HsN3E7Lwo7ZpK22
AA9oe74cUMhucBop9KcUub27NpUfJ6vao5JtDvJbCIPCwpJwvRzEL9tOpQ7egpEC+t5FenwhXsw7
m+N2t1NPNqh6UpXBeXut+6zySpmCfvMT4IGwvPTV3NoHQMnUlFFx3WXhbXwqCk+QyVHtBdC6npTr
qjrErtt6GmNf/9qh+HdvQid/oMsfPdVQ2i8jsIadW3JjjuBIGRbKB+CktcyVsPV2QuDOeuIhKX5Y
XhN+nIcEYhR+I/XfYa7Yi4ChOW3W4nJDd2fVYrGHSU+a1LOeENdCE1zY2cmqYlhZSOedQhpZOyfs
Njoy3tK0WjQIqCUsu+iPF01WOEMUUsR4SsMMM8bQLo7u2KK9WPbdAUnG8d3rJ/r2Ay656m+vDEwP
aNa9HC8pEwh3aEw8kaW6/TGczErdu8KTzb3ut279poXfAsg9/z/OzmtHbqPr2ldEgDmcstPMSNNU
sCRbJ4SDzJxj8eq/p/QC/68mG02M4QMbEKzqKlbYe+211yqyPcf17T1mGfj60AtgwqgHzLgdulcJ
vqZFs14TpDwP4ayGf0EghmQEv+gyt5H4ZNIFeJi1cU98684iSzYmlFayZrorjduRU6rAkXDR2KEG
OeGQGPYIMYrQh6Xp+mU522/+qCAN3NQW4L18HVabCL3rpqaBFITIiUo8LYvski1JjJV2no14LYrx
38dfdXvXMB5a4SSPEE8J0m8nKLwlNvOkV15ZfdPve5wsZ7fZg+zX1EgOB8PQeiQnRq1go+8zL2bm
ZLbyail4uZrZcuzG+s/JUv+1eiPy3aT/nMRud3RUEUya9eSm87yTiqxwj//9BFo+OKTMlnvvdqbw
rSFKEtlcB9MeYthToT19zirOGJKLntujo0o/PpagXhaHPwZNQ23RUREh3Ll3t+eIvIviBdkQCSeV
59vfsZh6E2dJFl29JvR80Q61Rm0bB1i7pnG1Tun4M+MZP87HH3p7hkihZVoEuke6spalD3tCRBvP
nus4uuE7SPWdOJl1Uat+F+u2QBVStf80dGFZvtbAXNwZfrvPgP4BIg1ZuOGhXh1hx2lVJ5mgc8UI
M712mZZiNNtMO7t5e1zBXiRUjj0Rm23NSUpnJ8xyOLbXUtFVf0qnF2ot2M2Oygt1970M/s6cuA5B
HokFTPKI1WHlouqbNOqLK/Yz5R+ZUZon10unp8cf7mcmchvFSYciFg9hOfq81zh1jP62uehKdU1S
d7F1v2H1pGswQOJlGLTkR1Wa6nL0yqlGslNBSHx6iVCRmI5uicKjXaujc7ALnIY+o4mtxL4lJqBg
zYOze0g7tamOQvMi45nrxkl3Gh7urRHwLE8vOLvE2m93e5EOTlUOXnFNtcE+UC1XDk6FLO7jNdq+
8zCCpO0gXTqQdDfo3oyti/DC8uoouokJpmsfpzC3DzXc4fPjoTYTAkqH7gT3lXiTvG4VnA3hYtel
E1bXXvOSwzTGysFFXXWn+ri5JBiFw8KmIgGiYLa6rKowHUotn+orar7JGV9r4ohW2IofhjjU+DDI
x/Ng6/HOXrszOSkCQbBEjzPTXO1ow5hyG/mP5trb/XLolIFWVVObT29eQpIrkmHMZAET10hijiN5
JnAOuE6hNh76ro/IOevk+HiUzZ5A2U1esZTOeEwxG7ndeUiiW0mTTMwF3dynRdjpa05ccwSQ2avS
bYdCVehnoElzK71iq2WbF/xTRm+pr8vU2ZduMB28oG16/ZT4za8H0Q/9GvQ0AKpJytjtrIBhMmzS
0+Y6aLP+jW+TIR2CT98pbcSc+M00hGjFLPpbg1s5LKZXmB/+pN6tZqj2aanHddtcU92gC60XKdrn
4fJHmMXF2Sty5Y0tPrRCMiBVfuJoEi2ih9t5Jn0jYYiyuapuXj+5UJsvcZb1pyFz3lgn+zkUiynJ
kpRYAfNuh5otbTDzVmOoRKuf1BR9yy4xh1MGMPQuRf/04+ONuT1kCJEQCQHbkd7hmXI7nunUqaeE
RnOFz2ufqsIqz4WmvJGV+b9ZAQ9yBODJg5/cjmIhyZ3ko9dc0e1Uj5GrFX4+2cvZ0kW9E7TenRAY
JHUlPF/pALsdytEye+oXt7kulhb+CTVp+tD1Ytm547dXIsv2yyirz0SNCMMB9Iqu9FbgWG47/Xww
Ur3FTAIi6D+KNf092GP65T98LKTc5V3FJ1tndY1TWhrd0O11idzoZZIy5QYuEG9fQbY7GBtJJMIE
a89jy+xDJW7t9jqgh8tRTvEgiRPx5huRkERygaVeF716q7c4RMG+aV02ehem2cFEc/XqNtH84qDp
/+Hxst25EbHdpuIkm3V5IlZ7fERRgW6vpblGoxd9zttFfRZa/C4SybjzZN0dCUAB/qgkq65x3ATM
zip7p0HyUh2ObocwpBan7kEkwP6PJ3Vnn0sjKe5d6CWS73y7zwljemMs0vbaz5FyKGq9POuR8ek/
DAIMKaEEypXrELZQ7QETz7K9ajKt74tl8nuh7R2mTaD8cycQ+8r2ChDI1X3ejojT18PIhuOkPjc1
4viNwPeDYK15jopyz6r53lfSJbNEhrHSC/J26ZwESMsbBLNKwjklDhSDci6VpA+G0aqGnT1x70NB
tYO+JZU3QOtuRzPozwwLsbT0TBv1JYlUnHotDHMef6n7c/p/o6zJVKFHPxfCpO21S5L2CMZfHpoU
Q5cqjn48HunefCgfEMQQmBkUzW/nQ+Nev4BKttdWScbndFrMQ9TN4ek/jEJ6yEdi+204wpFeVqj3
ee21Rg/u2Grib63AiuE/DCIVZiiFELGvI/WkbSYlmrLuGuqxeYymfrrEwnp7kE7wzMvHx4FStyHL
ItfneoNbdVcYBu53zRgt79nE3VK//IfZ0DUqG8N4y9dZLf5Nvb2ERYe8Kg68vpfNqu23Zdns6Y3e
3QHwUH82YlEJkXvxF7Cv96yeDqiEZSuEOJIaOD6uXm9OaLmz6aGUras0sfLm3Y6SD9acjCZ6bBhE
Gaew7nBccuAuvHnRyNHotJL6TRD/9dUoI2Riq7VRfctH7ZCmiXI06uHtNxzBCAQMaUkn/70aJRpT
G99NC5o9/g0f9CRR/6Z1zPgYLX32PHMJ/fl4VjKeusnSwZSYD0U+sC4g9dXj6pZj5cwu7OXFqdXh
qYr7Rvk8xWJYXsNJVM1rOYehfU4crK2fqA/30ZtDdGBDYGCDGEnqm68mPBUs+WyO9TVrO/DZOIq0
H3WOFeOBdirld1R5hr0bcPuKkPUwolT9Zc+sAwrTSzGYEibHjAhmOJSlYhZn6AXLxbBwEPEdvSj2
sODtmFIsSrKcgW6IlFYnQR3orkzhlV0joU7x0VPzxv6WL8YYfVHMVjH+rLM02gEx5N95+21vx5S/
6ZfTF3XTOAP49td+UPX3Gj72Rwsw8bvIiEEfb6PtQZfXCVc95XYNpbvVV3TdpTMVhBGvtDgpx7mF
dpw3Ub3zQN5bRLYqAuiAZejhryaUjFo/ql0zXIWRfS3MbvDxnXo/LPrzkFZ7we291ZMWsRS46dnF
UvF29apKWzLw3OGKO1v3ggrXX1CBxcVdcPR+vHibkeTtxY6GtE9NiyfmdiTFAPqr+7m/ulWtHFMk
NungMTo/WUS7M9TmO3Fv8SJDLzYJZzbNCoVoqsTGHPkalkhlZak3HNO+3jtgdyZEFAhjGvaTpBuv
LuSumUctwQ0MuZCk0f2oT/6Zs7DAKdzCt/vNiwc0bsNW4CxT5VztCROb6WZy9RFukF3R2l3T3Ilv
kKfVhwa7x72pbe7LnxR0nXtK5sFgw7ffirjJarvCnK66O/EMDHDzygMWE3b7hIWXRc1YdJhPUacb
vzakfMNOILJdWgJRKWHJOwTYtSFbCiwv+MTq1c7z5DQCtRw6LRwu02LtiRRsMlcgYjYmnW2cbYqu
q2AbztESN1NhQIvFmRMDt4rsxE3P+BmbVz1vnb9yI0zeWvqkWsbdzJsk9ZJJnW/X143mhjJu61wH
l2aCC+WfyLogZK7hfTsqYk+uaHseQF3RLGbvUCqjAHo73DwNYxb1lUs38Kge+lizfVXfvR23H006
hVCBp6mMs7dOWxQDUTDPSJdrHtOLfWzdnt3p9J1bYpeI2tbOIZfH6+beR02VohWVODj4srv1dlK1
lkpXA2Fc8e82j3EF38kWbnvWrVnFirnRD92QUEwGBH7qGn3vLdjsG5T6fopOUwnklllrwtgxBI5i
cJYrymhtdHanliE6o+vzd9S4Wgs3Tmwcj0uMScv58WWwOZ0MDWMEYgrYM2mUcTtzU4sxpQwrDWlv
t67P6WjE2tmr41g/cVLH+ciza7kHK57z5VQrnflGhRpJlzLphwUQ4UujPLBKGBubKKrSRvOaLli2
WZnnftBiYql46rTPGJjuVVk2nxrOGYQccgX+oQy6umn7ofCSZbEtmoqU9klXwsx+tiorp0bJG3nK
ygS3u6lx4EWYvY5dmEmmbJwer/rmEMkfIZ24ZXuTQ2h8u+oKFIlC5JkFwIBaDVdS/rKUlr5TW9gc
IjjzaC6Tr4Cx6rAlb0cpunpxRxdFsSnWqpdJONmxBvc/Dtaud/vdoWStFa45l6y3OkBUSkhaNDe8
Wl5vinOP8UpxiPDrWw7mgIiq/9b1k95VMHl5xX42bt/OzDEap5jH3rnOXh35doQ+cZMk9U7Stwme
pCIcyR6ET1CUjZ50rXsUmzLXuY7gdIHjtvrfDiyW53rC0NsrSnWns3W7iGwKsmVIlywkH+52Vvmo
GEs/uN41Fm5G3wb6AQfHm/OPNlplb73xeJ0A3WWpXja/rw08Wt3K8cbswivN5yXS5Ipoj0rd1ie1
My08NvHFhSepuIV+0pTYzlGMN5ed9b0zX4pPlDylVros3tzON60tl3oKm6ZCKP2p0obhmBSVexqd
QexA8T+brW9ueHwgAOMhd4BTUpFfjWUbuWxPmLKgDbWm92MKpPUl5cMbQaY2Q3uyEy7cIx6EGI20
RAr9WW3b1rzUoxDKEzdibh5tK+poXZikqWZqxKn4gihK2Z6VNJlCXy97O3vXLkY7Qtr0rH/brrEq
v8I0QeC+mhfj6NtNjXJznHnG8LUVickoqIi3x3TIh/4o8rRC1Uhwmkw/i1r6EGmLKsPfMtMMpyc1
q9zIb7lQFH/S7O4iAKjDA1o8pnHJzH4OtALm/sfQs8PwOR3gyr3XJqVpX7Woadtj59UIUMxlYhrP
pW5VKdacZl/AnsvN4hsNYWI5t2YbzgeRLnPx2+DQzXppIzWKTqned8tRtciLfDe35z8RRCnTg2pw
IE5JUaCqV6d0up7cIppdf3IXo/mYdfqIN3JrW8oTUrzheOCcTdGZdVXN05KhcfNxKCnddb4mxOSd
1cTp2m/xkKF17edkYwaaG03Tm0GrTM0fA99r/JKOrVt8n/VhKD4oSQsOHNVRFv42N9iK4cQeznH4
4hpJOXwIZ10Vnzyj6gSElESLnpep1Wq/RtOpvsBusoh/iTztj7Bm3erp8S21vT/AdsHyIG1TmCSW
ud3fEE877PWKLCDcNL5PTbN8jQ2cCYzaLc6KWpc7keD2LSd7pcCFUSG1GYQzb8crZ21BvWisg2rK
rXcaL/Z4DNEE/wb4HL9MVGpf4V2NP7pZm3cS53tDS0SRp0ryT9cJWZZHBcagZhOUdKONT3WZIypJ
Q/6CaYcwnOoiaNrvXyZtXrzLAvC9w+jdRlAUv0gJ8fzmJ9BtcTv10DA7MSry/bFz/Yg9UfVbq6Ko
eyoHBa8csys9C8w7HX9//Im3DznQPcuNTBZb11g3wqHpkLSYF6WB0qQTXsZiMv3YbexyJ4nZbiUK
H0iwIjtPIZEK9O38mioz1YFHNZiynjtgrPT835wG368cTjhOba5Z9enx1La3M0MyI6YHsgpz/nZI
I9ZxZWuMLFCypdLPOh7p+amkxXd8v6j54j49Hm67kmRhyDxKcTPJJV49fkkFhuSqiB0USFKf8lFo
57B4aw870SY0BFg8MuLlP7zVkSznKVroXgyvmWH2lxre5qdqWMYnFR27UwZFY3hzpMKAfDCpACIL
FavwVjdTM8XpJbzSBqdfvBRPChye3misKKdFeyQkEh7Tn1Jat9+qACErbTtJA49THhhLbB8cJXLe
/IlcKqM82CSaVFvWas6jkxAwVUYdxDhDnDq8JP1aj7qdfbfdCEht0K4LtsleINVczcXqijof8ikA
WBw+1oU5ntJY36ua3xlFTgIcBK4fnCv5578gfXmkL6AG9hSYeileEIgO/QJg5s0rhmeezJdJbH4S
u25HCTNAfNvK5+Ant7MplOTHXNfLnqDG9qiCOXBWCRnZY2h83w5TwhmjHWicg7Qt38Wh4hyyPkrx
m6Gj5vEpXeumScCbegEZOakL1OA1mlPb1syNmIrAsxQ4sj15jHsZ9WlxP9Rd1Kongg6r+TBndq/5
E80p058QnDwT/SZz/ju1BsU9YW8/vbemSLH+WTCeKXY20J3VkE1FxHn01vIbVzeJ4uSRRqQjAoIe
iT7m6tOs9UPgOkQwj5fjzi5Cjp07UhK4ZPHhduEjQx2HhQ63gK4Lp/XDyHTKk2JPbXd+PNC9ORHc
kMkhr8N9vEKWjDBrp8xKl2DMhvGFhsHiIIASj+7iaDvLd2dOHgmj7FtHggayzO2cwjZTIrPPikAV
qvbUR0t8iLI821m57YPNY811hTI8oCdZ1u0oTqIaixLNRTA04/Ckp2b9lZ5F66QAAfoeao/HfBjE
TuXk3tSgWktJcaR8NlmqVEyPZq9n0Jom9Topi4MOHLp3Ru58LEgXgFeIivBuroOCqB2HVEnLMkhq
kAOPmsUF2lF5mFQj+2CKpf4+0CRf+DSHTZewnV5m1Zy+m2mUv+T4GL6jUN6eogpGm20We8oPmzUA
l5Tiw5IeQtPdTwHCXy4+pIeFLpxBC8aiBA+w3M5XFUd/frxft6NItBwWKEQe4Mn1waAARyNZhFFt
LODnLkmmnVz49TtbdXsbwY6TEZ/sO5Kk09UuSklvq0zvh2uuF8L2PZMg8AfyB0P3PlqsRn0tB7LX
J6rPgta7xXHrS664i/vSRGWkH8IhTfsTTuXL7M/2NIKULKLYEz3bbAd+pEWIzS4HX4ToebvVbY16
4NC2w1VX9AafewNKHYI3vqJn+s7W2y67bCcATYPjDyy8hk0hDJBr0Ul9pWjSHkYnri5GmnnHt35c
eWQZQQ4ihV5uJzQWY+U6SzOilCDKY5GSzaD5rL81cpI9vpKCA6kYZHBt3quaWafBmVevi2JrL9WY
FUd1EMrOFtoE1j9HoesDSBD3xjVtuaF3DT58yyjkC/6QWn8NxvJUNRiz2GG0Z2i63QrgVWwEShGy
HrdG5KwpJc/MDQ1Y2wsT38ho+7C6JgLUzo1vj7/S3bFkWVz6NmH7sTobVdjRqokU5FUpU9S329g8
VArvhmeD7T4earvtmJa0nEHRC8bqOnbHTy4fECjQrlMf2QdNjcJjsjR7BeHNk8GnguZLozDqHFzi
q8d2yfKp1xcWD8+16jgNpQCKGZTPvUGLTmtU9Vmzk71mr7tTA6RVZdK1TSxn2407UELtugjRnY0S
+C/Ohj007u4oRBL0ikBl5p2/PVHa0EddXJnaNTbs4jB0ZfPOGKI944f7o8CWQbxbNmisoG+7n8Xc
QN3E96m3DmGaNs+K0u11Ut0dhX5ubiGaJTZEysyKka8ULvuuddC3T7mXm17ZY33c3Qz0ackWF7LT
Ne+wEFlpjwARV1yWloNeJIGthr/llfFbWtWvYxm+zcqS2I7N9//HWyP2sZpa+MfwhdK6/15GWIEM
XlQfrXLYI35vChRyJHIsytuARhvrmg5p4cEUinY1JswqR919SqLyyYmR4jCa5UuzVN/DIfyIH8Ib
NRx+zpHVpOOVVJwCpvyyv4QGXd5afZqwP1AEDy/6MAroxF75lAMnvTWeZZKSSQWPhkwCrPt2qKxn
WywLmyQePP2AkbTrV54B8Dj1eynLvf3IhQvnm2eEiGR1D6pgyx2VWR3bSw/XPq9QXmy6pS+Pr8B7
t60N6iYZbyB9axZSMpuDJdpGv7ah456wqfkRwoQ4ulG2V09fG47xmSD/gGFTwoU9Qn3idu3o2+jq
cKiWa2lkMdqeMzQjUeuHvHLKy4TdQzAs8fw6jNp4rrU+PANt1k9lH00gns6eytB2eeGDE0ciiIHg
KA1Zt7+mKA1hmYu5XGcrEocy9xCiXkrjzYENOSd0K0nPoVS7VmOmzNNGSHDq15JlPUb9+N2amz0Z
gu1UuBbZj8jeUCvYKERS3c0AbA1xjZRaOWvRiE+Y25s7O2UTcSAeAu2CyrZsLOdxvl2wMIwHLfZi
55o09nvhWq8jLZt+jLQVlea9zbKZkkVhBclmOiGh/8C+uB3Mm5HaHNPOuiI3ZR6nwsQWpjD25Cjv
jUL7pGQTUsjhG92OAsd3TL15tK5WazW+rY/e2cyGvT7ou6MAgNKfCvMAMsftKK7bwruhJeBKO3tC
c7Bi4AAfhZ8fH+Q7o0gNCvlI0v5Pbex2lBqGhbnQDHqNjGo5YpSuncZemY+PR9lcF1TfaHtBwlZS
szch9Cy8vpuV1EU9qus/NzkFosTI+r/RPxl2js69oVBXohmTzyPZmLcTchPEjlt+yLUYxtKvFn28
OCb1xMRL27cWnJkV3CXpEEpMRPZ7OxQQZI6WU0FRUcniI/6kgy9UtLu7YtljgN35TBgCyQ5QSuls
u9VQSVX1hdJRv4xUDFGHUBteNbcXb3315YRoFAKPJtGhKHs7oTYG2kuMhAl55h8JtsnPxuAhL+DO
bwUKpUADJCQs1og1ETK4Hajs0WtJoiIKDEUbTm6t/10h2LaTUdFzx19zUwUlEwD0JncDuts2W6kl
sZRuD+51altRHWvdjT40+LjNh4GymAmjWa+cgMe0yY+xyKboayKq2f3o4KGov0Sg9tO3PFGz8iTK
BuExm/CxPlBP1K91m43hN22a6sWPjZ5aZ6Upo+XrKd3Iz7WluK2PiD5dKX5vdzOGwujxlheMQbPu
WHhC5H7lqpFy1PGQmQ+ZTUR8Dvu8s31NTyfzVKnzZJwLj5bWs6d1U3GJcA+cX4bRtZuL54TFOUHQ
yxE+pYpZ/ySKapl+h9dGLdVuZvclymKzeUKg1IufJy+r/s05gz8IYA3tvEypG733ythMzlJ8fej9
2VzU5DjVUFc+zTNx+8cwM+P4IiatBaNREtG+1yfXwgoAAJaSctllgtbyKvleFQMbngDVU2ntxx3B
T6qywM0erudhrk098yuEdMv3POVze27MdPmk5p3zR6ZNecWvzev4OC+K+d01AQ9OrigX/bM9Glb/
lGAYqx/o8lJ0HxWIBuFfJ6xt/WRDVqj/6Yoh+wgpRNOQ+yD0Ope9hZVs0eIwFaQaSmMvoq2n6TJ3
2BGds7TUmqeQ7BChB6TJxo9Too1/KGLoocXwFlr5wYuV0PwB/BipB3uZc/EvRmaOfkix6egP5VzU
3SG309D5tBBieedmNOvxUBbjMl4srbTSp952Ztrui0pMyitPIq2LZmtGHyqWKPnLc6YwO6mgZvG5
cTPj99gqTeNAH19en7wpK5yPaiZyOrvHMP4UTYqXH2q7qxXkldSmOY5OOqlsjGHUj9Mcx3ht0qdt
vsuyMdNeiikUCYmi8NIPPQ3J4slsy2zx+RgKFffOadxDQSO/OFDXT+N/FxH17sGL2uLvMOrKT3aE
K5dvEWt1hzqa0k+DMGb1t3wZjFehzjnOwOw0zUMRzFbTgygtpTpiN1otz32vFj2S/p4ef7QWM0+P
fWwqSaCZuZJeUnLL6AIhxI5Pi1K5+knE/QABQ36Gb02tdfoZgEC3DmqaTvV5rtJavUAHGfSDljlx
41Pb9uYL9dZU+HGSL9+R0bNHaYfBefLNJjTzY4KezPdRw83n2EF/qH0a9Gf96BqNZh1rLNOtU9t3
qv1D05pCPcRGq2dQMTz9Q2Ooif1BU6uuynyar7rfM86tdrCtLNIhiuVaf646U/378cu4vdi5XiCF
UcWlUW6DTw5NlACuahTNp/ITbqjxFwVVyk9vHIRXHBBdA2ByqDCt2S+UcodkzJYyGFWqtm2HCrmj
K9Ph8Sibl9cGUZKK8XQlQwtdAxbapE5TrlRtEAFhnXuvTp6sRNG/tj1yt4+H2qyaDFawd4CvRJhM
/nj7fuDKYcV617WBVff2UzxOxcEYNeP4eJRN6CpHkeUsWrp5QdZFs7Kn5wuD6DZoyINeIK+3NBeS
5cAyPyMK/s/j0bZzgp8EhsnKEY8T8d3OqVG8UM2ndAi8ahLojtmVr0Zqc3rjKNQaqZ3Skkk6Kimg
t6OgWhBS4hj7IPNG1zoW06S+s2ZvfqPVNw1QNHKDvLPxYIUAA9+Oo3fGLGra1JCepBOzzuKx8OFX
pl+ojZinGTLRObKHck+OQyaDty8+5TqEg2A7SuuedbNInsRz2E9kG40zhs+O81eqTbiGRR39u1lJ
QT/ubV9vB9Qi3rqu0uqDwhiJKqJF64gmUpF7Wmrbvpa1Nl9MaZOGZtLnx4NsZ0ekSbL9M+2wIDne
LmprLEYh1cauhhsqZ1sxjXcpZcWjVbvmOc/0d3mC6IzXTcab4zViXNJdtCwJeojdbgc2hobX0ui9
69SwfhGEsXcdJmg78fTmvKHkBqhAFiJt3zbufuRVTTPZindthzD96GVOetbMWvnWx1TdkThYvjxe
zm09RSKdKL7SZCuFTtZkXHonnSHi2grqqe5+FElvYpYyjfCG4jTvfNKLqjh1WTEU/2iekDqqmRLC
ncumqntf5lk1n/OGDvHXzMmtwcfvPNyr4W0vVX4iIDrvouRUrZsxtZq/OA69KeDuVYlZ2vSYEgj7
8TDvuareGYr0jtoSsT+30LroGkV823hWh6CwxHhEfS77gjam8a6ulGGnMnl3KPBl6InUC+npv91P
StwIb4rNIWiTaHYOXAkAOlYUDUSKatvY550PLW+bm2sBCEWW5qSFCqmHKX/PL1CfqPNe1YUzBT1f
sQjo0VQwjlpyC91HF9OzQzfwvz2XVuvofmWMavPFNXG0hcZYpw7C2FoSPeEXTr1k0uJkD4nZ5Cn8
PNjZ3JhsQmnGevvz3Enpewj4Y+AoWnIwppSolSLa+0T36F+2GvowZ2WvvnDnvQGOpN2H3nJgNV3+
qF/WJDaQ8xCUXQOu0gHxHNRRP4Ssyc7abz+1fNXYUbJfcZuPixx1zaxY5kAfKAgfDKVaAkxKveQ4
iMWMdq7hO6P9r73FkbziDVgoimTRQM6WgE5I8ZQkA2zVEEs/mn7+eryntt9MtkQCsspcGemp1V3s
Vdi+FiKcA95t5SOKjJH1DGKuH8vCNYozui+NOOTZ1MY7YdadgSm1gyFzcf1Urb39brkTQTOBkhoA
PtRHAHXFjzVlOg6qVwVa0+RPk4zmH892czXjfyJDLqBy+c458s9/2SzOgih2NUYiKHPhfUrGJXpX
KpaHKF8yvu+KDK31xwPe+ZBAk6TnXBG4oK41UjVz6MgLSwZk8V8jJ0W8BE3uL2HYJ5fHQ20PAk8b
KCUfEqTfW1cp7TLUjMUpRNCpbvxOTzO0Botkz0Pg3grydtIYjGbpFmirTCPSyM1EYIax+OpYSXeM
NCu/qEMaHgcUqncoondmJQUiaYSghAhdavXFOq/F+jIp1SCDfvqZe63wIydpvr557bBvRMpGSplL
Wt7tvgAeEmUoGjXIhwKZPSOpz16v70m035mLJM2DUVIs5Jpchx9FnsclWtOBNfXmczZ54hUQZ0/L
4d4oXMIgeTzsZGKrFZvKrqMu3WpB50CTyPJ+pnt0Lo6PV+ynPdjtW8QMgHVReOXOp2p4u2STk0SK
64RqMFIsNI5hbUCQq0BcUAmsZvUvZXahrfcwez+KNm68M/T+LoqAi2rFexKtqmcHPfTmr8KZxfKn
PpW5cypVZ7AOeGZObtDqpZofVBsa4UsWtu3fTpjY/UvVJKP7hSS0VtEPSyhRGlYcp2cRj8obfdPJ
yyhbSP9iGHMs55oy0aPAlo9lowVmkThXkhok9bM6kcxDTfv2eEHleq3WUzY0cnqlP/UmNp3bgvsj
VbUgr1R6szUL5qlP/5zxAYS47U5tnur2TqS63So8h5wqYDBpzLYuj7o9EmXzXGKmomT6RXcTCEyL
2e1slU24L2FsWqVZRtmSq6+2faZrY5khxBB4djX+lVvdeGbjGp/KBUBLzK39zcTw+lkTqrnDb9/e
vqRvkEXJsNGa4OW/3aNDaMAVitmjCGXU7/NWaF+HDN7LJEAvH3++O0vJUBSAASdocVrTF3lreqWr
GCo08unVYKu8JPrgPD8eZftoEgwASdA1ygWC1tfthJweUWr80Y0AxLc9ltZknYu5dF9nvY0+Z4md
/+Nhqn5+POh2akhuo5wGT5XuTui9t4MipZy3VakbAeUX74BjYPLV9WLrzbG0pEDxldB8p36+tg0T
dWqKCj+lAKfD5D12tRx1d7Jf7cbZ4/dutwV4CyRTLkniaf77dkLF7Hi1QvUz8NT4r3bx+md1qMV5
iru9Qt6dWxLFOUjRFKaQJOTCvB0qtg2srhvDCqCAZwpGvzTxpacsRdzpWTMxQTwm5lTTYYTTkPZi
x8vSHRu7qQLVa9z2pCdzLb4lyewhRTqasrQ1m2r6FDlj8qERWSSOolWafzBCjpKPDgSR6ElHRqM4
2aWaxLQhubgga0OReD5klSakxSnvxF6UIxfs9u7igNNrhw4cewCU6XaWCLCX4eRWRtB2yb9V3xgH
xxye65AmHz3p/hRj/CyyFqMvZSd6vbM1ZacOmTbRiGSC3Q5s590yAXfrgeFV9vvFVJQ/c6vVdg7A
TwLean6U2HkE0F1hnDVON6K60i5uawW0PbkHgH/rmrv2cIzSvv+oOV0XqMj0XoQ1VIdZTPUHfAWS
Y2X3e+Zp250rvXx504knqUNq8n74JX4lfxsSpAbcwMFXwgemVA7t3FTA9kt2euupl9198jDyAEpF
rduheruKipAiWmAqbnIycK+gHEJN5PEodyYElxjWCvia5JbIjPeXCYlI7d3YLizSj7g/LHmp+lWR
qJSZbG8n4dg+Q44s3xOzSthwU4hGwC3zhrqzAi1ylKOIhv6LrWXjIWpdQA/Njen6mzWRHmcjr3d6
vLb7lLFBx7m42a3gsbfT9IqWkA+J26BWqvSIL2l0cSchdj7Z3cXEsIDmWrBwxKhvR3FpmsJ2YrSC
qYbQl/ZOGAx22pybykt3buvtiWdCjmSASy8GKGO3QzWtMuMzqlqBgIuJPihvxCcvKbpvMdv2mBlG
8U/epsPvIUBg5EeR7e2plN6brHStxduSesPmvTATMx7rWmFJMev+PCvx+IqeYvSNzbQH6N05/zy5
CPLBMYGCvTEjqVoTOYpQtwNEe0bnqW2GLPLrEGMZX3PS1DlUXjx9rbqkLQhe53y8qF6XNK92q7nL
sYGJVe4ke/fWn4CZV4zknTh1taHMTDiofLZ2YEadAGDP+SW6+K3umpNZ2ZbfhdpfnRedtSp/s5gv
JHl6I+GLaCBQUPJvP/2Cp8kkLWgCQmf3MCZqCBU9ai9J2w87s7z3jaW2Cm8oyw/9/3aojooJGGrs
BGM56z5kJjtQehsdkiw0Pz2+iLb8LKaFOA0biggEoGc1Vj9hVN5Ek8N+6kflOCzj9CPNG5QYC6VY
Pk5aJ4TvLEMeiClL5iOdtGF27qt++NSlhT1fjEyP90CSO/cGe5vACwAB9HBNoBrLqO+aKnaDSW3N
awWH+3WGRvbb47nfGYUcB5FGNE+lO9Pqi9pJVNM8MniBMw0zZJOyq76Pli3eftfLBgaanciy+Vgr
vpFdxc7wf8xdx3LkSJb8lbG+oxdarM3MISBSS4oieYGRVSwAASAioMXXr4PTu1OJrGUub2s21t0c
ikgEQrznz5/7KOU2bpQ8Bd9oGM6doXSBEpv6jSeaAo7LCxuQEjJTMPsmce45KGhRfbSaVrYPmV23
D60Rhxvw6lC3tTKZyHrYPH55BiFWAx4w+kZQ5tRnJy+TeKECzrIPphVmRNQZunft+pZL+G+2A8qe
2O+TlCbu5dkENm2lRY6dOoc0Z40f2k3jKtzKIborlzdCnt8siY+uNLCBJvmwua4q2i0bsLQy52Bm
Suu1OgpNIfyHblzJvxsFUDF6EyFziXN1dopFslRK6HrEwkvNwjWSxHE1WW++nOUiH8M2QhiDqxGR
+OUp0isxQ/yRRsdRNMaC8a4hshbe6mr5zbOARYVVgPU2OcfNQjMTmsGQ0oDsk+i0zG0SK12lOCFv
wGEfPiwXKxv79EPIF/ViBGdz11CbdoqVw2f2qOd2M3oDDq3xQUkrlhEYeRbhKrTMsvf0kBnf21wZ
zWNn5DJ6nLnKxAlC5Wp/hpEkSBeIsMrMRWwOR+pJSUKixMAp95zI0FUhBXxdHQ92Tg7+O22YtMxC
YFU72+44iByyxVBRSQwjfyihVXKscbQkMKE1a5k4TQelrbgbVPoGzIfWO25BNYEoUZSdWZM2w33H
oIOfEtWkuu7iCbRqI8oQXCAtkhKIKMDj0iGpatDvXQrPzXNCjZovS5Wrhq9DvKjb9JCtsoisACN+
7ko5GSFLpQzmRtITxTokTsaLVTJqdYj2kw7iUUwdHBQWx2ocCNwuWkEkqJCmpReBJ6i/KTW8dt6/
eChYoBR/QOs4864ltFpEABAEGexDg/vfg7lD5NU5lOI/H+XqqJtGQUMPOuOm+GQeiVWSpKhohbIP
Nm/o0YQdEcnbSN9kWt/7YZdVT5+Pd7XOJ1l9YK4WcBX0+cxPcUcvHI7vKgfaJDwoVKjSxqVufPmp
pj5DxJiAHQBqm7PdZKBZQ4a2hHooI6v0uEVFgE40aWOIXloZanGrsfh6FpFCTg3MYEUrwOBm2U5O
Zakxy0o7wF9JP8LfzolJDI72YxRqUkTkBibHn8/j9ASXGxkwB54MygATAXeOTQ2VU4tUaxHBlXlu
eYYline9G2KxMJkRWYvCkHojgK9Cb96I3T8U/WZDox0HTFbwmdFlNC9bgkU4ec45ziGv+mbYi97J
vqcWS580ZvSKz7pEpwR+QijiZWkf9VBxdKCg0jhh8y7qvJJWTgZvKKKZmeR4WJQ2CIOaIrGH2LQr
dYGEsRy9JEFbrdsVfS2eNSuPIBbX0MFwRVo2ic+B9pRekxi8vnMQSf8M1db6hq5SrSXJABVCIoOC
+NpWqNreuNs+7snZ84OthGIXGjWmxvvZ4lIkZWhMNMofIPMhSIFS24E6naETOjjGm9YOj8xuvQHa
+d9L3lbPemmKW+f4/O1PAB5iOuA9YHgjsru8k8oYTC6oFzgHiabJoqtLpUTJWI1Sd6jT9AYMepX5
onyiAbebJOAB0MzJ0WGnIfcsK+fgROAwdkiaCNpWX8wetQ4mFQvG1FNk4xb4fIVfnRTIDNFfDQIL
KB7oAJv23C+5fauV6EABPHVQ1bwO6go5aR6hW+SrowAOAfEBeCiSe/NqJksrl400occu4c1TJ/GM
QLFYffx8lKvQy8YoaJZQwLPAk8zhXaMY4duVMnqsWildWLkib9E8mQaAuG7lV1dHERJ3DASoAJAB
4LT5UeR0VQ4pNQAvmQPHCLN/7tPIckO04NdNG984hq4fDO2tE7iFi0qFsMJstChmPY+EiI5l1wq3
xZBbkQltr+TNlz0HAX+AmA2AHA8FVEm9XA9530MJDz4VR9pzFHmKMg/aDMorn7+p61WHp4BQIsAJ
oJHIGi9HkQDWIdQpcBWWYeYi8IhXnEbO4vNRfjNtU8aEOwolbMDVM+CxiC1upV2cYtpSLfIEd8SL
PaKPl9CKxbL3+WhXdwWKJrhq8UQWdIBR0bh8JiNMOjPvcL3LRjQSI4d6mlNI30vRbiTa8gWopLe0
FX/zgLgKQTeHtst0Bc+GbHAimWNap0fw28UqNGqUvoZayrC76rB9/vz5fvPOoLgBZAiq8KBXfBDg
fzkpYquPdDkSEIbiVbRzIEB9T/Wc+18fBcVXFdf8JO00n8VWHQBJZXZ+hBws5LOq2vFbZ7j1rn73
LFP5FdqU2FbApC/fVRxRhUGxID+qjR0GaEwxXyM4x7989VkgGKWDITWJjQMKno1iVjC+0LowP5ph
n8I0BCZpaQ0Rys9Hub44MIqBl4IuMUhWznfsaMmjyivGjjzTxkWOdi7fGdIxgGpTvdIlmNEW0Ajf
1EVu3mLAXC95ZHofrhFISaZOjstpDDtFgDgd50euWG13VsvcpHs0xaj9sYQPF7sfVNG8mSI06JfF
3D9cF6CYArVCwFvz1ViJrFJoV/FjFpud7XLhwGkOLrpf32KonqMohNAIbxASLZePmCVDaI12xI9h
OzKIC8Ah0sghcOZkpvXlQ3HSWsD9hZsL2qzzYFOjOQf1vOZHJsYmADpiHjmt+Y3A8honnSQd0BsF
ORtEL6DYXD5RUlGtkaSMH1uadksz1dMgtqRwgWQs8dVOmF6egzYLfNx2e5hL+a3d6XuGM+/G8Xx9
h6JdH1sdde2pgjFfPdjbGXBKix8F7HQWXcFMkncx8zWpDD0lRR3t841yvekxHpr1ARsCer8CMngx
GIURUXEMeULRo1UMMA1mtwLX3z0Vslpc2JMWyFUhlqmZjuOrEUe09UTuqDnUZU6IZlI1FH4+ytXy
86f6zR5EfyB4z8hTwG+cJ0XIXcZyKC1xxFbRXFxPmp+gvB04GQiO9ihDAKGoo9fPB/3NVCI+mDDP
qeEJKN7lGsK5HUJJcRIjClXHDaF4abgqIlj7xiv7zWQC2gKEjfYt2DDNucAKaM29McjFkddM/pmY
jJ/z1GSPFWz8fFUkX6alokcMfVq4S2F9CPW5WVxiq2WHE9sWR8YGbT3pZgdqr6NMo+lPn8/gVW0A
I+FcAR6J4wsR6wyMLMsCnM8ITwYcRvOrKCtaF9kOWqwKNYWCSZLl8oM5oGXbaeN6VVLBb3yC3ywc
oMnoVAMNDSeoM33/l/u8atSiHUdaHXHGcc3HeV2qvqZ0Tb52uCKKFUQNpDPjssFvZAMfjcsXud3E
nUGFFJfHFALOZdLjOKEgBTXGMStglmHhgjIElFIheyCiNUQ+i2TlCDCjtjFUzMufwupHayF3Oa3u
mDWid46k3BzNn4pZ8WIj9ZozLOpeLaqpMUlmq89f1XwRonUBSwHvaCJYTCna5UQ1HajW7ahkx9Zi
ldeO6TqSwiPTo28oHn81U5oGAwMHYNGUDV6JqaoKbxRrpOwY80qBp2vWwmVV/mr6glGgz4xDauIy
IVeaPVKVCbXOWV0eYVFouoYhOQsstQfDEdwFVaK+cefMF/s0HCh7yOORWaBIN83wL0tN6GBt2vZQ
HRMhWYtaxx2TOa3ioy2sdTu7zxbV0Nl+WZqRqw5FfOMUmZ9WGB5NeQiSEB7hHp/L3WS1qGoEXvVR
k2Awo2VKFEgm+us+XybXo2Aff2g84FTEkTw7O8wKGr/aGDVH6NPYuwIdb/myz4vuVoT8URf5dfeo
aHJXgIhADQGAuTmPE8wqk5jTNN0R+BCsclSN9vaickZ5DVHZkQWZPdJn3ZAK5RSXkJoYPTQuQSMW
1IAaKkm23FQFEAwVzb2ZiJJ72mryuEBzHu1du+0gLjO00JlBn6hDKWlS0x4XUZibb6kl5/dJCGyC
5GVM4aVsR87TAMHXwyDJ0oNmVib9YlCEhwVsgLx3UiuaQIrLpaOl6FfsC9YfuSO9qK0eL2JOzRs7
/Ko5YxrFxikI8QAMhW0+G6WIVDtPxABotlUUv+yNWicFWG+DN0oMek9O3wMVk/ragSRv1EfsmGnY
/QtqRHYVwMmaQoqlBLeO9FC1kTxUmrTui6nRZLCAlYxti8ouUJRZticKu7NSdRTH1rERbOeKtZfy
BpX7j3X8H9/7/4zeObIAEO1Z9c+/4+vvXAzoeojr2Zf/PIh3dleX7+/17lX8ffrV//nRy1/85y4B
vFbxn/X8py5+CX//r/G91/r14guf1Uk9nJr3cji/V01WfwyATzr95P/1m397//gr94N4/8cf33mD
owt/LULr7x9/fWv14x9/AEf9ZUtPf/+vb+5fc/ze8TV7ba5+/v21qvGrmv4nyOgo53zgSwh8/vhb
9/6v7yh/ooLwkUkaQBqmLjfG0Wf4jz/sPycuEmAOkMs0wEVIjyreTN9R/wQmDOgDAm46Ajf8wB//
/dgXL+jfL+xvDJLLPGF1hb+L1fnvAwF5Jcg/gKIQgU9o9RUu3qqQvOfcGrYgd9QeDBcqEus2SihK
Ao1nMdREaDCqTsA4+2V+/vogvw48rbjLgQ0MjTAQ5LnJ9mJ25DlOatIh78otUxvqtiY10XOhgj2v
QmP686EuT9fpGTEU4h8UNCAIjDvocoe2WQEbqI6VWx6iRzmtWzPoDTO58UAfyfLsiaDJCzLqJGKL
qHP6GL/cVEoEsYAsS5ut4BxgEZrwiVzacVDJRvYAF9B2XSdyFxhppqh+XfaA+1QKWcXe1GO0c+tO
95pAGMTv9Mo0vVEtyoU0qmHtmgoXnKijpR4KrUE3c6fLxTNP0h0WXdMQVg/Dg9IO1be0LbofbRJL
z5akZcQYC8cgSU/bfVtKHKBSHw9nmqvqg950xXMdKdYmivs3o6LyCb5pnae2fRMRXUJfNap3wi90
pdgquSjvvvxOpuABAToSZIhizyJIValyFZ249TbtrCZwOp57YdPfsj66DL8+3jwqv9go0CWb6AKz
V2JSGfSZzq62xhg/toWnNXs4wYiFZoa3+MEf/JHZ6wfMD2HxiamI3sppwf/y+qsm6hNDhNUWje1B
MciuGuVeEWoBRX9N8z2igVANWNShXx3iQ4NRBk1bI3iRiV1DkagEnvSaynSVFPw9knQ/7mwgMget
6kmn7o3KgabQgKqr5hn5ow2DnqbISTciCNK2Snlsk7Vcu6I6hzIlsfyiJ99ou664mzFXguxBbMl+
lKo+jH9cmzaB1FJCx4USCyzAb1V4oHw4weEX3pBbilCnp6fBfA/rx2Gkmy6BHnMdZMo6hPeqgLyX
NbidGWh25Ktth/98tbTsAIGMJWvOJS29G6tluqqvJhf5/oQeIt+fW/jA5QX+bpVSbXmcKAt8GZg2
kwOasvck5QMIQ0qyNaPxNS+4tLBGp/Rgnjhu4hIeZQkTcmCEseTlcWhueJl3JA9lAvXZJ5Reg1Z/
x81duhlwEy9vWXmilZwcQ0iWweF23PRSkvl1rGmuUvWJa3fKj0wY9Sq1jHbj8NbamXpVTJUWxSvR
DHSnpaZYpX3S4VWxYYHCfHwj6vhYuVcTAlRpUiIDvm/jfvh1tYFgLAvamPXWqGzNQ+dEEuBgGtaj
GA0XjsrdGebbCdFrPSYWegFJbGUtgc6h9gT5BHXFoJZAos4x3TY0C5IoVPEMcLFcCZEjUeTWcSER
0bghjp5lH1YYY5IE1nVU1D9/t7Nq3b82KbqF4dsH6UVcbLMASmpiI65h9LPNIdMOVmNUuFXkmIta
DLpf2R1bZPaQbhDr90QozTe0rw6Lzz/Dby4j0EYmRXXg0wBdZxl1x/RWTlUc3ZINflToSHQDeXVj
YRvhLd2z3w6F23bqq0FYOr8lmB4XRTU2zZaaeeRmWlx6eaEAdUfp59bMTsfbfJGgjwu5GtpJJ/7t
5SKRldquDFBit5mQ631u57YHpFA7dW3dbTAZGknj0UYrcZluY0UWvmhKnQBIBO2z4WYQVRQukUOc
36hXfmRNlx8MrTC4J0EKxj+v+lIiCxowFTRntlEZqn4FGJYYphxnKK4IG4ofcBuzIht6H7X2FBaJ
5qHXNFwarOsCBsrLwsy6cQkgEuZ8YyvD/nC4Jdl6HRcB7ftIIJB+Ttpul1Onh1EMApsmtryvARyx
kvtx2mdrcyzZwhridEWh6rFVUHn9Ui6I7QA8BYpqoDMhiEBPK2LCX3d2EclKY8WMbdDDYvvWkAov
QqXhqzERoDdwzBEWgc6EqGUWE4nWEW3RU32Ty2UfyHmCubeYFHy+r67uX0AEEGhC/oxYDwf3bF+Z
kWyO2dCOm3xQFpooy2UzyoAmFKuA9stf6oVfyj7+15ziIg/5NEf5f5l94P38x3+H+VfZx+61rOLX
LPvbqspe2Y/qMhHBr/6ViFjKn2jvAaMamT90+6Z0469ExJT/nEjz04JAAwJQhv9JRBT9TxO1d4To
JqpekFTHTvgrE9H/nPJJAMjQCwcGiC6wr2Qil2sFWwz9JQoKrcCiMRZAl8t13yl5lndykp/LXi5d
pVDIKNt3bWdqJO4L+8aJf7m//zUaiu+T0Zcxde7OLh2TRl2fSSI/wxo7DfKTOkaHTgMrRgObTYsT
gkJAsvzlpfwm5fnNmDj00ZqAKUbOM7cEzGkYq03ep+d2sA594uBirfuFqBJfbrm1SNR0kzi35Pl+
M60fBXmkl8Ckr6a1NVun4UqWndXRGJdtba/q3vlWSzZEOMxbIvW4VfCW/n2yY16hHQpgHwj/NK+4
4S7fIiJ+ZtNMNs/OwWgDKLdoiWenP+SeKH1EKvojAXmdsacmulMoKGZ7uz5obGmkpAxdOfJUNIko
r85Ipm7j+Icd/bD5Q1/AfOgot6u6/anpK5v6cGWq4yCj93p1MONNhqYdw09a14rdMl/Y1fNYR4RF
iG1LV71vylUVe/qWnnjsD9qPgd/r7V3MoPd8GK1neMqNYmHbi9A4axbk106yfrYNSiolAqSuglFz
qmVpAfG8xlomi15dShFsHME61M52uNIW1lpDyT7OCWTanMfx1Yy93Khd3BfJs/4tfVOFm0rH0fie
SfkuMYWLztmCHzv0o+n5uy0/D/adYb8WKHUOLRI6cVKLN1DTvYpTmHm8t+EL2v4Ic0jUBJW2ajmD
YnkG5dmncDyFzIMom9yB39m0eGKATcOTRTOiaN+kZFP2a9MccVMK4igbWUDlhlRHlqA7F21pLo8i
N3ICrAUI55bpRg89q3tuJNfUF9B9S/gKLK/PN8Is5PvXKsHNNjnFfrAbZ8hcQaMyyhF8nrskL1zT
DHV4AQ2hhw7RGAsh1AO7SrQt6wqQEqTintf6rdbfq32BzTBV2MHlBUXsCnIdrBo8rMHUz7X9Wg91
7NZdNbqm6BwCqES9EYr9bjSQLCZvDhCmUEG83BaGBDV8DvbIOWuchzAWCMrNRrispdu+jOsbo10d
NKCTfKhxI7iCxNAEOP0aQoSd1UqN1mf3PUJeAgzU02vrwRLhqu7yjekkD0PJbqEsHwToi62PUUGH
QGUGBQLQYWcJ8BBGcDxLrfS+HIzn2lrGOfq4nRqJVmKnha8gYCJlbPZQqumWYPdiLYv4Psnbk9kx
m1SNra3yOuU+6jooXNDz54vuoyZ88fkAqMHMF3ZNkOCfcKDLWUlUA20JauTcMbGzmgXetqW5tb00
VM9BaodkSV4O6VIJ+pXc+SKEgh2JhS+9p1iEDiiipAWv7q5eUsmlQb4rN8q6WBlrC/g3acCSLVxn
ZzZ4Rhc/WJYEv6d0XoFebxciWcBjIHEcyIQCHpaJ9EPaVmu+NAQx99VbdBev1U35kq2jIF6EfuGr
4DRLRLWIQr3wbDx/PhsfB/H1bIDHi9AMPQDzCzASKO4NRerc2Q/d4GrfkXVRaMpgC5RAAN3wp7Xh
D1lN1GO2wUT0OQllT0AV0SHwjSwf4cwjFW5xJ3bdhr7zNzyHJQhAhc8/54dzzWefcwYUweauA8gR
O3d0Jbb6QEDYiFdlwDd8KS0ZjtGfCub2Kd2PQXhqn5QD2w7rxrdICDcpdYHqebiLV84SRQn1rK20
yfs3SPjSaXyeeVLhZbEHWccx3VLdtfuHOvaYRrqC9DUxKhc3WGuTFGgMsZbWJlx1R+XUn9FhW1tE
AIApvB4QW+wVzSIziTYe9H4zGkEV7hx+HCDnxZ/r+swKVyuJ/pTtQ8IDfQmTw5PY8QM0EvhduaOL
W5H3R2g9nzfAxuh1Auo5ddBdrvYUvbQ5TMHsu+RRXisHZTUe6Lba53uHGEvpm/5YkfzUFFitJE1J
1BOjJmPlQiNYUpCEu91L3vvAjmzuVv2q7I5lCZMOlynQ5XPxe1m5aJCeJAHS5LiAA5lnd27SeANF
1uyGgjQMjbS+ErvVlm6M1GMvuHcgwi3F60Jg0wXZS3EnrZuV/Y2+mN+UXbuH/d4RF48GO44TCko5
DAtxeNw1MjH0O6ddxYaH/VDwpaZ7Eoe/I9yiPaf1YXsl1ySPCb3R1qldZtC4qHBmTALNEPWAyQFI
PJezOFDEODlinrtwF+6Sx2atreKH0BVeti1iV+59Cf2sPIgrF11rIJ3lO3PVBNmGbZJF4Tknvup9
NdADmRH1G8D0bHfLzRAlJnyGX980gAskjUgYwUdzIPAzO3eFzmEfEBbDKbMXSb7gypo6BC7JJvZj
lKk4/zepCEnl+Hm0iqK1SFaZdTLbE2Ur2Vmj16ISz7rzYNfrCvpl0c4YXFnzhnBJE7f4Luwgagm4
RPXP4RCHHprctROrSSkTVSH6j7Qgziu6Yn6qpt/wh2h4ssuD0vv4PqDGbCA0hn68aze+YbldB/3Z
oOReot6N3KsKb+jWnO5RXigzL0wWWRxAwqq2GGKb2IUNMnE0KGasW/kBpFw4YO7HdCeKRYyaAU7j
6pBQi4xsX+uJ21iOp7IHU4PPioeN2YLNbgdFvQD0Sc+QC23eUBfXzLu02VA14OmplRbm8DYgVjQZ
+ktAgTcZKSzNT6E0BWEakul4RHwYnYNiUCISpG6YEwlnpGa4WKIsTsFjhxAP3P8Mz6wiAlNfUlrb
vD9b8bFtdpWdBK39mFj3kIIhOcVs3RK0nAcX6EkyAV9hq4N3ixRqttXDXK2g2h/LZ9iGQs23p6vQ
HDS/CNUKvTfWjZvjajRgdag/gcIDCUOUtGbBhZxT3UTtoTwDoPlRlQjdtDSlRIYmKK5L9RZUNN+B
KKYABAGfYUoPJ47i5Q5EycSswESJ7oCXFaRRCjQeMPYdRYUpzl/DGVZ2E2vF2lbbRpCdBcPD08eo
hDestS65dssTZF7vnchEyKWQqCK0QjF9zuqTOqonMvTnzvBV/gZ42QgQOAJeNbeR1gDHi8JFreFS
lXJIA0qQk7dOhslzZCPyyRqgIvD5BTmP9fBxENZAQxJRF7hjziyyxNnURxBbHM9wrFrokCmP9a6G
VjHUmEdF8sach2QigN24ly9hTMitGJMcO8IHcHDAyZ/zU/tEqy00JMnnJhGVL6eV7LZKVEFGGSvv
q084FfERpaAhGRM/B2elKNPjCNrN5xqGJYSHft2jSomKTozM8kXTqOmlih58PiiC8/mxil4DODZN
tno491E1v1x4fakKrRRCPacphErcnK5i/YeTaW7K92MGB5Vl4+yt6BWKykRrHRRTcCjIe1veGU5K
BH82inu9PofikcnHvt+w/m4Qj0P1VtRYJf1dnG27+i0xN3q9RbScsg0EvexhyYrdMC7Bk1B0FGti
JHEVSfTcfUITUZ23Ll1ZxTJVOQ4/ZHj2YQSrYFyWlPTiZCXY9UfW7AxzmcvPcoEDXJf2xbjUh10q
/eTIOUZIF1dqQqDMaeHq1Z/M6Nw4Z4s/FhYyoaWFD2IfpChQte8ZfzQGn/f7KvI6c4k7rrVOmbxy
jE2Zewr76VgU8cAWHZ62hYfOPQlKYUlLWnimDWSUfEf6ZtMHddyr8RkZtmV6IZ4pwSxKa1V/D5uF
0b4qHKYZp6S4z5DeQgKKKou4E147rCjmSsJFW3qWtE1QJxM5uD526GnGDs4MzfeYS7BLflUmBN14
gZ0CNKKJMBeZ4sYV5LxPbECysywTlxsrAeKfvkL+bFr3bXMf40eT1HRL7a4a3N5+bJxA0XxVWwKj
SEIkztNZXQlfQwXslhzO1a2NsGyi7EJiC+gr9tPl8ioS1kXwc9HPcRJlSNhhMCSEXRMGJ08yGFLp
Joq4RRO+iqbBAIH7DogDOEgx7DxWiMdo6gCXtfNo/mAtqDgjbEF8uYiIzTdp8bOS9iCM6ahyNdFJ
q9cR9ITZQgl3evFY5wEOlKp/luwgs3Z5v4PSaKJCS9042UgFjNOgvISRq+tEAE9A0FiuuwxFR1Ka
6wGdNTpF+QEzO6wLHrSO165Va8tIrj0gqhuPYeiazslpG1+OyVTmjIJWC1Q0eEpuZa/h/kCEvGby
uq/eIxbohl9nPv8RmgsZcyevnVOb7vajRsruENMnPhjEyEpSJJBOaKAdcxIWJ1b5aGnrqHWT8pBp
gdUTltxoR4aqwNXRgT4b9BN9VJSA+M1yFrsqRDQwTT0n2hq1XkQL7TZbQbbSz9zuZwsN/t3YkvJJ
tyDd44YD9DPQmmaSNjzJ47rnBYFuuub21k7E20x/m76I4BaW5I+oR+WtlzEyCk/VoMfmQtpduhv2
fFxTaxez3YEDa0tduWGImvWVjrtZG977FlJx2lNjYwo4/oW6xipXRIBuPCd7cZLXge4cYD5g5MIV
OrmLweful9KbOCrVDnIqSrSJWo+Zj+Hw0Data0cQOh9eI/2kiRaJ0g429JJ5EBrREAfISu7mHQ6E
8jAMr3azdbiMhOksJWjNbratxws3rM+yBMyOu5BtZbYKzpQXGQSUs9JcxBrJo/vK4H7YvCkopFIp
JUZ5DwuracoG5INNupRxDZQ7Fck1RQ6fEFAAi7QnpuUNj8q2UXeFtlA7Ysp7PTmXrx2UDI8dmpvH
htjSLjN1EhUHI9yHtPMSqOKXPzScbfFObfplUkN6vzO2rDxWxqMShcs0QjouDkXtvxpw+DGaN94b
W0jGraBRSuy+IKKHjrOXW++yGZMCrYfVGEOhY8FKKLQWgVV/R8ellYc41wO4b0+pUAjVpBEuASXO
zHQgkn6fi3U4rHqYQDbA9ZrmGGkDAYNOZD8M7V4lsLGX+oWRogqOmHlJJzco3AUI8wNukwe8zAV7
eVTfJBHE6OkIA1n26Fl6aGRP+QEWgo3kpQjAMHO466Tgq+3SeIH7oD3V+35EChxAHQNcVZdmC8g6
0SC0FlxOINvjF+l6yDzxUKcbwKoBeoVGvwdtTRAtWskeGssWHeRxYTfkR9UuafzYCsyl41U+zof4
GZoq/CXaOAHfp6/SsYhJrpD23PvNqluCdVIdGmCp5soC7nKOXyJGeonIy+Iuofh0g467zE1WYkO/
6UQO3eFU6p7+7ZZd+6w4OYU2UA+dugumBgdk0DOciCOWz1OYR5xpCaZ4mwiZ9GBYI0GMianpEIRV
HJ/KTMUGBa4VZY2HjukNvBZ0AvOgfawrD5VkbSs5vcGFvYqFgR+C9PzB/Aafaa6G5aCjLpFAkznT
OGvcyFC5l7L2ls7oVUSJR4fdGDg5pg7+5JzIotVJWNh0kM8UKs5EGM2jHMtHONQjyR9fa3k8dtS5
cWZCvGh+ZgKrBGg5WWRi5lFDuLwPwRWSVEoH5ZyDbDq6suXl8hJAVDLiJAgK5gH/7jW0liyZuqfS
IsY6HR8znLFA4cXKflcS7w3Hj6gnyKLJNpZyjijkusCFKgq3b/eJgTNjM8TvjXkcu3clf7KqjZy9
tc0R3YScPrL252gHqIq31AUdBAJchURQaUipB9FKxJwKUHhiFQHWAI0DNrjlAHanzxFJ0XVSrpjl
9aBQNW6WuNgxHTqoB4LKQ5ytbcDKgeHqS3UDQGOJQORU+UgmXeCFHqCrhRIMbuG3QeVHe/sUvvCf
4UP6Uzxx3/D4BnUU/ByqRkHhm377nH7L35TnYqOs1JfhJOHfxrGDeRDIRDLKKLB49vA/Fi1HJUjH
cystB7bSrG3fndjC1pYif2vT70MOYcGN3IIMtJPpoe5WUsUIhKNJIpatcUeLrcyfco8VW2zwUQ2S
Yq2kGwcgTrTKkiXTAiddgJaBC5uhiR72IhE2tHxfPMPSIn8eAHNzSMURFPMkHUcgyXpiPSdvn8fq
SHSvFw8oMCjYTwjIdTYy1KA22lkznmPF04plby4p3ep6oPRB6PgIKvH/66anJiuU4IgsXCxs/cUp
vFL3W3HPrLeG74HF2+OuRmANlw5l0SZExH48BkZCIqRvlETCrc7Zs/QkcpfvKxfBNRCCjJh3deh3
ikdzXz2Ed8OTCZbhEHBOjJP+1D4qP+Mze8yxGk7RVizxgdbFLg5S/AHnJeu8Hq3hW0h5BZaPz7hi
j+LVeGwXMB5jRDLc9A7H/U+j/C/2zqu5bTRLw/9l79GFHG4BglGBIiVK8g3KckDOGb9+H6i7d03K
K5b3eqY8M1222khfON973mDDuQJVJl46lBZtYUPvKdbBvbFOClv8irzAWOubgiw96RHvpmWxDb5k
0L9UO3HrTfMTJJCNU7LrV+025tZulVvNtRzBTVfxSl/US/9Gt9lMHHGJCjC2ha8RAA0TKnKUL2At
4tG78R7FHrwD1Ef8Lm/8VQTGE0Ens8vbfNvfKeturX+vWa3dfCm/yc/Rbgx5Cegz1McS0tULcyor
3GhaxLHbj1sNDFVyp2wt0rPqvhfGw9htRuUYFNNKG26sYBnVDn+GZci8KWS2cRBfs+f4Vn9te2Jh
bf82fSpLm19G4fIL9ZcurPV8SSKK1Ni17gSxg39ez+X6tTUHBO3M7jbvRdC6l3rcIh0wWN/furWx
MlOnmUDt3T5YwTnpHmDDSU/9d+1Hdys3dDHsir/JtFN6lLELgiR060p3Et/xiPSLV7W2kpu7OIGW
uTTUBT+cx06m2sGPAB0+CWyRM0QLc1yI7dLTtp61qKIdKUeatPSUjSQtzXwb9A8xEKu/1tufakg9
dVRoEXfrsFzV6i35YEp933M0idymWfCbrWGbxSrPF03PUmdD/opJ+ksWNBF7uha07+hEXjn7f4RA
CDicOz1I1FT6PZfyH1WrUlRc6XRIW4M4gZ4Z7oVDYscd/Q5kedsmPkjVjS63+yx34SrKC4H/OAj5
gXiV+ApK+wGR4nbYNkiGm31SaHidbx2VUg14/gTSQXqxMmt0Ra2gw5rT1hjMK/sUrb4PSw3EGSoD
a05UAxq4ANvExFPILyqmw7BI1+W2vRtu+hO0yqXl9numRljak+SkwbYdHovYQRclARE/yXv1cYxs
cw9KHnV7XMciEHOB8wgn4SXunXXmyOHKDGzz2/QEKdTRvqakxWi23jiJYSfEgpnLmrG9lw03be6T
2uk710jnDaqN3CFfVBzLGlvcRz/niX4/vrbdWokeffVu7FyF5Xk/7oud/Fqt/U1607jT1l+FK+sQ
rwS32Y17dRGvwFaf+bl7lvdT9rW/Ke7kZc+6pNzBCiyjO4Mh6S3qyNUmol+2Y7hq4tup2Q/xbapy
Hwt1P0QOiK9azsuhp9D+cgXjQWLLkRzV4Ns4/V54mtfGW3HP7ftfCALzn8Q9/TXxRfkpsEYmO3Bi
w7e912la0IfhQMQao++Vg77QF7kj2dpyuqG+Xao2++1CXk4/0aiIli08ZW+oJom+4n7jp555Z9rl
D170vNSsp63+Ehzq3A4f80eOQsK2eEhKJmiXzbum9d3a94KjSlDQbH6/futYtGglxRww7PZn7ma3
5X34AmyyNe/arbXWD9EPn/2531Y3yaP2bdzKt/GbpQAc28YeUJj/F4Zt9KQotJUXassR2m6knabM
UxUCWdI91N7OrO96ayEs43ybdOtxwB73oW32oXrrq8sQprC+EJRFIS1Dk0WH5WGRCCurXlnKQmjX
U7giSwxJDiiGWjj6FwBrvWbhXqS1o0WMFjt+tjJ7ZhYItu6Ozb5ob2V5PbZLeTzI6m1cO4Hu1Dx3
diO0t0mDDR8iHu3WCk/I6rzaNq7gur+Zs3QqICHNphQoJi8aK2ZL0oQ3NNNhwqLlXlDCbIeb1YAJ
2aC6ZaONf7xGQMnGtgsSJL0SJu/5GhHl+hj1vRAfCIjRnSY0WTGrcpuL8ffRFK6RPN9zjs96MoA7
1Bww7BCPsU5crBJWVCjkppnxIaq9YkF6/ZsmZ+1eITML+dQ3OHBeOHJKCpocxT2Mi2DIYGpnbKmY
AztNivSe3Uq3RmGFQoh4UAv+teXX3z4vnS4/A28eNGhG18XZMEe+ADnLATlBE6XhoZisnNZOyzDV
9WbBYceZerndfH65d1XHr+9lvh7qVXqSMw0CB5TzzxAXVjoVdRIezHDqd0k53gyRZy7jOqjxE5q+
lTonqjFSQnc0JxotgWksgYYzJ1eTatdVnBl5nsoWItVbY8nWAusVxg0BpFf2uHfW8dmd4vqBqRec
NxQ6nE0u3kydCiXuYcp0lL+0XE+yoU8nj8K9utKO3srcpm7+QL80OPrb/IfyzFJPUzT8ksSOkILX
2hWE7Giv5ks8eIBrEggQ7V0K4BIuhXAZxwtKEs1byEA/Usj+f2zVO7VbW4c02vnSLvMcjZxb3IsS
J6rsbKThtLSw45xczeywrtoQ7tVWFBFLWp9WT329KNPbTAa8fRC8Q0+5H7lh6YIJUIiMO/5REezw
LXfHB4QDpYG6Z14lQDI6BYjECSmXqOXYj54bVj84VoaD1j2IFhVFILZO/ZVX/E56uXzFKEBo67yb
jakXa0CsSwbwayIepwIZUJvGC8UYNCcJ2CgLYZBtZu3XLmP/LGKqq1S8VyXvZ0RG5IamyP7zoXmJ
2ekElRBVNaeJ4h2CzuB8ZHIUDnSmbHaUMeqmi5Pcq2rfrbzwmyS3VK1PY5evo3645lp8iQO/Xxfp
FYsT0U649JxfN1NIBdTrMDt2lrBsJEhdxRBNdqh7diqHMmCWXl9pqHyY9DzqbJrJgYkOB3bJ55cU
VKmpJaVMj1EedW5l7Eb0MBzyqOajNF5+/l5/c7F5IuG9Ri8dW8uLhRd3MS0sNI33GpUvYZBRYCvm
j1xqn8YkvFaZXhZn/PWACFAbKAfnbeWiElQIRwTc9vujN8VAbllNrS3Tsvn8kd43i/OBi+cVODqt
oVmYfCksjZCV1lKpd0eM+QGzctQyj0Fk97otTkx/ij7H5NAbrs1kr5GfIrpYT2sQWrOnNtzk2S4K
DoJ1Xwy7QnMjb5VbaDaSZaK5corg1m2HRV/eKdVjUS8S7N3r1SAsLHVdx4smRMmyayRyxjaZtfNV
F5FENa0tz7U0WtQL6SfHSbrWxI5QOZLyGz6mj9LJGEjacJXQKe6ovfjz5BR3tpjbZeBKpYN5m9w5
bePktAyTOzT9TYgC+S4ycM2fD/EoiEzBwee9wm5acfGvi3ZNuha9VdyvuttsdS0f+RKF4lPOfDms
p1kezA86CVUUUsIzxfYoxpNj6d09PT57suTB6ZrqpdXyeyyarq1I84pz/mGx+KTPzDCaB+tlHkhm
BKSUoEQ4IlqIOAYOizE1AhdhLdyurlYXKPCBhLphnQmN75Z5ca29/PGxZ0cwBYo2gmXVeN+WflGR
if5EfK42ZMdEUE9JmIZOpQaeE5VZ6TaRLC+i/CfhiMmVJ/84S1mC4WPOCYiQry9jEOsW+/6wQ+U3
YpK4bcyVABdPCzQnlXxh9fn0+cD+BFOkBkAPoM+hP/DMLtafRmy9vsq5WG8eS1FaY24a0RL4GfT7
XMhw7pTwJpssWkhJkV8pBH9zdZins+cQLECOrpdq0Jz9PshICT4KmWjRs5gWuDDfKq1WLjCovR1v
+jKKaAL6JzpzL58/+sfXjD8fikfc8pBjs/SeP7mshoXfmVl1rNN6V9bvinqL9aLV7cGqr65TH0Yz
VwMWw2ZpZvVfAtlWL1ZQ/LT6CLWiWQNk9c1mQAtot7J+UmYza5RpIw3m2LwynD5wQaGA85R8YoBc
WCmKfP6gAU9jCAUdsJS8KjmuxMcAPnTWHttG2GUVJoGdTEt6aAwBSSRuQTBETWTGG93yoWAWibhs
JnFp9Kp+rOmzf/4ZPpTn3B7WKQq7PY198h4uNvuoSATIuL54GEtShf1h/Bl0Zb3U8wLVa0x3n2LA
gLpOK9NC9cO5mkN0GTw3oUyzS03VZWO2uZvqlHuFcsDDpnWrFMZbEV251Q8jBroqzgU4JjExqdQv
7rQjQ0cfMr04WgX87ammY2IVpYRvTvyNdMLmyof7sIHOnGzcFhmgEiZNl/GgVt3WUoY860hokwKl
HN5K4rXJlTmofVhn8Z+AQgNuQyMAJu5Fcd1rlZLXchIeS8hqoZ1a8qsiDYc6mDZBGeY3ugpbzR8n
msBqWex0jfuwhES5HVr93hN9a4+UG3PGCXrPYGjbjqjLu4JM+F2Me7KtTy+qmdLarSL93goEeENT
S5q4/M2EyCsE3pvlB8KG2wAtBRSWk+HOKjXQblLcHGKEYBuIFCqNKmyF2MsPVpotIqXhA0yTuioM
sX5oQUe9xuweJsNNcDI6QCsYMTHeGyV59014pTz9zZA1EVMxGGYmFJvTBc+nDgmha+skOk5NGjk+
OTtOJ5b5wkik3BEnIL846lRHrBGMYx0Na1fJU5quovVDbMRbLKRcZVC7Z4IWnKkCCqhkq1oinlav
VEfvnjZnmygfd/a2nE3958jGi7lfypnfWmYWHrVeCFdK3yn3UpMLrt81MhaDjKjWyyEUFJyKcrBT
hQajWDH9g7YUFoUixQuh7iAEYhc9xVO4mfCsTA0c6WK1XRFvU9+ogr9rPElef74ufNh8GYtIAnBc
mF33mHTnq5bSZpUQaH03U7uslcLouKHJZvsiHHYTjbqdmMQq//k1WSnxzSSgCzbpxTV7WYOqa3bV
QY6ab1NCvGuQPCdevElNj92QBpggBsvPryldGrnNedQYEzKSKHZIZLrcGsjvqGSd5LhDFi6UDP3y
0bDISBlOWUZsbmv70ouW3iJIasptqkPegaQZ2rwVDqs+nr+lG4bEfiDsGVNHRJwRmvVC4chWjxAM
vMn2JzgZ8pvRwAN+07GezZVdBfKHCEju7jtsahN1HWWEtB/k4a6D5lPEa2/cN8nCGN0s5tDJiehU
J6XTFU+p9NaXbk0fr9U2qrW0gp/wf5MAiFBfeUDrqfqk52vzOdMXffaiKLsexc1slO3Ue81025GW
GMwf+qW6q7fOuznN8FMoDmRd2Gm5yAbU3Leqfm9UTx5Anv6sJqprxvf4tdjVgVicLl8WPmE8QLJ3
Y7EYTVt4Zfml8xVqeLIvUTQyqXCRjjNUFrThYESupOLK+vxxO7A4ieIjhUAUGuYlGzIRxx5rYyze
a0WBQjGAcnrhnQ+/Nu+7+MrQ/Nv943wqczlmgsW2gOnIpQo21NJUDEu1P7Tqspcfct32pvu65uOJ
2PnXrpaAGGgvhvnVKm49PmLuHYPmJWi3tfKqqD8k9cfQg3UVe7/4kQi3gYcbs6vGz1OLJzJNt50n
0ox5ksyncWwxLX72O9lpWsvGMnoZ0i8TIqfxaG3Aruggj/TxxmsPfXCbyyvffGktuFLFd7mucMsD
yOAL1W3oSFgJNWXBeH62vO0YVLaGrKfXNWfMANiBVIa62XSB4Co9YSNOD5NO7VswlB50DoQ5bhZj
B0+CppqVI2yIMNAfASdFFaIwvkapbwvKD0n7HgqFnUl762XgVFUhABNg9GfABv5LmaerjlsfAbYr
/lRGy9R7IkDrCXqMLYbEutRsKzGd7u5V+4KGoAeUr+zo1MFaShzZfKiKQxR/V+kix7IFMLAx0Uhb
/qPlP4TVa64fRKgzwUsOiUfflRZHXpRFMN7S6OBxM6q1sfJVW7zCo4LPPCwSBRoFI7ZdkcZtQlAH
ki43pmxPp5zNz/EC27IcABcaau2T/FM6DsGCVrikwvKKb2QkC6pjcMOB2xYPwgPtwe5N2eHbAVAf
rvLMUSuXkHsgKSJza4AbaGzyIofSx24pLmLzrZdPguXmvktTKA0WHYGwsesrDs5dersyojVROhaH
ZG8bwmfsv1g12ORGNjbluIyqZT/L8sYKZgguFfNvD+M99ly8YX5/eBaDkcbca5u/DjR0oeNi/2Cc
+u8TmUWh25orVIZ0aiv50Yq32Adn8tZvXnxzk0xfjO7rxMg0UbGY1B1z07oN3Jh1jHFCe9Ra5a2r
mAtz2EGMZynkV9bdVMIxhiIVbzicDSRZJjAIbtLWjYo7HcZIVr/Fc2N5sON6k0kPKjcvFN876aFL
jt5wjOg61oQeDDuz2uhs7Xn8lAW3mXenSCvZXwXpVvVXXnQTt9so2ZbtfM5XpjU0yWy6l7KdLi0y
dZlqh7F/RtGndE9tskw3bX4/mqtBXRbhYxWjETxI7b6FAeA9k8pgT8NGs1zLvIHRnmprjHewggjg
Q211OpPXfMfUec+/WEgM6HAc9rBEp+77UMbmJPA2Y3eY6ASGkEyTqLENjGuWoyQeoyjpN1Op9/dq
U6p2nfqYb8vhwsP8chWIwCllKwMQx8McGgF1roypg41OaRxDTyE0pB69FLu1ukczyh4bb27kyrmb
GCI0iJkRlsHaatJgWJWDDxTTYQjS1WxTiSXGjhY8YzQg2YWRltBmMVOkGNHLxgkTHeLnlK/iDo7W
lT34Qw1MZYT0cD4QkvGEbeR5sSEUmO5IgZAcZU/s93rQLUolW8iq19lTJ7EZd6haTP9taGuMhET/
WvaS9OGbcAOzUHAWQc7H8PkGf4EatFbqjEnTkiOnOPXGL/bAAuOyaNSfYQ2HsGmwFkoqUOJqHHon
i6fvqMdpPhUM9M/fxfz1z0bHfCfY5sj0gfCvfweKf7mTfkoCK8Gb5Dgl4quvTezdI0evnJp3peN9
Y7Guf37F97LqwyV1wnzg8mucAy9O4lmqEC0oq2Cgdd8szDzrnSY2vimFZe5T1UdB0cobvcpSiLG1
53pqdV8N8qPCZrgtzRFqn54++Xh+oiAcK0qgrHOaKrYt+YcxsGkhgx6uvKV3etf5PSM3mP3AqP4h
p10W1uHkhfEYljF8OMZHJ2XBqhtE2em9tltIfdi4RdJNtuxzbtKh7eKC7e8buBY+fcc2S7ql6lvS
ahTFdiW3qq2V2APFBIosfa/Wl1qWWyvTmMUwaQQro27qVS0V+nrMoV9hvPltzIz6ZpTSFdEvf2ir
zYeYHeNZJNBboee4tHWvx2LwcnWKjzLqChvPpseRHMwrX/1DgX9xkYuv7vlaLMuxB6OmFul4kKa9
DKWqgFDD/6gm0j/DlzHSScBkExzC9Np6Kdv7bEiKZWQQwkQshiORWjKYCIX6Du4X7SdHhNOwmPBo
p4hlZxgQMaW6ispPMNeF6qNPKARjaS34usq1Uv7jLJ5RdRk4i8g2uIsXs7gITR3/nEk46A0MJ1yg
J7cUO1AC0+83QcGhRacuaP0bbZhxXt+v0NeaOkyt3rwyQC+9WedvSAtDhzU59zI+uDI3luqNHJOE
Q1smK61RulXZ8BaFSd3kmoxaQSaFdYKep8Z4/kqjcm+FDUUCggnX1yjCtJSWS2RcYzT+9sYIJpsN
xwA4cas4X+qyos+ipKqEQ2mNk9P4/UGZyg31QbJgbUMFnDWvXestBo9vmAbCTgRQcIwRulRHECLO
dMExT4eXK8NxPttdTGhms8xM5rtxqr84+1Ut3o+jX/jHxDOzu4nzrK60Ky8x+92UeRvdw8aqiE3f
GdRBdFR+ytHrQt9pmuRGwm7IbxTapapIeJNfNym1gv4zs4JxWY6ZSFBp/vdg+4/Byn/RC/vl230w
WHnM4x8XBo/v/8bfvioCSPJfuKoyAck3ljVgz3+NVfgj+S+MdkgkABShoTEPvX8sHgXzL4BRhUP/
HD2CBYnIcvSPtYpg/UUbAECAvZlQF5FG+b/uL/u/R9Dftpv/h8njDA7970CDzwwcy94K7k20GA1O
9Xz8y1CJx0kvxKMsPSjlfeYvvGWUPYzyLpd3vb9RxEPh3yBZsD1kt/pdkbp1tJy2qmVXz1bsTMgQ
rG2brfJi69OP9Abb/wmzDHrJIzV5vmBZ7KK9MdwhAWuTha/ep4EzkBygzxpIq1/5ozsoNyUmpyhw
9AkPoIhN3hZajD6egupVDJ20cMoVgoamMx8FvVg0qJekaKtl+zD8IkivenY/iIRHrOvyPpHvM/Q9
IjRTU7+V4pOvcvjENmRU1yMEIv9IEzdelPd1udWka23Gi9Lpn/cJesIHByT9ENPdi3KTm0EqHutQ
e9E6P1wQcGHslMn4YgwtwKFFO0NY9s+4vmq3hjJ2i6inmf/LGPznM/9qoXnBw5tvY+4T0UaAqwCk
cxl4kWW1WSi1Oh3jQD5JrWQeNF8Md0AtWhi9ENj8VS/UJ9LhBA6T1QrLONnRlGQ8EmW4oMh8+vx+
zndXbofKjcEFomvO96NeVLR5bsr+qJj9sZIrcdkWobWsJ/WlUcZVGunbOUFqA1XmH9OZ/6xKrEos
JP+37dNjns3m+3/7184mte8//z9rkvIXeDFOQ1QFSDRnX+K/zZ5Yk1hdqNVhX7HygNHyIf9dkyTt
r/mnWcbYL6G9yNTq/65JsvoXXmGzo4j573r1B4vSh9E749kYs840KaSWJLWfL0oGmU5aEA7a02Dm
1o3a5PXGilJhkUUoErVk6NZyLGaPeM8iq85j7JLUTB42BE5VDiUO4WINyV52IFXTlbPZPFB/XS7R
5FFeK+jqKWfwOLooE9OhEH0/FJonT8Sez2sA9kq9lPa0/ONlJajJ3/sqlmO/X5/n5ffD9eatQ1Iw
TqIpdf4mgg6myTT63RPWjK2b9Ciq8KuXri0X819zeRm4ERj247CFkPbihQdeEUteFnRPhQH9OhOs
HFFBYAqYZFj9gbRJrDUiEx9GWVcWjVF3jlBW7f6XIfqbRWt+d2c3gdkOabdwM+DPUudflGJhHKm1
Z5k5SHM/rutm9F/HElUR5oTts6AWoBm55+F/lIvoeyCQfn75i/YvL5emFmdM9tZ5S+bwd/6uBVWr
Jymfke4GcaeXQ7Jt5cHcK2Ij3eWa0aH1iOSdUtbDXTSoL22MVuDze/jwufFgo9ybM3dQ80DCOb+F
rImFqU785lTJsgcPHWijqQz9ylXmBzl/0VyF+Us1Trz7B1uIYYj6UgqG5lTqSrWRwxjmfkA+ahWR
9fr5A33YDzGhJpIB6QUPg+fXXP/8CiVMRddLBP6NJ0VLps00wRkQcjjtYmxa207WgsDOiwB6diO8
6D36PiFsYooN35NTJ1SSawmI54DC/JFhALGVGKIIf0TWLpplKkBOlLZVf9IV4UsLH4BmUraOBu0B
0zc7CItrrfaPL9ti/lJJkErBye69H/4LgiGbJI7qRTKe8iGCv4OqfOFjko8lWGhcGcEfLgVaJEkM
XdyWIOBfclSaUhtrLcm7U9KiMExDRKQTOR8I8eo/M8HkNXIpTsymwvVmt8iLDT0ryqgIvL49tUKW
LgfDErZeq1eOV2naIR910ZWMyiBoNb2m+f/dQ3IYpqiZ6VwQgM4HVNS0QaHG1XDCJVpdY9QrYK6R
J0tVG68F5H1Y7Gf0jQBS3F1ka/Z5Ob/UQEJeaE3ycPJU78ao4xdypBN7MEJ8B2vl7fOZ8mFgcjH2
TqBQXLl0Xur5xYxCxoa3I546HgoEq9RUmRNjur4uxrS4mUIh3bUZ3OQ/vioW6BzOWXfZX+SL71hN
Uwx0E4inKU69t7jHPiOsaM2GsrAW2tnbdxSUn59fc35tZ8sPxQU4DgxacgeBrC42G+5C7TqrFE+d
j9ra6j1OEfwF6z++ynsQiYoPMgymd737L/Mu63rszxpvOul1YLmBVje2qQze8vOrXEhC3ycC703j
GDaT0qhazj+bR8hNV2idfooK8zZFd1T4yOyagvwb1MyVKykYnmHuHa2D5DSQmxSJI+aOI4pkSofh
9Pnt/GZyzFUCiM9sQUL9dn43pRIUZHCl+smEmVtDfZ7yYSGT3vH5ZX771DPD0WRNJ/Xqkpo6xgbO
W/TDTjhtwJLo8RvchbfmsVddBf6DLW/Kb1if+d/RFnjXeLG/e8hfL34xU0iFS6y0qvVTZt2q7Y1h
3PnBFTHPx0vIMmdvBqiGmQvs9/P32ClZJiZC1DzjhZ2skom8yjQ2cMlOtPiPxym7MBOfmhJ+Ov90
fimhT1U1iFvrVPZ678YyvgPw/IsrqPYMWlxMOo7y7xbWM3GSs9j5ZSQjqkIAf+tkml0ewxLPmx8+
4dSe40U0MZGkVRGyZS2LN0XTBD8JYRn4gEqMHj8vVfVVbFMLnM7Tg3gB+SD7nmoZXpVZI8HG9/Cu
Bosy47BZBVpieCg64wRrJ6UZd2pRdnuIbDDVTQQEEOxUNKitkItrPywZJrU6WwEqWLn9NPMwvbbG
fVxveHTsJOEUzn2E99PGLyuBJsUluHdvnLI6yd0i9RQ6FfW1HJUP1SudcJZtjgcw62aK5vkLzkh7
qmSztk7jbIkeexImGl6TG/JWtkLw1lIdm5u2RyMdefFselgn6R8xwua1iP4Zrj+AhkT4AOic38KE
7Sgu9IJ/0nrZ2gy0hxayGMdroc8zNw7oP36+DHx8sXg5ipTsBGcDZH041atTmUpVE5/Eyo8XxoTf
kp6iX/j8Kh9fLFeZcTJgsBmkvZiL8iB5QyTX8Slgk4ZZohQawQklrgt9p+0zv6t2fgYmqpQDJCLf
L66sBb+9/nwahfvDyfeyG4dlpZpMRGSfCB8I74aUDo8g+vo6zClw9JQY7H4YcLZQcuGlDKRr/agL
Qs78VXl+iL868DTuWpfy9yHpTSEI9OiUoBXtMZtla612Bilv4GZj8RgFPv4WI31glFOZo5dTsi5H
Sb0yuH7zsecsacibcEwg7F98Bq+U8kbx+Aw0tWKnM7H4Q+s4/vmQmqOjKZdxWiBL8mII95NvlaXB
kMrLBqQxGYZtIUbXrMN++yystRY7tjVrO84nStKnZKiacXzSG+Q7fR8USBKN+sqae9FJfP9y1HGS
ibQJQg4T5fwyrdeRl9uJ0SkshgT6qBTFPxqBJA87MUKauXlfBrdJaqVPRPyK30hax4vI8wZXyTDZ
NIbupyG2UBSH3oDNIkzZ+FOKBXmlDsqE50lTjW4SxngbeQiDvU6C1/LHU48HgPo9P8F8ND9/AHnw
aVJ4bXRKJ9o2rcEEJ7sT+oYgwYAYZdURvPwtJUO86MZr9LePR0dGO9KQ2byMjCUI/+dXz1PUYCTG
476QVJrbhinUHaGQNpWIwCkupGg1KoOx7stWXJZar93lnTceBk8Ml37sBf+P8Y8x09wqAqpXL9+F
Dspj9WkWnaxENDakgOToH9Rs9fkbn9/oeW3MM1MLvF8HOO2iNu4sY6iabgpPk9nHjhcPmB5afroJ
05TTc64NV673m5c8Wy3zipl16B8vy2TaYhVDtKpPVt+9FgZeAnkga3Yv6eNmGhT9RWq6l07F5avL
+2gjtSKaeLGrd0qVx+7nD/8BgZkb7lRclJXmTGidEcZfwYIgTGF/jFkDZi9LJU4uTb3lYJS6vlUH
K0Z9/cyLI+HFV+FZFcFMxC/FK4P+A/o43wUbONZ3IDGcby9GfSnwnWPFaGaIwKRnUTbPlKP+phdh
+fQiYr40A8ZQqzRbjmQ2vTWtMj56gvwjs0jbGpsDET7WFXDMmEf7LyOD9X/GLvAWnM3BKDIuZoOU
92YG8bN7Mdjib/y2iF70uoZP6KFew/vHMHGbqytI2jZMQO3WN5PyRS9HtcEmeMJ1aEyU5K7MWu9L
IDWzP5KRaLe6ESi13fUoWHASSnR4zH4nPabqAINRGIP8viGnAeImdJgXHJLbwZ6aPnssCfPEqRhQ
Z1/3tfQAtAZBKYQX/yjXhTKgSSwx56pyv/zih0nwDc8t9TFJ8wix+FTDlBs4lsFzKyboPrLmlYeu
F7IvWVpJp9G0cM7VWhJ9bFXxMPSEthd8lcVmglQYxNYuH/TslpLV/0ZsTcbSiuHNmzLh3p5LgfId
7QCq6ihO5TelM0McifRBfZMsv3xQJxEnzCKjHWIXhUgFOzGWMJBTgm+FZaTYefQU44rWzmQiy6oe
hTqH4JdGhTXBB5rwnMuDInoVs9T7+yjwn3YF7Qcm0Sftirb7mrTn/Qr+hf/pV1h/zb1TyDgKrhLv
TYl/wikM/S+RvHXmBL0MMFOK7n/bFdpfGHoD07+HmbCBzWjYv+0KSfyLZIp57yc2ir1Z+ZMW6jtF
4JeZSaFCIA4r52x5wWFRvaj8a0MtGq3QGth18AZTWLi7QYG/p6Wtug7b2txk9ZCudL/K93KnFFu1
8IplMurTvlaGbtfGcYK0NVv5PsIbMy/jG8tqykdJGrIbI6PO00lIWKtVPe1CaRLx2dJqD5dhvB7x
/q+ulC3nZ9/5SE+Ri6UmIDhQPPvC+SIsqpWG676iHjUIQAs/zUw3Ms1vhAgIm18+8v7vV/Rrl3Ku
f/73xf1zJVKVQLwsELZLSUmb1lbUF612lFMEjkEwmGw5mFZlWpHCWQ3026KdcwatRJquLPK/eUiu
yGFpDo+lTXtRmgVmkQ9mKnpHLcQlGn9ff5d4Klw3TR+v7GofLsUgM2cuGUD4vMtevM+IcdNZXVo+
Cr3eLINR/5rqgUjqp6Rd+XLKXIOfvVD6UgSyMAzRSMLbu9i5jFzU/VQfy8fYEJepX2/AiZfm1Nxk
peiWQ7okq8XWlE3mU8Grz6zQD1IuOxG6cu8r5nRgaU4l1Ougb7ZjuhcrWLiduklV4I/kqLXB00BS
vZLOxkL1DnOAXdXBIwvwiGtl6cqON9/s+cNATFDmwhMeIqeviyLdHMZID+QkfpTiHhstEUba4GWy
nY5N7oSqcA3U+jAa0R3KIPUAPnRGGBnn477o8WyLwCYe4UPqq8kbkM4KA4YjqZdtiqG3HmLBgJxU
XR0h58cR5gFXnvudzDyIUoDq51c2omhA3MbW2RpAQH6R4aMie+mV2XZJdeIynNywBKa5hpJFNObb
+AUHkQqJ5j7i+cfWkxCsC0G8Vuk3reLUwP3JTBYITmo6L7CI/QpyVu0Ful2pNfb/aRXeYTqouAKZ
dW359Q/XAYzdLAPOK2yZ2af4YgEthjJp88jzn0LPzx0vadp7Q0Lf4hXQ3SW0I24nIYs2cIv5/MLv
JhZnY2w+BOpUe/yX7sw7avbrKyGnWgx0rXpqVPj1cPrpRyFq7rOHsh6fK6V7jJJxdAzfEuf66a0h
h6ZXsFtLVQ/Tr3Yf9JRPkMG+5k2xilv5hy8pjQ02+0aUOLzBaTUUnNMxUvv8zi9KZcYMlTLHA85k
s2kJMozzjynARlV9MNinUpNvPYLP+qT4b/bOY0luZEvT79J7lAEOhwNYzCxCR6ROyuIGRpGEcGgN
PH1/YNW9xYhkZzbvbsymjMYijWR4wOHiiF9sCs+/bXxcF3K5dtp8FRvyg/W3Usf/j1L+C94vVnik
tMtRTTOGGsRPb+UZ9AutvrJ8qtsi/9td6+cA5pef9a+AxvT/QFuBM5q8i1LHP25bBoH9H+xR4JKk
gJzkCzbj74iGoIUCECVauhkLNHDZJn8HNPwR3TB6rCb9lAWT7f1OQMOuY/H8sy2effXLLBQxmbiL
O5kcu+wqksnKtZ6yHtIIFVwDqTVruoWaIobNhOP3/K4KMTHYAkhMnK2H+mlwImGIkBJw12yrQh/c
r1qtJPqp6rGq7lVwO/t7bAdkenDnD0jAJu63Rew1B1MZt18r+WDJ6yB82wfHiADEXaNZazmf4+iN
p2+N7tYtT5W4atR94V3L5J5cVPPzlRFczfFdM+49D8Gc4Grx7RTxLe62yOPN67m9dRfbIiRo9Rc3
PwQoofjvnfiuwMalzleIrNRLLdpHUgXNtvQmQ6OlPypr1wdXqM2q/C1JibbXAoO65CDqYzR8Fj02
GQXKM0GzTrrHbHoT2W9n82joD9b8qddHN7oJmkPWHtV0FQ57vALVsFPlAQVVx79WFoXy9L2PeYVe
tyNQlrtx2quYZuZd5F9bwzZJsWA4jNHJHm6m/n4yV00A4Po0938uNDc0GTlabPB1xiqwDy6qc/NH
5JEPKEstP4rdLD9E40On35YD+VpylaEE49zW8k3VvAnSmyQ6oCOY4GLibeN8kaLT86alsqJOtXHA
JkKg+2XtRLmvorsfm+W3zpG3RcaP/wdMvhcg1P+cv+yfSDXjzz/v/+Uf/LXdpcLjm3opVR26OwCo
uHf/Sl+k+YdpLcf4v0BT/Mnfm13afzieg/o3LHmH4EfwcX9vdmn9QSxJ051+jkRfgv7pb2Ct3IvO
EJEO4QfhDkHNcplAOzm/ScBD+PBluno7e22l9+mUsKQGt1TvY4fOzC7qArNZV2Fvq52S9fhO9Kn3
mW88HgOvQP2sp7qAVUzUSVSQ1Sy6E6nasnC17X90gg7hmrbNwIp6sa+dPcHnAO1u7vu7UbhNhcS1
gPBLuOp9alNld+xBc0LGza+Cm9zzadzWQxstRgqFUazpw6Hlqs1hvG5byw6wjOzEOnQhxdwNfZAc
4t70r926DXBdGMJoJZ2k+l6UOFgT8pif53mii0AzTP9Z+HlqczikA/KRaWTexvCI/myr3n3n59kQ
7yNqD3idJxH+LWoKkdUMBuk2qyHNZsSNw6z5jCqV9S3KMws1tznOPoiWXt/KnBib9s+coVRs9VWw
8aIGFxoLIshHJ1LzVY6+kToalLn2sZXeCVkjhNwNfn0Skcz0Pmty47ZOHVD6fpEk36JEGzSNpZxO
tSoJR8y+dRXmQ1ODQ7imjrV2RIuEtayNvt/QHm7iVRvkNiUUA6wIJ4ltw1bJu5L6GdpCN0UZ495S
Gp34JJvcwuBQpfUDN2S4kNpQd01a0qKNqWXqrCrRene1tnGFS0MvmtdV1qAmM0oMJraGIesPduH4
X4DmaSiCtqa6MqtEnKzcyx6nCPmkdRhRvtroJbfoo9pThwDKKm2/MgEQbIm8hVNUycpbuVk336sG
73ZqMdNQHrxEJs0qdDVsNmPIxaFH1VFslDng7ldYs/eOCCnP8YQRCFmNndNqnLOtKYa0kcfGvht9
dMqlNNzqVDUldNLUMbHgqvKigsNXoG2A13FXikNbIYA9Sh+SE7mJ128jP+LD6rhGsM9PavHGGxAr
z8c2grE3e1Sbx8hbxSK3p7WyWWigA6cGReCmfzfqGg9u100Qu7X8LlOnOcqTbp0Qmn9Owwlgc+Aq
96ryuqDeTsorsrXwgoXsoBw32zpZiSoPFSfvxp0LpddycL1pJcqA6nuQGgr3KbeZ50NS4bC2kjHY
m0PhoV4BmRWWERAjjVj7JK3xU46145+lITDmkq2XMj+NbODs+lPPr9Nh2plT7X+p55ZPqjpottFU
1jeznZOlYgFtHtqsx0xpSAo2r63GQax8FaGAQ440fdejFf/pdjNEVtj4LbW3BIGRY4ShnLP2Tc4J
LDur+rtFVdJeJ/SP9caC3r5UlUkLVqltFOm6iwPng5sVuV7bckwo9/uyYjKlrN83eZx+T6kRfsqa
tsKGqy6Dp7YsUXhnGw63Ti/mZJOWtBHWXVNgCETnADUz7ddpBxPaij542hcYktuVstbuGJnhmkZ3
1611bIUzRYYEQSVQyQk6Y5Y3m+REOfpNelk8i+N1455w0anESraRjNa27tE1LSW1Yq5yY74nYR3Q
/XWiLNuYXovCAhsVgTjXM0jowKS75lFhWp3sW9SzAwah6bMzowHmz2SEnE+KOq19mHwNgZ4yMoei
Hco6RcSpJqCPZQkOfi4Ho0a+PXH7XVCNKSJvvZYfC6dGAt3zxvi90w1og9K1wYxuQM07u4rBorCs
I1l99KiXk8X4HAIdvJpsNWN+jhp72fnurprRQdwShoUl549pJ1/5PmN3jFUW4wSsGvlp9CXyujx5
9xi5Ooy2WWn0w6Euutneh+lstY+yjlgihjE56h52TFDvhMtXXOV05vVuGBr8O1x6O9+MRBE1uZW/
SzKFulUZPviJjcu2W3UJJh2Fm2mk78tDTltm5QQIhNZzzIul1c4LdHxIqQ6+mMrJ9vFYyOu5yG+S
QcDPzYKjw8v30I70iume0tPWDyd0t6xhZWXdrQ7hwbGRs7K/k5X5tSnjB9NB9spOrJOuu73dRZBM
g2EVqaw99HrY2B6EWsrFAJGxTfAhu5dwQWPazU3tfMSI59vU5G9GAkQ5lLveEp+t8L5vq5tMT+iW
Twe7iY5Ni1dd6G8noukZVrWFmNwYT9usij7WvWdsWqeqDm49vO3yAN/BJB4PtkLRPc8f+8wI12iR
ILvi3eSRLdYpzqYm+vNu99XLYhxYenAVPqOlJmqRNfIFQ+CdfDv54Ex2tGtTEwRLQp6PfIYBK3bQ
uKXNOkXLeTrFc6lPsrGNk5d1b0Mts5Ujmw1iucVh0AdRZOzVqT7qEMWEKPcO+HTuUq9/bMgwe+Wf
fKvk9Elw+Ri/zL2Jps/gTkf+/YegDj80iaS2kMs3qY5PvRtdedq+1v2E0pg3Y6FoTvu+GglRTT62
xDwiSsevjpHk26yPGn89OFZP7YpGVY4ca56xVet2a0ixAyPNJp2vEow+0ty6GiwDld0c0q4j7zok
s9Y1Z46J+MLCZYQV4lUfSQo2Gd3YQvlw4tJDl4iDOXnvy2aB38wRUpyZp9/PJrIpqrxrRLy1YloK
s5fdcBqhijhm8TYaE7y/Zxp1UY6OWkHG3VpLQJO2X+NCPNZVRv+oLfw13tYb10h3VVG97UXykQN1
TVE7Ohr0TnvUmIiQCk6BGEVxWQEW2hECvanc4qqq0s8ijT6MKMp8rQvLeusKTE+k6FYIafpQ0iB8
4k1/09CZ2iR+hA5GMT70cKNXsJb1tugq1OYNQ2Do3dVfPQkFtXB762awrGnVjh9liQiln6gnhtsk
pFhRXCNX3/aOj0B0QKiWWTcJlkN2FFR7j6hjI0rj24xOAOy57ZzOwUmUdfmmkS4RipjX/biI49zL
BIG43H5MTDixqd9hFCEUIiBmL//s6n6+nnW40RUoobSCGZNPD0IOuyxBVyAXZGEe75BKxn2Wl/u6
vq3DPjxSw7nNZ6SVjPZYp7nPzMdf5ji6mZGynUES2mN4ayjn2E7q3m0T/OW4ZkHtb+D1vhEOyvzR
gDCwCreRdJeDby4XSclwNWkUls2qFRtZBGLV6uzQdhjZGfpmqsMrrZFXtrLHHGxT4yLQ2fT70PTv
BTeNQ86oLQt+U6APfsVi8ytoTRtUXvH2/BRp9MDr5h1hxscYGXw/+pqXpK7pQzyRz9Ys5+JNN9kn
FfD6MT0iFjTWMdxMGyV9O5yH+y58n+Ic4Fr1LqhR9/S/GUV7PaFE17VBcEN//Mpsk52Rgln3poBq
7NNg2cjGSmtbRRq94ggrDm6ZEnNTgWZl3R3w5NomeW9u+mUodCY/BfhSSvCL1j6w0QIDZ7IJtfJ3
/aCxbOaW9hUpZ8DJLOavupqQDNTOvLGE7FZTTThizu23HMPhAp7CJpk7IuVcIh+Q3Q5Og81VnW90
ynHSxB+zAf4Ej4b8y6Dh7jvVZyJsVE6Lz6MwSqx/zQkYrIKa/8lteUHHcDbdbzYCxNYQVBHpQdsi
DGSYoqGX6Jk5rn1dPSG7nulPcPdRRE1U6iVYCmLEEDetidtCoQZo2UFnAOdLuAuasovRVh2abN3H
scThT2Xya+0k2WdLZohj00MIyq1yA1WjVZJl4zqAF0+wledxvUkTkRE5jIrbsIWStaKz01yVXobx
KORQ+0QO0z0xrbo/ChW48UbFAbIKY+mphyTMsu8ptsDYWPQmMjuGh5Cs6VUD2jV9Z/1ZOzp+jwSo
ave6ilTxCG7cu3ZBdEcgY3r5phSh5QGf92W6iUbMKLEKGstvbC0kqsY6hWqVQeSHxpCj4sdtqFEu
EekARonYI3gYBtE0iOG30x2G59gAgeaiFjG22Tjg8DiaHhzYkH73IJPlW6LFl57MUkmuRU8soaWf
CnUqdGx8GObCuCU0maorPSm9zZrJ/WbRPFa0WTuknaC+z19+v4JwE3PqNcX39rKIAMXma1FOdYxS
8v+9K5/yN2399NTefC4v/+ZSsfj3X4U8+XcFY6n3nf1mm7cIUTx0T/X0+NR0afuvtHv5m//bP/yb
k/V2Kp/+z399LboclM7jUxgX+c/VA6p7L9UbHhF2OC83/PgH/yovKu8PtCPcn7uif/dL/T+4FKCj
gtTxpGRF/rvg4Fl/wBmgvEjX1ISsKqlF/FNwAE9sgYWn2EDdEjTsv578/q+q4UuM0x/2Zf8UF5fS
5sKtAWuywMgWhMV5vSGwi8jEPXXm2DVliPqAGat12CV193GUbZlST0hK3e6KCtztvUnTXz0Gnpck
BxIwf7qvrbG0QbDS3fUyqvE66w80KHDnSHH7QAw/qM0HXfjFe4BxHnLLGZgSMkkdO9siUoF6kJET
BDu4CUaEElCee7UkwDeKsdk1GjE/VGoSuCjbqhLdI4UKk1xHGOY98ozNV99sDdTyDT/h1hstbjty
ZZKFIsYVHYQB/hGB7JyPVme3ABMS0Dsbc5CoxgDsT2+cIeA61nEMImOQLaFE3uXI66rYjZpdEjv6
0QD9grdF0pfpzhS9pY4mCI5U7lQzMVWp4VfcjK1fh2SyPy2jv1/Wzx3Z817lX+8GqOHSKOJFo9R2
/m4qI+8Fc+YmMDfCpAZJUtfAQ+bSv8q0Vcebl4e7wDYu4y34OFrmP34AJj8fL4jDhiXXUmJOOB5g
APchlCdYfnL4YoqMKGBu4yq6KvJiSr/OfmO97cuh+TgNDUtgipvxNenppdp1tjo5cBeUKV0hfqHs
i2/UhMachGFO7N0kJlwdaRRig0G7AT82sYcZHaIhwrUq9RvioCofUf7P3PC1r3GBHZQKFUQ8RGkB
AEGHmHdpSa5U3s1GGlA6iFDPQr4hDgpxp3ONIYSOWjJHGRgBTmtoEOurMVT2k2ml1cYaDaFQZCrF
/NkOe/DILHlaRXtKM1GF8dviUYoWkGHkxyQuA73tw0xnD0MwT8FXpx8bBL0hMQ9Ovn75ZXOAnM0s
rxnG5HK4QOgkqb/o55qJF00xQAlEptDY/zSDAMu2KrIReH15oPPG8TJ10DGYOchB9ETcH4vup6ae
k9sBaySg3Ba5Y6swfrMm9zYpcCZZ5xnpFslERk718qiXW4dR2Tg2BCyIlADqLhpymTcgW6giyidw
ncmQNIIWtioCnFz8+vDyWM+eEE0gWvdsGmR6ls7l+bYJgX6nQqc4EQcqHUvUQxBxPLRT3nsndEsd
cdV2gJL9V06HBX73897wQNHQPcbdBVkgSd/qfFjArJ6dNaEi/AlnBYm/0fdZkBC8537QvLemutm1
mSoplP+7lv6/OJSWYZUC/0yBGpbEZXt8FtkwFUI6DGvOc0UvaBhvOs8ru1UMt/Dry6NRWL94SOnS
i6diz7DcehcPCfZY9PPsJiEepbo71HXp7oPOtvdGkPr3DaxNxF3tGTuecXxlCVHBfDY4QgxU/S0X
qDmNgYvBg0BXIq5s1k8TjGUerrVPbfaxqcl5PqeopTY+xCG+995zZhQUIx1q7E2s3kjx3dYlxCv6
ak2rMFcvNEgFhBeSPqd1ZGN4ZOYd6gjVaCjC7hTwUIKVRDcX88NQNGOxD3jB2UMx56QYarAmqvrI
MVfTY9maCvWgQBnqYQ76eP5ux1XpDAezUZquXT+4Jn3AuDf6J3Dpc4i9ytCTnSaTl+gbOcRC3sYU
gKoHIJJqXIciLPA8GlI7dK+0iZwKWkXW4GHdN6TFhKlsIbPtiHNiPe3CORZzt+6sPMY3isRH9Udf
hpnEST5x/fRdNKeUuaMxnK1xU7oRLhCJPY/zx84TMZITvZM7hPocfd51iJaQ7lZlmg7IlIemHd1S
eMkT3L6LTB74jNCfd5ExFkG/RmJUJF/SPKKZIJZSHCKRls/R0ZjK8IrbyE28JDuycl3c3crRGf1N
O/fIY6MuZxh4aXWuCJxtWolstO9xMQGP+T23VT7Uh6rMUiPeFDbGRALOtawid93ZwUQcH049rmxh
nBnek29kPop79aCpsyqndMPVWERu+cVwSlQbEM5H/DJGdz5qt741GM0T8Y3bbmh6RsmT76dpfjLs
gMiEsklSiWtjzEuFI0U4R4jEWuYI7Ui2icbddWi6Yi0SL08/SDGTINUK4OlJdCrzD0M4ZJQtwrLt
j1HeG8YtOVrIHWSgLNO8WaSz83simPI7YEnPfwxrY8A7pith4HykOBBG3OzUoLBF0+Nk3hAbxgIB
Td+3r/pxaoqd3YmJir5WsXPyWjS3MTQDqTm+oxY9HkLfDfSuhE3M97J0iglFmSXY70ZuXr+NzQzz
xQJwKslzaoSdmr94uQF3BM9Z8CVwt7xC6v1gNXbeXjeViCy1L3O6L+XGH3Q0Q08Kkc9JDbfA5LZy
tYOfbKbT41BypYx4LbVx54UnLzQct9q6iS+Tt65rZ917Cvvz1K2rOjGj42g3RsSq9axs3GlhpyXC
daaJptSqdSg/0yPqpHkq+rBX2apHz3KmPD6mToFxGUIGrr3qhlaRfEsjG5A7nejEAxQsjfVS8Ka8
P0IiEPeemphU8r9qll9EHVo4YKoqKrcyAOC7ycJaQz7SDhGpOeD9/mkUgNF2DkWo7rYUtMSu58mz
phuVdVSuKXAZfbXWYqgA1QdmP15PhWtFe29wrfDGcrwwfu+mcai7mz7JSq/BOC0q2mnNupDjsYzN
NvC+pDVltncBLG4sKuY6SaGRRe7QQofyxsCP3jW9jOODkk05dKcM8Rt17LWr7XDnjWRL4q6eUoOy
k5m1bvFQUNNujE3a2BwSVHgsmf45kbi2Hzoj87AjnMFUvM/czuyuXDPDu9ao7Ta4MYKIUvQ4SPl1
aoE6v3YXLifxP3chgEEEMjhnSWAAfvrcGOd3YZA7kTY81F2riZ4KLYvm2GRFtRldAOnl6Pav3A3P
x1sobFBiuBgIwH9A/34KapKFjd31k7/TwRAd8qhoDoWLSYNncz7Ps/0alvD8GlyeTywx+aK6x4Jb
cr4zsJgRqL5vB8/HvQ6Lc1bjSAOhn+keBQi9yfk7YLh4Yyj7NbbeRU7wY2RYByAZBccm4KaLOLEr
iChSMZOgdVETnTSHxLieRhAdphlVH0yF+XcKJR3fmbp2cD/OhmyXVAkWGKrIrd8yViWYJJz0TCJX
T0HAAil2Pg9WaBsxPZvge0RL95R0ljg6CwH85aDj/O0yistnOwAEQG26tP0vRgFs3sxtmtXfI1PX
9WooDbNBZ46Icl/ZaZfvmsLH4OjlQS9THRBDoBFQeVnEgsjDLtgWKqBYVLht8L1ik/XYQea53tfC
TMYdOfrQH3Ws8fpCQ3UmPw2m9ugFsJc/vvwtnj86Etc22lMoUBFYXmq9jI6qAs+OlpAnoh1q78sx
RDAfp2DPrm8q8kMsNu1qETV+eeDLFa7QobOU73JwCTbz5ZvFxmESAmbrwe5jZE+DCMrD3hOd9Zhz
OEb7Ao/pFcXSfjEFQ0D+8PLw56HessxNLC74D24V+I5LQxpDhKqDUOjuJrBoh9QW1Yn6XnQb5IRI
r7zpX4xFYQdc2VLHgae5TMVPh0cq2tlOSFN3RNf+NZrQqBg4jr4vVTJuf/exwOsuy4m1bAOsXl73
z0N1Zg/7ZFG4ikI3QhEXIEhYGDSGTVTyX7GKO09IfhwV3K+ARylasXWUfT7YhAsS/kFhuG+S2jsm
taYfILEUFWWHHaaXm2oF5NV+5Uj4xajAhElI8OtARORSFiL0GsJeWxq48qTtQyHEcFQK+ptAcfNN
anig1YweItXLE3uB+ORh1aLIKjBMwgAPpZolv/5pZj2wDDZuAmgpu7M20c3qB0J6MeH4QmNC0TEK
jYDK7kwvdpumZVasm8l0h5Vv1kn4mh3EsyVFaQQSHN+J1ibf62JJhV0fhFSC8RpPLGNYl11ap+/7
rsIEY6ri9nennIOK5A9DQIzXqAhdHFVeOKFZZNeYmkYZhKZ0aBB4j3VW0fK2hrWcdLYJVOzVu5cn
/fxwYs55MHJPjiUuI6qiF+PKvirGqAqa/aBHxIhtMTyaeTPgIt11xoriDX6+L494fij/GHERe6JG
Qp5tgf46f8umtgy7I/zbh4O1FXUW3uVG4u5z0ZYfWNUfhUzyx6wNRzIZkTy8PPjlkUhwQdWL/URN
jtPpMv0cS2mmlQra/VSQb+oULpmOi+ZtKjE3GfLG2g1GiZN1osdXXvAF6W55bljrXLHU3Kh3oV13
/txBmBth1I/9vu/CeR972O36Y+Z/receYa9YoiM+tHpNkznepn03HBT4qb0GKbdxY0w8RQfqqQsE
/p4vz8mzhc4KQhOKV4nWjc1dcf7FilJxO7T1tDeqEbUSpyv3RjN/7jMkXl8e6dnsM5KkvIG3k4+f
yyXD1ImrrCuaedqnMbrWYy5MAEOo0evEMf5sjai5HiceLwmEkb8y9K8eUi0SuzQFKPA7FxjAQoZ5
LWd/2hOQEeM5PaAnOw0/+8ztt5ef8sLokTeNNe4iTgAkEjI/zYjzCZUGGgX03qw9WsbNtkux9jTb
utjDbtTHKgUTUgh4VMKrwtvRn6x92yRq7Zm1+Qa+udrNafVBZqJch4jkA32zMiAWOnrKDYTPX/6u
52+EaHthJQDBtEFNLnIqF0dum2UVA3nJxokh0Z5SY5TzJ8NIgSF2YaDv3NJtHieReqmzBoDymtjc
5fCL8rV04Ckt96kJQvN8pvTgjX3qOjMymm5/zI0yf3Cq/rO2on5P8SBdN9Hgn3IUs1459s5vOC6Z
ZWCeWRIWEfxfapI4YPu0AiGFV7WVf0sNPWSbyK1NFEBttwTgJ1X/PqZf9O7l+T4/bpdxl4RqoXtD
T+E3F/NtCV2Ebj2hEBl7Yk/VXSD5Nop9GuEf4DdDevwPxoNgzsYmuWKXn09wOdkjdR5q6U7gNlcu
nOsbQElyX8/Jl8gazVeO1189HutpUUSj94Ugyflwhl2CRfMqExht4d/lTk3WBgLNoV1flFTcoN29
EjT8ckQqtYguE6dYlwsYxQY/tha7rEHCXAGWIPYTFcOtHfTJKhtl8YpWxvk58tcLFIhOL0hijvHL
fk4qjb4ZS8GESjBsYYSsP9TicdOryfsPhgLggkwPdxUwtuWr/BwOIXPTSRHMuxnhwm0zTYazKiD1
bXUwBsZvXQJ/PRenI3SbBaxtXhaFW2sIJ+nF1i4ZRue6cSLvWlU1Bh8U6h5fXpPPp5ALcNl6BLZc
hJeNn2xQah4Sx9zBGnS3fuTrlQk9+p1uqteclp9vc9CQi74RfHJysKXl+/MUtj4I08RS5k6jHb11
ZIczfZgg9Yix2M50IsBNA15av/98pNTLm+MVUbY4H7RT0WD2XmtiaR+7PhBlWbwd5WCnR+Ki7DVD
0+dHKCacFryZpR+E7vjFxSb8TvdRH4td7BpddWcVbjWt4rz1khaERGNXmzQSaBZTAPWmt0lYjrjw
vvzAv5hljlOKmTwvuo6Xwm7oyhvTDJ5jJ2ajoT8HhiQvUY2v+Lu4wgHilnOS/lZmtCxYdCR+dNts
JD1Zseez7M5pJpyBQSvlIlZPDeAY0nG4mmIXRJA9OZusm+rf3pIUMtj4FKj4RCK580GZ3A7DV9zh
4kR97M102FnTwkTLvOYv7sj/KIv6qzldAiWWL60SUoLzkYwmHjsgw/jQ2QTjIk+7I4kTMWKq531v
LNApXDQ2L7/IX+xMiLwELOg5WstDng8aAyBInLmxuZ2maNMq4NpdNetDs+AwXx7q+bmtFgYasidY
LC175WIom0KuoSZc3bNMrKPYsG8HNx6ug9GIHlMBrO/l8X7xaKxQAF0L/Y3U9uLRMlX0xpAwnihA
xlpzO97LKPumq7E9/P5IZLK0f4mofEQxz58Mk4U2MYd5ptY/zjdml4PbS9X4VbE/X1mOy5f+p0S7
7AHXJI2hfQDVzqI+cD6UjyUiiDM8LBozkhNNE+pMa1EI+8PLj/R8MbomxQeScnY4bPaLZR8Numsj
FLJ2XuPk1Mwd/cGoqvw6jlFvKVv5rhpzBM1fHvT5wUZFB0NWbPiW4tGl9pYH7N4AU2vtzBRzCjxq
/N1M/fmbGQES7wOUB6ms9bsEwPArd+HztbmAhDASEDS6ET+4OFpmz2gRj5vhxUl42Xllf/doSlwb
vfhzDir1yqb71WjURGmKYhrIk16szJyExYKNbO1GO69I9dwu3EKrqdd2mrqnKp7c5jdHXMr6EmlY
KuDUBknEz5dNgLt7kYVzu8ggYxzmW0+dcE+jgrFI63t4ZTYvdx6jIWAh2XdUBNFeuOgj5FbW+4Xp
owxr9OaxIhjdG1kRpKsM7GL+yqK5nMwfgxFiI3OMMvwzKTWHHLmIWgYrOxHtBTSijc66CjZhiAl0
WahXNvt5MWOpafNwXAgLFI2Q5rJp4YE0QQBLttvRah1UB0rQdX4aOJupw8ue8Rqoy3VwFI1yPvKr
6jePtWV8CHZYtlMyM91LQbxGE7MhW4HBU5iOayq5yW6ip4wKfz2/smqevUdgH7y9BW/y4wy4eI+j
3wdgLuxyOzRq+rNP0jK6L6uuSU4KEav7lzf/rwbDFJKbltobBiEXJ5sNVs62Ykl8VubJVeBp6LcF
XdnWb8rffy4KnUsNxAGzx//OdwNCJp2slCy3sxVVNRDgsAekHxSL8PpQ5Z9++8EWS3hCNQA8jHYR
rulOBUDQ2Hshbfwd6Zn3Xld+smkjmAMvD3V5alPNWcySEJhYyh6IfZ4/GMq6KDsFLqDXoG1PqlFH
chq5XaR5kTazk3VZzq+Znf340J+vJAZVFD+4mwhHuDUuBg09kQTAAhrUH6vp3nBYJjBM6vYwDzSW
kXGzrlzRBTuwd2awpkYINcSwwBv37Yjxdy6bI3RNcPu/PReooFCyJ+fmbr6kgI6+bnPLBT+AK3e+
y8fZT9eVLKZtSI3woFB/2NW4Fb1mLf7sFfBxTDylDYpddPouLs42kaENOgXJi96ZQBkCZ5Q1/C1w
YvPRbGuqHVb7Ssr/bOssYy4AR94Eha7LIC4IR2OMdDFs5ZTq77Hd4UQBVf9YlGbzymJerqazl70M
RYcAQQvGQtrjfIXZCQJWzhQP20E60BIjCrdBWoyvhMK/GoV6AvsT2TKL8+B8lHieq7lS6IY00pC3
iVuXa9MMhld2y6+mjZ7HcidSuQPfdj5KZE+tEJ07bF276k+j0NUOWo6RIgVYvZYh/mpZ/HBkQhYE
FSK1fJefMnvbaTu7KsNxKyphb3xnrlYV2KCHqIyDFWIwkBC6Lv/dc245uRfwHt7riyjDRVQTI7Vn
WUk3bjv0NDdYTqQnTp5pa4ms2v3mbluGAusqiRZBmF2W+HG6avPOo3w8iMn+htQ5JpkJko/QAuL2
bSHNcR+QCn95edRfvMEfqEtFrMH9j+bV2awOsNsKxHGHbdmOFQjIJN50YGXWqiym9//JUKAwIbJ6
hFAXL1BmObV0x2aPxWZ4mJXBaeI3sIno2r9ycl2GwQiCLTT4fw91scdc2IsBshTD1vN0iZCEzvHo
hISxVtpugZ8F0b3Rh8naqIvhleDmh/Drxf7mCkZjDFY/tZrL46tOvNgtu3nYtvhFLKym4egj4XWf
uuMIlDljwld53DiPWbMQTOUU1w9mH4x3cG3M6xFN2UM3erwBS8YgOUv67uTPpvHKFP3igKDBzx3n
8TNAlYvIJCBj9SWlzS1Ej+9Wnk4w0FzvlfNhmefLueAqBS8CQJRT7yIimbG7p1bEK296V59KUqWd
Vwf2tddH9tYaJ+uV+sazyJL3TuNXeT8SA3HZ0QbCVaYZdOBtU0EBbFr66HYn4x2nibVZ7NDhEI5Y
/g7QDNJyfE2m8xdHFMOTMhOFgVq4NMnucCPsghjgXKXG9MaqrN7cNwoWnlvUs4cxZNrdtU7ryJuX
d9Yvp9ldxCQWRArn4/kmnq10GHuTJYeWY7fpptm7aiAebVSW1ptee+b25fF+scbRSFtAOFzRi97Q
xbnfNyAoZ2X12xIiYoDtgUqeKK86b+FgjO2qT2u5w7hdfeuTod+UsHFQRzFl9VRMFmJSZlRi/dwj
6bTtzTEuVuCxi03ojd7nl7/o89ONxUCCaHJcLif4xenWFH1GAbyHsNWTkJYz8rBbp8bNZY2coB28
En8/fw1LDEHDkuoTutT2xWtgs9n/zdl5LLmNLFH0ixABb7YgCXaT7VsamQ1CFgXvUSh8/TvQSiQ7
mqG3mZnQTEwRQLnMvHmu26Cp21k5LbWIZZYvdIWwy8SD4Gk14/mfn44lRTmYRK3FleJsPKMpFuw7
wRHASTNX32Tdab64fZd/07S+mq+s5TfeJcCSNa1GyR0J/dmeOthU8Ec9G3d0Ref7hfvsJ3jXzbfY
TLJs8/6TXW5OuJUjsbJo4l9xjWdjoddTvtILBf1v7H+ZE67lBeYCn94f5Uw7wRIllrBXRRuM25Vr
eHZJ6m3ZSTdd1I6mVmfbe4P4bHR61hLPmObv1uo97d6wanA8Si79b1X36pDB3fD27/+Qi1drr4Ew
ekGPuBQazNnvoNsPwRz3gghgkNiWSKtuagH7XhFU7t4f6mKO2mgXUPDRyEPTFhqG060C3S9EDrYg
WOnZdDv71fiS2p13YxldRm+mnl6Zoxc7Mpea1cCAsIriBW/6dDxCpmKoVGZGAJjrRzNN3Bfdyq3f
iU3jSViiBCUFp1MwOSRjoJc3fapdgzpeXAbW0Vc0GqWnwCHGOv0J9gqTLvLJjJJKtF8qypYPIITH
z3o/1GqTzxlN4yNNrTgdtFdm2OWHJcHH9IUmSUBO0fZ0aE/I0Y5dZUYUUdY2Jifod3B5x9ukVHZw
5dO+NRjPuIailL+wGzgdzAFbK9mTzYj+R412S62X27boPedzncS6f+XMuTjreKsYcgEwJ70BLejs
CGgsOMH20pgRbd3VFss17YXv97uEh7N16Nu7oaH0Gvv7jcnESPi3rLXSlXp/+oSzFWiOLQcrIrmU
bm1Tzcel9QHcGVbzajWyi/QkL+4netWAHZj1r/fXzuUL5nnJQazKQHRs9tmVSVD7TjKjQO5StvJG
6e2819BfR+R2+iu3s8tluuptWDKEoits9eztVvZo0RFh0vBvCn31n8q+uZ2n3eUz9CNRwmj550dj
X+fGSlqMo+QcsC9aNXI9lTQT1hSe286tdjaBHByBVNv++1AkjAJiAM4ImktPP2JZN0NQtb0dtfRe
HnKSjLeEBv3NpPChfX+oi7e4hr4oJLiGr0JSf/2gf4WMQ9URctC1F6US4TJEKTzTXAACT0ZfP8dZ
Pv3rozEerCUsP2inXQGeZ+N5Zjp4y2BEJBPijzoisS0aePiRdteBpHr/4S62NQZjEgJ7JOlOheZs
Z9W80q77LDMiZVbqtWgnxX2PyiWWhw2Ix3z4SOhAabpeliun88XSZxPlAAGEaCNTpRJ8+pjlqHVo
+3lM9I7NXTMF+tGtPWfPhuDuMI9W8EroEn3/cS8Pa9CWJIstioncdzgrT0eF8R94S8XzGnmXPBkm
po44PXZbwwWPkNHxv6vLZQ4nw66jUa+dQ1f5146Six2A30CoQIWaX0A+cp1wf00ovZKJhtMsH7gU
zq7Vp4mq/wJZRdAx+f7zriv8JHRiKPxpiCagkK6OaqdDNaNmxh3dG5EZB/m9nFVyXDL6md4f5Y1P
yV2OtbFmIFE2nc1YbQ4q3+3Z0tpa2JFIY0x2s05Emp7axwTqwZGWhmul77fe4p8yCnpZH6Dl2Q7g
jt6Sej5fcuZLQ9KvigOKDRgXir6W95/vjR2AZb/aIlMTpka7vuW/Ppgfl9hnkBXnZpXp21aztA2e
R/02bdr0TkvMa8Xgt94nQhfuZYhDweadTRArpueCbkkDvERuPmL6S268MuIdQtFgY8UAxEY3z6L3
H/LN90ntjQCbtUEL5ulDlibEjxa9eCR9TETaIe9CYWrBTqeV68pQb7xPgnmTTZWrHPvc+lP+ep9o
eGdz6oQZOYUGs6UpuGaE6FWCL/Qd2tvE8boricw33igjMtxKsCb1f3bml9CvZBtzz5BJMm+TLlv2
FAS9Pd103Z2pxFfFdejmn18oYQHJZ8p9HFTnBSrhtYs78pXZx4tk4052FsFYE6Gblf3+/aHe2MV5
LhJfZGK4WpyL+Rp9ts08iPXIoqkxyq2m3lZzUm+tpiCia8ol6v2l2cGculbCeWODQfi/niCUxLme
n31Ku/NVlY6lHhmN6uGpLu0dvi7L/zFhCIiJtYDarjqQ0wkTjP7gWjm6pQyCTOS38wIRdSofTQER
ydSGa+m3N9YCUSNaKcJ+8tF/MBN/TdAcmXIyKvaWZJ0zrkJHgE1jeUOp/+f7X+7NkSgVcbPnTOIu
c/pk5Qy2CO8PPWoMe+q+SVWO7vPcK7Fsg9zSrly3LxceMRsnD2fPWrw81yQuS2daecAe3RDgRZod
5LuUaGoP+wH4SkFt7F+fboUvkLvD2YpUhrsuy7/e40BhG7gBZMVR6M6NXVBqF+bSfnX9WLy8P9Tl
CjfW0Iyemz8lmPOEaUNhr621nNRgEsdOG3L05Mn32bWXcusoOAQ7MqroBr0pzY3b98d+41axgpYp
yXAWIVo495YZISpQmhu5+M5e4wwbV3oFpkxJ6tFWAPYgSyJnoHv0we3MPC8382iW0wdYPu58gwYx
Tq78oDe+M9EiBbdVSaETA5y+dyDMjTHHk4NXEXJ+Dg/fPFTC9CMaYduNRwhy5TJ3uQH92VspuHGd
Q3pztg0U6SJJZ1VBBB4xj0Y1pZ9jf6puyVnpu6zV+vvSiuNQxlN9ZWe/fNTVwNpDyezQ2Udofvqo
CLnY3BFrRhqZ2dcWpj+eAz5kv9DwpmXXFnZQXNltLyut7AqA/JHukzVjPZ2dJsIbrLIaZ2SUooF3
4SR88qlFe5eVY/Ntmaz5CM8oCFOncu/0Ga1vOzX1vl5m+cH22nlX4vx6Zf6/9R7WDr812iNqP2eL
TPRbW6lbcweza3F0zH7c5aqrjqKul4fG8a9kZC73LWL2NbZ0MYPgGn925eNj+o1B12Jk5QKPnLKv
6TPuAUlFE1Y41wQQhslXPL3HopVhP8aGhbAdW5bTr7zgm06vHmcp7KIO9H0DSa8fzZd5WCoseqdh
6yw5PdtlUX4HxPsZZIS3KWfqfE7t1le+/+WZxy8gYGHXppzNtfD0x5Q5OsTR6EzKAOWwL4ZA5Rua
oER9ZVFdflLGYYpxKqzGNOe7it6b01QI8j5ppcSHUvfSowvY81giqAudwv/+/i72xmNRKie9zV0e
yfoKmf57s+5zt0qEjcIyn3nHQvOdB1/U+tP7o7wxcXgaToQ1mF57Q09HafwhaZZKJ79UZPaHYRZF
GQa5lBgQt6MZvj/Y5aFAOWNNs6DORalzrtFRba6If2MyZ70Q34QWON/oxkmW23QatX7HVj1r+7Sz
82uWqG88JQVYtkOSPOsF8Gx5DIY3UI8012BoGY+OsDswif3Ybnql6R/ff8g3psmfYi9hDo/IGjl9
o75BhmC2JzvCpLo8CHaubWaBBeAaLHaAVMUV6eOb43GFRuYA8oOy/el4ve/O/kj+OXLzJb4pMr84
eMpMbv02t7emwqb3/3g+InYugBzvxD2n43GZ7dxuUHaEC5i7C0yUpHUee5t8DcFU7A5XTpTLzYYS
C4ubewvtG0BwzqaolSth+a1PbqlbvC5qqsF71dK5RSoQd/1O93sPeKTX2UmoNf0otl7RB3vQ33Kn
VxgDILC9tuVczCd+EipvNlxmFXmDs2vighKyc1AdRxWB35FfrXbVjHig8NQ1S9SLz8tQ61OvmlPk
X+fpJ5HBwUVwYkcUBJsHfEjmvVhmsRsydPwTTcBXptPFtrMWtOjN4ZaCPzldeqef10njeHVyt6PB
BE0Z9niuYRSnwPtd2QwuBkKBxG7A66O0xhXoLMCdfa1fHYzqvUXHxSuf0jmgnxdX2rouR+E+QAF1
XfY6uYJ1S/rryguIw0R23Dt7o9ascpfmmWnCXJwLOJJXHuhiUnhsVkTFLAokQJz5p0MtVmEPcz34
+5i+mx/UQ8CeVwpiEwD7f1Z3MhaVP6r8q0AnOO+kL6CDOrXV+vs0tyl36N1AT6xm3cXWcCx0Lf4n
Q0ziPIaDGoAGmdQ1W/TZpJhyfMvcrvH3tquwLLWW5Ri3tnbz/s7ypwL497WCIG9V3P/pB0Oidv6x
JtdDLFoPkI01abgh5aui6m7pwR3dbZCBwJzCaXQ8ec9q4ZWatBzEe6psAp4qxJgVgq8vYqP1vVeE
squKYVPklPTDhBCuiwwE4l/b0Sl/iSbpXmWz+I+goawnJwZ8z5WxUB8RWY7HOHfNVzmPgx4mY+Ub
m9V+Lg1lljg/snlo4IizcO5nX5+/CWmCJmxJ1x6HjNza1jNVThGsM4PlQE6JXSm3m8EMK0/FwIRp
rXtOJIjlTWDSXPig19Mw3cWNZ827usjdn4HV0wGLM4D4EHeF/Faai6Cu7pGsuEt6GwYPW0I73MTO
kDzU/SRhxJaeNkWu06YQWg2jrGnmS0rgxPjPeriQwA598rum/ynHuqz2IzmZXQxfBZqTMy/yp5XQ
67dNZlYjAjYrleNGQSQtbXDKWElvCzuby+YwVpKG98ydnT6/MZwMUlY4+EkXV1szyMfyEdNtMOFJ
lzjxL8uex2zHRQDgYqqnVnk7NPPi4+lYtuBzMfXqWl6ePRLMcz1M20iaWpHEtKq5pZvscQHN5tsa
mP38q2xah39PWmfaGd2o1Kcp9qx8gbcedMG+1ybama7MRRbryVQk3cCkRwzhUE4m23i6mKkyLEYj
pgTqd1bvs8YetpBejSIUib1EI6WCMKmXlE7Nqt51A24H749/vu0j9+VCxoJgMyEhfx4/TwtOlDTE
ZrvYnevD4PXf4MTi5uBrbeSZ9fDh/eEulh7xMHsWh8zank1B7Ox5HTMWxQLj6pBYZRNHMjDLLlrm
zgSkWdHstF1EibW5bTamc4uThz/s4EeZx3nRx2APod109p6dpQsWOq0ew9PsdD8sWxuSDxZDfv61
7rEQCOlMm/X7etTz+BWtAB09FlDM9gH4rH6gCmjhuErzEqApVsFzibR2+jQknlHvzFaaw9b1ciJ5
x8pnL+x6dwBSVUojfiynuu63ICWrPJRews2EgkLVfemRrXhRmmuC6iH9YR8ak97yxxyp850Be7gO
OQS97/qUTvaua7Osegg6YVh7CUTYuDEzM/9t2Fnu4L7TEvKE7BdZ8CQ9s3npsyn5wpcq3Y0BRw5w
dp9O956jLTsp2yF9hTWc60d+65x+zx0qKf8lmZYsd8OiegvwMhRuev8xqPY3VU5HLI3uaJNno+/l
UzoDK90rLcAsIchn6x4XVpX+tJag2hNjx+M2px4S2DuH+pQWZuC0SCO4Dv19oWtkXae2edqV5ud2
SNq5uZGpENhrAFpN4VpmiYGshz1zCFPpLg5OJG6tbacuaJMnC1uY+RXwnfET/WBrHIm5jQRYSxMk
IRaHRbmLQV9Df+9cf/r8/kz8cz/+e+WtCg5SfISWBLQIzMzTlWdmOfgyqxmOFa/PuocwFQODmjIy
qUzENH5qcvrKQ4JvANhxsbg/GilHeUfEJx4wZ+AlVbIwRDQiudYP+hwU2h4LwB78tCiVPDZWMX3N
THBVu1RpWhSr3KquHJgEhGcbCJUX6lqrvBQELpWDs1trL1JpsmXXB6BFBs4WLWvci+jSZdsSWl1D
6YAlHnSR75XuhwJzkd9Bwub2hCUgV5O8Rhkb9p2JkGogaTTeoCFMv+t+JR6SmosIrHwbbJ1lmI29
S1nWiRV2pk47LKg/hXViKszqkZUKg7oqdfCqjcKygVmn1/XTpCWyeUZOrGEU6ZdxvdN16aSbqq2s
TofyBcPsbuo8Iw8HpYMZ2ej4mcxRTftmfq+VWZruKpD3E+xUCHX+J1v19vLF1Rbf+Wx2Rf3d74UF
4w6SVX/rpwm69hGwFcg3djWzeAgUAMJfqYqDhu3U7TP1MLhFbRzUmI+7slrMLApEEUBIQrCAN4qH
DK7/Sq0QA8OiiYGpiSYYDtkinKZkV3ZAoau4bdNtukx4eRgiS+IoI8H3YJvYvsAkrKr4i+uWkxtW
tq7a23T0ahVlCXvUfVwkAO55N+SO4tTKDnHfaTDhk9Lp1TNosWAMTR0hZ+SkdEXkDjmu507KCg8P
MecQ/u1Rv1UVnLCjRuDwrDnlyoT3u1n2HPVmp7SN6MDUf8xNz/y8dGU8Qift2EOAt2gtiPSywElk
q1upprZxAW9969W+o22olEAz3/QmZzWQ/drGYsW3VLkgkpiaSYauqFP9Ua+AKv3wFkvDJkZZdbkb
RDdiu4PqIiueuXg5/81t1ecfhG4sWw0fIP/gZH7yoysK46UZk8m45fXratuCkvxM8x5WtBZSO0qx
KI1bbRs7i7m39CzzQunWtLQDcLI+x72VOrBrx3TLBcDC5agHkfetSmmoeuxBmqhvTdBbfCbDnIuH
ORdFiv9PPH9IRt/LNqY+yC3qWQq9w1RUN0kNk2mLG1DCPI5T4dAWDY7KhAXjVMXHSlPxV1trBusx
HYyFD55JXURu35Q3jtSU+cFbMpXe9SDNyEY1U51+iK2+zEyME+kquw06Zv+I088AZmZLVikvd4st
K/UBqKTzy+Zfona3FwSeoQV2tFB4JuRDj50Vh/VN0hoidvHa6XobP1Vcrb95C/WgTzKObdwFYhem
wlH4WmYfxCJ8L6oMDDA6zesRmDRIPe9F0HrWcYm10tgWQ9ZMlLnhe4Zi8edgZ9ajWfykIDcFR/5f
Dpft2Bqbne613n4EnQ/FMEnFbMHz1dIFWyTo26GV933zdTKAiO363jV/6DHlhR9T06T9VpTLkDxr
o9X9ZxstHRiVO1tqr6Rp15ugEelxHOdc3Xd0B82ktTgjd8VgaLdkSjQur9NEDBCObRCMWaiAi0b6
KtufSa2X4jONkkWNHUs5fmwr8Nm/uUNaONrQXdccgKpJI5wz3fiZ6AKjmivnxXmEtzZ9r8Vg1MFE
rpS7T88Lm1gonyk1H3yjT+its+qxuAXthUkhDO+cC2sNYL2oav+jXeEUs2tLr/GefFtZ3MFnyhN3
WpWk+hpUGHYb1mhq4hfCmwwfMvzKrJA7c4kdqsb29KnPh+xg143hvFZ2bn/yncHAdT0FO3mLBVB5
TZH1B3f093G4OrUhtuY+iMJ+LYCdPl4wIC+ME2s64PYyYyVd6fr96BLDNkNXPWYK94PdYI8ZbjXw
TgWK3P5Lp6ra2ipYpgfNV19sii+/UE4VbagwOvhoj9NPP5bmtRbAiyOPn4p8zFy7mNceo7Mo0ab2
2Hm9kgfpKtXIcG56LNWSrKEsG855mvXYwmX6g4ehWx2hrHP+FfLBy4LovdZ4qUoSi6+36r+ifXsU
lAVjVz8MFN4+UmUadi1yYSCbGZslJm7cHd+ffuf3dFTpq34FOYfFBfoipZnZozlpba9jgjIXxd5Y
YoWPlEepeQ4zp8eqbRg7TXt9f9QzZDhNuQxLwo9kGOh7m1rX6YMmCs0MNh/OISfmqp59bKMCtSHb
1/2wTCHcB6eblhiiExqaHb4j5bxvRMlhas+aszwFM5i70M/l8ttRanE2fV1NmLLFGC31+0WL+++Y
N2GFFA5S6h4UBQMTk8BrzW05jeOUXylfmGuO/u9ZDkqA1qm1CQj5AWK8s0VcYgJIMkgTd2bX4Jsk
h6xqjFA3SDaGNDpmt8KUcXoYqSpmWogaVphN2HXeDHsOVOuR3xrfkSUbzF3tD3XWc8RX8a9pyfvp
HoCApz7qWuF332dLjEO0gOZvbgni81e4v0a1L0pNx1TGcbsl3849zNrVxIJ7OqjU2IQu3q/OeDFw
cR/2shlkJBje/6R/+h3/fgVkbtH6Uz3jBUAEuWjacdXQYB/mHtDOYBlEzbCut/5ElHj0GivzH5Bk
w+SdktQ/aCbZLBV2yvSWjTF6OS422DoG3nM+9QtOaH1RTB+yzMUTJakcMHmzHFMTIzPOX5d/avAb
pPh35RnO8/sgAB2qnChH11oCiZzTWTkW+PY51uwfErzPbhvuhI8UOIK7rp29X2MnNbwb8+paLuxy
VLLbJNstmo9XscXZ3AmssY3Nkbx6U3iZs+9wjpA3tfQm/ykpVCE+5IE1+He+AVr6X4MV6tvUv1CZ
r41ktHqebTgVmgDSe1jY9zlOlL70IRsPtCMlzylT9Qk2gGzCrLXsPjSgUpuPGPT0TmQnKoa31kHe
veHjpQ8qyyaMaVXbOcV+Ls3i85yYtH1YWUOvAYFq9bvnGS0QrXETXGlePF985BABh1AQpqvwj7L7
9LMlfS9GU6+0g+eOEU48yTfpDOoX+5nzxHUg2SlDjI8wMp1fysEB6v2J/6eB5mTiIxYDArcGTOxp
EClOhzentKkgeOfHabFaYyuCRN4VQ+uScOP2VW7nNIeuzcK121ePPHTL5cfpn0C3O1j0NFiaf7ES
p052pscdP95MSxmX33E2S++Vhx1hlC/kDjb1XHv9HAr0ftoOLxvgU6E9+ubwJAPh3AGYtOdwtrFa
oH+lwWohrERj/7QdDAxDpHpwcpLBcIcd0HaRHCkFBuZxVPj0hKrPG+1LM5DzyG5tS7r+hqxjoIvQ
MQbafnUR9/r+/dd2IXLgq61MDYuKFhV+/nb62iq5oEhx9Owo3WResKlTw8HoF/lAaaLek9DJjgGi
AzbR5Gcz+8aBNqLh2/s/4nzmrOJCsjFQTekiQRF29huC1Vc0dsfpWHWU2G6LmPNwNe80MEyZJtLT
lpW5+tY2OmlFmlPr6dFOa72I/vlnUPe3AdaxEfgITk5fxbwsEk97MRxzT3XWTrreDIpcN2Z8UkVp
4GCUDjsnybX7aS6LUE1FfWUS/8mP/T2JeRMIZ3XyZ9Tg0JGevYkuEGRVU9EeMddI/P1KXljCfvJh
lS7DiMVIGs9Te0eU2X2328E3cRaw64d8mMduCYFxA7goEpATeDNpfTR26dRtO6N18yEcdFMNN/6k
j1mUTUV/V+MnOH+L+cbBYZK1f6zsGLCR5hXNoQ+SDuS/37WNGwEb1vZ0oY//BhHkOVGvovviQbml
UQA7y25ISqxLAjz9qPnuD8yjNDzARP5JtENjX7ngX9T/1rFIoSCj4PsiGjwbK8swMcVCpz7iCPpj
ptXMxhG1xOFnwpZs34ykt8O0s7w66qqh/ChjIbbY845fSK1Ot+gMr66980sfG72OPQVT/w+9wD07
cRSZadmprDvitIfl3DBM+LpVeTtsdIdc9MbsU3wO35/jf7TBpzOMgg8vgZbLdfM4v/Kxnbj63A7j
EV6eT2DoFI11g6VqP+HZOADttHG4nbgK6VqivSraBJvHFheNba6Kofi8CDKNnwNyPY+pCLRkVwVF
dyS4NT1y3J0x/gRHL+fIc5ci3mcUYLgPuQng7yrPM/fLhI8KZ5ZVpdJ5oKsml8+wQDh0Ce2Hz5pd
p1oWtSCM6s00sVWTu7Jn/wGaTpvs3n8VF7k13j8CNmRNiLHAT523ADQy1uwqmeojOMfhQQlHT1DX
9E1xY1D69SkDrXazndO32N+NQ/ODhpLZj4wsk2rj90zSA7hsfZvSuY2xXeaK/4omqdXNvBhatm2U
ad1OuFlflbuvE+PsG9LnQryKp/d65T27tg8Vygoh6+7oeczgx77mZL9PBWl+wwDue8S+xnnQl86J
95pZOOJRm+wcr0HLzWGyYwjkfbryKtcRz34RJeyVQsoyXunvp1un2WGFmSMzYeu0muPsTshSx9l6
Moz6cWx98SRlED8RLJq3neO0WaiDTcMqPrDnT0mHDvXKNH9jaREI0ByDRHdVRZ4t9lmUMdncwjr2
VARIeS2uDD2jWvZ2i5Bi0anvXxnx4iAl4bxKkV2UiqvA+1yUX49TYcRc/4+WnJJuIxuvmjfWUKb6
lo9ZYs3b2dLsX4yM/2jn1+TLtxppM8RMeWE5V77I5Qvg8fkRLh+F2O7810jPjhO9cbuj03tuelss
1DG3emJP7ncvkWmzxfDY1m7fnwbrW/1rFqw8iT/aGK7RNFtztzmdBU3gzNgeUkxIy3qR95PRu+KT
HKmq38BCjOMr4et5UmMtNXFvpqF7zWiskd/peEqfcJp3MheLGNsxMCnF7isnwBljn1CFdSv3Uls9
QEuDa0S3qUw1TttgjIvv2qqE2VFwEjkO7byXaVfaIPXbLfyvhSourpYu9spZi9mnP2HpZVy7eZ2t
Yn49igJoJtTnwNKx7579+okktGcv7nOP3eUTRYkgIxtog3InZ3SPfXf5VRsx1VziDKRKU9UF5sON
/NzYZtZfuXh4p19u/S38BL4YZEySQ+ZZemhUulPVlS1eqsTrjTCxE3eDna7xVXbCexXz7JE2DIor
IpGzScqoNHnQxcutfS1v2Gf7WJUNHHNymp59WcU/Y0jdH2LNX5bvGk1g9RbDSqmuUADOvCLW8iRj
YlaHgBlYF385fetVieiGHLv+rPg2wW0zC1UdG7vGdT6s4sKEemCVubuP+6SEuoNTZ9F80Tinlq0K
ZNLtSK+DZLiye5zdgNdfhaxs5c7RYUev3dmvahY7xm2tn5/1fNkNXqFcbK69W2lmNpzgxq4O8WwP
pA7w7rFuBPqo7tr9aL3d/rV44WFA9ORUoSNuxexdgJTIfwy5io3nqjWSFCA+Hgf7rtEW7bOFt8vT
MlSy2qXd1E1QhFUvPsYoUspDRY+Cnh8sEDlGiOTcKenWNwgRr5Sy/9TKT38gGwUJMgrZRJn+ueyv
q7vYy/XBRffQGguUrJF+soTisGgU5kl6qd3ZnYL9TbI8EFVojItnbLKOdMOz7stgijrUCFSO0FjZ
bNCVVVSvZmUl/TGWc3W7wPWVvztkKXYathr5e3R9suzxF05kHHYj3HpSn1UM/XNj2N3wWs6lGFAU
qCb1MZJvNH/Ymolm3BilcmQ0GyooH+OgavJIC5IsD8fGn9Sz33Yu8bw2gE/qJk7yHT7yjnao49Tp
NuO4yA/ONKQW1HKMZ4E5liobHhALmPZzk5sJtfBCy6T7VPUzWM5KtaRv8JFrxhtzTqHBAfvXXvhV
xWfSJkgMJB+02DiFTLnk6bkqD2M7P6Dht8unuK7Wmub7B8H5KmMyrU3dRHKwf9ak5tn522g1mjl7
MJ5lK6c7vN5KQmalqk2VNUa5qeysMDH2zVMZJezhGCFIKKuJWOtieqCuyBLOMsr8GprlKJ1wL1k5
fefx5VBLOxlru30ZlvhR9rO4CcjC4yXWE6tXcf7bJ8t3Y0xxfWW3eXNgslikdVjitGGdbjaatBsT
vkz3Mge2uKHgVYZeheCOPy6fMl9pn+lp5w87F+/oK59gPWxPl8vKqvrDHEGCwqI+HVs0BXNhVuKl
kZ4Itn07ZQG5dNSzG/pu8o07xIX1IZ0Mb7PoTfoiQZp/KvCqv7KxXL4DhId8AROhI/mh895MjXJn
l9Xa+DJ6zHSMpszQKEp1V06q2+t2m37DNVNsisHV/rvyCv7IW07fwfq5vVVHDqaMBpnTd6Cn6PO6
oC9e5Jp1JutptcV6A1YYXxLfr5rEGl/OMlyCGctxEdjV8jrPDlf2QQUWvuKpNmfyToKqdG+4UGOB
bLLpzL/xShYq+6XoIZR45cVgsiW2QmI/JGZQb+ZAxsXd3IyiDX3cvHE5b+aZBPDSGeZzl1fdsZZJ
XeJSxVrYDROFo9LPTLUpdX2mEZFiOcq01EiwX/Zgc0I9FHYekfarp4jYXMvwn2nzsf/A9ah+ci21
fI3Zh+Jnp25bdz8j/6h26KGXgN4BPev3vZfa7WYZXED9wh1178cy0GaxwQKviQ+8vYIlOgC92JMj
y9yn2E/KuyqjiLlXZeCsjH3NHHlVvLDh0A1t720bsm7j1pvQ4G3K3nSpslNIa1+RmWf9UxX7Q3mU
My6oG+BqPpXJ2plio8KCvUyprAI2ziOvm/0X2im8OvRE3H3KEQgQyPTZMn9x3NL5usaEPvKzsX9C
hFO5+zGdyoySYYftLqZDtPYjy5Y3fllp8j9pq+4mT+cMZZVrddqdlFy0Qr+RSuzcjBIqh0U1IYnA
GaK3s5+dpEIJCac2kcQkqrXbr76kG/xpbepZnpAja8Yt4kCnFxsVeMkfI21rw13KWtqbVlb6fcY+
mLXRIpcOHnY5csgsnmJhzXVjDV8615D1Hd2ZBYEyosBf9IP5T5Us5X9mrWY/hFgwVdukqptga5YI
CHC8M4vtUiTBDQolcggbvaSksgmEoP5PS5d/EG0aq70j8UXFuJjaqvSX7BOhSRFslbYKe9wC/unG
XBJEA3vUe3r2ubb6LNhjYN+oDfUmVHZd7fcBrTWOiDedkhKGi2N3QXGrrLnQb32jmr63RZnkW9jT
wCPYuib/Y0/wYt2NSTl6tH4JrUUTM0xeedPib55tyK9NR8PDqe11gFNC3V2R/IHKgDW5emQiFOW3
3uSy8RDPZi1vNSdYnNDRtKzZe6M2lMgPZV4eiVQH5wMtIsl0t7S6g6/wLMwfy6JyFpdsaC6XZuk7
OYUnPH8xZJrKYoetQrMvPWkbHzSUKUsSuanob5FAVYMZrVcL7jWlp3+ctQYQrmbAaaXLJXbqKPNR
R5QPZV3KRts5gjTgZsny/nmy66x4MpdRgXrMSy2+ok6/3CQdB1Uxt2DKNgg3ziKZ0td7axGW88yn
XRBUjj606jJ0ma70KKYYDIhYldMDqjoagbY9ZGnx7wcGZTMDraCNSB4Vx1n05vblgigzTV+qWee4
7ookf+xJ94NgaONXa9LtG8dS+PANi/c8B3RaaEOqXYmKzkICjmqmKKDZVc7NeXGek5mzbi4Coy5f
Cqc0ctxMh1Qle2YbmP4Emad+6xid6105o94aFRIzpzSBq0sPx+k5UZSkxOxiaV48DOOea8CWv4a4
Wm5QnRePek/6+t8vSO4qTVsl6yuF6lwoOTW0OLVWVb/0XlJVN1o154AEvRrz8bauva0xCt9/UK38
r0q0bE+5rkc0SsRy39F38vT+QXk5+1ydfDcKVSbfOv9OH78RyAEbw2heZFcXX/uhae9KFTsbSbn7
mJMXx8UjYY3I/1F2Zr1xIl0Y/kVI7Mst9Ga7bcd27Di5QVmh2Ckotl//Pfi7mW5HbmWkyUVGGmgo
qs457zZp6kJpdtZ4vr1vGi38Ilh2uAycP3mPM6uY2vrRwvj2blCWvplGR32fGNeFc+HQb2V99vjx
7/3LRQ2Eq5BEkfxhh3NWFsCuh7/kih5zzcTcQED1t1mT6sdZr9PnWqnVjs62L/zSdw+ZI26dxBBx
sQ697bNPHEwB3hHCwse8AB8ry0J89jO//hl4HdhCzelp3ABAxPcVOe2XeMB/uTi2HMwKdZvH7Jzb
/6KRqEFxh+yp9LICEXLntAcNztveaAb94AVENoUe0wV4Y5V3KTbvrLllQa3jIDYXjkHQjXOIKc/6
0SpJsn+ynXTcdZrOm+V4R0NZtFElh/yA8ZJ1b0FJu9YI+nn617fNecN4Ze2x10mYfbq6C3LNZVnW
2oNvEO1KBNuQzkeRyczeYDA2YxLSD7yApg4u9dTvtxXHWtVU2D2wpeKec3Zlo8VEcm6yx0HBh21E
Ru2hjXWZh5NodiA9cCQ//q1v4/vTihcWNcYgyIRZZu8OktGV1GhdbT/kYoFmXJF4wCTH9dPhkFDP
GPtudordgiGStetbu9I4NeM06L9w6mgYtvjtWgX1Sd1eK7uwsjvmM5RCcWwuT9w58gUOsXJJQ62e
reDX7JUKqnQ+49QXGXE5W12ohKSC3nz8w87hm3URraMy/gTdZZ8+26OwezdgTkv9kZ1ptCItKwKY
uBAbfmOkLR6YW9lhu+het89at/qsmrQoQoJZvGcw8hLwq3QutBfvdhGIMxgrrtOIN3HV+dYFYtxq
BZLfLBfFo4V44oDX4BJDMbedAw5C8XFY5CVrhndrCnc2IqaMYDW6WoU7p2tqgdQeM8e1H9tYi/0b
YrrLY9yWENvrNsgPI3TTnx8/+nU3PFlSjKfBilY0ckVpz102Uo39UU3J/KgmrfzctVr96Akj26cF
df3Hl3r/SPk+WcBQeAAReM2nPw4rVKjAY5A8NWkjv9Sj+XUUvntT0d6XoYpVvnW1JvvXJp36GfEq
TaqDMIld4vSiEogKxl8bP4rOSm7oFv2I2PGaAjN27tzW827aioIzZHUPFwag7x8tV3aZ0bNJQM47
11sv5lRPeaHSp5rZzAHBF4xWY5DJfSxRIl+oOYAj3r1J4BCkIPaKgKJKOduPahYz3ZvwHin1WvkA
9j+2nDxLXo4oMEu7+617iPk/L6huU1QQRsnYkeI/C7H+wkU0XAuaNOz63kBDYjbaL79tc7HrhCg/
jX5QxjsLKoMMFy0T0HSZMqXXrZ93FoHzutf7YUfuRQfYnMbtpvecQWDUhETkahyNWuFuHhjqpyH8
oLjLHWKv6O9y25ju+xW8DXvisOyDGrtKwFPw2pemFOVzmxVpASNQuOuofEiWbaL09qfBhpBviIyX
STRnnTWELjvVXScVIhtKeh0+TFrJ335nz2U4q67pb52+075mMJXVHWTQ7iWVtfaKDWL3s1gMK9ui
/1o+uU4Z21EypE5/1C3lPNpTufyE9kvbW8rKCPNhDgiAJSesCIVpxios5iS9HS0TM+oR58rsui+z
+lHFhuqvqqpbnE0NMhE1gYCUlcz1UIWqLxc9sgN/LLe6Oy3JgTBrPdJ8FKsv7WRowV4lXfNnzPyc
r6JAwrovfH1MnypmBtpviatp/QkadrahhK+nnRNktX6Drap7TDKr0EIGu/0f/oWATkE//gzcYbS2
dq9EFTK0GZ61cW7NL7VsqmvZcbhfIxWz/C1+aSrbzKmhvlqca/UWHRleAQzwugHSMgztsIE3TZPC
37sbU0kHsi85bbV7NxcJ7rq6PpvBJ58+bdr5ej3Lo83URDw7XVa2m5g+c4o6YpSLwzRRF4cp0fFe
5Ni1c5B1VRqw5BEfhKpWmb13yLtRt+3M1CZy8VcbXjynzeNrPKQGc9guZiyWPKLTC5pvpQmdJHTa
pHqByhfnmzkZ1H6Y/dR6muqVEWCZhYQdQdmfQg+kbQ1TM6A1xnBrmTairv1XlyGX+7OVsIU3mH/0
z21iB1nUm5mX3eDGVtWbuTdm+1j6qBCvYNOL74pMaHdXJ0JjiDBYaqg3QzNmPxOOqS8JzLNvZVGV
MtT0ptrBIwqcu0wk/i2hE161JeIj9l4Zf9fNhtHd7JEx3KCW81j/aSgQeAmUbMr5xebfdw/KGac7
pUHa3EDWBDRQbG4qLN0eVEzUlvFaZCiePuX9QkRz6AnXffRjhv7QpUpmXRLTtgOFMbsI04h8bFWY
9bgAbrtctOLelkTg7YKesN7nepjsoA8xBEjHkFud9QyjOSCkyEm1ytpNw1jUYdzB7Tk05K73fDd5
OW09r+OOoDdYzm2Wyv5VVqP6ufK2fhHuaGjRyKudjt0QdN8qnLHEsSJ+rr6a5qrBE2J23dAW2eRd
5V3plFc6/sIDFUklXh1VdeWvWPq9zTBCmW5kqsz82aKpjQ95o4IqJDS7LjZjM0NKIBexlVeQWYlj
JH2qtB/g1DdulFty7H/G3Tzk10PfJstTppzCOFTtjJUVeJaW79t8Kp3Q7Bv0EKxHVAw+p8UB16sJ
eLGWmBmX6ZDjbiQEDvvw3IcN7B9rYm/wknSjD35sX2mpypJrz4srmydoYnnqZ6UZMzsshLHpY2nf
ecvkzTiw1o4QO0o2lxGlXTSv6JXFGConRtkawuq3Fpy2bAIgtMxMdxUFhPPck8ahboeYQV5UGn4l
oQW6qg7txHRfxrhFkBbbUt4qnqpyNng9TvmN1aTGQpoc45HQ1oys3E2O02yzzgRGyG2U0BFU4cx9
DFzA/QJZQ2q70dTmGFEZdY6sqkJ2uOV/YLZ7FyXu75xQg99L1lTPlmF06jAEvKC7uJ+9CSGEvuD7
LGqNYbzndN+bAY7mHQIWb6CWkoUZzVZjpddzr2t4/aR9MXkbxGi1udcQs602/5P8U4/Byuktau23
hoh/QIoQOC3JZbF3yRfnHOvnC1+5F7jirB0zE4uzksGryaZAWBM/OXUlW8aZbs+9B2CJodK0pCZ+
U7jP4+J7n21GrWloWmN9r8GQuKSzf18Xr7eCYSa1GTM0/Rzb8BwELG02xE92pUbMFOzqzvfbBrFs
BUvdKCqxM41K24yJHn8t1phUYUjrWzor47HxF/MSweh9CYeIeX0qK5xJ1X5WwtnWaIsima1HsO/k
2KVO1mx0G1/NyZm7R5yucwTFtRovFDfvy2IuC9XBpcnGTOy8iFtkV5pdMlqPYxpQqCxpumMD9e/y
YinvXLd++tdCld0PsdJqHOq8b7PgI86VZXbWI8S17ts0Z06oZ4mKJogec6QcPEvbVi/+dU4DYo1p
OTp9GtPV8Ou0Uq0bKCbZkBZPjqL4DpOgxT6jLgfiAfw+CLW50cIeLAmtW+df8q1Z1/RpGwDjaI2Z
XBk+PmzN04uLkgXllIP/qMYG5Q+0Qzi1hItH0nLSbqNyWxy6hbFl1CBf+DKOsXlpavaXW4C2hgsD
LRC+EucWHgDkchpUXj31U66F85hjMzgaleWFSRs0AMJLFSb66L1WgRYMiPad4YIg8/0yIzVcf/MW
0PnkgvMudC70IW+97omi3toDoY09lkWGfW0nZLV0pqyeP15o5yQ1viCuiCCFXnM10jgfG3lN08Ms
G9onP0nT6aojgOMqbXE52ThOosnvSR6Ie2b5mobmmiPfqHTpRyPENrHBZUhWUSE4rrZOa5e/DU8S
QZqiWugjJ+hhNGZCjkdvFmXwz60cGq+1R11dYFevxNPlkrgeRDojlU8l9oYNRbEKtlNh+KHm6oO2
td102LBRyEsCiPdrhK4Y+Q4jH0BPCGCn1w2krvHIejyfkVHTPwSyLve98lEtLRPa3tDr+9GMxDCP
r8TwtWM4Lnky/fN2RH9urlxTvtNV2XN6Fy04UzHWRv20oN350XJdCILpiJI1rbUIBaZ+9fE6ebcw
iWZjcMvmYHOswyc9u6DeZRo8bfPJINPith1RX47Cdq5B2tprZB+X7Iz/cu7gjcd7ZW2uJJ5zht1s
AT357PWfDXwajjrwy1dVYEIYCQfFGM5Zndi0cJgYDpkLDu6JQSuSB+wMjtnoP/qhuWTg9u7N49Ln
rF6165G8ns+njyCPg6CVRlqA+uhyCjHo97/3XTF+s9PFObJxvs5OZx0wDdCvyKh3mn9851idQ/QE
af7/5a2zvSGYzdgpVCEftFY06TV6DFl88prK7w6o3fCwxUQQSdXH7/38uOWivHmEi2jHmC6fH7dV
UokyK3z/U47Bx6++p1/ed/ytuTd1zsOtO5VS7SxcyeXTx1c+HylzFgCUwBbDcx0c5JzioSsJWU0D
LoHAEvyISfS4berFsLeZGYzB1lky7WuB0YQdYYE+pxfW+zuGiUGOjo8FGKI1qH+Q407fNlw9KVFI
Jw911U7fJ1NDSlstJFlaXZF/RULU7wM70R6ISszQY+TquVHDEvqU3pemVu/KQe4FCAPsCNdneGXn
nDLiH+0OlkPxYJRivl4t9Lb0T9khxmrqxlrDKEMVBEmMHUpX7mN/yV8GucTW4eM38pf7oO6k+1xd
R6mGzsGzTBiWGpn1P8yDXl3JeS7vbDl5dICQk35KHO6+e/bUPVmVr/1mNJmgF3YuHFjvl4W72j3x
IZJAD4p3thEFOSr9rBicB0WoUh25lcpqSP22/iz13p43qa0qFdlobNwQFZ8ytx8/hPcfBNNYJK7Y
IMBlt8+tVxV2p9nU6tNDb1nlQ0548m7xVBCZcVXvC2vUrnhElw67dWv5b21ErCkurxy6Btx6is/1
ofxHMEq6jTU0ZaIeun5RQejGVdCEY+FoV8x0sv3Hv/B8q18vw7OlEATTWD+B04sJmAqyLQ3jwdcL
lYQYQjClKLv4j5h0cgBJdYo+vuD5xvp2QWgkcMUs0KNzyQCZuB3x4pC57GUJDtOwVLduOon5DqrH
cMU6zl9Az50t01uPL2wpUv/CS/3bT2ZXp+iDZQ2f6uw4JVfQqKXe6g8LtlvxjmnXMN8lCgf0uBKG
cVUAlBb/CMmvvxriOU8P/w10XGfXFHBayi6f9QcSKwT+MP3SHRiqKDvS/cGzjsyPyldmgXEZ2XWc
/vrnZ76eJWzpNBpk1Z9dvaZVL724sR6GhTYrRCsmvzSrvW/eY3V04PTK9lXKfAqquxdhEKZdeOTv
lrS1kubAkAL6SmDSs1UGzNDos2aaDwvwXb+xRaPZV7mBl5sM4kRcWGLnshRG32wZKHaJSLJWcOOs
tenSCusr1IUPVYYX4KZtBwd+fF/b4xFAtq/3qstx6yjjtLeQ8rkQMklNnrQfEFgsi1n1MFgHVcEw
S0QgMKsNhqKwwoGkinqIWrvpypu+m/XGwzvUIWS50TMnqjOHjrHxlB82Zpdu0bXjqRMuLlzWIqJ+
hIc7dCnDcNE0A94Zky+czeSsDVAf2P29GKasvwAKvE39T3YTngUo6ZqfSkFjnwd8dIPoa3Ak96GY
J4ZNQ/2QYYNlo0fBF6xWMa1NKgrvRomm3nZTP+7txq2+Kz+dXzF/GfawRvVLN7W+77ObWhnKVBjg
mCticrrrpLY5OCmuMw9GxZh7L7REBkeCCEplRIVfaXseeMN8EeeIYNv0ZqntE3Yx8ZgZTXXJreHd
Jo/YBKNLmMAUvauh4enNwLdL5TLVy4NpVmmBv0kab8Q8zUPkGY2zRaM7hlkeW5uPP8q/XRaZbkBl
T83zjiWPuMfDr6U2HjyMUpwrzZVEkxV1yry6bZtBO3ZQsXYIg/oLENVfPkbOMyg5nGg4QJ87pU8S
ASJcQv0BAlz+x5X+skmlZhLWzYfbXviV5yLE9VskhoAL0uvDIH2XHQYRLliWQX+I+0V+TWBKqEjR
e1SM+Ip0Ax9jyW4g7o+bVDWeuW2TEajCqDJ5ZcAuPvrSm4dP+Nu4r4OZW2bYaovrhVMi9Y10+2ze
jg04xJOCmp1GuMsIb4MXUXsQSHGHsM6bKtjYoyiQjchhZb0bcy9C/DuD8pJs5125wm9ddzcAQIDH
d3J5I7MQvA+T9dBkQbItcky4XKvFc0xaVnNguFxU4QK2+0erUvtSvfaX1wof9v8PeS0h1/X2n7LB
hquXd11sPmCuLDrmpUEeYybrL4O8mqFIW08dIXl73Mct3Do0p7oNaCsLnAAd/SZJF5+4XacfnW2q
4RN0m+Hid5/n2IJfWBHnxTYsbkYPKPIJvkPjRId1eqN5VtSLCbsd7WSRd5/7oDXus8JtgX2ArLIw
j7NFXDOVHu5l1anqwaLHVqHBPDt9QVNdXZCrnFUkFAIU/siNGC7Q/cDwPb0f6vogbYFOjzkWXzJH
FbvkS6TnRmdtXA9gUQ/5VusXU7jVuBlnBHJhpi2ldaFGeGur/7MrrjdCpwkzmtnj25Z0eiOdI4Nl
ctzsmMX21KqoqsdufK0dyKQRoFWOG+PsSbAI0QF5h1U3uN5mqYz+OENJ729GX/ZOClUTLyCDY6qm
pgs1FRjSiGqr1P3ftkgmTLugXx29Rs4FdiBJXUVuDH3618fb23n/QLwcEfY4c65pT0wXz1lCuTO2
ulUX1lGrPVD+vFPjvW7FQXoTlI3lN1ETe8ZdwElQYHYvfA1jrqUsr7rCmaz9xzfzFth18mi5mZWy
zQHIPJk7On20+hBgmqk6+wbXPXtCOQBTloBr8q5Wv3+/HMvPGZHfqbHJ8BFzQqvLi0FERTzKrgvb
3OwJqDeyGNvZ3k1eEUEj7+yGxHd2AoIzNYPT5zel0qEfm1gUQrGFgq4zUMTF4wb6X/vV9FX9CB0V
O4G8DHp51GKhr4CWOZdxaMsc2FD0ZRemaiIh1wgq676ffNynC5XNyRGjInntp7jcbfG+TPrIGmDD
gn6xLl/LTs3VriyIAMXHk+akz4c22SWG0UzPqEjESz9AFt70OBX+1DyoLce6s1MULV3t//QFkbnX
ZSmHX2UMPBJSWpH8Raq9Ve7rgDZv73pac1PUDvakfWkyFsjRFh8wXkN64cUZFOwQ60HhHxtmdUh9
O8b5O7dw5uAGCENr92PrGVd5E9SCH2gP8/bjN3y29bLa6JSZV1FkMiBk+Z++YEXGa5v0QXDjwYT+
3fieA89T4Glm2PEnXaPXCgfQBLr3tAoubCBvA7jT1QUfC8MnNjRspShrTi8eeHOyYBvs34xU8Ohf
+myE4k5WafXDS+sseeZcLDyspgLjO7MERzx3iKPdH44/CiIAMCkaIlczje+YWvS9DAlDn+8teOOD
cW1k+Zw9M6KCwRAWfjGoKcJeTnvhsS5YGTlxmdzFbaqLDT6JPlF8CzKgHfT8PHhJjDS49+PF6qK+
ZVlKuklcWzjsg/oOT9Q6P3STbH9MxgSifqEMf3vmZ48FBAVFHhIwxv3nj2VxMhrPRnduJtWUNaJt
LO+CO8Np1RaWQ9vtLFq+vVNmVb5PHa18tTVWN3Ci77RLgzsT/PLfrUxdca0z8xRhRcip9jWQLQz1
jOlItfPQgZsbo6FHz6JSZrp6nKTf9tq2xh+TU6RCloR6qyzYMB0/s9s9hPSk3CDSCtxvTknH92S0
k1/f+rlIuo3XZR1v0PFnvCSnTNhX0kJA+MRourI+5TgSD8ceHSbIfzotTTQaYna2NuA8VWLZmAYc
BX+p9rJaQ9BxQ+Sx2t7gPcgSRfxd4OXZYwUrEsR6cmfC0v2uaeMvdQbiwxZD60kWqZ/b2asbW0j4
O0x+tGfIdcx++mrKcBtuIfLHNoQN3LSCGTu6SmvkHyFyH8e6hlr65eNP6/25BKOWWRQQFbXq+50c
LsGaQ52lx7YWtvoVDKP5jYQDf9gTX5o0BHktBqVXG1emFwLUeRGOTji0osvOHKB8t8InL8XFe4Gx
YujJdZ4LY94vSe1MGzsj3gabukC8zFozijsn8WvvoKDnWRe+07MKiT2CCQ6aVBA9JluMH04/Uyat
9aT1mTj6aaYmiEnU38+6SnDbBXmfnOESxPQGY51/AR7QLjpYIhrIIDu9oih0BzMNZdwUzYofuLn0
v+MUmhQ/l86sip+Gn1Vp2BvxssXueRbbOV01o4PH1rFRnpEmMpTx3Jm31K65cS/fKOWZ7K3nBNP7
1R2rxMnrWy2cwXtK0pxjxdHH1uIEW9LhtekKL/3ZpoPcVgiO4mAbtJ0dREGfcdL5yTI9BUx/BJIH
cPkmpfC6UO39ZV/mnsj1caGP+ijaT58AciC/8MtgvnEhGHYogwL1ydJsS92yW5n6jS0HWMrBoER3
m/X6Ii4Fs521WevB4CFMBDhixuLQ4Z3eALD5BLQzGDfKZYZ9m/d6citt1Q+RUcQ6XXpWYpWEWfIi
dx9/N++vTLEBOXstPXACPAc1rHGkG+lkduzLEkpNIWUk83l+hvnQmVEReNNGwxzt08dXPdexr6vc
ZnxI7cVgj2V+9oN7R5dWj2j9xkjKQWJH6ydWcoiJNSYb2hqr+lW1xA9EozU2eYTDkOZwlmiasSv1
3vS7TaHmbrxp52za+8Rq2aG+JNnwUDVVYV6xbseywMa36pN/f16kI9GEA74Tq3Aeaq4buZ+lYtBu
0Br6xh7PRB2F40IE0mONToPz1BleDMWRc+HC6xo8/UppcYiEh+Ly5ta4/vf/dE7lCEptqiU94lDY
jBtAVHWwdVgoe0JQlkOfT8aXj1/S+68CuB+rGrZUxIwcjadXhLyj2jQTLA1Snu0dFxvtzUDhGH+i
hvTFva/HRgM3skt/KMKLuoePr/+XX7z6W8E6WO1imJGdXp9Ow8uwNAhuWlVl11O8dtQcTfqDAp24
NYt4GcKPr/hGjD99yBg6rAYFmOWsU+2znwzQWDSlnnh0fQau+GjqiuEB7Z3sbjS9lu1rkfSii/JJ
QvZMMS0DVK6c1P80No2X7KhZZ5nTBmGe/YTaE/9TU59L9xLj5C+HnYNROgA5ECjJLOeQg66NXhO4
Mjm2QQxQGc7akC8/h7FXd9qMP0YoS4GWJ1+JAnmRNvfks8JbqNo+Nu7TqumrZIceSuuPbs/sJXTN
MtXugqpwITfMCOQO2mQ5P7TY0KTYKF5CtUu8ckj+DctjGyA3GCjN5FgDPT6nN1SqbZYOktCxngzj
OksywPFBF6l2EGlh9F2oWZQWW/SXVXNJsf2WyXz2sh2OPLo/HiJeYGcvu7ScLCfv2rsZi7H5RFTl
8Or4cOmqEDo9lF6vGRM2kaXXfXJ3+jh2+erAf/nTqLON49FIDLBi5qcZ62dJGaSq8vtiw7Z7zsAv
lxcSExQkQk0E9de2na2D4+YDTv39mK59bZ/gvrQNfGy0o2kpK8i7ntd2224MtOnYGggNfspWa4S8
T8e06yRTjyGrknBu8hpEZxzcyjtOFijr54FkgyvMxBp715UYrIVmYa20ZLKzuhAH1Oo736qitkF4
6EYJc+Rvo6UnU7Gzm2L1J/r4S3p/rKwkoRUhAsOAMbTuLf/ZrXK8kNceNDn6FDHlRgs6ehs/XXTI
wgTN75fO9Te5dHAo/ucLw2hnMa0AKb392TaJgyHNVEKmBNC5ymlCyEeQQ1pzC5qELFeW2ZEB1SUO
xl+6q9VMBMCIT3LNcT67rpeW1OFDvNysdGXPi2Q2uHI340VZhHXhD7/1qcnicMDTPLiObX+5lX1V
9du4G20NoraN3+8oMv8my2Z/O1BteetgyYh3S4BnOIL1oMSRWscz8Uuc5/gzdV05d7eU3oZ/iGl/
55s0mDP3Zpidof9ezPj632memqzHpbXz78PU0qVr7YjPiRNj9jxuGZ/jYb/p7Dyuhg2GQZd8bd+O
iNNPbLXepbDkBEEefG6yss7EPavSA1jCdYamGJBabqw+r+bHFveVFz4VTmjcJoLPdDb1V3y4B38i
pz1bOji/zN+rfVVl2i+4oVjSfrxU/nJ3fPsWEy1MYVd9wBmg3g3A6WnsI6wt1ILYD6eGMb2yDUGX
FCy57+0To+5ux1S58bPZTCWFLokcosVqB7Xi5wBJrbXBd0jY34e5kcL+58XMBJJKAxEZKja+o9Ov
qPeYL04IYI+DM2bXup+hIZCSVie5snsWyp5MYjJYbbjDlbzQh7w/fdeGGF+W/3s5nJMdxrlf8gGL
dcIeOv8PMS/QhjwpDmDqCpal2wh7d+F9rAf66WphNswcHtR19fQ/R11Nj6SaLDbLozMhW79RRSzc
QxCP/l6K6gG5xPInx9IqxNR1/uzKEa5uOwb1g46hW3P18c28m7dy+q9w4Kp2Qjly/ui9zGvg/rZM
Ld1FH6PcN0kKkqZWfkkSzGYjCE5YnpEWC/PzWtRe9T2rDVtTF27jnbnt+uYZYVEqoxldEaDTJQBP
y2/MouuP2TJos4hgGOvDhkrRn3BmcSbD/uTgenWvsE7VIpzcneJBLe1Aeg5YHoqHcLQmPyXcQIcy
+dTW42C7OBrEvfbcFZodP7AZaulVtyAGPqxe0+mnBYave6lwfvdAMa4iVAvsgR0S64OzgTqDIRcV
TWwedewsv8VY2W8XhUkGqgyvex0cJDGyw14ONdwhE338+PH7dN+tZ44iqOC43K5QHu316YMsSBsg
D150x6Ty8+wbKEhaPULJ8zGDB4C9tqEE1pg6c2pg+ImHHnqFQowvhLvnO+FqpINwchp4iWiMpits
hhniRZws3tcY4X/1BJm+etTB5LC4KJaYnzh4SdgizS82dVP6z8JTNYHUxsyhB7wZe3ujKhAmIMRs
hV1ssL23x2unzgVivzSeVg+EzDe0ftOTMFUeYhWXPpYLppN8c4VmDRtby3VnC3Jb43ITpzTai9kR
C+Q4lSrvEqewAgDlwP4Wj5mhXfeT6XaPWjG5a2noomJA7uPD4DVMcegdKQA5czgYV4qvsw2N0e77
sNGBl7fGArxx5WK3GR/SycDOzilMKktcNz1i2HvQs+9uDqr+FjDcJE1IXDtShMLNfQhxJAoU2hcX
92zcB1JL4uT78et9V29g5LT2kVTusCacc3gEubnrEFuTHDW3MtSP1BmQtMX9aF2TyaRhgJZS9IA+
W5fOkPfLemVArbChR2Nmnos0+7QBl/Dhfc/LSnbsrGA69jyUHu9Up9W+EZkgumvRGo13kPhH19HM
tvrDGSv361K0uexDfcqD+asudJ34T0by5uKGo6grhc82wQPXiW2QSxv2WDL/SDlOL+UgnhMbOV3g
WAN0vdFICY85Iz6YUw7eZ1bZMdAYyOyNbPY21uwgw7BkfAQ+Mc2QiN+YgSRY3L5kqJNGdmZYIZNN
j+gKjOMvTGTe42/cEzuwDZV2daQ/j6bFZ0PvZVGWR1Z+PxPNYtsZNOtaescuQVUUEaFCzULMh7Xr
klb+qLw4+Ir6ixhOzapH9fLxAnszzjk5nN6M91azZUhINOJnG/GEJSrlgRYczQFj/N/zCgw9sDbG
dgdQhATK9mSzWhrnqTt6oVmVSWFFc4XLHTZ8DtTYdtWK1VbGsMwS5nOZDVpwlRJ4m/dRY7rCyKOP
7/n9lucj+oeuD1hHSXz+DGvLS60+44kRfqM9I4Z3rjk1RqpiMOm97Vv9hVjudxMDH2EG8CCiSGSX
nJ2neyyGmCgk1egcvQn/NpXX3pNf9LMMTdSUT4i0kbaVyEXuqyH1LgCT79s5sDNoS6sJJsJdzsuz
i5P1Q6hJYB1ZNX6VX2md0bz0tl4TfDP6CWkivWelQPpVA/nb3Dqiy5w4nGZJ8oyHdg6tJj0x2kUg
Lz1Miez4kfb+XN82xZjLh9VSaN4jWywwKyF6y4wk9r0PYztMoAZ4W1tp5GuBWnKsfHIxP+m6Zvs/
c0Pmv+28EsRKmWLII6O05jQyyVj6LFBkTeGMg5y3jW0PkSGJQH1wU+lTbZIlNnQBOiGI9gLijm22
TrZhs9GMzazrVfLVVLU8jlkKGyEs4CBaKkrItniYLANF78dr6XyDZSLNP2tzAzML1u/Z8e06U+5X
XimRRObOQUMU+6sGBjgIEx5WY+o1QWLphQHUX64J98Nh4uWzGOmsTt8oc4F6jDttvC5aLBvE1AxR
rJtVhDJ+PBgc96GwvOHCOlp/yH+/c1yzYKEhT6boYhp8Trxrsgbdst+qQwXQ+9nxcODDhaSy+rDT
wTouPNbzT/Ttamwp6/eJYdj5ueX1gUYMg64ODcGKTLcqoYcKn6lmMxtTylsPcJr6x65iveY69gC9
9ywdZ8jTx5qYw9i2xFYcYK87X3BSksum8ZO8urOhdhH3pMnic9lTw1y48N8eLWcMbSB8CpgnZ9sD
rgUBkfaGOtR9Jzfe6NTLDqm06EL4At6lEQTjo/NXuWq/sfYB7USTwEo6/aGqIq3IldVyLRHK3bkT
4ZgbbaxMN8RayjdD0VfWtcPXh39Ti3ncJ9Ldkj8dtoMZvWBeec+S7uxzZbbdb7cOxmdrIo/rgNbQ
1djSEGUfA69MxVfMkzBZi4GN42NpJYx8BjPOjxZ2XclL2trpb4zpiJvBymt8sfp+GMhOM+VhXjxf
hbx67U/axJNx23ZWjKKO6KemvafaUEd4y4iKw24hRWzTdQr7s1kQvLQjX65xCLMpFt3c04DbWF8k
ulN+L+vWIPyQTJBv7dLO3R3MDAKbZT8PZkSZZH1SUzXUz3XvJAzYZkMR/lNanaMfbOx5fqe6Z9wb
6aK+VRPa3hAEZHgGo0d4qy1i+tOPRqM9lo7MWwoUqzW3QVMjMrZt4kQghjv2VhXeuKtjJ/F2i0+g
nGmlfnwdkEnGuArPYGI+B8hzn2sgiexeGj1eZpZy5N0Iu7retp5KncPoLH269+t0irG0nDwNJ842
L2/l/yg7sx05lSyKfhES8/AKOVRmTc4abb8gl+0bzBAQjF/fC/fLrSyrUldqtVrdrUtBQsSJc/Ze
u8jjg+0M9YQL05X9aXZxh0cGQjS8LsUEelIsXSc2ZHE1GYhuwzI2qV6OzyNywureBjFXR3W1CNop
/uBez7Yj48jpe+fgBKRPIADoahXO9TRcK2oN9Fnz4n+vOBl4G9OUU77JjKDuN4Ki6Rs1tK2H2YjU
MnS8ZHrrNaqPEIDV+NsfUU/fDVhrcakVpvkQ9HMr7oDyFvNt0+KlDuuBVKUoXya9DctZWdduhg0e
7IBPQnNKPMN3l5BPHAcLPHv2iJmUGZHi7+xr0lsRzljBziNJ1d4bsc0rMhYMbK8mvwPA2Q6DHQre
NJOgWzbtHX7ZtrzCGYEuZCpGpNQGLeFfwyzkT11vnGxLvJ1RfLHR4eY3HBJtY68NjjRug1haMpK9
678sGGebQzC46Q1izrEnsKOwjJuc/Oyf3pT0WBEX5rCg0Iem412jXYaTi8X7N3AE0Vw3EP51wn2s
8nu6TL74p3LjJD85xDlOnL9czP0VVUa8IabNja8sIRtONHjgXiVE9Hg/0qvBVzBZ85feYsC+tS1E
FYeZRKpym4kFbgbsG9lsclt23Qa+f00eINwU+4Bai6g0YfS68cCHq1mPwB4wl3sDg/sIqbz9M3Hz
sdiIYRV/MD+yzXDpC6Wep6wyX4mRr6YvSMPJ8KwL3XhKk74XUYxG2N3MHivL1wxWS2eEaJ3c4GiK
xf5F7c374Je23kZevpSnZcEpWxL4mm8QODrP+oi579kcCp2INtuburAQyIAOmOeteUdSWdFqkW/X
o2HwBgzZsAHNG1Q/WGS7H4Fyl+8E0um/dBxtKQfSPpDfVZe3dai3nb8P1jC5TW7FqBhiA5IB1mJq
FCS9bZCHLsI7tAyBEi0ZGAIMbFx2+kORT8oN1aScm1EvDUrsqXckfIMyrq5lO1lLZIP83vhLZyHP
8YipjViJ+/upk9VyL/V2Kb9pXYu/Obd1PrTMGYD88z20zc1CZmO/1aUHb0ufXPfQmbjFjoGGTTu0
pnL8QXeoIRhACzijov8IrrF4Te12IZvGQf/eOPTqwOWR+5stMUBRBpSRNEl+DQ0V1F8He25kBFal
/ToHDR9tjCDy1UpF8C3rB9u+9UwRbJidOf1RA/SzZ7ylrQFBXV9e4W2rcZoWNOWOzWKm+R5rNejJ
stEac4oynPDRYOBQfACmMdvHmoohOZjgBw/SoaNxalJdNWZImw6hlif89DbAizMDFzLMI6BahtoV
yb/u1qnc4SUoiibZ9F3J0SHujBFKxVxb3wjfkASHBhnuGSZkmbfxZyfRI0wInU02UKfFjAFao9Dz
MBiq+jEo2d5eMSKb1Zem77zu2PqtMUe01JryXrLuaFc16c2/484xFgKNpEluqyoNe9pYo2LqMDtr
kCmiV+mjqTaDVwyWZOQxvyo9TvP0dDYzbxvdDUFMzIFgU39kTIO7f7M2KfClZj2p7/czXZ76rsPB
OV4jgiJTMioZURpZWKdVp76NetKkB3Jyu5vCD/IcLGo7HUs9KfSHIZhsxu82TJFUmlq/mV1FnNWi
D/JgAVdJNtKgQXhohkFlK894DDYOQSqPKG2DZ5shqQ0wY/aS1xgT1PhFdK3+jQWkflNWot0uaWoV
x2Q2zPYrjeFg3JLdy2Kk/ckT9Bv65E+uFRuQoPw42ePSF+kW1bwwfsDA1uiCmFByRBXrB62HsE7w
pFsTN0KCoukwBU5pZYWJly7NHjXR0vAl48NSN4s5C+9uxUm3v3s38X4nRV3XOx/MtbrSF6V+zZ0o
chpBDZM4PvJMa0Mj14BmKHvhP5MPjBSFHln71qsU5oDrF/bvAJlpTCzolBjY4JEVbiZXOMbPJnGN
6iZYAjAaoTFjC3iNJe/pwV5MI/mHPpJph/kUV69T4VT+lUgXkDF+UQ5XBr+hfyB50HkpCA+AjVlC
jp2vK6NLrj1nnpxtW7WadTVrnrQjDJdmcU3nZfyReinti8zRdO06kW4hru3eK0SEztf2bji26Hso
NyTYwDNJ9Wd90gNCejkThoVe6+WOUrWu3gTrhEBTinU39DxSiKKpUpa7J8fENnbrzwl1oUOHsyJ5
tD08FccLq9yU5R0rFAZgXYh6mwyqGg6lNi85uNukU+6mMTS9QZ/vly+aldXxLw6qdrwrK4sNXzJw
2BmCqLSNmVZmsoc/MWc7akRSHQRZmVk4wJiZb6u5ToNIA4rebw2iWUGOKuW8wr6dRUS70K1DVJde
th3roHiTs0yNXREMytwr7As7304wAqd+HVOhBTKAO6sFKB9nr3vzMqCvxKEKvf/Hq73EONQq09QV
41ChjgOSmwxJyGKY2K/BVt4CWS6cw+z56aaI11AXbZkseCpW5c607rzO4aDbWPGWEnguaVfmLsLC
XvPS76tdjVo3Gaf7HC4V6BIAIP0mrfzBv0OJ0SX3RCtn/eM8aNW+ZGJISRcQsbIHtuJV1YYQ3hnW
h0S37UxhEwAAUSHwJO9LrNq8uaVd740PBbL5lyZHaHY1BS2R8FQYptyMVjN/1eqBDnvYuEVpRgMj
7uZK6/TB27QpHrItYxsZ1dKxms1QoZDnAI+SLYTNqkiVKGSijT8J+OXcy4DNsre83IW3981yPiy9
WXUcEa3S/Z7ndt5uY5mNOSsVg8rNZHqdeyURSV8L4oJEJEeru00tt3PvvKZP44B2nHSa65rjpg17
qw5In6Uu42itZSBClsK2llAH/VTdNk7btEME4UGSxEBxXN6MHthU3tlCcw9e74AyN91Zq04y4fWk
eLSlBsjDTyUrM7Mb4Hha2z1NbeXkcET8ith0AGjO1pqq/t7FUDr/HBcNeEteZuNB6nlroRPUp4B4
ZxIuOryfWmx+aYKxOy266PMbjShq9OFdF9APDVNCo/SbpTSS7y7DrvYQ98HMuoU10ITkoMhURrFN
7RmwdCEWRhyVDKGgW4vWopame4BflFg7dtS+3PhZUJQbHMaV2FRiLK7cGFvPbaIPzpvJgJP8YxV4
yV5Dl3yV0golwq3Nc6KQaZ7qN+MyalaEajJtN6sLq9yVKfVaNCVx/MSlcSIoOS817VJw8XteIuns
kiab9CjuAiu/n4uOWCbCIUtyopoE1O8wDQEMzZRyyQaaZLyUS6HzhmDIzo+wlefkeQIZzUxdd5or
F9qYvgV0xQEPj46yozp35nLj1DUcqbD2TOTO0JLQd7KSwQWMBkJ4S0oRlY9vvkZBEhbKd6atCIKC
lBNDOE1IXnE3H6hHTHW1+NL4ski0GaHral4cmmWpYGDRP8CQyZHR3HapdCInR0h0WwXCXrY85QLC
gd5y0lDN4j6Vrkn1WdejFKS5lB34EOXi5+7VZIVlUU4pixWxbWPhL8mTPXTxLqDKF6jxxqB98WJz
yI4o63Gqp7OHM3cGzkQaVgayMjQb7KnbKa2KKRravi2uukHy31NleD5zWoOM6rBsY/AuneydJIqn
XLlRmbrOt3iZY6hw5gKdWvagbEKc78xFw0EtyuEQqaUG/DLWiJrWjFPkN/jWvO5Wc02kq3CGzSvR
+T4Iet9dqHMRuSrGismk87uVc04AUht/df1+KkIXCSw8aE6FIT1ZCJ0NiQXeUSR0qbb5NAzf5x7E
EWwpc+rwP2kxT5/2m/uSdKJpw9EdIRmxpftbzZqWamMwCfndsoLkJBvormp/qrzOvslSt6eXsqj7
O1ClhExUY2r9tPJAzrdeR2dqD29DfAcYO8xHvfR9MtW1OlenLm7VsbRbo94kY2mNV7kyTQaCfkBL
fAZWfSxrT9Q6HWHCt/fDQljehrTtmo3MSvvCZYTSAOUPC0QBvwOrmuIDSNh4N7FxlcRwOERQVb2l
DS4Tz1RCe0YsM9Uh9ThNZLNr+pyU7YnJKB18fcegsFiOlTdMauctdTNtOMQ4Y2QXsn6eS9nbBCfS
dJ+3pcxZOXVnsV8JtC8wbIAob7ZGSnbVRtKbjnodWdtrnfNH78oEp/mjaWKzfpYa8YLkhJfY8sQC
lheFQ+p7oKnQ3EfmNBsw2Tt3mu7YdPFQslKXzmFAY8ZJ19FXaU2uEX48EQSDOhrjbH60FX++QUOg
BX6Mhs/t9zh6GLdlmU00+eIFZgLosszL6m6shDFSFII923Kw0Uk3FK093vZ5252ENnTZ3kW74+w9
dqPjSJAJId6g9/lIkf/K/WLQYNslZaU3tzkfy482ZWEgyRrB+S4jL2DOQiVBTW9jC0XHXeBK5b2w
sRres0gNyvtQFLL9YcSQ277IKZiMG79rWfIRvcrlduoLI9iN2ND1Lbrx4I2VlH2rqqekCSW9Aw5l
ctZAHncEemyLHnDCbsqE/toxitejtk9SjSMYPojQnkfx2xWZ0jm3uZoSIcqEWKsuTFo+dCCRIhIb
CwTcW1XT50GcLTtfSh2dHkp7SjZT7mbboIQaHnfeW9swbf+8j/xH+fOuv8r1IHZwQQx3EJHO2vR9
GYwgyRb3qiVVjE27l7PoscevVIcvUETsMfL6xV3u3XRujm2uNe5NQbBr80WWLbIXuRjiOxMYM920
paYRGaAsHERZwFxhY7qZ883nVPTDKoYZA12xONXBHevsqcoglGxZSoLgKvUr8wQdnyyVvIJIeVO1
gTteBWlRJs8BzR7sspWKZ3pbNOfs+GcqKK9/JG2AlwTdX62WMZJ6r4qfnIW9uaRJRkNqU7JpJMSi
1MjYqiqNFR2Tsv9pkpWQXusEExQ7cpY98ZqjOukPHb6/jaw4IB8UP7mMLHt2mCXQ4TdvRgax22ot
sKJWWjhxzdEbaonfxeLg4VQJeMJqplGANYhl88nLgrz+/fmPdT7P8UH60CkO/AAJJpjSswaqY5Uy
nWzbO1T4FTZkIs4/G8COe7eT5W1Dr28OG4TiV1DQ8guXXv/R718TLkyqMX8AzVskt+97tws9+C51
CvegcWNHBQFrmyZl+ujVcvj5+V3+7VK8keAjEAG6eODfX8q0Wt3OA+HS/SuCFxYVptcIEFDr9ZX7
/Pm1zr62P0bTAIUps2JcdMjj3l+LemGJKTyMUzt7+otZxVkW5TRXIl7lotpwZk8fP7/i2W/IFZHg
IRLlOGv+4SS/vyJaIR1jSWueTJfj7H1fzd0zK3oxbyaPPgbQFt34RnpPIg6W19kvn1/9bDz+5+oG
0mEAVqsKULfeX31Wg9WgszFPPXOIbTcZzk/aPkOkVbp9pcnS38DPCnZdgbK/09zl6vPLf3zciM4Q
wDHhXing/vkEqaAP1waLdRINQaZD3eS4xkrzOSCHx4ga31bL9vMrnr1Mf26YfwMbzFidimn93/8l
fCQMog9iDRp1TMDrFOWeDVa0zpAG2HQ0LsjozwZk/78YmyevLg85OOfvEECuUwZUzknN6NjuJk9p
/5iqIVyI13y6JeI+YZCjhsN/v0ekSPzLI10IHfL7e+SRZlrJu3ZCU5m/aRrWiQiphXe0yaa4pKz8
2z3iOV3hyAYL0fkXYwJ/HBWn1BN6LEZk2aRpJ3eI9XvSNLD1JDp0yrrrpwvKZGN9Nf61AP15tivP
Csk9yivEye9v0kxStzXr2D41YgmWaLaJzWv73msiJ6XlVVVl96sD6woFT0sxrjhiC3TF/Pb5o/77
n0G+8wrc1i37HL+m1fQ5Js2zT4OlGfDjrXznErIE3ltU2rWhEvfoZnPzc05S/w5TWAztKb1EAThX
Y6wPA58GSDaDzxSXytl35DpS1dJ3DX6ErpcHY4avuwdaKfDqiBSY/4AB7suST24FbCIHjRqM47Iu
KElxBQNSzqfPn8tfPmzOI4bPx42TBK3x+1/Hbu2qyNvcPlEXYrxr02RH5pW5zbwgv1Fx016okj5+
1oxQdGgcWGX+cALeXy/J9IaE9j7mbIfhP6QR3rzqxTonRD3QXlhDPi6aaBhW6QbJb+hXzpUMAfMx
es1NfjKmhjaAarPF2k/dOGwsV0vKLf0DOiVVIuU3KuHia8D5e0gvFGofvzvEq9RqLN4ocOBsvr9j
hQBIqzmtnGqa02/8PX2UjSNalrwu/WUfx8K8zmNiYf/jD8s6zdse4IJGzAGR5f1lDTalQYyd9YDH
Yqp26MZDgGZEoKim2zUo4i/c5ocXaX15aGqvhusVPHN2PTqPdAlTMz7VOW2IQ8NU7SsAuykBSiw6
tc3taflvylr6sFySAN5VSMEKap4tnxWpe5CQ/eDUOarpD3XgpHtZeEG1aZxqGvf64tqXpEDnGq8/
F13RZVT6vFnkUL9/romLpLGoS/FQGKYgGpYg7PYrPGR/eZq6yc42bWcE3dGUQXGLCgGe1xwI0usI
5yqng1SyldthdBPtwof14V1nXkIEI703pvS4UM6ef5DMTgPUJTiVnuqf85aoZdDKTMWRqzLpGGSu
/5AosItTNZQVRxMvvcB5+csbAEcO058OxYvMurOfYzBKWVvzLB6GDKmJKVLzW1yT7eCrVuRRbhTi
kqz7Q0nGPYPzhC1DO403/VwHEZPFZ/A4ToSoLdp1bRXloWh8n695CvqQjmljb5K0TPKIQxQy0M8/
sQ9rmQ2/gVKMeDoLYcB5CHdhDJjF4Fo/JNiBst2Ye8W+a3LqeprvlzQfH+/VZdnkPleHD9v4+vT/
VQ8NlkqreJT5Q6Zp6tCwtTwtjrS+Q8r5GkBopz1e18jqywBc5ef3+XHvXH9T4gCpw9i/WVfeX9uq
O094BK08ZEB5X0g3Ykg+1/pBjVr7zU2cGnI8c18Va5h3xir9Z4IRfeFj/8uHt8YeIbnhhLEWE2cF
ITM+9ACAMU5WNwkcOY2l1GM6Cc259zFpLPTqSRq4S61+xFZA3lB8ZWtVPoWGHLMqms3EvGlHc1ku
vPZ/OInvChyCAlf0Bb7pVTd3XsVp5Ks1yZQFJ5Xps/iSCW9EmjiKZUcCel3tiKCb432TMJC49l26
lhHZtd02wXYmrnxSUgFrZ2OcRQxXM1Dv9VS+qoY507VwXKA2tpjJZMnQ6u16L5j+Ia9g+KJIuF0e
iJZvxgjVqGy2BcK5hws//PrJnt8azNrAWJdXqqazHz7L8sXw1MAH5iKfQQJieZFLOgzHbE+BqUsF
kX+GDTlRt7E9zybDNa/Nbzx9uJQF+WEb5Snzh+Ap5GzJoz77U3p2Hc+Np/iEyctBw11Y4kW4RuvR
kR7FENJQxNAl3Da7cO77y4XZ01Z7oPEnhOjsw3MZSNcxK9ApcFqDhFSzEF9TggGGPYopYrrzZXhK
RKItF766j6sLBRkSIQdBthUQ7/b+o2MdsDK0VOKBwZhRkoNnSOartMVDx5iyC2K9j4XpGnREZjr8
NM54H1T9PiKaajBy8dAXhfiNfajL92rILHWP2Is5ygyqeI1gpX92U2JUrR+Z3GvNxjJyaW06XWoX
Pqu/LTosc+tu9n+fwdl2ogmhbDm4yUM6IiBr2Mzv+lqHU2JYBIwQ7iZp4efTgRZqrGglDxOevETt
P/8E3PVgffYJ/KFSrmQrtIXnek1G5bCjlQhOo9ZXzcFOtcUPiWI0ieSF7LNsy7Qe4NindE4jfPnO
V+F0RA00dpH1V1OtVfFzbM3MLjS7mH9PozUixgqkd28SWv0FlkJS0rlmMB/F81Q9zkz/HVQqs6Pu
IITTe+vtUtwuIil+ez11B53AyrppA1JVdiK3svTR19M+iTBW+IQkOKC8USHmpHLxPcfu0TDaYuv0
WCQZAWnpHDHGw3Dt1Ix9+8InG86JOS7By9LjYAN4tk5/ZkYi6SsiFgnzbLayqBt47wkV7Tp/xxvb
JeHqtsRaFIyZTkd6rr5gIR/mGxpM1rjBj5LIo24suvWD8YU9Hztlm/OWPq9LYGbi081ndrfc2zVb
WBNUBmCUPEufP//xPhCwOc6uxf/6+a4yhHNV6NDXBZNSNz4pu5p/jW7qvqQExySbBKGRu8E5nzK6
QnUIn2MGohOWnV/2bybbmQj7LCiLXd6pdgjbQao71BRChINf9z8t3KMpPTun2Odx3TUXKos/sJSz
t45OhG9w+OfgQATZ+48/rSYAECLQTslSlcMGnBFQlxoJms4f4CTJ9YDMSd4L1en+XsMH1hKPO3Kk
6coYrRrNxYHTVTtagwy1qdeZwJpuj1C1y0S4jJbxtsQ6b4RV6M0PY8zyR6/UM3tL0oY+bQwFD30L
t6u8d5rRJRUCRwoX7sqsQ2g3mZL3fUAWFgZAUg+F5KGFTTLMcqtwGVxYCT7WlRgYyIOmP8pS6Jyf
LFzFKNidreohR0re3iMGXb5ldjukd3h/nStQG93b5+/NxyuirUVXSx2NaBpT4/unn0yWauo8KB9g
xJg6YblopefSG9pQdDP97vqS2fZvF4R8667YTBcH+dmhAukjvLO4ax5Kd/QZBvcEn859kf5qcP8Y
e72Lm+5CR+/jtubhxiMlE4zRCpA729YKoZXBYvTNA/Kujqll6X3rCmsxor6sssjqS8IWWjrtFy77
8ZhCPcERkX9DIWv/SWr/VxlbwmTxndSrHkZENd5d2uICibJgkr+I/4WJhWx+CQgKGlBrLw4jOwxS
Zt/2FzbXvzxwvisOS6jFYZ57Z3c/eENqtlQMD6CviYBldrVl/Um+uTbQr5ra60L1+pfrkR6I+B7A
PBTIc2CVmsSoQS9uH2oU0/uyjr8HFV4n4lS6fZpUyaXC7UPTDa8j7SUaizR2aKGeF8uAdhmeWfIh
JkLR2GVz4huhT/ZWHBYtYsiW/T3ZUlMY5vVA+5ZNYKiL9MGYRpVv/vPXhCOK8LDVx86E7Oxv0UF/
kg04tA8ijse9MJfmxsoNxB9ujNkBH/ClQI8/Z6H3q+dK32HR5ytm0H5+9x0DT9h6PbbE1O7qTYw4
9I1+1BRcLY1H6zpjXI/BqBNcWiexF98d6sh7nQSUiikzMr7IzKRPKpReaRYJZoYHGI3EipDMq5wT
rbTsZtOJSq8ivV+wNPQsI0z4/d4i2Ypx7y5pdVg/o0/CEn7EunO+BJNnX9gm/vINr24Hpn845aGp
n73FAfI2a3JV8SDbvnhC+OfuANBBCcis8dg0S35gdzl8/mv+5Rzm4QsBkL2a0QlLOKvLdPrkZL4H
8Qnvj6X/4ABC9HMISyUR2A/mxv5aYXyoQ3+cK/0OgmHA/BjY+3FeJKleUTyo5ljTjL/UWvzLX8bs
iYPYWjS6PubY98t2aRYugtDFe7AJHHngRcMbYU7Wdzm25t7VuuzVTDK1S4Ked0AItzlKVBpmFKN2
KEORGPN//uoZF5nBOsJgAvghdASVZ+p12JIfGHnnVdjOLtoOwrcnBJC+edPkYOUvvBIfF5q1rwyN
g0kGJvDzozqIwzHPhtx7QAxRaQSdkSzDQ5if0wzGJSiodrpQZK2f7/uPjSvSUOcTB53Fl/7+qY/E
d+JN44p5vCzfkhQxULEqs8NWVsP285fvwwvPb8vUb52BMftmC3l/LYvyusn1cX7QhemcYoDxq9Yz
huA74FE92guT/X1cxPml+deHm6SviXOKfGm2C4g2ZxfW7UCge+eXdItK+5XX4klR4qYIl5B5X9ib
aKicP1KiW8ihWMsPdg3+4e9vE2eY5CEkAZukt/Q/ElsB/yTcC5PzG02nbupwZiTYNmWtUnM3VSNi
EF7gXtjPLKxF8BWCPTLAkAVNzteISzUiG+MuK66c2i303yx3nQtmNxv8TZ1j6vuhzDgj/CdecMhl
S+1ifUgqcZx0wm6xPSqKSrLbpoOOrNx+EsoS9t0ax5KHjQPLh18bxav1g3YchIrjZDYzx5qBZmWx
wZOmzUeiQM1bU5Sd00dAonWi/pCNIwS35sB81uhusA/TR3niSD8sRO3aRhk5pRXviKFtxxDQFTId
LYu9V2+whrv1/JJftegUds44JWoj8bZUm5HlEMIo1Dw/FJo+JXM0BnalP/fSQjmJ3imPUUC1y8nX
ZOBtCycY3hJbyxDlObV+X6pRfzQmx5iRFVX2EB+yjDfsxk0ERic/NZxT6cddRQBBYbw6VY5bRdZG
/CWrJ6hOJfDFdlNbyvxN0e1YLxVrTX1dCwdHAGgh+bYQT/qj7WkW7nFPdNcsWhqEWch6KAjzek6f
2prxsjX2xVeyh+XJHESO5bEcJ0gESmHLXT+CPCoH2pKbWhbdNXFdKGdSOfF+khf4EotxeMq9PP45
5IFRhEwbqvIwmEJ8bYIy+E0r1oi3niKd7hFM42JFZc6ZJyzqrLMiUp5VcVdZQzzeZfpYv0HF5dg4
GxntbmkFCeLYgqhTyJ7Isfcz/dFmkwadrvYyr7q3BYKHf50YSSZDR/PJ/SUaPkh2nIqFfesvsQpO
qEdWG5Reute+OY/PtHfrbNfZQXVNnewHUev6UrItJ3BZ53SWJ3eplNrCjREKQZPbNJxG13XOCzQI
Jzrg2++O59U/+sYc8ztuKtks8+D32wVD/xG/dWmG9qj34+PsAw/aLEs3T9s2zuVvFhC7o97WxyWq
Y68vnpG+aibpjDWJe8gCDe8p9tv4bbQ5zz+i6MLQ5Ou5JiOkrujbcaelBR2oGQk7AvF5iRroVygF
g8VRvOhMF3+0ivFP1DHgx1yjUdLygaGERliqjGnTIy+odxkCdM6dQUMMWUrLUY8yXeLFcs3B+DpU
RCx+MxDimfcCVXX/aPH4vzI9r4c3O/ECuPaEHpr1IRHFeKMPRlt/x7dX9ydwXAuNxBFf9VYTQ+f9
7DuRjf90SWq7dx3BG8uuhJyJCsX11bHW02AKV44FviidiBQn74L7xo5b5zoXrT5BFEHQTCRJgvZx
nDGbiU1MROkdGQtOeeT/WGwVqZ6TG6FMox1bUKyuqVsUa1d+zOn6pXTyJFqYBqpDsUg8G4j35wUJ
O3F1oSPKxdvMiy29B+D9ArGXlnf+Riv1bohUK8f7dlkW45DqmrbHT46iGhgXLCklXAJj035Oh10V
qLy8NmUxE24HK1Uc3AVN0tNgN0F7x/3G9XOWZROH5qIFyG+gH/1iKyWMrV2q8rdazbn/tSJwMFAy
O2IQuJ4t/2QZ/Ov4o9ukIUOT8KGCDvWubpbyLeHYhaN9dpwHU7XzheL7YxuNxgeK8nXXArKHWOb9
XrLQZYK2bRLuSurS1uDx3qVTXf0C5GDcGW03HeGJWHtjcYY56vw+luE02F8/37fPT33Mu3WOEuuB
j3+BSHj/R6QMPEsAH+WjOVu1GVoNAzGjr9M3FNnZrtUzjnlL4bQTsaUjiQpt2V+aTp2XDuufwDQY
EVQAGBRH8vs/wc18nD6+qB8RwppiE6w6Yg9vUH4feJm6Sfq2/cK0qvz9+Z2vd/bv6ojL2hxAmP0C
taASPNvKk7EBtt2azaMP9yO+j6uKEQk/Vfe6WAnGJDHUYlNWnBZuLb8vXz+/+odqEEwMfm+a9y6G
fnbb9zdd1kgDCTIvHkGWyXinZ+b0Wyt6/oS8ZSs+JgxFLhzwP3aSHQIOqMN56egwAKV7f02i4CFv
s2o8dFaKJtchbTbDb4glV1ItBI3RoD7FzbCZu6J7a2qQaTTx5oRihW73fy2HKRjXXDMOn9TgPIn3
fwxodVqmZjU9+COZHXNmqAgorIJy6SjvFCjtEojvL4UiM1Da9WilUFWcY0xQxXpora35wUFEHI4S
/21p5ePLrGosEZ//uufXWt+tNSiTD5uKlNXk/c1R+sRDQxzCIw0qwjnLqvZOELqHg9sh57+wkJy/
SvCCaL+RHr/O/zz8Z+8v5uG3s7CUeo/mqPQpom+WhBC3Jn/LSM18s0WTJBcu+WGyxuPz1g6GRdkN
tOucu0Hw61ijFZVPpWYRwhSW+uwg3AfWB/45l6W46lsAky+1PlHIUuwuKN3zyXqrhckUtPUFxr2p
yz2Au8jd8WNMmZ/tYh7SjWPFLnuPJbQuSkpI6pz+h2AHcJwE1Bqc6/BL18T0OiPB/VYAaXcfP//1
Pi5IgFDgJWLY4MmiY3z/QAOHf6TpV+qpL5vmn1W2eNNSPD/lapojberc63QZs5fPL3pOX4FBxpni
D2CPThS5IGcrcdkLv1mgrDyVegCPGn9CKaLeSwXDxt5zDolTYENESA9Nbm4d7+gbDQHMndZae2vU
hiY03H5u9hxop6tgpgC4AlyhpofP/06bm3+/bJJV4vPNUvhhSHPOzlupgzYml535OLdVQ3IRfRy1
twplXlgfPn5CXCfgsXIKpw16Pt3ByiDA1Fjm4yC7bN5Vi/fLQXyWRsagM/D47zfFurDeD0pNhvnv
f3ECDRu7A2b/qFUa+dG5qJKDt1hyvrAE/+2m/n2dsz2n942sGHUCHSmTpQ/6AklCCEt1jjdMgNCU
fX5bf7scWVO6hbqQffV8/t1MrddM/mI9prWJO6Fp0mvHSYufepJXl/q2H98LmvImfQYW2PWSZxta
mlXKS1KTIjzOx2+j1sRuONBxff6vt8TEYYV68LkwsDoPLZFSN9uMefKTmKRRU6qohR2EuVuUZq35
9vnF1p/93btOn5KSBHUHSLaPdBaXNA/Dl3n6ZNV5324wVQRvnIlICPN7e75BMJY+OWnW/LOAlBkv
fAAfVqH14qiFbI4TkFvPaW4IByy8nXPyxIEirULMxKUFhMcPwiwWRbxXTV4djNhdDv/9pj3ULKye
NHNQyL3/FjAOgA3y2uwpUW1M+5A84i1gCPG0ZEvzVOcCY9/Y624aApVw//NmhpiBHgPiMahOYHzX
V/pfZbhH3rxmNRI6S0Yj1xpzWDhTpf2wO9kc+qS71JX78Ims16O05qVF5/uBqobMM05KFIZPRB35
2jEZjbLZTX1cIKSB4Rlc2Dg/fCWQyFcV1sq/J+nyvEVruiD8qUKGJ+zIqqSt8D/KzmQ5bl3Zol/E
CPbNlNWXJEu2GttnwnDLvgVIkPz6t+j7BhZLoQp7dAY+RhEEgUTmzrVL+2cwN9ecai/cnijML8K7
JcbSF2vp1UZDi2PBOVtOT35K5uA/2iktLGpaP8Zxvhv6O5qXaRI1e8gbNGJSbS3pJmvb9lA5wXQu
PPoSwsJVYj5GqUNvsXQamK35AMs14UI4dfO5dduie/L9pDnSgNkZIdLsvtzQUFWkIRhJLryhrLjs
ygMYPegJGMW7z3XfZd+SVEByfH/ZXrxIkOGLixbB7SKYWM9sR5zuSQCBTzNNiSgzRu+LMfl0uLv9
NW7o5VCsExKquNHC4SOSfr1G1WzGgH2S7gmnK/mUJHlg0iYuPvUj+tn9+491GWn9MYzTF5kOQi/o
Y68HQ3qbIsU3u6d+6dk5RKMojp6yA2sDlFV2vwNdZvTI5vPsHBKrbx4R/wM/iOaRPIARiRIgYzXD
1tnqwtM+TnrZmhuvFSMCgiG2m11mx/OPLPapkgi3N387RGtHMrxTs9ckJGM8lhLRwlcAMHNF23Kx
vy72k3B7l94JwuR15Mon3uWpW/ZPhicGjAAwL6V/vekfRrOrP0+m1+xsqxwPGSnZK8vlImhe3p5B
xtqzyZFTu349rUZQAlppp/6pSUhz4UHQUDq3x9LuN12qt+JQJvF8zRDxYktfvkYKm46/KGcoPrwe
tG8JKr3GlE9Ga/TjQaPaij6lyXA/JFxTHyrMXveFyP/5KGFcrlhUAIgGAM2br8ftOrABqdUNT6Yl
MjCLudDPdHuefFp1vg4s8JTY0byWLb/4TGyDIdlTFy0uEdxq5Q7J2GUSDvNT1ZPuC6sANQckD60o
95Hyimb3/pdycb2lnuq51FXgHNMvgs/n66dEd4TCraIdekK2fpO2lMmNRGW3JMHu0q4+uGCR7hdb
mQ/ksJxjzyN/aDsazK/8jnWFF4U1D8zPCIiClmrX699RjWXJcs+zZxGLeWcXKbwLHCvpD42iDt1O
MyfiFnxLE4VZQz9BCHab7XNwRXBlSi7WG78EJ2mUauSXbEqur3/JgtEglz5mzxbndb5NONYOKl34
l83cfQmGydoRvl/bHi+qfVwL2a7QhYBAW8w+VsMKaGtDOnrFM0jA5n6xdMvCRi+tU6ewSgojzdYw
n0qGtgltmm0Pnd94dz4SKpBPTdvueIcUft9/K6vvnYACBTTZPbqCLOwPL7YaOg6I3Gi2ayq72as+
rWEUVBjXq14d3AlN8vvjrab+f+PRVAg01eEWuZYxALLunHwynFNFY7pFuiETN34N3s8QerftJmo6
G/oKuyvDXj7mwhEE3OMuohx9XQ1DxwA2MRrtk5cmyRcSzSX8o37cj5bQN5D/jSvxzOVjIhvg0EXs
zbGLUun1Cgtm0tQg6KzTUNgjHVKpuQ3sRH6KoirC4JZA9UHrTVLD78+ucfGcbCzk7sid8ioBe622
b3zSHDm2enUeu6F28HmVM23Qs6cfELz1nxDizneZ00Fr8BpxMzl9uVeRVx/1BgAQCVl5mGhrPyvd
GW+z3lBWSPXl2q3y4kfigMa+S4Lkj65mXSzUDBvMdFYkp6mOjfmJEreBD2ap/1JjN/cfiin/x0vz
EjZzfeV48fD4QDu0ikyQfgGxdYr0lMNN+uBx3+z2OjvEf1oq0/rK7rI6vf9/MAxi+KS4Il18UnUt
QcRP6cnUMGyhLIIlQ2CaJClI42xZ282uEr4OVFormyvrfNnL/7qZLWNzV6eLhsZA8lB/oqa/rglO
qvyoRI4JZ3GMQlQ9+jk2GusO/M+13tlVyL4MxQDIsfiwlrzh6lgpImcGRN25R8rBVNnMOhtDxFBB
dmVNvzEOMSUtwWRDfce7jEgQx2DsBasobjT7M7pT5ZxLyHv9tYaFy48WJfGSCsV2eynXm68/2jQ1
x55mfv9ISBfdY3elqNoDMQzLqpk5iApciQI1FB/f/2gvPwfMKrjWIQHBkpVxXw8L6DtxnAbdmldy
3957E7n5fWC2w0MhorrZuFJ29b8lXHh5yE4QXJgBuTUmdhVxYetT1kEWaUfO2EzSLkr3B+LlLvkw
lf1/7z/f5ZpkkWCr7dJsxUHjrY49SC5tURP1nUjDih9qLKNdP3czPu7epD/861hs8Ezk0q63eMav
xgK8rPl0MyRnP3IwHxxGBx9KLZPdVjY+ouf3R7t8c+wr5AQ4ygkgLWv15hYbIhd3TXrHisA+FsEk
HvRsardzH/hb0yzFFWfkN8bjNoc8jvQfas91qt4wATXM/czh2TovqQ9vhvulOPOtq03nqOHw/uMt
P//1ZkLnKU/H/Yr6DhP6emHmMu5xC8H7OUdWuQWBb4faAum0eqAdka6BAC7ljNQ3KA5RYJX794df
B64sUi4FDE0Fju4JtpjX45cuTiiaBJCj8I/8mvhtcRNXo/6VvHf51R8gZDl1YOYbC5LZLZDF6RDR
EXEuZ1u/8lMulzDHOVk8ioFEEM6ftMJf2+qCfVvWk82LHtKDEbfOyRdcAWO4j1d2g8tNCOMPrtHk
kvkuuSS8fmhyWpEYZGmfprbTfwuq+J+jjFxw2GQuBEsS8/NdRd/aeCViIYl88bpfj7z8sr8ektKb
WSuBEQMvRUF5pX/p1HQu4GP65FQQjlAjg5DWhc75gAK90b8D0hQ0CFqePOnVMEZYQKZQwcbBVNA6
kMnA1DFnrHNw0iS9E4oqK2HQOLL7BDGz/uY3jv01zhb9vaVP+hNf0Sg2oJUmjWb9WFEuj526f9At
sIO7eYjK9rMpXDXdqlLr/IehxqZp5yVB4xztqa267WRHkfmFJpR02Ng+03iezdor9tbQ6/V26Jp5
eEE6a1qPrGsDjlmZwjnR0bmVsOSK6LlGUGkezAoz510N6PClqg0t3pplCiTIqipyBzzwhyF1jeaB
ZgXvpGUjzKI0dQtvlw52+1iwC37zzNJ7lHY06xs+Le2outj6beJm+113BqFtaDyFlLRE/NwBCgxd
Qmk1hItocND7wfdpd7iKpP057kXyoObSdD/4bskx2EFsuPdSPf6kQ13/WrFrwz1h+kIPbtI5ixyZ
bCwMR+tNXPl++WwYFX0CKlf2F1x4OhLrhjG3u3iKpHXw+wpxRDlqP7rWLsyd0lrH2M6WA52J/6+/
afzSxwen7IIQnWjR3KTeFICCSnJruPOGAM0LpErp3vkRcoYNoZUWPTRuYrp3SaaY1hn7z8e+7eC3
lkOe3HUKY6pQ9xv1I48d2FZolnpwJ7H2I/MM7HdRKBZf4wKoLDqgrmv1j1rRYBTmFGVRPJC4sLXv
udXOZ1HGfvBdBQDS9mMCCHA7DIATN6ptxuCsNUK/JX+NyERMU4tcUo4jhBuHtqT7ysMfOCzNprD3
BoDns+x0oz44CQXxe4gRKGmHdmgxX0oQMx0UHlzjJvXjVP/RGLgB3OkeTpW7lsqj+1sEaZxsnHnI
+vu6lNa8i2Ey/sZRCMsEr4TU7gkMnqgDSmE495EDqHjBYNX53oMvvyUcjvoXveiAKG1sadm3kiuM
6EMUZa3CgnQatV9lG8wfbb+T8zeqXvVU7cqoL783lp7Jr+YUad8aJfl6Wnq+kP030VQXuCfLGSBN
mzbUOeK662tJpTDR48c2sbxqm2sgIm+8qapj0l6uPoGF9dIcRi9iIxFSD8m1R75GpNCFWQ9nRSMW
xqSJ6LwfuTQ1j/rT4HV7QHJyCkLucMnnPNMo3uRISZdyq3R+6Ir9+1hIBbG+plYQQlU1H6U7zBa0
4l48IG42vLMrtAbyXzoVv7o2bW1qek2r7awKJTa/TRTyM24ZSp5j+ieOXi4T7i6TU/s38cJLO1az
AayBnkcFXBDrtummwKRV/CRnm4qfg2Y3zUOSN5QLgbhShj760qmdjV323anCqpQc7zSoKcTLB19H
LVA6yH2pOc0tuSu7uM/VCKdTWNb0E1OoYNySwLBc/E0muE3gp0jKMbOmeKCCb/tbI3WMz12nqofU
0Vx/H3c+AK/JrJ1005t5xoch5v6xcvXxI94qddCFSSP6+E4sntqQfSSuHAatIyb6B5Jx6Jh0sgEx
HeShO8CiPGVQMZ6rZDbwDAE2e5MHlhJh77kxQsKapbLHj644d3bb4MrLveim1AoL+4wKSR4dBFqX
74qoH7PtJFv9JSjBjW4VLtmw9lNwViHp7vLkW51lbWVWACCy5xl/s0YsBtuw/Hz7tm1j97+qHP17
4nEq+MLue2RTBazinTcwD987lSEDrJs+HjYj5G58jHA9wZDQHSMr7Mi4xvvG6WAp11mXqk2MJs0M
WxJUvzQUC79VEQffR7SlT25ngc9bAs0agVow/hz6jN0HXtt0k8k4+TS7teugKFNsHEWSBC+aNljF
yUz0rD0AaJpPGcuUenBUR59HaF70EPh9+t+Ye/qd19IrtdXmpr9LzNyPN8k89cPO77XxFASi/lJo
iPdDNZmNR1+CJunlDKzfnWYKb1ODRWp3UdmQJu1HL/2JiW5Ftr/26sAKBxy0uIxBhkwgZ9iQJNHX
QQDtClA8shs0A4N5nZc0C5nfJ8nopxsXqdxHE7vlBJmf0xf3QZKPL4hYi49ZGqXzHiBhW9/bWavZ
Hy1bo7AdkjeJxAlcdfxbTgvFurPyNv9YjLNzM0nlzSAnp+q/JpLjVz1pnXwPCSAw97gddbfJUnAO
VSHtD2LKXSNUvdsudA+SpAeIZe6tVyE9Dz2kWE8FdYpf5A2M9jTOnoKI1Qreii20nAjY8ItND56k
3Fh4KBf7tobPFkbwO9HeRRjjHa2ByQ3zNFV3ELJsmwPHLu8GR7nPKmp0uqFbJzgj3oidrSvsrDx1
UavEySLokzvgor2+6+BzOmGU9ShLi0y0t1Y6FDAq3DQR27QuIBc6gkp66KbSUXcODsL3ioC33WZ6
JXTS/uWid7SAmRdBHIx7v65c69amd/Zn1kWIUBNM8jDIVKWEnppa4hMkbw8Js58W2W7Uhv5X75fN
V2kB8tpRXZBHglkQlEGJ+iWMEif/WKZR09OgoRdDaGh5T29QwMs60C7Uf0LEWGCErOvG/VRjIrox
UqLbIDe9+b4qbB8JcTbgQWGQuqrCURDCcOJUNUZC+HlroZ0b0mMbCowfnp1WCidJJe+k5nfftFhX
uBDoSvwySi524Vxjb/molwXddENXwcR2RCs2hiqHX5lmjPkJeLhRHU2jieIb/oYVbBpNJF4ozKS/
90eajW78RKifC1+v3SRu68gXo5Y5mFzR6ZQHitIyjvRaLzbu84R5Smob4G/T2ZefnKTPUh4QzM8W
owPfD1OSvtEpR3f9YeobOhuSLge2K7FLtn4BP5HpwZ+xUtgCqB12QS1QZdXIYH8NnCdyX/sjtn0q
HhHoOrlycW2JvfhLYAvEm5TgzGzLeh4CqLr45IQmaYPkNNbllB003Qdf2fV6m970xlTZJPmtqDoW
uUp2NFY40aHwhPWSJu1c7ySm2JiH92A090EwT48YiY3tIR0JI3emCcH+1BCnwYbTRsc7lkGQf9LA
KVr7GCGrv2kweqDD3kDXU9G8cdcEVh2fhdGif7cmw86PfR77v5KgoqUTo8rB3QN2zCBnJ0nUcr76
ZrfNG5j/G1wOKnkmv0x/pUNnVAIW3/A7ent7Ou5ANutbdyLAo4cE7dGxgG5C1N64RnkX4TAWHUit
a+h06yjNTjkUFz5ERf9UyPUfM7BqShE1mrhH1J9c2zHUOWHRo0Cv2ujJmxNg1CYeAT2WZkH9E0vv
nOYrh1DQ8ThtzsrEXKxXC4M1zyOgdwXdUmEekfWgFVzvi50IYnqTBKLvGaX6TEhXtLgXgjtE09zt
vZ5Fv3XTcdCXRZ1BLi7ieFfZfqKDTag944H+v1zQp1PSSq0HUhX44CX5TT7iJrAdZ5Hfu7VZdzdl
aUpInGwcaM9ryfcrmnmUT47sA7GlNMsv8IBqP1dlrqwnvTEiBRy/knwAJl20e9VpdVSGlgDGTIK3
N/JwrBs53sPCtPOTCTo2wFkAUAcbeNLsYznATwhpkkCitBidEGV7JuaM0JAi8bn2uxEuaesP8dYY
iqze4zvrBTvR9trHnAKQ9Z+f8C+HDU1+0YZGY1fbNuQqtQfZ2AahATtXs/W7hmHb3izrOxyVBGFK
WWif2npWT34XFMhY2l7meBFBV9Q6yf7tE5zCItNkVd9S/zTzk20PtDLgYsGbqw019R+ANXrBBqFK
o+5sURLOkF/ItAcia0IvJ24r7xHjZO3rUlCJ/ptV232QuDHKgyZa3b/WPHuZ8AMAjPUikDykLJzx
r++hCjVuq9FQc6Kk5WW3Fu271rYkmobmn0x0L5iJX1TUsLrWPEe4NgxhowbzmDtaZ+5xTsdpySVA
eEZEFCe7mP3UC8mppD/JvjElLrjvW71LUK6AfHGf7AA+6i0MVeMHBY9qb07JlNx5Ts5MSkrl2rYf
euBmQuPm96nxstS8MUdVjsA5ML7bTXYx7PVS5NkGnnl176uBHSrUQNyO/+UNTSNhPfv2b1K3kX0y
ysR/xvEtmm7rdnQ+uxLMS1ixn/+mrZIbWeBGWrpf4O8FVyEfbRIfTCsJ4jsfR6hcSYx764J2QAlz
yz+0PQvznHpOO59AgelyTzfnfDO5yqz2xmQkxi7BWuN5Cvw+eW60COox9zPSw3ZPMz5btYyuZOGW
HMXrxBFvkPQUAualCLFWQVqW1wyx6ZHDmAdxaFQVtFtt1PQzdN8m5bqdjdf6rC6T7suQ9AZDhCBR
86f29lfyQgT4w+W1wselL80tdIH4oBywoPQLJGfTmMaD6PBNtma7/PR+muqNhA0CL+S66JIoJq4p
dcIYscKDbngKpPT3RRRn32DPDuGUBNqpb8nZYM04l1fSNW89L4JlnNbIWC/T/PojscwyipdLNu6d
kAG+FUVgJfvBpCVJmZ6qt9y54o1N0w7c0WkOrtUy3xweRid/kDoiU3g9/KSNs/R6jYfOae2qUEvd
+OOkHlolvWojki76Eae1OFYc9eXh/Qm/zFOBPkKhgLoD8dmFH1lFU1fBLcg95T3XkTBrTYN6VoGx
VRgIVWXAhdHbjFTCAckO7h0E2eJKTeIyHwhQC8E4tdNF5ruuYNX9YAUCl8cT2D0T2Wkbn9C93OYe
DijvP+xlEnQBGME+tB2Ut9R0ljfx98L2FPTDWXdPPYmfYW9VVJX4cn1u12UC4Pl2KAt6CjtcyL19
0OZZ+xHdk0z2yJ/9WzUYw7USrnGxQVM8NyhZUMfn1oiy6PVPghFUGXOcAS5vWudgdpz0MMS1+OAW
wXwzIs3JzgmZ6gevaGVx09C2NZ0Bi1n5TQmhYQu5lmtNbqTdDhcIdODvT9kbH6SDgAapMqUAfuqq
BuDgVid6GduneBDneUBtbtIos4l6zWabnn4vZJArS/KNDQ/3YhLl9BGgll1/DlpkjDqdde5pTNGM
TJJDEXezadN0JY1YUXFlf71cFPi3LR8+haMFc7QmS6HzasjNR87JbYL0aKZz9qDNyp+3RedOL2aH
G5DHoXFjpn00h0PkcTnrh8Y+68Bgfr0/3W9sBawFQkrUdBQf16pw7mtmICuE2LKdh2PX9CZdYT7N
l+bC9SoJx/4TvfkdW6jI+/dNkNmmeRgp6iJTXBXsjCauKanxbWCWxYWLvMKeGL7bB9QtuENGVf/F
Y5puPPxUrlQE3noFVJjMP0l6wzSCVZ7eshENlt6E14Mmoa5WreWFhAnRgrLR+g0Jy6xHD9qiYDEk
dfkwpwk2Rvln+x8w3yvGK2HTxapnpXMC+Ui+AmrO6xIFbu5tVOMgeXKBM9y1JrnhDTZKzq0sJ+NW
g2Oz6Xw3Pb7/8i8W/jIq6fKFj+GyD662ApKbpSj7wQdlaHsPsSdHOzRBHH6zbQxawzK3/SsjXmy9
UK75sG3GhU55UXMbY9+P/NF0Tpk3mRs3wmvpmE56FCacutfKpBdrGzok/fDofTnhLwtuiDWE8hor
OWtBZX9Swppv83LRLSmcrKh5xd4P2mS6QzL2T+9P7OVj0kiN8p5XikKdE/b1HhtTL9BFXGdnfJfO
vldGvzCaXpo9VHoN3XO5chiKvCh1GIQ5F8LmwBeLRr7PzkUzkOR2M1gQXLC2RuyZv2a73g2gCrsr
m/QbM7vIcRCqLPpxJLmvn28WtqCok+dnpzS0JOzc2PzQeXl7k8RxMZ9EkRo9iakpS46xTvfsv+4c
iwTLXXC2sJPp4Vx+3l+nqqPjGaZ8OzvranE7q+gZCQWFN3J2hdEeM/qMKYjTrUT3qTs8vv9uL58d
5MOfAwpQT+BbqwOKk1KZM4zzUxR3GESbDbA0ExbiJhaxOtMYXJ9w6VWY7um9/vv9sf/UiF/F5h7K
K8KnBR9pLCCd109ucdecmhJ1ij5V03MR51110A05cp3NkIGhYw6a27FqqZ6LBAOTF2U6VH+bfigt
sjN9U25tWQ9VvJmrvi2+GVhZmTcYzMf6IS876+j2+fjl/R99ucsQXS9ySb579E3m6mNoKqWRULUb
jjv62sn8fJmaRO5Np/s5jIFdXynrX357DOcwP67NHkNp8vUUGcNIebZ1GwxwsAGwyVb/xpk730us
sLIrY11+fIxFeW5B39B6uAa/6LWBbgbLwlNso5TOe8SatA5bbhHSZJ2mO+UP+lOaTsOV4+Ly/GJG
0UmwcaMPJ4RYfthfX8CCfyGSHIxTF5TDeCZVbe6kVQ13Kcfm1zYhF9BhSQA2AOMfFJm1Jn519UAW
vwyi+Iqw4WLG+QjQvwBYopRCa9Pqi2jwSZr55qyTATfrMx3h6t62Yis4lYE9VFc6mi+mHM0nQiLS
qohQuQuvvgAcfpVT1cgayBgicVa57IxjysLzTxoGUgaevx3IhYk27OIKWvxiIfvssiDbYXIw+8Ga
JbWgtNOKZMVpdsfCDE2+nTurouBXm8O9i9rz/e/mcloZDsmCgYkCq2vtuhtrMhtJVA6nDhDCtpFT
9kDncnYYFV5O7w91OanguJFr4CaPmpRd9fVycmzID+lcDScz1bNDaZvRLoM4uCnhkSWYZpsfSgMz
s38f1CMG0Jf5pPdutS8gsfQknQjDKegr5W+Tyi3w5CroggypBtvFMZ7b9lfWlmNxen/kiy0c9RS7
J3zTRTp+oSBuSIF5fh7MeI7N0Wd7js2P5MBN3LuiQRfnKfW8FlpUCasH8BDEk/eHv5ztP5oYogNQ
2SzM1YP3ZdlpRJb2aYjpQwql7mF/axf1Warc3OWi/IVZoryyVV2uJlRc3kJfo91i6Z55/YrTMdcy
tGnOqU6b/FwYzmBtZrIN3UbjzhUd33/Ei08loB+I2H2Ra5JIWrd9qiChymJ43U3TNqqEY9JQFozj
hKKsW6lfpMuZ4X8eko7/Re2EZJ73u0pqpBUO7H6h5A1yJ4wPC1VQ0MTKjhpQkIzxuYlbeeUpbebs
1WlMQ87CelzEmuiw11dpjFuqiIXU3+iY7xlYm4HCPjWSKuyv95/tzzVsNRJCZJp3aSP7wxl7/fY6
9BRulkHCyFr01qdUE261ScmHpz9jQauw74hxCjbzqFKwNvTTfdVZv+UdRarsgdK3Sn/UWPu5oe7W
3rVGjMuX7S17P9ksEhzcaFdbMjwUEI1xr980JRf20AQCEJqIMz76/aSOpZge3p+Ni8+X5hpuSeyI
TD9Zw9V4eZEAyR4DKuLFOHpn4c32B9k6v0fDSA6Yihr9x6y19GM2qOzw/tAXXxEAMq6sS2uNzQay
7u+n88KRpfSsmywwB7cPSxy95J0zYtt92xQq2bw/3OUCWx4VOSvJCapr677QWVq532D5d2P5dWe/
aF6NDyeOpljivT/Q5ZSSkMAMa+kzA96w/njojqTY7WrNTUFEk047eJTDwprv88+lM/njSePi1sF6
18rhhxvZ9df3x18OmL/XN1Yy9GayZSzZUBpeliX2Vzyjc65JWjKjs9DNdh9Fk7Ele1fv6BLrNpNo
ve2AceMBUzU8xQeZ7t4ffq28Z8tAeQBtK/A4GPANWW0eWRQYSo+b5rkpq0SGyD36LVXEngKqwNAo
TNrew4iPyky8baqpa9G+ZCYKjKLWnvyxzX62tub/KKnUVKGVADTYmEXSH4Qq1JUoZL0XLPpCLiBL
IwoMcIxOlnf511zhAeeIuU2mRyjabYULH+Jk+KjUz0Pod0KFQ8rVkwtRYcBwVb6jgaRyit/2oJVf
OI7FdDNhl/DSZ4b5rwS65bdx3V0uomi+qX2sfxtpNqsPxkc8BsUNqfPgkymcVA/bqilPDjN6LQRf
bT5/ZoOwE8UwBykBzHLY/jUblR2IodL68bFII8preZ9EtwGGkujDsC2GmTtaxbVG1LfH9JGHoZ8H
ebIKl/ocF7PBG8fHFNnFJ8/1JxwZGvXZmPJsS9xq/35/ea6+zj/PyKWF980HSsF79cYXxKfkPY6P
9uwgoKpEzUW/mJ4Rs2gtaBkNz70oEA+4bzZXMthvDc1uSk8vC82lXvF6et0R0SKk6ekRhIo49r7m
LFJi50fd6GKf94590ofYfy4rWz6//9CrrfbPQ9OwjeUBYndiiGVv/OvFuqVB9UEwslHO+Ud0YW0H
0RAzay02rSuh6BtjgTOhNAm0hT7bdTdE3LTBVNrT/Jj3hvhijL68WcTLPeI+mCNXNvU3Vg+DcYNf
wrGlSXv1YIE15ITg0yOYUthDEh9CA6p435PE0HsklnmLHv39yXxzTEo9AREZu+s6Y6LkoAXjIHnA
2PmBJ5xqNr6wA21f551Nd5MUjdy+P+Qqyl3en+Og2Ca9DBHKdVZbKhXtJR2A5IJdc1FEYZgWdCT9
ur70niMYgEfK1M6P9wd960X+Pej68o8/sAUygbmli/ixMev7SuTWSzFN398f6GJCuZhxVHIzo4a2
/Ofrl0hTxOwXqTc+OV3q4MKbKJQTUR447T6tiQTIbVJtv/IW7WXO/jomSZIvwfuy9RtLyLWOB0RL
J0vhec0zWQerCeUMSWU3BgVdmGmTlQ91C2rmFJuZeWwTQ2h7f24N/VQhiwgOcWKJ9jwbnz236T7H
yew92G0l9oiG5ttWmZtWOpvCG9BloIxOsLYb3Uk/TK2Va/DuHRgidNzSIdSDKUwesVccjzKK227j
JqJyw7jJENKSM7MerDjBYx5+ePcy4M1YYAozqS9ZkFjRT0UwPn+rsrH5WQ+TfzualOM2MF0TgcTF
9PMrk7YueCHaIk8CAoVNhIani43Eg+Rm+TzKYihMhw5+Oc5npChecG5hlHh76kJqgLE7Q7bMNP0G
YI1Wb3rESMnZ4YNKz4FfIzzUh1R+K5EoX/tS1tmc5bXStrSUQ9E/01u5uhDazeDhWek2z52DA/M+
iTPKEaacxuhgdJQlwqZxtH6bWfPwfZQuTuiFozxE3I4pj91UQe/+t9UNx4HMtcslirCM0tDqB+lN
kwjPj+SzUanABgNZg+GPKg1uXDnP+bYUnbqyXfyp8b9e21TewKAQOHAjBy/1+ouK8WJvVV0Pz6oy
ehWmeLHiXIX6sto0GFDbO8/Ih58BHhX+pvWFfhdjVTaixhxsfA+MuSZQ9ADGl1fmYr2lLHMBQQ49
BMktOv1WW8qIMBuBmWqePTmUd/HcR0dACvG8HLm4zv7zxEN/IbVEkpe0/Tq71UHJg72OYa/tJNb3
KOr9H3ZsqXgrJMkBeq5QT135Ptb7NM/HZYbsDwRrw+CIeD3vwpLk2by2f8YacN50QdW+cCnR9wL7
rh8d22d9UyBZVldSmP56K+OaQXaHE5Aglg9gFSmWmIS69WBrTxbdbOJgSte7t3pffDW8jDIULYKI
3qPKq2+yOauvvVT74q1y+tD8tRgTknyisfT1U3cROjoM1b0nhPuI0pzRL8avcxZPztbpXE8+Cws2
qF8qhyVXR8/EuppznKYEeb1py/xbGVtpcFA258ABGZt49KcMQXBuCkPsZnsA4S8nZVdb8gZmBgms
g0U9i97vjnbUjpoKbYngYTzgx5GSeoK4j/bayA3Vb8cGkBaKOj149qclIzdHVUdxIzaynWYPSX7I
a1YCqc6+7Xcqjkz8fopUk3fjmATq3gC29YuGfb/5pbJpsh8nmGTNRwdNHeMO3VLiDnWgN92dG8GN
+vmPi5j1yx2Za9SCgyBp8XpuU733Wn+OgydEjkgePZTNT7Byy5vGTBt3BwesvtbLd7GIcSGhKsJy
okeVKvYqTKUeVKOLxC97rFDf4Zie2Pdyqop+V8ZuvIjGrVH/ZMRGHe3ff9g3R+ZbpRIGcvFC74be
dKZnZqieOZcVX0qjh7o0+3uvMnTQFxM0pyKidPxvozocT396hYkkreWAez3FEb6GtQUc9rnP3c4O
6cdqvtF81tW7aLLHb6MzRY8tmrFrrm/rz+bPuNQ1l+wpQrC1r0DSDXBPxip+0ZyoeQbWi7avG/yP
6ZBca8S+IIn+byxwbBwJXMvXhtOTMvymNTTtuRvpdpdCNt+wDy13WmpiAWu0qbUrcTB1NgI7m+zE
3cA9SccTwZV4fb1TLb/DhC9omZQdOBFXB0BuT4uV8Rg9T8PoW8cZXvGXQuBpVzcKubItKP5sqrif
zdsy5SC68qrfmIc/OE0yIyRIKPYsv++vi9A41207YMH00rPNbMZyuZY4ybzvMwSzdArszLIfqcFK
5zeX4QrTcQC07y+3yylYfgIbJdlHiLjrlENvtTj2BGX+YudOs1WlUh/KAqFE2FkchPmgRSo03Vxs
UWMOx/fHvggMOAq5+jLxJMDYLNcqhbQsPVSTMn9p40I/6ELpt3XRR/tkLLoHnAHopcH3bD+yK20G
h9xQb7TeTsdmdMOqqq6shssvYClWcGJyVUS5sr5J5ckU+XIa8pd4mNSNZtTewR4dY59EZff8/pO/
NeusfS5PGLWww6z2UUEvVxoZafEyzk21HxKn/Co8uvU1KlwHin/zVwg5mOXI4ipyYb2rLXNO8wSb
9yKeILvyes31rdJo9AnyF392yTh2QfaoJ327a2mNO88iaD9HmhFcWWXLP/p3BMig6IBwvPQg+1G6
XYUE41gWvSac4sWjesrtpu5SAeVpkpvUQLCzGczlgjHIIsVAIxDFk2GPxrWU6xvvd0kEoEdFH7SU
Ll4/uWbQTNDB5X2RCc2ERdnm994U51s5a/GVpfTGJKN0A7e15HiB5a6el/7FGDtHo3rp8qEht6kj
+swRP5Uob7BocZP/I+28duNGgjX8RASYw+3kkeQk2yPbN4Qly0zNnPn052stDqDhDIbwOcBeLFZY
1HSzQ3XVHybyInfAXvz2uro2z9xVLqeqwakyz/iSyYZ+hJ32Kff97lfqDx46zQClcXIojhC19fuC
QtZPlDu1D6BKlj7ztWGjPkEjSkJIWF/nM8zsB2CxbXFCnDod7lFtcHm+8p+O00AdYRPyrN2UCIDZ
CyfptXHjHUHKR4Gbw2R+kHelnbVGmJ200IIqpFWevXWqvtjnpV1/0EmEfmqhyNFLDnEmU7Xs2+15
n9cM5PrmMSHrS+BOUVE6HzhvuDhhA2UnZ9QUdd3n2RBssnp49cH5C/yvIEEvLLErq5mMXory0dml
ATgrwvSxVCHCuPbk6cFzkBVKsYZfN30u6TeP29vDux6Lcog8pDmvZmdG7fXOEPZOflKGKv8+kXxU
K99r8rVlBvnxdqyLJzPlJYRSMBxhoUrbnVkCFOKKFjqRET8Vij62lLkrOuNR34TbxgK8ucoj0X8O
Ak35OHRkLXtSZevOAUMXr1mZsVh4zVxe0vL30MwF1wZoHnzz+bfVrRAx/iaMnkYf+jB2xH3n76GZ
U6XxTFzO0Pyto2HrJUXE3TQ0cbGpUNVv1xGVOXfhS1wsdPAvUp8J1Rz9TSPr/MeMauS7nW4ElDni
5mVMc+cBYXDf37fxAJa+qVWk4LKqqKx1a+txfMwc5f/0G6hMIwZP6gBc9Pw3GCOGMJpIo6eqtqZN
z544KEUkfidJ97tXJ+d7ZKTQaDM/nNZBmYQLd8nFIcMU4HPPh2C/866dLfy8L/rcgi73lKmBs+W4
L+MVqLBq0zWN91NrlfIBHk60cLJe5iqEReSGZAWeMX5nsyM9R3J8quNKOUHkSjY5BjzqOip4sAnd
i74jAOLAlS/HuyBUmwezyuNDMyaohQdq/6lnYS7Uta8tBBBCsm3AL7oABw48PSo0hoMnYwBKvgoz
Q9sMYz6pINHxUTTS0XkI/KQ65KObbziPpoWVeJHCMB+yTyJbVpgJz1XjNEvCDuwJXrkdBd+yJoHW
CxjzQTim+G4riBNvoqgUL8OU9KfbR4TccWfZBKERo6eQRPMUWMCshjXpI1YQFitAG+r8AHK35kuU
lI3KaLyzusLd3453ZcXRcJPwVjgs8skwW/BTpHWarURPZHP911YVDZVEXcW/1lI3E56Xn8OA1XA7
6JVBwqNALkoWN6HvyzP53dsgcRNkEXo9fvJgjn+C9cCxUmo2+hg1lhXKP2ossZWls4CEQDG3VKjk
HLwLN6KdbtcUAJ9QCXAhqCrTWqe+QB88hKxpB2q6M3ThLRyuFxcLUdFelrtYar/Oa+1K0YPCGdzk
KTOQscXnDCRtO6l7DfW7pQLcta/oQQoB1kcfAZjp+QjNlgY0UZRT52CxMlA4/1poI3oSU+wc6s5K
eGCr4ZfbX/HKLqGu6Go0REBfXRSjptBWDByMlZPSKl6xCrw4eTJwod0Ewuo21AmNbp1luX7vxLaz
sEOv3KQSNINdmKfSlYK0dz5iAG2qHlu2fwpydIlBtXVmtWpEpYdoBWj+L5vnBkKe6HdAt/azZl2g
lU7BFbzJKmlEv7CNLj62rAWyokmI355Zs58TkpOORWOEJxQl1KM94lG9imrkPDeiQUxyISW82D8y
GuuKx45c1+bskPD1cmjw2w1PbZBEr5Pj4zTrlF2fQtK2nyOcpvT/Z8TZxVTpepDABQ9PrhJ5W79L
1X3pJ3dtBh4XDYnR+3p7bV0bIdwKHq0UDyhky7+/27JqGhfglM3wFJXF70Bpx13XOMk3fFkhXRdZ
9OPfw8k+o4VvKoX8OTaHBjX+VUkQn9Smjh6RtEnvUieodopPBx/DwtqNF1LBywXDUxXnSS442UYx
5N/fDTCyg56CWxGfbKwRV6XXafoqxgp41eGJtPT1Lo4HaVoNAguyBrB7bvjzYC4ofo3qanxyY846
JYY9codHfFNshiodp43r+MBgw6YWu3+dVwLLnioPc46KOcZKG/XEqm0rOoUDFNn1WHhC2ShmlGjb
Lnbq7z2qQMXCzF4cS3KwSBljrMIGAcZwPlgVGMnk+m1yapom/+5HbQHze/S8j44yuN/8SYx/fKNK
Ub0RIfbktwd8mVFTcaN7bLArKTaCfjiPjtNcZCqJkZxIbvxfaeWix5CGRrBXUt96hi8aASYsB/2z
4YQIgtZjPWwBAJcLv+PK8uKlRhNRJvaAZGf7x0d8O21rJz7Rgpq6bRVbSbBVk36kHac4Cy/Ei3xN
jpl8VWaQ+EPMcQgVl2ntFUpy4j6AwO5lQ/1sMBMI+4x6uTaNSDexvmyKX1kW+HQEkiI53Z53OZ6z
tEkWOnk7wM2R/JV5/SONwslNJupbsd62+pdiKsJ9EtAFWqOvE+zUSQjtX7NUGZI7CDgAG4t/O//S
Gv2LQTGs5DSVbVVv8NKj/2q7Rf5VUZr84Fa19xKMYCv3cWsEDdeBHy6Aqq6NmgsffAtDB2A5u3UE
2kSKhcDOqfR5t64KzREf8kzNvzWw6M2dnfT57vY8ywfqfJ7RPUdjFk1nzsvZPZBUOblb5YtTasZx
vY2zTh8PJd7r/4fv6XISI12MUCT1nvPJBVxi5bU7pKfKrNtvTYoUZp1q7gMOZ8lh0o1x4X6TH2s2
Lvq4PIKk8Qhkj9mhAZOssyrdTU8ZZjPDymrc9ChNCNb4ADsfe7NVnljGS7iz61GlCRKiA/DI5cZ6
dwm0qtG5A96Yp9rGhm6F6Ez9ER2LuCesFaPXpsWf6KMuNX8u33sIQrNVeeEiO8fHnCX9pTYgdOfH
6QmzhSH4nfhmIfaw51tj3StG8JVsuTI3KplL+6y2Zj/R4auyau1rXXtEiaSZtkqJpf3CjrpyaIGB
BoBDc5fn3/zZhYyGFkD0SE+agZ/fthh0ZwVwwe3ukcmohvXtpXwl2pvFGUQY+pJ8hPPJz02QJW3B
ys3Dui2/QOaG2E0J2Un+WL5uRgvX0rVw1Dco5OGuxqzPwtHgq3K1AsBoN02X7BSDZ+TaV636r4Kk
88/bY7uyTYEusUeBTWHrNW9C9XViDVbb5dRK7dQD+KAlqEBEg2Et7JurozKk6DTENp3c6XwSlRgJ
Xk6//DQWSfFT8xRnhX4LPf9c6xZuGTlBsy2KLQEMIUw7ILPM+c6w7MFl21V2st2pRWlRK7v7KUq1
g5hQQczYQt9Qn4h3YjLaBarQlXOWu5TOIY9z6VAiZ+HdPs30tDRCY8xOapmi+mPaFRsg8Z19PQXR
17aJl5xQrhwMHOhAqGW/Etis/EHvAg4jYFxDUJR0sPB99AJbbGpemnBLRPIh9Isy2NL/Azp7e9lc
GyeSp5xFlDA4CmfvCq0pm2g0yoJTcCzXSAlF28JI8o0x1tiTwvbe/2O8NyImWanhwmhhtOfDFGNQ
U1YS2smk0X2Pik4NVMcER7ASg2qva0w/l/qzFwuWkJwu5ArSuAgc3HlIxXRhDSLVdApQE9iFYqw/
JWGDZE861JgA3B7fZTZIA5YmGChUdGNcctLzaMJocgdUnH6KtbH+6mRl/9nF5tvZpSmAKmhghVUe
Ok2Ld8juCJQjS+cI9mGJ6nCxnGQfmLOAKh8pEj2U859h0OZFqlYzTqiAqgdvMocn9AGNFUdrhqis
tUfVM16Sv79AfJMPUskCDUT7GQKIObtlMtHntKBM/YTgoniKww4SGLzfz+1Y6ziLD0P5jBUO0q1q
Mz1lRRVvhsBB0xPZWyxTSrtZYZ06vN7+JBdLnB9F4YkWKIR1OFzy5Hy3s/IkqVW1tYyTkonouasj
4SP/1Hv6loQuSA9VVAFluR3zcs0RkzYGrCKwcmSn5zEbChL4HtvGqchc53eMju3Hsk+GTWeG+vZ2
qIuDXw5P+l1QBIKlNj+p9C6e5A1qnrqhN5t1EwSZ2FS9ssQoubaiKM7iZkablf00W9iB26pmOQYW
CqKieABGYf4KOmS16kCr/1joY4lVaxhLV8C1jwd9FGQXABJShFm+ZCvjkCf8olPTqom9ai1sqsmr
q65bmbXzY2i9KVvYwte+HQ187IyAzBsXqCD0rGjVBBUW1VFhPiiBY5Z7gWfAusw7TID/9evRFWJg
pAkcTpwb5wslR3daSXGQPFWRoSsfHURLjW1T1ar9cjvQxV3KyxAwDF+QdhTwzdnng54E/GeyEPQ2
VEjnZiNrDl7iq48hZ9kuc1H52fQG7iTQkh2xsEgvFw/RpZQCpmrccXMlGyqjRRa2tnUqIg2NJKUQ
h6ovy0OeTdUGYliu4CIwlrvbY75cPGdRrfllk5SRELpCVHXsvoaTlx3z1jThwejW37gcp/3teNfm
mDVKNQBA6qVkUNVocY/Mr01jcRJb4erhlnJptCrtoP6goXm8jn1I+GilLflUXRspY6UAAgtXepud
L6O4wyV9aCf7FKgWUtXCVKN1mE11tc29tn4MxwDZuNuDvR6SHUJnkw79nHABex094krYp1Ik5sHz
TH9rtmg+bwBI2qB9E7t8vh3x2iKikQr8mCweTPtsrygjgMsELctTU9juU1cNeroDl9Dq6zjQG2ur
pTm6zk0Ne3zJv+Z6aMLycoI7OK8wDYyotEbTOsF+CFEV9CtEfis6pBXK+EekDJl5OBFLKiTydDtL
gCGUyJISrwd46xcq7ck4ulmMAvFTVwbqwVIHewC0l7+6tA2blRCpxZO1dza2lgWr1LP/dT2/sT4o
9HD8IlAwxyG0XaPaw6AUT20U6KvRrJsnLdLaLf/NXxcoNXzXqtG4d9IqXIh8Md9EpkdFxQzKtYRg
nK9nIx8s7NL68ikO4mxt1Jq5Lfsu3xt9FB3NqQjuolRUC5f2ldkGNwbUCltlgMOGXPHvEoWyKFxE
V+rqKazgSFV5UD5Yflzto47GN7KH2hYbhmKLfnb5aPaNsru9vC9TRxACsgMq5XXwVplPd5EFlpcl
RvVkT63erhpH8V5tMMbTJ9XA833vkCyhL25bSk3qEmXZQdEa1KASZLkXzuuLO5CfIiVQZdfB0C6K
8cWQmHyApH6CoYZCeDAZqDKP0e9YwxXl9rAvPzU5qk73m/c/9fF5O3ISqGo3iKI86dBFN1Mu1Txt
r9pEKIEem7b4SO5TLCgWvFWhzzcW7d430K8sA9AHOP/UQRV7tFDM6knEYeGtA1Lpr2PvtNoWRdr6
QZilOWFrVHnJakowjwDmU8uCXhjhIGYOCp5/iS3ovnDUQuJBRDFAUT5WnM9GaCn+Lqm7/i5raiyQ
kra1tFWRh36yVs0YTVjYvm2zdkFsOeswT6avoq7iL7dn9eJ05gNih0KrDhYfTcLZAAGiAn91guYJ
cW5n7bXShGqgazZNVb1V3eLfq+AyoGQfSB4G5X/5md9tHgBaXuVbXfNktbr5VNS0WbkClF3gqMod
ldGmXHdtGW+1eMrSdegabbYSuAvcHvaVxcSIwUzJtgePr1mW03VY2Qxq0T4BDgs/8Ut/tiIK9h3W
glu1rfSD3+hL6LiLWx8pCrq98pRGtABq3vnIhyAmWR7M9kmUaDCscw500DJWZazaUTURs0/dvaEj
hLui9PTj9njfML2zhUzRhxcX/yAwOk9x0DWuqaZ24ok6fPi9T9T04A5V66zLDBOTVVHW4w7VfSTl
mzTsHwbNq36FjRb+Vaqi645trbWwFTsl/9Oj4fEpRkVu11p5foCcHqyM4nOY71RF9w4xbMp91AJf
X8gjLk9dCTeTEhfSsJCm8vn0JaPaVWgLiicM2+KfDdS7hwYlen1l5gm6SEITG62lhYKjXbgqJ0M/
3p7CKzsFNg/dIxSiAMfbs+eh1/h1Hqh5+lS4Rvi57NXwY6igOI62r7eCau0sVJbecrHZJwOix7uc
yiDGPvNcuBUJDrSulj0BF6geat1JDggddavInqYOPVcz/+R5Qfit1J20XfndqCrrDPPRLwlk4Y9C
d+qv41QN7arHO3SD8HN5oicxbeATeBth2c0GBKjyhe5w0q7yWrTJesBp8lCh5vnVgJe3dsbJxjTe
4JaL0tJ8SJKQ99TtaX07YebDpNHJjIKyQ193thUHxcNVoNDTJ8+pc5QbUWRHHMau8mzVWHX/C1SY
h6JKgjo6HUkj2OI5kRTHwY4yY4cgl9us066InuupUH54U2hWO+iAqNwOBZUPCQkao5Vgm90BTCpB
y+mh/aHQRbZkbTsHHvCR0DUgD6FIhnEXMP/zFRrlTZ7k6WD8CovmFxsk2VldjPkJb4sNNNUR0xPF
XJv8UJBbg1jXQ+Dt46JeUhObXcr8DhN82lvZ1YZBPu9YNJFat/g2uj/1NAnvtKYbPtdlp/wee0tJ
F0rls4P0LRaMDYQWwHpIL6LzMY+GKFI7j/yfSQY+yNeM6ojSfLwGVKKcJtKOVS0F2G+vmdlWfAtK
ZwsIFicmD4v5K2YKHDHZXfSr0g3lsY4T72frk4Ugcm+2CFW3w59/D4gWiGwKMEbgUOejdNO8DwNT
jX91tTU+6b5eQ/rR1b2SaOOPtlGfb4d7a4u+2xNygLCM0Qv1YJSxOWZnHQ48TtE6TvCrjNzC/pqn
iV6sNSDi6r0I1WilFLHFkaf/qYfQv6+MFIkH+onaHmcOfwuqJIn3bh+1Ymf1Tdz9KLJ6WpiSKx+e
Ugs1PFm4wtpsljiMHpVovKHcn36FA3huaf7HeGjEJiiS/gUXE3dVITm5JKZ6ZWm7kFvJVLDm5j6d
NxVqwck+2kQ1puiY5on+MHmD9UMl01pCTs3uaz6CLOtIHAZvSI7feSxhYQppTPEv1YnidVnn3T6t
aoEauRPc26HaPo5aW6xBvwwLGf7lKEnwyTtBm0KGuij2FE2I0GMbil/TlDuIo8fYq/d1FiJ+n5rh
wmvmymIjGs1NCYyQpOLZxaZksUP7pE5+5Qgg6eusKYdiXZi4en1WYidrtgL8WL9BS1P110retcHf
oUuGT4VZodpt6b76l5TJdRDh6MpxGwo8/L4lYHKXHtcX00JZj3Y6JEf5tkek7nwXRvA78A5vwudo
hLuzxqNcbODZjP4WZm/z7fYevPj6kIR5XyHYACoGwuzsMJ8QD7R6CN7PKa4PD52diL1LaX6vMD2r
LleM7xVWHUbdVQvgwIvDDR4DqqlQNmSlFnWD81GG2SAgCFna75j74Xemi+m+64rhSyHK4Xds8xa4
PdDr8WDEmLRapL7neTy0co0cUUH9Nybk+A0IT3nqhkxssxbXr1WgqWLhIXctoDR5ROQEEM5FjcTx
EW+KML/9PaqF+3vqBvtzJvJ0o9ZRtjE6GKa3BzjvaaOhYqNRIjlvCLmgdDk7vSdNDavW0pUXN61a
eyPfkai+62GEjYsXZffkH6J7FtroWMoxzIomf4xqerFfMwMp7V0ES72sDikAwXrhW2tvjeuzk14+
Zum2wzIECQXE7Hz2azWIq2ZAg8hKRajYGx0hb9LxWtQRTaCBfM5/cJsm2QeKK6ZP4M8sdcVffWOt
xPiDfSwCJKxNGCfOZtCstP/YFK0bYfdgqvWhQiIrO+LfFFYrkQ2ZepfAELIOUx2Z0QGCodrtegnU
/NHgvGSsQUQZApOhJnwxyBVCRBiaAu+dTouyx0SkNe7zmMRlY7y1C6PC7igTbvzdxS1t/OEhF/YT
pzZVfNDMyPwJZyUWLzCHg3YbYzeEcX06iuewaRxUbDLHfVIKD40ELyiDhBjDSFqtk31umsLgf11b
ag/CYePWQvTHnHpG9OjEcfuI5R9KDUrmp1+pgofjSpkwDd+MMXSNjZIMxf2oN/q3yasb7deYIjeP
ny+ubJ+6Lh7ubScgIZx02xRbYDB2+r02B1U9uqCqoSBPsp60qZH3ePCKwXfvzIA36MoJMLDYUkui
fQHp12twZR/D8rVOfVVb16VWDRsbc7/HOOknc9VrUSIe3JFKO5/P879bTltnu1oDQb+y7MR8Gt0e
hhLSGkm998dAeUDdbPDWEXyT6ptdjqHab1uzLJJsi/KG44QHUIihuxtQOfoxKXgwvpCNx/0uSpV8
QGpdMf6akT/BLLdz12vzjY0VmLXUL7w4FtFEo5Arkz2psfxWm3r3fNe8QI3wWhxfOCKafSj6dheZ
TbDztUaBsmk4GwW3tI0a9ckCoukiMhLqFH9MVGaQRroAVeW20ZL/d+Yfu1fTaqe3NUaIEmP9pfG6
/HvVpWKSPmUi9/ZNGCTUDW6fI7MHqKw8oelIexhEJGiy+TEypkNkpembm9VgB18M1Pl+KL1Gv1+k
1ac+zOL4fir9ahuDsPvO7TQuHGQXKRcPT5QLJPMBWDpvw/OzQiB9khlKkzyT3mv7CPunN+2uDEsv
xfmIZmnhri3gdkt84fmBDXCPyj0JNyn320E1i+uWzVBUqv08Koq9K2F1HZE1KfaotAyPCMRg03N7
pmXG8f5QdCSUgssechxoJK6K84CtCIBpOoP3jPWhM2EICJxBgYfmLjyx5wkFGCfYzxRk3trfVMDO
46iKUkzcst4zXa+Icl3dfbPyIH3VC0px/3jNylikLZS+JByRStB5LB0r0DHSe/9ZzfPpENdTc1dH
JdoLvjquy67KF+LNq8QSwIVcGYgNSZviepkl6AJbMGyLcu/ZE9QE8J7qPvluMW46tW+OMKqcYIVW
frVOq8I8GmCp9aZQDrc/5MWT+O1HULUlj2Llkticj7rqtMJyyCmeU9ovFVqZE1ZbZHjfw6Yb7/rR
NbehHScv/RD4r3o49Z+EleF3aKWqu7v9W+bnx38/hbcbxAs6tnNdNZG1Ki4hnfdcUHezj14nm9Jd
O7kBpkidzlmiYeKZp3n8RWvHYKHOermk+Ro0o/43+mypWUNuWu2k+c9ln0Ubu3bHYG2E7uJnv9yr
xIEQygkpaxBzd+vRwAoI8SsmXOjJV9OrtJ09NRY9gbC/tyNvyRDkWjwYSbAxQXgB6Zhlj3S6bQDU
o/s89JbxTU8xvvJGUCqQAM1fTVlFC8v62pa1afVIeBBp3dxRHsbroA4pHoxYx1qf9aEKfqKTOhwn
M6Z2eXvFXBubZCHBGud5pM9RKklFRljpEbFCxPH2eWuL+9yIXIwLBaSvfSYs4/vtkFeWCSm4xutG
nu+QAM73i0mXzlWQZ3nGwwMPytpmgDsADRiB3g50ZTcQSH40C8Ip5PDzQEVKIcMsJv+5Vot8nWe+
93syCmVrY9Fx0KtRgGLwq29xXNX725GvfEGJwrZoQINCpNt/Hllv+ikyy8p71gzE3feTOsXJCtWm
CRZpl04LWcP8zmTXQyfjAQ/Ty7QvWJt2pKPWpgXKs0CxHfI9gHSss3Q7fEGVSJBFNHTKDM//cXuQ
V5YOh7xUG6BqRDludtoPIbQyP7eYXr8K8KbNuwNPRVRHh0jZWgnMmH+Pp9NN0XkgE/NNHehdWoY4
H0YB6qg8w21S7hTIkZsu10exVdwofjCZBXUh4rXPKMUzJCJQVqjkSn4XMc7M2PN9TXkOyikMNq6N
Rrmi23RhMyzoF4Jd2xbQ6HVEcaT5xLx1gjhYWBdh5z9nZtHqWzc3yx+aNuBmfXsar60W8g7e+3TC
6A/NdoXXVWjDQZp6dtKgPU56P24TkUR3Zav6D045iWM1UiH/96BSn4Ermi4+1abzmRzoZHowqIIX
hZcC1JOqxwc3sw9hiPVDW7Qm1eroH1FaZAd0vyhmArUhn0UE/jxojy545Kt28NLiT2qsUwtrvdYK
WuzaBvrZGS3NYhXqvrm5PdjLL0lcmQFR16Kxas7uC1W3qyEIHfZE0hhYY/IhSEkoGf29HedyeXKA
Iv1ODQ96E3jD8/HZbWyndd6GL0PveA/GmI6ruHfsR4yhvO2/h9IlAhiGC2tnDs1KA7xIkbmMCNWn
D6Oix9/CtMOeeMjFPx8rb5w+MKPcuVJp43xUQVmHNZgARuUZ2YdUqZUjJt1shS58wA11idJxuR0I
h4CdPEM5y+ZNQ9Mv6CxFbfRSq7W1iZyh+eEpWBinXhzdQwfQYV7k3cIelMv9PPmX4jAavFFaFzRU
5M317mChSVRluMpGL6ra9zREY3+DG6+Bfl5ifKTC3GxzZdBPIYUy1AfUJU2NawuH1EKWwgBXc0ud
h0dza3RKQ4leqM51R67JeG06mXh0pm4J9395SbANqWTTkGUvQFY9D4VXeGdNdpm+1IMwyq2aRnny
2W0yRf9Ohar5EhRQBsKFo/RaUGphbDQek6Q2s4w8LZIk63iDvGh4+uxVBPu/UBcyHsYhCw+8gYeF
0+1KPOoEPJwlNImX+2yQGeaPlcnz5sWoHGsFsyPqV0VfN5seMbm/MWXihRv/8gPKW1Aqf/NwpFk7
O9kgROE4jbPjizrqEy7KgfO9iwxEtbRuWmJPXonFm07qOHHFy6T7/AuSRuRh3xfJi+LTKfg2JhXP
fx+UrYIBn51/+8eDRr7jyAkRCte4BOcjcys9KHojal4wn1V/NQLPahwJeLm4yiKe9mJkxOJlJkWa
5dE2p2eqsV3Y6hS1L4aKKz34LuGjPNcaOLIr0VIL4uKc4RFObVa+jRgZna/zaezMCAFyOHMv3lDX
D4Yf2WtcFqxPQxcfOy/eRnqWHG/P5cU9BBBDAlzp7kjRnnmPNC9cPxNBrL+oiUr6gk1kqaI7Nnlf
bse5nEfK+TSRKJZJEcE5t8dLurrjnaa/NPQo+tWg28EdZqddgzkrVhm3g8nldnZ08r3AOIMA5LFC
yXu2t7XaUkKt9cQfYbUGnvOZ9Z16P2yxQTi7UYlAyI2+Jy1osz+3I19UG2iQkV1Ta+C6ZbPPUZ4G
GPa0rbrqLyVT+3dUpcU9L6vxscTo+U5UQf+nUFvlW2xqw51pxu5JT8d+Ya7ntAIqVJDs0cGUhXQA
GnPeVpQpuHBPVvMKIb/StpMd+9XKitqgpC42tvWdiFTtB4CDyfyumGmob5zR0A5oYlYJNeNU/90k
uh8fharl6m5hhuYrToo0kYejDkqfTfZ2zhe5EaHu0ghLfy3dxHjs4LX8VkAH/qDiXaVrodliPVA9
2paQBe4xou6AY1mK9nnSglwmE2Z3qqZkeEJfrR22Cz9OHorvV478cYhnocGM4iSfb3aQaZWLGIE2
6a9q1XgfsBQPfuCwjGGiXrvGpz6ekNn0mtJzVj3leqDJkROGmw7846Exwz7chGYZWgvfc351yB/F
Q5hMgFcNyAr593eZgNORJ3aJrb1OoxherVLL/1qCqqrJV3vUE7yOF2ZB3kXnsyB1IySalKOBTG52
dQyuhYM2BrqvcV6p4SroMwSkAyfF7Tisg095XWTqgxOO8LxE3Lroyyj6o5+ZHRRmLf2TjbQtd6He
pPHm9i+7nAlKv/KxzgOIZu28IOqKHIvRVvP/JK31W0lszHTGrOsffCcrDmlcvd4ONz+PqfTCHUa1
mKWmXr5efaDg2DjrwWvAJYBpRkJDRCmV+6qom2OPK9ed2bvhwuzPD6+3oKBIqfA7QGvnFE9vbMIC
K9TgNUePZY1ghrmn5QXm0sq1z61XaHuwvtqxDqJxIeO8Mruc0ej0UeiG8jAvuvRTWFpWqwSvI7j8
n0WDclAYR8Y9cm7JZnDDwz/OLghWaGac0tx2tHlnq4xMSY2iOI5f2TiIOxtdnr0MBtSntdelPVYd
FswnC0nyhbjWfHVL5CzpD18Wlb6Lpxd6ClpruFHyWgm2TpnZ+SaQWMy1anPv/euKJRitTRVlHT4n
ndfzvVtUjt65WZu8Aq2IxlUpmlwBSED1I4saZdvbY1Us3H5Xxkcdn/cXfEFw//P0yEArm0Z5l75a
UJsOFWYL+Ptm/nGKEOq4/Qmvh4KRzEUD4n0OQJqgVhSJWqSvodCjbeppym4IdfSdnYQCwcK4LpYn
QBC0OTiXdACQwBHOp5IqZIxobJW95ip+PFEyGIeWZtR+HDvlc5pPS8WWq/EgpYF8kajg+UWlNqCa
Yi3KX6PYCuqVU+QoGar6YN0HVQYBpyhM49ft+bzY+3KI7AZ53NBim2MAk5CevJI4KTD2ePjixyXo
+Ry5xKpNANyotd48lKaV7JB86ZeSpivfkrUCoJS1QwIxTxpGNHLjwFez17AdwByCYckPNRT2iE53
an++PdArc0swsBac4+Tyc/ZuhplDKow6f50A8G9z0263XHzDvvONYN2P+tKevxqPxzStF2hxlHrO
106q621YpEP+2uK5d6AgkWxAdqefubiyQ801v+CucjmZJsVd6roA12SrVH7od1d2OaCN06dagvJQ
rz6WQVtuKDCPn+H2F9vbU3mZcsJfkhI5vNPJPMFLncfSCpFoJEviNXDLwkVXVRc7W7j2k1fr8Rd3
nPJNGaslyKnO+GT3Sriru6lcaCFeTjA/grReqryqIDlk1vduwFQlRxVNbDanM8V7K8njdW5mxh9n
KJJD7eX/itYhEnVJiU2DqIoc4Cyeb7Rd0ShT9lqP5m/ECZpDYHBxge7dQD+Jd7fn+PJzkm3QiaUs
yUOaNsj56Fq9axPDV9pXIzH9j5E6Kbsk9mDWGN3rv0cCSUjaQXMf9uhsoUbeqI2NUnWvfq8XD9gs
hdu+C6JdGpbV/naoWYEJWBesRsndQd8cIWZjdv+OUy2cWEn1v0GWm/tCq/Vtrbn9WksV/1gEtX1M
XSvYhH0Uf1ddUH+3w8/hSP/Fl+AyTjwkl+bnaw9kE1nPRkPdITfNbQMF4dSYiMFkQW9t6rFQH2Be
/lR93T3gTwIIB8D3znRq+D1NunT8zY5e+WuoltAD4rVPXjLv0NK6NXpTa/S/utI5mzrwm3hlZ77x
mPiGu699012h9OlrqzipuoUkQS7Wd/n2f7GBfNOllsfFHFZrDwY670Fm/A0HGk5Bm08nPXaUhYLQ
/Fn4Xxg5QPIR2Frz5kjaUMTMMs3424D5OUKnN1ZZjUfDSq+qcKeOlr7KYsU9juMwfYhr5aOBscox
cpojnKPiK/jpKlgY+bwxzm9iT7G5OCmxhCLrPd9Z7tAOnpKaxl9bz3/XeeofwjaydtyRP1snditk
VZBL3nh+Fz2WY9RsgqgFiDWR1NxejrMt/t8P4YbQgNfIh4884N4dYEWZYa+kC/MvMMdoW3uxfYzC
ttspWFn844ktY9FT4alCgeKtpHweq+29CDEyMwxWioG6w4pq4X3XN8GvQQT1caonDHnq3N+knVdu
4A5S0Ab183x7wLPHjfwRsA14iCPiiXTx/J2hBZAi0f6rghWaOt5d63pfigpf41WpteXXuDJV+q5p
myx98dnj8i3uG2uPhw6Ns3mnfPTxLE7MDueEwYg+YnTmiw/tqHdrvVTGv7UY3C2ORMHvwcgyscqF
KI8Wrhrr1knrElVdtbjra5ptC9nlleOI38OtTSEaaBWvg/OP4iVWaHuiEsGKxwpqokMbHq1RcVdt
4gyQg/3hDj2Geu2Uwt51+uCsEqc278cp07cG7erT7c9zuR7RDIBeya0O84Wr/fznNLrX2Y2ax8Eq
sUyAMvCFP/FRolVs5tHC2r84f8huQUvQ2aBWzDt3vvazvFek2WdAb2hM1wofwdugshcUCx//Ys0R
yAT7wbMPtQusBc4H5fTlMFbd/5B2Xs1tG2sY/kWYQS+3AItISpZlSabtG4ztOIve+68/D5QbEdQQ
4zmTTC7iSZa72PKVt8iDcFFBm+KtA6dQRf8xnIonBPhMExuitBHHVu2LfOX6+2DsWbqQLg69U0LA
5dh4h2MYqCnCNbnzDlntpw+aXsKtQy3xB4nZ8K227WoNqf92g11c7rwpcz2Qbs5MdV+yZP3SRKJ5
0tjvflAo426i0KqegqQQn8MUIpyb2FYjA58Hj7kZpVJ2jorvh9/U1ppyr4wE1KMyy8fGVeM+JVEe
FMK5yJUgQOif81QKcy8qowY3J38w823Vw6r7aURtLj2ZVRFkRyOSOtlFqgZA5mwsQOqgDFlVFq6P
KGs4eJh627+6sM++BWmgxwA4rUprt/5U2Vq+oU49YcFUacmapuTVm0ukA5NkBkGwNFhEXW6HzsgT
X69TVbgBuqH1oS/zsYL0iRzkvVFWdnjAoKg/iSgt0m1Jw2bt0Z839sW3ga4DhhEuIG/PNW3XrPMc
KlKvBW4DOm50Aek21NzhHche7mTtL1MXxsrtfzVpxpx1VSBGUeynSn05aVDtg1J3EmPqRo5TWiUe
MzxQaTL3zlEdBn1vwETYmcNkrpyAD2ZLhjBL0VKJR/NqkSiQysWGE6u00sYqvLMa1LnvhKpO4kuD
IhVu50Ts6UpecHXq6OfD26MQzzJzkS2uFkXobdRS1MQ4ONR1ONqx2XhKZSDrkPai8KRCch4qwDb+
ylXzhuu7+LazthfcmBkkSqF5WcodrS53cPGFDtPIXZMdB1LfuvKKVlOSc1MmdN1zvVUa+J+xHjYe
tmhKez/T6doHK+sJBXZk/3jHVYgxP7btJAWuUqlA5lMpbYuN7TT6PiCwhqBc1NOM7Q5TEbkD4v/W
P8i7mNi5EMrLB0sjsQ48g/6if4I/OVWqK2WWEiKzK9XTVk9TOfxk4mwowUesq2KTAMhc059YPihA
twACsOtm1TMQY4v7LybWl8nR1HPvtBtDfXWgh6bj8+1Xa/m5l4Mstljc9g2MyUA9a8+S60vuMLrh
o7Oyp5b7eDnI4tpoAjOhIyBUGLC5qymekI5ViEiT93/NZUk+M60hrgrpbS7izvoiP4+HtZksU7DF
TJbY1FwYBgxMvokKs/1eaVxp3Ji/xUvzqn65PZnlrbMcaRHdIKcaWHLFSMpjfDQL19gaDwE88/9z
zRZRiwovIYcjqJ79h2wTbeTn/qCslI5WttjSICJEtMmX/FA9c1F7+sZ3g+2qssTaGPNZepcMhKof
akXJNMqf5adyvwthSLjtawen4J9QcsNvzkFspENTusZa9XbJAyYNvDiny3ghxTAlbnrmF4l9pd/V
vjemn+Ua1q9kHBXVlRPjk2FvBXLEmuRKRgl46IC75VTv+M2b3tja5kuCTbRurYTIKzfI0otNhmgQ
JQN7KLB+pf1TnX1vq5X748MDwXNBrZzgl/LO5cKrAZFfmDOEH7sv6VH54fwQG7HL726fhg+/77th
FqchH6PQCWKGyf+FTP57/CYdxv3/N8TiJEgmWufIGqvndiu28zYd3b+Npt92yrtZzGH9u13aaJKq
TMk8xLG4F0f1UB7i3e1ZXOXnyzEWJ6EK9MKqEGHj3sgct7sHPzaWbvWrqFAv8+J/5F+3B1z7Mot4
oRaOLDX4JvJlppP0VTtm+7WPv/SN/e+EvVu3+Te8WzcrVoJCipiT/6O4V/f5D/Nzz7t97Kpd8zV4
Rcmk+RasKKiszWvxMDZxPlRByJjj6Elns9xg2OO8mK//3+otXsasQKIV4R3e+O1w99+m0w63h/jw
8aVyT7xMeZJjerl46OpNAApj9WxVx1x6tvVnA/Fbrf/+/w2z2NsyFsNJNDFMEWwdYx/Fx6LwQn3l
kF5tbxJ+qFGkhfBLqfwskX2NBUe+SuTpu1PbQeai/9o++UAxOyjtkOh3eZbjYGPZcXgnDTWGXXEu
mn/DuNIJO7DQ/fl3swY8Qq8ABIky66PgQXy5uCOqeVrU+Mp3O056N5aH7LEiQiZcK1FHsaZhJZKa
V/F9jDyDVWbxaArONCiR+b0cb5oifk7sBD+EkWIH7Edh0nqWb62FhcuXg+jfmJd5xva+iUJcjtMO
PrpUuup/72rVLgMPIFIrH8lQJ1vxaKzV5fZvFxKMETEuqH5yTGOZWSZAa2exteKHVqaGx7nLZM9G
c9y1jKlxi6gpqpURlwecmgJP1lzJRsUUeZbFhm2oaoET08KftSqFpymIw0dTkv0Hw5nsxymf8vsE
csFfFm7eChnoys/FU3XGn1+ua6ol8iBNlfjpayqIGdL/vYiiNV/7q6+H09KMCgB0TsWOjtblKFJh
W32QKtnPSiqdwhuHLn92KkPoe+Aw6cqLc7UlGYwSLO/ODJckM78czC5mFfBUTX8WeLrdVygXPWWl
sbZwy3B4XqwZ8qYgGAf9YkmCkv0J/B7dkdfZXWFfSKbxgC+McmeNerPpQnME7SpQG0goPbzc3prL
fh0AFoBZNjkpkAfqH0tGvYGBZSkFwn4tA54EKLmDXf20BhmAe5Yj+ugqdhWGYMIn2MYvFQYiquOa
QsTSnxjR37+UQgTfwy3A94VFxBYGaXy54JGf1H1OceaoajGPbQbYPlZSpFdtO0A0MFiDiS+Wfh6P
qjfwRjppM7B48fp2oZBBdljBaRBS+l2LVd0b8TvfYktQp55Pv/tnr/rTXpe6ZK3dsDik/41NB4RW
HhVvbdnyQvdGqn2VsXM5wn2mCspjigOAN1rF9K3pcfAbgmo43/7gixfzbVDskmeNfmgG4JYuF5hS
ZGSPSRWeQp8974airZHDK6lgQ3iP3chxVl2El3tsHhPI+lwAAQIyc5sux6wpq0JRnqKTH3fBlu6s
T3Etbj5rFi0UczCRE7X9wmtjP1O8CiqSa7WoId2e+AdfGilyKmxAyJEX0xc/ImoVq6z7NDxpgdDO
jt8qj1C00xNGRGHnIRU4HJ2ZZG44xRp4/u3me/eyvS3ArNrKPcITR0dnsQDTVCuT1kQn6Mh5chdP
eKB5XFlm62ZCFK9VAt7I1cdqKN2pmKZDMQaINMZCMj2j6bvfPB/quANgEu3sLtE2Q9qbdwVVtVMo
+9FPrIXW8CbXmxOTVJTvkaBg0ZCHu/zJlTLFrSbJ1UlJ1KR7jEyFapIC5s32lDws9pVFufxLqkt2
fXf7Q12PTC0edhj1cbA1VKsvR4bjj3tPnCcnLZezXVVmKeVlqbUVF8WXZl/nZdIdIx1a+0pGuYy/
+EwmlV8A4/xzJjksX81Y5IlQGVnElZm7eU9XElGoQlXcQAiKsKaV/hJDnG8bFOZRWK9U02vRyP5H
6US6EqN/+GsQb+LRIf9kzy7WobYGo9cNKT6ldqPi6JBO0xFTniR3jbYoXrEQEc0JcLvjsbvKH5EV
RN0G8p6+LxW1WPkoV6fnjbU8h2fUpkF1LGJ5iVYw1cVG3IcdzrnIn0QHZD1RJNcVelRdXAx3amOJ
bYZtzPb2fpjneXF4ICWBzaF2CoyZsHixE3l48CtBC+VooeNFI6LydxJi+1s0ErtTEBeRd3u8q6my
8WFGz7qpc/C09E9VglJMaIzExz4ocw8mgfFolLnyMPEb2QKmf6f1zdlPm7WsTLna+YxMJ3Zu+9Jw
ZSde7vy52ltXupMc6yHWom082ihLAjEdB8LtujtMAKDBH8eZ03l2ADVk041jRkaQOcl+lKte25lj
OzpbnH4zB/e8QZ728dTm+k7TqmQ2SgUOt1bK/ehXQ9afoxdiJCQkL381dFWryqQpOY5OOZp4Tvaq
+aVEuF+erzGr/p1ybwWencBeWAE2fTQ0EmcckhkYay5pQcU0xn7eiORYiFT+xLdJQ09DEeZVInyM
PDDA/wo5WHOgvT6ZfCdoXjN2S6FRsxw2BUyPUdSI55gsjxrpZpzv7TGLvoCYy3q3L81ib1ZWSOO8
Ue1PcdqNkVvgH/LbrHj7bm/XD38N2QVWdjNWhHjmcv0Nte2D2T/72NRSMHr9kCI21ibaiw7zU3V9
y1TDnSKc6SuQ4Qhlxr6oIxQOyil6BM/brGRxHx0fQnOUc+b0A/Du5c8xi77t5FROj03a/wnNuttO
WRW5ae5rKMDjF+Naai5taDvCvLi9FPNMFzcFAmQsAkAs4AxLSEky1ERzlp4fpQCbBjNA18XFH+aX
jkbk698PhYIClEmEQyH+LWaJ4FnThXFN9x+I1Etdiq/RWLUPmm/6K9fRR5MCaYroFU/B/Dpdrqcx
mqUtZaI4CklWd5MprEOtonG8TQvRr1bY5nt8uYR0pwiIoU+hVbAYrfT5A5X9fJRGvzloWiIZmwzZ
o6cxiPP8BdnA/PusWGg/tyACXjVJy3tXzs1x7wRphmt80Sjim9TgWXHS0VBHYxHmvOGGTlX+6c3O
esUaO1ZoZtWa/Hz7m3yw87iC+CSQ2LlB1UUxyKlBCviaUhydOtcKN7LSfjhEjSk+9VKlKJ7Saenz
CLy2QA45tfuVjf/Bh4LnA+ZxxgDCh148kdg9T+RLcXFsSlSN2gCYaj3V/XdF7rW7v50pA81VGWoJ
8wdZhAZSXnV6DdfgiD6vsokbqzxJmWQckGlKHpCDCR6w6HhtVbFGUJ7v8ovtocNmByNLkgqBHtTW
5WYsISlavgibo0Q//D5tLdqQ6DPqK0t5da/j3YDmHTgsnl+mt5hfY4dIBMhVe5ysRNkOjQQWTFTT
XpZGyWuqqr6DDn2+vaZXOx98OhgQBFHQzeBOnz/vuzqsiWC2VZhGcURCMvQ9u0nKbR6a+os8jNLg
Znlufc6Lyghd3xfEwnGVNP/c/gkfTJuYg/mi/TyrFCwinZoKVKDKA+0cIBxoa8FhdBV1mk4RspGx
l8PldJM261Z20/VHBfQw68AwaR7SpaSinMURVH4hjrkyxLSVOyl+0pp6Ld29fqiQRwJUBzaYxJNS
x6KdIoUF1o52B9XOiSL5tcdandiVOlgOh8pRBncMIxTQZjJTeBC1JrU7BMyzF9tOsry5K9ohVL7c
XvHrj05Pnn3GW6Wjfff2k9999KoYnU7tpe6YtIjzq41R6ug8x8OBSwYFJ98Z4j9+5PdbVbTFQWuo
DNz+Addrzw+Y7fm4sKD+L5n3EhhItTWS/qjIQvtHGyVUzaREn/76QFG8IjTg/YCthJ7k5eZOzL4a
68Lqjp3fDN8TLfk6Vw63KqKSKKGN/V3Ps3m4PTVAW1e3BUUV1BNgsZFxk3dfjopMXclJVofjyKb9
XAQNVXM+hgxDtszbTwU2sf0LiE4U2rVmMIkXFb/cZQgIjBvf0IQKKE9Twk9GKAX4n6LVhHxwMhie
hggkkV5c19YGBUDwMVkQ25ZbjSjmueEEXJsorG5w2bWq6FmOI6weh7RRTo0iZz4MlMGmfRpMfvKY
Vl1QPMc2gjlYfYx4TVtd074Ih4qfGxJZF88hcoC6lyOQqL/oZi61j5wn+y6D/K78UCpS4T9Tp9Qo
NUvAdrdt2PXmvcwtqrjVYFam2ynYbIAYDuR0m+Qt6KhCyptz44viq19AozqWRq79pIZSj7mbZuVI
Z9XSlGyDAI5peEU5xTssm9pkXwxFk50JQaU/mZJNDgqIUhC487Lkrm838rnu0uHfIB+cez0DCQjA
TGnsjT1ak7PvqOvZkLeU7t4ZQrVyKR9Ur+jaxy9xh0GHq8e+07hGV+MI7TtVjMCOFccvEooQrFeP
3jRafIARt3VtZsF5UgdfxS9Tj4Y/cRQGJe4S6Jl7IkIH7aDbU/QzqY1e8uzK0qQH006656jPtPI7
Fk7dZz8EybhBFrpQ3c6axPRYYGZeuppaWf1nFUd7yUW2PXz2SbdiT5jIN2/1sijtg4L8GR8sSk1o
cGEfUEmBJ1j9yyLRFSwxrMm8NrLxI+hTy/7hJ0m7KuZ1fV9za8wIJsIN6hXL22NSUckk1KyOttbL
XwM7EMDC/QL4VJTW2jdVSVARk6JUbx4whxtU3zORimODFa2MpBacTa/ym3Zwq0Q31F3aMPtDFExa
CNqbjIb+uaMV02blXM6x6eUjPivvGCj2Uecgelg8M7Edig6psfpooVq4QZHD79xUjfI76r0tBrzW
8IXUM7+LkHb/VINUvJMogRybuLJ/4F46rakeXQVOsxKQzUvP+0N3RF9cTh2KdWmjmhWo37DAZEen
tDJKoO4doYwrb911LZKpzyqJ8/xnk+NFaAEAPCIKzeojx5sPxfMz9FQx8H5FHaX7TGPB9yqbsrOF
+umXYCiDnZ/gc/i3Uf2sy03TEtEAUhaQ/pdXo0Pe2HZ+XR/HejT3+lB1D8gYh5Dx8r/UuIPhzuVL
SYHKDTkEkf3lUCo1IyKOXj+mlVo+JXGWghETIzdDkgel4nVFUHy7vcWuDgbtNWo2LDJZOeWixUuf
oCPa9KVaHnUF/nEepfkBN2vpQc3T6Y8kCUERo1jFcs//14t9bUIyh/hDo41y/pUScdRlauY0o35C
bhu/hijozR+T4XflHs5581vNylrsjBBMmwcuePzVR1UbbMapkcJv0ejLK2/uVd0KXC9BDhURUG6s
8CIfmJKmJqiyjFONActhwrJs16B3tVHUVvLUoVuTvZi/42L6s6QBf/GVwRgudvbUmWAjgEicqs4w
trwH/e8oUZGam4xOy7eyXUdPIgiL6CFLY21NjvLqkwMgnZsoUDl4/FC9utxl+ohCrmL7+sk3OMQt
Wi5uk1X9qTKMWvDo2eln3aErubu90z5YZPREyEko2LHLl2pwRjlodtfa6ikfCSZxHA6rrwmB4u8k
EJn8NTJV529DRihKMp6bqAb/5zZ0OdExgGktOb5yssJR/WoXRraDw6vu69HSfpt04YFIZaa/j3FS
3Oud7RQrwNkPvrMDP4oLbBYdYd6XP0AgCl7z25RThXP6t3RoQTdS3EOfN5fu4nSQwSmL8qGQc1xb
bq/21U1N6Mj3pXU000HRB7kcetZlo/riKKd4bMbanYQ6vaiVk8uuoEq5okh9PU/iVFgHc6cK+YRl
V1TvMOCeelk5lZUvzkZuclcV1qQJd/SH6Ts1bt2DFSAqVziZWMXlzK/g5XG6HH4xV+wVetRibeXE
VTEXu6V8G5dyo7oBEfYm41a9k5wi+4P+mPzc15HaHwZ1iFY+9kcrDvZiRsry91UDekx7ZEEGVnzA
S8Er6c7mXqpiCjpjatdkHD9YcRoNVL/Ntxx4KT8mUjOVTcibJ2SOY+3UwrPjjUjFgV6kGW4GVW9+
+1I8hQ+Jn7fZyve+PsqIEVG1U7m5YanKi7BEi4IxN3PLPEmTX0meUIcYCkIbjo9WYYUb3EiMlfLx
hyPOlnTwMOCALPuSttG3Tk7p9KRlabFNukzUrixnylPhVOYW2QP17q/PD+k9FSZeZFprSziBjliE
3Ce9dSqVxDlpU6+l2xRsj7w1EPhfGeyDr4n25wxdmGUWKeZdHlbwHkZj+JZ6ikGlPA5abD5HNj0k
Fb4taJ6sL9zGiMNNXvjWSup3tWsJraCS4bY3s6mxoLscuu/0Rq3SKT9FudBrpDIHhDvgXBiNa2lT
Jm9vL+vVd3wTSdE4krMO4ZU9uqzHLaGNXDLTuNiUih8e4I/HpxAX6EOiDdnfrixyPlyD6BOBIzLt
5TVoVpElpjquTgZkll1RcjILB9B+AJJgq+Sxco6lIHxVkk57uj3T64UFvEThD0wKZRQ+7+XCOp1k
dIY6VqcmatQn2Zy0xxgHUig31ir29+pFZ5bIKOAiQqZJ6XlxHoOUm90J9epE980+GKKJjxWvuYco
IU5kCrmgq0blWgX6g2+JhTb7hxGxEFwWcUVozmreg3qq08aA89eH0ksF5Oa5C1JjO0pWu/KmXWcE
qG6AiKB1MhtYgcS8XNMpCG1TkpTmJPl68qXEP6X6bcqRpcwc34wqn2uGevTVN4z0O8LyUXXgsfID
x7XtEOyu+7dfGBrkXIkiS9GoIy/jKDXhaAX2eKrU3NrJ6QxTEONvwra1+/a6HgfPCbkDSsncu2RD
i1Oaw8ANKkuZToIaQnpQMe95jjrZL/dqn1HYzQaK5JtBE9a2nEypepEnwpnQNXJ9HHEVjIro9fbk
r64sfpEDgAySDCEszf/LT1HoCRbLIpxOxdAI2wtNpU48PyRFOk1GqmZeMGuCeyJArmSfkXnbL7d/
wPWeh3PIrYVqJFZ4V3bMY4oCNL2z4aRXsfg62PjceXRgEvNuKkNV34VJYPc/jAYm2to2XGTlPHqI
PCGSR6b21szTLufOhdUY5AvisUW8fTolFp/AOsVtDb4Ago6ulpmX9rmIfw5tFoPjFlMefVFEEjvP
SlTZrbMpDAOe+Dw1S1m50ZebhU8CRZKofRa45DcuNSuGeQjUb/pH0YyOXt8PmUTiiKdiU1t3di71
j6C54OtRmR+EicyXT303cafSKvODBLMeS0zujGnt+C62DKvFliFA4sYgaLgyWfWnzJGU3FHusYbp
MPOigl3fBXi0VZvKtPpTNxrjAwQvo9oVHWpim9sb5npduKTQFJ6z+DmNX5JIa5qrCuui3pe2VuxT
PoPJY4CF8O8us8ReLboh2TljgtWFmyh9VhwqJ5LHDcyrwVO0wl+jeM4XxLu4dV4QcNDANWZEGa2T
xT7KkhjZQynSQHim4d0soTe6gTF0a9SQ+am5HAeN4ZmiCxPdQj9tMU7SOKNZJxjsWYk06Ee9haHk
dkZsWV6SATDbdmmWm14WTog5Y1mHuWI51Fig3v4AixeR6fIz5tYFFYc3WNvlsWnpa5daLtn3sWGM
0PgkfrRblWHduU5miLUW8/V2Yzi0a1HJRSCQG/pyOFT7Z5sTPA9aXR12djwq+UGX/OLg5EHslUk4
bCxJMTdyjdXbyhXx0dgQCGlvUsyh5Tz/+btmRdiWaTF0iX0vkelHh4zSFW0opDkOQVwJ6S4i74O5
GY7Z8wztWsPFLO7GeaVnLSA6VAAlaSTMF9i74fWhiLqRhPReqlMDA5Yu23BjGbtJUmqvGkfprg7C
tXDggzmDSp3x8LRnKCgtAh6FC9+I5ca5Jx2Pyk0CID136SPBTNPD6CTqvn4So248aVWvqCuH+6MZ
k+2CvgL/xu28WHABvZ+wmhlzTIut1TnJ3Rj52gO+a2eMvzokMKs1Q4Q3pfWLc4XuJFhJwpG56X+l
2QjSTQzTNI4Pciy0aDNGem3/wh9UeckNPU3ItDsndUOl68yXTI5H8W2oChqU9GHCz6mdGM+m3ybJ
F+wo9cFLDIGWkjsOVibOjdn6CHwh7q60noMC0B480JSsnMiri4HCH/EEAqygwNFVWtQnhmBKCl3C
zhHJDPjtKlou1guNTaWVPSvCteylSTW5oWXjgx92kz5oBtmrW03rViB0y80zJ5FU3uiUcyPiW77Y
PLmDFrmgCv4wNhY0U+FI07QpcqXvzJ0kjf2+KK2+vhsxoUh/zP5Bw+rtNN+C778m9TAMWugtkgfJ
RHTzFnt/aFRUW/q6lO+dzKSj2sphIe6wNwE6F7WlJW18McWnaJRlcaCqqbxWfcYl4o5Q9I2vfd6j
neLFDv2uT5XPASnpDiFq5NUydrW+6wRwRO4yv1Szx7Skh+kxoFm/FCIIzG2iACv1KK8E2lPq95Ox
H4Zu+GYUSjscLL+VZS+qq7bbQ7jIu63QAy3wGlUWjzUBcLAD5t/wLxKnSl1bmzA6djO/U+WS9lVq
IzTZZnNCh4b/Dp1RFg/jqOGlIB9rCpd2WxxvJIyoi8ztNGOot3rfJ8pTIovhUAlHDI+KVqvVVtUC
Td/0aFpb36N+ml7kAFiXqwQp1vS3X4vliUZJEJllHkfCBWqVy7J7XoCSVB07uBdKJCs7Q+3KR4Gw
9KfaH9WNkabIjBFqrdUMF0kNkOO58D5H2yiMcZ0tdoE2Ib9VG4Vzb2vl5KE4Uh/qbPbKzsbBfIo1
I/nL/sKs1QToerbjZNcQ4C+2fuZEmhSrkXPfZoa9QZFSeWobo98QjxX1yoG/ioEYDJguiBcmB09y
2VOJB5pHEMWDB0Bhk3IXGyFQL7SUZM2daPyNVKzk3Eb3a2wql2gCPqjVjHK8CY0gOM2nOFk5+dcL
zi8CBkSTdV6D5cmvfZvmsOjFQ2ZXxq9RKMkrCSyN6HrGdCqNtVZ8X4Yhb0vAtWcjzEy9ZSlzSCw0
hCCSxAOaoM1JZdgdDb/waPaDsfIqXQ1FCweSFJw38MrkrItP2+K4QBZiqvcVgL9PrRoOn6TZ0qUp
8Xq/fVyuh6KcO7c2+bQIwLyp1Ly7varOlnK7UbR7fSzy7ehESuRpTuU8cI+N0spgV7f1LPpCrZP0
B7MVdu/lVSmj86xmdDdOQrLCrVJHwOCVvD+aUTfty64w9orUD17bGWtl7eWLRaJJPQ7hJ3JhOnLL
nLsbK9ECajJPiROW0rapS2fbNb5huqPJLYaxa+McekltXcinw3cnG63Ptxf6red68U5Qa6GRDARE
A4R0FefgtWeWca9UpCrYSXv1pFn3Qx9o/qZIfe3zmI9d75ajUgQkWKoiPNGrqbRjISmTI/ybmNKL
0ppF9ZCq+ALeNUnbyx5u1KqBs71B/9zNGtP52pBLZ64G2OSrLxwNOePbE1lmH1RRAZpg5UTdaHYK
W3zEoa/aoqyS9kEOLKRMk1pzkntR4vTw8/ZAVyecgZAihr9ErXpGm17uFlAXLfVZUT9QImmObW0p
j1UcKsdZRObftpLWgDofjDfrwnLuuFCvxYKUrlYqxQzqh7ZDCCfR/fQnD7I6urGWfk6L3Fx5qa6O
HihC0FIzLgnKDDzFy/nV+Eh2xKTNgz2VI6Zkps+TasbTT9K/9uX2Wl69ivNYvIqg+rjCuMAvxwIM
40R2bTcPclmpD0o0SDvcYv2TIkp1V7fG8K+KFtzKTrkalJ40kl/gfVTUZuG7Xg7aW8LunbxE28qa
Js9pjXhrgjzd494Lxg6cj+V1cR6vaJpe7c95VIJTypk0/6mzXY7qj7maGk4jPxTKBKpQMsLxO0jD
4HB7Ra++Hnclod/MWwDaQO3kcpiCRpmuSYbyYFX2kLtqpqcnbj7zSe0tZXt7rKudyVi09vFVgF46
i2ZdjoX/7yCHUqg8DKGeHTkD6i4qkulohI5kuL6ZFV9vD/jR5ObCIbr2SBXBGLscsJBDimFRpz4E
Y+3I1PWVyZUn0FaHmkBnbZ+8hSoXVyN5PQ8ekQwLBA1z/jnvHqHRzsrYGo340+QL3d5EFTXizeBE
LT1fpQ0oMZWa4zqRUX3NCzP+BgoI03Exlabh5o4c7SVKjlj6iaH5ogFXKrzUDIdHuQxhNVNss6Qf
HeXeGpP7vEh+10PKVhwrK+l+EJ/6abZL2sIqvS5p06993NtfqkEjFJbTEQ6Am4xhcQYYKyHOc3ud
35D7lzOHnMi2gKlH5n0VxfhVMABqEMqDGZty7ZAqVfbUeyY524jkRmCHJ6N39EcKbgLShxD650gr
1HIT6aQ4NCpRzDtWg1qohzgcbOpNkWENbpqi37u1amrYHjKXavw17xGHyLYVrfT+Pk26oa+9EUGm
KkCoX83bL3nN8n0n4FfCjV83w6ol4eI2gH06z3SeJYEG0MPFuSydpq3ypI/PCmTTaqurkQZMCkg5
Qny9dUdzPx+h5jnGJ+CGUeC2hWIdUk34LyiRj091r/c/SSqhXJi+g55ulE7mTpUlHNOC9N/b3+Wj
3zpj401yL21ukVxuSKwacz9Wq+JsJor0bczT7pMkEPzBIsPaYhIe3xWGv8ZEXrYp3lZoVoCnBmvR
hl9WQgY1hhwcGPmZJlNyGEha7jotbE9RrwA21LLpa0zp9q7kPz0OIkm9cMyj73898/kFhG8DTops
dnEUYYjKuSy31bkCA+ii4Fdsht5OvmttMXzStLHZ8Hb6K13aRVw4T3yGY/NCUG8jw1iU3BQ9odBQ
avW5y81q29P85xvn4yEI1NdgbKeDkaB/neFCu/JCzffYu+PHwAyIDINO4XuOthff2ckNuVXqvD+z
uP2hqTVx4KqVtkMh/0wLu155M67nOdOA574P7xJGiot5AtbnCs2G7uxgwnNnmVB1ytEeNrkVaBuh
JdFTDe3wCcGstcLiMoGbZ0rji2sGuVlerKWMBswFJRnCZjwXvtMd2ylNqWLqDm3FRHmVfTneIeuc
Qh0qiYkRZR03NSyvu0FS13LJxdvy3y8hokOdkKQDftXl2QqGqUzzvhnO/jCqfxqioztDq6JzXZbG
yuddxtxvY83yjxQCILxQWb0cK+5CyUThbDw73eBQJwmnqXXzTgDkxW4OYbqkAJdJmy8LHTc0iulX
2ykKXfOOlswhyJ3glZAQz/sWbfRHrTBVeRMWgyYd47RPfxhGkiDQqyqZjpfp2CAl3vrG6+0T+dF6
GcyA308pnhbE5Rxseywp0hjDmTWlFzkW4FRcihnFHiuTaiV4WuRJLBj5EXc0sc0bhmGxQw0B9Rjp
V+WcimDyVE3qNqTSYnSRcrNP6Aco+6z0Qxe/lklQN4qHlTTp+kTOBJtZF5fZzs3+y9kmCGqakIPV
c0/6A0ffzO/TFOOPvpDNf8Mw777cXt3rm57xSDBQtGBxrxQtVL/CRhG8wVnCKGhrWnHq4VKZb02l
cnaSKDB5CjRlJb//cJJv2IIZNkjYczlJcgxbCgFQnAtewj2UeKzd2rT5hFZIsc34tCvn4HoL0WWf
G57sItzH3iRD38VXTeNIyZSO2lnQpfoGZampXU20yhPSGoaykuR/tIXoroLSpJ5OG3KxhdDM1qos
rrWzlVVKAKfDoVTYd05VudzBVNnzhkRX6H1UbpUktT6jQGYFKzO++qwOBSvCKkKqGdewtMGg01kE
E4CAM6gRdA/1apL2I2BOKPm5PLooPxSfoHkVK0WpqwueYfENQFwcHV1MkeYP/26hU8mwewOGyTmb
YCmYZO70TyklbaJIMs5W1XUnq1bHvZ1Ga5z6qz0FHJamIPJCpJJoDM2f5d3QnGhJwgvNOBdZGP1I
Qik6OqNvPemFmm37sMh2tw/Oh+OB/UFal6IOj8vlePY42ONcwjrrkZ5xhSK8j+ZmFIWf7C4P9lWZ
THe3R7z+pjTGkBKFoM4FAdHocsQInxrF56yeB0nqX7Mih9zaKdT5lYq2UZB1rxUgNumvdxK5F4AM
igIzTW1pFhinU58AIpbOY2i9OoHwvVxR2k06VwZQbtX+pHJTrwGdrw4sVzAJHz1vBEtoe89L8e5j
0sb4H2fnteM2sq3hJyLAHG5JqdXB3W6HbslzQ4w9Nskiizk//fnoc2NRgghv7A1jMAO4xIor/CEz
+1hXjrApUKZpbd4koyrf+t5x3m7P6uWWXYaihkzMRyFijQh0U9Uk3RqUY2gn6lM5xOXBwEb3VBue
+DKYJllR25P9uSrcnNtDX9lCYJ0WYy7+ZPDVFir6stPGJI5OxhSl02cICsq/Hers1U99QOV6pxZG
uGVCcGVM+uYUVRd5KAC2q6t3qsRCWa3jkynK4pebTx0q2071CY6vahH9uMnf3vVLLwKcCbTD332B
1VKayM0PXqnHpzGOZOz3evw2QPD51pRh7iuIK26ckitbx6B94VDvWQwX1nLnWVsbco4M7ziVSdQQ
uHiOFihdCnhMmtw7G2t4bTj8ljV6gQsOcV2a6O2wiSbDCemWGuneqmh5+qoeqvd6PWTVxlxeGQxG
PmkCkRy+hWsoeJnaJeFcEp1Kq4MCb8S98qXOinEEQVT999ebE7oodQMqkIsVl3l+BFNhdLUmsviU
6UXaBnUkk/6xEbmj7+o5F/i5WNjPbszmld0J4ILQeHFLWApM54MKL89GrFyUY83o+ac2bkwYam6j
1kGWTXF2V8qk/Pu3Et/qBY+LLwadsfUSgmtsYunJ+BQmBc1A2hwKoixepxxmMVblc9n0z2meFxvk
icvF1CET8HqwW2kprQ1KNVknJFwyOeGvWc4+QE4rKOqRB0Wb/n7jMBZXDGBVylqs6vm86oWWzulQ
Jacoj/UHkLjGHZjr7hnBhmJjj14u4TIUuDIM3PCUXsup1q1rTkZZwzepB/nKdp2+IdpQoaTaNM/6
xKC39+nVafxjvNX9og6li4a7G59KMSC0Xjg9yu0RhuDKvStws7492uUbzNfRB0RQnPPH03Q+kbWi
cUEbfF3p9eYUdJGbBY40s9yHnVm8IOA+PeVIM329PeyVj1zgguStS8MB8MH5sFoVxUvzNTlRlEzu
tazzTiD3YLzESpFunMGrYy05AZIM1ASs1RksbYhqKAonp47PevNKA4hF6CxqA0VmbgQXV8diQ4Jt
A7xx4YZasR9kjQ/eaZKG+QHRSOU5awc9GKZmK+e4NhQoFzqlNABIO1Yrh3BLRkFNiU9zPEqOG5Jd
DTJDWFsEXKDOX9odL1fJQpnkpSU6BOmyuj4F+7LT7VScamQGXu2heBtiW4HT0Glfk6HrPt/eIMsG
OCvkrIZbvv6PgGmyixj3ORGf8mEGKQNyTt5JfRi8f9zGrj56EVyZr81QwllK+UH726NfOfNnH7v8
9z9GV5KOgk8TiZPdJz2Zq977IU/+qzLUcxBqptzYNtfG4+Zczh9dOMQrz8fLwxCyXzeLk1e7w1Pq
CeVL5Do9ttyT9W9NdXurZnN1QOgpEM+o3xKEnw9YtHqR84Ikp37ywi/qqOfPhY2afuvO2QOg4m6D
E3NtOWkqQA7iTOBGsjrvntkZVQ/07GRShjT8Br61imlLXA37vNPz+d7rKtV5GpJxFgEtqPbviCq/
dy8SMxD2QKgv+MPz7+0VzApCOu4ntzQH+nMlcQb25EeZq1gotPpWcfza4YRlsGBvlw7xmtiXZUpi
xA0mHFlZ95+zoSMrN0C/PdgIVSX/wwUHoJZ0hp4qF8/qaNIK7CEZqfGpwOmn+1i3ffWgF+VUvmCH
LjZKu5eFR6C7YNygk/FoLA3j86mUlaENQDjFSdJ6CWmr1hLD3TGxgBV5aKMi85H94wLLCXRsOfm3
ckj8TtfSDyN1vYfbB/XK87XQj6BZgSfmUlp9eo7DD/JqJQdHK2zroxFhfO1HcejdDSE7G2GMLsap
IpUAmm6PvLb7WbbUwtEFbEFDG9zu6v4NEZk2sq5NTyLH6nhXhe30ZtphHdhNihSuyb3Pn9pEUbJJ
ivKYD5iw7MbW8l6mueufW73cAqQvX7u6NBeUKAd3CY60tQ2YUUoHZlAoTrm05BT0goKNb3KwD7e/
/crtYSGZQ2OALJGkdpVzRSNKABaYwZNuliOppKqIw4wbXOTTXZt/dlXjfLo94pX7g+YNfXKck6jp
rQteOqYj/KdYnrJIhk/TRDcwiAGfSOTR5v+SylM+Y63W+AmSEhsSuVc+doED/k5s6UNf5A12nKfj
bMqT0eenqlHbKdDspNpFmZIjsWRv3s1XVnGRUtbgtyyIofUq9mpPDxDg6kkXshv2BZK5GPhApmy3
tvBSe13tF5dOPgjhxUaLoP38KHfCsGpkseSpTkJsShwakFODdzWJTPTYmnlybxtGG9C6NK1g6a0A
a5wFQlDK9HZ7fS9aZSA+DSpBpIFENORJqxdw0MCV4v+oHfMl9+bchtoBdnRCidi1fCuL597H4Sy1
cVMZo/s0m82vU7+Z3K/32fIzMIOEUAKsiQR4FXYg5xABjc61I3TG9GCAmfpWqjLeFz3B1RhCMAqm
rnB/qLlHG/vv52DhcVLRxcloIamdL0dpQ3YYEbc5StUdpK93JeLWzHV45+Hy0wdGNrf3am7I8KHK
RPGl7ZqMbFIawt3d/ikXfZaFBrj0cqiroCoGlvv8p4zmpHapSNVjkYD5eDIlJOWAWujQfoYdkGec
O6WzgX3ZuvxaGxAkHzuI8/U9s2N0nxsgoYhxekpX79qorkMkNZLuu2L2NkXFzDbGIQCcGuIVOc6G
9Adpx9WOrmxO+nH7U9bHd/kS0rYlG8b4mxfr/Ev6YtKHCuPfYyGs6VDXqIgdWi1xs8fBFGBz87lN
3K0Xef0s/R6UswHwHvNmFvN80CTsuygWUjty6rz4s4VK7LjveZ5l7mdeoTUPIqHL5VdjTuh++4PX
oQdjA5QBYIX69LKLV1u4yBAux/8A+w8bx/t7d1DGXxUlLbkbJ5nsbw927dySPWp0cajf4DK32rPG
3A8UVgbjKJq5eI1VU+5U5HFyevjVwD/GIIhN8VnrJzPe1+MAS0qv7Y2Y5MqpBbsO24GXARreerfO
Jr56FJeMYxpOs/eoakq1K+Ejtl5ao0VmeXg4NYZTfKg8Z4tdcmV/sdBke8w3gNp1JSINo8HJ5tE8
dlJoz1Yzijpw9Vj5OnmJbQRIOW65dlwdkYQPnCdZ30WhPs/0ioDVMEEVWLX3mEgRH0LUhM3TMM3i
G8X7yru/vcxXJ5ivo6xLrU5d66vWKR5xfRKax34YounQRCXYshaYKZL/hqF8aGcv03b9aIanDGvN
jSN8bfTFV1EDMUVd21xFWnZcV4VJb/noyaGP79wM/P6DNmI3CDOgD3/aVeHIXVy3ThHUgOu3TN6W
v//PZ3I5UUTWAMMW/jdMkfPTbISooaDfqB07SBrjVwcju1dTL8zALNssugvHLvlHaXvZvbROPHxp
oDdtUUyuXCiMbPFSL0hTdFvPfwLg4aKMa4+noa7bQ6JV5kenqZwXdQy1GOSTQicM2aFs6zK5Oi5Z
qUenkc29Dn46OQyTbWTGsZjm8LMLeMePkCp5cfQ+THbAs6t/o6FGneX2fru2xcE28BQuOCr0Ws8/
t8yGnhKGaWB2Ugol982uS+81TQHBotC4119TXQn/UrSY2xJfu4UvCVeMMsdaPluVSdLWoNqOc2V6
n3SR5fs+6puDlvDBg95Ud7c/8tq2XgYkdSPiuHgkBFIzbo3o67EOVeeta3Mvfsl1DOL81JRtT0/T
GoaHbqReNVR9sXFnXpticFcA9RcI6cW7yJoratm35lEYaZf7Xjb1/Q4tlLHfO7qiJ8EUJtr/clmC
WsEoYOFeohZ+vq5O3XS9LnLjqNCDq9FYm0bVt5qkE0GrNeZHtxDGVlPq2nvIVlmofwsIf+2DqmLM
AkqYvaSj7lIH9TCq5Z2GKmoWaNHUNhurenVe0QUkP6bbx411/onVAFFhtGrzWFnR/EXPlI4zq4h/
miFqun3mWPFWreHa9UQaTsmddIG9tLqeIrw+O81u7CNI/PBJL7tC7oqxeK7q+qSUIjtoWp+61Ktn
3ZdhWG588JUrAkte7ffdSOnKWp9VeN0OBtz2sZnG0T4ofWhHaHSZw7HOx7m+h4UObcSUyZRtjHxl
qiFVUpZ0eR1osaxyBoj+vFSZYx8HpTD2yIIZOykL27v3dGn/4nfYyl/mglwRjEhTBS4nme9aKNmC
XD+qlWYfkR9A9TLW4nqvmfZ8P0LBP81tfLh9RVydW+LHRZYDesUaeiFQfS5MqTrHAnLXoZfaTItx
pNwZe9aMUuKIUgfNlf8hZqZ4TVkFKPvSJl/tKM2l9o+wnXOsBkNN9pVlpD36j94vRUSd7pc2quW3
P/TKHgYvuEBnyO+hdaye+MmYVXZR4hw7ZYi6LsAlLv5edkLGO7XvQuXOyKdGOXjmXDh+Vzs6SUc+
bfGjr1wV3HvQOaglUalcl3SA26KqkZj2sZ10o79Xm1a+15LA9qWV9Eo3AvVr2xcKCSAlKkiUvlbf
HA+4lhRZ6hznTLzO7WD7SoV7iG+J8HPXgZPeGO/a1wFOXsSWF2LsuoZS6804ZnnlHF1uXOhcWt0+
yaofEpxq2q0u1rWdy0WPQgJKixzR1a1AfXDqIkrdxyZV5rdY9knrA3tLIC6KebwHH9rsywie5cZH
rosnywk1QCSDePt/gsT59WvoI7KwZmgd8YMwQ+wwEQLxc7cfN8a5tnjAAGCWk3YsSk/n40TN6A2m
NK1jmsnIfAjbIZ0Qv4i88JOSZOJhEmW7cUYuKq+/vw2prqU5SM6xZpHZpVkMqeJaxz6qQlxPpki2
5K/Q9/d2rLgYKxUzOHujyrJHT4rpW+pJDZXOOm6rD2WqeNNGDHElgiEeJ8nk2FKvWAfGUTpqmdFG
1hE2qPZFanWPIEuudvdl6c3OvlNngVhSlGEUixap2EKDXtvQWC/TcUZMjnxodU01iaKlTV2YR83o
FoTx1GWOb4V5ae2EgWr9RlB6bbjFogskI2Al/lwtuYgbjmVnHFHGM9t7w6jG6lBCLPOeTVltCk9d
m1zAESDeYBTRVF8NJ4rKcjKjs46DU0TQcYvxvq9n9XsupfNmeciRVqEiPjmVN/+6fRlf29tAW1w6
CWgSmmvqa+sWuQyV2jkqnaD2NmMZzokT/wCpTgAPyWajOXN5V1Cj4R5EdJHiNSC/1cQWVQ5rIGZi
jTD9mkeiT5+0ae7TYO6i5nsYOk1HPD5Tav7bD2XTsIG4LqgeX8gIVYUxsdqZdcS7rtyJ1BbzboiA
233WB5LKe4A3hb0RQlzuIhJ3Xhnup0UiYe2WhY7sZJc5qIhmToZDkVSJ7aepax0cXbRb/MzL2xDQ
Jrp/YFB0pKHWqMlKRlbTpLl9zPSyhjpN340/tX5LdeHaR1Ff4eVGWYWRVifRGGVsKWiuHlGTsa2d
nvPAvNVeO+/LDi+i+9vLdqXoxHlfSmfc9LT01/GJO7gtlFJwZgg7tzmcIp6bICwKywuQMkYwtFA0
/dGrMqt4cB1qkb6YZPseirY73v4pl0eFtBhAOlI/KmnjmrRc6Q1KuFGUnHJLTT9GTZvgAVPKAtP7
DvFic5rbcOO0XN4LSya+LCdccdChq9OSTCDFCqzPT3poaV+n2GrDgADD/lq3JjCAMRevROAFCtjS
2N3+2ivLzMXHs0fPZyE5ra4ko2rsLDNt5TiCAHwyFViOMnWULy0QhcPtoa5NLPk4rWnuBBQ1lln4
owOfQXea8zGNTkg/1D6iCtGrJ8Jp183ZF4rk1tfbw125guDAcwnB+Ye5ti69k2SoOL6kyjHLY5EH
iG2M016y4MnebGBXRn49AY+JnHHrPrhyRGmMEyShiLqIey0T8ceHNl2EQJodxqcuLCf7Lu2HyDm0
TmL9DxNKioT8KFolwPFXE9obJS9KbCUnrezlwUzQ7p81OAeZO1PjSCyF+uztOb22hERI9GtoMZFE
GOdfVhPzeWI0klML+2a4S+hZ5gdvqq34HgiuUz+Qq1Wfbo95bR0XwhFICiRvKEufjynTEDFoc4pP
egsbe5jVMZAKWvNW0Xqf7M6q940p7Y2pvXYsFswb2hQLCWh9IpUZbLZeudEphs41+oKb6EFPDPmp
ASuz8WRdHYuMgb4dgELwmecfKJDTUih0gD7NhupVTdUyCBGq8HYF5PF848Ou7U3OBG8k2xP06WoF
cwepMge9klOqt/JfVcO79tBmSZX/D/cKMmBgami0guJdBdNNPNeNkUrvmCVOf4dpjRMGRtviUG5N
M0o0t/fItSkkM0E5gB6rivvM+RS6adtNUau5R88erS/DnFS/8nKy5kDLiTw2Pu3aFIIURh+BL3Po
zJ8PVuro72HG7h1docq7KU0n9S4LEUba3/6oa6/C0vBZICBsj3VwulAf3LTLwiNFeUvee5GTPHOr
us+zNrp02BI378FmIPL1bzR66pZ57bJC5yVycncwB2wSihUXR0BV+Uo0SpVjOnuu9BUDDylYrcVT
0fQQLEevujNbNTlgNJA2e5k3+dvt77928KnI0EEGn8a9vDoXWoSrXCi4wOOuDJ9DOCHPqRmJD7k1
ZzsrwuyoqaWxcRivBSLU3Za+BDQuRO2WX/XH5W3mWqQWIatLJbFOn4uiDv3G0WPjgIWCiZFXHsrI
9VHD0PUn2jnyJbTCxjzlcK9/3p6A39fpegmoOi4ARxJSAtrz3xJRrepLrwiPMsO4wK+Z7nvIn2UI
C1prH9Xeiw6RlrY7EKzWQQGlKIPRmLR9SFNnCjKnSneVlW/B1y9wMstzg14ArVckfOgfrap0dIky
PZkH+1g4Sa5+UUYAX3SQ0DDaW1nkfLO7TmSBitRNSEG4ice9koEh80VqTF8NPcmxpmgwFdpYuysH
ZpGg1elwg0EljjqfrsQpvNCwovBYqKWofG+SnRdMZkpBHCAx9IzKGcU3tUFI5FGv6jR7uL1eV15H
hG6QdYSUC1h6HXGM+OC5jZJFp2lsrOckQezKrt08MAVRrGZb0xZg6coRpehOXQRbRurga8if02it
qlOnPHYge+R3My/7k14M4X01Var3jNCPwDwhkpb9qqGM7QXVHG1d9FdOKXcD1ZIFQYpf4mrSc7pb
fTjPyjERcxjvqtxTCVkr8JX/DSmovIBcpQp9KhuYpd2e76tD/9Yc5IagSr269fsG2bm+gdcwGUUz
3GcGDWLfS4y5/mQnyfhzmDFECaSoza324bVbgquZ12YpUzP08kb8cUvwNgi9b4llxdj3e7eLRFCq
oXVXxKHi3SOW5/yq4C28NGZeH9S8jcV+tmtlYwKWuV3dD3SocXGivEr9Yl1uzEIJ/jk1lKM+Lbzg
cjKNT02picinMp8ebs/2tdPFOCS5rgHfYm0jhGODWtXREJ96CJHqZ1XPdcUfNQhsu95Moyezad30
J/TY4ZCXeaNvDH/tcBGK0RFB7QKU3iqgcGarzIq6ik5h3Yo7r8Tcbc7zioJYXn8RALfsjWf+2uSC
vGRuF8AMPJPzJZ4rmE/FXEYntDvD+8Hwwp0xNdausvMmuD2114cCncSsclLXEYViZR6SXVZ00sYh
fa/1JXDXvRHX77Z3tppnq4kE2UgrlDCaD4PCwmjn31UBVpnyITXfpt5WXvBoSSbkWfXwWLtS6+/q
Xi+qLQG+1UllTHYOUSA5AxSrCwxWzWWJVpZ039C8Q7tK10P43IbzqOSJ8RDOdvVsFk61cR3/zn/+
OB7LqJS7FvIaoMZFFfb8S0tF4ImamdF7qyiCccO0cfKD1bV99An+leM81W1uajsUIOsmiEw793zV
zNTxS20gq/zTVJpuCgMqAEmK/HSclzavStbYzaPUEZLbEU2DEUCjIxny+8lsBFKPt3fG6oZfPoFz
DXqcwgA20OvkJ9SHPpvLJnyLG8DzuxoZymyfEFpb93PXus4hGwxtekhkj0mzC+Y73OlDMdkbP2N1
9n//DPO34BK7B1u81Z7pzTZUTCdS3szKyefPA86Shg9IwDYeKER71W6uh6rYF+o8OaAbEd7YSAJX
J4Qf4FIh566D1ML7uq6Tq6I0rUTVi/c5nZIBNRIxjndWFU7oY3eYNN3dnvaL4egGgtlb5EW4WVGT
O985blQ7IjKc9D2bibz8vskj9MdEiSlXyrx/vT3axezClqWLTT4BMpQAZnXTDOlYR1bcKW/cetOn
rDO6oMyM/FCm0eBjjNDtpkyMO/yZtvpV63cMWCIACeCAv/8HyGxV5RtzNNRrM6vfjbhWXmrpYVfW
C++lmDor4KPNJ5I4/ZMWmvELLkK/dK2VGxf7xd1AZ514m94H9n+LqMH5XFtTObfpULfvWSWnf5Qy
6/copxrCHwYrfzSr6Ju0NjlS6ylH013DXxJxC1ovS2h9Pmhul1Xa0/l9x+rC/RBmSd59b0rdy4LE
ELXqF8RVEjZ6Sz13ysCa/d2KGwsQk3ueMBWcBvSF8+Etc6Db5XTWe10W+WsTdcWnQQ5m/4mQdf41
6E5r7+jiNu3L7JZavTH6xaqDvgE9iSz1gmZg6VfH2Sgr3UAwaXo3jMJQg1jo7mOeul36aPTZ2PtF
m00vPOHlF0F9EM+/Kfne9W1pbNzQ66do+R0uQA60MaGKgxM+nwaUuQZvgiXyXjXt4iqoWk17GIds
ah8INKzUz+tYvt6e+ssxbWI2KtoLKZ7UavUodORPtWLq5bsnInfXmr33ca68H65MlV0fcvRuD7fe
3dQBF3r4khFg/UUmf/6JqdXOkArL+l3MiRPEfTs8z00y3ymeh7FiVeqDn8ay+e/2qMuN8efLR0+b
oqdGDZJ9Rqa2WuAotYySsMV6Rzm/M3bTaImjBedx612/Ns4iALi0W/jGdVAGlh2np8QzuCd7JXmc
QwW9OBwranNjy64vZD5oQYMu8Bv0W4Dun09jg9q9gXeg9k6DsvFTLSz2g4s9Y6yG6f723F1cDctQ
4PTdJZsB6bGaO68TuRk2Qnu3cqP4QDLhPHUDfefUYotSnRO7Ni7m7xn6zxt75XJr0sGHeLIgxjkO
65tQazwnazpdfY+ayLnTKMF7D2kaTwLHIdv+aiA/siElc2XERUWKi5CMeTEiPJ/WIUW6uunV6N2J
0+YutJ32ztNyb+9Oseo7TjVvNDouTgNG3dRz6C0DbKKauzrweIH1Ep3n+V0Uenao6bwGkAHjQOWM
PGC1aO/LojvdXs+LPQoQA8zC0nWl9QAw7vwbVa+fqS4hzJWncfIy9oaxd2pzKw2+OgqRNRpOi+PO
+g0PIyfFtrGd3z1tbHfgd0y/SeNx48IkuVyf7AUVzTbh+QA2APDj/GusPp87GizJG91cpX0K60kp
d7ZRVOn30UZvX4Xkq2pYfRtdX3nCN7ADzU8zZnQyQTNq0sR/Uyia6d4eMjcK9DaLZehTHymbIFOk
7n3HQMCZUh/V7jY8ITCBc1+AjvhQe2A2x07BRH607Rmw/xDKj41RdCLEpKRp7QPiw5331RaA6DX4
sTVX+C6s2moag9FxSvkUlSGPuV/OxpAUh6Zhk8SBaGfDlr7tov36AI+qihs/LKzM7QOdjgM6n0Zm
lr11DxagUJwd4pHgtfy4yu0U5JDRwVPrB6OWHzwxeONLBmCmHnaphBm/yB00bvrktGFcwEzWi+IL
eJkY2h5FY5O+0GCrYYI1Qj5O+IaWmh7iuRJ3tawUX9fLzIIcahQ94b/S2okvB6uqsH53NXGchV4X
sKrDEh6OPw9lbHckENCO7qVKmftj24RtDdg0d9NfqsGbX4LLqXrlY2hNnX4sQNmKu3pEbO9HiMlN
vk+yWtfuhVfODn/TyBo+DrwgIer+gy1+FWObqndVnA1DgDtJb78bs1dj1Gqlurwbk2JWX130w9sP
eoQGQ+U3RtmlkZ8Zcd7uTUGFPPEdfJqyl1bDizXyxy6dxH2WJo5yH0VG2382a/hY35KR+37vjTgt
vKZ113rfUIeO4kW7UGqIZ6uOMI2aTZIX0QOyNsXPrKwwIikqfUz2YWYM1p0F8dw6eF6uqLsJpFLz
pRyUJj9MhLrxoZxEgnqcTbwHsN+AbtfncdTsHFeJzGAI4Z88ATeqzYPqld4Q1JXRFjsz7Mv6UfDq
upgFK517miAFwuAVPZWH/ahkRRQkaMFYh6SC5YPJru32d8RhcwrZpdEhiiOG3fsLlCnZ9Zo6Rmng
JQK/G9+Mi4F0W7cHN63Z7ClAub6yK6X0Pfx4p1clVpT5MVTCqP049Gg+f+v1xrQOQ+g67duMLpd8
qqIMK1OZpcP8byTgFe+jtuwgiRS4ChPSWNJr1K+xWQnbR3I2tt296ZTIGxdtYRp3tj068lnBWd4S
gWn3qmv6UWM1KojpbIIl6LudmYS+kYVN/ZWf4GJ4R+ad3Yuq99R9Z9K5/1y0ylz+rMh+04eOv9d6
BRVRQfaCeTVp/oD+aeLrbD98eavZnIqgTB3qk4GaaXXzDaQTeJEdS2ckjt/OUBBfSjN22snPIMKE
/1T8JBn5ijkloYW8sJl43+FChuO/JijvMPYjI2qnO5lzETyLlIo51n194tpBUeKZNQb9lHvzT1Vx
tELD3hkAmeXj1FmByAMsbw8f+j6q8/9y0yqS9h4JdWZip+N/1P1HI9dN9nnsRN732y/FOsjATQw2
AsyipYWEgMFyx/9R1AMQUJYch+xYakZ69JDh/2/Er/OTblbw1f96LIAVlJXow9HjWLOJjaZdxOgc
cewy4dwXpTXqO7eKwYjHsnK3pLXXMc3ik0aOB8h1cfa9QDDr5qTYI1fBURuwYwi8sPE+E2C3r0Mi
5cFQcv0bwVeq70r8do+3v/QixkCgEmgDbE6yWxrCqwiYzSESaLUIY2dN7vqGiiZvAFR8fLazhAtc
zctkI8y4WMglnQTWgHAktR9qtOcLOdXGNFS1Ir8JT6uSoIAnmd518LfHHzZJhvPr9hdezO4SZ1P5
JolBQwjXkPPhcgHnAZPu+htet56HnE9Zxz/T0cjdp7TuucP1VDi4tbXz3DaHWLdG7dvtX7DGEZLM
UOMiGjDIKRHBX3cCEtOiJEN8eJziIfxa2oLCxZ3XVjEOFzl0Q/suWyyqAoXH80dRTxE2EUZcys4J
dLhW2qfeCZVxAxf1u0P5ZxpCuoO+M1uOpswyMaulb2SiRUVUq+/JkKKSeoitXA3zIHeJSV65rQCv
3rUTxYW7PhRo0Pl57+X6e5Q7sgiqps+aImhCFSeOwKtyF+ab6eZ2tGuc5XYxykHN/nbn0BVfdMS4
eRFwhXB9vpSeAvDICHP9NDawzw+SDpp+PyCkUpHWePFWrnGRiROVwmKE6AyGY6GbrYLTBFncKpks
9STFbBov+F7r4w7bhKa8S8ZKavAoIzbyQdeVVmi+w2GJXqPSAq1dW47Ygj1c7GSAHYTJKqkATyg/
6fzzodzpUWs6yalpQjwUkY70gQ72B0tozU6f4/4unNH9H5U031AaWt8SpMYoffH/xbGSf15V3Gan
UpLSReDIdHQizVbQEz8sRTE6iFIxvvVoCcoNrOuVMYmiOTqsNmJja8CvbIdmlkS+J2d20gdI6smD
3UA7x00NVYdOzzZKD8vsnR2HpZEPBJNCxzLsWvYrRwSvDbOxOWltEYq9tHv53iYyhFBbFXrtN7OF
LxBcYHNDquPiPjTJgGBRUslkcjmP58tKWxihWM8bTxYaHeKxEp6SP8dJPoudk4s52pjXK7uab+Qe
XBDbSNat+1K5KBRofUN9GtAalG9WEQ3qrqncvHhSp8gUjxQI1AlNG4soQ8q2HXdx6/VJ4BYJBm23
78bLVebBW6oH1F8oIq/hNdCc4T709K3IDrXdZNnhQ2O81I4RREU43t8e7HKmSS5g+VM4RqgPrO35
TKNrjut5M3knd6qrt6IctFdR2h3N8GyOPt8e63eR8nw/wXEidEVADvQQx/V8MDTlW8/GZOEk2zwi
rXIsxWmSoMkaT6LTVWZy+lQQ2ssPVtqpSlBVnZe9l7CYzA+lgf97S0tEd4vWD4VRmNpdSRaifkin
Ms4epVXq06nziOHf4tEdvtz+8RcTReGRaGsBWCw6y+v4p41kNTs5Dl70n5z4kf1QfXPJA+MnTU9t
Zfe3oy3mYZTEFmMMLGlWy2LIWm3sWNpHU0mtY5wgI4LSkbWvytLd2PzLWTpbFEjT0ODgaS/qP5g5
nC/KZE2miiWFdWxRbV4SsGiXVHNzL1Fl2M1RY/oC3skD763YR7NZ/O0DxvCL0xXRFuEPm+J8+M4y
FD1NKvcYkoIkNIm8POXtb2OS70j1tpQ3Lw4XgF1uNeIt2qSLNdxqOENpLReB9x+u1bWB2c9GIFAN
eGQKmn2V5mJDSW09HrsG5CE4axidtAnXrOU0Cb3JG1T9e6/br67bR491andfh0IeSYL6v3yU0J+E
iYaYMiIldKDWuqJlgzoFAOnxh9OqdnGYa7Wtd6BMkoPulEm5nwp32CoCrgtJjAl4BLUX6LncosYq
ds36th66dFZ/eF6YvwLQzp864WyJ7V3M4zIKzL6lwwXtxFm9CFHmJrnpFuoPpQv7d6u3xn3rNdmu
mEyR+bpS/fy7A0hxX4UzRM0doALJwOpUoIPljWUZpj+mylb9youzfd9j29CLav7rRaNjx6Jx3KkY
X8DzqD0xt/gF/8hHG+xFOQ8HMr7nksjxeRrzfuN5WV9kC8eAmJuI8TcVdd1OJ3oV1WTP0/e4SDtU
sCL7PjKjLLALe8vw+mIoontK0ssZ4Oq86EqOIjVTJnf80ThdcYhdOT8kih59iDGkfL+9Xhf7g4VC
VwugFw8nU7YKBFFGsyHwWd2PqUW1xu2aRxf4IaaFRhvf15G98ZStIyO2OQ8zBU2gNDye6/6ypc50
6r1k/BE5pXOygMRSNhvVAYx254z5Hsd23MoWyf7oL+9LEkUVRg6oErpBVN1X96U5lOo0u7n8gXPo
6PpEbqE/k6gF4HqUvySnIFa4qPrTymfHEF6rq1NX21VvApaeuE+gtEZF2v9yum5GQRhF+i4qtu6v
3ySNPx8jC6IeIu360laA/LjmMlDVijMtDJXvlZu643ecYvP5QXFEEmqBm9UhSBYH1Fqp74HrZsND
OSZjGeRVUsQPE7jGXvV7yJOqX3ZuK3dtnwi8BoU15KJ9IkSHiqapiap0fp4bodT8zjQFzrMiw/XG
V3EqoWdiVnHZ/x9p57UbNxKt6yciwBxu2UmSJbUkp7ZvCKdhZjEV09Pvj9oH50yzG014DgzMjY2p
Jlm1aoU/fPq7/WnjRANTRCd/oNVHaD+/d9RGQ3HeLsJ/xkAb3wRNS/iHY7Ub0DP8ZmnjGst9efTA
HBH/SaIZHQJDX7b3VVkqAZBB43sgULMDzjL4Sj2lh5SB11rVvDx7YKso4OHgMeEFFrAcQImYM2BS
A//UA8R1/pTqTLz0wzGUSraVIR2aPbY6dI51cIWjt+lioJCDH9LaKHuffqqe/MBLwVDoWbsJVmRK
nGBh2tRKZT5OnllLn0jsrgpLXDQhgD7CR5qLfRVjEoRFzj8Kl2jUZQHmPdL02v4PWGEZbIuxS3v0
0ujkKqgBN2r6pwsVA+Bya7bha6i2OGqrKRlseCi4+fO1FGURW2h6MZ+cQTRoBAImXoqgSwqjSVHU
9s0R5CS60Xn7AsDxLh+AjKVN7ByaUuS72/tzWQL976rvtFVQOya88vN3kYd1EiAsi7ZSEmUbqxgq
nKC96kHoNEBqq+8+kEt0+6pQM5/WkvUggmA83P4Ri400/wbgVuSg4PBnussitulW+q6cXL1ZdqPa
G8wTNHeTy9E9oNrgPhedla0Bha68bLqnLgEVBhUQi0U+qJTAyRupVW8YxKSPNYzufeJOzkfFUnAv
qSsVH5VwXMnury6Ky+1Mqedxl3NTJQYe1OZ9/ZYnaXEfMak4qPT9npS4CDbu3O1XRNKvfOFFRHh/
uUyl6RRDc8QpcP77fzWLK8st6cC0zZtIi3pjMf/eQLuZtmaVr6lBXNtM8/00x7l5/L1UZMoSpWbG
oddvkVDs4j6AIdfuE3MMxWYqYLT7jd7VwW50K6kwjtLrxDddBdURrcY87u9uTPAqRECaFzjGzYS9
JQ50MpJwYBoi3nrE5u4hE2d3racyRAmGdHN7Ay9y4f9das4IWJHu2JJIpeJJrEOBEW9xFodPiqd1
OymitYx7UbG9rwKUl4jLS6ZPvfiSKIcRdqqyeBvEGD1J0fyacmX42KphhFkx/CJDVu2hjJLqDkTh
99uPuNxG89ukM4+6/8z7ow14vo0SJXSSLjTjN2XykleuagVVvqnDNo4U7/ZSV97mzFKdswHKJzpR
50sxeBoyBYvhN6WTBkOloT3qmZf+uL3Klbc5o0FoSrizuNCyQsvga6nQuMu3VMOMK4uQRU+CAAq7
Fzm7TprVHbphFqPVpsk2kdNZu9vrL4OeMQ9YSVjnzir1/hJigFlxnuUJonYoawQvCJcxnVaNWM22
o6GX3wOjVFdq0iUdgg3EwQSbQmGBDA4H9fzFguYo06jS5VvXK8qHukH2A77shJMAeJ8i3GbMTJ+L
oJW/vKrNH0CvtL+kF+W/tLgZfmY8x5pY3fwp/5X3cT6JFIQm3j+XMdyA81/k9l7TpyUOsSM/7KOZ
2JXqp4qq3VUeYrX7rFLD+i5wcp27iKn7tL/9DRabel6eaoi+ACgPZh/LTc2g0w2ZggRPpj3YOLko
lmDkJ9z8BVP1IFypwC4fFtNWMkHKPnq5oEvOH7YiZ4AhKPSnUsQFWo5ZtHPMKN97CBTeWW4q7j1A
nFtmofVKKFwGZh6UFh+lNK5kLE0ZeL60LUewe9GkP9ltmHyohyq+17OIqzYhSwKh0Ofbsmz1p7ZS
jTt7dFu/b5Jmjfey2PJzNOZb82cuLgCqL/KuIlITUyad+Rh4Qj02TBRfg5i4FaRi3OjSK9fsgxYX
7lzIo7cMMYk9T0dtacnWeSjYi7GFjpan0x9S0W89R/I+HeAt51lrbpIpce/+ck9Ro82lzAxDpqOs
Lx4ybsEFIL+cPPVCiT+EcrB/etL+HntevnKeL14nK6HLQ+lLu5BXu6jSRiOgg9er6dOUCpT/qPDL
amsUqKZhwxjK75iQtGtMnosTw5pz/H8HANNSWOxhWXZNjepT+pQlbXE/kerv26wXkx/w2J/+/k3O
rg4z+hFEtbZ4k13kNk2U2OnTEGCK6oaa9sNQ+uKnUcTd2oDr2nNBIaTBO99wF7oTAgwmWipaytks
8casLYPplirv0ZtNVuqma5+N6Z07w/eYriw/mxl1XLF0PZ8yu5y3vVSfYuYPzK6KUOySUGvHlavm
8hjAiSfisCZiXYiCn59+g0zIiRs+GoS25IsVJ+4XN3CbwCchbTn9YsJDayydNS/Wy7DDbuEIovBG
ZkJqNL/1f+Weo5plGRkaX9Droh+FlZo7ZqUoCoeJ2+7LcXS+22RLMdwnc/oO3mn4AkMoWHn8xU1P
FOBXgCUAToulFrpA579CZpbVjVPMC5fq8KLy5q2o+p2GQ6fe166ofSjGk7GdjBCcmVql+9vb+OJ7
Q8sAeAqvhCikAm04X35ycO1xs348mm0mug9tmprtrpJmUln+aIBWIuJ3VrCmo7uculD9U6BzfgD1
0oSgy3i+btvGlVljCnd05j677ReVkn5EOQZHzE1Vlx1YsSSKjHzXOqP2hpqO0D6IwEJR3VZyW0OE
z01+q2nC2KXrRO9ZPrRmp39wcisbH50g1k3fARz+8/brWpJJ+d0ETVKz2USK2fZyt/YkKaHRVfI5
1tSQRu8oETeKOjR9o8JwN6Jp043TKMGHyNOUj3EqvEPi6WW76Su1UjeqKaJPbdCGK7voPdyc5Sps
YkTX6UMDRJ8Nis7f52S1XiCUrnvu4lECAi/QFtpkrWIfwzJu2x3kk/ozNrtRM/ruEFT7trTNZjs0
tZtstLgsh9fUwl5lo8a6lxy1IVG0lYh5sdNR55jl6MnvGK3QmDn/ibGQplDbJH1Wx6F0N5Gh4/ku
reQ5b4bA2FJcNubeC6RbHmw3qJuDjUPsmtbXRbQhsZy7XSpdWSwXLhRSLNFjjFW3z3ZekVPhfvLT
Siq12bleoX0aaSZuC9OZvt7eNpePTpE7FygMz0h1lsZDrSXrulPs9hmwotwPVdDd22MCNa0dUt+J
9Y2w8mSrjKX7WtpOtxLTr6zO3BaWAELEJDdLvQkR2P0gVU8+h56afbbaXpV7NEx6/YD0hBr+wMWu
fYHqUOLqCXNhtkod2/r19iu4CDTMfxiz0j2i+T5TAc+/vghnuRjNa591xQ72LkZBPtt4/O02WrCp
dKX+9tfroQcLy8mmiAKEsjgQtYMgim2YybGB8w5Ec6zNeMMYr3zR8kz8sfGeXON2XgYHbmjgF5xB
MshZEPj8GUc3ETIcZHEMSXNdfxTBGCo+SaVCG7Ggi6tswCrWHLsyN1V6Z4ot96S+8Fd8aenWF0uH
8fuI7qgRj6jCVZE6rASK+SecxwlmcaQSdF8JErzwxU8UfeTpVR8f9WbM8+ehGVGuLegwf0lxqV1T
cr3ceSbTRVLNuXEItXjxEVg+sYa+Ko+eU4yQihV6mF6MBh0GDB+r1v2mG6EBhKqzH8YqVldNxi6K
GhJ52KBorNC+hAW4+CB1ktcJxjHRURhxckxp5xob/KJE/DLYQRU8Rei5yy9IM2nF1kHXvXyOutTM
/Irg/q2p0zHAu9hyvxDQ6nAjp8ALt6O0FbHP1JwKpBlHC3lntwSGWg5JqfuWI/Th4Ka6QJbHKshC
J4YLfoPDn/lcsM+fwIUnr7mHwZQv47h4xVlG9w6V1SMJ7wzxNIDxwIRsFwgDBT2/NBoZbXE0sr7a
TaB8TESsJ69R6LQ/gyqLp0+2AT7WD0OPnTNpFmgUBbjVp0xxgi80/T3jwZ6GMdk5mRNkf0Ipm/JD
isCN8bmIVTwboITUxtaKzDDY4nHQVQ95a2b9Pk3nwgedwKrcY95kDQ9J79Tmhwqq6LcBbFW8sQZn
au6VwoJ/2iXJWB/ZQkLbD0ywwVwJD307RwkbB6MXtYyU/e0jfmV3Ua6C4gf+Obf5F3uZywRmU5HE
R6tt+4exFsMnfcz7xwDBD06f2VR/lLSyxm1Sa4DTjShbU0y5/AX0hEGDUsLxC4hs56cJHgsaDTC5
jzUo87dayaJPUZS329pRcYBhTtRsYkU1n824DPZIUKrbv30DnGKmz4wJ2EVUI+frZ7Uz2U6mB6hn
RHG9T4SHlK2HM2u20d10qgefjqdtnhJXVk+SPk+2RfV3Sldu9iVEceZBz4xLfGaIteTwiwo+s+xx
Ep4eH0FDTY7vBmasfnRro3ns+67BtULP80fuZeeEq4DygMVedsKZJ3TfAFUNqLAlZZl80gKEj75Z
GULBH5Ksodu90uO4vINg3fLHm9HCvLBFfdhU1UR90VVHXDTYMHqCKU2UczX5SsQ4xadPK37d/kLL
cc47RZyWxoxO5GK4WBNOcYFeW1ccu2bS+p2i9sUnfA6LGuuM2XwnA86pFZCxZmW4KfKMfKMXSv/U
a0llAA43oKF9u/2b3lv5Z5fAnCbyDoC60mSC3X2+baypwH+tz7WXWtSZ91wGkWxfRgQe9cdQTZp+
2zWRZ/tZYXrR62gNlvLkpCXjs1YVXQTknWnMJ1ydRb9R205LYBIrbbrr6rFIv5Te0JeHNh977xNo
6THciTEfn2tsR4c3LO7zAYSUEaorSc5ySjv3ttHXwY6Ye43/LC98o5JwLwvTeEmkOd2DkJt+uVIU
xkdHD8KDAcE6+RpXFefSi9AdQgjUarJ7s5XtVwNNw2wbaUH8aJuZaX6ts6h6dHraFQcwEFJ51Iq0
yz97Vhzj3up0urKpgdd+zQKEW1daNMtGqAbrxZnVQ2lqW9Thy0wJklCROHkmj2qDhTLOMoZAw1MV
IqQ12kA5yCfFi+7y2Oo3oZ2h6g/RNPg4AZgwdilaP/zrwW7X3BUuYt17fc7hZiAFx23ZXImjpJNF
3g3HIheOdocFc/iMRJR4CEA0oU+S5d+qwIAuw/sZPk1wGldSl4vTyw9gbQQOacteNgoANwsYF95w
NKU+1n4LePB3btextekBSH9U26hfCa+XLQJQV3OzbMY8ztn7Ir4aEapsppWqRzTwjZ9q3z2MU5js
VRMlg5lw5fmDmwbVRnMC8dJQ6D7ROllT876sledfAZxpbhUCTl/WdsOgw9qhKDmmOmQpX1aV2W6V
YtAfGHdk4aZTCm24Vzsdpxhr7IoPxuAm8eR3VW4MswvgqOEkzcjpybLbztwqfYNNk+ZlSe/3VuP0
PnQWawXBdxn4+NWkX+osNzIrHS/uRq0J6NV3I63UpkzLbaZ3P7k/8mknpD49B+30CwTFlCJjXTs7
pVHwtk364lURtvKXst2cKJAiOpZRFH+0GpbDNjM2Qwk1hxdYms4+StzfJtZ2n1SvCJ/TrCm9lXvm
Iu1kPTq68Anm8R5F33l8haOsDnrrjkfCef2PHjXTS9m45sGN9fBjJGHpTIPH+XBkbZ1ux/aL+hb9
O4IgGigMj7np5p/2r6YWLXvULWRnH6ema790iHVgWBCGmrPDtUB5MZrsn1h48svtVS+PJpUWfV5G
B6xuLruGiaMNXtlYztHF345BcRyl+86xp2952yRPsor/ub3eRRXzPjime059Ry25jEWN09VNr0TW
cZoQTURjePgk21rCX8NM+/ZSl2FvBgD8v6UWL3Sy01rBfcE62mj/gq2O8FzZqMgmbqMq6veYTscH
5KSzHXYUyTExrDVZm8vkitEY54e+/SxSZC3F10Ok0PMk8NTjYAJAujfzsmzu6gDgjC+9qr5zixil
Gztx819F20NaVSjEp/usrcznThHaT2PqktfKG3K5URQt3kPhHdemJ5f7jl4xZmmEKBs02FKWVOm0
ciAJ1Y+l0rdbVx3kVrXr/hNugxgB68qUHYKw0cXfThlcLNcYw4KWmFV/lvgBxgFDnZChHwc1UjcQ
CMtNE5nOq2BIfUejIby/vRvehbjOUidYww6txDmyzYPKRerkNfFglmXnHNGot7VDSlph+EGa2Zpf
qohCPkSt2kpegD3ca7K3x30bwobgRsYNYtMZVaFskhhM2AEyunakihp66PFSaXYmmOc/JVzE8eAA
TbiTmopuTujASvYrd3BEvglQzNoKZCe8HdqavXWQrdYNJz1OO2gtsemmvp4XMPrzwJlg+OiKlb5a
0jIPQe1KPGNVpf9IQ7Auvo9ao38xjUkhMjDHcYGolT06NN0YPNQIs55yqIivsWxk8NhTJgu/Vpg6
jn7Rt9af22/18jijWzI7RQEPm8ePi2sWKWYhRa05x5Z5WbSF3Rwou8Ki6PEzKQN9c3u5paQRO4b1
ZiNwrIOYsC/Vn9HPVJSuUa2jJsOZGC1Msj8m7bpf435zcCqnmQ7aGMsccqnViR1wJze+RyhWuYti
R2+/A5UmBUkEzBd/nv1uZaUXcDC9IZr2tZNqtPWanLzt7385ye2c6oISZ06zeFN5iXVI2KftMcBU
jh+a6xGMIgxiHDqm1qfQlMpGzwZF/ydPZbpLGV+5L1rVFpVvIySu7WLkGGGY0yzYKKoUXeqrGW3y
H4onYInpbpF95I2H09p4+TKMzqZciGVh54BG6/IKDtNY2lVHUsuRwCkYaCSURcd4aIQo/dpTvC3g
ru9ep6Z77pC/HrVSlbK5kMYBqT3rbJzfis1kuEXay/Y4cnO+al4QfRcj7gB9HJuHaZT1l7rpujW4
42UawEr0Bqg1uZEvGI1KmylT5zji2Ay9CLY4NQdbp3SNu3Jogu2AXFZ7T3jM7/JQGGt6uJdXMiUE
zV5SZsDiMITPH1mYwoKmnNXHHF+0O7UaRLxR3YC8lTbkqQjVNcjKlRsAGBOXFG5vsIuXZQtCFcLO
x6Q7ispouu0QiEG7z2UOc6OMekRbypBSIU8/3z4SV14yyCZweeihEUCW3L82rabJjWR/dCmUshM/
IM98x5GxRLG+KZvfNX0X66mYrEJ8dIKxXYldV9eHjqbPShwMOBatD4hDBR0RIY9AxZoUIMgkN9IY
kamGUR9k7Dh7VLHbaNz4IBRLXZv8XHvtM0TFRWCPWfTSFNXojbzMtLQ7JnqqVb7ZYqC4N90ueDUK
HXMamwacPwxK/Ov2e7+yv+Ykky4CwYhXv8iLGHR5XTl6PPdU9fd6j8UHOjJCBW8bE037wFtLMa6E
bSCgQArmmSkRXF8siVCFUbF7++PgOvHwUMAN/ocYnxnb1LHT5gPM3fR3Oo8QD1rmBb/62umUbV0N
XbDRlc5GhqvXU+WgFLUidmNop0gS1A6qGaZN4/7Qmm7yeVbntne339W7wNx51sAvh0fENqUCwZHj
/DD2+iyZMRbTMdHi/lVH2MTYltgCM8s3gvIR9YTkJQppT28mE/rmTrFJcLdTB43lQxNFsWAYCpPW
F4OqIEbbDmrljx4zYaQIqtLDViQXjU97tjQ+FJrQ01Mp7bTfiGxw/lGnVvs6WQPnD2UTBpKG6EXq
91Mo1oCrl5vCnHW4sE2HPUUqOG/Wf1UfQ+ZopeEo7ZGtmtzVXEqfQ6rPpzzR4y2noltJxy7HnlyC
HD50BkAJk3guolwLuVbx1Lo7am6F9a0viwFnDtWG9uwbrszlPWHQTDf4fE3m90jG/QfOUOTtrBA9
e/Bllo19a1wZX3WhyfhVsyf75+2Pf/lO+N5zsgGklj7psumIGkySDI05HWE+a4YvURbxzcCLHzrq
432aqL26kt9chgRWpDHNPJjzSVZ+/hXqAZOZXulRTjHBsPZmpj+Eg/IpcEsClMBO+FdBJDrcfsz5
f3q+xWmUIKhDZxEIF7X2+aLIMMDXC3r1CCEJVxvba78bkQUje9Q/317p2gv990qLxoJwu9yt21Y9
Cl2M26JITR/tv+jkZupdPzj1p9vLXWYuCC/M6tkUtlT1y+Q0dSH2Z3WpHst8bPZO1wfOnt6Tlf1s
YNCP4DOagamWYTaWL6bUTTfxkA7eX0pdkLMi/YlGMSCNWcBxiTeSce45YxRYR0cb68lnVq+DAwzV
XRMO7cqxuvKG50yc0A40D9T9ItCakVuJoheUJ+hmHoBUjBi2WxmkFcQq76l5cm1/+yVfW5EL1AEY
wAa6yFYi5BML8C/aUauU4i1BBurgDeaAwnUuw+3UN2vZypXtOremZlrW7MSwVJmuw0ZrgGvpx6LD
Pmdn5lbnvqiZ6aFOpkMZWalT5z25OB0QzmaZ4Zk5C7z1/HSkdaR7Xe1pRxETYKDie8mBHmutr3TB
L7ORGU3IdGOmgNEpXZwNJSonQEOpfuxbITdaYzIIyqx+n6txuaGqUu9BmiZbO8dIY6XpdeUTckIo
qHC5mQFdi03ThYYxVLRmj2lWpQ8Rrrj3RgDyRFa53BbI2a3BRufYvnynEORRHCCJgTe7uFTjiuai
y0j1GFaFuRmiZDgIr5GPBRJLjxAKvY2npPprG5X6kxJU3qxoNO5wWc7XhCivBFzw4DM3E3DLrBh4
/nUpsqvCSHrtyJWcfZxqLf1dkP3fmYTd3i+03Jy2mqK7yso5vbaJ6U6jezH33eBQnK8r+3KM1arS
jkx9jYPXu13sK3MEso3AWbnGrq6F4OXcVaRPu6yZaUCZKT5C6tESVfe9gkzxUUssANGdZoUrF9jV
tWYcBbUu2LQll0DgphjpA89VGvnwuwvCrkAtQ+/MH0JSza+cmWtfD0oh/HkaO8wqFmdTS0xvqiFm
H5MWPqE5GlhzJ0WzR2Fq+sawHyH2eoo/3w541x4RhMisL8kWviC4ixLnXllP2jE2bNKOMFUfcr3K
8g1QAyao/2GxeYoBRZeG6fLuaBu3HAPaZ0eRosj8QUVTaWe4SuOHsZJZK6/zWhxgDEyHgmSHmcUi
ERC9K/s+TQjltpV42zQIcpVC29O/V1WvbGUXd9HKfrn2BWeZGXJsPJH5hOfnYIpw1xJKZhwdxa22
OBgYCIU5brJFxF3xtdpw9mxpbSUAXfmEs/YC3+4d2rIEl4xOLXs5mcSfuNS/cW1n2g96Kc0dl5xp
vt7+hFfeKhIgXMaYns76G4uj7lIdeNNo01+N6+y+L7o/ZdNb2zajQ87+xBJiZc9ceacsCAFk9l/C
PWUR0xy3gMZKT+toG6Uqf3VN5/V39CAteWBPB7S/ddHo29YKw2lFaOXa0uQeDm4IM415Sd2MMyvB
qjIxjoqjlC+gt/L04BhjDuPO6tPvVEg9TlR5/1/yHht5F7SraJrMgfV8H9khBMqIGH6cFDvd1o2T
y50WT8HTFLrVUZVI529vf9Zre4ikjtIFay2bZuL5iiFCX6rRGPqRtrHyEhtO4Gwr0SXpPrWnPF15
sVdmcqzBOZnRGiA1loT0QStVmoVq/jLVVINu5OX21slb2gYFknwkaPG+09LC79u8fVAMJ4yfo1IJ
H+inaG+3n/wSLIfeCt1A4DuoX9CGXKQqrpGFKQ5i2UsconV5FF1rmIjYDfGbqKfhA7dKe98kY/kk
R7vHyc0asOEuh/o3uEl61pgVCGiJdrIyt7zMoOgx09iA7kmqZtuLn6XVgOEcq61fArggqR8HJWkF
YK1HEED0g/Ve+ZiCrcIbohrXOHRX5s1sPqpZ5nYoNMHDPN8OoNhQV23Mlk1f/tGUEQR+ZFmP2EA6
h0hL87eiLrpdq8emb8uwfuitpFsJNJeHz4UDCvyf7HiWSF38BFrjNQL47vBCQpPIzRCDgRtoj7y2
mp14Pnalht9U+DStxJvLAMcoh+YscCYg6WzQ80cvyjZDMr3sX8bA6P5MrtfewwlqlM/A97mCLTN0
wr++qUCYzqgRUjewgctmujnmNUaxkXvMQ+0Q1amu+02biJ1l5O5bPlXBj9tb/vKwz2UkujbIonEH
LNnMEb6WbSBV50j1Kv50XWfRH7WDr70aDB9vL3V5uuhEAvAhf4JAzE27wPWbechlW6T1syURuJDm
UNzLSjjpzuvz4MHMgv7YRVLdRW1q1JuqD/XPFqoUws8tLT5Fxih+xakm2pWbej49Zzk7jAuwp0Qe
vjPwef38K+s1QrZYxNfPudSrPwPidXCdmGWIu9vPf7Gb8Hl4VwnT2c1cJIvd1HoIs2iBHJ9hdWCl
YhYRJ8ZsKdGtJiz+hJNt7///VlzEjSCxW3Msh/FZwtRoNoprZnconDaPMXiYQxyvObksNxPnkyCh
AzAAX+DyOs/fZGU3CqSmOH8qCzO951o2noQRHLUo/Wtq4PtSLsx/BAnm3t5iL82OAkVY5vlT7ATM
uMxcYKgQZOIEiDbyLbe1f2hCFOMm1UJj5cwsw9G89mxsgIsgde1l26NB0rOXbvY0DMyk4qyyoQHi
4BDaUit3MRZufwo8yL/93cd8X3UOf2xSZCnVxcdMi8r0SiXKnsZ2Uj/owv2qmU0E0GZ67PMyXTms
i08JtAe7mtngl+kUac+y3AFShElcUs6BQO/NHW3uaNwj8htOO8dKpjVbjsXZeF/Oo7VD2TiL0iyr
xibVa/Qk++BrWFSes+3qDj1foUxD4nee0n3HEFuujf+urgkGCI8noBswIc53q960QyhmG1GrynEt
dfR0m6Ia9oLQZuiHwbjG0p4z/n/FmfkZoRwSaaixWHGpbGLW+qgqpat8ZQqLfLEYpwcN4Ma9nMq7
Zuy8T7Mm795IlT71XTF01vb2BrrySdmvAEfmXEK7UPQq6SYDRmjCU6uhDN3Isf0gI8aaYPo5MrfX
mt/d8lkJ8QAgwCXMCJzzd2tR3pCuSeWr1EVdPGMw4/y29TY0XwNq2RjswAxPKZhqd9uqKc21rOXK
t2Wgi9U7xxMfEGcRHgJUUIcs0/i2pdYfwCRTfeWRcEDEt/JB44nXBqvX3i5PCxgGdD9V3/z3/xoz
hHpuakgoZyfdSozvmdtPL1M0mT8KbKx+3365V5cCMwyplBQVW+rzpWwnlI3h1clJxpESbFR8Ggs/
bGm9YLSRVSsZybVP6dC5owqhl8YhPV/N1IdkaEHXnrJJGvUbgsa5+mIndtl/pgXheJvJ67r8V6Bp
zaG2qB5Wkr9rn5IAj8QR8YHNu1gfi6QgQNUsOZUhuhh+ZE3RP6RJ5ifHaKxun9sDMiz/4QXDRIGJ
QLeAzuHikfG8wj9VSU5mYaNwj/Ook21KXvN0DJJB+zuhiPe4MNO8bToUYCmXcShoh9oY4io9VXDO
crpKVTg5xzx3c/1n3Pfm37UI/s9yDggAoAd0GBYPF+iQ8rQwTk5GC8f7daymOvgA/s767bbRGpH2
2lYl3PzfxRanIpM5c3Yk5U8ooKOT3BMBi23biOmuckS0No29thqMB8SAGLHOMLzz72aB3TQ7Jcfg
u0yD9m1IssTdTLKwjFcdLqL1H4IcECFaLZTE5ALa+XLUqEIZ6zE+6YrR5b5VYgOpFwze/dygfjyE
vesJA/RT1/xWMyQH/8PJgDYA6AtoNiLDi8S1ZL4lwtJJ0fStnR+NMzoHLenTnVAa4xX7TuwO/v5c
kCx7AFJoK6NOcP7ArWnLWAfvd+q1Wp22Xgrt1dejqOs3uVqtdu+vfk4Xo22mTIS5ZRO0KxHZKFGS
PtmRMQtN1RpS/43q5Age9fVKjT1v+8WNRdMMgS6QKYTVZUI5Bm1TtMibnTzZuxVqtvFkfOhBJa/E
livhjC2KbC3AFC7G5UOBzgm7ujLyU4DZRrbXYuwABj/u6xHXM2WaHoSTmWtk/auLUt2B3NcpcJbS
Lb0ROVUn2/QkhwCl9mRg3OwrcuibbStSw95rU12IlSe98vkI2XAFCN2zken8o/59I7rQTvVKTU+K
VeOr42vU7mbtV1VQxnC7CmDjt7fnlZtqNtcCZfyucXiB7gbVmIwoHZymXBRv5gQagF4BzgIbCweL
/onRC/DIKKAVvBvaaXT/y/oAO8ntPBq+y2tjguDgBqikneiU5NXeKtElcNImN56yaUqrTTToRoze
Wxmo7gbt7879cvsFXHvjDIPJobmpgXMuApKnBEkbB3VxqsLKeoy1ovhM4h7gAqO2P24vde24zKzl
d0VaqpFF7FHMloAkp+JUBKE2bHMcD8IdsP1y5Z1efSQUtYHKMXkh/zjfRKK2KT9apziFkWv9ZDzh
+nYjC5jZRb82Lby6FkDAeSIBaGAZ3tA3sUupe/mpow/ICs5wKui2O5CCjTUCxdW1mAvNUtqM6ZZC
OqHMewkzKDtVqZVqmEH1zQHLSt0+aPAHP93+WIuCdb7yvVmGk5uRNI5Pdv4SoXtGnrDK/JR2iX1n
K6rluwCDj2kPr9yXw/Cnxlzk/vaiV5+QySOwGvJiZvbniwI4nYTM7PxUp435mLWZ/D1adTdurRbI
2fb2YtcCHDUcWiTEcO7/xc2fz3N5TWXnJ1mROYe6MPLRj7WaIZ066WG38wpokfvbi157QmB+c1XH
xIw68vwJvayIlNic8pOr1iL2Bw8EkzBG90MZOmsTrKtrzZQ9eMN0ApYyu5j+2nowBfnJs3omDTbw
/52w+nyvaMaqbtq1twl0aYazUWBctsEBtJVl2BenvIEN/hhnRvddj7K62riVKt/6iibd7Ve5tuLi
VcY4E7h2ZhcnQ+I/s0fNIsvBl9X1TsvryH2gXPzL5u77oWCQC5QE5B4PutifSdV2TZ+14mSrUQhC
H3+pQIk1Gg6iwK1KS4qP/+EZKSjIL2ZdjGXItKZmKjUvF6fIifKDS2rjG6JUcDM380eujDVN2qtb
5l/rLbK13gpzLHILcZJOiFxiP9U1UPzCLn5kWumujHGu3Qfg1xnYAgpCrGoRp8eGDxfiOnRy1LzO
t7U96NAexKrfzbWNwr3NAA4m1ywMdn7mykF6MqSpcKoZl3yt+uilNuLgQaAP+tiO3t9BZN73yDvA
im4f8pPLWmlqZyBz0YmTwSBA32WM4n5UWbSaKl19Kgr6WU0Jt/dl+6sHOQVMJ+GpXCvN912OX7Eo
NEX4g6aH2MA5zVpltrbk4oMVYYGDAyHrlDg1psmiCj4mUyPv4G68FejhrnQRrm1GUpL37Bqy2xIU
SX7pTVI3i1PNrMncOomDI1aQ19VHq9bTNSmfa7uR2h1hHICts/rF+S6JlKJKw6hn6weW85IoMkaz
qCqtlSvuWsLJhp9HUsAmLmAF/dClWEJYxUmWox18cPVIlYestKtDSYb/2FpdE2xq/OlUsN6lsZIa
XfuC/159caurTjOnKy6p0WSor2hOh80+zzXh+SmMVHXrldGav+y19zq/UGj96NRgpnn+XovaRmMi
0YrTIFFiPOiK1lf7olPXwCHX16FCgp6BIN1Snh8tRdrNJPEn9P+U8pcXa3354tEm+Uv2/fsBn8n3
CE7PdFBnkTeQ4o1iQpDzVFdxrhyivH4wB5Q0ssJ5joQIiv9wz4GsmVNZIKkQi85fYF1ipErmKU7m
gPuin/WB2I5hNt3VVSvtTWR5a9P8a7nfbFoBVHQmGC0p6Pig90af/Q9p57UbN9K16ysiwBxO2UGS
aVmWY3tOCM+MhzkX49Xvp/wDG2qKaEL+fGgDXl2stGqtN2T1ZelS96RM43yfK13hZ10Z3y1OW333
6nDPlWNzY7wIuvqsZWNkddMp1UVRxvadWy0d1lC68d8CAOCOB3j3XPdp/jDpXLe3L9nN4YLykchG
AN/rcwbdhBpl9K66IHOD1ITShq5f4/rnpyQWR5VjvD+4o7lnw7a5YB0sUFGAl+rIq/ylzsa6Kb2I
A8elpH+n9BmehRLWsPOm3hzeizjyTHjxpvYWlZd7apO0jM0J8lLyj75wPiEsYjfhKeny5jGLhNgx
Xtg6vAEj2ahNk37SDbqOmiBIA0hDvh+kfu5dipwQZpXGVBvvEcSz5p1jdTMclARe8jxZXlGjeTV0
/dR62QWau678PXTQxh5R5artwQ9bkaY/bq+ZrcmTPm80CqhvcyZcD0+YaON7sShBa7cUtDQtJyFs
Ws9e7m4H2jqxuYx4jlGlkDoK14FsjBqrKeXR52RV8reo9Gi5r2CJlOcaHDzMC8vo7/8gJEwzoGj0
nOlyX4dcdATzZk8Ul6qri/jJs4Av/jdUmujeRQKf9ANuoka7c9mvO/2/j1VmDxYsPCg6bOvc2p0b
R8V59HvaLpH1s1sAZp3Jpgrtl2YO1XIszDzX7/oBRbunfMw1B8G3VhgWMkfmGPe+UwGav2ubLk7e
Y+jZf739VbZWGNpLUvVLii2ui3CdsKO+Qd/xYtbR8rmEtoJvaJrPOBV73h+k/ZJ/wh8Y/3yM6xlA
UGtw+3lGXGYYUeGsctwDn123Dt/j7VXo9PoWh2L/H5yDdG1obLKFqNKsZoA3tygTQ8kvPSSf9qjG
cT1+1vHFRTOZOvnBy9K/XHcp7J3Rbu0lHKvAy/AypkO+Wm9wdQW5D0fF0Pa59w12nFCSg6ZO7R6c
ZGszAc+RGpWSw7SGqZVTK5S0notLh6RKeNSTcP5PS3IVvciw/MvqtD3R/a2hQe1h3WBCA0pnNTTc
GYClzQlbSSnE9ByLpcXpunLL8fD21Sk7QeDVQV5R/75eMdzY1pKVPL9Fhr+vP2ht0t+76tx35y6e
x72lsvkh0SPjgCAvh8p2Ha6oh6QabKATpZimuwQNmMBd7Mj1E5E4ziGN8X3dOQg3P6UNpFGWhgBX
ra6xNmsQHtWV8qKlLufeUklrZhMs46/bX3JzaA5IRtJIakNry6UM+5wyFzy5bUUkNGf6uMmB3JvJ
eNDFFNtHTE+KbmfrySR43Umg8A3ynrKlC5tj9T0zo8pmdHouk5OJo6WmZe+H9oIB8uLO0L6gmryf
1DC8x9Sg/khtsP779qi3kgR0FU0EYtBuRU/t+gdYzsSdQj3/oiZZmfihULUaUpeIgMjXOu4tnd2g
yJY49rfbgbc+t4ehCvrKbEtQuteB0znlcqbkcHErBcNiGHYgnAas7I60aruv+MVOe55Qm2MFlujJ
yhiw/NXixdfXGByhFBdROmN6zjxoUO8Upe7bn0q6xGhp4cxY0ZHL++xPUmvMvGB6AMqhn7M6Y5u8
tkYJMrosRt/8iKy0cAIPZAHoETcvf0xu3Bn+YAD43ulVbV1fIJCkXRpWOa/sJlV77uwZw+1Lk6Jl
dqrirJsC1+bg+wQgOwVfcXte1xjd3/c5LQ2DBxIHLbv2emLrDh1PN0up9rej9s2a4gdz1Kn1q/2E
SZXTZn+16RC/S1Wn/aZnZfTesfTis9bP1vPtX/J6ulGg4qX9f315mGDXP0RLpspZVL28KGHXnHND
cQLsi9IYuDnCabjf0EbwO2/qPt6O+3plE/d35Y7rRsJgr+MOYCOSwXHji+EM9Z2em3j8sXEtcciT
fpFTXWc7WfDrY0SG5CEjFUohMa2SRceBTmj1OLbmdZkdpjTV/q3HZEneFY3bKadwsidxh3l8fGmd
FFurKFOy8Hx72BsTz48AHAr0VtaDjdXEJxQBSqugxe2k5Kooola4rxm95ddZZ5+cBI3ouY1x8GLh
zJfEHvlLXObTI++RblewYfPncKwClGDVSwDM9TSoC8mUhmgaJQ+BwfTgLPm9Tq14/JpWRdP4qBr1
iMQNqTunB1EhjHyAi6k0H4xw6ZqD1Tdhvqfc8fouk8puAKSZIkgX1mpJ1voikKyb4ssyuTYUaLPW
ijOtM4Ssbk/GZiD4K9KUgDxkXXxp9da2mrSJL43hNfcJpQsENKES13f/U5y1ZVs1q8CYtIg4MYQx
JDOzZDznTt7uwWy2NhWVJOQgJJiSk+V6Nt1WVTPMy/AkzlAR8im0qeqdifrLeG5sqJ3oYKmNu7Ok
5ba5vp1ZyqSm7GZeRYh0XgdtUFRRykhPLhGM8ziApDb97Wl59GGqyim/g8IcU5cfl+GuxNEw25nD
zRXMiOHdS9oMtsjX4fXE6jWjaZKLGPrqm2PE4/shFpF1niKAF37exWiyRlVqL6eUYrHpa9Mw2iXY
Vlf7VdZ4ah1vz/bru4TvAUIOeSRK93C0r3+QMFVMXLw6vaSjVX7L1aWl8SKG5WQXbO7bsbZWMJJx
lBCocbFpVt8+7mqt05Y0uwhA59Mj/H8dMVoM4729MtB2JGiBEFaBWawfoBzWYSbijlFFpj0fayCe
4j+kx+u9ps7W5+MBSdYM5oAH3mpIaa53jaNkYHD0/IM6xdUPZRD/zMvs7MFVt4YEXR8+jtwI1Lau
JyoPkToqeiu78DPGHMM1r0fJlrZEtwMQ27pjSeCYISisNpD960CqMag6+IX0IkSn3g9ujvhTQe56
FGNrvrNySw+AOfTDzqtn6757GXZ1xRZ2WTYlYsOXJI6d+ZNXjXnyE6GUJPVrJ66TD5kbDyFkF7Xp
7wZFRE9itMM9tYitwSPfAL8MtjksIDkLLwpsKT1kq8cR6uLEY5kdoygyHxBkUL8Ah2o7f+khLL+H
HrXsCQdvLSReKPRcpSIDjOXrwEk/xpXV6Okl0cQQgHkkkdGdcbalorHt7JyCm9FkD01WQGTCfh3N
i2eIkOOUXlCmyU/NPHmfvaSeqSBOyefbm35rXukZwFxjUNyTq3mtBoDrVp2lIPNjpMMqfaqFj9V2
mh6iLrL0Q+cYYGXrLMsTP4LodFC12HQ/3f4VWwOGlU3tHRYV8JzV52013DgHKBcXN0Rm46BOiVY/
V0UyOr4xVIazUzGVp+b6lkF1DhrEb7Li+g2oQ0IQY85dXVNn+jVY6rexR2c7RZbrK9jndCfc5uhe
hFut2qgxZ20piphvbGTtCbcix3uulwV0B6/cZO8W29okUjYAKALW868KpkUnXL3VquhiY5+Qvy90
NewQF0P8OrlrsaD/ywmb0TrFSmvXf7Bw0S0G5MTxhBHWah65Buep6kZA7JY9fsJmQ2r2K3V+dEtU
xW6vmc1JlC9ZdOLZJ6/qMPMIarUlVtxo4wE7HSto6l71izGNj7EzOW/uoYPsoG35G/IoPXOvN6Vi
JjN6Qkp0WUyznI64mkfeUVn6NzrjMl9AcliY0tDMpaq/iuOMgmK40qeXTjTJU9q2hay+KFnRHISu
9/rOsLY+I8cpmx+gLF2Z1ZR5xVCEfcMbYqL9hQ3IYlo/lbkyTq47pt+Wydg9xLe2AzBHPqHLlYyw
9PWHNDLKBTaIkUtZRMM5H2KvPihZJRCgQ/7heHuVbAZDSkU29bgw17UshKqjCmmv+BLrRlucUNaq
Zl+HxC6QRkKe5Ha0rY+JdyxQTlncpYR9PbTWtpW+QlvzUuEaciwlQcaBI3xCGzn5b+HV/et/i7c6
WTQYK3Pa87pB8rFE00H8Z7Vh9lw2/XjSxiHe+Zjbw0PihVIkG3xdUukneJUYU/Axkc/6F1TcozXb
2B2VPW5zYb3rA781ebwBJNqP2hGsmOvP2dhh0mh0GS6DXWrzoVaa+UuXidC7I+82dl70W08PFiQW
0cDhKFit5k5HCWQcKSRccq1RTzqluPsabHpgxyqeyq7RVQipqp6/YMnw8+3TiE4GpUWOMenhdz1O
zIhyFbeX7DIL40euTGrq21GXBaY24WEXqfn32/G2bghKkBDVaLCQRK7S4iwrOqtUJjgNjt384meJ
8ljgp3oa7Mq4J8vz7r2w1ZfT7bBb08nrAl8bKa34iiMHOZ4OuNODquwn/WEaqQ8dWltJnsq0Voqd
tboZTHYeOLRBw6+PUeFUSRepcQ5KbuguEYYp49Fyhv7UOmY/nf9gZDqsURRYoequFZ9yNSlFauV0
kSL4BQjdFc+uktPH6az4T653+nbgOyCISMLh9WIppqhYBgRjLpPSN8u9g2vDT7uOy49oSli+mFGt
9vUh0puds21z0SAaCBID4jMF9Ou4i5tY7ujavKUqdYaGV0q1nCZ6podvHox56RwfNcf47vaX3Tpy
WCz/P+oqP50mx0l5dvEoTZv2h1m57gcW2HK3JCjz3Re8Yp2dVbo5TjSxuZtgV3JpXI8Tr582toWa
X8qSx5W/aF77bxmL5MewZJ4/x9p4Lkctq3Y+78bxQ3eHOh6WEfRl17rEQ1lSsGyS7GI306ciVOrj
4GbN5CPppxWnaRji77Crrd6fuzz3Dre/srwnVgkxweGqQZDDoWxdvJr1ecRhvssuud7EDw2vAPGu
Upx8r9+98W1l5wPFFdo+UPdXa8hueYAQhkEqdnFSlDg8YTRVND6FcvFt9IAvlJk1/rg9uo2jAJiC
FM7hvGNeV7ek208lxApoTrwJcF6McxHOmFTXKSoWlajjt9dRCAe+BslnWqDrw2CqMguLvJol20bl
0UPz6HsMYGqPTrWxM5DlgBhLsZX8YS0QNmhLNw1Fk1+QTaXEq+GZiczcNPsODtWxHzWxvldw3pw+
2dqQ1EZEluRj8sXzW8E/3moTOCPJaOrJJ4A7Y+srRJpP0Vib1V9uE6mIuTcYZby97AEsl0KO5BlS
4V91c9whW1wtsXJK/FFzmEQTfQaU35z6esnuizjRjlkVJX/fXjhb2+Jl0NVyBTELSn6ANRrWsyuJ
OTGOpFkS7Rl4bMYxQedKWsrrtBG87zLOBlq0jleJ4SnLGn14tuO0O/7BeCSrCcdtco3fYiIv5s9F
uhTirZsDEJwN9TgiVxWhneIt3s59uDkgKKlgTAxZq1mf2nFuiwbvjwv+z9ZdVlpTdLI8VFJ2zq3V
gpRYe/lmAdhMyx8I3TqRSRXWiiWKR1sd8YaNUE3W/RmXnPBUa1F76GClvlsa2+h3vuTrwFyAdDjg
n5IewaO63glNHOZJZk7FYxrG87sorb72XMYdbMJQu0+yiYdbnU/3t6dvteMZLdgy0mAgeFzCvJyu
gxaDWocW0ODHyHXnwger4nXnPDEnnhpWaODQN3Z719LWQKHAuEB1SU5fSZ0NTRTqKenNo8zQz0be
efe4ehd+hD3ax2628wMC8XtBVwf274HiJguRgrIUspKr5RPFwww/si4fm9noTkOyaOYpivrlMSXZ
2HNLWK1V2nccojSt0IKGTPyqidY1SQga0fJOkQYYU4qbh6mfF+q0V7xcTx+B6ELLLi3VfLTOVg+M
xtDCfCg67xSHqKqEs2l+wi988KUR15NwRbVTdlpP3e94MouhTWlxsa5OrzHVNWWsHe9kJnnnl0qa
H7uS5Zmp+XTSxagBXBd7dfD11P0OKkW4bPY9jyj57y+OGI3c140V3Tvlbt38lSiiOdXCTu7oQjY7
lYuNiZOpEggKoI+y67wOZcE+b02MDYrKOlaRLg6lLoodtNwqL2N50D5Alo52EHkvaOTrKFYzpqFR
Th6cxCj1I7OyT2aM+YGulcXZVtDdqrxxuUMuRz/d3u6vx0dkKFrAteQ7bc151SMPGFwvmL+p0ALA
DPY5tlHr/9+irFYJ7oWFHtqDd1JTzTovtl6daA3vkT9fr305FlYhbGG29/pxnY2aUZdG653QbJW2
iKNJrRnNEtcS/SkRnbeTTW99O8mno54MkAkVrOtZ4xc0rYm5HWNx0nOyUIekLaPvXHNbo6IrINc5
ui+vKIlqqNatKCL31C6ufZ/BXI79Vi8dIFPGTNEHEONbx8XDBDgN2ZfGUqSmdT0u1VnCfhJadl4G
t3oU9tw8IjKRHm+viVebGL8sbCvQmOHAkhN2HSXKNFsYGbZVzaI3B9XmJp3aMj0BHC13Qr3yLpPe
XNSqudPg6Ell3etYil0rSqfj/tNFTfo1RyDljkxBWQ4FZOK/zKIXH7kFkpPRuXHsi8oKn4Td2b+i
outJNRFJNXd2xKtzk19EawCoMd8Y/cTVL6qXHGOAcMzOXtwVD4XRle8m3tdHXm+ov9uL9m5GjXvn
MNv65C+DygX94twkqazaGrPwM7qz7VlobXjkDSgOQ4q79ttnl94reokATzFGkz/lRSir5esqMaHM
uEpQSMKiFAdtMZd0E9Oy/oNoCEz8dmsBK7Omffdh1itGn2PS0SVISlBVcm16SG5nnykRNXuCha+2
JJMnS3hSVN6me7Z6JwyYg8yiKLMz6g/JBxVNLyimmGqm6Muci9R5IxpUk8sXXCYjoyrKVbT6mMDK
wsHUuQVms9EREh2nEzpB5bGJyM1uz9urmwi9R6m+9BuTSVq9OtP02NSj0hvCk1k6kft1QJyguLey
uGofzJxX4iHHJETvsTW3sOgZmhHXsNu/QA7mRZlADpZimuQZsH7Abcqd82LlqJowIiftlZMejta/
YWun2nEqjPpjaCVVtXMybMwkLRCJ3IPVQC9kHSxaRm4/lUwiqyYwimWCOY5wJG0qRS/WQ1asXeq3
3vZkLOAfqK6xOVDXWk1nmWfgktwuP89j4Rz0YhHHetT78wKv8iNrtj+KqI0PS1ZHO8Ndzy7dkP/b
JeA9IFeswbAitI2lB6oYFNgwLHfS/+GvxDO6D1BvoWXjUNl5B1sv2iDNYuQN3zazUhmOuhldEl5t
NKBWWUCbOpETYuoZqIXrtgfsIpt/8B8xTgOAmJ3zVa7Tl6vodyz4B1LqAhm6dcs5SbyOAnQ8BFE3
6PGpHdBmQvR3bh5yI9HF0WuyNP3k2tH4INIyct6TMnjR3e0Brw95fgTlJ6rQsg9F1q9fL2UjVvIs
89IxgB5X3YeeHj176ex+SuvOewbIJs5WoXufbgddL2kiQSzhFcfikg/w1ZJ2MxzsUTceg7FNl+yb
tji5dRxBjlvfTRt5hgPP3PHL/xZTrrsXe1bwBRanBoEaN8D8f3VVRrPh7OWaIU5Kqi3iZ8nRFe80
Z9cnhRwpOh9UUaWMCq/k66iqUlmD3uVzUCrd4p7QThuGIy5mmea7STdOO8t348OChCTb+20JBojp
OtxQ024rR28OcEuz7wZLRF8zk3t7mPW4PvRzmuylSK/XDzV42Q4GGCcpZauIClJujRsnS6AtnBS+
pQkAt00ntAc1UhX7fuA6+CAo+OzUwdYQNZTh0PgBTODy6JG1zFV2grtBa4XJPAYi0pSvbhv2vZ8U
iaMd26X8qLuNA0kYbPfHsAvt9NyasfY1VJDIegD7LfbMI1+fWmRunBzwLgDMUV+9/vDeYIqqHOIp
aNI++oGqRPQuq9Rf/Vgpn9lUzhP6xOknrqu9bsTrQ0SmjGBF2EySTbha1kvaF12jNGMQUtw964kR
HSOoKN8A/WrvyzhOn0ewUY8myNInRbORELy9rTYHzuEFspSj7JXwc0hVvrUcpgGVxwEBf9trEbkd
EAtCQMheDnGU5N8ao8l/AQevvt0OvrH4AFiAdSZDhyC11iqMEbbsw4nB5/GinLCKyR5bb9IRC5kH
cRwt0WHZp7ZvrCew8gC30RlF7VqSllZ7ekIXFwUfZwziKk5Os+nMgYN1wFFXs7qlQSrKO87MPbeu
VwrHv8OaUoWa2j1FplXYTFNjS+B5CKxNXX7MkjsN0DapDpodex+LcEpOQzVFZyuznhSZ+WmYxt39
wQdH9Zcri3cs2en1MqcUx1mNSn1Ax2L46SEhGMdqTJcWcManME6aT0KJ31hElTvdwh+VpgTIDADV
q6BoXIlFE+7Ehd/adwp+L7Vfijj89+1jI6104A9Is6G1TjwoIikRnaOf3U0tp5czQ3pTFbU+THri
RAejy7SnGTfgeicP2LgjZFERCSoefvDvVuMz53wKs6RgFTt1fQ4LEX4cm/ZL2RXlzsrd2qzEsWXn
Sb7oVlkdT0S117thCmq8Tr50zTx/1avMvVeiXB/PjjP3T5Heery9sGTaObA3RsldLy0EmUqIAqsT
Mlxwo6RyOwc64uk+G2gM9CGt2nfGoml7jYSNU9GhrC8rA5RNydOv16kR5+4SJd0caEi08gapjWNs
Cv2BJzaozKT4V6c08589pV9MI63/efNCIoVFygjipiw6rjaqzSN+GTRnCcwhnMMzOSVEZD+pmzA6
THPvxe/LIenVowNPYk+IamPg4G6AMGqyhQq46HrgvZHCn8+mJYiHqP+szV5ZH3isZAOI9TmBheJS
YGhTfKJVoWCFliZDuadW8Mp2lw3L2Ujrlqc1pqTrr9+bWTjmrcJUe+5ApNKzlGNkoDPxWOrJUh5G
Zc6r+NDQ0C4PyEhG6kO5aGl9pHpr64ciTePmZEqx+L/UMk+aIEvy6tjro0NX7fZkmXyQ6yQcXD87
D2gNQIxXcrcLMEcMyvUpUNtxvrhmaB4ctUnLnTAbiRkcGVAYBpuP41u/npfByoWlxcUcUF9InZO2
qMXJNHpPcu6KtLybrF7decJtLQUguiRmQL5luew6pMiiOk31eQk8akP4KLbD8GFJHfVDiQz1E4RO
O/cnzW3d+1Y14g9p3Vjmm99yiIlTqQJ1Qm2ALPH6J5gIxCjCStWgGh1N+DOuW9ajJzJBMS216o9p
JMz44FZufkwGNsbOwbqVI3KgcrACQ+M3rGtq+BwkeYjEZOAa0XgXp0V/KU3qWEilJdMpsSGR+FY6
d+G9Ow59gnL0MtA3Dh3V771s3nkLbE0I2qkkySC2ecyvTkCW5VRpRawGCFOjENl65ruupkOt1TrA
BjtGUxXSx7PiJvVTaDTR+fZK30iWoARTXKSILk/GVcIcj04MiULTAsqIzj9Fvzjv6fDE7/Ja06oD
OXJcHe1Z+lrcjru19EkWWPmUEziQV+vQVfQ4ytpBC+zaGMMExaAl7z+03LUIwYSuIsyDXjtJ+N/t
sBt3HTKSHP087KAirSvfk6GWia6wq2IlM47Ijxmf3VltD5oCoRagTXpqJ7qERj7lO7zHrUyNFhoq
aJJMz027un0s+PJhOnZLMFCASg69mvVJx8u+1ZwvuZf1qZ8OMCd+COT14vcgpQCTZ6iMIMgaam82
+5IbUKoDU8Wh/o+8wmoTlmaEs3zNlVCirDVmOH7B/oz9Wa3H4zy2wh/Vob1Dwtd76FNUscLKVP3O
iPdQk1vbEVFR+pnYurL+1qhodO6j1LX4JaUyND/n3q5/TtmkHLouSu6TeTKOjmJXYAz7ljr4kszV
O09QCNHGaNo79zd2g2Q/823gpkq8/fVXifmr1B115ghRyHuL2toJ/tcyHhHJrT/omYo8SlnGzc4m
3FiVCD5xIIFYkSSZVW6Qx3ZV0iWfg9lTOvWgtdU8HDJqM9Gpst3SggnYYR7ohlN9TE2Nut/ORbSR
hvE8pUtDUxkgyVp5xlCoUPeoxgbxrJrnOlwav3Uh8buFo7092wQlLglbELf40KvzzqymdqCtxgWE
kW4wdynsX3Zk7Y8ceI96h22o381pVjzXvWE0d7f3/+YuBOrENiQNo4u+mmGlrMxOUTVmWBuSw2DO
1gdNy8Crudi4v5uUqjki510/WYXJI3miOu5bTQU99/bv2PrgpBU2LzZUHzkArxdarlaNZnVy0Zsa
jnblnByjGp95hEGVnSHLEa1yGYoxlEOkVwBpxiqUgetLj3yCGvBc0p8bO+9OeqJpz7cHtLWEX0ZZ
fVdsXhQQHpoaYBSsvFvqtml9YefadzHl4aVEmOKcoyH74IF9ub8der1pkWFgefI/8P7mJltjWUnh
EmtylznI2tB7dJ28uQANTL+rc5Gk3CK6V/p9BzXxdtj1xY2RFMY6VN55FJhS8uJ6Cgs6Nq2OOHGA
huUCHwi0jecbSTPfZYWo++NsJzVl0rr53Ah3aI95Ru1qB0y3XkbyN1BEBEnE+xal2VUq5Wlj582Z
5gSzmw6Q3Oh4mketTUFq5FnnvBFcS9JIL5KSNEUVUkdaoNdDzj309Bt8GIKIVP1rUaTNoejCIrAX
b3yecVCFVe1qO/naOlP4HZTKMN+aaX7lgx65fVqboE2DDAzRwavdGRyvEM7nyszaDwglO93p9sy+
XlDUZBFFhyXE9NIoux5mU3dMXVy7wRyieaH2on+OJ7UNrF7pkmOrdNVnzRvLZecW2AxLrxw2Nq0V
iqfXYbPeqiwzj90gSnXrQTN67KuTwfSe+7jXj0U5O4c5dKa9o2h9PvB9JWBKNnVp73A2X4etjNxW
h8RjDdV2j9aYE3vesbBNTGluf9aNxUogivsQTZDF0+X4X9TazbYPRYQbQlA4lE/wlujPTWjpDwW6
D9//IBQdOA4FQFmv7rOuaszEG1M3sJY+fuxaS4cX3NSHUY+qncWyNSpp58fRCpTPXl+dHeRaB2K7
F9S91Txqaj6egTJZ38fB2bNS29gJlKFk91aiG15lkPRavUXBtzjolWh4aheH7YcjQjCGUfyxqyfv
4fZX3FoZyCDxWqM2DGttNWGTVqGz6bRakCaZgHC1ZP+EejzsfMCtZY8JKixuykfoU6xuDviSgETI
6ALXqbDunouuAyfiCOuhRtkhvDOssLwbjMTdA1dsHOAQrKkFgRahyLYGDDphBw+gz4yg1oW2+BgV
zu9MPMXuO0vRwgMgQv2usNX5fY8Dt3IIrWKXrbC+NeXeo9fG/YE0gsE+vN4SVcna8SJbD8a+MWHo
mk51bPMqP7fFNCD2Z+c1GUKa5P6i53SHbs/v1pd3pOot5U3KtuudP3IcNKYZGYETd/jxTXV7P5Rs
kESJ289zorh+h+Pu8XbQrUUlT1Y5aORQ1n16kDMKxahYCww8PI4Jrb6/E1E1P25HeZXn8WXx1pKF
4d968utMXi0rN4YgpQdl6aXvSlosJ1t0OJcpQj/RIXcApin1hybCXD0X81Idu8Tb07Tf+MCAsSV0
mTUmf8/19OoWwpFL4WnBZJmDGZ3wqe7MAwpShXYoJmPKxGmg+xTpB5jG7JGdm3NjdWHFTVWX1jVC
smv0RWIM/WB3qhn0YxQ9JoWrfYkq4ZxjVArFYV6m4pfhlMrRdfu9mvLGUUU9QZbmORW5QleJCfdJ
1c1ZYwZJAjXsHpXS3jp0cBsvRjdZdXxqxKjq0c5RsnEWg/RnzpHAl6TNVUoWRo2njrowgwl1xlNo
Ld0nGG0uAhSGvZN0bhwevGF4x0CxtZka+VNeXGaIt0T1WNd6oBhpWZ1Fq4/2cWij2rQAySKCfIh5
TFhPo6mUyecGx+WHcqy9+u27CQEnJpdPzUSvR4zPTkt25Ol4EHu554vEzE+uU5vLzlLamE/cSplJ
HugUUNaZnzuPutuZiRGIxIv+qyhGtf5iNd0p6tzR7+PhjYwGmWryBqdSiaEkDCdvNZWLi0BdpZdG
MIzq8jMfM5p43fKcDLWLC4Yzvl9Sr9gpxW0Nkv2CCQYFIq6FVUxTH3rcd2MjyDuMqyn+maCFQLRq
Vm+eeBTvAbk349GeZQXx+GaQ12sIMU2y1wG56iQ1k6MTmtMhQcPhgP5yfkcC0z/cPhQ3zgMKG4gy
EY4S8LqXlXETpBi22UEeDjq6YkKLvOlHHM9uf8LdWZui+7DzaNXiAxIr03lEMHkPovl631CtRy8H
DpckG60No1A+qupY5HbgNqZb14eizE33IwYInZoerDQdBv0kvLRMvwC+QLr10OnV3Pt5OGV7ie/r
z0HFE74Ha41CMNnT9eefPOyH5qqxg5KieH6Kqq5/l6XWcIgMM3vOEMB7drvM++Ya5R9c/MQGlo3V
CnWQVyLfU79AA2VZBWO+DNOBWwSZ36ivMuegqFU9vB9dkQwHim5a5Hcg1X/dXgqvT0qWOf5g8D/o
V4MBvh77ootKS5TQDHAPr0x/KYvxbigWO/Ub1ch3DqmtOUdQD3FhrKagZa4+tEh17kCztAKnTOaT
m8blOWti594Yu8+kHuE3D9u5p9KIy7ulH9Jy5+zaDE+ehfIlSAR03K/HmvRJbeE6ZwbEm9+DJFN8
KFjhpzHWUNeZw/pD3FP+P45Ojq2B2fH23Um0Nr82qDU+OasNssj1L/AQbXScxeEitoriy6zmnzp9
rB6Sadrb4luRLIIA06NZyWP9OlK7VGljx64ZKE18n0d2+E+UmOrZHKb4jXU8cB0S6YD7CxVLWQK5
jsRF25SK0VpATLyu/ohWFiKGZ7r9xfSxiPtojI84AHsXcJhqFCzwGL+9fQlL8zKuPRO45fo0S4ws
zS20toJsGY2gzbvpkxo3vR83GN7dDvU6Z5U9OpDYdEqwv1wjvrM5M/pq8KxAiZCfPKCsAeQ6so3y
++04ry8ElI6p5fxmuTOFqwtowZmoNuvGCXgpx2fNnZ4R4R9iPwtVw6/CZa+EtbVaqFxRMuPpz1m4
OgWimluw6YkXmsM8+V1n8A4SY1ne20NZ7yyY18kwg0P4QT7/uX7WwZSmdhoeOE5AY8/+hjzI2AYe
BlfFv7M7me1PfcSowm9DUZkPb/+sHDBo38oG+CuzVFf0o6VmoR20Kl1u37UU91BXlnVQijzN4IZm
f/9BQArpsOulB+16qK3R6G4VuXaANFwt7t3cyFvfFHn0NLSFN54gO+1Vyba+LoAYlg8JN89oubRe
5KNDM7jGMCs2uX7dfGyGcriPncZ+suo+v1+SSO0OuZuUexXBrTsUDgmZMKxlWWK+Dsu5maFCywpy
WhNMAWhGnqptlr9PIRAfNUvM82lE/evz1Ktv9Elle1ALAdMoTaE4i9accL3CujCJEzcoQ6U/xEuu
nBK4ruexUTEWxTV1Zxlt7BZoDxyqHvJ78iOvxqqrFQVu4lHOtR4A1rnv0cEr/hoNV9up624cBKwe
Kc4qvyyZ8HUoZ+L5ajYzNTnaoyfMO1GkDaFyLLk2wApy9ghBm/GoOZKZoe4ISOU6Xjrkoe2ElB5L
MTRoTyjeh8Uu6r8Xde4+FNmwB+fe+pRUkSHUGzBpaMNcx0ucAedrZbYBRpblsZsEt3EKYHMyZmUP
lv+qwUh6J5VmZVaPeSHA0OtgaVnUXe5FXoBrhXUWRaJ8Kdx0OXVlM59Tq20PpmJknLLOPBw1JJcj
mv2W9p1yrLEDd3q9Xfgpss/HmSsvzdUSshOya6OhgtfmKItDGoq/l7OlDaclEfmDrc3GN9NsouqM
Tk358/ah9PuWetkIkt+BHQpaDhNFcA+r76C3bqTjgu0F+aKrEGTLsvNHx+t+dmoygPowi+HB9Ir+
pISV0vtW5eB6annCzI+zObjfS8zdnhzF3dvHlLdX3wUpN5JhHiVybyERugbCRE1dZ1WrIAes6RLT
E47dYwIUu/WpjglxiLOoMBDQCNX8OMyz89xavPP9/8fRdS3HjSvRL2IVc3hlmKBsySvLfmHJsg0w
gAgEiPD198x92doqu6wRh0B3nz5BK++wODQIDYWrnlVbX0SN+Q+ucUU2GAoKQNdkBmNVtvJC9WUC
D8ARNkrFEGDNl3XO5eMPGIUC5IJoxId3sD5McoILsSunLoM9qTiBPHm4a8E3un1FliTTJbFbtL0s
xZoS1WbjFi3f9Trq4lysIqNDvFWZPu9VeYQ2M1iE/Qx6NMt5hauDvXhtIJ2F7RG+70QR7y9V7afm
GoLP0kuMZjXF9qrxpl+SSE33VS0qXDF4K+FiAH/6Yr1Owk3F4CcYNbeg8yXpQJsjIndl7uL9tCAe
IerQYnD1rxzJXDgYOvFEtdNEZwTYMULZyzHfVJn4qyTqaBKm4xQVIkrvkGFYuotkYWzu9x1X3PcE
QdhmbBuoveK552m66/9IwD7/HvnNQe2XdTFYl7QjzbiRg6yJrVSriNH11E5uFk0/0lCIsi18LZb8
DKP0dWNdlOMERG26mnj7KQPxpRmO+djVGwhhB3FX0EZD06l1dfUHomK5+xvHqUsQcVFiMrvDGpHt
X0ik2bjorbYejwSOB1PecYnU6r1NsiDXta3phl+4rTKZmbRz2G7dzOE5tE7/pQZGnghPHyPNH5vV
i7FHUKOedLtmnEQzvNng5fcQyg2LrYg7bS+4SyoKR0lYndUfWMWUdHocg67U4xRBuYWg5dJna9JP
ckvCxWGRtCb4HXDsnkh223J3jYY0nHao1ZP8AQGWZHcJXMWiE3BqI9ehWaMjP1d+ThGSIjK8iUgg
wIHStk08IsMspLUBXLSeqWXJWLvtoyjvtqaCBjeA8cKvCBzZm5dETNlcdolBsPfTMRKy/yFjWKYO
9knzngy0ZGbfEay2g2mTNxLONWU0RrgXGmvxhDssBCis5hNOsSjrTRGSbSjm4MKwRbD5bZ2Jmuoz
gv3ajdGX8Ed1+Jm3Y7Lopr2pdNj7skfODFqIXTw2GDOBLDMllneAIXWEuIpRi1OQ2KqlXZbSMn2q
sFsM/XjsefpgilIWV19XmGT6lYO1cU79yOSvkQGdv9tYWYc3ux7S0S66Hdt2N1GUfUk89TADuBmn
Bu3kLOMQd2kUl/sZ2vUNVKOo4ggnCyHEI26J2hBxmWNZmSsUVfP6iEOU+pe98PtuQRIlOApOkSK0
DKma+Z+FpzsJbTzbY26nrIluLM6jisc/Y84i/5kJLtQ7LIiduFPwcV1eyURgmQU1CYG5IOCeHIA3
/A5b2YS8eRlVbOI7Ci+FcD9H5Z6mV8p9NYp250Dt+5RomBidWFGCpADbdlb+opmMyNdkDlWAloOd
4UBTM5vzIkQsT6k5UnKHL1eJLwGfBvWIDPAInLYyX2IcBZi+UfvbkG0JJyiq6nltE1Mcx4VYQEa4
5WudfAFYjwlp4W4b+9doVPhLWT2Ny0WlHoaeC2Ay8ix2aY6nhMrouMZiZ+4dL0hVdpl10nSlyndx
PsrEyQtNj5ji7hPJejdvyh2/PYd1UbhXmmDnUx5rMl+15hZp3n4SB+s2EWETgxt2Sj4P+HDt17mW
mzk5HY/ucxO4yrsaDCCYPJe8vnn+ZkTdLPqtqPf9PTQ8h8H5KHMIHmJC8/gX1JSiuNuo916fVgd3
vQ+Y3sE7wdYM2P3JFrCoPTeibMTeAvKFUJlCp6CrToR55t2M7F1xQfWR8jtcJfj+AXpa7PlQGvi5
/3Ier485UbfDS6etQRoSzyk8Wfx1qcH7eqpKClARenKEJ2Dh6mAQBe/kkl9ZbKboip9dlW8wOrHT
f5TgVF/h2VO5C27lCczsouB+ate8mR4OXY4ag+Fer5/FrabcGywgbrblevHFO6D3Zf3wq7BlipRr
nJkLK8AR4K0Ny56cF1l4Y1sPMLk8G/Bs9CvA3Zz3aJg5QEElcFmLFtwwDAuNBDvvxQNQ3oZtrrHx
b1nBeN0mlk8IpxNoYh/lzAIblqOOMt2C40umnkGpHHVbVJe7abVDF9gauHLwC/VGTfhnQXjt8N2m
8K9gU15eCCwsQ3tLnmrumy3mdFhgs0h/FiVv/F1WOpXbwWWssnfgi9fNT7Mf0fRKjiY1cHvejcou
SlVj0zqojKq6XWUpUtnHOKfbU4Vcnv9MDI7tgwn5GJ2PsKEcDuDYTpWAMW45hc9lt2L9tysZ4xNy
QMzNC2K4ZHjnM82XuRMYWEOHvEskbXYu1/hOkRvZuOegm8yfkPuEtc7vDGRRmXfWJG58G/MkOyF2
SmpwunZHzxvkfOkTmTzl9yAAQBfaQyoxwgotuT2RFbTFP7iVNjdoztYedgDQMvo0KNVuIazyZZYR
vipvkRTbgdeCMNxINMW/lS7TW6UURSFXcFO6M+bY0RkRZ+4X58cvOe1Yf0cIRpWDp1UkOrjCFT+L
ua6nJyG2Gv3JXqvtbLYF/W8M6wjIg0kqT9BDItTUiDEFHIkoaviaoahsT1YhnhA/TcX12fN9TFpx
6OPPVBs47Nc1mX6pbCTvKvMxuISkOpLTxMz6lmVkLJ7dGuw8gH1hYEmz6Jg3Z2hE8uVkfCXNg1uY
IpckMqBLygll9I6tm31zWTa6FynrqPk5bksytZDalq858NvoNYJ5rv2SDLFACU+OrCuLcXzxAZ5M
rcuOIrmPY2b+LNCNLd2ai/xt1zx7QTB7yNtmSxt5D9PUpfc3/cw15jEMLUTl9NyzRJfoQWEFvJ+R
ewW81hOf8DNuW1JcRLq7HMHY2f4mAL+j68nwmP4qnkvVVQnstPu6HA1CmXNB38YDL2SXVBF7m7gU
f5a61uM5bQz3vwKrsvWPD7A17ny1lHibqUhi18PvGAlp1GJl+Eseo2m+RYvk9l2ne6FBlyWOXQI8
Z+ANzKKZPaBNEgCS9wW9jEIxl+iUR1l9Q3mb4juLrWDeN7XPTQv/8jo+TXhdA2szMlf/RpCmMBs1
mM7OBKQRcZbzGvnOej4uWMYfuXlJFXZ3DyYR1n7kEfZFreDGbgOCd0hzWTgwe/RQgZDzbEqSFb1k
aYnXp8hcNYDcXSGo0JcHCNe4Bh+Ow8TTOclJhD4Sq8SStwauw6/rsrq/c7yxoy/wSb4vWdToASUs
T9uyPg7/HEafNBhicrQJG+4330x9gCeA6IpVyqVfPIzh7rDXZbSfZbJPXVSTSlw4ZNnNT5RPVgwz
qlR0xhbLhbENcayi3nLoqLAkrtl2XrJ6H5+oWjLyY6lUtQ1WxHt2nm0e887TolAnmL1M9nH3yqAr
FtvOPwFamHWIqgUljmS4zn7KOfD0eiPeTaD1W9dcSGYz/iPLj/KMVHkFzg3LvGEtW9xCh8aWk30B
J7CyfaaXegY/UibhmgroLTGswSN+Ge9jXs8ExzqbqzvcIOCXtoWqVdnNizQnMvvm6EvbMIEnmmos
nVPHxh75ZbbqoFCj8hygb9JtXpOF/eCg/B8nFmci9JWBC1a/1HxEuhgCt+KrQ1JnOaSrgmHxLBao
+LKlIP57sKqKP4xYue82juiDGEcILRa58EZ7p78HgJhgMIAW3VjwafdEM9NGc0nW6b4YXZXIl3oE
+xzdZpnTOb+mm4ufeD7hXXXxyps+Kz3uzHYfIcfq8tw1xYMD+65sp0UG2plRHQTXz7IdiEk6Uvs4
QTYwPims5smXSiTfepD0QCw1hlb6eYsaEjqX6QZaroaQ7/BrBXsOv1IV9QvIVp81qOk4fCrKPnye
Te6aIHwDy5KU2uyaYLhRdyLNCEIva79s7RTvzRtMbIv/FnzUXwWa2bh18oCN7ma8qCHnSPw64Bhn
qlvwy9SfCOnEwisy2HlAybkGpCeIJbtmYc2/MYN75aT3pJFXv0XIZJTJlpVICGG+7oXiu8ZoFcFg
eawbx/rIeVd3XPDj2SwJCDoJdeAUrPOY6vuF5x4XAqRV7Qx8cO59kina8luS+sVNC8k6ykX+AcSh
mU58qnXWESY22UlY0ohhDgLsqaymVd66ZqFbu9Ws9MhPZahzgUFfuu9bXLZ5qut/zbGTnxtN47it
clr+i1VDfuO5BtbZGUZOWaNEgj+CxWAR3TgBcEA7KjQdzRwNosnJ2qaCFB/2MMU/Cge/o6MIKPJd
2Rzs11KtUIaICfdAD6o2x/gj5m28hjk2yPfm4O2m2ToV4FoC0eh1PqHdrxqSJ20Gj4LfhYusbBes
d10r4QzxvVSYTtopdeU8uGWtInDTqnXpLMSH0Kpas4g+im4DdbRX5ttmmWq6EQDCQ3TAYLQ9mEn2
QeaeIAsCXWbUZru/RRvkfjQdTxWbWhbMlnTTbPGmWq6aqoWHLX3GO+5VW8LsNZwRskeey4XeiN5j
4Y4TpPAGlirjpB8QLwjVqstN+ICAFoOfHWXIuiAdLP0J7DW+m3TmvLNVvnxhPuNQ10bKq4u7Hb6H
A+FCSZfIaUL+5NFAgdv4PXmps7DAViBujpcozxfTTx4TeLeBqPRg4eLyCLHCimkVNySMYcku/qX7
XMbDiGQ8AUuiiJ81wyXdg6c0712FtBNUSwc/6XYlmIvbyDXYXIZmg4v0Xqr0XzQh175LdtiPdHjL
VtUdcLV+zfHJkgEsK0IHHXsXejp5GNItTbxW7TIZ9l1sqbNt7QTKA93R0feknJIvlsXu6A1Pkrmf
Afzhs5C5RG0GhenFZA5BgVsZ0U+eamQQJeUSRy0mWnDMC7PaHi2lJqeA6eQRJCegkDD0LjDROegM
BmJkeeDOWCDUqCtd/rAcU7auIVXC4Fvqd+ypt6LNipCluJ5D5uA0F4PZaGeQ8ka3w+Kr2TW+4Hmv
0eHUgWIoSLLZjHjGtxYuRWYK7bku/1TRTdrJUj916VLJvwK5Cf8A67wvdK9vo23xW0xz8sstte0b
BblUF4/b/GSOyDHcJmP9XRKvppPKSlRcCq6NbCUYL8BAeMg+YAidrBAwFAJzOcCDC47ZlkGRLBPW
7nZ3WTtnMq/6LQ2e4N+2bICpkYA6PoPPWwvKELV9Eghf8XRQJ9rdJckI6RjLcX9uvkQTWiHM50Zj
L207yuWAfpMkh2wrMacE9nucsT7Z6vipnHYdozrHqWxBVm7SjpRz8yfP+IQEJFx8H1NKi6ktxwqO
hZU6+Dc0QBoG/RnilFtfcogjU7QD9htogyMW9B4fS+Lkyi7T2QqnZu0jdD1CSNtV0+ry53IElxZP
JElPUMUXvk1YXIx9MW3Tb7QMKfQu0kR/LN+XYnCrKt82VGXWcUMFBuy4pv/iWXM9AH7yv1jKDe+Z
wdjWago9WBdgQbq/gTJM2DPKi9ufeJzJu+oop7dpVrVpOU3mR4MqvZ1CDYLt3aolPuRmqoQD3Tej
GMjGRkQMWz13sxNrge4+w+YvRyN/WZAFV3WImAhLCyF1CTgOZEzeMSAS9AQi2cpPOYAnfypmIAqe
I+m6RYZxQGGHQSdFyYwW3ZEC2tcB3YWawdJnZhpibDSa7/ERxmcxlXbFpAjjeW+jqR4k3CIx9AvN
liE18fytnKI8vqY4MbaDoHQzX2sUg5PMV5Wbh0QCYr+OBnT/yzgFBCQ3aAZEj4xx9SayMAN3gbsR
SA5bKgHIYkzWnfR7hSFdpPmjj8FYad0GbwSwnJEjcyZuR/qNPwzFX9FVTq5oRlzc1SwKro0zOEt0
WFhi15NsQGwvwgFX7uDDDHWMpjn+dDX2EAhas549RlHYdH+geSDoEdgcX+IZ9LtJiXI5I/xhnrGG
ANunu8n/mg4j+THBFTCj+5nBqxPzV6Ns8VEVc3Wcqh2AULdqM7M2SYPWX2JyBQD9CMNnN5O6Yv1W
F3CgbEO9TTVegJgnbRrI/7smE74HDDXLtzqk9j1Fpyc6IUr8qE0j+OeRzgC2zxsx0ZsGaJq2UjE1
YQN08Ip3R4gSSKD4WP7LU4ECt8HBhLVywmrhspmU49wnLIkGi7HIdSHd06totJTnDbSHdwK2I+sO
Ahm0TAseTmNh1LtamgVSTLxpc79i4GPw7MBCZUClB2aY8Z1WQ16x6pkh4QoHmFodn5ZyxW2H614M
VTNFSwcRin9NZVR/xCSq57uaBJO8pBKAcrumnJIBgt5dtagqMnu8obYS2ac+hGsFKtTrBLXEDt9V
CrLmwnAoT0k4ELCAI21s11AMv1ds58cXGWtyM7ctklfU3Ib0I4u3j92aQsIRGnYn91NsinwAvIrZ
p7FZ9roCLp1agUj230uFsB4kduESgObYCOARE8EfEkHTrDNlLq+Img2mI/BX+4fvPvprDCTT7YJ+
4B8XFaabjc9hbWOVO9NaSaab3xIWJadmXsk86OVoyDBvltfdWu3rF8+C2AcBpxDU3+CPJ66L7Hd+
m3zaPWB+OGMaYASL2pXfbcjXTXtfw6G4t+IwPyfGy88S+7h/YzLxT9JEcNIbx0glbRzy1A0oLuiq
5p0BDdsZjEweFgTfDUhH3Xm/ABDA74yxrhXF4p9XgOys07MvvuG7rTwOc76957LiC5xC6M0Xlh7F
O8O0k3S1CCZH+1pWpsNnY/xE0GUDONxrlK8R5hZby/NA3WBwQz/eTuV/8LsZVVdD48WGEerScCqB
9LxJV93cBQr7n6rd5PppYUFefOrMG3gkG+1zpcOL3FHhhnrjJtxPQIX9gDkLX9cE44OmY0dkIAxF
NCjBYz/yuSvhIKA6PcrMdgIYyTYoJDPotjFgcrWFWylmNZjA4znTDUudoPPwxMyNbsXQ+zp8qXMj
gRXsU9VXStb9vB4wqylhXHgCmJCSUx7v7itBTS8H4hm5HtY2S785zTIsxnZ4ydiRAv6Yc05PJt/w
BDe4vvKWy4m+GV4CVMe7u33wxDn0Sra0S8dgjihabfj2EuQkZY/chPk/rLrjqcOWOfwdD0xGPVlX
VXRimeo3x6WszjLI8VfDo/XORkqbB4KR6ToVdC/R3ifIEiysTrsZzAY3LEJv2Pg09WzPGtuf6xJk
1ZzqESb4XSEOtKuI16Z3AFusbpE619zJHOzsNlVB2e6Id3oPFtCiurVMR9EvKDR3GIclRPqVynTP
dmRtdcqD8IHMcUFvsFvDY7D3AWwCQz04VqkLucUiYcXz3w6DIwmnY1+iH0MnNvcLifQb+ml+IGsU
Ub6tpUt6tCYz4V821hDmLikPj/jFA30siojau8kfmPVTVpDPGv5FUasOoNDdLQf9seZghXamSflP
WFIDQq8nN8KZWq7mIygfja1ntRw7A3DCn4iq7HvsoKyMY5H/HGkZ/ZeTePxEUspeo+9ZAFb7gCHR
An9dWuhyeXynMsKRwJvQ4j5DT3p0We63/4Ii4z+HG9i3mKKX5xzqzawF8M9N62ZwEDsSJ9HP2UXI
kVgajIAdCMxhHiKEVBp0htylLRvhqd8xE90IcksK/GkRDbyBjhIvYm8PaPeGXIcJrZ4XRdmWRsDV
hjekmnoIt83e11l9iE4G0PjxY5XFaiQqNtZCei6P3qoCs0CsqM/uCiOjpDvMDohI5Mf2UiE3EDpX
eIfXLayw2J/ZNRs4QSNzH9UhLDn5oomOHoDRMV4jorb0KbJA9E6kBNqLcj1VD7CVtikwHDZ9JAbe
f2h8U84AF2BORKKM9McpydcEoqoyRqUUR4KzUUkv0Xd6N/3IBF6/U0Wpli0PG/1byzogsCHRE/5Z
UtG8j8yBZEyIqW19mTDR1CdTUEBoLpmyc5PTlZ6jFduFsxKbOJ40NJxVm24WKCAWHwfmZIVOdoBm
R9bIHWXzhPkNd/QJvKvRXkYsPCX6kDT5PruKhjPAazSyO6N26St4vrjnCTJcnJyVAbe9veiv0Bgp
pIOsViUoEoSuKw48AigBBTbB2paUpRXnSe/pwGgu9YkLk8vOGyxEWyAITXwp87X4gTsVL2cNIABv
32qJb7PSFBEKPJoSiMGVvxeL0oAobaR9GwGymlqNNR+AejK7Ge57um46G5eT7NKZon9sMCyv7bg1
MKvjgKZ/pDitY+9UilxG7gzCC/Hq4b+SJMsdm/fmLfAIxxmUM8CPxxYw/M+5mz89djjoajbQBgZK
fJpc5kT5gK6uGD8z1sDMNXOrCX1cRfSugmvND00p+MMwk8CcAHZHsw5zabVAWw/KA3hmiKLD2uCY
og6rheIdktj56GAasITemDT/2CRxMIWRWf0IY0M07nFi1QMWGJycsTVM2F1dFePyGDG/k+/Qd8no
ArIHSn4S8mNvhUj8z2YyEksxBqODeyRIzPoH3og9bVWh1/VpRucAcH5M7dxtdXlg45exbB4mKipc
99V01CdiR2y5oiJ7bdRI08E5uEVDv1ZOMSyVCUeDDquM6vFGcPNPFgAMe8cxpGxpx8am/nHdkpm9
WdT895GkzL/Bdg+PHFZSNRuw4uW/c5Xt7ISPhXRixMCM2fOuoaX7ubhEy8cRjGpztindh/pAd3/h
G0NJFAF5FW2u8vKX45mG/TIgrvnC4VeeXWIrtvgttzW+Ee9Zvg97XSpcyrBa8bgGdfgWT4x5ZLEe
WBwhyEPR4rwBuEpauWGj8+AFkIc2R8uqETbn8N8F0HfAUA67pOKaYqNefawVCCHQCjWHexFO4wt1
sk41ANO54G/zTiPWhSOT8z3CHpvsJJBq07yEozyiky75IQaYjzN+T2uEd7ZZih3qpQhbfGDXnE26
41tu+QOdVuhNbw/J3m9NKMrvFkbv7inBG0bQy2CbV7yFYkdA0QDqoZIzXL0xGKOZDIw9Lk74r80z
1K0DZeei6nR8t8CdIPo5HJZh2WrqqpVGqaMfF6J+mwN7vwHLseVXAEGHDohyXJv+KP0Gpa+m69NR
lJ5dSWRMBzjo6GRMv2GgVrjTlmfUm/exrMeuKZX6vVqjrrjRig+klueYKBGF/CtA7RY9JTbHsLuD
e48TU38ipVq8V7b4scAbA5Zdq/iPHOBR4BWRbcYMLq4+X/h2nhRZ3xPt8vIUi1UDKqDuVwVgtEGt
WkfzZ82S5amMFcC8BR2IaXMpQ3RnmqnmHSgx9GhnhQCOVh9F8zcYjV0FkWq6EFk0yHB1AK7GkVRf
MstJfkL1b/JXXnmRnii6NdezmSywLIwXEDuOqUwvSEMMZ2zNs3vgXcD1cs5ekalSnIBv1FsbTfT4
ylO4gu/gRuC+yWc9qFrMx8luXLtTNjVpeJ4ZrHZoAWOOASv/bYgLCiszCLeKvsZUgk1ONRef80YB
A9Tmdr0Q4sff2GOLz3r2zyB6N1u/VHkDyFs1G4pnmoAjtEcbGF5QKFeDIhrg6D6N4NgEq48zot1z
1SHUhmmkY6NGtRTR1XGPV6fhLW5XtaKRxGihXThgDVPnGBYsE+bbAZ7SdZ+grcXQ1Cy/0CCwJzBN
Y4xgpSouCu9khmnMZOBGCrJAA79O9B9crkrbUUxzPzNYECUYz2r/xQnUAp0dxfS3ovhSiiJQ/Q1K
z6oFfW2h2L6Z7Ql8nmo9ITtQZR/S19tfK9wCsDnWQKYrTf0POM4SjAfhBgAVSRw9LKxRzYffpM2e
5mw7PmhQZgPSyFx0GVezzo8az8riWgF9pQ1FZKueyQinv9YpFoYKUoUzUqir8STjalKPMlptCcCd
Fn9pzeM/oKSSvQXEHsevHl0RhDPZZOc3v8YQLbL6qP8iABYnZ3TzMmyb2+m5sBVWrwpN2MPEt+Uu
IHoXLiMEdI4c31WERYbbB10sXLziFcQAKJhbklOs4912UzlLNVg0v7KHHIjrv0iqMQfIOCmKTYT7
P7kkUBAB0pQA2foM65LjwSsnE/w42YC+jQJNztNcZxTgsNUUPfpW7CeaFMR2IAhtzdat4IAs/Vgl
SCRYG4cWXoUSn6ocMf2tVQw/PdP4HLM2Zg5xkzPvex/oIsDAmhPxo1zBomntlBu4esgw1+1hyAh2
Q5MBHc1gL9GguclRDOqIVnurwLUXHbXlMt0RlTSudUIUfyN9bPuTjw40d3mAuyK4KMhaW2Dn+ZVF
RvNuz5XTyFsk4M/YGqTR3m96jdrRz8LcrWCXpafbZADwK8ZbVFog7i2qbj4O2qN6tY2rJoAzIsgB
awdQPxoNjlib5GZC4xgBSLnl2IHyMoNehEHaS6wyBCKf1V3JaSgvFdR2utcFOG3XlSw5HSb8MsXp
cHl9YOtTbLQtt7l4pG5evwnq1A8MNCMG7ijeXsmYFFfUGh33TTASk2jYblC9WaOrYoGwFhpnPg/j
pLZXjz3u79n55ikXmbDoY9T0T6OlBOCMFSzviMFGH0B3ONJL5TP0XtAQP8+xP/7G0bQcrbMSfEIm
G3Y/81lfJYBG+J5g2XXrTEGWi9ma/sXQzvKOZSn7ziu2zL2SCXZvy07WpF1KElddUmv3c6XMXVHv
wz0ijWMsN3NK1h630zcw5fB/WJ1YiJmjpO4RL+NhX2wpHnw1ItOvLRNuixbrD98Mus7VXTqv9j0H
367o+Ij0omGyfsUiDFGvd3DqXHM4WUemgJxQzi8psctxfyAg9t+0gcHYQg8PT9e0ZFnW+jxR7z7l
5WmHygZ0AiSF1acNHfXNXmqaMZpEEsFk4VjGtdWhQTOeukn8V9Qz+4v7EAyQhaz0Ja5jOtxKfehr
k9Xj3xpeDKe6HrFpRS7CCrqIHNX7CP8JbGPRGNfnohmLtV/YhrsAlRzmfikFgwiHZs1R0JxHjXC5
sgZxB9Clgo1B7OkAZ/6hCQ71BWj1uncQ84RpAMcDe+OIH3p9XeZk+5kzIBSdzROWXZHXodeHihOG
rVZqhPD9RFOKJVoBGAm7H72ed/yeYHvqomAt0KZtwwIfr/FQKDqJfi1ljv1CNmNocAGsxrPEGLE9
6cbE9gq7ZX0uU63OVPns2+7qeBk0JfP6to4L9EQzPi56B4ZfUUToR1CRoL266GnUC74IuETeIcmF
664ISw58MQJN4WEnGJV61D+SnAOc2jBtFzYCZ4FtKfC+MlrjywJRCmZ/D5+YTqcwqWn1vG6mXyut
/7hlISM+dI0IZMD8C84Rhp/fZcVp2mNHXNAOVMIs7tZ4rD6LwsEGwWFz3TsiIXPnS0NPFSurhzW3
6ut/HJ3HcuM6EEW/CFXMYass2ZbDOM6G5UlgJkgCYPj6d/TWU/bYMgl09z33Np+q+OuoRal9TxPq
nPw2jpHOQChRpzJJEcqiucGAGJbd+AvEmY4dgNt76OJ1fR15nbptkQl7t1CLz3u3LZ1f5IFP9wsp
V/lxEk7yMmH2CCA+azOcIrNSzYaNrrwtL0pZY5cl4G/rN5Y4Kj3TV1L4Zx2FQkc4Eg1CFr+vIKT8
o2f99BSoTGVPYx3I4rxAdMDUBnZqyIqKfcPC1CL0DoVQDheAYX/yrl/Jo0U2r1PnuEQRGt/g1uN1
JaSn31ZuNnY8odDx4SZz4gm5YEhT4hGzec5OkzeAPBFxQwehEgqSqkxK/0wThJXM8LaHW87KSWAh
Z/x3WOvSv5K3CSHieordW864MlxlGGvijQxnR1GLt3P+kRdFIn6uNFDy2DEUq7c8oZ11WW+p2unM
BRnaHYwq87wZ9ijesWYbGDogESo+mJiZ53aaQqDiyR2gsqPKW7myweQkz7TiOumixvlOgVr/lqH2
an6EbAyPLk1IfPtK7uZy4XX8gZZamu0gsoSv7CUnNaSN81LIaCr2FRakchMItJU5HpvPMgMueyBu
VuYHf2rnj6rSQ7FlRV7kHwJ6M2Qa1qGbozHDzBGQxpV7HgX39bEqSKq9Z0+oEgf6r5hd2shZ8ZEa
iylmyRDPOeEhEWLXT3a487VhGUKbcQ4kScXHK0T/x9ZRZI5JobOACqSoVg4cEQz30cwfb9v0hX3W
DTgnc6Fw8DfpcMPcBbJuewiztZSPa43wv4uMH5hDxB0R//NiFb/jRs3mw4yGGV/KNBl/+bzXzD8a
j4mcilgttXEY2JJO10hwlXUAYqZ4Gh5c5ZR3pTsGh0rY6SFVuYutnyvh2rEB4A1Gcoz2a42lACow
Gf0HA/sw0Tf7/rOKg1Vuh57Mzwtrp4PXcOjTxybol2qH1t+wp9aG7Q9MeH5zJ+E/LLPl3EEfSzJx
MmnPWIWlfZ6zj5Ec6WmC8n0xUq9vTdlF1WnlN75iyayIT4sgYo6i8tQ9fhxYl97iULiBImXPtY07
jEs9ktEOzHOSm2DSAbXuGtIYx/6I0VsEhGKAJgYNSlKaaaZopIdu+zKT/wzLH5djjOdn2ZXpOvwG
iwUGzplta6SNYD1MuKD3bpFnF2Jktdpbfy7eljHiWbupmS/LIunbEVWN3liZa2erbVF8zYKx7ybi
HoZ0zX7WzRjfI1TPz7Aoy5/bJkUQf8bcTGigXMkNyaumu7dFAPjSTjbYmyIs341yGcNM3IQ7B+p2
2SiUnRdAGfN7tqCTNAZl/ORHuc02bU4w2G2mr+6MnJPLmHfpK5sl6ysbVeq/Y2ropsY80Jeyr8Kn
wrP2sRtc8+koP6XoSO302PPDMegH1v8oe4r6VYdm3mg1BH+blTcVbouEtUqGzV3Trw51Fza4XZA6
80PfOEiJ3CVNGLNHe1ibaP3tGgbvyjIB0TpsPnVC97OUNXVNjeTlycjZ9kkw72+D431hov5Qza06
rm7c/lVz7Z91FkbnEdT+bXRH904Go0BGDWiJwlblu7RD6gtH7wGC0uzpo6dn2NM/eQtWQ1p4umlL
MoFE7VJZkIkEydJk66nO02/8b4RrlDf9SfVHJ1b6ERAueru90MfKQ9ITMz/2tAbFqfWlPiZtci8V
A3AvWIINEbgIzGFff0Hyple030Oa1s9tnXjIm9y12y4NDqVdxjtJykLrmJ8QCn8bM4EitMtdB6O4
4V/ZJO1H8/2oxu41G4ir3BYKEmd6K5SgvSJj02x1omy3A5WL3pLbVqd9GI/+tqXXfAjzKAYSV3r4
E0WrF2GiqOOHdaz78zRGo2T0O/Sg8EkHPFLYK75xnm5mBuDeSWvGA3sQO7PPy2ohRka58TZKqvBT
e6t4XjFgvg9JNh7zTg6PnWjlnwlgnNKK/ITvqAmcD0ND8VMMInhtReM+omZ3T85YN5deimncOXnl
HyR3xb3b2WafMoi+Q9WnSjaL1/zr4CwBbbo53ySBivYGcgj93Uuviw5vpJHVe+as9U+38pZlU6du
eanRi48JkDSCGSnl71G7JN+aW//iIZf+SxuIo/jqopP0wPyGmTV1Tn+AlJgfyIps36SrqeKTvscH
orCNN3JVP7xMO99hE697ygDEW9szr0tX70sMAazoWnl7Mw7BW8K7cqomWyBnEK1KSf5Dcm8/kdXK
txJD7P0q0pvpYg4lwF+4XDhza9RD1qPCuqeFe0Bci9/BuJp7SmSWlnN2xU9uFdQfXM4x0l3mXRxB
1CYQxJJ1W6yCznGekvrOaUGzAYdEi7ziNvMvPxD58xwFclsXpbjGbTW/rOXgzRt/7L2DVV7xU9jM
/yqmgZWzLQrVmWJNWKwjQfYD737zNROkAzXsBsXfIc98vr/MCkYjvfV+MhDQLxH0J7TKEvHMzV3N
9ykRyJ9AwAnfp8aW6dltAsEsMvX62zFCXMySSHwDduJ9kx1belTbFPup6/0HaEp1p+Ej7zwAjo2O
2/VxJrEr38LnuWIXTi0kZJJz1NX0kXtGhd1TqirWrPpMEN8yORbPFaI3bKkjZsbNspM/zZK1Zgvr
vm71Kro/uRnlbiQOMdlEOkxpGsKCbQ5umS/shiXQ+yGljLwqoVnFFGG9+o2uAoLoB8n6xvqQzuzc
3htssYtqXP8XuNDRfjvrjBC+MauX9ycqETd49rVTeBdaMMZDayqE+ds1/eRsGKw5737ejxGwOCzf
V2ZB4E9VL6fm95CrtnyMGbYPd03peh5dXpINe5qVNdwmBlsW/GNYQ6RULUuCgUumctePtVrpoNrI
JfiHnEKZb+eVtbodv9FUeRdMHtVypsHQ0Hu3RZYK2rtLJq6DoAOkp8UUTfIy9Eut3wRrSDNvi2xf
rIci7rP4SSdZ4j3IBiR6H4YyOeOEWf8QI10023xpTH7KaQC6p7ahUjgAA82zc8gHt0nWayeiPlaH
keailFjIGNAVm6S3ymJ+S9VCkEwPjWu57PSafLXoDRF9Edo7jgZfLQsuhRBOeTz6AxBHsW2ClbWb
3YLUsAeMTaAW9Jr1GMcE5IRzX3dAiyxoQ4Ghme2c0hsVTDdaEltkIetmufOnKHevLcJScvKaUWd8
kmg3/W/ONI/Z6bT2rtVnL2OzxUczrlYcIc8KbTaJhd31qdczw3YpJxmTZWRjFy2yc4iTYpKvRsTc
w4kh3/EKBTMYRhij71Rs0sQy8Ba5tWnPFm9zjAZCmX0JIARSOth5mraB9DISwms4zH0B5Ffd50Gs
sx2/dzE6iGZeMn/yt8jB7qNp/jb4W53XZeBg/DnGTsMu4HkpmfRt5Cgb54vAaI+Il5VCtXqOjHaH
q0LA9c44lzvvSGDFABkfDGgxPAOVwgg1101xjRQSHgzk6Pj7AKUmPtZd1up/UdRWI8IMxPEPXAxZ
+9H5xkV2njyPgYg/95SntlBucZ0bTKfMyVnF4m0LjEfZcZ2jGVGNnoybwneEps5tgE13MiFX6M4B
1MhW/B2JXxyE5xf+Z66LWDwgcC78eYdRjMs1Q9FKXnGyYChw2rwjVHbt0vKpBhWOwR5bPzuVqxNn
G/LXl/XcLFUUP45pMWaI+7FPO7EK/tN8w6eVyJNIzDIDPDmj1t7O+goKmUljF5aPbL3gAF4TB4Ti
tqubmQ+bvobhUeSW0cdGir6SKanzbIIPj/yGaXxynbgCTcYJbOoz1nGDWhwPSOebaOqkJEKJjjn8
dOrEuN9BGWW4QiaNSWWPk1dlSJy4n24hPdmQmmMnKXr2ih/Rc3e1HgN99Bd2UfpnzvKEqtoUA7Oh
1lO+/1M5gmckHivhie0NkafYFZi1ektKVUa9irEmnO8zy6R2w8kmul3G3zM20H634cfWF62Cv2AE
n7nvpdP5/VMIIVQ+Zm6CDt4zlBj+mTgM2wt1ZjxgT8phteGBglJeXJ269og4ocU3kEk2/Bv6LhzP
rceAdg/Vm2c8tHLpjyY2U3NPsoFIj0QJreaUJSi6d6LNsmznxgCg23QK/ODnUMND7Eman6anEn5J
HEYmgMXD3GJ73ixxwkgM9y+Kdd7ShDP9k/26F9LDm5lKj5SbnVPlk7erZ4xC5uCYOs7fqRF136J3
i9l3LmHaF2Y6cJ14CAZDERfijrWwNuEYYGUCQnZFljnXRdQCtFPkzFNNL9ea4S4IbKoQWUddBrs+
DsSimY7oxf0hZuQGVCWa8B/RijEE2Nb17QMPrM5P3AfR9DbNDZvNcDLw7zc5GI5gHjB63U1gQfaG
IS/llpe9bf8VHCPlQXauH3LMjVnSkQEXltFx6Qla38lMqTg8ZSGJsT+6vvtfTmB19QWtNfCx7EqH
if8+YQrcP+q4LMufyi0l76qbtQ7+49jxhjkgE3FehXMkBcUu6KL4iprhWPORLOo90sznvxzMKt7C
UJb3/qlLwrGO3rzML0vIcvYXRDu3MElBByX7Orm0Srb/LEdJuhU1/txDKLXVkNdqddZjNvvVdE8Q
ONbXlQ7KPsVLx71dkAPzHE/WpQHyq2beTjUxOrwZo++NvzryzV3siSGiQnQoOnZtPJq0G6pmywRU
lPdxWIngK147dmayDMi0h1aF7DzYKD7E3MEejufu3EdBmt03ceQyg6gduQYXkQy23vscmJy0cIzp
3cLAvzuDKhgE695ru4feU1V1ibliEW8mxI2ObejDlPIwrZN7iFomsafan9lIiCHGH+SHLyrZnZhJ
psI7WXdRvvs2WA7c33nsd/lHW5GZ5cOflnOkN+iM6wi9xI6ndmPHKoIGKjVM0OwywtiHlnmCR9s4
jfoy+imDqf3E1iN132oXhw2ZRFU8bkfSSIvnNkGYbjd1MndAxkiA9WbBfp1+D8TzjZJhvMiLnJg+
kqkPwVAGk7cnFj/y7WMSmnY910Om2l8YIhA4+C188awUU857NwGezndKSPqzZppN9rJgUSPWf2JK
kW0wBwM0dx6bpO9q6fkVEtEqQ4k7NBPzcaBi/ROuUa8vgc4IfxA2MigkcZ+qH6uTp8NnLm6+as61
KlUXBCAtGEEiiHUDdo8go6+p+JzyXZ5MyJvUOn20nWVSVUeacxXBO4VN/bsmsyt/igiZaP5BSfb5
P3+67b7cjJoQcIh24LWFEq1wepxafYhpE9OgvxOebELGr4WV73ga6vJswFK7xwj+IH+uXYxWh7UM
4vY8LaWmBlpJXKrPfkEtNW9ibIR4OpM1dJCMQeu+bau5lAi109Q8dhpVYw+10qLErq7TxR7z0HFl
tyst2sAJ3yYifHbbbnbnmCpq930zuH+Xtq6rZ7D8cLQwqbx7lwZ+61J6DEYpzfH/fnYmTbLfUOlm
EpvaQFDveiiwONlFmYrVL2eusnU5LVLG5j1syY9oN7lHkNJGkhJCpgoaDoP7xMoqJDQ3TOivZm+O
4l3fSGsPCqm1/2oGhuvYIR13/gCxsC3mCu4f99UHqeFmEkHRDbs2ADe7Km9JULkW15FHhzAu6JdA
TYLZkVtlB25/DlbLsBx1KukFkqLVqJ2H2itvoBiSqI+A7pCx7XrzUB4zCiZz6mLK+5ISsKzE18po
A5IVY036EZiOrIQt48hMzxsTB2X9h5JeAuoS9EqXEqK/ZveLr+OeVAyGqy9IPsbflrDaVFxopu2T
BLha3iXMFxkRgut61yUiCn5zv/ScjZjKCDXNCgbYNi/Jatn4fZj1hyItvP6Kz1IU+0QvKviTxU5s
x23gNMF0KEnLKqlJ4JVnfkAZDd8Mq1iuG5A0VW5dETAB2mC1w3y7EMMA1y0LMWJ2T1AwhGM1QW5j
axUrobN2DG/lslRvIrYzkH1oirIhsFHH+T+dcZxBiMq5nl7xWyfLUXrsHQRO17Mk2psC0b2ZxnAy
AgfSkniu8ttfy9pmk7NTtaWWMIPlBYm4B+JX0uWn8h64Bht3aW88wBCbojkVnXFgTthoUSfE5FT+
8hroFKc/0kSk7vAR00KJuFzKmSIS49ZPsjyG4diHGM9OOp3rTvMkKzH/kJxkDiTFMjKIWUKLq+jY
UvXkO7aPeu5yEBNE8bFKJA0uf+opPDahiaAnAZc8HyPZOGcA8d0icdZNmVeH93zu63I1c+6rQ6Ct
TX9hQuXE2jmJ1mwgkYW3vCq2xH5BfwVfKnBnbjEFTFTclyZk+LcHKyWJIfSMm9+5XitwfPGclwO8
iGbmtGO3T73e63zwxg/Kz7H/8Cb81+zW5aqa7mtH4PikEIuH3WJwi9dnnvd2THYLVRU2WhtzgZJW
wQ635NWp8FYkx15URkKLZuXKAqe6JZ07Uek8HvpqXPQPz2/0NAGTTnkbIDYoaM0z/i7jjacRo1+p
iQlaTffoxrzZLWP9ceURVgOpCz9g7kX+tNIuLz8riBTxHbLibf5VSRYbnjsO1mKFLHXc9JuPtVuO
yxDBP+GWnEu5cxqlZ/C6PqGFdmywrL/JC8PaRLFmA483NU5hwhG/8kL4m1BrGn6ew96KfkPmRSBS
1EaobG5vLtyov18JCx6HPePFuGvhGUYb+bsgnFGqTwGlePnGBoMOkhy6IZz/pKsclt+MABz9G6Eu
8l4MltX4X26qyfvrzP1oqw0iaFB7DzXk9DTuM6e17bF3ipH3e5xSGydcUnLS4c6dOyIktjGQJ26W
2tFFfayZ75PD4GFiP3XCiuUuVvXifXTSuvaOMNFev1StSsLr0IusfRmQVMvPvgPlOuTTmqqrg/oW
bXwRlGy6obUvvkOG/RlhK/gFzoZb1N1Zlk0XWycPWGHoIvkEbyvz/ujFWahZj2QrtrfvgKZ9P9sl
8YcbMrmw02rgCkHg7HwbNHeZdNb6IwzrMH3Bw4Zhnz658tqdqziRT2lWRu6pZ6IV7OOOE+hO81z0
R8KWfMge5RDXm+RsgdgtMybzC9EdznRLFVjpQcLC2JlDaekD/wkOZw1OkRulzDtJmjFGH4ckhZNB
5p5WnDvhEhcXywMWRTtMA3FzRobqvZXE54BJjpFrIfYNYk2ouXOhx/odOzJycK8uTMTwi4S4pjbb
SaIKU9X3glJUTW47i92KbvV/qzbjP4bvLTFebti2yC6jDXSmL/5OPuWIYgdjlM1HsMmpuIY9VhvW
Qa9+fpD1KMOTDhhV5eRO0FtcxnnF1IUxvTM3HDXCef3AX81Z6IrdRoEATLL3zliv2+DQrqLRFB/N
iuu/w7GWPFCDte6TxSW3DHv89w7+AE5W86DLPmoPeT+bUEGOpE70Tamek+OF7ZeWbGyidoukzYJJ
elBjxBcNRDjzRAMrzdsgAGUfd6CWkpzsAuOGLe/TOS9abKJ+q5d/Q1YU1UNfcWCd8xlJ466F/cUU
yJ1liSapXHc3tlGSMzssZVteDMpoSTzQymHGsrKemTbxMH1+WPnC9Nnm0TIcRyKmxtcBYOR2vnV+
HL03C+37X5ISEvVmorbGvJV5c4zdrkUyfcdA4xBdEsHOvtsu9YdDX7Rp9wUisNA9U9w7xe9JOVY9
AzoKCjksibzG0BaefRYLmcHoZm6+7sAr6+Y5acwNWXF7l/J/SAwOSRvVk4g3addnfXSfk69D9qIE
4zisurTmuJDrUuwDUi5CQhkGeIv7SsbYftNgnpsfXRCo9FFVK2rjpA2/65RQvbm7JMjM9DnlfLyK
2ifk7D02JXOmS80svNqHfPZpuq1mmQZHGSfD13hz/+PpTBfQEeu703diNOmJF8Z8CEwh8ybnSD3N
sr37WOH8+5klQcEsHs5PUfN76Azl+0ocwUTFBixbUdhHEJxwahnGQdgIJb5qskT1K1KUbt/QiNFD
N50Z8+kB8mBab/8xI9NuSnGaeK1mgl24absMj24+yCreL2nnMnTOtM9SDvBVPCy2dXxM7L2nlyv3
ZocIJTR+DvDKrhotFuM0D+gJyiocG3hhH2ygZLBVXLM06MUWA6gevudlXNUJTrsrtrKISDxIKHcg
iwo5EcDJhhcThslmZhaPsNKnyTw8BLlfp2+z6lIo3kAlTrDh+Mp7+g+PcJ4Ns7E5xPuS9PzICa7S
XYHnLXlbW6z1WCuLjGNtX7gl+4qGsNP4x7s+FhjKQum2665zsjoJrtL1qDzOVdCzWTnqO29RTzA3
Jg9faKx8djyzvTQOXsvU8afzPNREPU98viNe4CWNGTSVhX8glM7xnuumLfRzuDDxftOEJbifToLo
echIJqnv8A6Tn2od2yXZJsrDLCJLIVbJdTK6ai5VMXZYQmURJGNxzJdgYt/g4JNxX4LkLjlkbXfb
7IkW7pUNrX3Y1qX+2aVG8WHkrnuZklQUjzjgFK3g0FHK7FpMIO1RWIUgvAFGxNS3i2SO8I9SlxNM
0EBd5Jg6qiGmbcVGkA3rHsWX8WkCs08fJoooGPaEONn0kaFuU5w4bVCgGPgJL/nqFFXv5zL0HmND
Pj04f4yHjMRw/brBmxEL5fJmjhDSN8QfMldGAoodfmRar/JsMZsGu5J7qi+3hWwZaMasOvJe6gwy
SW/jtpTrlyb7giA2NjF18AlA3hmPlh+0xu7THqYUEDBn0L0nHQhKrnFsMj6tqFDM+3E0pSBnwpAz
GS8SuJwoiro4eYXWTf5wy7kZ9vWwLpBLI21Y+1gxFHCKs7nVZQWFBCbAdmes7mCSYDUjk5AoNll6
v6uaUuwJEPahNv/ohHFHblF5bqRVG5X1/GOY3HoqDmwud9s7uv7F+buOfdr7G5MOuScOXjBXhtU8
puMTXVc0hx3+3Gx5rlXuNC8kuiTRdI5XP1D1BZeJLq8YcspDR/Nd/WWAzoQJmQroTmM7JT3Ec82r
O0WG9lXp6feMIYz7Uq7TC3OJJD46XVf8ySX86WadQ+PHjF2dUTSblePLPwiTrh8BL8WfzJLRxK4e
4sQ2tJT+XRXMw/SP8t59kkFbIGCaPHV3ocGehOGp9x7nkRnVoRZZXp0FI6dDUy+5jzNzHp+te8M4
AJVt/NNlptoRLTKRIQMpBEg5YVAufwwk/LXXnFu4+mXxcTouXXmaW4ZO3uhPb5yzceJvnKiLlvfB
LlQYG1oltz50bklromfPrNdR4UfEobgOdusO7kjjE9hbR4BKwZZj/D/Qs3kPrOTNeMrhrMHkDyNX
PFkYsRzjZy4e51dd5xDfmHz8yxTGeXeEbqYxt2SBeTyjHR3t1lQejvccz1fGsKdASvebZfV2aHTt
X+u1pM3HYFGvgDo+YAOxo97n2CQstKg7OLNTaFRfXcqk9V1yxtPG27fjWJr7AnKxfw5ZPOZ/ANzq
4EM2gfEes4Rhxp1gDehwVwAZEAtTR403fDDCDMIzgVj1RY39zLw9atMU1oZY1WOa5QTX8suK6lzW
WaaBUGUX+b8g89rB2Q4lQXBnGJy4POT+ilcrcp1UXMeitky7m4WOZ4PEm6zveRU20wPgECEQ0/+5
7IQ6508BaGi/SWqdrpe0EZH+EtyWiaZcZKjJVKXN+T/YNOMaEDcCtizICdIcmoLtJU8g78pz5TBr
ZczY6aJoGcKmTTzv+cPNaYMlAkoCOa+rm7TahsFagXuRv8aEFCw3a+2Hz8A0gDZLmN+71SiCO8qo
yLmTsHfmTmB/CuBCq64yH0EY9uLipFD5jN/D2YN6S0c7nDyG+OG3SHvy31hVEE5nXVW4TFXaVY9A
pnNLxeXH1d4NBwoG6pqJUyUB3yLUhdSYCsY9SjmnCpfvTFcDkFw2c6D2Sd3O0aEuU8J1vNoyu96W
GFrVDi5Ef9M0z9MuoQvHQFpOy49ZlKU+GG/ySVeSoJFXr5/W7mbKiJ5Y2W3tvm6knOAayrx8mrIp
9XcON3p+XerlZj6Yyp8F/pyrBEXEgeeCO++jOlxe+hKm+t4XJHDdzRyRiFrV4F1qvEuUyBQdjMrX
GIvUM0M63JtENDn+sfdwSgOaMzF/GvwqO9cceViRDFT8I3dPMW4SDrLkdMNdgg3xEsrlSUgwigUm
ijA0EWKiH4FlK//3RJ6ExCkasHZPQLIuAyYu249AxmSj5T3BwEENTDKQCahbch19RdXLKpCxHJZp
z4JbVgFIh3afk3EKCIHdloOjLckVQqTU1537j/O0BkbqMc017UUWwKvBEeNYjvLKNGzdj/MiA8aa
XvMrmRdPjds56bsv4jMxDhexaZLbRkEtUh5SJhi4wzC2KkBGldsLqw5r/uiZN6Yks4dtHJGc3uWi
O63ksizPhHbgnqK3Hpe3JQcpJoqmLYPlsesq/19PBOVfPKBOeEzDRF79jBJzXxaGqspp6VFolWkJ
wcFHlhDjAiv0Zwi2ag+SYuscy4LEZp2JmsCJtfD52UhRuM2sm0hXhwxm5QUMvsSshWv4nszADrc4
jLZ74PfwX7B2td+u61XFqeSP0xzqYQiZKRDJyDJXihRx4ZvPh1LEa/FDhfP/Fi7KsUvmsHZ1R8QB
ki9NKy8uc6UIsWLKf/t1ZF9jTrjfrM1Olvui1/Fw1Z3Tv/EbjcGXbNBOfoU5IyCG2rpqT25hh+6c
1wPKaN8pme3Rj8lDkemID8FdML+jinTVXpEuAXJOgrp59kDYl5NgNE10iVtX8p5Hq/3FxuA6OqxD
kb0YRoH+TgVU1/sGEMryFGC1ZFwQ5smOiHJQasnOCeiVYXSc9nupdCi3PNxURQWtYb/3WH9Q/ara
mhQpBlvZWGOIbkOv9HYOqjJQegpHicOsr210IgpYEriRlJSFuAcUL9KyZ6dXp7YoMX2zmy0z8p+i
CNR89noiQp4cR2bLLRaKNaag26qOCWnoXQrMtQdg3ZTOiAK3SfHZlXtTFQLijBy48CpRGP8yrxPh
H+M18ecwukX5Ax0Y8iNGbr6iDwrBAzGxUTDPuOVl7yzixJQz+cPoqb6kgoguXBhBrjCux/GzpBcv
D9E4EcaC39Ml65g43obAAPYtb+uB3DqCWTBPw83iz3j0cbUyBsz6grCBakVh515V3tai8vdveEWH
Y8bQe6HEqojTIJVQOdeMnJzy3KUhQHHmyzW89CmvPzq8mzxKx7bdVs/oKxcmhramolLk8tnOBWtU
XDQ7bJ1aET6wTFcPGtNuOzK/XDCpJP4x0Y6pw8AD80/ExEWQPNAt9KiwqM4hrbImO+Zj4pwbVffB
PSNL/JRjdYt5obXKXytGPoT80S142yiuk+OCwMh4P6xdHN+CZYEPfRv3jw5riOsti7faPxMPDpqs
Zc92xBSPRQ0I7IL1IA3C7cYtWjdiIgL8savauGJbsE3H+EQlgDBqp8oBMUM+YovUtA4vnAbAu2uR
j/OO7KIVthLl2U+Pi+7Xaxuz+FlnU1Afo5siHiHaxMdoViMJrSlegOKuYzlW4B9a/lDVCRlE0iTT
a7n7XoxhPFwSxdjFfXeVCHW/x0yYwwLgLGl+TiZyy/tqxK57pGprNGtOo+zPgsJ2lxk3UUc9lcTb
+RgNPnM4cIRSeub3iBwPWj/KJ3ZSRNwT4jR7g9bftsY6c6TSXNudLEOOQsbyWMBlFXm8YtTOwZ0k
uNDZrwy6lm+iTxD1fyFAtlinnazJaxIGVeawfBQbbiKBJPrkzuEr4+YV5U1x08Q9RwZoCCd48eya
pUHOdPPClbBDXZ7NywK3LGXzXo/peupG18jP2lkzchQ9ApHsoRiWdsBZAZm7M1NEAMXoua6/8Xyb
XknUNahJPZjIAewWzUgIQYxQ4vK+QV0P7C3CYVphjub6WsHpZ20+i9mtZ1KBurna+SSEpXt0f1J6
h8kjLocn5OJgvxxOli2RV3KN43kXN4tlgUtuTeG+sPrDVn/mvu9RELJEEdpDuIzrfwBNsXJg79Ea
dWdviImW0m2XfvUoL+mekRxT8KJWnjmpRmMLTzJpLhjPwuR3shDz8MkZv+T3hEwMO+LBlgQ1xczn
go+SwUiTtNUHfEbxx6si1jtzi4YL+kM/PdLDz+0ricT232jw++FDVjVxAx6bAzfF2P7H0ZktOapj
UfSLiAAxCF6Np3Q6x8qhsl6IrOEyTwIhxNf3cr913OiOvmljpLPP3mtPdbsfS4OHmESQza8B1k/k
nMqA+BAt/pw7AcQdzknZ2uZk6mQNj7ZXjf1RCqo5WaQm8XAZAZkWGIRENp5i1YYkawdk3V21YaFF
Cwb4WiNJstE4D6ZY8V/FwCRyrPPVEcMO06Y0a/MSObUd9uUs6uG4FkIDQGlqzs48Tox+WIdquAw8
62TL5Oac2uFWW6e70X3JxsqJD5Uf6us2bh6+741f9n2Dk5SEdD/qu8oner/Pha4x/NsSG2iWeaxA
dxSqDBgLZzldV0LnTFCbo65dPpKZ6xYubG+KBX1xEguDzE7asAp/tTMJq12N4P+XIzZ/jicS9yei
YtWLY5wA7sFtWYTurFaFmYkdvLOD28Fuynhr+EtGt4QKzwqTO6lC6CojydK99cbiWQEk4H+/LPnn
RG2b2ZOj8Jpf6Oza32EE3B6hGM15inok8Zei3MHhakIs44kUASbemUjR0SOAPaSxXZxf0eTMK8FF
jxFOVyDciNnPv1e7ENC64RlwJEW0pdHVRpi8LZmVPfr43tdezkA/PB+vFdhi8ytCWS2fmsrNNRFl
B5ohr8xWzc+9UoKQOzmj6lS4EfdY7SzED6jQ6tgjbFR7qHUiNrAmkKOJ17XlSfX+oB9Gbrr6PNYm
/71UvIRRVt31LbeL8Q/abuCbSrZ34x5BiDuN127umDY0sJytEgtqfVHptyQvw+jY+sboo6nM+KdI
uGjfhuL5tauccCAN6hCuY37wIelgmzVkh7fgs8HU3xzq2vr1bi0qHuKg4eDfMcmbn0k+yG7fdJ1f
7YE8LOy6BhGfuq0vCQAO5bXNbfM+g5jAFNl19S+MhXlzPwC//fAE3Jx7cEX+C3v+5gOkzsY2T+TT
JY4XTaIcIw6+t80awpPZuvnNI/60+B8b1VzeBWDezAV/XT8+JlHY3elpwEMKICJ5J2gdbbulIUaN
86oa7GPQ5kTqy5oVXLEslX9gqaAPWAotebBRN0g6lC4NN0xXhpkXcFHyL1qW1ppjwDy/HKshZPOQ
CQDcx4GCgCwFOpFc6gwjy55cYm3O9eJHdxAR51PXLDNhA1MkOLUNl5NHspSteyh765DiHuiOIPyG
CV1grz2VhMaRufDaMflttubdU0s3OgIi2969rBLOQ9GzrLohzxUZRMgA/IAz+NhmLr/Yv7o8snZY
EvnYRFXmvLKaYnsUr6GaL240+tPdOuaNOpYYv51d5STJr3XMQE803Pig7a6C+FU0rbl7Jg3J9Jt0
LETexjoOWbo7qwx/Ei6vYk6PCcOEW4Np3k9aelmPZdziY4p8K9kbbrLr2v2QgdKGMp7P+ssTCePG
LpuK+X2hgwvt15vVXs+OLF+bmzl4N3eJMz7Vis6m09xQC3i3MY7b01y5EizYMmLc2caaeXaa0C7S
DaMdgyMNtuqql7jr/kwQDp7MzNR9zRSM2L5jcEC5LQK44Lt5qqLuisIPSAyu3TLimnB5+RtL4nHf
b1v1Ugey+ZPxN/6YKoYdMv18kIiWy/IGD3RWCI7Nxv5X2uAJ2zG+6WwI8X/7QyeRwvOh7val3OLh
HFk8W7zW6sS7KJnIyzpZ/yOMy/aRomBAOh6Wto/CFRC4AilAkyJirj8s1yd4LwTKpwdck+zM8xUH
JyF07fV7r3A6+b0Z2iku9PzFxamcmMmZMtGG9wO8OkLDDhREMCi8bqqZKEYqAmCuOwn+5p3dLV9w
ZbuM90KxrPMx7lyM/BgBIxePZVt+LtB1iwNvwPDBkLGv09E0LLANzQeMlRIwMMrZFnCr3RUhMvZp
7VCeDwn3fvsAIpboW8AHqi+zdLz8NWITJe5WyYrlTHig+mrorAk/POS1O40Wn1G6Qa/8A4+Wv907
g15+lyMbx11bcMdLN78tiwvgadXidzD17yF06ud2cmtMeJGAFsd3x7xTS7v6VxG65IOYWlBHiIQZ
+wUzef6vEpY3oxxzHX3rCrEsxc+4jIeqgnOYOm3d1XsaL2ezB+TehgeNFPPWElsKz6UZ6om1cZk3
L8jVRn6OEtXxo3ELEb+YmZ/NvmZSnC9DpZyvyRFNdJLcLvyLt6Ejp6yN4iKNqyojLlEG2+timCVT
eImkZTuD5Ww3xuO6oNvZyd03A9h2ucP83NhPnEeeuOK9Fesd7BL3X1+XSXChyV64P4mu6teemglz
mcp2kaQfPG+C7Yov95mxpMneBqIIWbpgUV8PChTs64oTsGfboKe7pEJu/9ED47X4N3R4qrsJ9jdX
e+BKJBEqTBFfONSi8CGGslvulhivJwVe9Cuc6wTTJSG7KqmPkxvjB0vYzKQBTOgDgHF6L3UZOP6z
Mq1XXDMr8IYCAdRrygIMRbE1yfpS2Jz+LG7t85Javwy/6lV5fZ72udeaXTtkLa7sEMQd9pSxINTD
fQD6ocr8f0GPWvDgYrr6BK5XuaeMnYTkKxfza2g4n/ZR0YuNCo+hmv+GcNDY8iWIMnBo+bAPLYBn
fDVT6aGqbFMf7suKDfO1GNH0RNjq4KecR+3/jrl43k2UIaAAUghT/wHt408pd5yeRIEM4Cuv2Zxc
UBk8JvqtHa7lTFPzngRcBlK1Z6BKC0od2GhWk/rqAq9gVd+rMCQ0LMffSd3Bg1BboEqWUTM+f9C9
218n8xkeQEAHf7eWYMZDbrRlvxXXGfJ/zzQzTlowpTEF9zuvIeQEuUBhGFhU4zCwdgsgOoibkmG9
CZrpiUYTtBp2trlMw9pYoKUTlYoKy7kCilQ3Govt1N/4gvigzjghMvQwjVnCK0HtsXUaoimlILYb
EW888c5lPYK673dAxOoaCItfhHonOJH+8yyGckC4qv9DOUBOQQXTBG/hDIlu5y7Z/EzAU3NwczYW
MCJj82ZwmPwB7w6YISkXY5kaXFBgrk9ligltuJ497sUrjks4w+kIoullwrmKTbABl7IbMQv5e/CP
+quoN/ChNaJVTga+jaqHcpNQMiShBBy94dL/3CZ27TdnkYQjZdrXZrP6xBMDewe8gfMyYpfJuKtV
48VPEpcEZeiIDnVVB//5iYui4fh+cyxt7fzGWo/BK1RJ9aTXgaV8BrVrQPht1AcmC1iwsqL2CxlU
TGk93ORij4jDLRkCKnSf+Kv4GETh/pjape8O7KLxXte6FXwTy7L+RSNp30MyfyH0LbY0O9H6mp4b
RBP4U0D2WohvUUgitd2++npsfm+RKACHsp+hl64NCLBl85wh2tVRhHiOrLrz/Lh9LQy+1V1j8Nry
py3RHws+9cyXFtm0ANgxEnkrS+foFtFACbe9+Wzbuhiex3YQOVnOEq0Bl9tMd4lNYO5Sy7o1qcdk
9qa7aHzm1GxgEYY5bLTWdrTHRxiuP1rX4Jdfi3771G2E/49fZlukconip9JbuCMwZGsykMKxzU57
An8oUM0etE5Gnu6YEXKJU4qTW4/hoEL8xvc/fCyT2L7BBVSSbCbG6ZxdISD5cCn+u43G4Ok3d/0h
ZR1CbsNnxQ2Oz5vrWo7saTsqPYJeO0TaLJFkl/aMp1HIFawuaN54d3Na0tfDDYU4rSLHXiGElGnF
7/kOlF08Xjgqw2lXgLAgGlvEWFsNEZcvI2qD/x3a68tSC1ZKTZfFfxpys+BKIjK+RzlE8YdnWzTz
huvrK/Im/xET662rppz4YTqzHuRh6yVYjwnA3nYQcda8lLlXfA/6BhmMalZq3ejDQlbDxNMF+CZ7
jLyW6DAXB04UPghOaZsl3KNlnqx9upa3KaTtOi5IjYj6/NAv/oTeV5UjPgpqut4xlrJoJ/5yS13b
RN0tHq6Q/YzH4J+zOfk/+puVYIkfi7ssarfPhfegTpOpkT/X1VFUH5FoficHbH42bShiEl+Bforh
Irlp7xswe4vLqbUrmWJ/JJOXod1GGkwQ22vmfb/CrY4GgQORCFUdXio59Z+JRdC6ZHx4f3AQggyB
G8d0v9WFvEgcrOWx6QEhsP+f9aHTmXyKQuvowxS2xVW0K69kf82qAixHODwt3D/+2JKfy5EwRuJQ
99mI9gAnkt3iwoYCCZrFL9UDESPoNqzsm3S4Gn8fhgqeKnso769XSA8zX7CG07nUU/ZStz4EjMXH
crlfwRT3ad/PBgCVKt2g2RlfCB4W1wQXwmXOd4LylHD9XutHPktW1hPti3dsvfgLyP7k+thZ7tP4
2dbhvucu0e/jxMdlfuuV/kHjlI/dm+2Ox3URKD+5djLTZFPQflrv6hdOBjNhAK/1WWGMksd4AsxP
DAi5RD03ClfsjvIkfr3dNsKXYMGcx/d5WMa/sbbj9/Z7Nf5nFkwH1IH0Zo7C+xmG55/NA4IS7Fpv
UPHjDQSAEY3HqsfvhjrtY+LHzNGJkwHjrX822P8VuWPaFFYgRJiW6JLJyjO26gEZAf/CMlO66nLL
/SlDizx/tAyQ4RkyKttMlmmghllic+SMRbyeWTUTteoXZc8VJQgVZM26eAtIzVb3YeGP36WKVHyI
C6+BpzxGxe+BF9M3d9GBlf3cJwXDNdfM/drNhFMV0uTfJBmiLUvbYpRzf+EK58d3aMAD0doERy0f
vwqVDq4LB1H7jyoey0A7T6IjFCbVbYqB2NYyTQyJTn5JD6/YHj02D4mWsY05iaErrn6L4zi9Xeag
8zcrITSL/5/wZqOmKt1K5AbdFB7xfj8z36yjAy7V3tCtVwvLPIESLyhw58PtW4NjCDzrMr6GBCzG
iFSPpNejxGtBZjlHnrnTm1LvtVvxv6N6wg5P5YoWspONE38nGQArbmXEC3Ydduv62eT1RPtKndW/
JWprctZyjt8dFRuL1TAiSeO3vf5vtAH5sBZQJF+MA4WXQmYG+gNIvlidkmns33AsqnCntUkgVHSy
pRcnV6t8nykTfDNguvER+Mlkz97qg7DOKdCxp4QM9XAI+85t97Oc/UfWPXrmVYDkGu/IatXjvfFU
Of/O2bC6/xys6oJTYmpA65DxPhl/jZ5zg9j6OZSGjXPlu4O56+u4JfsNJa1vUnSssvnWrDrnad8V
RIu5U9ic5O3OI+vnXGmS4ceFQVr+XfQM7Y8/xWmuZbf5CQyWKWSTnFVjeD/FuC8pUCqzajcH4UCN
FACnSTxRMM81cID1v8HeLCJMcH5dV7g/jLEpG7cCDheukHY9DG6TKQDdovbNE6+Wov0XsuNW5wDN
lpIPjaC/AxiUdz+Isvf21asi+2pxr6JSrUvMD7yPABXyrJYGAPxWiR8bwnvBMZ4sxTsY52T9LKZq
6a+uNwvxUFC4zeuO+QduAlGB7F5j46PKqCUKd5ARySSCxvX/d0+VekJEqIAbDVWt9kPsR1xVQ5Yr
O2T2bHqKtaKzbmx6dc/xzlFD1s4sf1HDqDIKsR7hN7AZ3jLdCfWe26qTD6amvHPvav6NPxtd9cFP
AqSefJFgXPm0cSOjuALFwjdEC5Z+4iXec7Um3okvlJoL92i0zk/cxkuZNkawY+fx0/2uxcQ7fWMH
RwMFaYTdMbMG3Q4+D7zIvFmX8Z2gFMyLPFaZfmQb0IeHXiOvf+mN30jDdway94idoSlfQIuxHAki
3Xzglxyj3Txa81RMBphRty0b7lDQrfLsN+Gw3rPPHcVHPw3bsndCFdFKwsqb+LbJXK/6jz3B6t8p
4hbz85R3zfDR+xGPCTIKikeIGZuH/q9hpYuVSLY4MTZvkoBDNTZ7GikNTh2GEiJHO7jzAakZNkfD
/aR8xq4Wk0/wQhGFit99uFzkXXFhZF+xiAr3FYzhAunLz9wL/BklHzXmk+nasKk9IXt0HQZ8fAt3
pErg9WweguRvuJshixw8z8K5Kxcnqt64MOKRh8HfKHdJ24oMy1ssVRe8kf/yIQciwZHewwPppBOs
CsKCpI9dsObgAt5KbBDRieu+e8YV0cRv7P3o3/KwVJb7IbLi2TDs23MI5+BqKFZ8y5JaPk0OQYFD
rbvyEnYushvrihySStlyWUpmHn2KO5bmuo63MEmkWZu9tA5r9MtM9IYsL0kRYgaLBcSDo3B27jbs
kAUJRhcM4ZM/5Wr59rfJ2Ec2SLg0KdMu/V+1x8L2i99UFR7weOL2YFIJOcJ1g33zFyXteC4lSgO9
bY1US0s/vCUQyiVXEojYyYCz+SLQt8aHrmdx3w9DNj+MiZNgBnTh7UnCaAnRVMXmnvABBOkiYRU8
45N68P1kfMPf1H0zw8rsO+HP/NZyQsyshahZopRb9x8RNzzvUCsF66N1XYvibu3z4gUD9pbvZ0gH
U6ohugIqYXPwgNCr2MnxLZVNOorq9joKCXKlo9OKfVgFY/ua2WHyjsHWMqfOK7ZVSClms3R9ufIp
jNswPtZJh1AQxgVLiG5ZIXdk7ZjsA/ZJPHVlafr9wnnsfISoudHPeXbec8I25Ch65xRIjoqg4xPe
0QEh4oeGwW5B0fF7jnVFtkhwZU0Gp6LvZd0IGM91yWZSjSzTYivX6yxohOaaBrWcvo2k1cNGciHu
H/rGVe92VMON3LZ57nOFUOw8KGjowTOQ/FvVJL92dYotv7iPXnC92s0eaDn4cslSn6o5TL6KIpb/
YtzDXAi2ZPlbt1FLr8OkB3EzA3Y/1By17dXSs9PhxOnWD+Za7By2XLxr0OGSos3LFFxGRlJa5wzx
ktQ1zSTFnTeEcIQwR5Ag3UqKFk4l6YtviWfB/rjhDOxTgt8UqunIPvfQUuhZphGmwurUuGP5BNly
/NMkjdszZzsDnkknMf4557LWH0L8/dcxYaO/R1R3DXriIAw0VZLeWJzr5mmxY8jyCCiK+wH8BgAd
YGpGwEW2YruuWwWX1/OTQZ/baBrGo3XR2/HljKJJ6Vb1nHNNbpsB3a/AcQEcmKOUGkZXHV1JwGmf
sQF7CblHAg8FczxN+FZ1yXNonc5+Bv8vlqnGtSRlK6h4e8Bdv95xEwqKByH64SeTaTudhBeF8A8m
DYs9F8W0J6E1EMgBlnb0o84cHUkfyI7aWrse2ylR5V1bIjICPfESxE5+NP1ujoxcTxmrpfbR44aw
3YdhtISHOZPiVulRLlV/FmERPGd6CYavsKSxmZ4QO+kTi1z5kVEYBnitYdVJIjuGvwZDnmaCUjiz
YVwS4r3vJDeqIBojrttJkUfDS2C95i6IGmpMoWFP29FDHBue6X2d/iVYXtleWBt77f3U53avxQ17
jbq07RcHnf4eoZbNhtOTbXheIPHTcUPW4rkR8VAePS4ct9KSvgp+jvjlCZ6vpfPt+S7RNpY8QXvA
iKf9Ml3gTDRnNg/b6ybyMVlPgiRSwAWbeL7g6zA+S3l/c5x73ExYQ9o246qZRw4rWPB5JD5VXR15
nTjPmBcHL+1nUtYJTX511B7iKJBL2hVsEzBWK5/JVHf6l53i+j5c8WilCbJ7coq0H42AksD4RFwl
JTfc1LaR4gQnCSDvGKa9FVt/xEFgOsjEbEM2kAMbq8yI/tpm10Vr7XwW2A/vFdHjNY1A49hjjE5k
uHxgGeBGyU0YhtE2f27kgdojLjxoyLOGRoR1uH/hBef+oA0k217UKLngsdbsO+5KK3GzZrjhlsOw
dYAgNPNPSurwc3hYiDDDdtl7hgnuF3tEUfEdrggY+KKEf+7buH3yxqD/7rsbKGQbwSOPSWL9a+VM
HP7zJlYQSlXv3reDZ/Xv1i2T4cUlu3jkwjww09sw6t68oQ3zi2TH3VxchLJTUPoKN8XaCfdlYHOI
3cOLxHfg3Z6UMhaGjr8+7EGe+DEJTwvn0BwiWkgybibaQxP3vHzYb0MO0JtSSHqCWB/4xQ+7Llmw
b3FCyP3Kt1AfbtjUgFc8tZ1HJijbcdLPqnpV1l3cU6Ap29xBv0BkYaUGPmMRLhkderC1k53YI0fs
DKc8k+EpWxCt2YNM/vYaFGr9S6lF9G/kSnQFAFngTRAURZ8mJZftHR85t43QW7O/Sg/5/KA8J3vm
hQMMC8/yDEHMh9K682du+Xf/rwP56RrLAYn9XWXizyzzakvdkSzJASg5b852KDrn25kI9Qqh6vip
Lsrwg5xH736xV+3iV9PxnsRFyVHo3lm1DWHqhe42f/nr4josjG6uh31RjHGGEYTU8s4wAWCOb4tB
3ZUweOUb9pwAChb7UGT+LSDuDTZKwQqsPJJSSa0BjuvQB5Xu8g8gp4bkdABWdRfjydzsCfk3V1x+
U/7AV9R8keas6deYBrnQ7NBPD3qC3gnOdliW+9krKJDbFX6b84PmK+++c3Sh6GcwTJNgcOhq2riQ
XLGpMxPxtWi+X2540LMC3j0tbdcxKIEruT8IMTMZll9gDpKYd4CbLXdKxWt3biRW3WMAk1NdCm54
4dn1w+yhYZLcnoNhw+8xyW3N6QYpRH7HFIwRe+eyo8wu48qb8xk7wbad3DIc3Cftwxtv4aKx16BP
pybIPGpuqR1/LdHHOhHhS+fX6nLLx26H/rYgAJThP0cwq/4Ji5a2XzBIYRSmvXtP+M+7kAiO2L/1
cZ5Pb/VipuXP7LRTN+P5UtK+9nHROAdl1tuDLkTE6MBN6i0XNSXQO8OD9M0yzhFfN3ODfwB8mPnP
nil1cpcMDGsPbSujy0aLRXjFWIkqGPMTnz8RMXVzShrfWdNiSmYYMFZNe7ApzXyYEC04TeNbAjZt
oiBav22WTaCIeXzXeUsTuZl3B2a3/xRC8GLzTJU0cv9+sA7599vM9oChXY2PaInRdOwZKjBgFA2D
O17Gev2ebacRFtVg/lRmyOxzuKwjue15SejI4X1Lqi004fKCkuJ5WO9u1iqOnOIR3KVsUeAQ1Njj
05+VitCa7oVyzqk5FQu7xNRQF3Jx2zmi2sLMvEXrshp6HP+9fLqlcRmX6GIMdtHqtc5zR/2Y3YX+
RKvKPIrFP7qGJDiwL2rX9yZ08h/UfQjvgrlX8mfofGmPCoLA2zrC0k+BpUuqUtalYCu3LjKXx7b0
nAulSdhVRAWL58AWlNvUMMfemFbUeBLAqXA10cVRVV5rAQbnrtpvwHOio4/q9ttNKpuxjkimR+Sg
my8T8Ow+J4i98WmsoPnIfHADMYWGBIZg0XZHBBi26wDFb5AzQWdkKmew4v44rIrSGX8we0Td/jmv
iGKnYzYxKWBuV1Qg3NqArQdbLo1nZ3EvHuT2P3Jodf8+E/oWT2x7XZGOUe7h+oRN+IDlsL5XgBW3
dKvIlFGI1lbmQqde9c8DCJQfcyhn975UZQ7ywB/X964aHZzNc+LcVxQoRdfS9bfkUpZh38DGCtZ/
iRh0+cmrbHlpk1L2F7p3iMnuJAuylyrx1huU2DUoifGCfdSnwJLO8nVguDB4zxCiPK45np4Jz7Lq
nA9ZX/Q/yR9uzRPfZtddiM/RyWZLyGd37BDJE/CY+/ZvxZWHM0NHE0XthBEpJRBI2HsOGlbzzpAZ
Krk72oe4UGdNSNFIjaV9IHof7zxNrCqGkeviry37SwM3GnwPathZjrRNgA1EzNprbFD1YfOghG+Y
AuWZLWG0vjezJH8yAW04q0DVeYqL/dY3SedN/zrnWHeixLTOj3glVcnrjWXfM/JB8OL06ALPOZ8Q
1ehFhsQTkF09SafCnzqw8fruW+qFd4NRGluBDNaTY9vygX2yCE4Vb5CLcVdT4AqBu/mYBKGmJIUX
cOUTew3j7onMrHuKKLCBTtl3ajraAi//D9aV+Rulqd1w7urYOZl2pnjEHWN1qWP0xpeVdWf1TUJe
g7SLo638qyqH8lMQoDz4LEj98XPBrXGRzujSj7kSWF9GJ2+vZiOQu1tV7YM0lmTq05jA83CxGhA2
W7AkbI5SOyuQHUtTA//EANXx+Dv3DnUOqBIL2zQqVML8aYF2t16g+MBeLwB7/gfnUGNjYq/3yvdf
8PfFspSH2odCgJVgbvRn02Q9UWrJzlDQR4wCyb6lO3AcquA0c+oQypkNNltlG5ijpCz0te3YVT27
igAU2gXRYdpPy/5gxgrEIAuQjesvxF4KLM2UbYfMGCi5IZKMvAaAS5+Lhbq6dCiK+nNu48o/xlTM
lzSpb+GT7TwcBESUxpCg4o23vbHKecE/w4IDTdfHCVF5yS/yR7BuYIjM42OPKC53WGqGX+DnCpSn
7AY1rLjKsRhbCM84UVPRzVcx4u1CCyHhJTEuNkLhVsNLz63MPTMoiM9w0h7r4So25xJf9/a8uhiz
sJ9hwyZIvbn3GI7oGFvVECevBbYAddhEpZCFZ/EfiqhhvOPJ+8uV2lzwiGI+dnkXQ0VZlPvfzfdM
2SQNiv5ljAb9EoMyClPHMTh/MKYl/Zel4+sGwh6pI9J189ebSszrKTe7+AitJcjedDwVFw+aZfOP
6JIPao7kq8DER/0z7EGDMk85t7+6y0mDnlg/AoZZ92/m+WN5jrE6IQqSXYaO73VvSxZindmCMif6
m4/Ufu5Zly3zPSyMGIg8SaLDBniflEIX2B8TDBBuWklhky9q/yRwHQEDEKhJVzzSp2D5SVsf31Hh
SFFCqFxLShdLbKT3WVxW/00ywl4WAT2bEWXiyiOfcKvVJLfOpUguKv+xqm25GsuyOO1pa81Sd24t
7YhkzJ4EZ830FnZx1u+mce7KU7c4ATSIZM0fWanxhwul6dHrvF7cJzP4v53KNuICBvMq76mlUL+5
Yeuc/+MA3X2nNHWHZ9kA+jjryRlPfUBA/0Qjwe1m6LBovxvbsT6vCnN/ahu5kefLPXUPQ3b9jbGn
beiK4Kb1aEsdZPti6mMwxRrr+x7uYUgSNYJzgL+etoazq2Kb0zwQZNTweW2d/YdcxCsDTIhO9kzM
zjeWaKbHonehNmZBoNuP2mYba6aQ1PoP5nooqY5kZExxSGAbAwwizrTlaXuMtj4aLqYpwv7KVW/l
vyic8D/IejOwqknIU5bEMWivqMV6m5OkH++oDiQwZ+GMZUjpfGAf8Vz6bxDWYzbEEZEqkDS5ALVR
4RHcCGCoM+rGMP/M40HK6N7nmmy/um1Vzt1K6+bDFLWkkFAag48IE0uUllNAqxb4go2+BeP0E+6/
qBjwA1J7CQPATRQGG2o+gpNJaoh9FSj7t0nRRHaGdl7AolOVFrcWgwD4qzsh6LGoY2gXS81o6CW6
dsg5rPqWGHLjQ6BG+wRFSAQYY5PpNneRpD6Iys+WI3gDKmEw34Pg7hc3Vjt6ZMGPcuDqK82VN5YV
xlxmE7s68Jn8atuzRtBqnxirPhdDfRN3GLxoBxQsggexFPodbC5eI8sY8KVVzzJ5wEfMax1XkouH
n4aqXcY4k1CnPM2v0KyooWAmdUisuWK4qMlE6uoyDN/AirM0J8/txkd+psV2b+sl+FU5NVM7hRzT
dq0r635PdBANabYN8n0ydcdUToyfElLepEVKdLq1LPgZBw7gGqN3huOcyoTKd0bKRNzkca3dOX6Y
GsMBDTHDey/MmDyiVNclZ17RoJN3xlw70dMDBTJlOaoNKtpDbcryafVMnKdjr6jVcyrdFRcOnvqp
ZWyl9dGTSfywIrOS0vZn/78K8MbJk7bGqp9MTIoYJaML8MuVl4XIimcOM9fsWGRH3sFsJfbLoocz
J3DC8DiNo/OTJL/4EzcjTZqElMcTzT/Nv0E4/e9upicNExJ8G59Jtqo6ALO59xxSVQlcKBAOLkzY
egzDwqJSpJM3Y0HPvIm1bubPlLT2qLfXhd42kfKjBgA1DxtOvp3k4bX7fLOhTocAYM/eM0597BHy
/LQdSj94YYte68Pq1hRPyXxR2WHboHpjVHXa4YFLAwV/xCyT/AcPTEfJIeolU5SfzR9R3XMVcysa
pEh7JxhGvYUfxaGL8aPvAR8QEp8I+P4LxBK/11xrKWIGYfYbpiRuEbEaqx8G04vx02fjd5Cq0SGS
ocPiBFz7/El7B2ymCBvjkzsUGNapZcaxA1Xrs6X2KUlJXQCNKHnbh2yqlvkStvHq7mvalW/zaLg8
2wCx+zzhr5vvzFTGr9AM0A0CVIuEf3VNuXDJZ061EiSdHV0UTPldklGXSBi0iM/xGEqsPILA5R21
4PiQ4Y8JWv1oi/zwmSGc39iLM5BcRqmHNTR5/uIvEjs1ut1PjD4YfsKQROUB5algyZ43QTd9hn2W
bHdMa3qBKtonUNTjbHPPhK+4L2qK/9wbMClsXindsE9WS8aUgqzZHfG2vD0OlGP2j6y64nuguyEP
XUReB9pCD2J6o6KmuW+hsnmnTP0fxb7GMVDSfrm3M3VYh2TLAnUqA4gevzDoiyezcince7Rf6FQo
oF3cviycjRQDSEEvyWoG2ajdMM9BfSIiuJCBDB1PcHgFXnMaR397WYQvUX9rM720oNtQjOeQ+NZH
6FIB8N1Cp4juE5CycMQSmWtveI6LADv1nv+3zjoc17WHdIHm6bMM5UA04I/ihpbjDcQAD3a5oO17
mGt+QFMw/dHAyX3hYhn0h3lbu/thatxlH3oBsfV+40Lyk7GoyE9sDRak8FpMl8QHmLfnsuEnh2aO
pvfOasaDoXANwCFbhudeojkfhBLRX/LBmpej5vjYDV0nPqv/cXRey5EiWxT9IiISSBJ4raK8SlLL
taQXQqYHbxKXwNffVfdtYmK6R6qCzGP2XntygksfZvl70JBnsSGNZSQar1P6q+kEHbVuSFYg9RbF
zMZjQUaHYw/e44SHnGA8v+mD3dD1dYPfsSlOLiKb8bg0zSwPjGcICaKEZHE7F4isD4QzNB8rcZ3W
uxALseoWQLySfiaejgSVzo8h/l4EFpYumi/LQqG7DSEeUMOqBikheXsWo4+0q9xPCLZrcRrIDrj2
sFXmjRMvw38ALXIVrdLFKbsqzNxHIieM2jE9a6rzZNabawH2EmpWAt9C1nt42NG6ef2Pbyfed9pq
XN6BNZQrzjqSntOpxiaBQbVMT2ltW38wtnf40QIkF3dEMcTiQn0eo4JeHG28Q0NeVnIij7eMYEsi
19gCPYqrYxjCIrkYd4FAA4oAIZtkoL2lo6nSC5vb5U+c8ZAecXIu3M0qJdyz87hCkfSB0NlT2SOP
W32jvWcccSR0VsmYujucRzgIEKoaEwHgI3QJqBqdS9YzPwd+7o5ptvOH8qYWBlG0zLcWAmsJhJJu
fQ+n0XgnS5R99lMUBe5Eq+occlYg76Pl21A/ogve8OdA7O3ZsBadHeV4OdwdiVBE7alG0tBWtHMr
DAicgYRE8RdHeKpQ68OGGHZU++G/ERnpcLyJAgZ2cLQLG4+2nzlOVyZ/E7dmpPmgWMPEz0TDYbGE
zxji2eQlQQhzWcq+df9Rhaz5fuKC+tcQe/PRDuRln8JAA7IyLGhWhA0OWxOewDo846zozgQQJPG5
1b39PISq4rVkW2HvS6xU5kxMxPwfAcziB2ZNXd5emDLY4btRLEGHoF2jTgDjRkto9feQ2oz16ky4
oOIlY8rAvLFwaZSTDMkW07FifKlgy4hrnDDL/m0LkgEOC5JEPlMIVvKdBxDfxbZHch0fU75857tT
g7BPS4aaj/lWO1vl0fddUeBbdeR/NNEa7f7MV3SOZ0VobGTZckAfKZnC/VpeTgEe8O6RixD3nTgB
v8JLbCHljY/2wkN5jjG64uZwEI9yIjmA52NPyNYntJWUj62KGeWOkTMDioWaAuKETZxreVxjo8sl
JOLUUtcWHLN14c5L110SwlnfQdxQ6sm2NXtnnC5TthcTP/E96mjEWab3upOyLOWeVt8rmclJhUtr
AtLl0stYnt4n2i/veU5jwswmpvQAjwvYM/5QqV0GGEvykbJMns8iRYTHjNgL/NcKewOMuLLzXRbE
zfgustb50mhnwpceYyIMfBaE59D0I8G6KvefOOctwswWw6gVLEF9N7WSzE29Vsj0gdeEx54lFRH2
9uBeRpDB84ESk2a7tYKA6SKWlirygll6eyQGfvnXzVl9nFJDSf4SpqjON+OQpOpKqgQiaGjSKkNd
kFcqfWYk69G8FwwK1GHQALsZ7VY3JkXogWaFku6zu4nWxKJnRTJPgOkzAitZ3a8gqrI9k7T4u27g
k2JXRI62rwbiMLeVbVhI0SIR2Tf77fxurdP8nvpGWcfWa315ZaaGjQ8pZRF18El+67GVyBlV7spX
09u2tamwdRu0hYpB04pWodgsk8Aun4/jbHYVGTchEVayrY+yWcNgB56TbBawXC2m8IkYpHMyFsEL
SbXtPQM1FibhTaQfAU/vS3KAUFpz77Tuh5+T2L6hiF6AhMYeAkbCvuj94O6TtxOI2PukpOCc6Wvq
s4OzMMbYxMgcENyW5BkdqlCSM4/jE/apM3jmEUV2UL76DPNuGcKjc+HXWlzOS0QkURGHIDddF2hv
WLZL+RHiXF9ADrTZZD2pvkb8ko1QV7D9ouJ4g+CrYAti5UGHbxANqF035n12iQl1RpprybS4LK2R
9ceqCO774ofq4q/Wc7Rvf9U9G9Uj9vQk3Ddu794PAV0NHvA0sbZTAeXizC20gqOkMOT/aavaesqB
VzG0WVu9Ds+mEU2BJnwEQXAeAZap/egxGDuzrxiXr9Qppvcb2hT2jFknppFxLCK4DalkkGNXSXrC
Vu1bIIFbH23okEziYnVCBduZ+MH2TpUTFpKQwRxj5UwmtSH9jBMVrgUounRrF11wf9vFoGXKswrU
5Ajha4Pc17/kTpwQIg7iBjE88eF0ykikIL7eeppmWv38MAdVLnfE3/BKqR7qCyjFRk3PTJ8DYENL
yIkPz8Qy2zlByYYCNpTcbc2QxD+JU07hn7bjPr4r5lXx+Sj+bPiQq3HpXwjD6/I/CtXOTbMz2jG1
BEE52JlZcZ5qQFiw+UD1YbbPl0yBuMKlvPfn0KGJgFrcIvbL4vjQqBRa/8ae+Zxu4sF1GL2Ic3Dl
kfGnQX7Q/s5/hHJrGzJthjuBsZk6C9ZLFq29JZHL+4XzTPz2SliXKSF57PAyVjzsHLYbUrXa5jAq
rf1XGWb0mqwo1z2+bLwPGgjQgBic/Q07KcNuP/Md/5VDF404VmLFW9b5I3mIoLc++8l3flP4cqiN
OEABk4YMkRBfCPE3ZRxLJiU6QrLJRet9zllBbDUFCtHw9J4kTcYtSTzATrhEH9EGEeXl2rX7oBfl
EakGzpkqsul9TreNjtcpwIfeAYBwijATuwWx0y31RHnisEJsfWH9zHalRmldHBSDDsRhyf8zkaH4
4RUZO0ec5eyEOTx6RTxzV1HfsDYciCgdull+ok0BX8IeDdPhEjCtB72qvfISVp23dxldkOuiSzVH
FJQO5y1hdOjNVT6zihtH5F+cSi2kdjwTjKS5tOMtmI3kXzYITeJiM+kP8n3d3zEjhi8p4+ybzgjO
BcrE32TpCHewMY2f8DThsyeBPLe+OZ0R+Mc9D+GO0pHsz9KyfYRmJTjCu6aRAOqkO+r6mM1oZZHG
QS6/T2nCPysmWHnkd37+Ilr5MI9zWD50+ezc+f5YzNul81xCYhYfrmO4WMI9ajVL2B8sCZmUw4HI
OCJQcD7TvQ9qz8Z1zSCsjxQ/Zbnk1KdVT9UF9m81NX7Miq4SbBGyQJj2dfHHb50pu47OWvzYayPt
XVVheBj5zSyaoS1d/fpdLCgLD9XqtvMWzSrZ28lIp3i2GQj229q383ZjFapBCFFX4m83FeavtrWv
91Vg7HDX5bblXpokjN95JiZ9AGzqJX+n0qU9962esbnvL+paLXQaUYAKkJzouU3IedKxs3Dvxs5L
GBjS6dpwWKe3Dj8b0bmhJ+4aIk6qCHIJ0aCMw9w5amyZvtWLwI/lFnAzMCCxdQyjObw5xcTc99UV
x0lDnVvXaHkWexEXsXikVbdYUaFlBMko0MDlFRXhi8AKKJ4mjFnZhYS0tv5kmD4Aiu5SDFQLT+Ic
l0/0w8k7PD5Gbhi0mHSNfpzIrZcIC3NiUqEBrqKe4AGkd40CLLft0sYa7tbaH9vtQjeUPU+e7jjE
Zt8LoxDhGc7CieEfnDOcKjPi407HpeRQHwVGut4a+RlvyhOsKoxdYUPxgE92nxzqpscO25akKgBR
B9bUstzQSc5ELW9x9ejWMLKsMzUi/zVWYCMab1nx5Xdl79qNOKQkmpj1ig05ZU2rLfz33aPTZtre
04+1zdtSi5XoLtdth3BfZHGPsVylmJZ7hen5qWrlyAcLag4KBdLjEfslK+5wOXcr4sb9TF5OddVB
rdRdng2cjxc7kQ3RKui3gwm+HeecBITQeuOBZf04frOdmr33mL1p/talFQpnMlCAJ2ztnlTbKO/a
tb4TjPDRmFXMdeGGBfEAP0r72OUnBuvlwa75489piQsK5hoLDOS77ehZ53xken1YRZVmj7pEwblh
DKD5jypjUqh2CQECKOGn7m6w53L+yJPGIYHNWiTBDaKst2Er+wthNHJ9FoDn3HM7ldCiLHuZfCyS
HRK8jMKU/FASKpg81GqhCJYaLtPBsFT4oSsyOAYK30Z6RmmJvopLugYLlMARor8CJ3ruWLSO23h0
nZWuGcZ2ZIP8BI2ghKmjoUFZHIUOsQtPIl/atttoRXrutVu4uBCBDRCcriwl1PiUO25fXxEcLP2b
Z+iJmXgWSRJ51oyX0EWeC8xENcNPDLU4ue/TeLir7bF7QfwtqqOrHYMTCIuIYIzQkGezuNSHZe0w
IWrsWrAfyvRwl88jYOTSxDMKFD3dEGEN5KiPOkczizmoCL4L3i+zgzSqSuJZKEQ3QwpZDIGqCEGi
88VI/+DqEK13BptXHZdw7VnCUSuWW3RcpKHCbsajFGYheYvcgxRtbGVMe50bh+a91tClydqdURQW
BLCEp2KQY/BuM8z926AHRgmDNOealnm23lvTJKpPmCNd9kgEAicBe3+zIhLvytB/HunedAR8wXw1
vUUh33hUJkdU8vE7iuH2BL4MLT5qOcFLT5N1N1UabeNwK9TIdWQO9cIaQvsXCLu4DQSSTHtr9GzP
xxG1gbPTlT2ox5SHF5tYCfLj3hoJeYhmrr3voENkD3XUG1N8kYwcN50dqDyy67YMzzzR+tED+XcL
bDDtB/uSsos8RYcAWqRfzjPft9gaj3HznUZtgJYDGO1w6do2IYLCG1e7+l29YLHO/B/86jmz9fxI
9Oss7ixHeH+pDGVVEt885/A3wTWgONm2eR/Yf+dKzktx4LsoEtbTmAo95o1knH62qTvGBNn4+VvG
gpWctYKXDzPfjaj+zBozTFmKh/XwGudJ0uG5dzqslbDxSnvvUaGVV5bScfzJy7u60HFZ86No0Gki
IvrOm5F/qAx5ybieOr+CC+Dk+ddQQPC8nZX0RbnnODf4SeH5TuQEJeO+sYx7lJVjlkn9bPjH8lR4
nMKcocyj5UuzDvM5DXOYDJq7hbybvOngmRHACGEi9W6PWpGrL5oz2f+tsJueecIM2vopwK9F+gbt
IZHqEuxvApX4G3eWJ49+kBNSn4K6b/+W7FNaIqf41nH3LzbyMw1zcO+gHf/rkRd/j8CBrEDgV73Z
EzXmDEgv4nZmQOJXA4OrQL7BjFRktpWT5b6i3JfNwSBHsk/FDQlEOUWe0ZPycPmMZpjKYwkNPd3l
nt3iBkUydzFpm4TEKuG92Lk2fkBKFys+iXbGedSvefHNS959Gnzv4GWVcN/ZKhFMt4BJDA+pckht
ZrfWvtd+bJNhO/XJ26qr8RHuFPPsBg8EojeSpfF9NHKqv6nKQvOvsFzul9YjFzNKxi6bz1hOqqc6
HIP/UngkhlB2xwRIZANQWXk61MUWwfi8vvmzdE49AWnu1nLp/LYDc9qWxQ5X0YE1a4xAuB7BpmS1
J5+boFsKPFggqjq7vFVMrV25rDNumeoo0fOZISI5o6dgmBDbVO1UVftsmFUXGSozsiBBtBMpjPyY
wN+5ZZmchkmDcKbLmGjCq0TiSG1md0SWjM5+JKfc2hWe512dwhpRgqxu/sD1wn5+Ch0HuHzne6zz
m1lpf5tZnE57YlXm4BDP/g0WPuOvH/7GxQ0/VHZB0qHmEdgz+8T0X4WdwWELIAphAyYeYcKV0DNN
ddzqpUauw3tOISc3BvsKGFlM007/ZMYQkcAGBf7qXCcMxv+tGezwbWekVWyrhQkPiATCcSowb8mz
Db4dVZ4Ilzf2fVTQQAEtCJGA2gGWZnaDsNc31r8+19lFVk1YnJs1adOjpZL6WhckZ2MF1NPkbOZs
dQnvlsx6ogmb2ceMby45ZwpE3xuVQ34ZRVfnN2Nt2FwNURLiZ/Ecsqhw78YweCyne+exAdSdYF3Q
W6bKHrwjlSdvro3l5qAryP3VCdJ3NX9MOAYQtc5eWB5G5mlPIAMDkkVz2pRmqmz5YeJhnK/k/pDl
iWoWgjNw/oZAsAFr/iZInZb9o13/4L0IrmTlImtw8X48+8YhgBglhRQPgcUoTJ/sVaxsPSGyjPe1
7Q0u2LOush+9dc7cg8dtFCIQt2TRtftxKkqjkaYTozBCE0NWSAVfe4FYLiRCsxDflLYvpw14hsKi
WWGxzxJRi+AXr1Qg+SEIgD6i0pl88o4R7G6qrGf8gMvRwMcR/YKJOrN7yPb1osBKSbolfHgVHhgq
z/kubInm3ksjgjOoifh78mFsRmNpu+07deSUE2rPWfHlQM14g2sykhOS1P/8bjKHWs7uG0YN/1/K
jUz2hU1HgHOcrC6Szu9DFAdAFzRwPOwqc/Mf/fW0HGeRw+9rSQR5Q6nNoY/NjttYx4L9iK8dpjSp
UV58gRu8fqJVWb8wa7qfcI75ZZyAZQ9zPYx2ex9h0S1bByteRrrLelxHSoYtLhMMTSGl4DsZ0fbK
Jx+G85FojvHmH6Q5f2CanKtHNFW1QPxCxaWvXuao9Q58obVEeAh9XOZkqgADtG8grq6mS+Ld9iEF
dqitqm/dKtOfWohNEA98Ny8vMYArC0IzOSlPnuBP5ZsYrSYjYhT4HJ8tctsrRNcCs+HU+U9rOxC7
gXg/I8J6xO3G20AkcsYV+uq2wvrFHm+7Rx9gmfgzp0PM7Y3GgBQV3GpN1LlVld/fNO+vvCUEzPR5
uWzh4uQOC9qlODq2LmBYFzF5XT84XJCEDrEjjyM5KaxNcznfqTDv5SknlRNIGzU/eHuMSMStZCHL
/ObNKvOKRiyjaybMFpv8zp0q0nfkODkDILbUtJ9z53R+5Gp7WA+sc4vlHDDXYiMPgrn+RV0c8kHk
vN/NR6UgCx5wG7hmf0sLWt68wpqGbV7cYKAgL4gXYdml4/DJzXnPqVylwkmG6R/qEsFq265oiavd
5ChYNqKxdPiQJJRTZxVWvYbMixI93t+uc+gwJdFajhxumlfXdl5qlmgpu9Glr7cuSevOdiWhc3ou
qeTTPWAt8dQksDg34vYtM+6shuyA6acIGXE0nKhlMhj0RaYSd0IE1ZHcScIraJFWfYTkg3wgp7T/
yBcfi0PISXuc0L7y+yJKe4RQo+JvYGQZjppEaUqeuCMbkKXTcmWrQZRFnHoWMMzJA90VcOS+GmdB
ijdKmy3qrNwOdONgLTvhuNp9TJdp5bbB349ECFX1y5A6C/7ENdPXSXA9h05rwn0qbSZTrGnrFf1v
KQm8RQnSPdFPdFh7cRf9Cyrt6guhA4bwgjkb73jvKx+1rmhfkGuQ/I3Kg/6lswoTQyhcxnQ3Np73
kLM9XAFqYiPNOr1+N7zvCd3VCOiYYb1n4+Vk/WeHMM03MSwF/LBkF/hHnDhsxmt3AsKnaf8QYrmh
kx9cTp361NOFTbsO9HI97lmpZM6O79XGAp+agI1TObrrTjPfCfuoa9i/qANaj4HzUWQwKu0np8jp
8nTnWdZhaNylO3hOz6fgZGwYeBQTVCO5tYjXUXqmpNmy0Ce0gplTJLIs9v/Na9nGxEIR44H8TEPS
qwFjo7wyc88rxmS1fELOuCz3eYvpimcZrm0zTi2XKdEJV1akIwPRkdPtADbB+2L1wVB6pq8eDrqG
QX9CSInuKivgLGw9/BsvN3tYyv1sacwT9dRfc4sC92Vk1HzsrNkZmA0nA1XjUDpIADdrneAfQuUw
nI3FhRFhjeHoJICtTs6KAFzo9X2QPDBrBwpkcO+YnR/IdX6d8oEQFcqGFF5dQkLle1CI8hom0A2I
ZMZPg40bgfjgyi3DUo7z2NLBt0RmAiJPo+yNeubljBjqdPyzJj2RJ0wegjNRHOQxtkWcXOzCCsI3
LcbxWBIKUmxUMCGYIBpsQWMWkhtFP2i6VYr6AMTTMXfsZFP/CRoSSF+m9MF9ZQuSqxoca//WjK47
QlZp5FbczAtHVaUzkCMvpAu3ELQa1FauPLbpAtZ19IgfoACqg2BP/TKah5aYpF1Jg+7vEvAc7l0f
hJ3edSSbyM00AinYF7lDxTVltp+fZjhp/3Qyo7vDpAh5k6DA/7o1wUSbKh/ONxwXIlaOrKSy9aQn
A6EwyynYeZMlyepws7rkMLDPYdHra67o+xaVie/ybfTtdCyKvv/s83nw0DkR+HyL+QbywL3djX3W
3uGo1cF0VMTz9edCOKWNuofr9N3WLZ6EygAoQqilK74a48zsOzVOxi3yd4iOHW3MFyinYkKHsOhl
Qq4J9OUjFmVzgC9WiTeJRLx4guoRd/czZCziWeH2gxwEwqhuoalZjPnOYSHNbHGFv4CKDSfxRjNo
y59V5aNJ8AnWDljnp1TEObU77qUi6dU9TgqCgdgA3MgtK2lDy7ZxerYMRTH1NzdLVRBylxUMFPXq
QNbo49o66YyXlVlQyeycaLuB7Bu0uxz/7MvLhYVtvJNlUNNG8VTKON87KbGXUFtG+MNPRSXs8IZl
sfr5KUS4j/hCe201bApCLZdkT4NRSh2tSxN+elZZpJG2rbV/bYlyKyIQz+19AzT+JbPi3GxwwTLo
menig20PyvhaM5B8qjoKZTaWvTm7gYt208PO/5RYSUY3Y0hp3xOjmZ98pNTLoQVdKz8suvWc0BY0
Qfl2svIE3t+alYAq+6lfP1ZpkOdueblLyLrCMYg2pKvCzzWrxvFnLWZ3Pi02yT3PQQCqGhSEgVME
sKYoYzapqE2XYVPFLVIX4WdQ2mTKnPh+9FGeXALYciwLqxjpZMSF58k9Sd1WQMYFIeXNPadgLNF7
Jh6rSTz2AmEn2NFRHiSTtsA7wqyCERrRxDWjs3HYRcJzR+KWlT+Bi0CNI5PDGYk+CVxg1QoCHVEr
Ugyk1p2lZ2e5jnXitb9MBGdGOLEtFL72xsnsQw0ZCQFfidcd7/ztrhy8HQNoAPgrFUj+5aaO6Z7H
KZuAbM3pnFwciCwj2Zf2nMbr+8z99Zsimpupq3pR/rHCAttC1CIkmal++9K+z7PwZrGiG37rKux8
T6wnXfneuoMF68ORk53dNWLtvN08Q33ZoSouxn+SpkLG7F5TEBrdxG3s3bPe9Sokj00M6Taj5wvu
ES4ogfApyzs8eeUydfeYPqdix8FY1g9wpCSSQyB4yV3mofB47Gw67u947sFD7exezjE7ZtSfKZZ6
tjbqx6O+cG4K4bh8d7nqsIKMjLXOoYDK/L7g4EMpX/WtyFjENSyPjGHX10YO3u5wR9UPIoe/EXTb
VziPq0peJC4ItozsXDL/0LCBnr57GdgdBt60tfam6ZR9CPRAEb0CDkwBFvmkcEQ9wrGQeKwgNqDa
3Iqaa+tYpKywDk/95g6xeJgQv5atkg0M4pcpOfV25wnwXlqZ5bshWdg/8HWyM4XZi4H5o8gppNFn
OmkSTbJpFxLl+qX46CUb4cgAgzVbt+BNQGrbAcw7GIZTAwIJroX4oVPx1J0RP7sBGbma5F17tbJw
jz8B0CoHxTS5hzZXWfAnBcNPX46BVO0VElD3zyK8NjnG60CdEntO4kSF8CpsZpNIbevFrk0R7B1C
KheOX8Tm14H9CqgT3xdtf1jaVFI19DlYvINdZR5VTAeO0vJJE59p13BdrE4GbBDVEOL9kJIHYi7g
hj2gPF0XxwoahGxwanA+zhFeXVv8hw+Iw6SdVBU8utpI/YD5nHBGC0Gns+PRyoptbXziMbdNblK3
x3hOp8temQlZ2EZ+jhGFf8kW47sel6Le4s3rzWZOYiE/iiDt8vTS2IHvYqIuUPHjKKg5aX945Co6
75VImmsiuhjEmWLVvglyrQDtdZJcB7ZkMzQo4EYYEWikW36hjvv8fWYk4t6xxijEP1Ujw6cXKUpH
NxsibZU740dGRouqGYu6QGMP3tGXR7dNRhc94sKm4VwpBrBHI4PsZo0ULoc9kSJkY+G0QbA3sArY
eug+PkvKu+kXMQTTQKKOnGAkNUWDVJHgXHpuQmOsp4GwDJotaXj0pa2VglvtomNmgD0I9Ri44HYI
po67uLsIrCKqvWe8DQZw2WIOzaD01LiCy+zeByxk8ntw3o0J9g0sNq132IOdCghjLXwRbAHrY6de
SEcwiNyDfJ32RZ375QeT8HC6BGu+DgdTd6RXVEmYmT39q090EmTMdN8Km4w+q5dQjZhj4Ic19rKQ
v3TjkJ6Y/w8TauEUuWfXVw4UMRMEZKwnQMF21ajmU0mzhWiUj6eKKmRtIPuQLzBBy8vsCUGtZvDv
TQXZR5o+Am7iQKVQ1zQBkWXCgVqJgQbtW1qTX4fA2tn07kLcLhMcbzn6rAJFxI5LoLDI0/AoiF3+
5sRn6ljlSt417kDMLeqLv7oUzrgTYBUN7vEek5fEU8KQyYuRFWBKYFDazul0IkQq/tc3LoHLrRcH
/T9UJJ73Ra9jt3h4EcptFWoXonnlqs0fRHYE44yzC4ShyfvK3zPog5Jc6N7aNoSvsf9zJ2tiu8eJ
1Ect1j+DH4WA5e8iMM0FCUkOd69YaatsyngqpNKb8YIkDp63AGgpvnJdZJe+75rwApthajA9l8jd
EmLtnR27Kmo3P0kINfHzjEfKt5ockWczeyuHoglJZLGC9N0ammw9VpAde55qu44vnAGoqYYpGH5S
1pAvohQzO2CMaQjq7YYCuZboQRhWUTgwJaeD2wRF0HibGVcd7IlF8fRbQFEJYAqpAGxYAt7j4uKg
2lHuKBQpdCzpmfwZf3pAUZ5npz70BnHx53LxdmRHpK/9JIMAkTBN4RXCuX7LAzSYX6pOGNPVHtSt
CEGMm+zbwrY+k8Ar/w0Yz2u+Dbt/Ha11wXlFKmC1NQjCvmHKQAIgqZedQhvfEjonJfQTzuXKOa1k
u/2UiWobiE8wyJH9tWtGpmBiHPZ+ublwuot/w4RUDF5pGK5/SNZKHxrAUMshripPb1n53uJtGuE3
O5+8Z2JoOr8+IkZOZWS3TagZiqKF/DM4LJ/2Q0dw1cM6MOp/Zn1FTgefT9psmRUDk0T0Qpq712T5
Ea016HscXdmL1GOiz7lyYWKQvQMrXQWWuF+SCUswcaPV0yTk1OwrtdgBqUuhJF5vNIh/pcr6Z13P
BfNpDp59juq5PgRZkzwEku32cXIZeBHFU4b4VSfiI3dWrxVUKZnGYuP6zKAf0royCvz4KHE99EPA
TCbJra2yM7wJgjmrf2LMMp98y0bRNBpf0inUCa4fcqH1PaxeIngs5WNFtdEPEVyLZ4ZoilBZh7qL
ScooEAsUDKAlQifchqyiCRu1HptghlYI8CZ3N6jVEuSaWKBuJzNut71WvLhfcYLDLfJjy3tCegTI
fqxN8kdXIv+VVi7uaiblzOL+T++yQg89f7GuHIExjiRwywx/3lrXqe+RKA8Q2oe8fWDOivWKrsCP
6+vQCxaaeMFDEpIgnhU3ruFwAUfgo0jrV+4YVVTmx7YpiH1yDgBx+E12mggquA2dMAiiFpwkyV3W
Wg2RUK1eLsjfk/YO/RquiTlPP6j4FkXEV5u8jNhBvLPxUvKwMD8Uf2traL9zouV/c0Cc9vmW8/xi
dagyt6wc67Pml8uiFLc5sxubNI6Xxu7Dt4Qz9Mmbi7ZEDMbBK5Dpd+KlArjbnsjqmfaCptdB3mTF
H9JtPbP10af3FDaLv59BQ8ffzLBctB2AzMqD8HLXOQodZD+rEOtvwKaJPMZxzQ8h7FuMe1YpgiNl
3sLOMuS3J79aJLhZeW1COl5h/KhCCULwV+L1dwOsQcmqnGeGIUrjAfeUBQM08pnWsxknH0QXWvwr
uqshOfFduiCdbeTRUS28gq1HG9LezVYRg/AGcmtfBmyO2WZ0Z6xX3Lf1/dJlZsLBYGzARY5dR+4K
gOduXTv9NgbF+I4VEuJOaAVFsfMTasjtONi3djFL2k/NZAgsSsbE7aO2pv63WwXe/HAwRCWhHMlV
cCmdWk3fmPOY1S6Npb4Ts/B6jo7UrF4Qax6YEcCzVfD69uwZYwBjpNTwOK8x6s2NquPkx0bbQ6G0
rr17DDIywTcNfB5OVcTzzt4Z26C+jjrw6n1Pv+duXV973bOsYjbkqid0vSjI7Nr5jBZuel54LTtW
qzfoIMIKUpQo3YlZgxRDB1yTanFYO6QwWzNIrBVJmjofihWxd9cTGTa/1Piswd+4aUW2L0ImbNHW
BADIjS37FIxhSeZL0VEZqyH26gtSszm/oSman9xamVBn1PbPQSOLdzxnyXcMMc/s6oXrG4VHSLc6
TD4e+Ex2D3Hb3fRN6QRavRm65IMqA6MSgCfFuq6JNQOihMXexmfWFqO+WcfI810Cs0izKqttIeEB
NBKFGh2ttOQTgiCWkCojrXkmwzt4rGzl/oIWmKChy879KlM0JsfZM/Nz5jYIgJCN9P4uS0FePbgY
TAqu8EwU97bA0ndvss678VIhJWC3CvChR6UXrCfQ7DMww2oGriiqsHWjbLZxxrSm6GXk9HoEoonm
cDjqqZlBoMHdsA92iGqQn6oi4WgAWhKlGJDFBh9IMP4xHV3PJugwtZ6b3suP9djYw2XRqYYi3jEV
2Kz0QN4utcbc33OYLyeaColseHInZd0biWHDP4qYvmeHFdWd/jIqTcVD1bJb+A8DDo7u3ei3YEn3
E7LrLLmWCcoJ75BNa9kPu9zHfUrB4Q3LjZLgrH9jfiqUKHMYj6QnjJ77ajUTutZszLuQIi3D3zAR
HdyDDlfuYG9BaXNCuo50qy+dluoyDngM8KCgLKgIiUKIHBWLHPUVXd7S70ezNOgLUchYzO5tiyAu
AR087fC2M8l7YuWLbcIDqKs3xUIVCsjBd7q/qkC+ccCq2zb3C/ZRC29lDBR6C6erTh9JBsscBuEr
MxxEOAsKY/ao/FIZPxQJCUGiym1hydVcDEdjdlw5opF9ESuYYFRGc3RCTjLQSkp/ugURqJBjA19c
uV09Mb+ma9hJLMF91e1RGdnVzkag+OQlONEiv4IzfnYDq3zNSRBwrnGrKF0ZTaA+ZdDfyVeGdOO/
0IW0gRTRm4gMnBVXNAYhJVgOEmy75YG5XQB+o6uDar3JP7Y2k2aWXHBujux6nOSX+C+0kTAN5f9I
O5PmtpF1Tf+VG2d9EZ2JIZG40bcXnERKli1Zlkl5g5BdFuZ5xq/vB6cjui0eBhWnuha1KFdVEjl+
wzuoXVGGoMFdWMDhHoediTzGsWuR3zlh13Z/8dib0T3KEcxXDKtvUdop7Cdzida/AowI/CekqJYG
44RwOnZoEzt6F0MrD3fDjB4Yr1ygzb3tBGAwiWG7ozuFU3QTBACZV1UzwjwjHwfXTiYvKLGEkqRF
ETAiX6NSna1jTcS7zgEsya8OKT2thgyr9fhLqGGx8gagM5XMyD8TEiENicKD1o5e26qcHoiATG5N
jXTUPQqQzu8GFY/pU29auvnWS4EpHCXyCjyRa7iHLEFJ6XGICHxPJbQKtbcCykQgqvIBfno496sp
cIzuGIaOLm6LAXztmkJrKSgeVbX3xSrGRmypWwpeB+wrizdT0iHcgWZzEEIN85CKqIXY5xMg+D49
9OFABY1qjAcSKgDpaT9a4FFfOkhj1n2Nq3G7kz4hBkILJmdmSliuXY+z+yIpUY9DtYYBGOKwXddg
UH7Rj6+K9fKY39MpJ0BrFW1DUKqGX4bfykxPr0QWU/9YeRg8k4GbME4VImjwiozS1tkKQHpe3gek
y/Edbg5u/Lks6AVtPFQO6WBDCMkp7YA3t2B1whVEoN+0kGClHq4RawKeVVYeVgJQ2ppPBUCYtn5E
pWEm8gANAKLRGQQqKhNIq4wXxvONh0hJt66/kWcMWJMGMshoSBlzi1FFZfutOpawWEaULpboij/R
lndstTc1f8Ue6fMetlTn7KnZyejIQyeNBwrog//VDuKq2RPI4Dw4jK4FsdySvCaZ09j5wwhUO9wu
LSC5Fw7EuC3Ou/U3cmm627SeBB4lvg0n3c8cAlUCnQYbWuQwjBoMkr2jVD0QbZuYHenbMoCVs1VO
1GS/UC1A/GIM3ehUoapzqI3SoECipGli9uH3z+mCtOM7m3Y8oIiNfrodDOqXjx97s66pU+NOlBi8
n67Xm58VNEQfs3b26mZ5vNRShFVHz0R/iPo3YlL0Awu0a0ANodCZU4raz73oFkmrCtaV8EB/0sGZ
khLlAY1eaZ3r+dZ34TtR8RoRlqx6LSpUBAf8ehqwH8E6acGrZFPo1RvKczif0idxAG+Cykbamf1y
HEueRTiTdfAsQkRhKNQPxr0BCwIqU8NhWoPNI6oHv2b3iz1v9B3odfuG6QDAJAM0Ps3lMnL4T5DQ
oLZuRGiaE/79BTMbjrIDsNinnQwZcOP4HVxJkOCglIlD9DFRSVxsKpD3JyD+9PkiNQ540EJEfAFe
Y2ImhM/KQTnYEWx7auTf23lp9zRmNn2u2aD3iB5S0kyTQndHdEfT13k2m0VzbfCNdeh21iNaQsPX
wfTbF/ws8zezsZOf/uT6t6Y5dKg8lmD0VyNvODw4UEavphUCwqqnqi63WFF5xtbL0vjkdTkaeRIo
9EsEke3JACYfgnQGibIZ4DR+zkLMtFZeXQDFQuWt/tUkBCm03M3kEa6t9d0TlvmWRNE/nZy6zl3P
OqsBaneqEkhjygTbQIDINPKCXG7YZtyJIyjUZENDObvTgDSRRsICuVoBZkR0eUDPNOfCqyA4TnaF
sxH8SXoasc+dhmMKPaRMK1hEph1z187xBKOiCsGxrXQjyAfI+owUyp9dvNV22ag1Tpv1b8KrItqa
Q+5GxC05sp5xbrp3LfhDAdXKpimui5JvrTC+iUgqXC+9VVbawjxCi7HDSAoMqxbAVYAuxn5/w0WQ
/R76yv5pDNy1i2J4Ztx2pap+uXT7POB8WY4rrEdZfhsYSGNtu9muPreW1E+8N4Ha49KHv8MEhBa1
jJx5WnXcqRSyjMitD3W7cLKGPkif6qrBsNLkrcbtt6B/u5V0X97spjO+DYCD93NVml8QXUZ+p67L
ttrjaEq0Nnixmd1EfgBBbQpTfVens/eco5DRrTs0HsA4FgXkkchExgEsCNRfj77ggwF0pjoMmTa/
9n0bPla+5AkERjghozAF42caHzmiHQDKeb7mAs0P0ROLr0ML++uVGknC6bFKmLZ2P47fBzGhn4lr
C51PutY1+Gwrt9f0VbODA9ypX3e10z7SWKu+xcFU3Mc5jlkrUDNUypzGbR5T1CCpywTu+CaTGPQI
vTB1YyVtWuxagWX5zjAwpV+DPMfTUlfj/ANaVfWk6z4ARiIWznDbyzzbESphcs5xL/q1MIigtrkT
zcN6iDSyV8DpxIqiXvIQJyL8CR3KpSg0FE60gdsYfyW1hi7HScteO8twf3lx28cbNgC2WSV52FcP
FSB+hoTJs6VrUN15C1FhPQeZQWltLpPn2ptAqmTG4HwKSpmbO49gqVq5TcydGdRUjnAS4ipdeYiW
nepxdCElK5adQMFnR/CGARHiSkCzvSsj+YA9ItcTQl3yNaCBzV4q6BQ1U5uenM5MTwi65C9tawGt
lGKyP9FhiL/5uUIjus1LJzv0WZzdpCMqgJuRzvYLQBzyIR/fFms1zMCgCBdiIl3XLFDkNMGbh3vU
H2iPN9Be+4OdkzNrH8g3sk8TTa6aM4hsU1kSAeB1A8xKUrDf931PwM8r7f7C3r0e1n3g1KeMFPPJ
UgY+zFBANISgisYAfKFxa8DF+pGGYf9l0JD3iKhNhzitz+x5gWJR9kJqLn02BFivFZRSASoyCLxh
Q7GnibcCGBBQzobC76rpvEWWnfYKxZzCld81x5aWusoTJMkHMtxVUAddu6Y21Jd0xsECbIFOoAON
1XFydPACE6s5GXA6T+pGIzfXhzhGVI1PwhUgJ2bvMm7Iz9qdgzugMeW4QRc/Dl7iJrTeIsBOagWK
q6GSnrbQMLKweCXTSO9ENCymAINEtZhEI9AYrkz5ET1gOX2hOlujCgJm6z4cRzM7yHhE4QQxj4x3
z6xQ/IznqSz2eR0v0Eu0KdCDqmoRbA0kmfs7JCzpJNo1GE8qFNL53FeZ8bsDjn3jLD8dHddggDyH
yekvNWUS/DuEPVgYvbOAXpMarUIvLqunZMzcn17dDDyeXH3wV9EI2U7CtFFbovb5ye5s5DdJx5Dw
0TRRUrrstDI2EoNXXLNNMxuxREBYboU+wiCQkzZdPIiBxZJKzQC11x39NFSXBiJ2krEwK1bIK7QN
TVGy360k/8H8zWxMPIpSEdzmXEKUiXGReTN63rq1ge4LrQ2FOBBUmHyyATrFmM6ZCRqiK0FSaKyR
1C2fW/QGkSKje/6JvrAk3RU9CZ2QQ35MccyN0d0v/O+A9SF8+sFAA6ulV8nywDSXmBUuRpqjXpjX
OQmbWWYvdZrl4R2Rg/2FHVCBDC/j8Cfk5OIZ0UoqzqVvB9ltgPYGtXhDUBGIaBs1u7rXxZOPdw4x
cxI49zZMJ4R5RjW8BEHL80xbw643oTQDd9srzO1XwsxKsD0UqTcDrS1NtgpLErB+U3+xlNnD2neM
6idnHacMpfzibYT5g8ksMAvAqnYXv2oPbrXVkT7uchGiEAU7r330MCKi1hgX+QEQe9lTdnLxIlsi
TYob7mgeU+TnaYHQKl5YzhjUIGSp80MahEvFv0nADHbQh3EyoOXabJFeAXFrWSP7lAXNP49Icf8K
UDDCBmeuomodtknwvQFSOnJ08/azLrLRoG/BcV2ZSQeDJbXqFu8Dz//NFqd8gwZxTj09Fk/cjdlT
MOd1vnHaZvohoV880mNonTUV9QoRcJSyPtNdXOALGNkdXXcaDtjX2mI9N55YlKp8ZDVk0CcBkiXj
fJLAne+zEQboRnRIbDB9gmqb6/QlWH0cqId15YWoPzIZpPjTKFH1EvRSiVYSwyk2qWdY95LdiItL
lOk7LMGhK7GcZrGxaos2IX5ZRGEtrpNibQy1iacsYQl0IDl7w7ZODFVvAWoz+1xE7vfUjijVhgB8
qHNUpbVvjOXTykxWR2VqcrZs7OMGM9u0eCSdgi5FVKs3OcL78VLYgRpbEcvCHUptcrEO4sCeIAEA
RRb1/TNOh/kT2Xb/cwzjBGpRg4GOQX2hXOeUKrNViM+4WAdzJm9Q8cL+qzEDqyREypPvwNbr7w2a
fDHP48JmiAyqLARYYYhSQ0wmYfWR+8a1ot0N/JMY9nDaDq8helnHuRQEecqieLvFQy5S+0pDLrsJ
CFa/NLoj3wIhHoP/GtLou2XDYECkE7f627Ax8q9gC0PwOiHy12jv5+NLWBJkrcO8BLGNiqM8cHeR
xTcAUdKNAUJg2EMnCD5T4KGRZVHuQK8x4uFZT0nmxGv4hsqDnR8FvAI0t5FPD4rhZ5bS5NnBjmq2
ElMBGoMVgBsqm3VtbGjc9+FXysrBevDKwtiMsCHF53Ykzd14eQrWbNL0ZA8ttqPf4PQ2e6QEBR3B
Gcgjqlf0U+lZm3G3jbvZR5SBLWFt0OixXjqjRVGyxpayPYQamvtu2S4O08sp2tK+Ro2DrBMdS7CD
NW5dhquqnQH1mawJj/AJlUGsyMeiIsBKtY1qhLaxPQCohBkszdRGII7oFcONlkOFHxukuXADVbn6
6uJiFuwqqcYfTTQuWjC1CWmYLqsNaAGEB4ZebVe8Ulu1ETQwoaKsDCDHzzFSN+jHSIz1VlUOAHNj
JwkqPUJE4EFqtLYRsIsK+dqWyE+v4embX2aUiEDJOAOuUj24LdxZW5vLW3uL4GwTJsN8kGMcNbs8
U+lRT1PorEr0t8BcEDGk+7YpPaylYfP5N7h4kX9QLUTEtCaneYu7GB6k2YLoOmSG26BjSDBDrdEe
bH8fUB+B9D5iio0SUXo/T71twHsL+vybcjFG2UCd8L3PMffzjy4cQppFRaXlpsr9gZwVk9+fVANQ
IenGpqSSRPvOekQ1pqw3cC7jhyiprWFNVl/i5I3zFOcCOglG3JowZ2M5Rnia7QzkdxBZwUPa51a7
xffJvuldgdvS6CTdPRHfGN2Y5JLRyuYhEpz+Dp2dhqrFL6Sf4leJj+niQGTk9TcU3PVjJjqaicMM
L+XG6UCHgl2uyepoHUQoewNloLBjVvEr1NP8NwRzWaxT4cPbwFhPzlvDVqEBqwuGB9d6ZFBIIUFB
g4/wLsQKs9/wYNbEMmh+nfpEI+EHQEO92mrWNfwYSwLGDMLFslp1/d7vHBswJOZ2+U4T8/7GcEzE
G4vYAIXTRFffArfNjk0O2GiNFKjxiw56VRHk0XMAmDWG6tDmcfFSI4itASn6YIK6sKAKh608uRu+
Ht9KXSxNMdF61S2eUgUCmHiCqtVgRma3GZ0A43DeKYtqYLagJGYe5H2bSHGTpgXMX62QsiKga0bj
NabUHONN67sW3XyFzDN1wfo3Jkq93FDyHB4SkJ6/0Spu55XlWLEE4ta734zK1D+GyvRfVdzHw7wS
XOtvbT+xWbx6bF9C3++jjaa+th10a4F6dkLrZBn5/JjIGBCdtJoEd+FcBod8NjGnH5RivyPm0lPH
y/ow3Y0AGT+bcanRUaC3OpQIvuPp3P1FiEVxlINXxukjSJhQgUXVRW9SZ+AK3shw6rgohOn03pMH
5yzftWGv3JUppyGht1ML16cK5oum7yC4IkTzaIMmqDdFafXWCy4AOcuR0Dqmct1EwjoEqPR3tGOK
qQJQRL2Y9jm/m1LWWhoZbd6IPbiYaLRWdNNiFjjyRZPgNFQy8BKblw3M62ER6bCwe68QD2kTzxof
TJxS4Uw43FLVg2+6Jg0ZNAQU7muxSrvgu6ngZep11xQjTM8qdpD9RyELEcunGDdoJPKH0u3uMK7z
7B2W1LFzo7AzzH/BXTVddCHMshlQYCwLtUXAAYlETOfQZSXKD2SH5HyYSgVbl2rm2N6HunObfK89
HJfUHbx8mgp0WHTEhIxWid7OtkmWcuYWIcIREZUQ17qVoHAvlhyB9B3u3kg45hnzQ4pKf3YDtJuu
HAKeXISZ3fKo8wrRdIhxDzTWo8wLPCdAMOG0CqFqUQIbkGmPsR2fkcvBEngdhlDTkVYwuWJg+YTH
GMPFbhXX4E+JHqJcwpVVjkUWTjy3sfEq/ewAocekswYBQnukIpuh3/6jzqP0Tdl2/R08bt2sYyQF
CJoybFrWbeQ7RzrX+Pd0hSklVzVu55uogCizEYFOrXXfq/ptgQbjADDY8SJ6Ujvw7YGsY3IO7gcX
myi3SbrG6U0rCNU4YGcjXR7g+0Q3UBeSLXwrsQcpaDoUGcr6voRcOa3mqfZ+uukw7dB5p+yOoUar
6CW2lMhc2wLsNnRt9DICxf8RYJMXbcfcyikqkZLhN0avy9nzO2iwa8MW8x5iFJE88sAEXuVYcbKD
2els/m7oezuD/EJZ0HHB9swtzMJREZGuyWD8eoveEc7whYOnSNTn3omSOagUKK+ZulX06UFNNgm4
Rq/NjK9C2WJcczNUb6GZY0iazY7T3em4Np+I64BiBR7B72oW+IZuBxsoy8pxkFWyhbDiA84n8EbK
nE7JGpIjoKLI1Ji3W7bhVrftskU2MfQY40YM4xyhZFSBlkF3BaUK7WAHhrjmrJ8VeSsNUsASJs55
vQnhC3gnTiJVgo36wLW0H7uM5odlUtYpS4jeXA+4n5HqAuRGdSDHNqQLa632TZ23t4jhan8DiAie
L89NznfG5m2UQJrn3ogJmuK88H+CEmqOHohPolEYFb8dWVl/oRHWs1fUxPYuzRa9+BHp2lXUol+6
gcdmHz1BbXeXq7R+BAxGKYkPTPYdgPpHVJbGn05ulfemmuCTRHRo/C1uNba3BT1n8TTiaQUmsoYO
vLFNWMZrBxizxKJB1ekaYw3qZsDMPH6obSNQoHt/ogsax3/laU47O29y4zO6Tinyb66ob/MkR2LZ
Vbq6ySI8HA+eGuY70dbJyQ0b3Ge8Di3BDeIGoAuBMoNNkq2y3ZUPSPgImkNC6kOP62cYJRPoPncm
lQZX0qycKYiiFaVfkpzApxOzYjp44huqns8KfO2LObfFg++wWlQQc2oOuYF0PS5iFoq50yBe48zJ
f5PKRV8TudRQo8yaenTWNZvOxnYOrt1IgYa0DsYAUSrofzcAvSsKdFtlEvUQFAxUGyA5zdHRm6Sr
NiEIQW9X0nkuV7z8SG2gq+zAyJM0a9A4H0JUIfDYguYLVw7zNnf4RZY3YZJcje0d60j6HUs/WtIr
Cm+rjvsIPUvkgvQioOC+OJ69cJDnDOkZkqwcqFthd1/IpcZiA3nA6fYUIOtq3SnpPKDZM75CVqx5
juPkl5chqUdmN4+nFCLxV7qb7Qnl7vppRKa8XFFjQUtHWoovRgeSifhPaG4A4gnptxUSpeW+Em6I
ikbtIRy460raPGxdQXywUpAGzO0//uN//K//+Wv8r+B38VCkU1Dk/5F32UMR5W3z3/9w/vEf9A2W
f3r467//4VqOELZje2AlXWqbnlD8+a/Xr1Ee8C/L/wz9ECplk9pbvEZ/1mFVHDqaCMRMwbj7t0dC
MlAI4diQHJTU70caHJ4ZB1umraEju1vjfDEj2iIGbNU6+iervzGaDbnNQc3JMoX5fjT2A/RC7QJt
E0SPW1hWiL9PptfdWnQV3q4PZv/LJEqHJoJ2lQf4zhXu+8ESBPHplGP4BbqshpmEoSe3lWGdrg+z
/G/+WCuHhEoCcRbgUIV0tVjW8o+1SlPHJxcL85NK3eCZTRfKrSUsD6Em3mRCA8dq5JZbHjnQ6yMv
u+DayGe7pIF80SP9mZ/QnBVfpJsiyWW7QorVhJ7kz6YlCbo+4qVvZdVQdwDNiGqN9/5bUTyJsR5r
8lPcAfTyRRTet/WYPQr0MNH7Kqh1k08kH4x6dhr+OcOmCS5KWEox2We7JqrsuRyaPD+hxO+BwBRz
+RORqvLkIvf96/oXXprTP8ey3n+hB9JRWH2cnzKd1oxlqCjfOr0un2Rj2i9VDgPpbyzjn0Mu+/iP
DUSzoRjhXLCBIqv97hntIvRS4aE5Qmp77OFAfv0b32gp14LoJ4lIzg5GiPWYWeKQdCqG1L6hsuq0
9zrGD2k9p9pBXseNVXV3fcyLO0dLG86OKSH+ne0cJ48rGes0RWYufKWAPgFHDa3HSCeO/oaj3xAd
cGR04w/m9uLW+b/DEgC9n9sWknbYu0166hEZkYTDmU8HuaJSe4PFsB3trn/l2ZXzf3bqH8PJ98MB
ioQFhvHRiY5IU60xPqf8PNLB+WAFL32WJTCl8DCp5Tie3TlhC+d6jqIMOIfwdwmI+UM/JwG6pFn0
7fonXVo4mLQW/RGthNJnQ1mCEg08qOyEWuf4a0Gm3uYWnalVqoMbIpw9sVn3weddOoSWiZ6Tw1+m
Y5rvp1FlVHec0ElPA6VCzM8pih5Avbt3WLwEZJ55VX+6/pVy2Qjnd+nyJrmuI0zPVGfv4ISeVasM
Oz2NuGO/urSloAkdjB7TeDg42ZJXLKQmbxopKRu6bHfOsPixXf8ZF9dV0cpHVM2DuHl2+8xeWzuZ
peOTEcCbXsGv7u6QX4Crp1EPaT44HBeXVktCDUm9l8l+P81OjIZ/MIXxyQesdoAwVgKyhID2FV9o
sS7TSh9HT9gf3LCXzoiF5JzDBrb5zLPrzkZTZ0nj45ODJAMA06lvNg0p6Lj59+fS5l4lzAYhb3tn
X5dCA6QN2ScnGw+Ju270y243JnMlaVxV/gfX26WFs02H06hNNo9ztmP7YkAl3ZviE3J39ivqocYt
wD2Flp/otte/69LhgDAoiA1tW3rW2fy11kT73bBYNSk01sNUBddjWE0PyMSDrYQwUn2wYpf2CSmQ
7RAh4onjne3KKitE5uLkfOraGo3PsBiHn1OjCM07C3IZvk/1WN8Qw8t+f/1bL00rxwHqJYwx/CLO
TqVu/IoXWCYnjEiprU9RKbdz7lh0/4j4PhhMXhzNMXFuxRvUk3KZhz8eYl5EP58ABpwAPNVIwtvh
N1O6kMDdyroxgNpvuAQ6GIBqGp5sVDaRCQuVfmggjdxRVHaQxMCZh7onRYLviVGpw/XpkMv7cX5L
EWealvAWytk///yPX4hhX5Hik5eeJngynwbovfvMqOffCYRF4A0yAcblWI+9h80Z8nCyRdk+hHa5
CxFRv/5bLh1j5Xqey+FSwG/OJqsdBiERvo1PaYH7F4pTAuZ6MYgm/OBNvbgqfwx0tgei2BybpCyS
U5uJ5scM5g56ZC+lPHQFWMQPTtfyfzufYdzTtEtHi5fnfMeJxgG5o6uERLHHAh74lEFrulYu9UIE
gUjocIMDthd9RqmiWV+f0wtHm+jaFWIh/kr21vsNmI8GgJE01Ud8VA3KNtM07OhjyQVBXw8vLs2d
8Ob6kBe+14Rr4Dqm5IQrfRaX2fnYeXVb6iParmWwCQY8ABF1tsOJ5llgUcZKqQB/HxoJER6uo58+
X/8BywBnE24KzdmGtuc4Ui5z8seWpvUVAj/KvCMAieEFzA8Va5Xr+DA19XgsoFHSxaeZvBJ5OFe7
Nh5BgH7wEF76DUsSzKoDGqKm8P431K4G14lO+TEAbRYi/GoGn3JXt29OHBXtF09hc/ML0LlM1oo4
SX5REF2if/+WZektTdhDYgXZ+v2PMEcoLklle0cJClRvIh9bmYLiU1T9AErqlbvSgyeyRUyBevz1
Nbh085muJu7h8tOm1GdvikUlGZ6R6R89hDfwaY6xC14LJCweYHQLWO70PXAOZQWhBI1zdzDAaKE3
Y4AtpSrhWsZNUPEo4XDqJe4Nj4i+kamIP4jSLlwFpgY6zhtrckb/ZZ2SDhIYLgVHegfpLZVD6tH2
3NtvXazKL9fnZDlr5/uSERyOBTet6Z4djARhtEBgs3q0epZg49gzJeWyGuSd0edBhcBcM4T2uuyk
F30w9KXtqNU/F8Ki4WmfBRMoeY8mc+AdwTLCou1axMiHVJLX2zlt0C9N7RRvcDzTH00p068j8rPx
/vrXX7oWiNFs7aHFyGqdPfn4FTvQAn3vCMCBEj6qAQtYLjTwVzVTCPZheuPTZMFFEV/4w/WxL92C
hDVSUCRyBTvv7CAEeQezQ/pHcNEDLUde13xRE0IGNZhxlkY3Msr/zvfaXLpc+tohP30/5mwn8PxL
3z8mKGxGt2VPBTZGed/DEgoyFGQWNnoLUDpAjCfsX65/8aV9TbgP89iDB+qc7zVkcnIJP8A4xplh
ThvYFSnIKlNXVrzv7baePnjkLmU7DIV6Ghc+R8lcftAfl65vQ2uerME7YsjrPVhtGuMP0OTVPe7S
i2VOk6I46GGO1C1WCDMdacPoxKbveEU+eIDkspXODhrCEmSYyuLXePrsARh6djPOwP4RQrxsaHxp
9xCWiNidKqTab/uqmJ7idlpUpKMKoMdoxntt5KhyZThfskx5Iahe+uL++qJcCraIs0x4+dKyHObr
/SQhq49DSmkZRwfm9/egnvv7hHWiCYCqWLzpmz5DOapV6GTlKTwnujTeQxoiK3ITpcvSXf89F47F
EvZR0eS5pAh1diTpJyuFGL5xTP2hb0lFcX//PacR8A1qYfWGdGE0PziKF4K8ZTheIyhKnj6PNyPo
Z0k3+e6xz8A3rJXho94aoA8zf/ACX/q45eihXkILxTrP+CVojgrArHdMI/xdaVRI8Ul3wk9wPCjm
5yxEHuLp+nxeOHR0aj1zCfS0iSHe++X1/RZVFz8k8DBw6DBmo5x2uRfW5iFMUkQs/sZoFhE79g70
KtTZicOfMMJaUzMazKa3AEfU4SHwTBqCFW49f6OOYFkUvh1LkzqRzLz/NioLPlXc2TuGMKJ+APiJ
dk5ZVsgqB9Ht9Q+7uHLkhiwepVlXnR3fni7KBInaP6K36d0amHO9wNVaMEUCi5cpH3t7d33ESwtn
C1vzOjjk2uKsyDbW2Lg7gssrdZPhaIInB4AZZfU+JXxz1tcHW2bq/HayiccVzRgSuPP+yBwEoxV0
3E6QqBpvk8g8oMkH2N6+qfFte4hsu2o3WCjjmoh5OD3GuBQfffGl+5oH0ZG2VK4tIYy9X081yi4C
XApBqK/cYCsxJEfR06RFuMVOMQYfjOlPBQqDGt4+aYb0CGa0D7eDH7b670w/iRHPJG8VqND3v0Xn
PQBWNt2xmyZkWvAB778lcJly5BCwBvtg/i8uNq0im3KRS7HpbLGNxRZ+cAZ9pFhlwJqeJr1JBxTG
BU5Tf2cwRxJdUlpFg9g9+zTU7AQlh8A7arqx69xC0WzlIqT3dXYnDE2v76xLB+fPwaz389jbkVRt
7uujzmn0lu7krPxoqm5sM/Ko6hS6+mDAC1NJ94cCvMPXScdeYr4/Hn3UkiCAU+E5TnaJMq0/+d8B
ZT0XfdB/UA27tF/B6VF5o8sACeG8Y5PlI0MhLHv0NJZoWVuLe/xKAhclyjq/USof9iUndkDvPKqf
SkQl1mZTpr+vz/CFEN7muCw3rutQKTv74En5pgrq0TtSAUUZMk1diN8J96a/0bDN0scpjKrqeayA
on2QUV1YXIYmRveoXhPLn13ALbgCjFFGCqgtkZQVK/k8YIi2Rk4u+yyxEHy8/qkX1pYDIm1iduJm
gpb3a1uE6HR0vmcckZ8mTZl18Jj4oUT4gebqB/voQlBAZL6kRlzCrO7ZKfGSys9A1/lHYwZ1t8Ir
Z8J0Mlqqx9c/6sIk0pVWXHh0pxFmOhsIgSucemJpHG0NtG5t4pcLHSBzjGaPM1XePAN7m80Pkq9l
U5xd+DQdPC5Zsh/CvrOwAFS8H9TtHNAcw83lKcwDvZXmiLA/Yk6ztUHj3wzvyzCIsHgdq4/27KWo
k4uVTotE8INi67LSf5xSTOtUXY1+cAIZLvudyUbyANH2i243vkSP0gnMA0WkCMxOjnNGMqb5CzRB
NFghTaKH/u+vAXA4cm6PWRHu2cZSOc6cuWsEJ/DZkGskYos0mHOu/QSQaezM8tv1Af+Ze5wvAMVe
er0kRJzeZVf8MQHAR0p0V1wWQC+ymWjCOaeMf7vaT4MMKQSNKveCB3BQlr/poLS2JwfZKKRP4k4X
n+qocFzsAIdM3sLN6Iqd7voMWYF+mMIb/EwMf7vI40PtHmbVtcesA8bShq1M74eqN56Npkw+IzlK
mRjqRTEGn1DJaeuf1z/z0jajl42uIRekR+3p/VcGKMQ0A6qXRyx9fTcBylR545dMTvm3sc/dR6yT
ssOYKvdTj53I9vrgl24LZdmAFUg5XXXeZqoasJqRFwcnxJKb736EnAXGR3mzSij1fjDWhQDKWQJR
DrCrKRqcPXNRJyG4OpN/hFtN9gwBGZ60j/1duQqy4d5tAxiglLRkg4TuIIYVosl2/MEuvvTB1Lfo
CYAVosh3tosDNwNG7rb+0UeBaKsauF44E0KaEKEz/42E1gFTwyjUcHl7lh/zxwbO8deTWLmQzSsd
fepG234wS0/d6EliXeUb+ZOLgjea6wquPwbs31WKk11TGzOQLvRWVjhWF94Hd+mFt9ABqO9RS+BS
oazy/kd1HmWErtf+sTQzFFQVIDmxL3D7FSt0t0u5EuhiobLguh9M/cWBucYpaJJGSnX+Eo7Khmnn
ekdkvubdXBUQNzzf2gSmkT4g+BlugetFf13f4JdOl1Y2TRLCHdSzzpaAZi4y8mgcHPPeczYw8gTt
EAj8n8Aco+wOzr14mH0CZSwlurjaXx/90rulKecQBBOzs/nfz3VtNrQ349Y7zrjKIu+EM4BaQSRz
9qkawmEdospQbq+PeemYEbNypmno8mqd3ZrN0DSJXXb+0UWKslxhndGuebyVuGsGRz56SOH9gCDh
QIVAegpXIrObnq7/hOWzzi9uCjiA11xHmyDK3n92AXKfkr3yjhH64PueIKEFau/+1cVhX2yuj3Xx
mYTURxWYCBPR07MTHZU4NMUm92c16vBTMTnhcYBLsyfA1O7RwR/eu6/Rc4S6budIGxfujYc8rmWO
bvbB0bpUPedp/H+/5SxOsdBW8vHMo3iIpv3BQoTmedZN8MlSvbzLi6yKUGIEoGiGwDQ3UxanLrvR
9V+F1XQ0Xkq5yUbAMHM7JF+QjnO8D87gpQ3pQVkylWVRDDg//FPgpTDRQ/+IfHfyDdUlB5XJCpjf
OpNYOG5QksSp4PoKXTiCij2gFdUOF+ik9X432EA1e2Rlg5NnNyj82Ph22VuVDFww7eSfJktDqQBd
ukOdshEfnMALl44SwEdAdAgAb/b5VmTLZwlozqObL5j0IZDWZzHggYA7Jfj+ylrKrJS2gXde/+oL
M83A1lLF1ULz6e+/WgUuFeosDU/9gl8vkX7bsRMKIAEV7OwZRoZ7+v8b8exT8QdA2DzKghM43zLf
yYCofCPgtsmtxMNqWJWy9Z6vj7l8xdlJp5KFmIxkYQX4yvdfWUu3gf/I9CI01j7jEuAvdlooOv+N
2ZQw7QQwCaGQdX0/TmR1eHr6U3Bisr1b4HH1z66y3WiLNE9ubvTs+R90mC5lruiyUGqg4kMudV4C
6DHR0FZGzuH5sb+ZCMaR2Be5g4QUErCR4dU/TKgDT7mH0Bihy5CvXTvM3A9+x7Jq/zLDf/yMsy83
6BSmCRarR4Hnb8wlNhIJawflcYzPo8P15by0aemoUQ1FVliTar2f5q4XI44jUXTqKx0/LuDP1eRn
6X2f4+5qGsVHCJYLbxWQaAIRm3fKofr6frxSlzE0uSo6dVZiwT+NoxHh4rqt008qmP4pajapnwJt
3lsw22F4N4oOr9HrH31phunVKn6GRaH3HL+gSQQS7BFA7BgLqIVQvfg2tFVwshth/W/Ozmw3biVb
069S2Pes5jwcnKoL5qTUaMvadso3hOxtc54jOD1b3/WL9UdX9SkllchsGSigsCFLwZhXrPUPF2ZT
O7VhXje26LHoYHPIQY8PiJt532NXDuouTzS5a0YL7iLaexAKCNpQdqi8UtsLjNzw7R7g44CLh0pB
Nciw7BdXKSd9BXNyvFQCPzkcJN9t0vy86pf3qZGaBv7afOGomgOyN03kmrvcEDFCVbmCqs350T+5
5ByHnJ5LMZin1PESwLrMAlPr0VwDqGGb6TgDbQdkgeUqA2IX3Zq2/Ha+ydOTgNbn/Kz0SAot9lQQ
RWEI/ouTUvfANPoQfOxH/EpG6N4IBZdXnYqsyl4g+3Jb5J6Na4nnpMRKElHNvQrLdlrhnQcMEEuh
6i9Xmr12IZl+ahZAOrl4Z5PoNZZIq4L+44rpJIcIPnyCPJKJ0D5a8FdKg2LKhTk42diMrOIdOmMA
F+OB+K6Tt7YSHzSsE8OHdlKE2E44UYrdVEfFz/PDf2oLgKehlEa4Rt1lsQXqzhodJN+TA9btUYY2
C5H7I8pdCHCfb+hXcnF5ds7FCEBcRN9AGo7XVto3FnoXeXqwagUpxNTQ8Vi2e9g+Op609QqsIWR8
Hbj6TiARuQ+MpNqAJC/xyrPqK4S9u+2FTzqBLiUOAhc4v/dhCiyi1dZsQwM+f3zAkFzr9mMyynwr
jQF2rGpHNzXP5uADNgAhnCeBlwrvYBi7VL3K6MKxd2rjvf6SRayaiUpGRq8mB/drEjfdtVUo9b0W
RHEAzMZs699YYzaob8Pg6Ue9eTHr813CewXBKL3I618+8Ml6KjrjLwtQw+r8KJ/qGne3yZFOuMDz
63jeiZ69CW5fcigQeFH9lkgfNXZ87ygPUTYxV+AT1QuLbf7+5VqzyROSweGNC/3juM0BfyRdK/P4
kJNQKe68YEjFDvhYd295vEm2cd1jNS8rBAih+Q4FRZrznT61rWa4mqp6jk3SYTGfxtQOVm1X0UG3
BAxS3VXcPaZ0or06386pw4LikeZSVbRnjOtxRxXFloHKDj4YpdJ97qsRj9zM4y7Ku/xwvqmTMRhX
A9kiCAoEQYuJVIVD1JNF4UFvZfjsDgiCrqom2xo4r6/rsB4wno008xo15PRzJcdqz7/xvAtTO19B
y6klPUYpiFB3htoe95jaMwVMQO6HyXWlsRm6KKHT2qC1Kx11l1mWDVtd14Rdvzk/AKcW1euWF3OK
Q2YgkekOD4AcbX2VDgUS8CgsG/qHIAuVnTLl4zVGZkG0QpMcP+TzzZ/aR65KNQEnAdKDS5SVBniV
/KuIAGhrYuuhpXc3pTL9CBMQWy+kRupLdLdTQ+1S2rTgooBG0RfJULQvLTmEJJlLdMA/BfhZfGox
4LoOgnjAPMvNjXgTykxJL2yekyuNVIXmzccG+3de9a9SdZ5Cnrki8PniOYinPuDXCmYtLGr1dsDQ
fN/pyJGsOdbDCG2RwvoedkgubaN0xIPyNwYd/fCZg8e6X0I/x6qPSJSaDMFo9gg05bYJ9EkgieF0
mlxTa1IvrLKTg05Bc87WQJ40F484Eo9wx9QsPsyGFI/DhEekG1fDTz2nru1PZHPWqoJC1W/008Sx
jdIxmYwl0GMgJYqSbBQdkimeDtSRpPqh92pjegwAnTVrs9Ua/cLYnjq7qFZpGgsWBM2ypyiCIOtp
dfEBfYD2uUnaWRBuchlaI0dg6nwHTw6rZdIUY0rKef75qyVV6nkRN64WHzBIgfCaY2nwkfgRJfZy
MDjEAC3A3adKgdbM+ZZP5cR4tBLBIygL8MPVj5uurLDEUQWRV526xuAXBr7A6GxNctNlDcJullYh
yhz2igivSwB+Kw3xjnugPfgemYGpfDz/PafOkRkeTj6Sz6IMe/w5xF6l6CaPc6QOko9dGrm3lYLR
7VZApvyWyqm8cHGcmmcKrlwaM3iaCuVxg4GS6ZCyDZIvVuXqK8TtInFFbVjJd0XKy/0CQOzEMc21
i8A2GQrDNq3lqeXiazcLDB2MqG7dawk+C2lPJxzRR8qndryXMtXbKyzmEUeJ8VCstucH+NTxxaPQ
9mbmKSknbbGFvR5hEx2DPmJqJVinhoMbBbx35FeC1Pvp9Y2yMSbNvrFMbL4nt8RLAaRdd2HFnxh2
LmkThAZTDYp7Mc+OiTwKPvLeF71oY3fj6KMZrjFW0+utq0fOb+AmnBkbClOLdxy5muNZNiMdN4Mx
A6QR9uWtDU1j2yWVQLna1NdCU8YL3TuRrXDQpiC57tgGEfyiPQmDspBV56KO7Kn3bT9rxI2d6PNd
qnWYRXnRB1WOmoFAR4A7hDYJZKnPT/TpT5gzJVwQM0jyuMuGtDDfSYFTgJCUj33tZtWuxpQuvNId
0csnUK2BghyH532MFDiAu6SOy+bq/Eec2M7gU01SBGwt3s+LcXC6zkLmCVhumQ3NVQOo4xoVGqzk
A8icOjIhF46zEwfpHARqcNPhH1K7Ou407rqRgYNN8KXlSP/WNn2Kl5PlqDgeZEpl4T6ISmB/MyB1
E184uU4E1XDwmW9Sm3OItTjDA8RJOWJzoJZGlqCQYLjZLIAE3/L8kJ7aOTyHGVNjBlMsQ8wAZ4wc
5TnvS8tJsUGuDu1p0iGWD+iVqv/7G6N0SsqFx/ccZhyPZ4mOpFZaChiyFjVE9FnyG3C5uCPKMv7z
d5oizWKgrmNRDzpuyslUrGtqmhqtNNyhHI2rUFsqf0rb6N6fMfkFEphDCSCNywgOalrtJV1IZTeA
pIWEgbtuqk69HRP8BN/fq7mcRwqJCQMzetwrnRoqwa8E1NQYj65K/nCN3gVqtmoQVl/Pt3Vq8XOT
AYfl8UFFYd6Mr6KIosUc3O0S5YsmkUdFJcesDNTSMKFZKSQP9lPt6sM1OS4Km+dbPnXWAEHnvaRS
QWWhH7eMCHimViHYAIQ6+m+e1lUPmaN+yzFA/HOaxKdCoMKGm0P7KCKkms43fuKMcVUVyDXZL7q+
PNuVAJotlTTeXFrb7JPJA9dcIGmVkhVMxKc8KRP9N5okEz0D/lRy/ks6pSowjOuiNDoIfar+yiWm
CepIYcF30cN+FHlrXQgbTkwtdyQhzoymQcJ5sQ8ra+ilBaX6UPVmcxu0XfmA1n++LnHsuAoiJHL9
0jD35wf27YkGeZMUzIxlp9klFK6e1RxLRFq+jG6RPAaaiVpPMQzGy/lm3vQNdWumTicEBRcG2uN4
8RiJmhcKzoiHFuGcT16hucLvBqeKfGc0BApIhhv7bW5dQuleancxpjo8xEFDufwAb1yJ/cCxPqKr
hYe3UvT4eMQq+sJjcGFM3yzWubMkB1D/IJ9JcfW4s9kwdl6EgP6hQ/B4LTLFWgtAd+uiFeODV8ny
vUcd7fFkopoKDxcMx6I9DW4lRNmwOthw4zuYEJWh4r5kV8pDDIYn275/LrkBSQNADeN5uDjukGYv
kdlNa/R63RpF4r5c4ylRXKWN1ezKyrRXGEU6H9/bKPt/ZiNyyLKOlrjJcSir3LSG8uBaMZa9uneT
BjFyl3ZPLi+vE8XH0bq5APl7cw0bNMrL0ObpwGm7hEP1QdlEue6UBw27EGcdkfZ45LxRx3UtxvLT
+R6+2YlzYwDJmUoyW3ArjldNF7tNr49FdchGhPw3iNiixwiYDkG78w2d7NV/GlpixlEuHtEOyapD
TXT1WZZl9dGpqL4jaoug5vm23m4FOjVX+onWgMmri05xciYk3XsUWarK/dinyAPGEzYJgRPqqNK5
8gLA+O1+B/bPOUa2CPaxt8SgD7rVNcD/igOpQio2LI49FNGRYneWWDdO2Sof61hsznfyzXuPmXvd
qHE8cxpSSSQqkvKQN+V0y8pQMBYkQZVuXMwFPss6C79FmLMRw1nBhYP11GTyhCZGhCXFQ3KxGTEh
cAd0IEpKpkULTixzu/XQIdu6pnA3fDnf0VNLlNo3lZNfChxLgkXgZo6BPH15QAu6/pgOGH6u67Io
wvX5dk4O6Fx/UgFBArterhrFcJSplcVhGim+eDkmJqE3/WjU4NtQOuqIaKAFD1mtiuzC0T3/5aPc
7jyV/2nZXdxT9dTpIR5OxQFJY/dz5ZIQsqdc3cKoQMFddt7TZFQDZkmYvwQz8Fh5Ot/1UxuG1Yuk
ArlH0MbzFLyK70yJ5m+F5daBku+Nrlfmvd64LTrbeC90g168N5zkaW5QIeaZTowDSuy4ucrj0Oac
QUGpNIVfqUMOpdwl0cb5kT4hWefe9iiBX7hBTnSSch8vANr+Rdg9bjVFJaXwpFscgL47N7FaBjvo
c8U1FEt8tVKkRt5NcZj7aZJHpo/clstzqESTZUD8rzigVhrg0mDIZtfJTnfwFCU7cH4O5zlaLKLX
jf3Kzryaw7rqmxab5eJQVCLdDDDH6qsG5Udx4d4/sVh5cZO4ZDKo8SzzTDKHKEIuLT+0RlVrq056
cq/Jpv0+g5MPdZooeYdWNY8xv5kNBh4TZVAvVUNOzqXlgLYj30G0s1hBjay1mIQmc4maL/SJdNqF
InCvCEim3STAoJ8f3BMHHtgiyN6w4UkWLzWqpKbAr+6M4lCl6M8rglMOB3BPv5omryje+waYlw2k
ODCqgIwY7OOFqls13n1BWHIQxajXRuX0SMVQ3TeUme7xWQsvbMeTneOBNaNt2CFLsSHNCfEynOhc
mXbN7SBNpfUxKI2KtRIPnnFhG564LLk5dGrPpKNh/C56Z1e602RtXPLgwI01SZD9nwJH/ai5GLZw
qU+bwGidn++fP3TVqfUj3UFQMC/qV5sjtNUixQ2YnQi9486rIK8bfWJ9LZz8khLJiWuE5PKMBKVe
qL4pTWolSqlg+/ODEEkx3OZGEivXJQIF4x0x8hB8jVu9qW8awBTVjWvW3iXQ38kBhu80A1l+ITeO
+2qVTe8VkGIOSaWqT0BmXGMn1CH9plGPfaqD9A7CPOy18yN8stukCMi8zmmW5VnnCHPKG6PND2rQ
xn96WOD5QuqVu3b7WMMGr6CO6Eejq5dXEb6p0YWQ72SnkT3R4AZD212ygChllIGmoAuGBHaGfSy2
GJ1XB66viEbbyGhCgzXrEF093+tTWwc+GQNNEotSznxOvVpXjmqJCDdHzoW+yfdSRNlmlGr4Zwgm
4Dd6ODMWZqLpL/DCcVNeRmUQPyx0+TQ9e0YxvV43Sp9+mMgZ7C3yBnjn6mH1XtwsZxEreVadQAQM
mOVxqxh8BAZoPITI9ACl1RHVIYKh8IumYuRF6kDZSMMU31MRpRdeJqdmlGAauLwOLA6yxnHL2BLg
TdYigVZ3wrkDlY+pENrYuV9V1bjW4ZyuPau6pLx24nbjjJkLzbQ6C9Ect9p0KsIhcUh/Cfmu4Jv2
jz2ukOtiNLCAidsKD4C0kFxukRdYj1HTOd/OL6kT9zgBteYQL7CWqR0df8GUdpoa1HxBoU9uch13
efQAU9B9p9Qq0DrmVecSJ6rm8bdM/OhJZDa1g5BRHTouTjzZKOW+mZq0xC4Iueyr8906sVNoDvw1
RRkVxvkixCQTow+2ZScHCmWspLLEH/7WDsxggr1VZsgFvv9AOmpwMZMTdCpezTYyYVIx8ZpwFKz1
FK/9UjU8BfERwmsI9+lvad1PH8739UR0wpYBq0FBDgrEkm/qNKWepg6qTUYoXNO3JXbGW8Tk5efa
672/UjSPLyyaE5uFFlEnJBEDLGYJ/OldexAm5nmHpm6iB9WIHHMTDzjuYRHS/MQf2cNDxsZa4XxH
T+2W180urlXZYS6lmUp68MLmpaxK56YwRUotpOzqlypobsCqPGBpI6/x5yvrzfnWTw8zTED+x9tl
mShpi1EPdMEMT2hFHcBX3dR5OL4IaNk7Uzj9hcD35AomBfWLBDrL6x5vTB1nASXp0+xAOZsCUIkt
iRFqB6XTrOzCWX/iMgXWBJl9ljLjOl2MqyZlUHio2hy8TL0O6iq/NhrI7H6rhHIXi1hgRBkFsyPm
+zGf87Hwn6aXb1GvdtO4b+vsoDUJKvVO7TkbTzGtL4Jg8MKInlq1VIzRvACgMD+UjkcUzC1yMKmZ
HMpcdmj1T7rorvU663CTUhzkDRQd75yuxm7kN04jEtBkvMB8q2/ApoUMPTKkIFvZS+PNYEF2cwE/
fzdlK98fIsw5aErRvyBFy1xJEOmB1CIlOYBtbPZuPbX7DsmIj1k7dI/nN8SpFUqykkwCiTyYJotl
o8A7SkeM4Q4YMSY7F18qXMqleR87XCS/0xTMbqBZdG9Z6HKwEuFn7L1mqvHp6rCN3toRriL4Ejrl
cOGcObUf0Cn5n9YWYZYY0wFxSYQXdbyRMAuqAC3daUFvruIs9fwaM47ARxHZ2VXoBl0Igd7iGtgS
1NmoIHDU8GZZLFOqL4oadrSeS2JBzHd76q+trve4tCJv4FBxG/RbknHWpxzXWETjQTJfZ7jLXsKp
n5pgBNGIby2EkuHLHW8Yvaayn9RJfsj7Fi2+KHVuuN8bPHFxIr1wBp1syyIHDcYAANgSt4yJaeXU
mpJxpYQJsvwSa5gqbgGO1qK+JDV4YoKBYUMIJWnLA3SZ47MBQadCuvHBLVp3ZaeNd+cOcXabWckm
lZ35F7KA5meBUvMleOGJM4hHIQVUx+buJO46HlJLL3mmYcZ16GO7vseNt0nXAcbSVvAdaT8QyChE
X3ornWqTO5p6qgv+/43An3Bi5JKFGh0C3GLuEsuMhh3eliU2SUbaKHcYNuv1qugjfAXPb9sTVyZV
PhT1gL7P4d88D6/eKxMqPHDsxvgQVKl7pXYaFgMIQQxXiWiqexwEtUuI4FMtzk/R+T3Ma39Z0Mxy
vZIYdacHWJfOJkxM76FFwxkyPKKkWVEM+/M9PLFsmUVmkxf4rFq8uKVRTsZYskOzGG9otHXVoVpX
oI7SzQjx3rgwnCcbQ/4U3DiBHjfZ8XC6CKQMzrxsYe326j6VKEPMdhtu9WVsE2P8dr5vb9YNG4Ry
FFA+m9TQG9WmOAYhoWuQFore4wXdWaD1V2VoYC2fuWmIngeusc3K8grnr/e2zILhEuNBplP0W5LI
w35UkS325AHj8BGkopagfWErNspbcWwPxkorJrEdO9DI5xt+M8Ks1DlTBJwLaBux5vEIJ4XrxuWQ
94jri+auLLvrUKJpjNlw3r83DcZe5KjjnkYWHreLxUmAywiupl7kHFKzHdFhMIfHGFOTldeNznvP
1rkpysAcOADVWKXHvaqb3ho6LXEOknJnvykVtDc2RmQNN3mBF9H5IXyzA+dusRGIkcHawAI/bqxK
gKlMiZk9u24UbcI2nH6avT1+iVq1/JN1djF6fbtM6ZxOIo00MeStJWlxqoysxd+seO4jK9+YTYsu
05R7+U3mVdPX3uiHPYKe3m90k1c7oDTwBIDCFnsRATW7GLwmf4ZYb6+LYvbQBqOe+Ygd5Fec8EL7
rRYtB5wPKSBGeTGw7MSEAnj2nFdT7w+wFu9yR4Z3EU5b26p0Lx3eby5JmiBKhsvP450M6mLVjIZd
9crg5s8D7AfyTLGyEao1/OnpltziERgBy0+HhGeCF1zibJv05VV1ASV6kuzcVCSmKY0BeDzua14k
ER6dY/Kp0jArL6aVkFfnl+kSL0xAg9Yt9SBuRahSyCUcN4EqhyLt1tBetKEet2VTiWdyel/1cVKh
XBrRczW0yjZ1Uzi+ltbeJrL9OOW2eDr/Hfo8ba+7yjmDwtpcS5nhjZTij7+jKAXoEHWqv1p6ZisV
Hi3Z0N1g5inRbZdeCaKjnGwz3qCroeLmlSah0foOjsj9w5SZk3kVovwivwsBhmedC8/97ODc9M1J
wXKlMwBlQMo/LgEvMM5ed9/0dvujUyzri1SE2uL2l3f3BtrelzR9f2Ffj7tmeTDeZnrQfNQtJYyE
LfoqDrT469C7Q3IPukF8xUERP1KCXDDio4PfcoritHUVG7VpbGp7UDNjU8RFNt2MaqVpH5xYiTIf
95o+Qk8Pl3O4a/FU7ZSxTIN7bTK1cp+EpDhwTUOqZl/leq59TFN+6NidYV1ASyxON255ZogND+mJ
a58Y8ni2prZVA8epxxcktMpHUHGx9D0Nmwahe+HWLroL5FnSOMv1MXMU5jrpvGBZpottWMV9oWTw
jr5aiChaO6UdeXb5AKpr+1rDcd68dQDBaHcN0cDaQx1o3FhBqRU4tTpmvm2S0P2qRpGirQMP9QXf
K8bOXdUxtCnMkKOmeMxxX0v9vpzCBxzdHPvWwmERh2IBxHoXubVWfGnNIMCe2wyNsn6oy3ZUxR2u
hPnONKioPE6JB4M0LSW2ZKh/KJjQN2YzdDtqL821ii196zfZoMUfJi3s7/BQ113fQXzkm91G2G2V
ZjM9mQUqWOtW6diNmZPV22Qch+4KU7g02JVJp7crfJjLWzTC6yTZysob5PXgTg2Ztt4YA/u+7PLs
e0r6q/MdGPr1BmnmIn4ZzRFZ+jbNnGSVoWSIl7OWKWaytbM+iD/BZMievZEhuykoizur2sKO6a6q
K2RCSAqYFOJ9YdWWcmPUgfPVITCKNkbtZQ91M0ls5wOcbncW4mPhpvXGzNwPGA9Wa6G3+biZuqav
NhgeZsIX2eA9IpeqV77ao6i4g56T4pFpQbtdDWFrNOu0MkaxhZUi432jkI+BpT0pjy3XWHBVwqLO
fbgjQ/Tk1X3lbgrNjtx1K8Gy3haqWmWFH6An3m1CLcUEG/jt4Nx0Zqk5q1BHl21VQ0eA4DIO7me0
OgL7xsGBqn7imWTKe6u0CpOK/5Re6xJO9KcqYrfeNkUz3KtWI6WfWVHsoT07NeG+7vTB4+pramtj
GqWW7xTpOcmdmuqpfV/Fws4wsGym6QpkfOL5wo2Qks6nArIxEu83saT8turUpC++hmiKydXABf/N
tVtnXGFFX33g4JxHLTFDnLFL9HJuDHjy2b1T9tNf4SQiuQ9E6VR4WyLAApE9U5sAC90KppK74ray
x12I1U1+P/WqomW+kXKsVmslhw59ZxKSBE8Y82hyX9ehp92ZaqMU+yAvG6zlDVkX+RN2yUq4Hbp6
iF60zq6Lh1Z1MmSCW5EFOhqTPDgqdBJjNfkcKJGMZjd6FFf0VQ5k2vqkAjS0b/ISQNXeqcsQ9Gin
Ot2KrSfFk+oqehFu9ckwKqyQY3To/R72U3Dd9/ZQsWtioO8QY7vMTZA/qN3Y+9IEehqtsfMLyKDj
lXSoxihU/4yQL36cKAWGftOBCdzHHMraFuMA/Ufges2NqcF6XkO0xfFO7xrVeOKtOfYvmlEZgE86
VSZ/9lVn3ZsKpI5bC7/l2gf0hFqI64Y4+9VB7w2r0NJFs+48ZOD9Xi9z9RHbzOSHJOdv3atqkBxG
Mni2PyhJPq3wCUQqHQlpzVcbx/5mT4XxpYbaj8+0EmnN2h4njC+Dyugz38NouPXLzMWNSa9DbPFq
py1bn9+HJo/L5AC8aIq1VYtQwncXX9Z81aZK/qEFpuj6kV26w1VBUWX0uzbEFtrimZtf17hMtVs1
EtF+MjJDWzdCjIrvjWIUaMgpiVQ3hFM89sO+dx865HBrvzXtQoMZZJXRzjATHJw3mPIo9raZ1Drd
d3BdWpAHWeZZz4gs5N+DzmRfZzJrYc1hlWc+wCgT8jpr9MC8rVqcbfNtok6mfR03QfTFypKxXWeT
AVPWanQTLY06tJ6g1CY9iryjgz0hioldGfq1O7EgdTS5H0IzDcQh88AprSgH4Scf1urcu7LqlDWV
fL3acv/r06aSHFEfy07vrtS+0HmuNYGGp/IQ5RO6SFkgH6Y2gvydQfY8NPhu/ORiM6kmFuO4helZ
qN+FY4c68PUJYBcK/Vm7s6qp+KB6qWetSrtJrI0xmLLajlxd3aqya3PYKtQvY99JCxsX2BS7n6uM
agjQ0MB0vuALGI83vXC7bO1mlikpY3rjB2AHAKv7SYjiFrPxzN1UdjzY+0LrWc9aXuq2D2K6bB7N
uIirHcilzt4EagECva0cRbvtOhLc2hrBp1D7NuYyw6RCqSck86whyfTbcE6YUvsPGU+PO0OuAt4x
1ReZ9FUZ7xCywiJ0nVUR3sHnQ7w5kjwKgzA1mBGrGrkt0k7LHAH18UB6Yzq9JFgYdFdlKLKnGhtf
+RAYAXvc5RrBVJUuDttSCKPy80K675T8oMxILczGeg/UNbITS6liQ3RofUe29hIYGS6aHPoHtHHQ
2ejtSzKOb4IkmiIlSqYbRXewSIvoHaZCEoWi0l84FYtDO4rwxsHn4quo0NHeVZqTXrJJWbxV6ByV
PiR50B6aX/BLhHeKyFZKSBt98zIzsnxUpfp7rcu1W6HAEA4rHAscvJi5+YVWXZjeX6nJo/mdlU6p
h1HFRT7kDYK2bULXojaUvISRUB4TqEnijvO8LDGlznJ3bYUkUXeF1VneQ55D7d3Uqqi7TRNOBEqp
kWRfbasL6n1Qd9WTCR63I8UqvO5n0Eduaa5hYsv4c69EqrqF1Zer+9hr2r/qwrYzzjI3L28mYIbd
FfFXYVxAm76ZTBwpkTDgocQGmV/2xxFvlwx2i2SN9TIhJdHMN6wWfkj1qLnpla5hIdWybDbnd8y8
QI5H1MFwDRU16H3OzEE/brORhTvqkEdf5ptE+il1zPhaKiQy/NIL5SVN1zfNebMqOYkmImxcUJao
5MLqqeE1SvJNCKyNV3hnxs+5iieXPWTZhffeL2jI674xEbDIwLAjOUTvlgX3sJ+KfIpi9WVI8FPb
VpVWyA+D0uKRa/GE6TdWo03qLRoembUu9Mz9Cgqj01cUYZxsNSpZPGR+kidW9imqDV7pu2IkHLvX
q0JqV9is2t7jhK9shVOuQsRX+JVhRNWPeKwCi/C8g4swYASNf+WfFTdZuAnSqc3vPTfL85UOUDHd
6FLXnlGH7DXfNusapGRFtYznTZW012UeTdGT2VRW8yEs9FLi4msMslwDtVbDlYLymOKuGqMPkn1u
AiH1yzjQJVFuoCsbR0+tpFsJ1OGcLTq6eN+uBrN1SH1zWGRtssk7q5ttbUuBZvNNkFRd+2hOXGGo
UoV58c2JGqt9Z9aKs4qCC+cG/w+YCPnK4xWHfm8S900/PlcKZp7xVOB7FMXuvTMZ3zCKVC7Us5ZX
AqKyJk/jGc8I4/8NfEk00aD1kVCflZK3wtYe03A7Kqn+Qc2sLNyp7tStdRzCEz+NjDr0W7tMzQub
bLmx+QbU8DiiKe7MZbXFJutDVQkzr9CfQzs0Vo6bpk/YOUe+XqomIccsG3t+V79JufxqcT5ESK7O
OZdFyiWtNGnVSas/w5rVV7GAfp5FTbztyyDwld6edqjFaasiFp+VWEluNGmGK7fOtO35DznRc0ae
AwbhA1JMS/nZ3IpyDpPMeA5EHO/VNud10TXjR7BV6o0Usr+Ua5qTgUd7HjM6sjtcUDOQFfHo49XV
jI5Ext02n8fEa/9yRGbfe7x77BvIM47qxzJxvbUQCCjuMBFTeOI2Cr7peoc3Q9ADQUO3Enbt+VFY
5E2pj/BR0C5hLZCpJS44/ihMTThJoaI8A/eJVjq6MRu3rKXqT13Rf83LYXK2U2ME6pfz7S4LnL8a
plIJuYYzl/t6sQzadATCxpH8HEVu8BksSZOvG7PFZjoShreJymic1mmQRM+pVzZfqJImG68KVO2d
N9s8ALD8OIXB+4NMWuRyTC8uE6sfrGfZdu6HpNGdVeBFtiAIxGfA19wylbvzfT8x5jgKkfNHzxuz
q+WYt5WiKhPat89VHP9MerO8Uc1ySlc5DKs1iTrxGacj/X34oHm8kbiARGziCDl39HiiO42UhJpL
G3+xXr0y1Ugn2zNNwyOpbRPX+zS8xIg5cbyBTpwHFXkA2p834Ku6n0eMnXVVYT0XTTs1m2Jsphv8
W5zJR9A6uAeHJdKVkVhdv4KUU67UxhgvlNGXEeHcaWQoZtwZQOM3JV5p1ELNWjqtItO4E4A8ronR
y9XAI2utpqnm57FRrMfBuuSm9Gs8F7sdWBSQOvS7iSuWiXOJozxi5aH7HA9B2t8lBSviMcpMC9RH
aum4VhRD2tzD7jZWoy1dY9Pxgu9XCQrf9yXyXdE+T3rlqrMDOf1suGNl7KvUG+Jt2zra8H0we4EJ
RCEi7XGCTOGutGgKP6p9P10yR3t7VEL6oUiFhDFlVZzZj2eybkqpOGXGMFZc4ei4isSP0CQCFeGl
6b0GcuhCOP127dCiQzacpPGMZlvsSjs0A02QnX7ueihGk6mIw6AIHLiiPL9GylW7ag113FVcbbuM
i/TCobCMBcGcUvVE+4cgjf3y6w57tXTxNRQmb2P72esiudPdUqzDyBuQax2mC9fQifuQxtiSqIjC
rYJzfzy4UWVOYzBU9rPdN1nsS3SA9sLTJBzY2jbFunNlRhZLaneOVxbelWC7bXQqWsDr4qoM3304
8TlcU0gOID+F2MPx56QYH3bZqNnP9ah3HyM7qDdRNWZbJ0Ihe4JHunMy853SixwO/xpwdiga6UCq
jxsd4MfHpEnsZ0JEZ2eXav8tcRzAHy1snfeVXP/dFtIZpO5no6XFxUOK2GibJLWftVJPPvcI0fmF
Pib7tiyLC3P79viZ+4Vwxnzj8y5c7hsP+JXCzD9ndoddFTew34V6sxrTch9bobIKJ0TwdCuML6zf
0w0jowiaGBabsTh6I4OckNlZ9rPS49gzxF1xhasDplKFN/jQcjdd37wEKARfOG9/7cvjUw/CKo1y
oRNTQkk4nkirkzHIkjr7ag6WUz2BI/Y033BDjaKvVDO/tKjzbMfc6M1tnZu1s2Ztpdoa88I+vzEj
TbDg+4oscovr58ZQRGf862j5X9+H/wp/lB/+9TXtP/+b//5eVpis8OBe/Oc/H6ofxSfR/Pgh7l6q
/55/9X/+6fEv/vMu/t6UbflTLP/V0S/x9//d/vpFvBz9x6YAGjl+lD+a8fFHKzPxqwG+dP6X/78/
/NuPX3/laax+/OOP7zymMLx7/BHGZfHHv3+0/+sff8BuexWIzH//3z+8f8n5vaf/87+bNB5/vPmV
Hy+t+Mcfpvl3risqooBKSFCxOf74W/9j/olu/R3mPNA+kBhcAsBc/vhbUTYi4pf0v/OI4Uczqpsw
cn7ItiWcg3/8YVj8PVxn2Gk4WFA/Mf/4f10/mqT/TNrfSPvhHluI9h9/zAvn1cIifwT6lacZbRGp
UUY8XliOJ1t0bgxzlVbJs4z62y7zbvKaLNnQv7walX83fdTUL1TtsjGXP0Z/5u2zDNBS2eoYrFs8
UEsln9BcqLTqetboRwhVlHXh69Wga3eR5SU/Qa8XLoaMRt9ttFYCcGpzJfejnFSiT1EhqD4qbi2t
fRqGSftBry23uCrQhSLfO+Equa/b3B5uAJ2K+sp2eufOwDqvfEgjod9abSzC+yJK4nHde81Q30TW
GNbbydSzaN3lbggrQUxI2s88lMbXkmbapLWO/vXAZcIvWfoQ++SvDWzkpBAfqMc42rYz0sK4RpMR
qYes+L+Efcdy5Li27Rchgt5MadJnKuWlmjBKZehAgIQl8fVv6Yxe1B30rLujq1JiksTeyy7TdIhs
hDTKOTAPW6vxN6mVmaFM5mn+zFGJsRR8ROJ0id6MJQKz0OFSgAsP7wNvUb49jzaGQ10graJY8BeU
NqCm3eXceX6FHccz4H28jlztunpH4D1cA7Ky4EZK50XjsmcJmKMLakZBPVVUIzO3GFzSqGOQs6Ep
pw0sUQEeWY9lJv1c7DvHe1X4FkbuEsmiflBkyCFCuxLyEvFS144dHTcROrNAdEWmJV+gh2vEST+C
20gq+PtmpDCorRwxjtcWBHURSDAd9NuIhrMVf9PYsGom+ESTpfve6joizC+pL1WlEeNaJCq+5XP6
1CbdXPmNessJyCe1Jl2NGOGPTqcvyTY8zUF/jTag4HEw/kb4jCs2PZqjC4aqH92wwx1/XLYsPubw
TBd9C/ZUurwtR3x0MfTLqU/0Kd/A45k12GG5RA1tqPbI1J9KEvflkJIHzPQHY5xFQk90oJKBQRzt
47oMZ+dNfdUNZIeGatAZK6s0BtIKp1VWLfie7STbwpN/fBsMtQUuVKyNPExuCq7BGj9FDGvCFrQ/
EeR22tL2OiN4qRplYqrFNdPeZ3IXLfH9G8gfVj1X6Cq6GV/vXCaeNr+9jWBmD9QPTm5riybT+LBU
AswbxDWJhkPodUO1sm2f2u3gNobsKHz6zJMLnAP3OOj++EjYbDshXoQ2zyE4mphtNxhjULumm1cA
2liemgOIXFfrXFlcuwb8zjAcM+oBxkj7ygUbioISNG9kAiYQZfsyUFsB4PV1yqMHOnp50aYr0kCU
E6WfkaSIxomVAo9HRVn3HomWIPBYP5hs42WqiMBZ7lV516HiL//tk5zDtb3e0h4IbxfLP3KFBMhr
TFrAlPcM3VIlqNs1zsfhO8orjreXZATIEi/52Qbuwlx/50G7FVCPl8Z5t7VhaGfZYosPGqMdlDAM
5Bhfd03IpwKQxlsw57Tq0URc5E7uM6qLOFEf+EEvQYZfJVfer5yMwJg71Hz03V/X6mdtkQzm52Yv
luTMqP5IwvWgwh78HoKviz6WXx0oq7IDp7hD8HxUbrxB47sIryQPwBHjl0b5+FpOkAzV3TgMVzUv
rtqS4Q6kO9rD0H13RCLyr1t+a1gXCuj5EQawuIMmPPsWI/yB5XU38YyfgXY9zb5ay25NbI0MJVdE
C//uUhZZyZm7QGcgyingrgzD8S8QS0RDLfmXG7fSKILftbmO6xYfm9w0Nbx+paDzH95j4ECxSgoa
Md7Fka5B/BAQhv1aCOArtO8Qv5IGDwZwZSFUf5adN+97UHrh1HflliIf0E5m5wZXZt106rbw2Dbj
2RsmVoy5qj3TPEoo3Au34FEN0ukROUsCHG1sSxNThbTl+A08E/LKU5hflI2yEnzfhoKL5Lnh6T2I
x+wOgjqt1cyCeuDpS+SL/NBl4Q4U2Ztc7FqqdjkMnagzuxxBc0ZFKBKoXsaoL0GYuqcRx3ThWnnV
qADY9+PcFu060b1V7O9G2RtP0t/Mbnvme13lvA7YXqfDMmw6UuGt8ctRv5pZFhRRvs4lG7Wq2yXY
RfjXiyfRIRlFZjgyQyCu2PCTYsaSZbuM3ls3Nd1Bp3qHyCcw/rIvo6F5pGl7Sybxa4lxo3ODSa/v
4jrPlhrxQeABUU6LUKH+ZfLyKpAWDTiQAJciFhLv3fYml6xGl2JaJ1O31jgk2A03Pa99zwr/ulKX
l76VBC6jCfoW3aGDmA5LATc4vlsz7mgiT2lO1lo0DdrTc3PmCz0tM7L1RZ7+De2IV4M/jjgX24DW
6FpSGS7LcswYOS0D886Qu/Cij5rxoPnaHQLWP7ZUfCLo58on/0WFE25rVKgI6GFt6RxITKjv/0hE
w98Ysk4KZ+k1pfzKOkgBeOjiksYbqi+Wr3zuXgLLoz/bRL0qTpaHNNHb47hsdL+G/Q6H35dL+aea
8YrOERJ9HIh3aAK6VjGCzzvNAlT8QuchLD8iC8pDuk/zta3twS7xX4O0boTPzdlhiLr5boAanP1k
DusRYkkckd/yhQYnpgYMCMcdDXGh8CUxb31lWLEKjZLMXNq1oMn8FMRbWKGW8eo4/TsxJ3e5nudi
3cJbP+KhmiKpS6SALCUSeFXRsxjHrNAPOpdtULQIAamAzr+D9EUv+CyzGzYtzAu5fkNHHoPIPqUF
62JSsKnZTqmYz3DFiKOHwRXpF/15wL1RsNZDWVk6fDLF9HH24o9sm/Pa4w4KkemR4D2FgpmwsAKB
lsEUB1XYj9HFC0dXouSlL0y0kGrC8eK68ZTx/hH+5CsK7p/jrA9rH+zI9wEIkqULoieXb00RTh7F
NubR5yxxn/GqAwQcRvuG0wnfpdcfSEuWCmSiflxAhJ2jgFxnOecVuITPFk9E0fueviTwIOO1nsC+
ZCfy24b0l15XfvPX/inu1YgvDiNPnhH/DYHWO2bjfh/NnJQQ932CEpp3SKlPgXIEHHQ3vvYFlXMP
oVB76VZVMIc0U+M1x1GFdTZ1xyjQD36e/7TResUdHl0SM5kqaehO03YqSJzfkKaP52TLeDkqnBLT
N+a1phB2jW3VRu7sjzkrODO/UVFVA8070z4WRZiPP5MxfHAifxhU/zKbqEKI+VV0qOKA/PTXmMOl
0LS0aHniVb3zDq6P75APPKL1Zr8F0Qc6WfDrYsTAIIfXYLZkxUq9nwraahBP8Rt+Ww7We/0yNnj1
UiWKPrXnSfgvOW7EKYDUJNKJKTNqSaVF24M2nXAr5sKUXC6fUJjBXOma4Mbxw6zHQbQYyiLsk3qf
iXXuHqE3mnC8ZCRdS5NY9qe3QToeuw6aJfB7dHpqvWBcr3gxW7/sx3jqKuHi+IxiTi/ZE78BAYQ0
1TQ9REiJYj9H4cZ3O2g4DYsN/mVTRm0eXqWOPIyE0NmUg5D4S6LvJrkH4JnNfyUY/gMdYw3Cdo3g
tP9lCoDD/wcXAwqIy0c7D5UIIBcL6OEQSYWb7sJM17Tl1m+rQCVhI/+DJvhe/v7Zv76zRBCxjBsw
AF3yDyw0C2U0tPK6hNQSYtRgJlFf2EEtM2wA2YhkvgWqr3LYIIAoh2TC984wPHq4zrms4GYYn+HG
M/tvxuVjbIJuZyOfQS09qbZyo8ogBNkI9zAZuvjceTiup3BMh4JsDMZnT8Teixa8ncuWmPU/sPH/
e1Wx2SJsDyWbSLX8P3WeC0u7lJpUl2oS9E3GOX0zHj2QKcApTDaSfiQI6P6v9Ol/kb/vLxNSBTBg
gKK+kzf+AUtG4lTYetYrIQqifRWxOXwNFz+CE3H9NpeJwGwDIJMeT9IExc5crVtG4u/3Cy1xz+fk
P7i5f2Cj/91dkHgDGgN2A0zunx8IBZuxIYHwSo27+TylLDuvoyRXqA/7O7qVyBXddQiVIZYM//HR
/2e//x/o8G1MgBcbiP33V/T/Ia4wK2Y6D5HKSVPbfpk2m/G6gB+/LcNgwLcu4P77L1j733v6m4MD
pQL2FXwcNA3/fKYNVpGmaImuNHWnKT1A+Fnr/0pkht3839/tWwSDkC6UXMLvBcP0P88OrNc9UsB4
U6puOecjf+kazD4zPGYV4k+b57WzohIDKjDFMvDdlPXysNHZFRiuvk/DjhXgMfySp7k8rWn3NyGQ
PCINHpQRksTxOg3Hx0C4rvIlJFqh6N7hoxvxco3mfQR1SApqz8lkJ7Gqx4hz4zQ+pX1yn6ExS77V
d4TflAgOCAwcYGkcbmnYI+E38BGhMW2FMhD3gsiGlgCD2QUOzKCGTglmIIgWVGffYgUBdBKoX12f
nBqTQaTNmxvkcH2ZLCIsxk2XiRLHvJ01xr31E3r/H3rS+yVKrijTjcrE316B+jx1vX9BU+W+W001
d/FrbJtT5A0n1MvthPZOgeeunsvcKfeauYAlYedSiKd6YUsS+iWSPoai0cNfRDw/R/P8sIzqJJro
ZQrRmS1UPaJ2kdvlDLjt0Ur2FfYR/sCk73jll5HA/JUNwc+hb/eBHf4sWr4GaDAsJl8dxOo/y2Sc
QAmq66IU8g3X3TgqhGwnvCCte/+esDHpdqdEt5ik1y/oNg7SIG6KUx9jgeyfiOzfLZARI+WFrPlO
pGhwFTyvo03vuAfthczjk+iC9y4MPuIRlGxg3pARdgxUwIrEG70CloRdihKXbk4AJfgHvjVYD+bu
0Do8tMNyA5r9btv+iif9kBO3s8Qvlia8ip4VKZTIFaoBC4rZSw05DpKwTmJ5Stb1mGko5FT80mzD
q5T0BarZiwVcUPrAglyEJjVcR853rWNYIAb2mfQEUtABe3+C2ahMve4ZU9yrVRL9FBNZSuoNKGGM
Pf8xUc2FWxQMhOyl1ZvdLcuKL64R9BfjYboTnn9pBr53ATsnk67BAUC04uBGRITOMXLpac2dAVQ/
ALNBr3QJU/MhV6B/ogiZ3kvym27h2SaGFzqUj0SH6sZWgnFTDbcwk2dsoQ/fiUrQmk7ZjnTRCaDz
GTvhKXd4zPSWDjs0T+EBMC7dawELAmmD/tBN4/Yw8vlihnHfgIwDPDAAzvfscKCm26VaYtIK3XaM
BHmNAEkdo0WTR0AjfwdqoG1W5B0lcT+QO4boQbK5Et+zOmo6y7rn/afK1UsyNVO5bslaSVwLL3X7
eYpxa21QnUOxWrKJXwhq+5Bq/oDrWjEOQSx0fHmZuNUUwcZNsfAV9WwCwxbEuh5wOFFHtL+msjlQ
dGa9bStUNtumX/IZx8qyNdUEXel7NuMEWoBtXb41igjJ0DhhZkUrqmwWFr7SZ7kuf5sgPunEfUGz
PRaI/V6KBQrxIhXRNe/yJytR4yjtk+1E2crOlSk6hcoUxZAAFSWkRk30EQlvOZGlO7iMWYABMVwc
+RWyshpmixcQUjWIvbRKuSNIffGKxMQPXoIembX9RAdzof1lL4L14E/xHo3BhZLxXEBw++74dkPL
7kODZP2A9BfBeyRDKIhuSY1208oAHCALZFYZdCUbCia3/mtiPkQG3qGn0X2Ff1pk0MNubVygDnLn
5Xy/ZP6ndj/9zn/XCHc8IQ4wEvtooqR7l8Ize2VTWHBCzOVWQAnOkEvDrZhn/MItfrh+qXWa7/0p
+ZMQm1Ns2rO3oz6Mff3Qu2MDlZ6sEz2Tnynu6qIRrS0hpmXPNO3jJ20HASwWFz7PelTFzmefGPa4
qH6GpLVf91sOycAix7cIS1nBxm18y2ETL2a5rqVGKn757dV+wRmAPXzMfiviH50hDUAMv4ot+Qvn
UwxIzqxxlYS9skc3Nk1thbp32MRL0ofh39UBojh1SgNn/C5eKdbMu6Iz9zxl8MBzkFhF3H5LlDvn
rnPvvcaB8Z88b5ANqPX0FX4xXQ8of0L1vA3ubPBpXgb4Tc8I48UwGabqqx2j5TQM83YljZf2BW3H
poTqK6jaTD1YoBlIepfHJO/PUHVHJVEN3qgZqsgcateLzSbX3pilhkDrktnsrmCHKRssJxXS7GXZ
NVjJWj2cWOtHxZRyyNksBstuFG9Khh/LCimdEkgQiVMZlCJZyCnMlptc7SNC7i8R8od0kaaK/wo2
9TuclN37TYIUuoUAi51gpSCF3zfqM/fMt7SAUfJFuyibig1+68I4BciXL5+enecTU0h8K+IQDQW+
GBHcvzQy7MvFKHvJsfLJm2jT/Edj+/mph/4JMoVWPIxekEFG3eRuLgcvUeFRNCSYa8DwwtYOJ3Ld
IG2V1U07yv2CU+rqxLwAkJqkHcuc+Lj/ZLxEeWGGRf+BJIyFhyx3cPg0lrnbIEKF4gQCwSBQ+94e
W+w3D8IKnHfLRHpXNgt3PnwsoOxylg2/BdISX30b0We+WXbafKR111ojmI6jYbUGGE8/kK+Y1csc
jS+rdMFFDivwY9w7icAgiVvxmG9p0u0if35hWZtdAvxup5BwkwBlXf0bZdmBcwEaAxtR1YRjdsY8
0aIJad3Fmjxgqk6Rrc7fDODkNQsJOk2Cpgo8lJoOgAZL9Drvs46MJe+Jfe9i8eTnmpcdWN+iNzZ5
XJaJltKk+QdRHZTBYd9Ef5FFHb0oyNpVDSn83ibkNjl+RC79bWWdtzcIOixwCc8CMDRQecb3DSD2
o8QAkRU64fKJIMgauvPsyOKNvY5N/JiEhmNLC3L1ptMR8nNPZQypEkQcMJoCmonFcActW0eJuUo4
qqrALOi/a9e1aIU8ywj3QYz3y86mFkcb4qS2MpXTlNXcH8NPC07vEIjYf+j7DdgyS0N5mq2zx1iR
g9dO5g4r5B+F+tdqiEl0CQ1QiwwAMUTRg8KLVOLkQm8rbkwQKrt1894WOosIED4MNI3xChp65zBW
P6Jt+qGW+KYz9UvAhdcau4NfIa0IC4cdSaIW/2/amaMfsei3iTt2QaHSbkjZDDw79tajQDblvs0n
RH2S0LhoFwaGntcAL09GxrYALQ5lcd8sRScbfFUD2pMja9wRaYKPzZhIJCRQlNim8Xzn6bZHupN8
ZAilsIgaOKQmr3lP5yPICK/ALcrP2jp0eTZbCWGFqMliVSHF+BMn/3TQHipiuiXb9Xz8qdoWXFUO
1e0S2LtE4FeX+d9YfIrWGP2nTeKnJCASu4I4BWy42MAi2T/S9zHLfy1D7ioYSQpELcSViVVbgP/Y
QOr4B6i/KxECa4VpD1tta68eE9Dw2vwEqxwKFTtMlVl2b0dS9k6OhwhZcuVq1v0a9aZeW3BoYBFw
Cvbi0ML9UBC0Mb5mfvO60BFWIk3xPzD7Qhu21GHMcd4yynwA/pgffKz2hZQ6+GExgI2Fy/kJYYTu
wJMWjNzQ+7aelwhemz6P+7u2IDklbDKYBODIGePsLigmyBSxVnuCDIAP4IPq1Eh4uxh0BXOQ01oh
alDBg4XkDoCvDJZIAh116kScHnEVWJFHy1ZKhm4/GPZKqp33S4iuMy1kROp3P0i6J8AHHhQLHymN
1htCDcJnz2LgQMX1fZZ02sUQE/9IrLyaFZGfW97tbUjc48IWWrXx+IoqhDcV96jJaAYNkDJ6SBtP
lMxfkKEWbqdWAHBtrfiRJUrWk6dQMrhmqXzgejN/0TI2V5tZP4fBpKchY/D2eOaDQch12FBrfJla
nSCqY9kOMRbw3SIQTNBIjKu2BdMkg36AWYhnuynUrphMe/9+Z5dAoG7c4/S3nKf1EfFDaeWncy0l
NNCjGi/oS37EdA3Od1I7NpA3h6webgQu9bxrcyxP7Yb+nO+YEsjDcDBIV0LQVktvVROCBzu1X4nO
vhQEA4AMYcTGWxPPEl7ix46aoa9iHHJ9SfFoPoehoc9bFNs3iFIYnl6A3vpu0Bc/FkirRdYePG21
Yxjj9QZgLolwdnuV30Ke2+NsDCwct3aotcn3mKvngwv7R5CGRcflA/JsH1aB/BQyP+kIxDAwlD0y
7+EVT8FfCJn/FWOGLVAx9R5ZYkq7piUwM7xM14bsUFiEE47PpNRbS3dyYMge5jMrOhfUSJ6aELlK
+kMCcgavlZ/IfoA42guuPIggFOYnwDi/wBtEddT3dd8ikSxLcDxbIIFFks4GAuPFQbsm7sgKPmuJ
b5+b4ZkyfgnBMU5Z4IqcW2ziMSuDGeRV2orbogJxR7/eOU/F+ATdGy0ChlGhSenRLPZOk1YW35vX
Atx/KfQIX9E0e+/9ptwRKd3H1XiI+21gJRNB8HOhwWtMkOQHmhvzU6TsZ+qjgjXtEU6qGFLpBju9
N1MQgz+EIZ10WQE2IDr2vXshW84f87bDgA/FXm3jjBdqw3qMR+cINykveyQy7uAnGYqkgT3fg526
AqjnwzCJbW1A8RgKZFZETDDwMvFwgWt2qnWMudrq6xbiFePiBWw+gy80SEy4C8BAF3kfPLYyf2oI
LvuS/hUBcjfSIX9M1wRa+SXG6MN1W8I/dZYxu8FhHOxphlhg6tlyY5gqXX6OEz4d++hbP5hjEUKU
gTvRud9qFJgMJzy32HGFyv+EPblPmL61i5Et4rOfoUyQtDaI+8iDCrXqbwpyNKwRmITA/x6pDE8+
A5fjh22GB1e8Qb42owQqbZ6ibLiPIHWupp0yILbolgutvhii4z18leDAgVkGpc5del6sALjczact
acYCaaluF0ybLKVgFBb7YDs0pn0GlUAK1Lt7Bwwfu2ZOVLvzBvKIOt2jJmiDhCi1xaTFDUaqEL8v
w5LfgTacbV8ozzyrRUDI0MobpTJ7MfEASnp0bQURRF/P1PNxLnw3VUXybZV6PcAIlpwQv4I9SsLC
L+AiKjvWHALef0WOrb85VMSFRd7paR3dlwdn9SlHJxHths9liYD+pPPnFAoEd86sVm1CjgihpfVo
O1lN4/wCicufpke+i8P7tWZT+DPuR1bOmfLLFYS07GxaZwPkA6tcSjf3p04uQRGs7Z32bEB9M74m
RcgOFYO3FI7tcvweCiLznK1wuMHGVxkkYqxGH6QGudLFyTmElbeMm2XcL3gVA+V9GEyDkLllzh+A
iv5ABwliH6LsFSDHX5B7uiCcH70gune+iQ7BiPAA2Br22HtJ3WuxgHpKWLki72FvLb1vsGJXLXXZ
IZ86nFE9WMfQW75mCYgaOntSYLK/ySi6AxZG9NE8PkjE3hUDolqKmMRfcTrgI9IIhtHEteUyz0+j
CTPkf+Gw8bV3ZpPZj7TTRSfW4dRZn/2mlAV7hT9iEDupoRzF2JBeOB7VK53X57EDsL1k2Na1nG/B
GuEncf1adcH8uize65an93Zai7XnIX6QYK2aGA25KD19Qfj+g57xQBOPPoJj/hErzEF5PJzncN1K
G8LvKnR/9le1hqhToAIPzLfhc/Uf4nn83cI7XfUxqboxnHH3gLOeFg9Knz4EomsgDNzE91aTxVgE
rIlKvJDrzeFE2USuqgj/DZ0320Vu8ysUfs8uhSgBdRQv0tB3HnUHXEU4i2L8w0bv64yc7Jge8wVb
LerngCKKdaw2iCdwj+RrtYR6KrcA7DGEvnW8zM8Yfl/ppvqCyOVx6GFi57M4D0t7DT170IMRh4YO
vOg8fW8a/5wH2TXL5RMb6FwIGb9FEPSU8BOjr9ub3pkXA1mlD4PrXtMIXNHcm13Et+Pa0J9Rtr4O
g7dPciig+nD6QFnL8AYnWlJY4+06XJgLoHlZqHnigDZHjH9qQE41g4LC76DvEtFw9OLo17LOQ9mp
YRcqdu91is81HzGGUzmMWC0m1PC2I2y7sLKXJIiAnQFJWuM9OOqHBPFJm5YQrrQtlEfrT1QXHjaC
bDs5zHxnaW7wr8A3+ew9m7l7Wzr3Bw93dI44HSpQPrRuIdAdJW+AYmaPIzXPKe7c3Aexa1Pf7DKj
Dr4eHpIV0ySB+beI0TQP28dQYPYCeY49fgf7zR20cY9NyIWYVrL7Fk0LoCXKd6An6+k78DIfAlss
IeWVxSsI1qUc8YUkrMNkWuqNZLid2PCTtvICpZzZT7TfzQHEBxMyxSq2mvuSIEiXyvgGxODJZvHH
kkM4RxFPgqerQk5+5ZJpR1fgerzHHxxyQHPweWJsTvIDpyMGx0iIH/EqftEuj/fYrwAEo5yhjFwL
GIaiAy6oOhark8WruArCdcSY792zyQeYDr0rKMvmYYvpZfMMUrLH67dtGjmXGvZib82e0nh7tSuW
sJDqzwmBGCClwr2XNCcI6IbCczgIuY9hvtFp4U1Zd+scYk4HjV567SPCQuJjUVbe1Jm2j0jzCAqF
dJ4iposqIQ44jbl983j7wiWW1XyZLvDq9lXvjS+o6GxwQ7ADxXpc6aGJS1CdgEPttfWW22yz29yE
6A8iYdXRnkIBZ34piVdAp2ECZB6AUJBuDrEeAV/M0UYOlneJGaoD4WqQaow0VpQHO+69qQinepcF
mNaDXpV2W04TUosqYwH7k2wkMMtii4GmLywjkKorABkvl4eVQNgBycUjWsRXlLXN6uqF7HlbLMJI
sP8fWh/LQNgzh0sVxHWTrXimaAkH0k8YTNWHtwAsi/iEF1p4b1EdVGwwmD/JCCddMQYILd/W5rdB
ECccpW76WiefXFOFrDHt5bVvmzP0byGAT7Y9+Y1riiXXZy7yBMogPper9PJzx2m4ZzOZSyv6Bzl4
gMTgeYSpEe8ZeLBeZENwr1BNINqb/R0RpASZOj80uFuLqE+SapOpwciZQUcnOzK/QZYqX5KGy/tG
PbSUE5/Xs2B6vTQJ9Aq+PwL4X2W2Fp1J1/acqbgewo8cpN2O6wEADOZ6eMOqJGAPwwSGePKW9EKQ
gaexKhY8wuzt+cKHSnLs52qaYmzaaniKG+DH0En/RAffdjAoqD1g9Kv8yPtga/NLEp4clzh+hdWz
LyCDWkBO0N/j1PaIBXB+MSb2042QW7gObA8MytXWkjctqTkuGgQu0ieaOoYWHgClrZdcnc2M7AXE
VcTw6yT9JSJNVHmbj2r0jv1SdIYaUmVP1oYAV5IBJ7tHTyrh4Q6ZFzvog1gFz97fvEFrbkAWAmJH
+fucGxSJDOYLjNARqSa4tkn/jmrUQ44Qk4OL+V2pFk974jsM7FA2xdL/dAl+Jnge/tip+QPfc1pH
jp8tDFIX2na7xIWXyJifrqGfs7FQYHRo1oo8eAcFnwz4AWCdE3JQynHtEmAe35K6aPtpQ/m0wEuC
htJJlIb7vIyol+0GZuLLhNkFZ8l4mld31pu649F+RFZJ9wTHRY4G5A35tEjuAAFLqPliUTNVxA8e
EIgyXON4Wb/fCpBWAsp4irj8vWGbBvo3LhJeVhTWqf2w8omXSdJ3ssS1CaY9anknVuNDcQgY1NRi
yQ27/kw85VVpBllm841dd77EzjrCHxfMN+aQ4RM3Ca8dYgMKwPwhzLThfZmRzoLXztGwdAf+jN2A
8rgdALsFyF8fT7twxiTkA1MxPpbbFGthpclWB5PF12jeDUm+phm2IhCTSznz/DVYEA6V5c8EuDlt
X4FAPOR6orcN2tZKb/lywJseUUR5dEDvCHyDlmCY7SKu8FofAZQFDsPg4DfV6khQwPgOd8sMPGP6
jJt8DxAcRpeYXlkMdwTt07hIiTpODsIwVMlDY2334MdeRIhtZXQB7lTzhkiiq0mwWiRYlgBZbLop
NxmnyC/Z2vemMx/GOixzAD3XKfN2vstfAYc9W58U6ay3CrAbINscHiy2Vx2Gylb+mDqDFFUgVnVj
U1YpyPaGKEMGTcPfoA+plWFHVCpe9f/j7lyWGze2Nf0qmp1zIpreuIOY7IgiSN2lUunmsicMiGIB
IK7EjQA6OqIn/RA97tEe9KyHPfOb9JP0B0q0BYqW5GLGts/ecY7DqpITiUTmyrX+9a9/VdKsVpVr
8oHnqTpVABlyCLXoG9ihWl3GUHossx2vULIq0ywZ6UlwHUZ5hsYVxEZm/A2y6qW08PKjcFp9CVYr
xY6NAGplVIc8MuQcquTyhmccouVIX+CjBUHlqGjmYF/ksVqjTrNUSbfVQE9pdaV6P0fq0rNBZ04H
sTUZDsIxM/uRLPPtNJ+vGsJeIidaIJDinLmLgrvLAj0c+N5xYmpfqfe9TswlKTcXE7WMzlyg01zJ
Twkrj8s6+1lu20mSIybSovOWF4ctJqBcLkAOi+IiMCQIld7nGnyAXXNC4HKkp/7PZpunIwX6xklY
m8eFLkOMrE88WTuh4ad3hOjhTVtDNcqV5KxA5P9wCfxNDNnChPAX83Dqfkv16Bso6tVU1z7jlf8Y
+OGZTCH82Byo964UQuc0p1RHuRq+ezuAJ2IG8up8aBoQZ3VcPk1Z3S2i5gteWDFSPPmwUw+yonCs
LVOaVppJYhwuVsaQhQHztQOp/axofnkhFw0AW1RVPy0Vg7CgLJfXuptOkYniMI6ClR/YdPU4DdKM
tHxBnwdfTaOxtiDT6tVDMqwDswwn4aAwvuWh4t6hVe4eBu2yhNRRFHZcSvQAQbjExvapE5qh3Sl+
20JTlWGmRfctKkuTciWZ6ViNFtU4ppJ2jN5PfFQZqTTuYnh/6E3t6dScTd3V8ibBupL4pFzLVkN9
BeQkm/S8bvUJVH1ed5HSnNdrT4qsWrElddOPbQgptW26wDIhgj/I20g/A5VmnEbveMgN+7k1VUxE
KslHeHazPDStz0M1/dpqpHCkqX9Z0AxnxGWawwYbLg6lopy4niZd+66ij9XGOG/hGMB9mDSkegrN
hN+cZumNvzQWULojTp62GkkB1GM1HTwqqT+k0+V0NbZymGG1niaX1JwZOCTWEbTkI6luK5QDWg8W
qz4jR55eVq52a069L1MTVy5rZ8CY+kROloNJq3kmb+wC/XVBkGq6jyU08vEgN92TxlM+Gwv33my0
E/Qhb/JUP12lpR3oSWcmpciJI2LmID9TkKI7CrFPI3js/ihFomxshdYMD4Wai9wHMpKGj244mD4s
Wqw4lfTLw3SpDoEslwMf9pqB6hnU5XQCVvZFCxum4Bbx2SrwjkOJ/qlkp86pN1iOXGjIgwRS62Jq
BMdeQVFHQkhIKm/4dTAY3LVG+llqzJVdKzUvVaJ3lhm6rSe1zGKZE7Ml9apRWj5KV0E21hXijNb6
go8wLijy5npUb6LQIicEt8IdxD+6cT5bBhFOW0I+0DyPWm00dfWFLQecWa24KpNSmZjI9hzmYTkJ
aWdiA72XI3dhZFQMk+TEGz1bpBRWqG5j2goaJBNJy07bwWritfGhXExp76eQ7E1bqz3Ml+VJM1Sj
Cd/9lGYty5MsASJfTAeXWbU4HWjqj1EMNzMfWEic5O5Vq5bVxaBZ/JT5xV2yMpuTIh9OQSUWru2V
ejNK9eIaiaFDK/QSG8klEp8xIp80Oz3M0sCc6J1krRdoyKVNYRuU1fJMksuvcLvZagyTjKa83ngo
o2C70ugIFk8X5tmiGBymZYzWUONOb+ShCbkla7/CpCltPO+rBVoEq8CYwuXR6kepHCC8WzLjUoe1
KZewMqbk1QiqvCNWI1uMhp00sCbNPbJsN1oVU0QQIxuF1ENLQh4xt6bGw6drly2l0Zm+ILRSo4FF
nWB75Xuueq3Avy9GQa5z25C4tjPo8rbnNVZn5u5WmXeut6YN6RDvOxne51FWjtKMoDWwAvLnS27G
JTjGaFg15RjQ8yRMPAV+1fLUGLTGSYPPNq6l6JbY90sQGdHYp8b2KG9gHpmxPpBtiEXlwkaSJSTE
z70pugQVnX5sg1YM/GKpKdXI453cM759ax36qQmJeAphMv5JDlPIbKul3DSI0Jku6CriPfpZ6HVo
l1QG5ViFXt7ROqJM+ayEkh5cNEbCQ+K2xpkauJ2qFKIE/m2tAFBO6oC6j1My/PQJkPW4sP0KOQ+O
i0pePKD2yBvjCDWOqZhNMikSOTUmSOSF/kRfVQv2QWOUZE3dJPhcIRw2r0q8msEyxXBD7LHMc183
m3xi4jJ25S0BRxFJv5ym1NPFYo4k1SK+j2vON4UOtH4aF7JflvMIBVo2AAywY7KhbfYj+lI2InHh
PeAo646IcPdPt4DlGKtN0IA/o9Y0ipfyQD2uI2uQ2GB/jxqdXsjgLFKfSxdFlWmVRNF57Q2r7JSk
UDwq0EO2fnKzmHnVRtUyKMTyh6VcLJrZSqmq4QwRgcG9t0LeZaJxBpgWwuDHrbtcxdfVSkZOSGmj
4EKVK1T25EWYHNXUNTQXUmmF2pjGymV8ZKxcdTmBfkvhReQuoWnQh1kObDmjZOZGl6viSJmaZXZY
ld5wccy9ibxXikbL9DDIjMa8QifJontpKw3Ln/D3/MTOIVMm9jTEaI6oWF8Nvi5yP5VG9MEjdkWO
HUniiO5GpAXzlqAia0PezofOPtGmqkILlWE6xS/LVHqvNSH8ebKW8q1mTuloRTWF3B5VYTxAz63K
S/8iNcyBd2KVq9wHK6Z/3COYDLrnHtgM7KKFUeLceqsyVUFjg7iani7oKYQUTbhakmylWim6yQeG
gVtFnrj+kkRB2ZySiY3icbikw8Qpdeq+crEyKUoDGyHhMU0XEJ2DTB3QprqRiKPQeKlmoFjxCmdr
mEoXxIj485IUIFQaIpMoXctGo38t3GzVTFSElKiYzRdWR+kbhPFlaCxWh0PXyEiGerkMe2IpK+Oy
I2qeSmXuZaRuw4aOdHKZJuVoqNHrj6IK4gvlswx9vLo2QqRjj3PX58ssqobDWKbDxDw3QxdKCNTX
jN7SoULoX6dNNR5ABxyS3woXdNWN8drPA6TPGStDiSeR6Clzog+MxLyk2Q3XBwYdJrIlJ9XqGA0h
uJpShRwfCU0EfEZ+Ah3Phj3o3WhBCwwjBUZ6F2eup5MuC9vkYimlw7MFnJ7HQZOW3Ji6mxyTWFid
Q4+/WKAUREOtwQCSSTWoii9RGuUIkNdxSi5Rb4q7dpBol/UQgvxkIQ1T/6hw85a6h0SJwUqJPNPD
KI9D0p9duhKFf67CENR5VHsFOdmhhx68bSLP5VfsQzl6gBwiP/gLrpORWq0ZmHhUg7GmFrp2n+qV
lB3S1NJKL5Rg4ddUtRCzwYlnZa4izFgHQabfuh6l8VHsDzGSKxqhEfjBnFVPhrmh/DjQKRkY+a1J
MYW3qolT3XxYLk5gkBK0L5QoVMbVoqj043ToU0JQGoP6Wje82wA1vC64pJBrNVKmKwVCiRGtvrk8
N7iMgUyA2ryQaCXTkmp6EnmkqiiD1G7RmUiXMLMCSA1K2gxaqhB8qJlAmN7MrJdDgwAdUc+ShtVO
FITpVV1Z+ZWuDUB0PGVBRg78Cnypdps7c1FzjK08KJTP9YLp2CS5whN9QU+g8WJBb65EUSB3Z3UZ
KhcV9L5jLYyoiGnpek7JmR4VpzgLAdmYXMJwSrUbnJZ0QVjhqKkQtnCZB7kNIZ28q+YrrK8q1ZhN
GR4VBQVrernhw3pvIpmmI3k8Je+RdexxpBTKMYDU8hI6KeaRtMpdUeSUl6hKbkzyZBksj/0GORwb
/ia8v3hYDG51qnPc8UJV1eOpGnnnBYDvFXTMfIwkRmTaMuSD5WFhRvKt0lhlxWQln3qQQXiST1fN
Tekl8lWjKoDl6RKk0s6kOELZ0E/dk0RWOZYVCKAGSgXEdmSUMVaNvkHVZzhYyVf4tZgPUKU8oJpP
yxvKIluvGLcrF9tI9DRNASsadU6Zh+qN1czX7MKHgzdeTJuBNUYPvLApvF+cg/XE2WEqGcl55rdD
NAeQtD2JZKP6atD4hqBXl7mDshpgOUkSLttkyHeqE2P1c2Yki8g2tGiYEIPo+mqk5XKOsLghPUBp
wudPBwmYhea5n+HU8J9pWAjKSmopSUYxXrEHy7SSvkVQjW3Lp4bbnq46PdbhwqcjlduCZ04wLXV2
6MfUaY0aChnpkFdaiDimMT7IqTSMBhRBchqQvMoHTtguqp+gDQ3HxnBVX1FTPByO8e/De9KFYTNB
ZBWGpzSYchWvhi5cldLAfstSrU3HaZ4Mv0l5WlxWFrVZuL3pZWHlXJqq3BRIHiJa/FOV1Oltqxvl
hW9SJJwt2Qg2pQDspQjZ2Y67kRs3eWxA8oTwR72c1gydaetrXyHT8buxgvdwNSTK8sb09Q7IuqAA
e21laQIJITfDWxran2tFmBcTInB89Lyob+Oi8b5a+TKDR2pGaLLyvmHs5JISf6kHkvSgh7ANwqqM
HnxDXlaIrlAfTQM+gqiiTcF8aJN7TeYEYp00SNUxbCYpGQWpVp3kZWZ889MUJ6qR8EiKaKUcSkod
3kNH9Sj4QcOTL9NCyYmkSkIMVq71mzJc5oNjjTTLJdgL2rCrdMkbqd7qmij3tgjRrLFx3CNrVOjN
4pbGBfG8rEKnNEF60f2MWthh1zj77pXCTfRlSM4wOFuYWXSG0bWol/YsSl8zI7OXZEVhlkwReDCX
3tXSS8pzNUlovoQ6s0lV5qC4bP0QCZSVJ3sz37Wm8EW0PLnzQ5+wsoXTQ98JI6Dkthpyp8ht9gWK
xPCR13a/aOoUYlHhJoNzPc2lu6w0/VkC02QAAFhaw8OKlDApPhBpDVZZUiKSC2SOJzDwDz0XXBfm
oMTWRsWR60xRuyrYMGuAEnNKEi4XBBPZpIX7XB+FgBocqHV1Qku3j/JIVXHLNTmSrxSDtn7UXgXs
e7luYgNCKD3cVTT2XIBvi8bggyLWv5Gch8vmhgsAfYmi4af/rvItErdUXizHMCnas8pKrZ9Lv5Bn
EOCx84By6bXn0aSGSnQ1AzqBa3QSDCRshk93Y6xorLKNIQaiXTtVodnk8PpJLS25fBJuZ7hGOr8m
decpdOME6qVCPa0ikdlf5dTajqA2wrdaEsKgo4uz7eUu0mA+CAG1sAktHux4sQgeMsg0Y12m77iE
ZE3O+oZWM/KAw07j5QCaWwFTa1Y3lZofFqUexnbUqtGcoGJKe424HdNDvDmUXDMYL9BKsHEZSAOa
LUDjqJaCIeUvg7oLv/GXl6SE48VRZClVPsqpgo0nFECGD6uYmH1MToECnmaam4dyAp1xYvmW8Q1i
smKMaJxm3CN7H2HK5HC5ojbW1OgrophefUMfJ4X0nRpnUEeX9Lm0VlKlPBbrxSqK1mvvwVDCew6w
TvtowhB3hAJ0DeQ6pfopbuWSuxPf2ciGqNH6IStCYxs54l+H0wv44YOxtBr6dmxZ9VUm+c1iMYIH
nVg2c6OwP4gSCriihRtbd8bQdY+o69ZulISkaV3W+r1nqDiWER6XNFoQx33V5DqmglAbwlgyCu+L
l9ftJcwq5cuqNdxsLBVxx1KnTNP/YkCJBcLXpaVGYzU0s0cZ8mtfzBJRtFO1iNrDcpmlX0PyRfee
ZY4RYsju6ChIknC4DB7ldulyG8OaBtc1Llo5wVv3pdyIKc/KFP5rg5rYJRXs4WGMigEImVSxXWL6
BqewdInrRklCNpAmBkl5LUdNdgqz0L8kwzmTkdgobclFu3niVshb3NPJsDEQ1V7yQZFq5x4JskLR
4El6COI93f4rv4RbTe0jR8uH1D5Otaa+akvPS+3hNGOHV6Ar1ZnmsktHVq0TTZrrAjOru2ou4nyQ
q4cROwU109gDXF4PAP7NiUgog4VusEjy+spYurhcqtVFbUapc0khd82faHXNwQ8Ci31Jpbos2bWR
eIPChpMlPSDgHt7DrKeWUJdo2FAY7UK5MGjnGlwUzbCmbgXZsDMd2WPjVA8rFiiYLhmE+kouqFXR
1MExDWaX1gSpDh1KRlsSFSvFqgqOU6/m95+sgCsPpsbp0Ndzl+AoWFKcn2kBhZVrA0Zpgdno4E+V
P7SnxQqmXOlpU4CR0Fd4GLRYyDBJwiPpQRjQUcRsK0Uu7WFcJpp0DHcT/jxcBfIleCjgacFpqwfE
ERW0OonSPyNqNJsyWzB9e7h2CHOMj3QXFW2QngEMqBG6pqW1oHkHTESbQlQlOHRRobGOO5m97Eg2
Oh7kioN61E5jjFfTci5OpEUY3A8in7ZfIL4GiVyYPexq+JlzK+M+JeEmK0hxVIVh2ug1UoTTLKet
ZMceMZXtGz5fsunE8M/TppYXx2XIs0fZIIi98WCApiB7yADOTGrdndRhXYJHTTMYKKoBgGQrmuXe
FHk2xZkhO3WaIjlNOYSRSxQ0+wEVHEuF1kfQqqk6GrUtOMmRJ/sUfY8gBCrFnV6lkHNxi0gWlUsD
lhTV/eychVmF90/fMAN+zw/D3A3K4yoOJH205LcTxC8Ta0aGslKPwH/IB0tqnl8pvh6WWJVhgaKA
J0kQWMqagqDQm+rkr1RLhyhNofgX4oUpMlq1L1GMsIqimWoAbWLzmwZxVzp8I0e8KqRbN8605U0N
M2d6SlTP9tOymuwLhKjgPlcttrwP6hKPIzOYnnB3rZTPcCymITGihxQGkCJd6fCuSeJZZY04WV7L
6s94+cOvwXI6WQypPqpk/aallYdd+YOj6cpy711fqbk+wstqpVHUoRLyAEGgxB651+6C7DUCDAUs
peKbklk/UaOHNdR1LurDQqp/XIv9PKsxPav9bMk/bf3499sk4v+2BZ56olC/KwPV+62jedJJLeXb
Q3Wzmb3QonqeXafQ9J5W1ItfnWwrST29x7OU1Fo46Tb5vl/aCDN1M3o90AfVpzSKkf/2aqS18tVb
I4QOAlnlIwJVqvWDLqEKK+lUUIZJ7D7/+cCyfpAQK9A6rdr1/6jU5Ekv1ub1pF+LbX3f77w19fn6
i3TSW7JMUedeL68oP6D9Ry0qHaDX/0NJ68UamNYPqkHXS8TFn/6aJfprLUEnpLfXChjKD7qJAi2K
8U+viBLiixWgH9kPhjRErlVXfv37v9YSoPa35xoMpB/wWVBbe9rn63/2VkGWtR8k1ARNQvCP74AP
nJRfjYlNqPq4NiP+PH+hW/fuL2yO/usBns/Qs0bdUP5VCG79q7eo2j0N/nSeup//Pnspcrc+6S/+
stP2e/Fj73efjO+Lv92YiZfPel6P1zPd+Q6bPzz255mTzbxmsj73z2/1JK5nO7HziNDc04O7N+3O
w2/TeCXb9+tReWvUIyQK49CJHzdDdQNbmJp9B76Y14S8m3HWFqwrW9932BvHj4uDK9Ypmx8w7YML
n2oyDvFm6PUWkAQ86Q797/njwU3hFPO8N3p3De37HjYDZE548CmaZ/6s91kVWhFgmH73CUzmQ5/W
djL/4WHu9JYG2BED2PW/fmf8XRv41wvx9bbuX4Z//O+fp9N9PSJqrNzmSLw8VG8cylcH+OX8n8//
yz+adAdsY356z9r8zeYP3zo9I8fL2JCbxVzvcjyH313aj365Js3K3p7TRRx1p3XYzpmfbma4nq/0
1l774IRPsq1d1gl77LsKJ3nmzMPNOOu5ygIWl7kue4N2wtr7zvU0yR63lkARsARUDTp+sZneeglU
AcOezx+cuG8yZRGXyWdoK73JGgIs5Rcihqw3atcbZt8PduOUj/7Bp8x58PvGt+sBuvfgaAL3R+16
Vu476vOF1M35YBL52at7qdNq2vchP6LHezBy4mAzVLfpyMVsfuxM6fd5Gj/No3lvdyhdK5B953uZ
HLDp/i0/2PZh6IW1/+hHCcMe3JQPj36O4Zz1jqKmECzu/4zbMn44OMm7+fdMPl20ZNm0BKzRp4fy
4KLMezvyeXQBa/Rfryc3k+v7yfi/HXSbZ56xYNv7nwQNql4qVW5DWuEONUQe31u4XZf1P8f/MNQh
Wln0sdARh0Cenu5Je3sjb3guf1I48ex48rGcKNnaGu99G94GTOhNx2ieRWU/WlHe8jk/6GegGwV3
Pd51XFQBw9vJLMkP/v1sPqek0P2PXY/RUDTb32ahbN6dkws8dKK6Xc/pmjTs+xxqsIOdYwt4h1Mn
q/z8efTNVLu7QsSVf4g8zcsxu24N+y7G4fyR2Pq3iO4g+UbsiPR+PM/7l/WbwdEHN+phNo9n3kGH
Dr8eX8CnHTnBPNux+l239r1X6mnuN53IfrdLuyj7U4wTNiv82cH59j3VdZna95FHpRNtRuk2kQgP
73juZI/PS/SEFMzGSeyEmz/bumwFvMUxHdq6xXq6zF++D/1ONj9+vwN1msBvLbB+n2B09uMiRcDw
Z5g8XKmD6/n822ayTxGHgP165oNFAMP3BxawWakywzWLnF2mSO66Vey7Na+ckGSxs2PRRcBAl/PV
ge2E88eEBuGbya5XvWvfuu/ckSSbb0Z5GlSAN3nvxKVTlP1xBUQel06Z9UcVYYi7Bf557nTnsjdj
EYaSVhYzx8dC7vLehwLi9CsnLZ2D7hWOSj+e9zeIJWDN2dxOf80tfbNM32+ocGtyzwnDnetivev5
v+9dPoHAx/NwHjv/5eBTPpvHOcIzayt/29kDzNijc0AphtdbM6XLnux7qG6TYL61aooI5/OWdGR/
tqqI2ZaVE/Y+sSICQfqRz4v71912hzAf4v7Eu+zqvsv8Ix7OjptU0QX4gq9CHkVEIH/hP66c5vVF
QRcwTcAVSuFPms6zzgF47WDodHrsMrcq6WtCeyTc3/UI/rwAGwVsbrcNvv4WwA9IH7ORXoH7/XA6
mZHkeOd3/goZvE/ftlM95uuN8fzKH4wzfvXLewdQRm56+wT+wXG3YiL28J4jTtBOT+ebWa29EZj/
ryzcH5vmZdcjbGcODY3vPcf+VAL5OWHfLetyc3suxDqu2jVnFQz+leH8Y+vxuTsJ/RnvQrO2jPMf
e8YVeLy77a7CKdF1OpXw/8bQxBh18uq/ewUQen0og8mecbY2ojFECoMOgIomc5sPafL8lsPy0QeN
nLCLbV/nepG05DANIanyfvDxkNUS8F4X8zxJk8KJ+p8KlFSny7CiGxJNKlU6R7/awuVvffk++m4X
DlXH84fNtLuTZ6oq3fYAN02wTVRb4Vtv/nqH1/fRB/2ab8Zj7ZCDV4g2De+4oVhFFZFlSZGtTqf+
nU3y591SayP6kUvqxTf5z3AJbZAcZ7P23Y6AFbb5cccOWB/XP/FLrC+Kf8FPEZKG7ZuAd7/C+8HR
p/gxybLe1xXgMq9vw/5cu9asv3t6P2jhR/PQ9cse9iciHY9IIQu7Dk+O51k7d5PK345RhEze2eJp
vPaSXliHj64JnZO6xMBmgt35FIFkjedx5GS9xK6IDOxJRjjcR1cMARtu0kGd/UUQAYnZ7XzmbQ37
1pX+wW9GPeH2Irwfgb1/lg+dLNlEwVzDT6et2w9vegYfnTOknVnPIx8KONFH/gNe8xZlo+tLva+p
OKLBcZzPm81I3TJYAuLqI1KVTtwfVsQ6QKzsr27X5HffRUBYDBS9ZxqgK+8/7nEJ+JT1FoH+9PuP
ezJ7ZRzoVy5g3MIJ+7OVBazC6Tzb2mBoaew/2VPgyAun6bNf1t2v990O505Rbe0GTcDqnvuFV267
JvLrYL38LRr5oM25CZPKCbanLGCNz33segEOXMy3+JiaAPN+Xtbz6CGhB+BmN3TWh97dmx9/z2l+
38RfIMrOmmwGWo8rIvl/Qa5zi38tAjq96Gx7b7KGgK/3OwEjzeI3j/r+BQYjApbdjLNeXxFXM6n9
La9HFsHVugLRKl2nn94Vwce/Trjl+gePIpfNsnz/8nYner49sCzgXr5ZW006hvWKCBQRUcdNukXa
Bo8QsBJkWh7gHGxG6raaIoT1tIK70qdOigiSblZ+0T7BNP0pCzjQd0HHi+85lyB2m8d8/2575sB2
XIXHpB82vobS//j1dI9zNWPf2X7RsxjKm0jVB+8+LDIX1NzN+htaRFRzM8+2ecymgNUmzzRf86S2
aN26LILc/gTeXzizHewHdHgF+HNnSZ5UvdUmO4aejgDH9pf/0Zn/XRluU6PNK9V1tLCl7aCiau8/
7s+D1roE1L8isOZSVdVzUwREdJ9ilzt/Y8M66y5gH42SIl/BAX05rCxiXO7k/pUh4DyNYOjEj/7L
uaoChrU9p3dpirgorudp+RCS04HmSTLiwIZd0bMEmoBbbjyPkhmkUh7z/vME7ECb0v8MuZqXH+B9
Jv37MQgtWJMsyV8OqwtwDX+tcVznvTtm4dM36T1HQHRmO+n84H6ePfb8jTczkB+8sscLn6ivT1s0
BPi2E7dJi5fLYAjwPydLeHkJdi/cQRczBNiUCSK4WZ+FJsLLmBT0h0j75toUcDpvOfZHDvJlPeMq
gpd35Dz0D+FQwOc78raugff9hvdP9g7eoIigz/7l/xTzg8d/O6kSP+udOgSRNvv6+738s3nc9D7a
DvbJH3fuz/2Hba8A6eD9Z3tONh8J/81Aa4RBEwBcMN+tVRBRfHKBiIDr5LOtmkoR1wgYZ1IU/e0g
JHCCpbrqeR2yCIYhUNbWoAJO8QUX6WwbdxNwJC5gR1Ow3q8Klw0Bt/TTyNvYkCzimrtI2s7+ItDQ
Oxwi0oOXPi5+b1QRV8Z61P59IZv65jHfb9CezPBg5Of5Nt9agKG4/uUfJXpdPbcQLbv9p31NZLJd
xCfAjb2ZNzNvHobznsepiMhjPZPrXhEtFRHJrJsOvelDs4qIZNZNp2biHJzPqUXbfLQ1eNhJPu2b
IroB990mMYpQZ7ihvLO34+Bz7T/b26QfpSmqgAv65pf/lRygv/bLP9aMkKvsl/8dz/w+GVVRBaw1
pdz+Fl8R/EfAqjhxu22gFRGCDXfuqwMuIn8IThDAtzk4dPKeW6SIyMWhhuRv+fSKLmCRJ+Aw0M17
LoEi4oL9+VUMoojImf3sRw/Ow6pvMURU3z7Z0NfnW0QybuRnB7c4c738FiX2+5+RTw/NvPftTEUB
gpVoO26CJmOo34+n/jwc9knzaV8k9uX8O2cFzbOXfzSB6C1A84ji+La/6wScPjuhauvgeksKS8i5
DpE4CCsHVuRml3WXqyngYqFsuZhzvfZi1delF388VD1O4seO+/5ywpT1bH78fkf0kgXOHLfszVh+
U27sg1DZFehF1B/2fXbWrt35xp4VKDK2LmjZ97yBv/zmnvUFBf8sVY9vLjDSugJys1m6zS7At/lE
qvjB8Rd9p09AbPQpQxeoH3MJiMORMHJD53Geey/XQQSb66KhN1sfPRFRft91Qu2vrQjPkX7ccf9a
VAUsLnmIh+Sx/81E+I03mX9wjvZUz4yIgOioMeyn2EQ4ohhp9+Cs+8fNp+uXu4y+L5sfv99Sn0Dj
fyUdspZ//c3kfJ8QFyP3P91aWnjfUU+dtL99ZRGaZ2dN5jZtV9C9WdE1vCqi3vqJfkDv5n5GAzHw
zaO+/+M9udA7xhawMc6QcaQ1zaslEXCuz51+EhAGw/5rAcHDSV4dEV3AKkOoISO/tZdFuIwgw49+
1YenZEPAXcfATrOFEMgicn+X87QPTMkiNJOu8BUhcO9iuchDAVvjCirwq40solbgCoVpquVhoPVc
6LfrHD/o6N7APXNSzMbmaDxBdQJ2x63n+NukUkWEb3HrLPzXK018vHmF77d0t44PSLwZZ70UIjyM
WxCkzi3c3h2KCIt01z7MdyyHCDb3vT8viIN66yHC1H2mFj2pDk4KGDjpwd8OaClK59pyhxKEjHa9
gKvg+YFnSHvkHqDN3w42/+rveqipiYC0blLINGGzy95Qhi1CvAWNjkc4jRMnL15+oyfJ6d/H2rEi
HypYf161G88PKO+OWbVf//W1ZgciDVR5CwDN17eKwwfK/PD//ff/mQdO4xwcZQ2ZXmZwDFkhcjZf
rWcPETMwVBGp6lsfAtGARHg/+2sqlqVKAoJPMi+BE2y2e/63se/Qz7bgrb5ASHN6ILNl6jTUEvDQ
cRI8JizgLUo0nIE+uGGZneLBux/vzwM4dtX474t3vHyb7sp4G198+duTl9CjQBjnVzn7f+6rPRFv
7Jd9LDYTeEsV9VNWPvRiWwFOMAowPnjeOrM1crKHbdXVjZn7/ise3mvph32QUxbg7nSzBZXtWSQR
rO+O94UwP2hkb2gR4eilUzmk8HfcgCKiRttpOgHGHWpyIlwTe2vviaDQjJOIjFm/fYUIR2Az7m7O
qIhIjL4n2+1URJRvkRF4pBtJ2U8uv5b1Kf9w5eQxjQB6+S1ZxMV6yinZ+n6ole1vM5AA7HKp28wf
Eazirowm7wgTPQ9OflOY54Pu2xUl5kXSZaF6HoUiQkr+SbPwzKcV9NpWX87RT94s9DpuEuG2Pz3l
vJz1URFFiF2lFs9/dB7X079NHlCB6s2/axe1L4rYxX1P62OzLxHj3mEMFREiG08Lde+jgEA/oa6U
p6sSeLIKr2ADEbxLOjYWfu4d3PuZ6+808mjk77+AdzdvPkFA0nNEYfEW6ZfOtfvP3CbhCVK4GWh9
JES48TdO3+dSTAH2DRCoOJigEAdlpOwfYxF8wafdiYNUeL/8I5xHzctV0cVwzniBC4cn9CtLIUyI
wCOfXuDpFjj498O10sh/vHwJFQWwd/PZuyKIf1J6eK3zt/Hp147+c8DzRs73P4P61y5RQxHV2mRT
viXhpt3Ayy9tUC1KxzHLMKi9HKJQ+n6xxJ/33XfJC+67C16+zftR83eGljSG5V7pBZciEPrrMt9K
Vygi3M7bX/4vDMGmD6G/r3H1ciU3iMI/xx48aXPuuxPesB1/Fl8kczuXrZ8cFwG0jkjMbUnTiKgZ
H2VO2ycPiiAId/a9txdFYKJ216tmi6gqIhUwmRFj9rlsIhprPncsoVJhqwxNBO3z0AmD362XfxdE
fTKJbwFrRyWknJ7xk9+UNP1gPHgDok42p7c1ZBHSa11iFdCu59bJIhqpXM23eygIyAXdZeX2ZBUR
J+SeeoqW5q29D4c87MZ7+D3I8s+7BnbJHO97Kbx8m/fdg5e/vbkCX7RQ7k3mD/39c+jehV27RI97
A3+HK/xy3n+Rt9yhtvyv95a7NJf/Ym/5cmvs2LLPSaZZSD+nv/9/AAAA//8=</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9.xml"/><Relationship Id="rId7" Type="http://schemas.openxmlformats.org/officeDocument/2006/relationships/chart" Target="../charts/chart32.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1.xml"/><Relationship Id="rId5" Type="http://schemas.openxmlformats.org/officeDocument/2006/relationships/chart" Target="../charts/chart30.xml"/><Relationship Id="rId10" Type="http://schemas.openxmlformats.org/officeDocument/2006/relationships/chart" Target="../charts/chart35.xml"/><Relationship Id="rId4" Type="http://schemas.microsoft.com/office/2014/relationships/chartEx" Target="../charts/chartEx1.xml"/><Relationship Id="rId9" Type="http://schemas.openxmlformats.org/officeDocument/2006/relationships/chart" Target="../charts/chart3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15240</xdr:colOff>
      <xdr:row>7</xdr:row>
      <xdr:rowOff>22860</xdr:rowOff>
    </xdr:to>
    <xdr:sp macro="" textlink="">
      <xdr:nvSpPr>
        <xdr:cNvPr id="2" name="TextBox 1">
          <a:extLst>
            <a:ext uri="{FF2B5EF4-FFF2-40B4-BE49-F238E27FC236}">
              <a16:creationId xmlns:a16="http://schemas.microsoft.com/office/drawing/2014/main" id="{CFA13803-DFD4-4CF2-B190-0250A70CC767}"/>
            </a:ext>
          </a:extLst>
        </xdr:cNvPr>
        <xdr:cNvSpPr txBox="1"/>
      </xdr:nvSpPr>
      <xdr:spPr>
        <a:xfrm>
          <a:off x="0" y="0"/>
          <a:ext cx="4892040" cy="1303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latin typeface="Tahoma" panose="020B0604030504040204" pitchFamily="34" charset="0"/>
              <a:ea typeface="Tahoma" panose="020B0604030504040204" pitchFamily="34" charset="0"/>
              <a:cs typeface="Tahoma" panose="020B0604030504040204" pitchFamily="34" charset="0"/>
            </a:rPr>
            <a:t>Problem Statement:</a:t>
          </a:r>
        </a:p>
        <a:p>
          <a:pPr algn="l"/>
          <a:endParaRPr lang="en-IN" sz="1050" b="1">
            <a:latin typeface="Tahoma" panose="020B0604030504040204" pitchFamily="34" charset="0"/>
            <a:ea typeface="Tahoma" panose="020B0604030504040204" pitchFamily="34" charset="0"/>
            <a:cs typeface="Tahoma" panose="020B0604030504040204" pitchFamily="34" charset="0"/>
          </a:endParaRPr>
        </a:p>
        <a:p>
          <a:pPr algn="l"/>
          <a:r>
            <a:rPr lang="en-IN" sz="1050" b="1">
              <a:latin typeface="Tahoma" panose="020B0604030504040204" pitchFamily="34" charset="0"/>
              <a:ea typeface="Tahoma" panose="020B0604030504040204" pitchFamily="34" charset="0"/>
              <a:cs typeface="Tahoma" panose="020B0604030504040204" pitchFamily="34" charset="0"/>
            </a:rPr>
            <a:t>Primary Objective:</a:t>
          </a:r>
          <a:r>
            <a:rPr lang="en-IN" sz="1050">
              <a:latin typeface="Tahoma" panose="020B0604030504040204" pitchFamily="34" charset="0"/>
              <a:ea typeface="Tahoma" panose="020B0604030504040204" pitchFamily="34" charset="0"/>
              <a:cs typeface="Tahoma" panose="020B0604030504040204" pitchFamily="34" charset="0"/>
            </a:rPr>
            <a:t> </a:t>
          </a:r>
        </a:p>
        <a:p>
          <a:pPr algn="l"/>
          <a:r>
            <a:rPr lang="en-IN" sz="1050">
              <a:latin typeface="Tahoma" panose="020B0604030504040204" pitchFamily="34" charset="0"/>
              <a:ea typeface="Tahoma" panose="020B0604030504040204" pitchFamily="34" charset="0"/>
              <a:cs typeface="Tahoma" panose="020B0604030504040204" pitchFamily="34" charset="0"/>
            </a:rPr>
            <a:t>Design a data-driven Instagram engagement analysis dashboard to gain insights into the performance of different post types on Data Analyst Duo's Instagram account (@dataanalystduo)</a:t>
          </a:r>
          <a:r>
            <a:rPr lang="en-IN" sz="1050" baseline="0">
              <a:latin typeface="Tahoma" panose="020B0604030504040204" pitchFamily="34" charset="0"/>
              <a:ea typeface="Tahoma" panose="020B0604030504040204" pitchFamily="34" charset="0"/>
              <a:cs typeface="Tahoma" panose="020B0604030504040204" pitchFamily="34" charset="0"/>
            </a:rPr>
            <a:t> </a:t>
          </a:r>
          <a:r>
            <a:rPr lang="en-IN" sz="1050">
              <a:latin typeface="Tahoma" panose="020B0604030504040204" pitchFamily="34" charset="0"/>
              <a:ea typeface="Tahoma" panose="020B0604030504040204" pitchFamily="34" charset="0"/>
              <a:cs typeface="Tahoma" panose="020B0604030504040204" pitchFamily="34" charset="0"/>
            </a:rPr>
            <a:t>with approximately 119,000 followers.</a:t>
          </a: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335280</xdr:colOff>
      <xdr:row>2</xdr:row>
      <xdr:rowOff>114299</xdr:rowOff>
    </xdr:from>
    <xdr:to>
      <xdr:col>19</xdr:col>
      <xdr:colOff>472633</xdr:colOff>
      <xdr:row>22</xdr:row>
      <xdr:rowOff>163974</xdr:rowOff>
    </xdr:to>
    <xdr:graphicFrame macro="">
      <xdr:nvGraphicFramePr>
        <xdr:cNvPr id="2" name="Chart 1">
          <a:extLst>
            <a:ext uri="{FF2B5EF4-FFF2-40B4-BE49-F238E27FC236}">
              <a16:creationId xmlns:a16="http://schemas.microsoft.com/office/drawing/2014/main" id="{A7050C35-8F34-0ACC-8A35-13AE3867D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569679</xdr:colOff>
      <xdr:row>23</xdr:row>
      <xdr:rowOff>140294</xdr:rowOff>
    </xdr:from>
    <xdr:to>
      <xdr:col>13</xdr:col>
      <xdr:colOff>134251</xdr:colOff>
      <xdr:row>38</xdr:row>
      <xdr:rowOff>28936</xdr:rowOff>
    </xdr:to>
    <xdr:graphicFrame macro="">
      <xdr:nvGraphicFramePr>
        <xdr:cNvPr id="5" name="Chart 4">
          <a:extLst>
            <a:ext uri="{FF2B5EF4-FFF2-40B4-BE49-F238E27FC236}">
              <a16:creationId xmlns:a16="http://schemas.microsoft.com/office/drawing/2014/main" id="{F330D4B2-56D1-5112-DF00-2EDB13EDD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359936</xdr:colOff>
      <xdr:row>39</xdr:row>
      <xdr:rowOff>38818</xdr:rowOff>
    </xdr:from>
    <xdr:to>
      <xdr:col>15</xdr:col>
      <xdr:colOff>260430</xdr:colOff>
      <xdr:row>54</xdr:row>
      <xdr:rowOff>96456</xdr:rowOff>
    </xdr:to>
    <xdr:graphicFrame macro="">
      <xdr:nvGraphicFramePr>
        <xdr:cNvPr id="7" name="Chart 6">
          <a:extLst>
            <a:ext uri="{FF2B5EF4-FFF2-40B4-BE49-F238E27FC236}">
              <a16:creationId xmlns:a16="http://schemas.microsoft.com/office/drawing/2014/main" id="{94F90189-0AC5-0D7F-D2AC-B64CB88A3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496205</xdr:colOff>
      <xdr:row>116</xdr:row>
      <xdr:rowOff>52894</xdr:rowOff>
    </xdr:from>
    <xdr:to>
      <xdr:col>18</xdr:col>
      <xdr:colOff>530087</xdr:colOff>
      <xdr:row>133</xdr:row>
      <xdr:rowOff>28937</xdr:rowOff>
    </xdr:to>
    <xdr:graphicFrame macro="">
      <xdr:nvGraphicFramePr>
        <xdr:cNvPr id="3" name="Chart 2">
          <a:extLst>
            <a:ext uri="{FF2B5EF4-FFF2-40B4-BE49-F238E27FC236}">
              <a16:creationId xmlns:a16="http://schemas.microsoft.com/office/drawing/2014/main" id="{761FB343-214D-9F74-8AF6-DAE9859E2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304164</xdr:colOff>
      <xdr:row>140</xdr:row>
      <xdr:rowOff>20941</xdr:rowOff>
    </xdr:from>
    <xdr:to>
      <xdr:col>21</xdr:col>
      <xdr:colOff>422896</xdr:colOff>
      <xdr:row>161</xdr:row>
      <xdr:rowOff>15685</xdr:rowOff>
    </xdr:to>
    <xdr:graphicFrame macro="">
      <xdr:nvGraphicFramePr>
        <xdr:cNvPr id="4" name="Chart 3">
          <a:extLst>
            <a:ext uri="{FF2B5EF4-FFF2-40B4-BE49-F238E27FC236}">
              <a16:creationId xmlns:a16="http://schemas.microsoft.com/office/drawing/2014/main" id="{B305B099-4295-A720-74B3-B8B1EB59F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455508</xdr:colOff>
      <xdr:row>57</xdr:row>
      <xdr:rowOff>136256</xdr:rowOff>
    </xdr:from>
    <xdr:to>
      <xdr:col>21</xdr:col>
      <xdr:colOff>241139</xdr:colOff>
      <xdr:row>78</xdr:row>
      <xdr:rowOff>77163</xdr:rowOff>
    </xdr:to>
    <xdr:graphicFrame macro="">
      <xdr:nvGraphicFramePr>
        <xdr:cNvPr id="6" name="Chart 5">
          <a:extLst>
            <a:ext uri="{FF2B5EF4-FFF2-40B4-BE49-F238E27FC236}">
              <a16:creationId xmlns:a16="http://schemas.microsoft.com/office/drawing/2014/main" id="{CA89BB2A-1837-F805-8B26-3F79800F9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507016</xdr:colOff>
      <xdr:row>94</xdr:row>
      <xdr:rowOff>72887</xdr:rowOff>
    </xdr:from>
    <xdr:to>
      <xdr:col>20</xdr:col>
      <xdr:colOff>238540</xdr:colOff>
      <xdr:row>112</xdr:row>
      <xdr:rowOff>132521</xdr:rowOff>
    </xdr:to>
    <xdr:graphicFrame macro="">
      <xdr:nvGraphicFramePr>
        <xdr:cNvPr id="9" name="Chart 8">
          <a:extLst>
            <a:ext uri="{FF2B5EF4-FFF2-40B4-BE49-F238E27FC236}">
              <a16:creationId xmlns:a16="http://schemas.microsoft.com/office/drawing/2014/main" id="{074F2ED0-0D7C-7EA8-4E3E-9D1DD413E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327472</xdr:colOff>
      <xdr:row>1</xdr:row>
      <xdr:rowOff>152400</xdr:rowOff>
    </xdr:from>
    <xdr:to>
      <xdr:col>15</xdr:col>
      <xdr:colOff>20790</xdr:colOff>
      <xdr:row>16</xdr:row>
      <xdr:rowOff>152400</xdr:rowOff>
    </xdr:to>
    <xdr:graphicFrame macro="">
      <xdr:nvGraphicFramePr>
        <xdr:cNvPr id="2" name="Chart 1">
          <a:extLst>
            <a:ext uri="{FF2B5EF4-FFF2-40B4-BE49-F238E27FC236}">
              <a16:creationId xmlns:a16="http://schemas.microsoft.com/office/drawing/2014/main" id="{191362A1-C57B-6107-C0C5-29987C821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705556</xdr:colOff>
      <xdr:row>19</xdr:row>
      <xdr:rowOff>47038</xdr:rowOff>
    </xdr:from>
    <xdr:to>
      <xdr:col>20</xdr:col>
      <xdr:colOff>188148</xdr:colOff>
      <xdr:row>39</xdr:row>
      <xdr:rowOff>75259</xdr:rowOff>
    </xdr:to>
    <xdr:graphicFrame macro="">
      <xdr:nvGraphicFramePr>
        <xdr:cNvPr id="3" name="Chart 2">
          <a:extLst>
            <a:ext uri="{FF2B5EF4-FFF2-40B4-BE49-F238E27FC236}">
              <a16:creationId xmlns:a16="http://schemas.microsoft.com/office/drawing/2014/main" id="{3B240C1D-0719-C1D7-53A4-852A8E3B3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150518</xdr:colOff>
      <xdr:row>43</xdr:row>
      <xdr:rowOff>142991</xdr:rowOff>
    </xdr:from>
    <xdr:to>
      <xdr:col>21</xdr:col>
      <xdr:colOff>197556</xdr:colOff>
      <xdr:row>67</xdr:row>
      <xdr:rowOff>169333</xdr:rowOff>
    </xdr:to>
    <xdr:graphicFrame macro="">
      <xdr:nvGraphicFramePr>
        <xdr:cNvPr id="4" name="Chart 3">
          <a:extLst>
            <a:ext uri="{FF2B5EF4-FFF2-40B4-BE49-F238E27FC236}">
              <a16:creationId xmlns:a16="http://schemas.microsoft.com/office/drawing/2014/main" id="{20A20150-12D9-1409-68B7-EC863F35A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75258</xdr:colOff>
      <xdr:row>72</xdr:row>
      <xdr:rowOff>58326</xdr:rowOff>
    </xdr:from>
    <xdr:to>
      <xdr:col>19</xdr:col>
      <xdr:colOff>338666</xdr:colOff>
      <xdr:row>96</xdr:row>
      <xdr:rowOff>159926</xdr:rowOff>
    </xdr:to>
    <xdr:graphicFrame macro="">
      <xdr:nvGraphicFramePr>
        <xdr:cNvPr id="5" name="Chart 4">
          <a:extLst>
            <a:ext uri="{FF2B5EF4-FFF2-40B4-BE49-F238E27FC236}">
              <a16:creationId xmlns:a16="http://schemas.microsoft.com/office/drawing/2014/main" id="{1FE90CAE-A5AC-83EF-D7E3-75ECBB7F7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412750</xdr:colOff>
      <xdr:row>44</xdr:row>
      <xdr:rowOff>95250</xdr:rowOff>
    </xdr:from>
    <xdr:to>
      <xdr:col>33</xdr:col>
      <xdr:colOff>147053</xdr:colOff>
      <xdr:row>67</xdr:row>
      <xdr:rowOff>53474</xdr:rowOff>
    </xdr:to>
    <xdr:graphicFrame macro="">
      <xdr:nvGraphicFramePr>
        <xdr:cNvPr id="6" name="Chart 5">
          <a:extLst>
            <a:ext uri="{FF2B5EF4-FFF2-40B4-BE49-F238E27FC236}">
              <a16:creationId xmlns:a16="http://schemas.microsoft.com/office/drawing/2014/main" id="{C753E263-DA04-4966-B053-F661F548E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47625</xdr:colOff>
      <xdr:row>20</xdr:row>
      <xdr:rowOff>142875</xdr:rowOff>
    </xdr:from>
    <xdr:to>
      <xdr:col>29</xdr:col>
      <xdr:colOff>447565</xdr:colOff>
      <xdr:row>36</xdr:row>
      <xdr:rowOff>118918</xdr:rowOff>
    </xdr:to>
    <xdr:graphicFrame macro="">
      <xdr:nvGraphicFramePr>
        <xdr:cNvPr id="7" name="Chart 6">
          <a:extLst>
            <a:ext uri="{FF2B5EF4-FFF2-40B4-BE49-F238E27FC236}">
              <a16:creationId xmlns:a16="http://schemas.microsoft.com/office/drawing/2014/main" id="{4FC60DD3-59D0-4A63-A2A1-BAB69ACD2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137160</xdr:colOff>
      <xdr:row>1</xdr:row>
      <xdr:rowOff>144780</xdr:rowOff>
    </xdr:from>
    <xdr:to>
      <xdr:col>18</xdr:col>
      <xdr:colOff>266700</xdr:colOff>
      <xdr:row>16</xdr:row>
      <xdr:rowOff>7620</xdr:rowOff>
    </xdr:to>
    <xdr:graphicFrame macro="">
      <xdr:nvGraphicFramePr>
        <xdr:cNvPr id="2" name="Chart 1">
          <a:extLst>
            <a:ext uri="{FF2B5EF4-FFF2-40B4-BE49-F238E27FC236}">
              <a16:creationId xmlns:a16="http://schemas.microsoft.com/office/drawing/2014/main" id="{4D988020-DE5F-1F6D-4D5C-B3EACD62D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17</xdr:row>
      <xdr:rowOff>22860</xdr:rowOff>
    </xdr:from>
    <xdr:to>
      <xdr:col>19</xdr:col>
      <xdr:colOff>335280</xdr:colOff>
      <xdr:row>32</xdr:row>
      <xdr:rowOff>22860</xdr:rowOff>
    </xdr:to>
    <xdr:graphicFrame macro="">
      <xdr:nvGraphicFramePr>
        <xdr:cNvPr id="3" name="Chart 2">
          <a:extLst>
            <a:ext uri="{FF2B5EF4-FFF2-40B4-BE49-F238E27FC236}">
              <a16:creationId xmlns:a16="http://schemas.microsoft.com/office/drawing/2014/main" id="{0989F627-C226-C1AA-53D8-5C46DB1F2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358140</xdr:colOff>
      <xdr:row>36</xdr:row>
      <xdr:rowOff>99060</xdr:rowOff>
    </xdr:from>
    <xdr:to>
      <xdr:col>22</xdr:col>
      <xdr:colOff>129540</xdr:colOff>
      <xdr:row>56</xdr:row>
      <xdr:rowOff>106680</xdr:rowOff>
    </xdr:to>
    <xdr:graphicFrame macro="">
      <xdr:nvGraphicFramePr>
        <xdr:cNvPr id="4" name="Chart 3">
          <a:extLst>
            <a:ext uri="{FF2B5EF4-FFF2-40B4-BE49-F238E27FC236}">
              <a16:creationId xmlns:a16="http://schemas.microsoft.com/office/drawing/2014/main" id="{9F06C34B-2EE3-6584-46DD-554E20581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1760220</xdr:colOff>
      <xdr:row>82</xdr:row>
      <xdr:rowOff>45720</xdr:rowOff>
    </xdr:from>
    <xdr:to>
      <xdr:col>3</xdr:col>
      <xdr:colOff>399850</xdr:colOff>
      <xdr:row>95</xdr:row>
      <xdr:rowOff>135255</xdr:rowOff>
    </xdr:to>
    <mc:AlternateContent xmlns:mc="http://schemas.openxmlformats.org/markup-compatibility/2006" xmlns:a14="http://schemas.microsoft.com/office/drawing/2010/main">
      <mc:Choice Requires="a14">
        <xdr:graphicFrame macro="">
          <xdr:nvGraphicFramePr>
            <xdr:cNvPr id="2" name="Post type">
              <a:extLst>
                <a:ext uri="{FF2B5EF4-FFF2-40B4-BE49-F238E27FC236}">
                  <a16:creationId xmlns:a16="http://schemas.microsoft.com/office/drawing/2014/main" id="{5EACDDD0-D3DE-0BF7-B6D0-5DD3B1145566}"/>
                </a:ext>
              </a:extLst>
            </xdr:cNvPr>
            <xdr:cNvGraphicFramePr/>
          </xdr:nvGraphicFramePr>
          <xdr:xfrm>
            <a:off x="0" y="0"/>
            <a:ext cx="0" cy="0"/>
          </xdr:xfrm>
          <a:graphic>
            <a:graphicData uri="http://schemas.microsoft.com/office/drawing/2010/slicer">
              <sle:slicer xmlns:sle="http://schemas.microsoft.com/office/drawing/2010/slicer" name="Post type"/>
            </a:graphicData>
          </a:graphic>
        </xdr:graphicFrame>
      </mc:Choice>
      <mc:Fallback xmlns="">
        <xdr:sp macro="" textlink="">
          <xdr:nvSpPr>
            <xdr:cNvPr id="0" name=""/>
            <xdr:cNvSpPr>
              <a:spLocks noTextEdit="1"/>
            </xdr:cNvSpPr>
          </xdr:nvSpPr>
          <xdr:spPr>
            <a:xfrm>
              <a:off x="1933475" y="15173425"/>
              <a:ext cx="1828399" cy="2487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937260</xdr:colOff>
      <xdr:row>81</xdr:row>
      <xdr:rowOff>60960</xdr:rowOff>
    </xdr:from>
    <xdr:to>
      <xdr:col>5</xdr:col>
      <xdr:colOff>746358</xdr:colOff>
      <xdr:row>94</xdr:row>
      <xdr:rowOff>150495</xdr:rowOff>
    </xdr:to>
    <mc:AlternateContent xmlns:mc="http://schemas.openxmlformats.org/markup-compatibility/2006" xmlns:a14="http://schemas.microsoft.com/office/drawing/2010/main">
      <mc:Choice Requires="a14">
        <xdr:graphicFrame macro="">
          <xdr:nvGraphicFramePr>
            <xdr:cNvPr id="3" name="Reel Duration ">
              <a:extLst>
                <a:ext uri="{FF2B5EF4-FFF2-40B4-BE49-F238E27FC236}">
                  <a16:creationId xmlns:a16="http://schemas.microsoft.com/office/drawing/2014/main" id="{969A5B0B-DB51-7CC6-8F57-89ECEE367443}"/>
                </a:ext>
              </a:extLst>
            </xdr:cNvPr>
            <xdr:cNvGraphicFramePr/>
          </xdr:nvGraphicFramePr>
          <xdr:xfrm>
            <a:off x="0" y="0"/>
            <a:ext cx="0" cy="0"/>
          </xdr:xfrm>
          <a:graphic>
            <a:graphicData uri="http://schemas.microsoft.com/office/drawing/2010/slicer">
              <sle:slicer xmlns:sle="http://schemas.microsoft.com/office/drawing/2010/slicer" name="Reel Duration "/>
            </a:graphicData>
          </a:graphic>
        </xdr:graphicFrame>
      </mc:Choice>
      <mc:Fallback xmlns="">
        <xdr:sp macro="" textlink="">
          <xdr:nvSpPr>
            <xdr:cNvPr id="0" name=""/>
            <xdr:cNvSpPr>
              <a:spLocks noTextEdit="1"/>
            </xdr:cNvSpPr>
          </xdr:nvSpPr>
          <xdr:spPr>
            <a:xfrm>
              <a:off x="3985260" y="15004181"/>
              <a:ext cx="1827997" cy="2487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434340</xdr:colOff>
      <xdr:row>81</xdr:row>
      <xdr:rowOff>68580</xdr:rowOff>
    </xdr:from>
    <xdr:to>
      <xdr:col>6</xdr:col>
      <xdr:colOff>1206768</xdr:colOff>
      <xdr:row>94</xdr:row>
      <xdr:rowOff>158115</xdr:rowOff>
    </xdr:to>
    <mc:AlternateContent xmlns:mc="http://schemas.openxmlformats.org/markup-compatibility/2006" xmlns:a14="http://schemas.microsoft.com/office/drawing/2010/main">
      <mc:Choice Requires="a14">
        <xdr:graphicFrame macro="">
          <xdr:nvGraphicFramePr>
            <xdr:cNvPr id="4" name="Weekday">
              <a:extLst>
                <a:ext uri="{FF2B5EF4-FFF2-40B4-BE49-F238E27FC236}">
                  <a16:creationId xmlns:a16="http://schemas.microsoft.com/office/drawing/2014/main" id="{C65F5BBD-FDE3-3ED3-8C00-7C71C5C363F7}"/>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5904698" y="15011801"/>
              <a:ext cx="1831207" cy="2487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1005840</xdr:colOff>
      <xdr:row>97</xdr:row>
      <xdr:rowOff>144780</xdr:rowOff>
    </xdr:from>
    <xdr:to>
      <xdr:col>7</xdr:col>
      <xdr:colOff>1470660</xdr:colOff>
      <xdr:row>116</xdr:row>
      <xdr:rowOff>38100</xdr:rowOff>
    </xdr:to>
    <xdr:graphicFrame macro="">
      <xdr:nvGraphicFramePr>
        <xdr:cNvPr id="5" name="Chart 4">
          <a:extLst>
            <a:ext uri="{FF2B5EF4-FFF2-40B4-BE49-F238E27FC236}">
              <a16:creationId xmlns:a16="http://schemas.microsoft.com/office/drawing/2014/main" id="{43A48A94-809F-2591-901B-DECF282E3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77899</xdr:colOff>
      <xdr:row>118</xdr:row>
      <xdr:rowOff>81659</xdr:rowOff>
    </xdr:from>
    <xdr:to>
      <xdr:col>10</xdr:col>
      <xdr:colOff>515470</xdr:colOff>
      <xdr:row>141</xdr:row>
      <xdr:rowOff>168088</xdr:rowOff>
    </xdr:to>
    <xdr:graphicFrame macro="">
      <xdr:nvGraphicFramePr>
        <xdr:cNvPr id="6" name="Chart 5">
          <a:extLst>
            <a:ext uri="{FF2B5EF4-FFF2-40B4-BE49-F238E27FC236}">
              <a16:creationId xmlns:a16="http://schemas.microsoft.com/office/drawing/2014/main" id="{6F56CF9B-72D2-DD08-5300-DB49E7245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553454</xdr:colOff>
      <xdr:row>143</xdr:row>
      <xdr:rowOff>100263</xdr:rowOff>
    </xdr:from>
    <xdr:to>
      <xdr:col>6</xdr:col>
      <xdr:colOff>152401</xdr:colOff>
      <xdr:row>156</xdr:row>
      <xdr:rowOff>32084</xdr:rowOff>
    </xdr:to>
    <xdr:graphicFrame macro="">
      <xdr:nvGraphicFramePr>
        <xdr:cNvPr id="7" name="Chart 6">
          <a:extLst>
            <a:ext uri="{FF2B5EF4-FFF2-40B4-BE49-F238E27FC236}">
              <a16:creationId xmlns:a16="http://schemas.microsoft.com/office/drawing/2014/main" id="{60D28F78-5A2B-C362-CF0E-DBB8993D0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489284</xdr:colOff>
      <xdr:row>158</xdr:row>
      <xdr:rowOff>164432</xdr:rowOff>
    </xdr:from>
    <xdr:to>
      <xdr:col>6</xdr:col>
      <xdr:colOff>770021</xdr:colOff>
      <xdr:row>173</xdr:row>
      <xdr:rowOff>140369</xdr:rowOff>
    </xdr:to>
    <xdr:graphicFrame macro="">
      <xdr:nvGraphicFramePr>
        <xdr:cNvPr id="8" name="Chart 7">
          <a:extLst>
            <a:ext uri="{FF2B5EF4-FFF2-40B4-BE49-F238E27FC236}">
              <a16:creationId xmlns:a16="http://schemas.microsoft.com/office/drawing/2014/main" id="{38233161-A91D-5A96-8F17-396463191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497304</xdr:colOff>
      <xdr:row>176</xdr:row>
      <xdr:rowOff>20052</xdr:rowOff>
    </xdr:from>
    <xdr:to>
      <xdr:col>6</xdr:col>
      <xdr:colOff>778041</xdr:colOff>
      <xdr:row>190</xdr:row>
      <xdr:rowOff>180473</xdr:rowOff>
    </xdr:to>
    <xdr:graphicFrame macro="">
      <xdr:nvGraphicFramePr>
        <xdr:cNvPr id="9" name="Chart 8">
          <a:extLst>
            <a:ext uri="{FF2B5EF4-FFF2-40B4-BE49-F238E27FC236}">
              <a16:creationId xmlns:a16="http://schemas.microsoft.com/office/drawing/2014/main" id="{1FED6A2C-F02A-7EE3-71A6-4CF83A9E0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561473</xdr:colOff>
      <xdr:row>192</xdr:row>
      <xdr:rowOff>148390</xdr:rowOff>
    </xdr:from>
    <xdr:to>
      <xdr:col>6</xdr:col>
      <xdr:colOff>842210</xdr:colOff>
      <xdr:row>207</xdr:row>
      <xdr:rowOff>124326</xdr:rowOff>
    </xdr:to>
    <xdr:graphicFrame macro="">
      <xdr:nvGraphicFramePr>
        <xdr:cNvPr id="10" name="Chart 9">
          <a:extLst>
            <a:ext uri="{FF2B5EF4-FFF2-40B4-BE49-F238E27FC236}">
              <a16:creationId xmlns:a16="http://schemas.microsoft.com/office/drawing/2014/main" id="{7B85594F-BF31-E95A-75F4-C843334F0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240632</xdr:colOff>
      <xdr:row>10</xdr:row>
      <xdr:rowOff>172453</xdr:rowOff>
    </xdr:from>
    <xdr:to>
      <xdr:col>7</xdr:col>
      <xdr:colOff>1090863</xdr:colOff>
      <xdr:row>25</xdr:row>
      <xdr:rowOff>148390</xdr:rowOff>
    </xdr:to>
    <xdr:graphicFrame macro="">
      <xdr:nvGraphicFramePr>
        <xdr:cNvPr id="11" name="Chart 10">
          <a:extLst>
            <a:ext uri="{FF2B5EF4-FFF2-40B4-BE49-F238E27FC236}">
              <a16:creationId xmlns:a16="http://schemas.microsoft.com/office/drawing/2014/main" id="{13385652-3644-3D8C-4E65-A034CB328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304800</xdr:colOff>
      <xdr:row>1</xdr:row>
      <xdr:rowOff>99060</xdr:rowOff>
    </xdr:from>
    <xdr:to>
      <xdr:col>12</xdr:col>
      <xdr:colOff>381000</xdr:colOff>
      <xdr:row>15</xdr:row>
      <xdr:rowOff>91440</xdr:rowOff>
    </xdr:to>
    <xdr:graphicFrame macro="">
      <xdr:nvGraphicFramePr>
        <xdr:cNvPr id="2" name="Chart 1">
          <a:extLst>
            <a:ext uri="{FF2B5EF4-FFF2-40B4-BE49-F238E27FC236}">
              <a16:creationId xmlns:a16="http://schemas.microsoft.com/office/drawing/2014/main" id="{14D9D74B-3348-A96D-2CBC-8C1039B12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20</xdr:row>
      <xdr:rowOff>76200</xdr:rowOff>
    </xdr:from>
    <xdr:to>
      <xdr:col>10</xdr:col>
      <xdr:colOff>472440</xdr:colOff>
      <xdr:row>32</xdr:row>
      <xdr:rowOff>160020</xdr:rowOff>
    </xdr:to>
    <xdr:graphicFrame macro="">
      <xdr:nvGraphicFramePr>
        <xdr:cNvPr id="3" name="Chart 2">
          <a:extLst>
            <a:ext uri="{FF2B5EF4-FFF2-40B4-BE49-F238E27FC236}">
              <a16:creationId xmlns:a16="http://schemas.microsoft.com/office/drawing/2014/main" id="{E54EFA4B-E5DC-679B-8791-1CC0BBB6D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43</xdr:row>
      <xdr:rowOff>53340</xdr:rowOff>
    </xdr:from>
    <xdr:to>
      <xdr:col>14</xdr:col>
      <xdr:colOff>411480</xdr:colOff>
      <xdr:row>56</xdr:row>
      <xdr:rowOff>175260</xdr:rowOff>
    </xdr:to>
    <xdr:graphicFrame macro="">
      <xdr:nvGraphicFramePr>
        <xdr:cNvPr id="4" name="Chart 3">
          <a:extLst>
            <a:ext uri="{FF2B5EF4-FFF2-40B4-BE49-F238E27FC236}">
              <a16:creationId xmlns:a16="http://schemas.microsoft.com/office/drawing/2014/main" id="{7DE69FA9-B742-304C-496E-89D3E7DDF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609600</xdr:colOff>
      <xdr:row>6</xdr:row>
      <xdr:rowOff>22860</xdr:rowOff>
    </xdr:from>
    <xdr:to>
      <xdr:col>9</xdr:col>
      <xdr:colOff>15240</xdr:colOff>
      <xdr:row>13</xdr:row>
      <xdr:rowOff>114300</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D7520F1C-F8B0-3352-346B-3D94E502594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075420" y="1120140"/>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91439</xdr:colOff>
      <xdr:row>0</xdr:row>
      <xdr:rowOff>76200</xdr:rowOff>
    </xdr:from>
    <xdr:to>
      <xdr:col>25</xdr:col>
      <xdr:colOff>424543</xdr:colOff>
      <xdr:row>5</xdr:row>
      <xdr:rowOff>15240</xdr:rowOff>
    </xdr:to>
    <xdr:sp macro="" textlink="">
      <xdr:nvSpPr>
        <xdr:cNvPr id="2" name="TextBox 1">
          <a:extLst>
            <a:ext uri="{FF2B5EF4-FFF2-40B4-BE49-F238E27FC236}">
              <a16:creationId xmlns:a16="http://schemas.microsoft.com/office/drawing/2014/main" id="{DFC12426-7EE1-3F74-9434-1A44BF01D638}"/>
            </a:ext>
          </a:extLst>
        </xdr:cNvPr>
        <xdr:cNvSpPr txBox="1"/>
      </xdr:nvSpPr>
      <xdr:spPr>
        <a:xfrm>
          <a:off x="91439" y="76200"/>
          <a:ext cx="15573104" cy="864326"/>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latin typeface="Aptos Narrow" panose="020B0004020202020204" pitchFamily="34" charset="0"/>
            </a:rPr>
            <a:t>Instagram Analytics (@dataanalystduo)</a:t>
          </a:r>
        </a:p>
        <a:p>
          <a:r>
            <a:rPr lang="en-GB" sz="1300" i="0">
              <a:solidFill>
                <a:schemeClr val="bg2">
                  <a:lumMod val="75000"/>
                </a:schemeClr>
              </a:solidFill>
              <a:latin typeface="Arial" panose="020B0604020202020204" pitchFamily="34" charset="0"/>
              <a:cs typeface="Arial" panose="020B0604020202020204" pitchFamily="34" charset="0"/>
            </a:rPr>
            <a:t>Data Analyst Duo is a community by Aditi &amp; Kalpesh</a:t>
          </a:r>
          <a:r>
            <a:rPr lang="en-GB" sz="1300" i="0" baseline="0">
              <a:solidFill>
                <a:schemeClr val="bg2">
                  <a:lumMod val="75000"/>
                </a:schemeClr>
              </a:solidFill>
              <a:latin typeface="Arial" panose="020B0604020202020204" pitchFamily="34" charset="0"/>
              <a:cs typeface="Arial" panose="020B0604020202020204" pitchFamily="34" charset="0"/>
            </a:rPr>
            <a:t>. They </a:t>
          </a:r>
          <a:r>
            <a:rPr lang="en-GB" sz="1300" i="0">
              <a:solidFill>
                <a:schemeClr val="bg2">
                  <a:lumMod val="75000"/>
                </a:schemeClr>
              </a:solidFill>
              <a:latin typeface="Arial" panose="020B0604020202020204" pitchFamily="34" charset="0"/>
              <a:cs typeface="Arial" panose="020B0604020202020204" pitchFamily="34" charset="0"/>
            </a:rPr>
            <a:t>shares insights, tips, and resources related to data analysis, aiming to help followers improve their data skills and knowledge.</a:t>
          </a:r>
        </a:p>
        <a:p>
          <a:r>
            <a:rPr lang="en-GB" sz="1300" i="0">
              <a:solidFill>
                <a:schemeClr val="bg2">
                  <a:lumMod val="75000"/>
                </a:schemeClr>
              </a:solidFill>
              <a:latin typeface="Arial" panose="020B0604020202020204" pitchFamily="34" charset="0"/>
              <a:cs typeface="Arial" panose="020B0604020202020204" pitchFamily="34" charset="0"/>
            </a:rPr>
            <a:t>Time Period: 1st Dec</a:t>
          </a:r>
          <a:r>
            <a:rPr lang="en-GB" sz="1300" i="0" baseline="0">
              <a:solidFill>
                <a:schemeClr val="bg2">
                  <a:lumMod val="75000"/>
                </a:schemeClr>
              </a:solidFill>
              <a:latin typeface="Arial" panose="020B0604020202020204" pitchFamily="34" charset="0"/>
              <a:cs typeface="Arial" panose="020B0604020202020204" pitchFamily="34" charset="0"/>
            </a:rPr>
            <a:t> 2022 to 31st Jan 2024</a:t>
          </a:r>
          <a:endParaRPr lang="en-GB" sz="1300" i="0">
            <a:solidFill>
              <a:schemeClr val="bg2">
                <a:lumMod val="75000"/>
              </a:schemeClr>
            </a:solidFill>
            <a:latin typeface="Arial" panose="020B0604020202020204" pitchFamily="34" charset="0"/>
            <a:cs typeface="Arial" panose="020B0604020202020204" pitchFamily="34" charset="0"/>
          </a:endParaRPr>
        </a:p>
      </xdr:txBody>
    </xdr:sp>
    <xdr:clientData/>
  </xdr:twoCellAnchor>
  <xdr:twoCellAnchor>
    <xdr:from>
      <xdr:col>3</xdr:col>
      <xdr:colOff>210662</xdr:colOff>
      <xdr:row>5</xdr:row>
      <xdr:rowOff>109336</xdr:rowOff>
    </xdr:from>
    <xdr:to>
      <xdr:col>10</xdr:col>
      <xdr:colOff>406080</xdr:colOff>
      <xdr:row>18</xdr:row>
      <xdr:rowOff>141513</xdr:rowOff>
    </xdr:to>
    <xdr:graphicFrame macro="">
      <xdr:nvGraphicFramePr>
        <xdr:cNvPr id="5" name="Chart 4">
          <a:extLst>
            <a:ext uri="{FF2B5EF4-FFF2-40B4-BE49-F238E27FC236}">
              <a16:creationId xmlns:a16="http://schemas.microsoft.com/office/drawing/2014/main" id="{6FBC67A2-1937-4F61-B558-F58C4F22E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367563</xdr:colOff>
      <xdr:row>5</xdr:row>
      <xdr:rowOff>172953</xdr:rowOff>
    </xdr:from>
    <xdr:to>
      <xdr:col>10</xdr:col>
      <xdr:colOff>396417</xdr:colOff>
      <xdr:row>8</xdr:row>
      <xdr:rowOff>103219</xdr:rowOff>
    </xdr:to>
    <xdr:sp macro="" textlink="'Monthly Level Stats'!$G$67">
      <xdr:nvSpPr>
        <xdr:cNvPr id="3" name="TextBox 2">
          <a:extLst>
            <a:ext uri="{FF2B5EF4-FFF2-40B4-BE49-F238E27FC236}">
              <a16:creationId xmlns:a16="http://schemas.microsoft.com/office/drawing/2014/main" id="{ABAFD94A-C021-67E6-C032-F2CD3C5831B2}"/>
            </a:ext>
          </a:extLst>
        </xdr:cNvPr>
        <xdr:cNvSpPr txBox="1"/>
      </xdr:nvSpPr>
      <xdr:spPr>
        <a:xfrm>
          <a:off x="5244363" y="1098239"/>
          <a:ext cx="1248054" cy="485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938F1A6-3569-4C8B-A298-17070E13C321}" type="TxLink">
            <a:rPr lang="en-US" sz="1200" b="0" i="0" u="none" strike="noStrike">
              <a:solidFill>
                <a:srgbClr val="000000"/>
              </a:solidFill>
              <a:latin typeface="Calibri"/>
              <a:ea typeface="Calibri"/>
              <a:cs typeface="Calibri"/>
            </a:rPr>
            <a:pPr algn="ctr"/>
            <a:t> 1,38,03,652 </a:t>
          </a:fld>
          <a:endParaRPr lang="en-US" sz="1200" b="0"/>
        </a:p>
      </xdr:txBody>
    </xdr:sp>
    <xdr:clientData/>
  </xdr:twoCellAnchor>
  <xdr:twoCellAnchor>
    <xdr:from>
      <xdr:col>9</xdr:col>
      <xdr:colOff>124418</xdr:colOff>
      <xdr:row>5</xdr:row>
      <xdr:rowOff>174170</xdr:rowOff>
    </xdr:from>
    <xdr:to>
      <xdr:col>10</xdr:col>
      <xdr:colOff>21771</xdr:colOff>
      <xdr:row>6</xdr:row>
      <xdr:rowOff>166885</xdr:rowOff>
    </xdr:to>
    <xdr:sp macro="" textlink="">
      <xdr:nvSpPr>
        <xdr:cNvPr id="9" name="TextBox 8">
          <a:extLst>
            <a:ext uri="{FF2B5EF4-FFF2-40B4-BE49-F238E27FC236}">
              <a16:creationId xmlns:a16="http://schemas.microsoft.com/office/drawing/2014/main" id="{65B11625-7397-33C1-3CC0-E35E13266670}"/>
            </a:ext>
          </a:extLst>
        </xdr:cNvPr>
        <xdr:cNvSpPr txBox="1"/>
      </xdr:nvSpPr>
      <xdr:spPr>
        <a:xfrm>
          <a:off x="5610818" y="1099456"/>
          <a:ext cx="506953" cy="1777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Total</a:t>
          </a:r>
          <a:r>
            <a:rPr lang="en-GB" sz="1100" b="1" baseline="0"/>
            <a:t> </a:t>
          </a:r>
          <a:endParaRPr lang="en-GB" sz="1100" b="1"/>
        </a:p>
      </xdr:txBody>
    </xdr:sp>
    <xdr:clientData/>
  </xdr:twoCellAnchor>
  <xdr:twoCellAnchor>
    <xdr:from>
      <xdr:col>10</xdr:col>
      <xdr:colOff>489856</xdr:colOff>
      <xdr:row>5</xdr:row>
      <xdr:rowOff>108858</xdr:rowOff>
    </xdr:from>
    <xdr:to>
      <xdr:col>17</xdr:col>
      <xdr:colOff>566055</xdr:colOff>
      <xdr:row>18</xdr:row>
      <xdr:rowOff>130630</xdr:rowOff>
    </xdr:to>
    <xdr:graphicFrame macro="">
      <xdr:nvGraphicFramePr>
        <xdr:cNvPr id="7" name="Chart 6">
          <a:extLst>
            <a:ext uri="{FF2B5EF4-FFF2-40B4-BE49-F238E27FC236}">
              <a16:creationId xmlns:a16="http://schemas.microsoft.com/office/drawing/2014/main" id="{9768D6CD-5127-4E63-9FD2-8DEBA393E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85046</xdr:colOff>
      <xdr:row>5</xdr:row>
      <xdr:rowOff>162428</xdr:rowOff>
    </xdr:from>
    <xdr:to>
      <xdr:col>17</xdr:col>
      <xdr:colOff>315685</xdr:colOff>
      <xdr:row>8</xdr:row>
      <xdr:rowOff>65314</xdr:rowOff>
    </xdr:to>
    <xdr:sp macro="" textlink="'Monthly Level Stats'!$H$67">
      <xdr:nvSpPr>
        <xdr:cNvPr id="11" name="TextBox 10">
          <a:extLst>
            <a:ext uri="{FF2B5EF4-FFF2-40B4-BE49-F238E27FC236}">
              <a16:creationId xmlns:a16="http://schemas.microsoft.com/office/drawing/2014/main" id="{BC1BBAA7-D828-4A2F-9C88-DABF82847802}"/>
            </a:ext>
          </a:extLst>
        </xdr:cNvPr>
        <xdr:cNvSpPr txBox="1"/>
      </xdr:nvSpPr>
      <xdr:spPr>
        <a:xfrm>
          <a:off x="9838646" y="1087714"/>
          <a:ext cx="840239" cy="4580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6F09FA68-8481-47E6-A89B-7272C97BCE45}" type="TxLink">
            <a:rPr lang="en-US" sz="1200" b="0" i="0" u="none" strike="noStrike">
              <a:solidFill>
                <a:srgbClr val="000000"/>
              </a:solidFill>
              <a:latin typeface="Calibri"/>
              <a:ea typeface="Calibri"/>
              <a:cs typeface="Calibri"/>
            </a:rPr>
            <a:pPr algn="ctr"/>
            <a:t> 3,36,696 </a:t>
          </a:fld>
          <a:endParaRPr lang="en-US" sz="1200"/>
        </a:p>
      </xdr:txBody>
    </xdr:sp>
    <xdr:clientData/>
  </xdr:twoCellAnchor>
  <xdr:twoCellAnchor>
    <xdr:from>
      <xdr:col>16</xdr:col>
      <xdr:colOff>253614</xdr:colOff>
      <xdr:row>5</xdr:row>
      <xdr:rowOff>163285</xdr:rowOff>
    </xdr:from>
    <xdr:to>
      <xdr:col>17</xdr:col>
      <xdr:colOff>195944</xdr:colOff>
      <xdr:row>7</xdr:row>
      <xdr:rowOff>21771</xdr:rowOff>
    </xdr:to>
    <xdr:sp macro="" textlink="">
      <xdr:nvSpPr>
        <xdr:cNvPr id="14" name="TextBox 13">
          <a:extLst>
            <a:ext uri="{FF2B5EF4-FFF2-40B4-BE49-F238E27FC236}">
              <a16:creationId xmlns:a16="http://schemas.microsoft.com/office/drawing/2014/main" id="{42ED9A6D-B080-4A7B-93C1-BDBE54F9F1A8}"/>
            </a:ext>
          </a:extLst>
        </xdr:cNvPr>
        <xdr:cNvSpPr txBox="1"/>
      </xdr:nvSpPr>
      <xdr:spPr>
        <a:xfrm>
          <a:off x="10007214" y="1088571"/>
          <a:ext cx="55193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Total </a:t>
          </a:r>
        </a:p>
      </xdr:txBody>
    </xdr:sp>
    <xdr:clientData/>
  </xdr:twoCellAnchor>
  <xdr:twoCellAnchor>
    <xdr:from>
      <xdr:col>18</xdr:col>
      <xdr:colOff>43544</xdr:colOff>
      <xdr:row>5</xdr:row>
      <xdr:rowOff>108857</xdr:rowOff>
    </xdr:from>
    <xdr:to>
      <xdr:col>25</xdr:col>
      <xdr:colOff>413657</xdr:colOff>
      <xdr:row>18</xdr:row>
      <xdr:rowOff>141514</xdr:rowOff>
    </xdr:to>
    <xdr:grpSp>
      <xdr:nvGrpSpPr>
        <xdr:cNvPr id="34" name="Group 33">
          <a:extLst>
            <a:ext uri="{FF2B5EF4-FFF2-40B4-BE49-F238E27FC236}">
              <a16:creationId xmlns:a16="http://schemas.microsoft.com/office/drawing/2014/main" id="{546E759B-C16C-3AF4-C407-64DD6BA82D57}"/>
            </a:ext>
          </a:extLst>
        </xdr:cNvPr>
        <xdr:cNvGrpSpPr/>
      </xdr:nvGrpSpPr>
      <xdr:grpSpPr>
        <a:xfrm>
          <a:off x="11054981" y="1021111"/>
          <a:ext cx="4652338" cy="2404516"/>
          <a:chOff x="10816309" y="1034142"/>
          <a:chExt cx="4514220" cy="2438400"/>
        </a:xfrm>
      </xdr:grpSpPr>
      <xdr:graphicFrame macro="">
        <xdr:nvGraphicFramePr>
          <xdr:cNvPr id="8" name="Chart 7">
            <a:extLst>
              <a:ext uri="{FF2B5EF4-FFF2-40B4-BE49-F238E27FC236}">
                <a16:creationId xmlns:a16="http://schemas.microsoft.com/office/drawing/2014/main" id="{0353A0F4-5535-4531-B6A4-D52F3C4E10F5}"/>
              </a:ext>
            </a:extLst>
          </xdr:cNvPr>
          <xdr:cNvGraphicFramePr>
            <a:graphicFrameLocks/>
          </xdr:cNvGraphicFramePr>
        </xdr:nvGraphicFramePr>
        <xdr:xfrm>
          <a:off x="10816309" y="1034142"/>
          <a:ext cx="4514220" cy="2438400"/>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19" name="Group 18">
            <a:extLst>
              <a:ext uri="{FF2B5EF4-FFF2-40B4-BE49-F238E27FC236}">
                <a16:creationId xmlns:a16="http://schemas.microsoft.com/office/drawing/2014/main" id="{846C5835-E81B-346C-745B-14B7D1F37C4F}"/>
              </a:ext>
            </a:extLst>
          </xdr:cNvPr>
          <xdr:cNvGrpSpPr/>
        </xdr:nvGrpSpPr>
        <xdr:grpSpPr>
          <a:xfrm>
            <a:off x="14245373" y="1099456"/>
            <a:ext cx="907537" cy="483407"/>
            <a:chOff x="13592978" y="1634942"/>
            <a:chExt cx="904530" cy="454315"/>
          </a:xfrm>
        </xdr:grpSpPr>
        <xdr:sp macro="" textlink="'Monthly Level Stats'!$I$67">
          <xdr:nvSpPr>
            <xdr:cNvPr id="17" name="TextBox 16">
              <a:extLst>
                <a:ext uri="{FF2B5EF4-FFF2-40B4-BE49-F238E27FC236}">
                  <a16:creationId xmlns:a16="http://schemas.microsoft.com/office/drawing/2014/main" id="{81E4752A-1AEA-44E8-B402-639395140E04}"/>
                </a:ext>
              </a:extLst>
            </xdr:cNvPr>
            <xdr:cNvSpPr txBox="1"/>
          </xdr:nvSpPr>
          <xdr:spPr>
            <a:xfrm>
              <a:off x="13592978" y="1648221"/>
              <a:ext cx="904530" cy="441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C507AF4-3836-4890-A683-AB6D76A932A3}" type="TxLink">
                <a:rPr lang="en-US" sz="1200" b="0" i="0" u="none" strike="noStrike">
                  <a:solidFill>
                    <a:srgbClr val="000000"/>
                  </a:solidFill>
                  <a:latin typeface="Calibri"/>
                  <a:ea typeface="Calibri"/>
                  <a:cs typeface="Calibri"/>
                </a:rPr>
                <a:pPr algn="ctr"/>
                <a:t> 1,17,695 </a:t>
              </a:fld>
              <a:endParaRPr lang="en-US" sz="1200"/>
            </a:p>
          </xdr:txBody>
        </xdr:sp>
        <xdr:sp macro="" textlink="">
          <xdr:nvSpPr>
            <xdr:cNvPr id="16" name="TextBox 15">
              <a:extLst>
                <a:ext uri="{FF2B5EF4-FFF2-40B4-BE49-F238E27FC236}">
                  <a16:creationId xmlns:a16="http://schemas.microsoft.com/office/drawing/2014/main" id="{80659BF7-72A3-41FE-A978-1D14AE88E194}"/>
                </a:ext>
              </a:extLst>
            </xdr:cNvPr>
            <xdr:cNvSpPr txBox="1"/>
          </xdr:nvSpPr>
          <xdr:spPr>
            <a:xfrm>
              <a:off x="13796984" y="1634942"/>
              <a:ext cx="538053" cy="2538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Total</a:t>
              </a:r>
              <a:endParaRPr lang="en-GB" sz="1100" b="1"/>
            </a:p>
          </xdr:txBody>
        </xdr:sp>
      </xdr:grpSp>
    </xdr:grpSp>
    <xdr:clientData/>
  </xdr:twoCellAnchor>
  <xdr:twoCellAnchor editAs="oneCell">
    <xdr:from>
      <xdr:col>29</xdr:col>
      <xdr:colOff>174171</xdr:colOff>
      <xdr:row>8</xdr:row>
      <xdr:rowOff>127616</xdr:rowOff>
    </xdr:from>
    <xdr:to>
      <xdr:col>32</xdr:col>
      <xdr:colOff>347338</xdr:colOff>
      <xdr:row>16</xdr:row>
      <xdr:rowOff>76200</xdr:rowOff>
    </xdr:to>
    <mc:AlternateContent xmlns:mc="http://schemas.openxmlformats.org/markup-compatibility/2006" xmlns:a14="http://schemas.microsoft.com/office/drawing/2010/main">
      <mc:Choice Requires="a14">
        <xdr:graphicFrame macro="">
          <xdr:nvGraphicFramePr>
            <xdr:cNvPr id="21" name="Post type 1">
              <a:extLst>
                <a:ext uri="{FF2B5EF4-FFF2-40B4-BE49-F238E27FC236}">
                  <a16:creationId xmlns:a16="http://schemas.microsoft.com/office/drawing/2014/main" id="{8EDF43B0-8E0B-47AA-8023-835AA62B8746}"/>
                </a:ext>
              </a:extLst>
            </xdr:cNvPr>
            <xdr:cNvGraphicFramePr/>
          </xdr:nvGraphicFramePr>
          <xdr:xfrm>
            <a:off x="0" y="0"/>
            <a:ext cx="0" cy="0"/>
          </xdr:xfrm>
          <a:graphic>
            <a:graphicData uri="http://schemas.microsoft.com/office/drawing/2010/slicer">
              <sle:slicer xmlns:sle="http://schemas.microsoft.com/office/drawing/2010/slicer" name="Post type 1"/>
            </a:graphicData>
          </a:graphic>
        </xdr:graphicFrame>
      </mc:Choice>
      <mc:Fallback xmlns="">
        <xdr:sp macro="" textlink="">
          <xdr:nvSpPr>
            <xdr:cNvPr id="0" name=""/>
            <xdr:cNvSpPr>
              <a:spLocks noTextEdit="1"/>
            </xdr:cNvSpPr>
          </xdr:nvSpPr>
          <xdr:spPr>
            <a:xfrm>
              <a:off x="17914819" y="1587222"/>
              <a:ext cx="2008406" cy="14081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174171</xdr:colOff>
      <xdr:row>17</xdr:row>
      <xdr:rowOff>24284</xdr:rowOff>
    </xdr:from>
    <xdr:to>
      <xdr:col>32</xdr:col>
      <xdr:colOff>354170</xdr:colOff>
      <xdr:row>25</xdr:row>
      <xdr:rowOff>-1</xdr:rowOff>
    </xdr:to>
    <mc:AlternateContent xmlns:mc="http://schemas.openxmlformats.org/markup-compatibility/2006" xmlns:a14="http://schemas.microsoft.com/office/drawing/2010/main">
      <mc:Choice Requires="a14">
        <xdr:graphicFrame macro="">
          <xdr:nvGraphicFramePr>
            <xdr:cNvPr id="22" name="Reel Duration  1">
              <a:extLst>
                <a:ext uri="{FF2B5EF4-FFF2-40B4-BE49-F238E27FC236}">
                  <a16:creationId xmlns:a16="http://schemas.microsoft.com/office/drawing/2014/main" id="{5F5CA5FB-AA27-4001-BF84-03C1CFA698F2}"/>
                </a:ext>
              </a:extLst>
            </xdr:cNvPr>
            <xdr:cNvGraphicFramePr/>
          </xdr:nvGraphicFramePr>
          <xdr:xfrm>
            <a:off x="0" y="0"/>
            <a:ext cx="0" cy="0"/>
          </xdr:xfrm>
          <a:graphic>
            <a:graphicData uri="http://schemas.microsoft.com/office/drawing/2010/slicer">
              <sle:slicer xmlns:sle="http://schemas.microsoft.com/office/drawing/2010/slicer" name="Reel Duration  1"/>
            </a:graphicData>
          </a:graphic>
        </xdr:graphicFrame>
      </mc:Choice>
      <mc:Fallback xmlns="">
        <xdr:sp macro="" textlink="">
          <xdr:nvSpPr>
            <xdr:cNvPr id="0" name=""/>
            <xdr:cNvSpPr>
              <a:spLocks noTextEdit="1"/>
            </xdr:cNvSpPr>
          </xdr:nvSpPr>
          <xdr:spPr>
            <a:xfrm>
              <a:off x="17914819" y="3125946"/>
              <a:ext cx="2015238" cy="14353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185057</xdr:colOff>
      <xdr:row>26</xdr:row>
      <xdr:rowOff>9537</xdr:rowOff>
    </xdr:from>
    <xdr:to>
      <xdr:col>32</xdr:col>
      <xdr:colOff>383122</xdr:colOff>
      <xdr:row>40</xdr:row>
      <xdr:rowOff>76200</xdr:rowOff>
    </xdr:to>
    <mc:AlternateContent xmlns:mc="http://schemas.openxmlformats.org/markup-compatibility/2006" xmlns:a14="http://schemas.microsoft.com/office/drawing/2010/main">
      <mc:Choice Requires="a14">
        <xdr:graphicFrame macro="">
          <xdr:nvGraphicFramePr>
            <xdr:cNvPr id="23" name="Weekday 1">
              <a:extLst>
                <a:ext uri="{FF2B5EF4-FFF2-40B4-BE49-F238E27FC236}">
                  <a16:creationId xmlns:a16="http://schemas.microsoft.com/office/drawing/2014/main" id="{BF3C3C08-8A32-4E66-95A9-734C9F1F899F}"/>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mlns="">
        <xdr:sp macro="" textlink="">
          <xdr:nvSpPr>
            <xdr:cNvPr id="0" name=""/>
            <xdr:cNvSpPr>
              <a:spLocks noTextEdit="1"/>
            </xdr:cNvSpPr>
          </xdr:nvSpPr>
          <xdr:spPr>
            <a:xfrm>
              <a:off x="17925705" y="4753255"/>
              <a:ext cx="2033304" cy="26209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182451</xdr:colOff>
      <xdr:row>19</xdr:row>
      <xdr:rowOff>89014</xdr:rowOff>
    </xdr:from>
    <xdr:to>
      <xdr:col>25</xdr:col>
      <xdr:colOff>446313</xdr:colOff>
      <xdr:row>40</xdr:row>
      <xdr:rowOff>107324</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7DC0FC8F-77AD-4953-AC16-03D62036E9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984051" y="3563734"/>
              <a:ext cx="2702262" cy="385879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575651</xdr:colOff>
      <xdr:row>19</xdr:row>
      <xdr:rowOff>65191</xdr:rowOff>
    </xdr:from>
    <xdr:to>
      <xdr:col>15</xdr:col>
      <xdr:colOff>590282</xdr:colOff>
      <xdr:row>29</xdr:row>
      <xdr:rowOff>98124</xdr:rowOff>
    </xdr:to>
    <xdr:graphicFrame macro="">
      <xdr:nvGraphicFramePr>
        <xdr:cNvPr id="27" name="Chart 26">
          <a:extLst>
            <a:ext uri="{FF2B5EF4-FFF2-40B4-BE49-F238E27FC236}">
              <a16:creationId xmlns:a16="http://schemas.microsoft.com/office/drawing/2014/main" id="{6612150A-A65F-417E-A540-0A4CFEAD2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607915</xdr:colOff>
      <xdr:row>30</xdr:row>
      <xdr:rowOff>2604</xdr:rowOff>
    </xdr:from>
    <xdr:to>
      <xdr:col>21</xdr:col>
      <xdr:colOff>107324</xdr:colOff>
      <xdr:row>40</xdr:row>
      <xdr:rowOff>119740</xdr:rowOff>
    </xdr:to>
    <xdr:graphicFrame macro="">
      <xdr:nvGraphicFramePr>
        <xdr:cNvPr id="29" name="Chart 28">
          <a:extLst>
            <a:ext uri="{FF2B5EF4-FFF2-40B4-BE49-F238E27FC236}">
              <a16:creationId xmlns:a16="http://schemas.microsoft.com/office/drawing/2014/main" id="{FC0F4827-FEAE-4A3C-ADFC-9F131488B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560384</xdr:colOff>
      <xdr:row>29</xdr:row>
      <xdr:rowOff>174168</xdr:rowOff>
    </xdr:from>
    <xdr:to>
      <xdr:col>15</xdr:col>
      <xdr:colOff>558085</xdr:colOff>
      <xdr:row>40</xdr:row>
      <xdr:rowOff>130624</xdr:rowOff>
    </xdr:to>
    <xdr:graphicFrame macro="">
      <xdr:nvGraphicFramePr>
        <xdr:cNvPr id="30" name="Chart 29">
          <a:extLst>
            <a:ext uri="{FF2B5EF4-FFF2-40B4-BE49-F238E27FC236}">
              <a16:creationId xmlns:a16="http://schemas.microsoft.com/office/drawing/2014/main" id="{BB1547A8-DCEC-4E83-9B3B-24F506C9B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6748</xdr:colOff>
      <xdr:row>19</xdr:row>
      <xdr:rowOff>65466</xdr:rowOff>
    </xdr:from>
    <xdr:to>
      <xdr:col>21</xdr:col>
      <xdr:colOff>107324</xdr:colOff>
      <xdr:row>29</xdr:row>
      <xdr:rowOff>98125</xdr:rowOff>
    </xdr:to>
    <xdr:graphicFrame macro="">
      <xdr:nvGraphicFramePr>
        <xdr:cNvPr id="31" name="Chart 30">
          <a:extLst>
            <a:ext uri="{FF2B5EF4-FFF2-40B4-BE49-F238E27FC236}">
              <a16:creationId xmlns:a16="http://schemas.microsoft.com/office/drawing/2014/main" id="{AFF329BF-7FA4-4465-A96B-E89881BC4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533400</xdr:colOff>
      <xdr:row>0</xdr:row>
      <xdr:rowOff>65314</xdr:rowOff>
    </xdr:from>
    <xdr:to>
      <xdr:col>32</xdr:col>
      <xdr:colOff>321972</xdr:colOff>
      <xdr:row>7</xdr:row>
      <xdr:rowOff>141514</xdr:rowOff>
    </xdr:to>
    <mc:AlternateContent xmlns:mc="http://schemas.openxmlformats.org/markup-compatibility/2006" xmlns:tsle="http://schemas.microsoft.com/office/drawing/2012/timeslicer">
      <mc:Choice Requires="tsle">
        <xdr:graphicFrame macro="">
          <xdr:nvGraphicFramePr>
            <xdr:cNvPr id="36" name="Date 1">
              <a:extLst>
                <a:ext uri="{FF2B5EF4-FFF2-40B4-BE49-F238E27FC236}">
                  <a16:creationId xmlns:a16="http://schemas.microsoft.com/office/drawing/2014/main" id="{E1A074AF-C58A-4405-B2B6-DACD44454C2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5827062" y="65314"/>
              <a:ext cx="4070797" cy="135335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97971</xdr:colOff>
      <xdr:row>5</xdr:row>
      <xdr:rowOff>97971</xdr:rowOff>
    </xdr:from>
    <xdr:to>
      <xdr:col>3</xdr:col>
      <xdr:colOff>152400</xdr:colOff>
      <xdr:row>40</xdr:row>
      <xdr:rowOff>118057</xdr:rowOff>
    </xdr:to>
    <xdr:sp macro="" textlink="">
      <xdr:nvSpPr>
        <xdr:cNvPr id="4" name="TextBox 3">
          <a:extLst>
            <a:ext uri="{FF2B5EF4-FFF2-40B4-BE49-F238E27FC236}">
              <a16:creationId xmlns:a16="http://schemas.microsoft.com/office/drawing/2014/main" id="{57D05A00-2A8E-C737-6D12-86F95B7919A2}"/>
            </a:ext>
          </a:extLst>
        </xdr:cNvPr>
        <xdr:cNvSpPr txBox="1"/>
      </xdr:nvSpPr>
      <xdr:spPr>
        <a:xfrm>
          <a:off x="97971" y="1023257"/>
          <a:ext cx="1883229" cy="6497086"/>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272141</xdr:colOff>
      <xdr:row>8</xdr:row>
      <xdr:rowOff>1</xdr:rowOff>
    </xdr:from>
    <xdr:to>
      <xdr:col>2</xdr:col>
      <xdr:colOff>533399</xdr:colOff>
      <xdr:row>11</xdr:row>
      <xdr:rowOff>108860</xdr:rowOff>
    </xdr:to>
    <xdr:grpSp>
      <xdr:nvGrpSpPr>
        <xdr:cNvPr id="33" name="Group 32">
          <a:extLst>
            <a:ext uri="{FF2B5EF4-FFF2-40B4-BE49-F238E27FC236}">
              <a16:creationId xmlns:a16="http://schemas.microsoft.com/office/drawing/2014/main" id="{F4DA136C-E652-56D9-B220-CCC4F89A7CD0}"/>
            </a:ext>
          </a:extLst>
        </xdr:cNvPr>
        <xdr:cNvGrpSpPr/>
      </xdr:nvGrpSpPr>
      <xdr:grpSpPr>
        <a:xfrm>
          <a:off x="272141" y="1459607"/>
          <a:ext cx="1484751" cy="656211"/>
          <a:chOff x="217713" y="1415143"/>
          <a:chExt cx="1480458" cy="664031"/>
        </a:xfrm>
      </xdr:grpSpPr>
      <xdr:sp macro="" textlink="">
        <xdr:nvSpPr>
          <xdr:cNvPr id="6" name="TextBox 5">
            <a:extLst>
              <a:ext uri="{FF2B5EF4-FFF2-40B4-BE49-F238E27FC236}">
                <a16:creationId xmlns:a16="http://schemas.microsoft.com/office/drawing/2014/main" id="{BEAFB548-F526-7D31-A074-D54014825E6C}"/>
              </a:ext>
            </a:extLst>
          </xdr:cNvPr>
          <xdr:cNvSpPr txBox="1"/>
        </xdr:nvSpPr>
        <xdr:spPr>
          <a:xfrm>
            <a:off x="217713" y="1415143"/>
            <a:ext cx="1480458" cy="326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Total</a:t>
            </a:r>
            <a:r>
              <a:rPr lang="en-GB" sz="1600" b="0"/>
              <a:t> </a:t>
            </a:r>
            <a:r>
              <a:rPr lang="en-GB" sz="1600" b="1"/>
              <a:t>Followers</a:t>
            </a:r>
            <a:endParaRPr lang="en-GB" sz="1200" b="1"/>
          </a:p>
        </xdr:txBody>
      </xdr:sp>
      <xdr:sp macro="" textlink="top_countries!B8">
        <xdr:nvSpPr>
          <xdr:cNvPr id="10" name="TextBox 9">
            <a:extLst>
              <a:ext uri="{FF2B5EF4-FFF2-40B4-BE49-F238E27FC236}">
                <a16:creationId xmlns:a16="http://schemas.microsoft.com/office/drawing/2014/main" id="{278EC1DD-EF84-C9E0-D940-E1ED3E6D21F4}"/>
              </a:ext>
            </a:extLst>
          </xdr:cNvPr>
          <xdr:cNvSpPr txBox="1"/>
        </xdr:nvSpPr>
        <xdr:spPr>
          <a:xfrm>
            <a:off x="315687" y="1730830"/>
            <a:ext cx="1164770"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47CCB5-CE37-4107-A7B0-27C955E431D4}" type="TxLink">
              <a:rPr lang="en-US" sz="1800" b="0" i="0" u="none" strike="noStrike">
                <a:solidFill>
                  <a:srgbClr val="000000"/>
                </a:solidFill>
                <a:latin typeface="Arial" panose="020B0604020202020204" pitchFamily="34" charset="0"/>
                <a:ea typeface="Calibri"/>
                <a:cs typeface="Arial" panose="020B0604020202020204" pitchFamily="34" charset="0"/>
              </a:rPr>
              <a:pPr/>
              <a:t> 1,19,462 </a:t>
            </a:fld>
            <a:endParaRPr lang="en-GB" sz="1800" b="0">
              <a:latin typeface="Arial" panose="020B0604020202020204" pitchFamily="34" charset="0"/>
              <a:cs typeface="Arial" panose="020B0604020202020204" pitchFamily="34" charset="0"/>
            </a:endParaRPr>
          </a:p>
        </xdr:txBody>
      </xdr:sp>
    </xdr:grpSp>
    <xdr:clientData/>
  </xdr:twoCellAnchor>
  <xdr:twoCellAnchor>
    <xdr:from>
      <xdr:col>0</xdr:col>
      <xdr:colOff>446315</xdr:colOff>
      <xdr:row>14</xdr:row>
      <xdr:rowOff>0</xdr:rowOff>
    </xdr:from>
    <xdr:to>
      <xdr:col>2</xdr:col>
      <xdr:colOff>348342</xdr:colOff>
      <xdr:row>17</xdr:row>
      <xdr:rowOff>152403</xdr:rowOff>
    </xdr:to>
    <xdr:grpSp>
      <xdr:nvGrpSpPr>
        <xdr:cNvPr id="35" name="Group 34">
          <a:extLst>
            <a:ext uri="{FF2B5EF4-FFF2-40B4-BE49-F238E27FC236}">
              <a16:creationId xmlns:a16="http://schemas.microsoft.com/office/drawing/2014/main" id="{34D89D2B-C299-2E22-DB4C-E68235B4B21F}"/>
            </a:ext>
          </a:extLst>
        </xdr:cNvPr>
        <xdr:cNvGrpSpPr/>
      </xdr:nvGrpSpPr>
      <xdr:grpSpPr>
        <a:xfrm>
          <a:off x="446315" y="2554310"/>
          <a:ext cx="1125520" cy="699755"/>
          <a:chOff x="391887" y="2503714"/>
          <a:chExt cx="1121227" cy="707574"/>
        </a:xfrm>
      </xdr:grpSpPr>
      <xdr:sp macro="" textlink="">
        <xdr:nvSpPr>
          <xdr:cNvPr id="12" name="TextBox 11">
            <a:extLst>
              <a:ext uri="{FF2B5EF4-FFF2-40B4-BE49-F238E27FC236}">
                <a16:creationId xmlns:a16="http://schemas.microsoft.com/office/drawing/2014/main" id="{12A1B69F-EDED-4651-AF26-2EA73DF9099B}"/>
              </a:ext>
            </a:extLst>
          </xdr:cNvPr>
          <xdr:cNvSpPr txBox="1"/>
        </xdr:nvSpPr>
        <xdr:spPr>
          <a:xfrm>
            <a:off x="391887" y="2503714"/>
            <a:ext cx="1121227" cy="3156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Total Posts</a:t>
            </a:r>
            <a:endParaRPr lang="en-GB" sz="1200" b="1"/>
          </a:p>
        </xdr:txBody>
      </xdr:sp>
      <xdr:sp macro="" textlink="'Content Stats'!$B$55">
        <xdr:nvSpPr>
          <xdr:cNvPr id="13" name="TextBox 12">
            <a:extLst>
              <a:ext uri="{FF2B5EF4-FFF2-40B4-BE49-F238E27FC236}">
                <a16:creationId xmlns:a16="http://schemas.microsoft.com/office/drawing/2014/main" id="{83D573C3-3B34-4B99-87D4-E292581C2C56}"/>
              </a:ext>
            </a:extLst>
          </xdr:cNvPr>
          <xdr:cNvSpPr txBox="1"/>
        </xdr:nvSpPr>
        <xdr:spPr>
          <a:xfrm>
            <a:off x="620486" y="2862944"/>
            <a:ext cx="566057"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65C48A-2822-4ECC-9D23-5980CE3FA0F5}" type="TxLink">
              <a:rPr lang="en-US" sz="1800" b="0" i="0" u="none" strike="noStrike">
                <a:solidFill>
                  <a:srgbClr val="000000"/>
                </a:solidFill>
                <a:latin typeface="Arial" panose="020B0604020202020204" pitchFamily="34" charset="0"/>
                <a:ea typeface="Calibri"/>
                <a:cs typeface="Arial" panose="020B0604020202020204" pitchFamily="34" charset="0"/>
              </a:rPr>
              <a:pPr/>
              <a:t>170</a:t>
            </a:fld>
            <a:endParaRPr lang="en-GB" sz="3200">
              <a:latin typeface="Arial" panose="020B0604020202020204" pitchFamily="34" charset="0"/>
              <a:cs typeface="Arial" panose="020B0604020202020204" pitchFamily="34" charset="0"/>
            </a:endParaRPr>
          </a:p>
        </xdr:txBody>
      </xdr:sp>
    </xdr:grpSp>
    <xdr:clientData/>
  </xdr:twoCellAnchor>
  <xdr:twoCellAnchor>
    <xdr:from>
      <xdr:col>0</xdr:col>
      <xdr:colOff>381000</xdr:colOff>
      <xdr:row>20</xdr:row>
      <xdr:rowOff>97973</xdr:rowOff>
    </xdr:from>
    <xdr:to>
      <xdr:col>2</xdr:col>
      <xdr:colOff>435429</xdr:colOff>
      <xdr:row>24</xdr:row>
      <xdr:rowOff>108860</xdr:rowOff>
    </xdr:to>
    <xdr:grpSp>
      <xdr:nvGrpSpPr>
        <xdr:cNvPr id="37" name="Group 36">
          <a:extLst>
            <a:ext uri="{FF2B5EF4-FFF2-40B4-BE49-F238E27FC236}">
              <a16:creationId xmlns:a16="http://schemas.microsoft.com/office/drawing/2014/main" id="{62E776AA-21B5-D8FB-34AA-23CBCC8E44C0}"/>
            </a:ext>
          </a:extLst>
        </xdr:cNvPr>
        <xdr:cNvGrpSpPr/>
      </xdr:nvGrpSpPr>
      <xdr:grpSpPr>
        <a:xfrm>
          <a:off x="381000" y="3746987"/>
          <a:ext cx="1277922" cy="740690"/>
          <a:chOff x="337457" y="3657601"/>
          <a:chExt cx="1273629" cy="751115"/>
        </a:xfrm>
      </xdr:grpSpPr>
      <xdr:sp macro="" textlink="'Monthly Level Stats'!$J$67">
        <xdr:nvSpPr>
          <xdr:cNvPr id="15" name="TextBox 14">
            <a:extLst>
              <a:ext uri="{FF2B5EF4-FFF2-40B4-BE49-F238E27FC236}">
                <a16:creationId xmlns:a16="http://schemas.microsoft.com/office/drawing/2014/main" id="{6B626CD3-2D63-489F-BFDB-EFE5C32D5A3D}"/>
              </a:ext>
            </a:extLst>
          </xdr:cNvPr>
          <xdr:cNvSpPr txBox="1"/>
        </xdr:nvSpPr>
        <xdr:spPr>
          <a:xfrm>
            <a:off x="664029" y="4060372"/>
            <a:ext cx="533399"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75AA7-0193-4D8B-9600-D5037A533EE2}" type="TxLink">
              <a:rPr lang="en-US" sz="1800" b="0" i="0" u="none" strike="noStrike">
                <a:solidFill>
                  <a:srgbClr val="000000"/>
                </a:solidFill>
                <a:latin typeface="Arial" panose="020B0604020202020204" pitchFamily="34" charset="0"/>
                <a:ea typeface="Calibri"/>
                <a:cs typeface="Arial" panose="020B0604020202020204" pitchFamily="34" charset="0"/>
              </a:rPr>
              <a:pPr/>
              <a:t>3%</a:t>
            </a:fld>
            <a:endParaRPr lang="en-GB" sz="3200">
              <a:latin typeface="Arial" panose="020B0604020202020204" pitchFamily="34" charset="0"/>
              <a:cs typeface="Arial" panose="020B0604020202020204" pitchFamily="34" charset="0"/>
            </a:endParaRPr>
          </a:p>
        </xdr:txBody>
      </xdr:sp>
      <xdr:sp macro="" textlink="">
        <xdr:nvSpPr>
          <xdr:cNvPr id="24" name="TextBox 23">
            <a:extLst>
              <a:ext uri="{FF2B5EF4-FFF2-40B4-BE49-F238E27FC236}">
                <a16:creationId xmlns:a16="http://schemas.microsoft.com/office/drawing/2014/main" id="{505FB6CC-8690-417F-8964-02D8314E16AC}"/>
              </a:ext>
            </a:extLst>
          </xdr:cNvPr>
          <xdr:cNvSpPr txBox="1"/>
        </xdr:nvSpPr>
        <xdr:spPr>
          <a:xfrm>
            <a:off x="337457" y="3657601"/>
            <a:ext cx="1273629"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Growth Rate</a:t>
            </a:r>
            <a:endParaRPr lang="en-GB" sz="1200" b="1"/>
          </a:p>
        </xdr:txBody>
      </xdr:sp>
    </xdr:grpSp>
    <xdr:clientData/>
  </xdr:twoCellAnchor>
  <xdr:twoCellAnchor>
    <xdr:from>
      <xdr:col>0</xdr:col>
      <xdr:colOff>337455</xdr:colOff>
      <xdr:row>26</xdr:row>
      <xdr:rowOff>174171</xdr:rowOff>
    </xdr:from>
    <xdr:to>
      <xdr:col>3</xdr:col>
      <xdr:colOff>21770</xdr:colOff>
      <xdr:row>30</xdr:row>
      <xdr:rowOff>97972</xdr:rowOff>
    </xdr:to>
    <xdr:grpSp>
      <xdr:nvGrpSpPr>
        <xdr:cNvPr id="38" name="Group 37">
          <a:extLst>
            <a:ext uri="{FF2B5EF4-FFF2-40B4-BE49-F238E27FC236}">
              <a16:creationId xmlns:a16="http://schemas.microsoft.com/office/drawing/2014/main" id="{858E3D09-4478-FEA7-CD04-170E5994CAA8}"/>
            </a:ext>
          </a:extLst>
        </xdr:cNvPr>
        <xdr:cNvGrpSpPr/>
      </xdr:nvGrpSpPr>
      <xdr:grpSpPr>
        <a:xfrm>
          <a:off x="337455" y="4917889"/>
          <a:ext cx="1519554" cy="653604"/>
          <a:chOff x="261256" y="4833258"/>
          <a:chExt cx="1513115" cy="664029"/>
        </a:xfrm>
      </xdr:grpSpPr>
      <xdr:sp macro="" textlink="'Content Stats'!$A$84">
        <xdr:nvSpPr>
          <xdr:cNvPr id="20" name="TextBox 19">
            <a:extLst>
              <a:ext uri="{FF2B5EF4-FFF2-40B4-BE49-F238E27FC236}">
                <a16:creationId xmlns:a16="http://schemas.microsoft.com/office/drawing/2014/main" id="{93004D6B-F5CC-4482-9BBE-7E9EE1866A60}"/>
              </a:ext>
            </a:extLst>
          </xdr:cNvPr>
          <xdr:cNvSpPr txBox="1"/>
        </xdr:nvSpPr>
        <xdr:spPr>
          <a:xfrm>
            <a:off x="631372" y="5148943"/>
            <a:ext cx="674914"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A7D394-F7F4-48A9-B1E0-2EFF5C9FA070}" type="TxLink">
              <a:rPr lang="en-US" sz="1800" b="0" i="0" u="none" strike="noStrike">
                <a:solidFill>
                  <a:srgbClr val="000000"/>
                </a:solidFill>
                <a:latin typeface="Arial" panose="020B0604020202020204" pitchFamily="34" charset="0"/>
                <a:ea typeface="Calibri"/>
                <a:cs typeface="Arial" panose="020B0604020202020204" pitchFamily="34" charset="0"/>
              </a:rPr>
              <a:pPr/>
              <a:t>53%</a:t>
            </a:fld>
            <a:endParaRPr lang="en-GB" sz="3200">
              <a:latin typeface="Arial" panose="020B0604020202020204" pitchFamily="34" charset="0"/>
              <a:cs typeface="Arial" panose="020B0604020202020204" pitchFamily="34" charset="0"/>
            </a:endParaRPr>
          </a:p>
        </xdr:txBody>
      </xdr:sp>
      <xdr:sp macro="" textlink="">
        <xdr:nvSpPr>
          <xdr:cNvPr id="28" name="TextBox 27">
            <a:extLst>
              <a:ext uri="{FF2B5EF4-FFF2-40B4-BE49-F238E27FC236}">
                <a16:creationId xmlns:a16="http://schemas.microsoft.com/office/drawing/2014/main" id="{57508371-F044-4342-95FA-197A1C6E54B7}"/>
              </a:ext>
            </a:extLst>
          </xdr:cNvPr>
          <xdr:cNvSpPr txBox="1"/>
        </xdr:nvSpPr>
        <xdr:spPr>
          <a:xfrm>
            <a:off x="261256" y="4833258"/>
            <a:ext cx="1513115" cy="359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Retention Rate</a:t>
            </a:r>
            <a:endParaRPr lang="en-GB" sz="1200" b="1"/>
          </a:p>
        </xdr:txBody>
      </xdr:sp>
    </xdr:grpSp>
    <xdr:clientData/>
  </xdr:twoCellAnchor>
  <xdr:twoCellAnchor>
    <xdr:from>
      <xdr:col>0</xdr:col>
      <xdr:colOff>228598</xdr:colOff>
      <xdr:row>32</xdr:row>
      <xdr:rowOff>163286</xdr:rowOff>
    </xdr:from>
    <xdr:to>
      <xdr:col>3</xdr:col>
      <xdr:colOff>76199</xdr:colOff>
      <xdr:row>36</xdr:row>
      <xdr:rowOff>130632</xdr:rowOff>
    </xdr:to>
    <xdr:grpSp>
      <xdr:nvGrpSpPr>
        <xdr:cNvPr id="39" name="Group 38">
          <a:extLst>
            <a:ext uri="{FF2B5EF4-FFF2-40B4-BE49-F238E27FC236}">
              <a16:creationId xmlns:a16="http://schemas.microsoft.com/office/drawing/2014/main" id="{84FC2835-3794-3450-433F-F77E1F74F99A}"/>
            </a:ext>
          </a:extLst>
        </xdr:cNvPr>
        <xdr:cNvGrpSpPr/>
      </xdr:nvGrpSpPr>
      <xdr:grpSpPr>
        <a:xfrm>
          <a:off x="228598" y="6001709"/>
          <a:ext cx="1682840" cy="697148"/>
          <a:chOff x="195941" y="6096001"/>
          <a:chExt cx="1676401" cy="707574"/>
        </a:xfrm>
      </xdr:grpSpPr>
      <xdr:sp macro="" textlink="'Content Stats'!$B$84">
        <xdr:nvSpPr>
          <xdr:cNvPr id="18" name="TextBox 17">
            <a:extLst>
              <a:ext uri="{FF2B5EF4-FFF2-40B4-BE49-F238E27FC236}">
                <a16:creationId xmlns:a16="http://schemas.microsoft.com/office/drawing/2014/main" id="{5002B019-1831-4128-B1C8-D4C5533683AD}"/>
              </a:ext>
            </a:extLst>
          </xdr:cNvPr>
          <xdr:cNvSpPr txBox="1"/>
        </xdr:nvSpPr>
        <xdr:spPr>
          <a:xfrm>
            <a:off x="707574" y="6455231"/>
            <a:ext cx="576942"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AFF7A4-BFDF-45B0-A888-32C1541BC6D8}" type="TxLink">
              <a:rPr lang="en-US" sz="1800" b="0" i="0" u="none" strike="noStrike">
                <a:solidFill>
                  <a:srgbClr val="000000"/>
                </a:solidFill>
                <a:latin typeface="Arial" panose="020B0604020202020204" pitchFamily="34" charset="0"/>
                <a:ea typeface="Calibri"/>
                <a:cs typeface="Arial" panose="020B0604020202020204" pitchFamily="34" charset="0"/>
              </a:rPr>
              <a:pPr/>
              <a:t>2%</a:t>
            </a:fld>
            <a:endParaRPr lang="en-GB" sz="3200">
              <a:latin typeface="Arial" panose="020B0604020202020204" pitchFamily="34" charset="0"/>
              <a:cs typeface="Arial" panose="020B0604020202020204" pitchFamily="34" charset="0"/>
            </a:endParaRPr>
          </a:p>
        </xdr:txBody>
      </xdr:sp>
      <xdr:sp macro="" textlink="">
        <xdr:nvSpPr>
          <xdr:cNvPr id="32" name="TextBox 31">
            <a:extLst>
              <a:ext uri="{FF2B5EF4-FFF2-40B4-BE49-F238E27FC236}">
                <a16:creationId xmlns:a16="http://schemas.microsoft.com/office/drawing/2014/main" id="{703D0452-EE72-467A-8F23-0D78D44E497A}"/>
              </a:ext>
            </a:extLst>
          </xdr:cNvPr>
          <xdr:cNvSpPr txBox="1"/>
        </xdr:nvSpPr>
        <xdr:spPr>
          <a:xfrm>
            <a:off x="195941" y="6096001"/>
            <a:ext cx="1676401" cy="3374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Engagement Rate</a:t>
            </a:r>
            <a:endParaRPr lang="en-GB" sz="1200" b="1"/>
          </a:p>
        </xdr:txBody>
      </xdr:sp>
    </xdr:grpSp>
    <xdr:clientData/>
  </xdr:twoCellAnchor>
  <xdr:twoCellAnchor>
    <xdr:from>
      <xdr:col>25</xdr:col>
      <xdr:colOff>522514</xdr:colOff>
      <xdr:row>8</xdr:row>
      <xdr:rowOff>32660</xdr:rowOff>
    </xdr:from>
    <xdr:to>
      <xdr:col>29</xdr:col>
      <xdr:colOff>108857</xdr:colOff>
      <xdr:row>40</xdr:row>
      <xdr:rowOff>87288</xdr:rowOff>
    </xdr:to>
    <xdr:sp macro="" textlink="">
      <xdr:nvSpPr>
        <xdr:cNvPr id="41" name="TextBox 40">
          <a:extLst>
            <a:ext uri="{FF2B5EF4-FFF2-40B4-BE49-F238E27FC236}">
              <a16:creationId xmlns:a16="http://schemas.microsoft.com/office/drawing/2014/main" id="{FDE1E8A3-0578-4E8C-B29E-28138AB28D3D}"/>
            </a:ext>
          </a:extLst>
        </xdr:cNvPr>
        <xdr:cNvSpPr txBox="1"/>
      </xdr:nvSpPr>
      <xdr:spPr>
        <a:xfrm>
          <a:off x="15762514" y="1513117"/>
          <a:ext cx="2024743" cy="5976457"/>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26</xdr:col>
      <xdr:colOff>206826</xdr:colOff>
      <xdr:row>15</xdr:row>
      <xdr:rowOff>43544</xdr:rowOff>
    </xdr:from>
    <xdr:to>
      <xdr:col>28</xdr:col>
      <xdr:colOff>446313</xdr:colOff>
      <xdr:row>18</xdr:row>
      <xdr:rowOff>174175</xdr:rowOff>
    </xdr:to>
    <xdr:grpSp>
      <xdr:nvGrpSpPr>
        <xdr:cNvPr id="48" name="Group 47">
          <a:extLst>
            <a:ext uri="{FF2B5EF4-FFF2-40B4-BE49-F238E27FC236}">
              <a16:creationId xmlns:a16="http://schemas.microsoft.com/office/drawing/2014/main" id="{E4FC2F80-EC14-4880-B719-D07265F51190}"/>
            </a:ext>
          </a:extLst>
        </xdr:cNvPr>
        <xdr:cNvGrpSpPr/>
      </xdr:nvGrpSpPr>
      <xdr:grpSpPr>
        <a:xfrm>
          <a:off x="16112234" y="2780305"/>
          <a:ext cx="1462980" cy="677983"/>
          <a:chOff x="272140" y="1393371"/>
          <a:chExt cx="1458687" cy="685803"/>
        </a:xfrm>
      </xdr:grpSpPr>
      <xdr:sp macro="" textlink="">
        <xdr:nvSpPr>
          <xdr:cNvPr id="49" name="TextBox 48">
            <a:extLst>
              <a:ext uri="{FF2B5EF4-FFF2-40B4-BE49-F238E27FC236}">
                <a16:creationId xmlns:a16="http://schemas.microsoft.com/office/drawing/2014/main" id="{689C3E64-F6C7-DADB-A442-4B67087AD8B6}"/>
              </a:ext>
            </a:extLst>
          </xdr:cNvPr>
          <xdr:cNvSpPr txBox="1"/>
        </xdr:nvSpPr>
        <xdr:spPr>
          <a:xfrm>
            <a:off x="272140" y="1393371"/>
            <a:ext cx="1458687" cy="359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 Reach</a:t>
            </a:r>
            <a:endParaRPr lang="en-GB" sz="1200" b="1"/>
          </a:p>
        </xdr:txBody>
      </xdr:sp>
      <xdr:sp macro="" textlink="'Content Stats'!$B$80">
        <xdr:nvSpPr>
          <xdr:cNvPr id="50" name="TextBox 49">
            <a:extLst>
              <a:ext uri="{FF2B5EF4-FFF2-40B4-BE49-F238E27FC236}">
                <a16:creationId xmlns:a16="http://schemas.microsoft.com/office/drawing/2014/main" id="{12D21CF8-4486-5D96-BFBA-35984353A174}"/>
              </a:ext>
            </a:extLst>
          </xdr:cNvPr>
          <xdr:cNvSpPr txBox="1"/>
        </xdr:nvSpPr>
        <xdr:spPr>
          <a:xfrm>
            <a:off x="533400" y="1730830"/>
            <a:ext cx="1023257"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DE692E-2DB3-4D50-8F15-4DDB9AA282A5}" type="TxLink">
              <a:rPr lang="en-US" sz="1700" b="0" i="0" u="none" strike="noStrike">
                <a:solidFill>
                  <a:srgbClr val="000000"/>
                </a:solidFill>
                <a:latin typeface="Calibri"/>
                <a:ea typeface="Calibri"/>
                <a:cs typeface="Calibri"/>
              </a:rPr>
              <a:pPr/>
              <a:t> 54,828 </a:t>
            </a:fld>
            <a:endParaRPr lang="en-GB" sz="1700" b="0">
              <a:latin typeface="Arial" panose="020B0604020202020204" pitchFamily="34" charset="0"/>
              <a:cs typeface="Arial" panose="020B0604020202020204" pitchFamily="34" charset="0"/>
            </a:endParaRPr>
          </a:p>
        </xdr:txBody>
      </xdr:sp>
    </xdr:grpSp>
    <xdr:clientData/>
  </xdr:twoCellAnchor>
  <xdr:twoCellAnchor>
    <xdr:from>
      <xdr:col>26</xdr:col>
      <xdr:colOff>32656</xdr:colOff>
      <xdr:row>10</xdr:row>
      <xdr:rowOff>10887</xdr:rowOff>
    </xdr:from>
    <xdr:to>
      <xdr:col>29</xdr:col>
      <xdr:colOff>76200</xdr:colOff>
      <xdr:row>13</xdr:row>
      <xdr:rowOff>141213</xdr:rowOff>
    </xdr:to>
    <xdr:grpSp>
      <xdr:nvGrpSpPr>
        <xdr:cNvPr id="51" name="Group 50">
          <a:extLst>
            <a:ext uri="{FF2B5EF4-FFF2-40B4-BE49-F238E27FC236}">
              <a16:creationId xmlns:a16="http://schemas.microsoft.com/office/drawing/2014/main" id="{284AE012-677C-47CB-AF7F-BD316B5E09F4}"/>
            </a:ext>
          </a:extLst>
        </xdr:cNvPr>
        <xdr:cNvGrpSpPr/>
      </xdr:nvGrpSpPr>
      <xdr:grpSpPr>
        <a:xfrm>
          <a:off x="15938064" y="1835394"/>
          <a:ext cx="1878784" cy="677678"/>
          <a:chOff x="304799" y="1415142"/>
          <a:chExt cx="1872344" cy="685754"/>
        </a:xfrm>
      </xdr:grpSpPr>
      <xdr:sp macro="" textlink="">
        <xdr:nvSpPr>
          <xdr:cNvPr id="52" name="TextBox 51">
            <a:extLst>
              <a:ext uri="{FF2B5EF4-FFF2-40B4-BE49-F238E27FC236}">
                <a16:creationId xmlns:a16="http://schemas.microsoft.com/office/drawing/2014/main" id="{D2646660-FD5F-724F-6E79-75C3926F0686}"/>
              </a:ext>
            </a:extLst>
          </xdr:cNvPr>
          <xdr:cNvSpPr txBox="1"/>
        </xdr:nvSpPr>
        <xdr:spPr>
          <a:xfrm>
            <a:off x="304799" y="1415142"/>
            <a:ext cx="1872344"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a:t>
            </a:r>
            <a:r>
              <a:rPr lang="en-GB" sz="1600" b="1" baseline="0"/>
              <a:t> Impression</a:t>
            </a:r>
            <a:endParaRPr lang="en-GB" sz="1200" b="1"/>
          </a:p>
        </xdr:txBody>
      </xdr:sp>
      <xdr:sp macro="" textlink="'Content Stats'!$A$80">
        <xdr:nvSpPr>
          <xdr:cNvPr id="53" name="TextBox 52">
            <a:extLst>
              <a:ext uri="{FF2B5EF4-FFF2-40B4-BE49-F238E27FC236}">
                <a16:creationId xmlns:a16="http://schemas.microsoft.com/office/drawing/2014/main" id="{32FF3BAD-7F53-F723-12FB-F709802F28D6}"/>
              </a:ext>
            </a:extLst>
          </xdr:cNvPr>
          <xdr:cNvSpPr txBox="1"/>
        </xdr:nvSpPr>
        <xdr:spPr>
          <a:xfrm>
            <a:off x="762570" y="1752552"/>
            <a:ext cx="1060548"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9A15B4-B89D-4A25-94B2-9D86B7D61BA5}" type="TxLink">
              <a:rPr lang="en-US" sz="1700" b="0" i="0" u="none" strike="noStrike">
                <a:solidFill>
                  <a:srgbClr val="000000"/>
                </a:solidFill>
                <a:latin typeface="+mn-lt"/>
                <a:ea typeface="Calibri"/>
                <a:cs typeface="Arial" panose="020B0604020202020204" pitchFamily="34" charset="0"/>
              </a:rPr>
              <a:pPr/>
              <a:t> 61,673 </a:t>
            </a:fld>
            <a:endParaRPr lang="en-GB" sz="1700" b="0">
              <a:latin typeface="+mn-lt"/>
              <a:cs typeface="Arial" panose="020B0604020202020204" pitchFamily="34" charset="0"/>
            </a:endParaRPr>
          </a:p>
        </xdr:txBody>
      </xdr:sp>
    </xdr:grpSp>
    <xdr:clientData/>
  </xdr:twoCellAnchor>
  <xdr:twoCellAnchor>
    <xdr:from>
      <xdr:col>26</xdr:col>
      <xdr:colOff>272141</xdr:colOff>
      <xdr:row>25</xdr:row>
      <xdr:rowOff>97972</xdr:rowOff>
    </xdr:from>
    <xdr:to>
      <xdr:col>28</xdr:col>
      <xdr:colOff>533399</xdr:colOff>
      <xdr:row>29</xdr:row>
      <xdr:rowOff>43546</xdr:rowOff>
    </xdr:to>
    <xdr:grpSp>
      <xdr:nvGrpSpPr>
        <xdr:cNvPr id="54" name="Group 53">
          <a:extLst>
            <a:ext uri="{FF2B5EF4-FFF2-40B4-BE49-F238E27FC236}">
              <a16:creationId xmlns:a16="http://schemas.microsoft.com/office/drawing/2014/main" id="{2F668E6D-C220-448F-9C61-A04546842980}"/>
            </a:ext>
          </a:extLst>
        </xdr:cNvPr>
        <xdr:cNvGrpSpPr/>
      </xdr:nvGrpSpPr>
      <xdr:grpSpPr>
        <a:xfrm>
          <a:off x="16177549" y="4659240"/>
          <a:ext cx="1484751" cy="675376"/>
          <a:chOff x="217713" y="1415143"/>
          <a:chExt cx="1480458" cy="685802"/>
        </a:xfrm>
      </xdr:grpSpPr>
      <xdr:sp macro="" textlink="">
        <xdr:nvSpPr>
          <xdr:cNvPr id="55" name="TextBox 54">
            <a:extLst>
              <a:ext uri="{FF2B5EF4-FFF2-40B4-BE49-F238E27FC236}">
                <a16:creationId xmlns:a16="http://schemas.microsoft.com/office/drawing/2014/main" id="{C0E43625-5318-4CFE-B9E9-3732B52082D9}"/>
              </a:ext>
            </a:extLst>
          </xdr:cNvPr>
          <xdr:cNvSpPr txBox="1"/>
        </xdr:nvSpPr>
        <xdr:spPr>
          <a:xfrm>
            <a:off x="217713" y="1415143"/>
            <a:ext cx="1480458" cy="326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a:t>
            </a:r>
            <a:r>
              <a:rPr lang="en-GB" sz="1600" b="1" baseline="0"/>
              <a:t> Saves</a:t>
            </a:r>
            <a:endParaRPr lang="en-GB" sz="1200" b="1"/>
          </a:p>
        </xdr:txBody>
      </xdr:sp>
      <xdr:sp macro="" textlink="'Content Stats'!$F$80">
        <xdr:nvSpPr>
          <xdr:cNvPr id="56" name="TextBox 55">
            <a:extLst>
              <a:ext uri="{FF2B5EF4-FFF2-40B4-BE49-F238E27FC236}">
                <a16:creationId xmlns:a16="http://schemas.microsoft.com/office/drawing/2014/main" id="{C819E607-FD45-50DA-AE4B-FA3F14D73F20}"/>
              </a:ext>
            </a:extLst>
          </xdr:cNvPr>
          <xdr:cNvSpPr txBox="1"/>
        </xdr:nvSpPr>
        <xdr:spPr>
          <a:xfrm>
            <a:off x="478972" y="1752601"/>
            <a:ext cx="859970"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A7E8C3-70D9-49CB-A6BC-D8D1D7DC6B45}" type="TxLink">
              <a:rPr lang="en-US" sz="1700" b="0" i="0" u="none" strike="noStrike">
                <a:solidFill>
                  <a:srgbClr val="000000"/>
                </a:solidFill>
                <a:latin typeface="Calibri"/>
                <a:ea typeface="Calibri"/>
                <a:cs typeface="Calibri"/>
              </a:rPr>
              <a:pPr/>
              <a:t> 2,110 </a:t>
            </a:fld>
            <a:endParaRPr lang="en-GB" sz="1700" b="0">
              <a:latin typeface="Arial" panose="020B0604020202020204" pitchFamily="34" charset="0"/>
              <a:cs typeface="Arial" panose="020B0604020202020204" pitchFamily="34" charset="0"/>
            </a:endParaRPr>
          </a:p>
        </xdr:txBody>
      </xdr:sp>
    </xdr:grpSp>
    <xdr:clientData/>
  </xdr:twoCellAnchor>
  <xdr:twoCellAnchor>
    <xdr:from>
      <xdr:col>26</xdr:col>
      <xdr:colOff>21771</xdr:colOff>
      <xdr:row>30</xdr:row>
      <xdr:rowOff>65315</xdr:rowOff>
    </xdr:from>
    <xdr:to>
      <xdr:col>29</xdr:col>
      <xdr:colOff>54428</xdr:colOff>
      <xdr:row>34</xdr:row>
      <xdr:rowOff>43549</xdr:rowOff>
    </xdr:to>
    <xdr:grpSp>
      <xdr:nvGrpSpPr>
        <xdr:cNvPr id="57" name="Group 56">
          <a:extLst>
            <a:ext uri="{FF2B5EF4-FFF2-40B4-BE49-F238E27FC236}">
              <a16:creationId xmlns:a16="http://schemas.microsoft.com/office/drawing/2014/main" id="{0467E4F8-243E-486D-B1C7-92DDEA8BB639}"/>
            </a:ext>
          </a:extLst>
        </xdr:cNvPr>
        <xdr:cNvGrpSpPr/>
      </xdr:nvGrpSpPr>
      <xdr:grpSpPr>
        <a:xfrm>
          <a:off x="15927179" y="5538836"/>
          <a:ext cx="1867897" cy="708037"/>
          <a:chOff x="217712" y="1371597"/>
          <a:chExt cx="1777322" cy="718463"/>
        </a:xfrm>
      </xdr:grpSpPr>
      <xdr:sp macro="" textlink="">
        <xdr:nvSpPr>
          <xdr:cNvPr id="58" name="TextBox 57">
            <a:extLst>
              <a:ext uri="{FF2B5EF4-FFF2-40B4-BE49-F238E27FC236}">
                <a16:creationId xmlns:a16="http://schemas.microsoft.com/office/drawing/2014/main" id="{2AA218B1-4C8E-EC27-3D58-25FD618FA4CE}"/>
              </a:ext>
            </a:extLst>
          </xdr:cNvPr>
          <xdr:cNvSpPr txBox="1"/>
        </xdr:nvSpPr>
        <xdr:spPr>
          <a:xfrm>
            <a:off x="217712" y="1371597"/>
            <a:ext cx="1777322" cy="3701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a:t>
            </a:r>
            <a:r>
              <a:rPr lang="en-GB" sz="1600" b="1" baseline="0"/>
              <a:t> Comments</a:t>
            </a:r>
            <a:endParaRPr lang="en-GB" sz="1200" b="1"/>
          </a:p>
        </xdr:txBody>
      </xdr:sp>
      <xdr:sp macro="" textlink="'Content Stats'!$E$80">
        <xdr:nvSpPr>
          <xdr:cNvPr id="59" name="TextBox 58">
            <a:extLst>
              <a:ext uri="{FF2B5EF4-FFF2-40B4-BE49-F238E27FC236}">
                <a16:creationId xmlns:a16="http://schemas.microsoft.com/office/drawing/2014/main" id="{51FDA3AB-BBEA-3EC8-72B9-99E3CD035AE7}"/>
              </a:ext>
            </a:extLst>
          </xdr:cNvPr>
          <xdr:cNvSpPr txBox="1"/>
        </xdr:nvSpPr>
        <xdr:spPr>
          <a:xfrm>
            <a:off x="804560" y="1741716"/>
            <a:ext cx="718453"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9A8766-3C9F-43B7-B3C9-2BF4DB9E06FB}" type="TxLink">
              <a:rPr lang="en-US" sz="1700" b="0" i="0" u="none" strike="noStrike">
                <a:solidFill>
                  <a:srgbClr val="000000"/>
                </a:solidFill>
                <a:latin typeface="Calibri"/>
                <a:ea typeface="Calibri"/>
                <a:cs typeface="Calibri"/>
              </a:rPr>
              <a:pPr/>
              <a:t> 38 </a:t>
            </a:fld>
            <a:endParaRPr lang="en-GB" sz="1700" b="0">
              <a:latin typeface="Arial" panose="020B0604020202020204" pitchFamily="34" charset="0"/>
              <a:cs typeface="Arial" panose="020B0604020202020204" pitchFamily="34" charset="0"/>
            </a:endParaRPr>
          </a:p>
        </xdr:txBody>
      </xdr:sp>
    </xdr:grpSp>
    <xdr:clientData/>
  </xdr:twoCellAnchor>
  <xdr:twoCellAnchor>
    <xdr:from>
      <xdr:col>26</xdr:col>
      <xdr:colOff>228601</xdr:colOff>
      <xdr:row>20</xdr:row>
      <xdr:rowOff>87088</xdr:rowOff>
    </xdr:from>
    <xdr:to>
      <xdr:col>28</xdr:col>
      <xdr:colOff>489859</xdr:colOff>
      <xdr:row>24</xdr:row>
      <xdr:rowOff>43548</xdr:rowOff>
    </xdr:to>
    <xdr:grpSp>
      <xdr:nvGrpSpPr>
        <xdr:cNvPr id="60" name="Group 59">
          <a:extLst>
            <a:ext uri="{FF2B5EF4-FFF2-40B4-BE49-F238E27FC236}">
              <a16:creationId xmlns:a16="http://schemas.microsoft.com/office/drawing/2014/main" id="{3913D883-89A7-4BA3-86D9-B4D78CCABA13}"/>
            </a:ext>
          </a:extLst>
        </xdr:cNvPr>
        <xdr:cNvGrpSpPr/>
      </xdr:nvGrpSpPr>
      <xdr:grpSpPr>
        <a:xfrm>
          <a:off x="16134009" y="3736102"/>
          <a:ext cx="1484751" cy="686263"/>
          <a:chOff x="217713" y="1415143"/>
          <a:chExt cx="1480458" cy="696688"/>
        </a:xfrm>
      </xdr:grpSpPr>
      <xdr:sp macro="" textlink="">
        <xdr:nvSpPr>
          <xdr:cNvPr id="61" name="TextBox 60">
            <a:extLst>
              <a:ext uri="{FF2B5EF4-FFF2-40B4-BE49-F238E27FC236}">
                <a16:creationId xmlns:a16="http://schemas.microsoft.com/office/drawing/2014/main" id="{75B67E79-E927-E892-7FBB-022109E62409}"/>
              </a:ext>
            </a:extLst>
          </xdr:cNvPr>
          <xdr:cNvSpPr txBox="1"/>
        </xdr:nvSpPr>
        <xdr:spPr>
          <a:xfrm>
            <a:off x="217713" y="1415143"/>
            <a:ext cx="1480458" cy="326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 </a:t>
            </a:r>
            <a:r>
              <a:rPr lang="en-GB" sz="1800" b="1"/>
              <a:t>Likes</a:t>
            </a:r>
            <a:endParaRPr lang="en-GB" sz="1200" b="1"/>
          </a:p>
        </xdr:txBody>
      </xdr:sp>
      <xdr:sp macro="" textlink="'Content Stats'!$D$80">
        <xdr:nvSpPr>
          <xdr:cNvPr id="62" name="TextBox 61">
            <a:extLst>
              <a:ext uri="{FF2B5EF4-FFF2-40B4-BE49-F238E27FC236}">
                <a16:creationId xmlns:a16="http://schemas.microsoft.com/office/drawing/2014/main" id="{C302373F-7DCC-60B2-E755-E7274E6E034F}"/>
              </a:ext>
            </a:extLst>
          </xdr:cNvPr>
          <xdr:cNvSpPr txBox="1"/>
        </xdr:nvSpPr>
        <xdr:spPr>
          <a:xfrm>
            <a:off x="489859" y="1763487"/>
            <a:ext cx="925282"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03647B-4124-498F-BAD5-AFA799E53EB3}" type="TxLink">
              <a:rPr lang="en-US" sz="1700" b="0" i="0" u="none" strike="noStrike">
                <a:solidFill>
                  <a:srgbClr val="000000"/>
                </a:solidFill>
                <a:latin typeface="Calibri"/>
                <a:ea typeface="Calibri"/>
                <a:cs typeface="Calibri"/>
              </a:rPr>
              <a:pPr/>
              <a:t> 1,870 </a:t>
            </a:fld>
            <a:endParaRPr lang="en-GB" sz="1700" b="0">
              <a:latin typeface="Arial" panose="020B0604020202020204" pitchFamily="34" charset="0"/>
              <a:cs typeface="Arial" panose="020B0604020202020204" pitchFamily="34" charset="0"/>
            </a:endParaRPr>
          </a:p>
        </xdr:txBody>
      </xdr:sp>
    </xdr:grpSp>
    <xdr:clientData/>
  </xdr:twoCellAnchor>
  <xdr:twoCellAnchor>
    <xdr:from>
      <xdr:col>26</xdr:col>
      <xdr:colOff>206830</xdr:colOff>
      <xdr:row>35</xdr:row>
      <xdr:rowOff>32657</xdr:rowOff>
    </xdr:from>
    <xdr:to>
      <xdr:col>28</xdr:col>
      <xdr:colOff>566058</xdr:colOff>
      <xdr:row>38</xdr:row>
      <xdr:rowOff>163291</xdr:rowOff>
    </xdr:to>
    <xdr:grpSp>
      <xdr:nvGrpSpPr>
        <xdr:cNvPr id="63" name="Group 62">
          <a:extLst>
            <a:ext uri="{FF2B5EF4-FFF2-40B4-BE49-F238E27FC236}">
              <a16:creationId xmlns:a16="http://schemas.microsoft.com/office/drawing/2014/main" id="{DD679276-A189-487B-AEAE-CFB5AC77A330}"/>
            </a:ext>
          </a:extLst>
        </xdr:cNvPr>
        <xdr:cNvGrpSpPr/>
      </xdr:nvGrpSpPr>
      <xdr:grpSpPr>
        <a:xfrm>
          <a:off x="16112238" y="6418432"/>
          <a:ext cx="1582721" cy="677986"/>
          <a:chOff x="217713" y="1404255"/>
          <a:chExt cx="1578428" cy="685805"/>
        </a:xfrm>
      </xdr:grpSpPr>
      <xdr:sp macro="" textlink="">
        <xdr:nvSpPr>
          <xdr:cNvPr id="64" name="TextBox 63">
            <a:extLst>
              <a:ext uri="{FF2B5EF4-FFF2-40B4-BE49-F238E27FC236}">
                <a16:creationId xmlns:a16="http://schemas.microsoft.com/office/drawing/2014/main" id="{A3B42C22-8014-6C9E-1884-F03F7DC0730F}"/>
              </a:ext>
            </a:extLst>
          </xdr:cNvPr>
          <xdr:cNvSpPr txBox="1"/>
        </xdr:nvSpPr>
        <xdr:spPr>
          <a:xfrm>
            <a:off x="217713" y="1404255"/>
            <a:ext cx="1578428" cy="3374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Average</a:t>
            </a:r>
            <a:r>
              <a:rPr lang="en-GB" sz="1600" b="1" baseline="0"/>
              <a:t> Shares</a:t>
            </a:r>
            <a:endParaRPr lang="en-GB" sz="1200" b="1"/>
          </a:p>
        </xdr:txBody>
      </xdr:sp>
      <xdr:sp macro="" textlink="'Content Stats'!$C$80">
        <xdr:nvSpPr>
          <xdr:cNvPr id="65" name="TextBox 64">
            <a:extLst>
              <a:ext uri="{FF2B5EF4-FFF2-40B4-BE49-F238E27FC236}">
                <a16:creationId xmlns:a16="http://schemas.microsoft.com/office/drawing/2014/main" id="{1C60F67C-48D6-076E-3E15-57954C2F3323}"/>
              </a:ext>
            </a:extLst>
          </xdr:cNvPr>
          <xdr:cNvSpPr txBox="1"/>
        </xdr:nvSpPr>
        <xdr:spPr>
          <a:xfrm>
            <a:off x="642258" y="1741716"/>
            <a:ext cx="772882" cy="3483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DA5FC7-FBBC-431E-B994-03BAF9EF7C98}" type="TxLink">
              <a:rPr lang="en-US" sz="1700" b="0" i="0" u="none" strike="noStrike">
                <a:solidFill>
                  <a:srgbClr val="000000"/>
                </a:solidFill>
                <a:latin typeface="Calibri"/>
                <a:ea typeface="Calibri"/>
                <a:cs typeface="Calibri"/>
              </a:rPr>
              <a:pPr/>
              <a:t> 632 </a:t>
            </a:fld>
            <a:endParaRPr lang="en-GB" sz="1700" b="0">
              <a:latin typeface="Arial" panose="020B0604020202020204" pitchFamily="34" charset="0"/>
              <a:cs typeface="Arial" panose="020B0604020202020204" pitchFamily="34" charset="0"/>
            </a:endParaRPr>
          </a:p>
        </xdr:txBody>
      </xdr:sp>
    </xdr:grpSp>
    <xdr:clientData/>
  </xdr:twoCellAnchor>
  <xdr:twoCellAnchor>
    <xdr:from>
      <xdr:col>3</xdr:col>
      <xdr:colOff>203916</xdr:colOff>
      <xdr:row>19</xdr:row>
      <xdr:rowOff>42929</xdr:rowOff>
    </xdr:from>
    <xdr:to>
      <xdr:col>10</xdr:col>
      <xdr:colOff>461493</xdr:colOff>
      <xdr:row>40</xdr:row>
      <xdr:rowOff>118056</xdr:rowOff>
    </xdr:to>
    <xdr:grpSp>
      <xdr:nvGrpSpPr>
        <xdr:cNvPr id="45" name="Group 44">
          <a:extLst>
            <a:ext uri="{FF2B5EF4-FFF2-40B4-BE49-F238E27FC236}">
              <a16:creationId xmlns:a16="http://schemas.microsoft.com/office/drawing/2014/main" id="{DB99E92C-93D1-4373-860A-1C5993A2141A}"/>
            </a:ext>
          </a:extLst>
        </xdr:cNvPr>
        <xdr:cNvGrpSpPr/>
      </xdr:nvGrpSpPr>
      <xdr:grpSpPr>
        <a:xfrm>
          <a:off x="2039155" y="3509492"/>
          <a:ext cx="4539803" cy="3906592"/>
          <a:chOff x="528802" y="1266497"/>
          <a:chExt cx="7363326" cy="3132221"/>
        </a:xfrm>
        <a:effectLst>
          <a:outerShdw blurRad="63500" sx="102000" sy="102000" algn="ctr" rotWithShape="0">
            <a:prstClr val="black">
              <a:alpha val="40000"/>
            </a:prstClr>
          </a:outerShdw>
        </a:effectLst>
      </xdr:grpSpPr>
      <xdr:graphicFrame macro="">
        <xdr:nvGraphicFramePr>
          <xdr:cNvPr id="46" name="Chart 45">
            <a:extLst>
              <a:ext uri="{FF2B5EF4-FFF2-40B4-BE49-F238E27FC236}">
                <a16:creationId xmlns:a16="http://schemas.microsoft.com/office/drawing/2014/main" id="{340FA969-5D4A-7043-2608-1754568607C1}"/>
              </a:ext>
            </a:extLst>
          </xdr:cNvPr>
          <xdr:cNvGraphicFramePr/>
        </xdr:nvGraphicFramePr>
        <xdr:xfrm>
          <a:off x="528802" y="1266497"/>
          <a:ext cx="7363326" cy="3132221"/>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47" name="Chart 46">
            <a:extLst>
              <a:ext uri="{FF2B5EF4-FFF2-40B4-BE49-F238E27FC236}">
                <a16:creationId xmlns:a16="http://schemas.microsoft.com/office/drawing/2014/main" id="{231105F6-7077-10FB-42F8-AE2F94BA7AA1}"/>
              </a:ext>
            </a:extLst>
          </xdr:cNvPr>
          <xdr:cNvGraphicFramePr>
            <a:graphicFrameLocks/>
          </xdr:cNvGraphicFramePr>
        </xdr:nvGraphicFramePr>
        <xdr:xfrm>
          <a:off x="5119652" y="1558387"/>
          <a:ext cx="2685439" cy="1343062"/>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160421</xdr:colOff>
      <xdr:row>9</xdr:row>
      <xdr:rowOff>120315</xdr:rowOff>
    </xdr:from>
    <xdr:to>
      <xdr:col>16</xdr:col>
      <xdr:colOff>208547</xdr:colOff>
      <xdr:row>26</xdr:row>
      <xdr:rowOff>116305</xdr:rowOff>
    </xdr:to>
    <xdr:grpSp>
      <xdr:nvGrpSpPr>
        <xdr:cNvPr id="9" name="Group 8">
          <a:extLst>
            <a:ext uri="{FF2B5EF4-FFF2-40B4-BE49-F238E27FC236}">
              <a16:creationId xmlns:a16="http://schemas.microsoft.com/office/drawing/2014/main" id="{276E8BED-B794-EDDA-1A6F-0B8F1B8151EE}"/>
            </a:ext>
          </a:extLst>
        </xdr:cNvPr>
        <xdr:cNvGrpSpPr/>
      </xdr:nvGrpSpPr>
      <xdr:grpSpPr>
        <a:xfrm>
          <a:off x="4580021" y="1780673"/>
          <a:ext cx="7363326" cy="3132221"/>
          <a:chOff x="4580021" y="1780673"/>
          <a:chExt cx="7363326" cy="3132221"/>
        </a:xfrm>
      </xdr:grpSpPr>
      <xdr:graphicFrame macro="">
        <xdr:nvGraphicFramePr>
          <xdr:cNvPr id="7" name="Chart 6">
            <a:extLst>
              <a:ext uri="{FF2B5EF4-FFF2-40B4-BE49-F238E27FC236}">
                <a16:creationId xmlns:a16="http://schemas.microsoft.com/office/drawing/2014/main" id="{387895BC-4E02-7917-77FE-B219604E2A7D}"/>
              </a:ext>
            </a:extLst>
          </xdr:cNvPr>
          <xdr:cNvGraphicFramePr/>
        </xdr:nvGraphicFramePr>
        <xdr:xfrm>
          <a:off x="4580021" y="1780673"/>
          <a:ext cx="7363326" cy="3132221"/>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5BC8D991-D74B-4DF3-BD25-6BC54DB94EE6}"/>
              </a:ext>
            </a:extLst>
          </xdr:cNvPr>
          <xdr:cNvGraphicFramePr>
            <a:graphicFrameLocks/>
          </xdr:cNvGraphicFramePr>
        </xdr:nvGraphicFramePr>
        <xdr:xfrm>
          <a:off x="9789617" y="1973177"/>
          <a:ext cx="2025393" cy="1596192"/>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228600</xdr:colOff>
      <xdr:row>2</xdr:row>
      <xdr:rowOff>68580</xdr:rowOff>
    </xdr:from>
    <xdr:to>
      <xdr:col>15</xdr:col>
      <xdr:colOff>403860</xdr:colOff>
      <xdr:row>22</xdr:row>
      <xdr:rowOff>175260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8FFC398-F145-A36B-6B15-26B1C69DAE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94120" y="434340"/>
              <a:ext cx="3832860" cy="37642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15240</xdr:colOff>
      <xdr:row>2</xdr:row>
      <xdr:rowOff>91440</xdr:rowOff>
    </xdr:from>
    <xdr:to>
      <xdr:col>15</xdr:col>
      <xdr:colOff>358140</xdr:colOff>
      <xdr:row>25</xdr:row>
      <xdr:rowOff>83820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928C3490-1E70-3E9E-FF58-CAE0B3E53B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2840" y="457200"/>
              <a:ext cx="6438900" cy="41986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45.887066319447" createdVersion="8" refreshedVersion="8" minRefreshableVersion="3" recordCount="753" xr:uid="{8F44A7C9-F254-4E1A-B935-FC001BC0DBB0}">
  <cacheSource type="worksheet">
    <worksheetSource ref="A1:B754" sheet="reach"/>
  </cacheSource>
  <cacheFields count="5">
    <cacheField name="Date" numFmtId="14">
      <sharedItems containsSemiMixedTypes="0" containsNonDate="0" containsDate="1" containsString="0" minDate="2022-01-09T00:00:00" maxDate="2024-02-01T00:00:00" count="753">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Instagram reach" numFmtId="0">
      <sharedItems containsSemiMixedTypes="0" containsString="0" containsNumber="1" containsInteger="1" minValue="286" maxValue="352875" count="745">
        <n v="4112"/>
        <n v="20987"/>
        <n v="28003"/>
        <n v="16547"/>
        <n v="19299"/>
        <n v="24416"/>
        <n v="33086"/>
        <n v="17874"/>
        <n v="18673"/>
        <n v="16161"/>
        <n v="14928"/>
        <n v="20146"/>
        <n v="27486"/>
        <n v="27397"/>
        <n v="41642"/>
        <n v="44862"/>
        <n v="21078"/>
        <n v="12643"/>
        <n v="16411"/>
        <n v="16744"/>
        <n v="12542"/>
        <n v="11845"/>
        <n v="9028"/>
        <n v="12247"/>
        <n v="8187"/>
        <n v="6372"/>
        <n v="2768"/>
        <n v="2144"/>
        <n v="5880"/>
        <n v="3054"/>
        <n v="2019"/>
        <n v="2792"/>
        <n v="3032"/>
        <n v="4425"/>
        <n v="2880"/>
        <n v="4957"/>
        <n v="4551"/>
        <n v="3376"/>
        <n v="7256"/>
        <n v="3684"/>
        <n v="6077"/>
        <n v="2800"/>
        <n v="9370"/>
        <n v="9729"/>
        <n v="3076"/>
        <n v="6001"/>
        <n v="1915"/>
        <n v="3126"/>
        <n v="4165"/>
        <n v="3907"/>
        <n v="3365"/>
        <n v="5805"/>
        <n v="11204"/>
        <n v="9440"/>
        <n v="17704"/>
        <n v="15886"/>
        <n v="21173"/>
        <n v="23647"/>
        <n v="32961"/>
        <n v="45301"/>
        <n v="42328"/>
        <n v="28108"/>
        <n v="25980"/>
        <n v="42097"/>
        <n v="53940"/>
        <n v="102144"/>
        <n v="65322"/>
        <n v="32658"/>
        <n v="30770"/>
        <n v="56445"/>
        <n v="43978"/>
        <n v="35291"/>
        <n v="58837"/>
        <n v="116328"/>
        <n v="69454"/>
        <n v="34523"/>
        <n v="25086"/>
        <n v="28013"/>
        <n v="27042"/>
        <n v="33389"/>
        <n v="40996"/>
        <n v="36880"/>
        <n v="16389"/>
        <n v="11999"/>
        <n v="11537"/>
        <n v="10056"/>
        <n v="7659"/>
        <n v="4775"/>
        <n v="7322"/>
        <n v="10723"/>
        <n v="12928"/>
        <n v="7812"/>
        <n v="21377"/>
        <n v="15766"/>
        <n v="17602"/>
        <n v="13723"/>
        <n v="11947"/>
        <n v="9056"/>
        <n v="4460"/>
        <n v="3860"/>
        <n v="6109"/>
        <n v="2685"/>
        <n v="1343"/>
        <n v="1013"/>
        <n v="2811"/>
        <n v="526"/>
        <n v="509"/>
        <n v="834"/>
        <n v="2033"/>
        <n v="892"/>
        <n v="1480"/>
        <n v="286"/>
        <n v="3493"/>
        <n v="6846"/>
        <n v="3279"/>
        <n v="2088"/>
        <n v="2656"/>
        <n v="7138"/>
        <n v="3192"/>
        <n v="3397"/>
        <n v="2130"/>
        <n v="15038"/>
        <n v="1673"/>
        <n v="1815"/>
        <n v="1191"/>
        <n v="2276"/>
        <n v="1862"/>
        <n v="2851"/>
        <n v="7857"/>
        <n v="2542"/>
        <n v="2113"/>
        <n v="2038"/>
        <n v="2641"/>
        <n v="494"/>
        <n v="2017"/>
        <n v="2006"/>
        <n v="1166"/>
        <n v="440"/>
        <n v="355"/>
        <n v="843"/>
        <n v="1262"/>
        <n v="1134"/>
        <n v="767"/>
        <n v="393"/>
        <n v="6811"/>
        <n v="2693"/>
        <n v="2270"/>
        <n v="4275"/>
        <n v="10206"/>
        <n v="2796"/>
        <n v="2298"/>
        <n v="7818"/>
        <n v="2591"/>
        <n v="1820"/>
        <n v="785"/>
        <n v="435"/>
        <n v="686"/>
        <n v="2411"/>
        <n v="1573"/>
        <n v="1801"/>
        <n v="850"/>
        <n v="6259"/>
        <n v="3583"/>
        <n v="2291"/>
        <n v="6249"/>
        <n v="3847"/>
        <n v="5347"/>
        <n v="1938"/>
        <n v="1157"/>
        <n v="741"/>
        <n v="3136"/>
        <n v="12043"/>
        <n v="7909"/>
        <n v="7350"/>
        <n v="12570"/>
        <n v="5222"/>
        <n v="3827"/>
        <n v="19758"/>
        <n v="28038"/>
        <n v="33174"/>
        <n v="23528"/>
        <n v="25992"/>
        <n v="71353"/>
        <n v="81217"/>
        <n v="69851"/>
        <n v="46667"/>
        <n v="58174"/>
        <n v="23523"/>
        <n v="23275"/>
        <n v="17090"/>
        <n v="15486"/>
        <n v="12142"/>
        <n v="35180"/>
        <n v="28619"/>
        <n v="21059"/>
        <n v="22340"/>
        <n v="21649"/>
        <n v="26917"/>
        <n v="10563"/>
        <n v="8986"/>
        <n v="12433"/>
        <n v="9492"/>
        <n v="31641"/>
        <n v="21572"/>
        <n v="20504"/>
        <n v="35029"/>
        <n v="51681"/>
        <n v="36099"/>
        <n v="27813"/>
        <n v="26208"/>
        <n v="21255"/>
        <n v="27681"/>
        <n v="37450"/>
        <n v="15417"/>
        <n v="20268"/>
        <n v="22571"/>
        <n v="23244"/>
        <n v="46712"/>
        <n v="74776"/>
        <n v="93008"/>
        <n v="75342"/>
        <n v="79892"/>
        <n v="66216"/>
        <n v="55837"/>
        <n v="51082"/>
        <n v="32840"/>
        <n v="41645"/>
        <n v="53854"/>
        <n v="57294"/>
        <n v="52790"/>
        <n v="31149"/>
        <n v="37829"/>
        <n v="22786"/>
        <n v="18282"/>
        <n v="17868"/>
        <n v="14740"/>
        <n v="9524"/>
        <n v="6040"/>
        <n v="3515"/>
        <n v="16348"/>
        <n v="11740"/>
        <n v="13732"/>
        <n v="8884"/>
        <n v="4684"/>
        <n v="36445"/>
        <n v="22592"/>
        <n v="24188"/>
        <n v="19162"/>
        <n v="24017"/>
        <n v="47147"/>
        <n v="55624"/>
        <n v="24424"/>
        <n v="12786"/>
        <n v="13574"/>
        <n v="13818"/>
        <n v="10877"/>
        <n v="21301"/>
        <n v="15398"/>
        <n v="13871"/>
        <n v="19857"/>
        <n v="20804"/>
        <n v="29154"/>
        <n v="47324"/>
        <n v="40118"/>
        <n v="46622"/>
        <n v="32316"/>
        <n v="38824"/>
        <n v="35390"/>
        <n v="25740"/>
        <n v="15019"/>
        <n v="14003"/>
        <n v="14153"/>
        <n v="13349"/>
        <n v="12637"/>
        <n v="11026"/>
        <n v="8556"/>
        <n v="10226"/>
        <n v="6960"/>
        <n v="11653"/>
        <n v="7658"/>
        <n v="8206"/>
        <n v="4785"/>
        <n v="11779"/>
        <n v="24779"/>
        <n v="18095"/>
        <n v="16019"/>
        <n v="9439"/>
        <n v="9853"/>
        <n v="10350"/>
        <n v="9387"/>
        <n v="9187"/>
        <n v="13581"/>
        <n v="9211"/>
        <n v="11680"/>
        <n v="10912"/>
        <n v="10489"/>
        <n v="11082"/>
        <n v="10833"/>
        <n v="9822"/>
        <n v="8435"/>
        <n v="8328"/>
        <n v="9911"/>
        <n v="10026"/>
        <n v="8455"/>
        <n v="19825"/>
        <n v="12745"/>
        <n v="20277"/>
        <n v="12830"/>
        <n v="19931"/>
        <n v="9698"/>
        <n v="7689"/>
        <n v="9661"/>
        <n v="8073"/>
        <n v="9117"/>
        <n v="6012"/>
        <n v="8298"/>
        <n v="19326"/>
        <n v="6687"/>
        <n v="23559"/>
        <n v="15266"/>
        <n v="24547"/>
        <n v="35414"/>
        <n v="30583"/>
        <n v="32112"/>
        <n v="30851"/>
        <n v="39611"/>
        <n v="62370"/>
        <n v="66801"/>
        <n v="51602"/>
        <n v="39309"/>
        <n v="39655"/>
        <n v="38036"/>
        <n v="32650"/>
        <n v="29979"/>
        <n v="29539"/>
        <n v="49355"/>
        <n v="48435"/>
        <n v="40130"/>
        <n v="49953"/>
        <n v="75025"/>
        <n v="88250"/>
        <n v="83710"/>
        <n v="73061"/>
        <n v="79516"/>
        <n v="68559"/>
        <n v="81265"/>
        <n v="87274"/>
        <n v="90302"/>
        <n v="89972"/>
        <n v="73967"/>
        <n v="80209"/>
        <n v="53681"/>
        <n v="46612"/>
        <n v="45428"/>
        <n v="48226"/>
        <n v="42266"/>
        <n v="34559"/>
        <n v="31635"/>
        <n v="31593"/>
        <n v="25577"/>
        <n v="22213"/>
        <n v="22909"/>
        <n v="19496"/>
        <n v="20459"/>
        <n v="18941"/>
        <n v="17122"/>
        <n v="15259"/>
        <n v="30096"/>
        <n v="16417"/>
        <n v="35283"/>
        <n v="14660"/>
        <n v="23009"/>
        <n v="26388"/>
        <n v="41960"/>
        <n v="18761"/>
        <n v="47536"/>
        <n v="22538"/>
        <n v="32494"/>
        <n v="16880"/>
        <n v="27016"/>
        <n v="17937"/>
        <n v="36689"/>
        <n v="14542"/>
        <n v="18567"/>
        <n v="14265"/>
        <n v="16450"/>
        <n v="16016"/>
        <n v="15320"/>
        <n v="13084"/>
        <n v="12947"/>
        <n v="24953"/>
        <n v="14073"/>
        <n v="5135"/>
        <n v="10927"/>
        <n v="13279"/>
        <n v="7768"/>
        <n v="9803"/>
        <n v="14248"/>
        <n v="11959"/>
        <n v="7123"/>
        <n v="8088"/>
        <n v="6175"/>
        <n v="8274"/>
        <n v="8569"/>
        <n v="14626"/>
        <n v="12427"/>
        <n v="5799"/>
        <n v="14537"/>
        <n v="13187"/>
        <n v="12025"/>
        <n v="9454"/>
        <n v="45333"/>
        <n v="25792"/>
        <n v="30247"/>
        <n v="21611"/>
        <n v="21416"/>
        <n v="18954"/>
        <n v="19478"/>
        <n v="14656"/>
        <n v="17568"/>
        <n v="31855"/>
        <n v="22575"/>
        <n v="9970"/>
        <n v="19647"/>
        <n v="11301"/>
        <n v="39830"/>
        <n v="30813"/>
        <n v="24163"/>
        <n v="21989"/>
        <n v="11606"/>
        <n v="24835"/>
        <n v="29430"/>
        <n v="12958"/>
        <n v="15583"/>
        <n v="13152"/>
        <n v="13969"/>
        <n v="8820"/>
        <n v="19409"/>
        <n v="13453"/>
        <n v="15033"/>
        <n v="11399"/>
        <n v="10892"/>
        <n v="53287"/>
        <n v="19234"/>
        <n v="13231"/>
        <n v="10090"/>
        <n v="17425"/>
        <n v="19269"/>
        <n v="14805"/>
        <n v="19689"/>
        <n v="20627"/>
        <n v="10261"/>
        <n v="9437"/>
        <n v="16290"/>
        <n v="13132"/>
        <n v="7681"/>
        <n v="7970"/>
        <n v="11249"/>
        <n v="8920"/>
        <n v="15262"/>
        <n v="16960"/>
        <n v="15615"/>
        <n v="6747"/>
        <n v="8060"/>
        <n v="8212"/>
        <n v="15545"/>
        <n v="31035"/>
        <n v="32378"/>
        <n v="31429"/>
        <n v="20506"/>
        <n v="13472"/>
        <n v="27194"/>
        <n v="34448"/>
        <n v="36602"/>
        <n v="38631"/>
        <n v="33286"/>
        <n v="30533"/>
        <n v="30105"/>
        <n v="52220"/>
        <n v="44324"/>
        <n v="33778"/>
        <n v="56328"/>
        <n v="71004"/>
        <n v="122326"/>
        <n v="136843"/>
        <n v="111135"/>
        <n v="113277"/>
        <n v="145184"/>
        <n v="149297"/>
        <n v="111666"/>
        <n v="89277"/>
        <n v="88908"/>
        <n v="77750"/>
        <n v="61852"/>
        <n v="86286"/>
        <n v="72052"/>
        <n v="65697"/>
        <n v="55178"/>
        <n v="57814"/>
        <n v="57986"/>
        <n v="61982"/>
        <n v="65789"/>
        <n v="62652"/>
        <n v="55588"/>
        <n v="76732"/>
        <n v="68820"/>
        <n v="47200"/>
        <n v="67243"/>
        <n v="85915"/>
        <n v="64532"/>
        <n v="50737"/>
        <n v="39000"/>
        <n v="34812"/>
        <n v="30806"/>
        <n v="45574"/>
        <n v="43369"/>
        <n v="33570"/>
        <n v="25482"/>
        <n v="21212"/>
        <n v="20688"/>
        <n v="17429"/>
        <n v="29480"/>
        <n v="25027"/>
        <n v="24432"/>
        <n v="29089"/>
        <n v="54387"/>
        <n v="36281"/>
        <n v="40275"/>
        <n v="28641"/>
        <n v="51944"/>
        <n v="38020"/>
        <n v="32260"/>
        <n v="51256"/>
        <n v="42683"/>
        <n v="33826"/>
        <n v="29306"/>
        <n v="30808"/>
        <n v="31820"/>
        <n v="40212"/>
        <n v="30461"/>
        <n v="26904"/>
        <n v="20941"/>
        <n v="19903"/>
        <n v="17637"/>
        <n v="22851"/>
        <n v="32651"/>
        <n v="42303"/>
        <n v="56211"/>
        <n v="63221"/>
        <n v="56787"/>
        <n v="55747"/>
        <n v="63188"/>
        <n v="63648"/>
        <n v="46059"/>
        <n v="43595"/>
        <n v="42336"/>
        <n v="35546"/>
        <n v="40656"/>
        <n v="32341"/>
        <n v="36382"/>
        <n v="18998"/>
        <n v="17594"/>
        <n v="25899"/>
        <n v="32754"/>
        <n v="22673"/>
        <n v="26812"/>
        <n v="24858"/>
        <n v="22806"/>
        <n v="15137"/>
        <n v="30244"/>
        <n v="21086"/>
        <n v="16546"/>
        <n v="13998"/>
        <n v="10048"/>
        <n v="24522"/>
        <n v="12135"/>
        <n v="12081"/>
        <n v="29039"/>
        <n v="33961"/>
        <n v="67344"/>
        <n v="29297"/>
        <n v="37633"/>
        <n v="29320"/>
        <n v="40166"/>
        <n v="23411"/>
        <n v="26870"/>
        <n v="21009"/>
        <n v="20279"/>
        <n v="30034"/>
        <n v="24183"/>
        <n v="23679"/>
        <n v="10308"/>
        <n v="39899"/>
        <n v="18694"/>
        <n v="10932"/>
        <n v="13218"/>
        <n v="11405"/>
        <n v="13906"/>
        <n v="11514"/>
        <n v="9858"/>
        <n v="12009"/>
        <n v="8473"/>
        <n v="12521"/>
        <n v="10587"/>
        <n v="13253"/>
        <n v="5623"/>
        <n v="10955"/>
        <n v="8647"/>
        <n v="24127"/>
        <n v="14249"/>
        <n v="18856"/>
        <n v="12454"/>
        <n v="12272"/>
        <n v="7631"/>
        <n v="13894"/>
        <n v="16117"/>
        <n v="9389"/>
        <n v="8876"/>
        <n v="11442"/>
        <n v="8577"/>
        <n v="11137"/>
        <n v="36920"/>
        <n v="22259"/>
        <n v="20191"/>
        <n v="14103"/>
        <n v="28613"/>
        <n v="24945"/>
        <n v="22726"/>
        <n v="13564"/>
        <n v="15087"/>
        <n v="30832"/>
        <n v="28063"/>
        <n v="25559"/>
        <n v="23405"/>
        <n v="21080"/>
        <n v="15354"/>
        <n v="14221"/>
        <n v="12806"/>
        <n v="16433"/>
        <n v="13642"/>
        <n v="23721"/>
        <n v="16616"/>
        <n v="17400"/>
        <n v="13543"/>
        <n v="19379"/>
        <n v="24288"/>
        <n v="18571"/>
        <n v="35736"/>
        <n v="18118"/>
        <n v="18842"/>
        <n v="13465"/>
        <n v="7586"/>
        <n v="24168"/>
        <n v="22711"/>
        <n v="13710"/>
        <n v="9627"/>
        <n v="21940"/>
        <n v="9181"/>
        <n v="12243"/>
        <n v="11109"/>
        <n v="30516"/>
        <n v="19412"/>
        <n v="18621"/>
        <n v="9361"/>
        <n v="9196"/>
        <n v="6995"/>
        <n v="9770"/>
        <n v="9765"/>
        <n v="7777"/>
        <n v="4451"/>
        <n v="3221"/>
        <n v="2357"/>
        <n v="9521"/>
        <n v="5973"/>
        <n v="9134"/>
        <n v="13570"/>
        <n v="13406"/>
        <n v="8656"/>
        <n v="9857"/>
        <n v="7592"/>
        <n v="9789"/>
        <n v="6933"/>
        <n v="5228"/>
        <n v="9239"/>
        <n v="10749"/>
        <n v="5758"/>
        <n v="8821"/>
        <n v="9707"/>
        <n v="25505"/>
        <n v="34870"/>
        <n v="103997"/>
        <n v="150882"/>
        <n v="98289"/>
        <n v="296280"/>
        <n v="352875"/>
        <n v="88949"/>
        <n v="66934"/>
        <n v="70773"/>
        <n v="49440"/>
        <n v="74783"/>
        <n v="50691"/>
        <n v="50195"/>
        <n v="72633"/>
        <n v="81047"/>
        <n v="73546"/>
        <n v="49465"/>
        <n v="42714"/>
        <n v="58858"/>
        <n v="66489"/>
        <n v="44917"/>
        <n v="36780"/>
        <n v="26088"/>
        <n v="29906"/>
        <n v="35002"/>
        <n v="32999"/>
        <n v="59268"/>
        <n v="42854"/>
        <n v="25334"/>
        <n v="19334"/>
        <n v="29427"/>
        <n v="42865"/>
        <n v="39754"/>
        <n v="30212"/>
        <n v="36272"/>
        <n v="15065"/>
        <n v="20314"/>
        <n v="21815"/>
        <n v="14971"/>
        <n v="14993"/>
        <n v="34961"/>
        <n v="34716"/>
        <n v="35033"/>
        <n v="16620"/>
        <n v="10446"/>
        <n v="9631"/>
        <n v="14921"/>
        <n v="9268"/>
        <n v="21153"/>
        <n v="20616"/>
        <n v="7802"/>
        <n v="9649"/>
        <n v="13168"/>
        <n v="16042"/>
        <n v="13086"/>
        <n v="15702"/>
      </sharedItems>
    </cacheField>
    <cacheField name="Months (Date)" numFmtId="0" databaseField="0">
      <fieldGroup base="0">
        <rangePr groupBy="months" startDate="2022-01-09T00:00:00" endDate="2024-02-01T00:00:00"/>
        <groupItems count="14">
          <s v="&lt;09-01-2022"/>
          <s v="Jan"/>
          <s v="Feb"/>
          <s v="Mar"/>
          <s v="Apr"/>
          <s v="May"/>
          <s v="Jun"/>
          <s v="Jul"/>
          <s v="Aug"/>
          <s v="Sep"/>
          <s v="Oct"/>
          <s v="Nov"/>
          <s v="Dec"/>
          <s v="&gt;01-02-2024"/>
        </groupItems>
      </fieldGroup>
    </cacheField>
    <cacheField name="Quarters (Date)" numFmtId="0" databaseField="0">
      <fieldGroup base="0">
        <rangePr groupBy="quarters" startDate="2022-01-09T00:00:00" endDate="2024-02-01T00:00:00"/>
        <groupItems count="6">
          <s v="&lt;09-01-2022"/>
          <s v="Qtr1"/>
          <s v="Qtr2"/>
          <s v="Qtr3"/>
          <s v="Qtr4"/>
          <s v="&gt;01-02-2024"/>
        </groupItems>
      </fieldGroup>
    </cacheField>
    <cacheField name="Years (Date)" numFmtId="0" databaseField="0">
      <fieldGroup base="0">
        <rangePr groupBy="years" startDate="2022-01-09T00:00:00" endDate="2024-02-01T00:00:00"/>
        <groupItems count="5">
          <s v="&lt;09-0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46.884309374997" createdVersion="8" refreshedVersion="8" minRefreshableVersion="3" recordCount="753" xr:uid="{AFA71469-46BC-4A5D-89F8-E159B7A87721}">
  <cacheSource type="worksheet">
    <worksheetSource ref="A1:B754" sheet="profile_visits"/>
  </cacheSource>
  <cacheFields count="5">
    <cacheField name="Date" numFmtId="14">
      <sharedItems containsSemiMixedTypes="0" containsNonDate="0" containsDate="1" containsString="0" minDate="2022-01-09T00:00:00" maxDate="2024-02-01T00:00:00" count="753">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Instagram followers visit" numFmtId="0">
      <sharedItems containsSemiMixedTypes="0" containsString="0" containsNumber="1" containsInteger="1" minValue="123" maxValue="6819"/>
    </cacheField>
    <cacheField name="Months (Date)" numFmtId="0" databaseField="0">
      <fieldGroup base="0">
        <rangePr groupBy="months" startDate="2022-01-09T00:00:00" endDate="2024-02-01T00:00:00"/>
        <groupItems count="14">
          <s v="&lt;09-01-2022"/>
          <s v="Jan"/>
          <s v="Feb"/>
          <s v="Mar"/>
          <s v="Apr"/>
          <s v="May"/>
          <s v="Jun"/>
          <s v="Jul"/>
          <s v="Aug"/>
          <s v="Sep"/>
          <s v="Oct"/>
          <s v="Nov"/>
          <s v="Dec"/>
          <s v="&gt;01-02-2024"/>
        </groupItems>
      </fieldGroup>
    </cacheField>
    <cacheField name="Quarters (Date)" numFmtId="0" databaseField="0">
      <fieldGroup base="0">
        <rangePr groupBy="quarters" startDate="2022-01-09T00:00:00" endDate="2024-02-01T00:00:00"/>
        <groupItems count="6">
          <s v="&lt;09-01-2022"/>
          <s v="Qtr1"/>
          <s v="Qtr2"/>
          <s v="Qtr3"/>
          <s v="Qtr4"/>
          <s v="&gt;01-02-2024"/>
        </groupItems>
      </fieldGroup>
    </cacheField>
    <cacheField name="Years (Date)" numFmtId="0" databaseField="0">
      <fieldGroup base="0">
        <rangePr groupBy="years" startDate="2022-01-09T00:00:00" endDate="2024-02-01T00:00:00"/>
        <groupItems count="5">
          <s v="&lt;09-0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48.402290046295" createdVersion="8" refreshedVersion="8" minRefreshableVersion="3" recordCount="437" xr:uid="{1FF8073C-6A0D-438A-B1A0-85079CF94DB2}">
  <cacheSource type="worksheet">
    <worksheetSource ref="A1:B438" sheet="new_followers"/>
  </cacheSource>
  <cacheFields count="5">
    <cacheField name="Date" numFmtId="14">
      <sharedItems containsSemiMixedTypes="0" containsNonDate="0" containsDate="1" containsString="0" minDate="2022-11-21T00:00:00" maxDate="2024-02-01T00:00:00" count="437">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4"/>
    </cacheField>
    <cacheField name="New Instagram followers" numFmtId="0">
      <sharedItems containsSemiMixedTypes="0" containsString="0" containsNumber="1" containsInteger="1" minValue="59" maxValue="1811"/>
    </cacheField>
    <cacheField name="Months (Date)" numFmtId="0" databaseField="0">
      <fieldGroup base="0">
        <rangePr groupBy="months" startDate="2022-11-21T00:00:00" endDate="2024-02-01T00:00:00"/>
        <groupItems count="14">
          <s v="&lt;21-11-2022"/>
          <s v="Jan"/>
          <s v="Feb"/>
          <s v="Mar"/>
          <s v="Apr"/>
          <s v="May"/>
          <s v="Jun"/>
          <s v="Jul"/>
          <s v="Aug"/>
          <s v="Sep"/>
          <s v="Oct"/>
          <s v="Nov"/>
          <s v="Dec"/>
          <s v="&gt;01-02-2024"/>
        </groupItems>
      </fieldGroup>
    </cacheField>
    <cacheField name="Quarters (Date)" numFmtId="0" databaseField="0">
      <fieldGroup base="0">
        <rangePr groupBy="quarters" startDate="2022-11-21T00:00:00" endDate="2024-02-01T00:00:00"/>
        <groupItems count="6">
          <s v="&lt;21-11-2022"/>
          <s v="Qtr1"/>
          <s v="Qtr2"/>
          <s v="Qtr3"/>
          <s v="Qtr4"/>
          <s v="&gt;01-02-2024"/>
        </groupItems>
      </fieldGroup>
    </cacheField>
    <cacheField name="Years (Date)" numFmtId="0" databaseField="0">
      <fieldGroup base="0">
        <rangePr groupBy="years" startDate="2022-11-21T00:00:00" endDate="2024-02-01T00:00:00"/>
        <groupItems count="5">
          <s v="&lt;21-11-2022"/>
          <s v="2022"/>
          <s v="2023"/>
          <s v="2024"/>
          <s v="&gt;01-02-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55.84011863426" createdVersion="8" refreshedVersion="8" minRefreshableVersion="3" recordCount="196" xr:uid="{B32EB0FB-8852-40A0-B2A4-F2A38EBA58C7}">
  <cacheSource type="worksheet">
    <worksheetSource ref="A1:W197" sheet="content"/>
  </cacheSource>
  <cacheFields count="23">
    <cacheField name="Post ID" numFmtId="0">
      <sharedItems containsSemiMixedTypes="0" containsString="0" containsNumber="1" containsInteger="1" minValue="1.78485825480509E+16" maxValue="1.83996017770013E+16" count="196">
        <n v="1.7866428584786E+16"/>
        <n v="1.78577694958502E+16"/>
        <n v="1.81185027162927E+16"/>
        <n v="1.79154156325698E+16"/>
        <n v="1.79736158568022E+16"/>
        <n v="1.79887046506352E+16"/>
        <n v="1.82439230021454E+16"/>
        <n v="1.7988153574658E+16"/>
        <n v="1.80276174284339E+16"/>
        <n v="1.78836497727682E+16"/>
        <n v="1.80072200295157E+16"/>
        <n v="1.79963532736041E+16"/>
        <n v="1.82215694861625E+16"/>
        <n v="1.78510160008657E+16"/>
        <n v="1.79882762417112E+16"/>
        <n v="1.79647485291132E+16"/>
        <n v="1.79475579142592E+16"/>
        <n v="1.82679088751073E+16"/>
        <n v="1.7989104355725E+16"/>
        <n v="1.79715273348595E+16"/>
        <n v="1.80265815254454E+16"/>
        <n v="1.79445205585209E+16"/>
        <n v="1.79630292981473E+16"/>
        <n v="1.78576178428582E+16"/>
        <n v="1.79851586596696E+16"/>
        <n v="1.7991732757712E+16"/>
        <n v="1.7955195938149E+16"/>
        <n v="1.78543567798791E+16"/>
        <n v="1.78532019088623E+16"/>
        <n v="1.7920882532547E+16"/>
        <n v="1.78633617178348E+16"/>
        <n v="1.79543080043093E+16"/>
        <n v="1.79800466810303E+16"/>
        <n v="1.79941169867452E+16"/>
        <n v="1.82171168742244E+16"/>
        <n v="1.80062091196938E+16"/>
        <n v="1.79950266561022E+16"/>
        <n v="1.79919935776719E+16"/>
        <n v="1.79735103260036E+16"/>
        <n v="1.79814248537591E+16"/>
        <n v="1.83407861560504E+16"/>
        <n v="1.7940717656542E+16"/>
        <n v="1.79781612318325E+16"/>
        <n v="1.82750313011104E+16"/>
        <n v="1.81938109302164E+16"/>
        <n v="1.78989915177358E+16"/>
        <n v="1.80021940426187E+16"/>
        <n v="1.79779523723358E+16"/>
        <n v="1.81951271442449E+16"/>
        <n v="1.83495088660607E+16"/>
        <n v="1.80757868383298E+16"/>
        <n v="1.80207148155607E+16"/>
        <n v="1.798417326835E+16"/>
        <n v="1.79005881147545E+16"/>
        <n v="1.78935842967837E+16"/>
        <n v="1.79675080820932E+16"/>
        <n v="1.79483066303899E+16"/>
        <n v="1.80201244275132E+16"/>
        <n v="1.80290949344648E+16"/>
        <n v="1.83491811340274E+16"/>
        <n v="1.80461473424131E+16"/>
        <n v="1.78902988707393E+16"/>
        <n v="1.78986839726968E+16"/>
        <n v="1.80292605794695E+16"/>
        <n v="1.80193955474817E+16"/>
        <n v="1.79769494329712E+16"/>
        <n v="1.81005509563109E+16"/>
        <n v="1.79952481516496E+16"/>
        <n v="1.78558582979571E+16"/>
        <n v="1.80190102695341E+16"/>
        <n v="1.7851924145953E+16"/>
        <n v="1.79789903152966E+16"/>
        <n v="1.79935426188816E+16"/>
        <n v="1.78627799339248E+16"/>
        <n v="1.83613187620302E+16"/>
        <n v="1.79824616481053E+16"/>
        <n v="1.82532936821962E+16"/>
        <n v="1.79636770522538E+16"/>
        <n v="1.79514243924563E+16"/>
        <n v="1.80799915483536E+16"/>
        <n v="1.7980642331027E+16"/>
        <n v="1.7874521897876E+16"/>
        <n v="1.80088397177081E+16"/>
        <n v="1.8070785145393E+16"/>
        <n v="1.82826256721376E+16"/>
        <n v="1.79571286463751E+16"/>
        <n v="1.81897030902482E+16"/>
        <n v="1.79283947246904E+16"/>
        <n v="1.80842624323177E+16"/>
        <n v="1.80012076457721E+16"/>
        <n v="1.79797433782811E+16"/>
        <n v="1.79874128330102E+16"/>
        <n v="1.79655171804313E+16"/>
        <n v="1.79583591983711E+16"/>
        <n v="1.79756046234929E+16"/>
        <n v="1.78676746709225E+16"/>
        <n v="1.7978083055325E+16"/>
        <n v="1.79809644531828E+16"/>
        <n v="1.79761607480998E+16"/>
        <n v="1.78798784368608E+16"/>
        <n v="1.79902481538718E+16"/>
        <n v="1.8092925247331E+16"/>
        <n v="1.79985933588855E+16"/>
        <n v="1.79726155431699E+16"/>
        <n v="1.8123731191306E+16"/>
        <n v="1.81910603502711E+16"/>
        <n v="1.79662871811988E+16"/>
        <n v="1.82562266561986E+16"/>
        <n v="1.79849402301746E+16"/>
        <n v="1.79147839647741E+16"/>
        <n v="1.78577700179672E+16"/>
        <n v="1.83612398200616E+16"/>
        <n v="1.82713978901209E+16"/>
        <n v="1.7978875436253E+16"/>
        <n v="1.79117281497723E+16"/>
        <n v="1.82883067001425E+16"/>
        <n v="1.79922370008865E+16"/>
        <n v="1.79593669674249E+16"/>
        <n v="1.80436197044628E+16"/>
        <n v="1.79604049494184E+16"/>
        <n v="1.80207786345934E+16"/>
        <n v="1.78795222738435E+16"/>
        <n v="1.83710016340155E+16"/>
        <n v="1.78527349019947E+16"/>
        <n v="1.79386895216488E+16"/>
        <n v="1.80428609354262E+16"/>
        <n v="1.80233704366151E+16"/>
        <n v="1.79729534724343E+16"/>
        <n v="1.7978766377348E+16"/>
        <n v="1.83678213520175E+16"/>
        <n v="1.82492989811606E+16"/>
        <n v="1.79953053950769E+16"/>
        <n v="1.79634401244213E+16"/>
        <n v="1.79931020661106E+16"/>
        <n v="1.80202414575235E+16"/>
        <n v="1.80007974737746E+16"/>
        <n v="1.79376914096596E+16"/>
        <n v="1.82933279951375E+16"/>
        <n v="1.78672645019327E+16"/>
        <n v="1.80243463606137E+16"/>
        <n v="1.82731117331995E+16"/>
        <n v="1.80078461328201E+16"/>
        <n v="1.798327817317E+16"/>
        <n v="1.78764335909489E+16"/>
        <n v="1.82485800252064E+16"/>
        <n v="1.8018206245735E+16"/>
        <n v="1.80025197710202E+16"/>
        <n v="1.79013931138493E+16"/>
        <n v="1.8027783802623E+16"/>
        <n v="1.8031582981606E+16"/>
        <n v="1.80076561969482E+16"/>
        <n v="1.80103724297974E+16"/>
        <n v="1.80772036154017E+16"/>
        <n v="1.82756995931584E+16"/>
        <n v="1.80787469023982E+16"/>
        <n v="1.78485825480509E+16"/>
        <n v="1.8076059574374E+16"/>
        <n v="1.7866410338963E+16"/>
        <n v="1.79895474353584E+16"/>
        <n v="1.80080020489823E+16"/>
        <n v="1.80554533154667E+16"/>
        <n v="1.80007644799832E+16"/>
        <n v="1.78944644189109E+16"/>
        <n v="1.80059007830105E+16"/>
        <n v="1.839565738001E+16"/>
        <n v="1.79156351758106E+16"/>
        <n v="1.80299413487168E+16"/>
        <n v="1.78597499070285E+16"/>
        <n v="1.79212515717186E+16"/>
        <n v="1.7985558860261E+16"/>
        <n v="1.79856092844353E+16"/>
        <n v="1.80419469404965E+16"/>
        <n v="1.79981118142256E+16"/>
        <n v="1.82442853422307E+16"/>
        <n v="1.78552510350329E+16"/>
        <n v="1.79228511297178E+16"/>
        <n v="1.80019191055076E+16"/>
        <n v="1.81633282962883E+16"/>
        <n v="1.79843524435282E+16"/>
        <n v="1.82038403382761E+16"/>
        <n v="1.8008001253901E+16"/>
        <n v="1.83948443620371E+16"/>
        <n v="1.79873630843069E+16"/>
        <n v="1.79788465854088E+16"/>
        <n v="1.80414956895742E+16"/>
        <n v="1.80313022866688E+16"/>
        <n v="1.80029927092251E+16"/>
        <n v="1.8040270624551E+16"/>
        <n v="1.80153717738587E+16"/>
        <n v="1.80480285105581E+16"/>
        <n v="1.83996017770013E+16"/>
        <n v="1.79107581178538E+16"/>
        <n v="1.8043097713599E+16"/>
        <n v="1.7988210842322E+16"/>
        <n v="1.79861189935583E+16"/>
        <n v="1.80202684609702E+16"/>
      </sharedItems>
    </cacheField>
    <cacheField name="Account ID" numFmtId="1">
      <sharedItems containsSemiMixedTypes="0" containsString="0" containsNumber="1" containsInteger="1" minValue="1.78414445699532E+16" maxValue="1.78414445699532E+16"/>
    </cacheField>
    <cacheField name="Account username" numFmtId="0">
      <sharedItems/>
    </cacheField>
    <cacheField name="Account name" numFmtId="0">
      <sharedItems/>
    </cacheField>
    <cacheField name="Description" numFmtId="0">
      <sharedItems count="194" longText="1">
        <s v="How to find a good project idea❓_x000a__x000a_Follow @dataanalystduo _x000a_._x000a_._x000a_#data #dataanalytics #datascience #reels #trendingreels"/>
        <s v="What is Data Analytics❓_x000a__x000a_Follow @dataanalystduo _x000a_._x000a_._x000a_#data #dataanalytics #datascience #reels #trendingreels"/>
        <s v="Why data is considered as valuable resource?_x000a_._x000a_._x000a_._x000a__x000a_Follow @dataanalystduo _x000a_._x000a_._x000a_#data #dataanalytics #datascience #reels #trendingreels"/>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s v="Can Descriptive Statistics be misleading? 🤔 - Part 1_x000a__x000a_Let’s find out today. _x000a_._x000a_._x000a_._x000a__x000a_Follow @dataanalystduo _x000a_._x000a_._x000a_#data #dataanalytics #datascience #reels #trending #statistics #dataanalystduo"/>
        <s v="Can Descriptive Statistics be misleading? 🤔 - Part 2_x000a__x000a_What do you think? Comment below!_x000a_._x000a_._x000a_._x000a__x000a_Follow @dataanalystduo _x000a_._x000a_._x000a_#data #dataanalytics #datascience #reels #trending"/>
        <s v="Four Myths about starting in Data Science ✅_x000a_._x000a_._x000a_._x000a__x000a_Follow @dataanalystduo _x000a_._x000a_._x000a_#data #dataanalytics #datascience #reels #trendingreels"/>
        <s v="Three books to learn Statistics for Data Science 📈📊📉_x000a_._x000a_._x000a_._x000a__x000a_Follow @dataanalystduo _x000a_._x000a_._x000a_#data #dataanalytics #datascience #reels #trending #statistics #dataanalystduo"/>
        <s v="Tools I use as a Statistical Analyst 🛠️_x000a_._x000a_._x000a_._x000a__x000a_Follow @dataanalystduo _x000a_._x000a_._x000a_._x000a_#data #dataanalytics #datascience #reels #trending"/>
        <s v="My first real-world machine learning project 🎥🎬🍿_x000a_._x000a_._x000a_._x000a__x000a_Follow @dataanalystduo _x000a_._x000a_._x000a_#data #dataanalytics #datascience #reels #trendingreels #dataanalystduo"/>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s v="Data Analyst vs Business Analyst 👨🏽‍💻_x000a_._x000a_._x000a_._x000a__x000a_Follow @dataanalystduo _x000a_._x000a_._x000a_#data #dataanalytics #datascience #reels #trendingreels"/>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s v="Pro tip for Data Enthusiasts #2 - Build Projects_x000a_._x000a_._x000a_._x000a__x000a_Follow @dataanalystduo _x000a_._x000a_._x000a_#data #dataanalytics #datascience #reels #trendingreels #statistics"/>
        <s v="Data Visualisation - Part 1 - Categorical Data _x000a_- Frequency Table_x000a_- Bar Chart_x000a_- Pie Chart_x000a_- Pareto Chart_x000a_._x000a_._x000a_._x000a__x000a_Follow @dataanalystduo _x000a_._x000a_._x000a_#data #dataanalytics #datascience #reels #trending #datavisualization"/>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s v="Use @datalemur to start your interview preparations. _x000a_._x000a_._x000a_._x000a_Follow @dataanalystduo_x000a_._x000a_._x000a_._x000a_#data #dataanalytics #datascience #reels #trending #datavisualization #sql #interview #interviewtips"/>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s v="This is how data analysis is used to take business decisions. _x000a_._x000a_._x000a_._x000a_Follow @dataanalystduo_x000a_._x000a_._x000a_._x000a_#data #dataanalytics #datascience #reels #trending #datavisualisation #businessanalyst #businessanalytics"/>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s v="Statistics is the Science of_x000a_✅ Collecting _x000a_✅ Analysing _x000a_✅ Interpreting _x000a_✅ Presenting data_x000a_._x000a_._x000a_._x000a__x000a_Follow @dataanalystduo _x000a_._x000a_._x000a_#data #dataanalytics #datascience #reels #trending #statistics #dataanalyst #datascientists"/>
        <s v="Link in bio for 1:1 resume review. Book Now._x000a_._x000a_._x000a_._x000a__x000a_Follow @dataanalystduo _x000a_._x000a_._x000a_#data #dataanalytics #datascience #reels #trending #statistics #dataanalyst #datascientists #resume #resumetips"/>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s v="Data Analyst roadmap ‼️_x000a_🔺Statistics _x000a_🔺SQL_x000a_🔺Excel_x000a_🔺Power BI/ Tableau_x000a_🔺Python _x000a_._x000a_._x000a_._x000a_Follow @dataanalystduo_x000a_._x000a_._x000a_._x000a_#datascience #dataanalyst #dataanalytics #roadmap #ml #ai"/>
        <s v="You can learn Data Analytics in less than ₹5000. _x000a__x000a_Just follow the step by step process you will end up with a good project portfolio! _x000a__x000a_Follow @dataanalystduo_x000a__x000a_#datascience #dataanalyst #dataanalytics #roadmap #ml #ai #statistics #python #sql"/>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s v="Excel, PowerPoint, Word and OneNote are the most underrated tools from Microsoft Office suite._x000a_._x000a_._x000a_._x000a_Follow @dataanalystduo_x000a_._x000a_._x000a_._x000a_#datascience #dataanalyst #dataanalytics #python #sql #powerbi #excel #powerpoint #onenote #word"/>
        <s v="Outliers in Data and why they are important ._x000a_._x000a_._x000a_Follow @dataanalystduo_x000a_._x000a_._x000a_._x000a_#datascience #dataanalyst #dataanalytics #statistics #outliers"/>
        <s v="Insights vs Observations._x000a_._x000a_._x000a_._x000a_Follow @dataanalystduo_x000a_._x000a_._x000a_._x000a_#datascience #dataanalyst #dataanalytics"/>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s v="This is how a retail giant uses data science 🤩_x000a__x000a_Which domain next⁉️_x000a_._x000a_._x000a_._x000a_Follow @dataanalystduo_x000a_._x000a_._x000a_._x000a_#datascience #dataanalyst #dataanalytics #ai #ml"/>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s v="These five words are important to understand statistics ‼️_x000a_🔺Population _x000a_🔺Sample_x000a_🔺Parameter_x000a_🔺Statistic_x000a_🔺Variable _x000a_._x000a_._x000a_._x000a_Follow @dataanalystduo_x000a_._x000a_._x000a_._x000a_#datascience #dataanalyst #dataanalytics #roadmap #ml #ai #statistics"/>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s v="End to End Machine Learning steps 🥶_x000a__x000a_Follow @dataanalystduo _x000a__x000a_#datascience #dataanalyst #dataanalytics #dataanalystduo #statistics #onestopstatistics #onestopanalytics #statistics #machinelearning #ml"/>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Just sharing my thoughts! _x000a__x000a_Follow @dataanalystduo_x000a__x000a_#datascience #dataanalyst #dataanalytics #roadmap #ml #ai #statistics"/>
        <s v="Let me know, how many you got correct? _x000a__x000a_SQL should be your #1 priority when you start learning data analytics. _x000a__x000a_Follow @dataanalystduo_x000a__x000a_#datascience #dataanalyst #dataanalytics #roadmap #ml #ai #statistics #sql"/>
        <s v="Udemy! Udemy! Udemy!_x000a__x000a_Follow @dataanalystduo_x000a__x000a_#datascience #dataanalyst #dataanalytics #roadmap #ml #ai #statistics #udemy"/>
        <s v="I’m loving python these days😬_x000a__x000a_Follow @dataanalystduo_x000a__x000a_#datascience #dataanalyst #dataanalytics #roadmap #ml #ai #statistics #python"/>
        <s v="I’m not asking you to be an influencer but built your personal brand 🔝_x000a__x000a_Follow @dataanalystduo_x000a__x000a_#datascience #dataanalyst #dataanalytics #roadmap #ml #ai #statistics #personalbranding"/>
        <s v="‼️Stay Tuned for Statistics workshop‼️_x000a__x000a_Follow @dataanalystduo_x000a__x000a_#datascience #dataanalyst #dataanalytics #roadmap #ml #ai #statistics #python #statistics"/>
        <s v="How to choose the right institution to learn Data Science? _x000a__x000a_Follow @dataanalystduo_x000a__x000a_#datascience #dataanalyst #dataanalytics #roadmap #ml #ai #statistics #institute"/>
        <s v="Statistics workshop soon. Follow for more updates._x000a__x000a_Sachin or Virat? Who is the best batsman in test cricket⁉️ _x000a__x000a_Follow @dataanalystduo_x000a__x000a_#datascience #dataanalyst #dataanalytics #roadmap #ml #ai #statistics"/>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s v="Statistics workshop soon. Follow for more updates. ‼️_x000a__x000a_Who is the best batsman according to you ⁉️😬_x000a__x000a_Follow @dataanalystduo_x000a__x000a_#datascience #dataanalyst #dataanalytics #roadmap #ml #ai #statistics"/>
        <s v="I’m also a normal human being and I make mistakes too. _x000a__x000a_Follow @dataanalystduo_x000a__x000a_#datascience #dataanalyst #dataanalytics #roadmap #ml #ai"/>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s v="Few of my favourite things to do 🙌🏽😃 Follow @dataanalystduo #explore #explorepage #reels #reelsinstagram #studymotivation #productivity"/>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s v="This is how you can use Chatgpt with Jupyter notebook 😃👍🏼_x000a__x000a_Follow @dataanalystduo_x000a__x000a_#datascience #dataanalyst #dataanalytics #dataanalystduo #statistics #onestopstatistics #onestopanalytics #chatgpt"/>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s v="Follow @dataanalystduo _x000a__x000a_#datascience #dataanalytics #trending #trendingreels"/>
        <s v="1:1 slots for May are open for consultation and mentorship. Check the link in bio._x000a__x000a_Follow @dataanalystduo _x000a__x000a_#datascience #dataanalytics #datascientist #dataanalyst #consulting #consultation #oneonone"/>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s v="Which one have you worked on or planning to learn? Comment below 👇🏼_x000a__x000a_#python #ml #machinelearning"/>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s v="SQL interview question:-_x000a__x000a_What is the SQL query order of execution? _x000a__x000a_Write your answers in the comments. _x000a__x000a_Follow @dataanalystduo_x000a__x000a_#datascience #dataanalyst #datascientist #statistics #dataanalystduo #onestopstatistics #sql"/>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s v="Join the Batch 3 - Statistics for Data Analysis workshop. _x000a__x000a_Check Link in the bio or DM us. _x000a__x000a_Follow @dataanalystduo_x000a__x000a_#datascience #dataanalyst #dataanalytics #dataanalystduo #statistics #onestopstatistics #onestopanalytics #statistics"/>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s v="@preplaced.in solution to all your interview related problems._x000a__x000a_Check out their Instagram handle @preplaced.in _x000a_or visit www.preplaced.in._x000a__x000a_#softwareengineer #Preplaced #UnlockYourPotential #mentorhaitohmumkinhai"/>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s v="This is why it is important to learn AWS for data analyst._x000a__x000a_Follow @dataanalystduo _x000a__x000a_#datascience #dataanalyst #dataanalytics #dataanalystduo #statistics #onestopstatistics #onestopanalytics #statistics #aws"/>
        <s v="Blessing your feed with your favourite data couple 💕_x000a__x000a_Follow @dataanalystduo _x000a__x000a_#dataanalystduo #datascience #dataanalytics #trending #explorepage✨"/>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s v="Join Statistics for Data Analysis workshop Batch 4. Link in bio. _x000a_Date: 17-18th June_x000a_Time: 6-9 PM IST_x000a__x000a_Follow @dataanalystduo _x000a__x000a_#datascience #dataanalyst #dataanalytics #dataanalystduo #statistics #onestopstatistics #onestopanalytics #statistics"/>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s v="Let us know about your thoughts 😌_x000a__x000a_Follow @dataanalystduo_x000a__x000a_#datascience #dataanalyst #datascientist #statistics #dataanalystduo #onestopstatistics"/>
        <s v="Comment ‘Statistics’ for details regarding statistics workshop 📊_x000a__x000a_Follow @dataanalystduo _x000a__x000a_#datascience #dataanalyst #dataanalytics #dataanalystduo #statistics #onestopstatistics #onestopanalytics #statistics"/>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s v="Follow @dataanalystduo _x000a__x000a_Follow @dataanalystduo _x000a__x000a_#datascience #dataanalyst #dataanalytics #dataanalystduo #statistics #onestopstatistics #onestopanalytics #trending #netflix"/>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s v="Common causes of outliers in a dataset. _x000a__x000a_Follow @dataanalystduo_x000a__x000a_#datascience #dataanalyst #dataanalytics #dataanalystduo #statistics #onestopstatistics #onestopanalytics #python #outliers"/>
        <s v="How to find a job through Linkedin 🔵_x000a__x000a_Follow @dataanalystduo_x000a__x000a_#datascience #dataanalyst #dataanalytics #statistics #linkedin #linkedintips #job #jobseekers #datascientist"/>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s v="Check link in bio for more details on ‘PyGWalker’_x000a__x000a_Follow @dataanalystduo _x000a__x000a_#datascience #dataanalyst #dataanalytics #dataanalystduo #statistics #onestopstatistics #onestopanalytics #python #tableau #datavisualization #jupyternotebook"/>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s v="@dataanalystduo | Best resource to learn SQL 📸_x000a__x000a_#datascience #dataanalytics #sql #sqlprogramming #dataanalyst"/>
        <s v="@dataanalystduo | SQL resources to practice Interview Questions and Projects. _x000a__x000a_#datascience #dataanalyst #dataanalytics #dataanalystduo #statistics #onestopstatistics #onestopanalytics #sql #sqlserver #projects"/>
        <s v="@dataanalystduo | Best resources to study Power BI 📊_x000a__x000a_#datascience #dataanalyst #dataanalytics #dataanalystduo #statistics #onestopstatistics #onestopanalytics #powerbi #datavisualization #dataviz"/>
        <s v="@dataanalystduo | What are analytical skills and why are they important? _x000a__x000a_#datascience #dataanalyst #dataanalytics #dataanalystduo #statistics #onestopstatistics #onestopanalytics #sql #python #tableau"/>
        <s v="@dataanalystduo | Best resources to learn Python. Both the courses are from Jose Portilla. _x000a__x000a_@udemy _x000a__x000a_#datascience #dataanalyst #dataanalytics #dataanalystduo #statistics #onestopstatistics #onestopanalytics #python #udemy #resources"/>
        <s v="@dataanalystduo | SQL Case Statements_x000a__x000a_#datascience #dataanalyst #dataanalytics #dataanalystduo #statistics #onestopstatistics #onestopanalytics #sql #casestatements #nuggetsofsql"/>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s v="Box plots are my favourite type of plots but it has some disadvantages.. Comment below if you know of any disadvantages!_x000a__x000a_#data #ai #datavisualization #boxplot #dataanalytics #datastorytelling"/>
        <s v="What else should I teach ? Comment below_x000a__x000a_@dataanalystduo x @datatodestiny _x000a__x000a_#data #dataanalyst #ai #datascience #job #learn #study #educate #datavisualization #graph #learning #learndatascience"/>
        <s v="Today I learned about Recursive CTEs. Which interview topics are you preparing for? _x000a__x000a_Follow @datatodestiny &amp; @dataanalystduo _x000a__x000a_#datascience #dataanalyst #dataanalytics #dataanalystduo #statistics #sql #sqlinterview #trending #database"/>
        <s v="What doubts you have about Data Analytics?_x000a__x000a_#datascience #dataanalyst #dataanalytics #dataanalystduo #statistics #onestopstatistics #onestopanalytics #sql #trending"/>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s v="Comment ‘Resource’ to learn more about Materialized View 🤝🏼_x000a__x000a_@datatodestiny X @dataanalystduo _x000a__x000a_#datascience #dataanalyst #dataanalytics #dataanalystduo #statistics #onestopstatistics #onestopanalytics #sql"/>
        <s v="Sound on 🔉 If you have any doubts about breaking into Data you can comment below 👇🏼 _x000a_#datascience #job #firstjob #data #datascience #career #hardwork #sql #python #stats #hardworking"/>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s v="Share your stress moments during the interview in the comments below 👇🏼 _x000a__x000a_#interview #job #jobsearch #jobs #analytics #datadcience #sql #python #casestudy #nervous #stress #joy #jobopportunity #jobseekers"/>
        <s v="I hope you’ll found it helpful? Do follow @datatodestiny &amp; @dataanalystduo _x000a__x000a_#stats #statistics #data #dataanalytics #ai #ml #datascience #datatodestiny #love #math #education #learning #reel #informationalreel"/>
        <s v="Finding a project objective can be tricky. Hope this tip helped.. 🫶🏼 All the best _x000a__x000a_#data #tip #trick #portfolio #job #project #sql #python #ai"/>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s v="PS: Nothing is sponsored 😛_x000a__x000a_Follow @dataanalystduo x @datatodestiny _x000a__x000a_#datascience #dataanalytics #dataanalyst #setup #pcsetup"/>
        <s v="Why statistics is important?_x000a__x000a_Follow @dataanalystduo x @datatodestiny_x000a__x000a_#datascience #dataanalyst #dataanalytics #dataanalystduo #statistics #onestopstatistics #onestopanalytics #sql #python #coding #trendingreels"/>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s v="The most frequently asked SQL concepts during the interview.. If you want to learn Data Analytics with us just comment below ‘learn’ or dm us ☺️_x000a__x000a_#data #sql #learn #upskilling #learning #educating #dataanalytics #datasciences #datastorytelling"/>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s v="Ye bhi kar lo.. _x000a__x000a_#reel #funny #datascience #meme #dataanalytics"/>
        <s v="Comment below if you’re interested in Statistics with Python workshop! _x000a__x000a_We will send you the link. _x000a__x000a_Over 500+ folks have already taken this course and given a rating of 4.9/5. _x000a__x000a_#datascience #dataanalytics #statistics #workshop #trending"/>
        <s v="R or Python ?_x000a__x000a_Follow @dataanalystduo x @datatodestiny _x000a__x000a_#r #python #rprogramming #datascience #dataanalytics #trending"/>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s v="Just believe in yourself. You’ll get there. 💪🏻_x000a__x000a_#datascience #dataanalytics #vlog #trending"/>
        <s v="🔍 Dive into the world of SQL with top-notch resources designed to escalate your confidence in SQL! 🚀_x000a__x000a_1️⃣ LeetCode_x000a_2️⃣ HackerRank_x000a_3️⃣ Strata Scratch_x000a_4️⃣ W3Schools SQL Exercises_x000a_5️⃣ Data Lemur"/>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s v="Apply your skills to real-world datasets and projects. _x000a__x000a_Elevate your data game with Python, Pandas, and NumPy in 2024!_x000a__x000a_#python #dataanalyst #dataanalytics #datascience"/>
        <s v="New batch of Simplified Statistics starts next Monday. DM for offer on the course. _x000a__x000a_#statistics #dataanalytics #datascience #dataanalyst"/>
        <s v="Save &amp; Share! _x000a__x000a_25% OFF on all the courses! _x000a__x000a_SQL - 16th Dec - sql25_x000a_Statistics - 18th Dec - stats25_x000a_Data Analytics Bootcamp - 31st Dec - cohort25_x000a__x000a_#dataanalytics #dataanalyst #python #sql #statistics #powerbi #excel"/>
        <s v="Save &amp; Share! _x000a__x000a_#resume #resumetemplate #dataanalyst #datascience #data #dataanalytics"/>
        <s v="Elevate your Data Skills today! _x000a__x000a_Start Analyzing your Sales Data with These Easy Methods. _x000a__x000a_#data #dataanalytics #sql #python #excel #datascience"/>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sharedItems>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acheField>
    <cacheField name="Permalink" numFmtId="0">
      <sharedItems/>
    </cacheField>
    <cacheField name="Post type" numFmtId="0">
      <sharedItems count="3">
        <s v="IG reel"/>
        <s v="IG carousel"/>
        <s v="IG image"/>
      </sharedItems>
    </cacheField>
    <cacheField name="Comment" numFmtId="0">
      <sharedItems containsNonDate="0" containsString="0" containsBlank="1"/>
    </cacheField>
    <cacheField name="Date" numFmtId="0">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 numFmtId="9">
      <sharedItems count="3">
        <s v="Duration more than 30 secs"/>
        <s v="Duration &lt;= 10 secs"/>
        <s v="Duration between 10 to 30 secs"/>
      </sharedItems>
    </cacheField>
    <cacheField name="Retention Check " numFmtId="0">
      <sharedItems count="2">
        <b v="1"/>
        <b v="0"/>
      </sharedItems>
    </cacheField>
    <cacheField name="Retention Rate" numFmtId="0">
      <sharedItems containsSemiMixedTypes="0" containsString="0" containsNumber="1" minValue="0" maxValue="1.8812076749435667"/>
    </cacheField>
    <cacheField name="Engagement Rate" numFmtId="9">
      <sharedItems containsSemiMixedTypes="0" containsString="0" containsNumber="1" minValue="5.8949624866023575E-3" maxValue="5.7425636962087044E-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55.853513310183" createdVersion="8" refreshedVersion="8" minRefreshableVersion="3" recordCount="196" xr:uid="{C24C6520-8CD9-4E42-9F53-6656C6200C8E}">
  <cacheSource type="worksheet">
    <worksheetSource ref="E1:W197" sheet="content"/>
  </cacheSource>
  <cacheFields count="19">
    <cacheField name="Description" numFmtId="0">
      <sharedItems longText="1"/>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acheField>
    <cacheField name="Permalink" numFmtId="0">
      <sharedItems/>
    </cacheField>
    <cacheField name="Post type" numFmtId="0">
      <sharedItems count="3">
        <s v="IG reel"/>
        <s v="IG carousel"/>
        <s v="IG image"/>
      </sharedItems>
    </cacheField>
    <cacheField name="Comment" numFmtId="0">
      <sharedItems containsNonDate="0" containsString="0" containsBlank="1"/>
    </cacheField>
    <cacheField name="Date" numFmtId="0">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 numFmtId="9">
      <sharedItems/>
    </cacheField>
    <cacheField name="Retention Check " numFmtId="0">
      <sharedItems count="2">
        <b v="1"/>
        <b v="0"/>
      </sharedItems>
    </cacheField>
    <cacheField name="Retention Rate" numFmtId="0">
      <sharedItems containsSemiMixedTypes="0" containsString="0" containsNumber="1" minValue="0" maxValue="1.8812076749435667" count="153">
        <n v="0.36172300981461286"/>
        <n v="0.38697515675847288"/>
        <n v="0.38879070941681393"/>
        <n v="0.43146214099216712"/>
        <n v="0.36622290575287164"/>
        <n v="0.4577320416448929"/>
        <n v="0.4119367562508357"/>
        <n v="0.33150903597286357"/>
        <n v="0.27132101300479122"/>
        <n v="0.39212614750227487"/>
        <n v="0.37508182923407835"/>
        <n v="0.3460924312240522"/>
        <n v="0.33703655295604062"/>
        <n v="0.39210411804264411"/>
        <n v="0.49027723672250356"/>
        <n v="0.36742328530221541"/>
        <n v="0.40305557175345502"/>
        <n v="0.37758972862562007"/>
        <n v="0.56705235887366223"/>
        <n v="0.46365811965811965"/>
        <n v="0.40605593799643769"/>
        <n v="0.3948329680547254"/>
        <n v="0.38040302768740458"/>
        <n v="0.39808892047698019"/>
        <n v="0.40206296480587422"/>
        <n v="0.49847464456340296"/>
        <n v="0.40257975926142342"/>
        <n v="0.42348101808209787"/>
        <n v="0.40747935891209325"/>
        <n v="0.36454404607270852"/>
        <n v="0.33522757448616497"/>
        <n v="0"/>
        <n v="0.46649006622516559"/>
        <n v="0.62761900912189927"/>
        <n v="0.34241214057507985"/>
        <n v="0.43144405781584583"/>
        <n v="0.46222726115828688"/>
        <n v="0.35610334543102518"/>
        <n v="0.3906091047812818"/>
        <n v="0.4851245666371039"/>
        <n v="0.42847173761339846"/>
        <n v="0.40635056315366047"/>
        <n v="0.39043903542249736"/>
        <n v="0.47143674403399805"/>
        <n v="0.43185584092792045"/>
        <n v="0.48677561199711228"/>
        <n v="0.31802447030737091"/>
        <n v="0.52093156165166454"/>
        <n v="0.37263632683744868"/>
        <n v="0.39104533184399143"/>
        <n v="0.37873217243747725"/>
        <n v="0.39202764092392345"/>
        <n v="0.40218716659045878"/>
        <n v="0.38672327286761871"/>
        <n v="0.35170563822249218"/>
        <n v="0.31615449675782353"/>
        <n v="0.51615807903951971"/>
        <n v="0.50696025466244032"/>
        <n v="0.4031862282456869"/>
        <n v="0.35091240875912411"/>
        <n v="0.41208186201921254"/>
        <n v="0.47371771553292108"/>
        <n v="0.42796467960513374"/>
        <n v="0.38837906596401961"/>
        <n v="0.37490095690863656"/>
        <n v="0.53223432082243449"/>
        <n v="0.43991335468073084"/>
        <n v="0.45497688499774985"/>
        <n v="0.36479234717685488"/>
        <n v="0.573225910544924"/>
        <n v="0.36953909864771595"/>
        <n v="0.44564971019654825"/>
        <n v="0.5043935835417932"/>
        <n v="0.3448726496866249"/>
        <n v="0.41936681338494991"/>
        <n v="0.46484948196896259"/>
        <n v="0.44420673729964683"/>
        <n v="0.49341263513137645"/>
        <n v="0.40918377274053896"/>
        <n v="0.50869921532795148"/>
        <n v="0.47412789872555422"/>
        <n v="0.49765425585010054"/>
        <n v="0.48943855997061164"/>
        <n v="0.3261504928914648"/>
        <n v="0.4213088516427333"/>
        <n v="0.45858440937350547"/>
        <n v="0.60560771954904313"/>
        <n v="0.55382117228013195"/>
        <n v="0.42101115421920465"/>
        <n v="0.38160158835208469"/>
        <n v="0.50260293421675339"/>
        <n v="0.48359139963015096"/>
        <n v="0.41004021902408294"/>
        <n v="0.40567980120695774"/>
        <n v="0.49267819737089569"/>
        <n v="0.42725729700239445"/>
        <n v="0.36638442454967102"/>
        <n v="0.40119584754777887"/>
        <n v="0.41073166415995754"/>
        <n v="0.48658209123213225"/>
        <n v="1.4497143473105529"/>
        <n v="0.96522665330033519"/>
        <n v="0.98488574032360676"/>
        <n v="0.9990381049508622"/>
        <n v="1.0043290043290043"/>
        <n v="0.97066621263347364"/>
        <n v="0.95557743185873378"/>
        <n v="0.96661003659174072"/>
        <n v="0.93263050399471381"/>
        <n v="0.95669315977220104"/>
        <n v="0.94505616727838948"/>
        <n v="0.93873292867981795"/>
        <n v="0.96625809117201489"/>
        <n v="0.96924814702000206"/>
        <n v="0.95925149547522881"/>
        <n v="0.9638076562366783"/>
        <n v="0.9517507418397626"/>
        <n v="0.95614843357346291"/>
        <n v="0.9593020491608425"/>
        <n v="0.92894235193584429"/>
        <n v="1.0757602085143354"/>
        <n v="0.91784072371348069"/>
        <n v="0.91174152876280534"/>
        <n v="0.90357524012806834"/>
        <n v="0.90279524131927658"/>
        <n v="0.90742082873798646"/>
        <n v="0.89037129556034977"/>
        <n v="0.88826659199103897"/>
        <n v="0.91117820972510533"/>
        <n v="0.92448211418493853"/>
        <n v="1.0280107346528011"/>
        <n v="1.4155492603084672"/>
        <n v="1.5616089022835284"/>
        <n v="1.7653395784543326"/>
        <n v="1.2708605617031163"/>
        <n v="1.3551889393104033"/>
        <n v="1.3529168732440919"/>
        <n v="1.3105629348513599"/>
        <n v="1.2668880455407969"/>
        <n v="1.4082085413200223"/>
        <n v="1.2674431669225872"/>
        <n v="1.2324481629683521"/>
        <n v="1.2433471034681525"/>
        <n v="1.4111763048756703"/>
        <n v="1.3955799623075675"/>
        <n v="1.4469052597389416"/>
        <n v="1.3202703748613296"/>
        <n v="1.4579602258424138"/>
        <n v="1.4354755066219882"/>
        <n v="1.513076132147168"/>
        <n v="1.8812076749435667"/>
        <n v="1.4357255837645104"/>
        <n v="1.7338409031241795"/>
      </sharedItems>
    </cacheField>
    <cacheField name="Engagement Rate" numFmtId="9">
      <sharedItems containsSemiMixedTypes="0" containsString="0" containsNumber="1" minValue="5.8949624866023575E-3" maxValue="5.7425636962087044E-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56.835585532404" createdVersion="8" refreshedVersion="8" minRefreshableVersion="3" recordCount="427" xr:uid="{B4B50291-1FBE-46E8-87CA-83A5024074A8}">
  <cacheSource type="worksheet">
    <worksheetSource ref="A1:E428" sheet="Monthly Level Stats"/>
  </cacheSource>
  <cacheFields count="8">
    <cacheField name="Date" numFmtId="14">
      <sharedItems containsSemiMixedTypes="0" containsNonDate="0" containsDate="1" containsString="0" minDate="2022-12-01T00:00:00" maxDate="2024-02-01T00:00:00" count="427">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sharedItems>
      <fieldGroup par="7"/>
    </cacheField>
    <cacheField name="Instagram reach" numFmtId="0">
      <sharedItems containsSemiMixedTypes="0" containsString="0" containsNumber="1" containsInteger="1" minValue="2357" maxValue="352875"/>
    </cacheField>
    <cacheField name="Instagram followers visit" numFmtId="0">
      <sharedItems containsSemiMixedTypes="0" containsString="0" containsNumber="1" containsInteger="1" minValue="160" maxValue="6819"/>
    </cacheField>
    <cacheField name="New Instagram followers" numFmtId="0">
      <sharedItems containsSemiMixedTypes="0" containsString="0" containsNumber="1" containsInteger="1" minValue="59" maxValue="1811"/>
    </cacheField>
    <cacheField name="Growth Rate" numFmtId="9">
      <sharedItems containsSemiMixedTypes="0" containsString="0" containsNumber="1" minValue="-0.72626931567328912" maxValue="3.1707317073170733"/>
    </cacheField>
    <cacheField name="Months (Date)" numFmtId="0" databaseField="0">
      <fieldGroup base="0">
        <rangePr groupBy="months" startDate="2022-12-01T00:00:00" endDate="2024-02-01T00:00:00"/>
        <groupItems count="14">
          <s v="&lt;01-12-2022"/>
          <s v="Jan"/>
          <s v="Feb"/>
          <s v="Mar"/>
          <s v="Apr"/>
          <s v="May"/>
          <s v="Jun"/>
          <s v="Jul"/>
          <s v="Aug"/>
          <s v="Sep"/>
          <s v="Oct"/>
          <s v="Nov"/>
          <s v="Dec"/>
          <s v="&gt;01-02-2024"/>
        </groupItems>
      </fieldGroup>
    </cacheField>
    <cacheField name="Quarters (Date)" numFmtId="0" databaseField="0">
      <fieldGroup base="0">
        <rangePr groupBy="quarters" startDate="2022-12-01T00:00:00" endDate="2024-02-01T00:00:00"/>
        <groupItems count="6">
          <s v="&lt;01-12-2022"/>
          <s v="Qtr1"/>
          <s v="Qtr2"/>
          <s v="Qtr3"/>
          <s v="Qtr4"/>
          <s v="&gt;01-02-2024"/>
        </groupItems>
      </fieldGroup>
    </cacheField>
    <cacheField name="Years (Date)" numFmtId="0" databaseField="0">
      <fieldGroup base="0">
        <rangePr groupBy="years" startDate="2022-12-01T00:00:00" endDate="2024-02-01T00:00:00"/>
        <groupItems count="5">
          <s v="&lt;01-12-2022"/>
          <s v="2022"/>
          <s v="2023"/>
          <s v="2024"/>
          <s v="&gt;01-02-2024"/>
        </groupItems>
      </fieldGroup>
    </cacheField>
  </cacheFields>
  <extLst>
    <ext xmlns:x14="http://schemas.microsoft.com/office/spreadsheetml/2009/9/main" uri="{725AE2AE-9491-48be-B2B4-4EB974FC3084}">
      <x14:pivotCacheDefinition pivotCacheId="165242560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57.447621527775" createdVersion="8" refreshedVersion="8" minRefreshableVersion="3" recordCount="196" xr:uid="{D0B34056-0B82-46A6-956A-DA2025B25DC3}">
  <cacheSource type="worksheet">
    <worksheetSource ref="A1:X197" sheet="content"/>
  </cacheSource>
  <cacheFields count="24">
    <cacheField name="Post ID" numFmtId="0">
      <sharedItems containsSemiMixedTypes="0" containsString="0" containsNumber="1" containsInteger="1" minValue="1.78485825480509E+16" maxValue="1.83996017770013E+16"/>
    </cacheField>
    <cacheField name="Account ID" numFmtId="1">
      <sharedItems containsSemiMixedTypes="0" containsString="0" containsNumber="1" containsInteger="1" minValue="1.78414445699532E+16" maxValue="1.78414445699532E+16"/>
    </cacheField>
    <cacheField name="Account username" numFmtId="0">
      <sharedItems/>
    </cacheField>
    <cacheField name="Account name" numFmtId="0">
      <sharedItems/>
    </cacheField>
    <cacheField name="Description" numFmtId="0">
      <sharedItems longText="1"/>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acheField>
    <cacheField name="Permalink" numFmtId="0">
      <sharedItems/>
    </cacheField>
    <cacheField name="Post type" numFmtId="0">
      <sharedItems count="3">
        <s v="IG reel"/>
        <s v="IG carousel"/>
        <s v="IG image"/>
      </sharedItems>
    </cacheField>
    <cacheField name="Comment" numFmtId="0">
      <sharedItems containsNonDate="0" containsString="0" containsBlank="1"/>
    </cacheField>
    <cacheField name="Date" numFmtId="0">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 numFmtId="9">
      <sharedItems count="3">
        <s v="Duration more than 30 secs"/>
        <s v="Duration &lt;= 10 secs"/>
        <s v="Duration between 10 to 30 secs"/>
      </sharedItems>
    </cacheField>
    <cacheField name="Retention Check " numFmtId="0">
      <sharedItems count="2">
        <b v="1"/>
        <b v="0"/>
      </sharedItems>
    </cacheField>
    <cacheField name="Retention Rate" numFmtId="9">
      <sharedItems containsSemiMixedTypes="0" containsString="0" containsNumber="1" minValue="0" maxValue="1.8812076749435667"/>
    </cacheField>
    <cacheField name="Engagement Rate" numFmtId="9">
      <sharedItems containsSemiMixedTypes="0" containsString="0" containsNumber="1" minValue="5.8949624866023575E-3" maxValue="5.7425636962087044E-2"/>
    </cacheField>
    <cacheField name="Weekday" numFmtId="0">
      <sharedItems count="7">
        <s v="Thursday"/>
        <s v="Friday"/>
        <s v="Saturday"/>
        <s v="Monday"/>
        <s v="Tuesday"/>
        <s v="Wednesday"/>
        <s v="Sunday"/>
      </sharedItems>
    </cacheField>
  </cacheFields>
  <extLst>
    <ext xmlns:x14="http://schemas.microsoft.com/office/spreadsheetml/2009/9/main" uri="{725AE2AE-9491-48be-B2B4-4EB974FC3084}">
      <x14:pivotCacheDefinition pivotCacheId="164090515"/>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61.686267592595" createdVersion="8" refreshedVersion="8" minRefreshableVersion="3" recordCount="196" xr:uid="{28CA1DBA-D53C-4A2E-90BB-8961881C8C13}">
  <cacheSource type="worksheet">
    <worksheetSource ref="E1:X197" sheet="content"/>
  </cacheSource>
  <cacheFields count="23">
    <cacheField name="Description" numFmtId="0">
      <sharedItems longText="1"/>
    </cacheField>
    <cacheField name="Duration (secs)" numFmtId="0">
      <sharedItems containsSemiMixedTypes="0" containsString="0" containsNumber="1" containsInteger="1" minValue="0" maxValue="97"/>
    </cacheField>
    <cacheField name="Publish time_new" numFmtId="164">
      <sharedItems containsSemiMixedTypes="0" containsNonDate="0" containsDate="1" containsString="0" minDate="2022-12-01T00:00:00" maxDate="2024-01-25T00:00:00" count="191">
        <d v="2022-12-01T00:00:00"/>
        <d v="2022-12-02T00:00:00"/>
        <d v="2022-12-03T00:00:00"/>
        <d v="2022-12-05T00:00:00"/>
        <d v="2022-12-06T00:00:00"/>
        <d v="2022-12-07T00:00:00"/>
        <d v="2022-12-08T00:00:00"/>
        <d v="2022-12-09T00:00:00"/>
        <d v="2022-12-10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3-01-02T00:00:00"/>
        <d v="2023-01-03T00:00:00"/>
        <d v="2023-01-04T00:00:00"/>
        <d v="2023-01-05T00:00:00"/>
        <d v="2023-01-06T00:00:00"/>
        <d v="2023-01-08T00:00:00"/>
        <d v="2023-01-16T00:00:00"/>
        <d v="2023-01-18T00:00:00"/>
        <d v="2023-01-20T00:00:00"/>
        <d v="2023-01-21T00:00:00"/>
        <d v="2023-01-22T00:00:00"/>
        <d v="2023-01-24T00:00:00"/>
        <d v="2023-01-26T00:00:00"/>
        <d v="2023-01-28T00:00:00"/>
        <d v="2023-01-30T00:00:00"/>
        <d v="2023-02-03T00:00:00"/>
        <d v="2023-02-06T00:00:00"/>
        <d v="2023-03-02T00:00:00"/>
        <d v="2023-03-03T00:00:00"/>
        <d v="2023-03-05T00:00:00"/>
        <d v="2023-03-06T00:00:00"/>
        <d v="2023-03-08T00:00:00"/>
        <d v="2023-03-09T00:00:00"/>
        <d v="2023-03-10T00:00:00"/>
        <d v="2023-03-11T00:00:00"/>
        <d v="2023-03-13T00:00:00"/>
        <d v="2023-03-15T00:00:00"/>
        <d v="2023-03-16T00:00:00"/>
        <d v="2023-03-17T00:00:00"/>
        <d v="2023-03-18T00:00:00"/>
        <d v="2023-03-20T00:00:00"/>
        <d v="2023-03-21T00:00:00"/>
        <d v="2023-03-23T00:00:00"/>
        <d v="2023-03-25T00:00:00"/>
        <d v="2023-03-27T00:00:00"/>
        <d v="2023-03-28T00:00:00"/>
        <d v="2023-04-03T00:00:00"/>
        <d v="2023-04-05T00:00:00"/>
        <d v="2023-04-12T00:00:00"/>
        <d v="2023-04-16T00:00:00"/>
        <d v="2023-04-18T00:00:00"/>
        <d v="2023-04-24T00:00:00"/>
        <d v="2023-04-25T00:00:00"/>
        <d v="2023-04-26T00:00:00"/>
        <d v="2023-04-27T00:00:00"/>
        <d v="2023-04-28T00:00:00"/>
        <d v="2023-04-29T00:00:00"/>
        <d v="2023-04-30T00:00:00"/>
        <d v="2023-05-04T00:00:00"/>
        <d v="2023-05-05T00:00:00"/>
        <d v="2023-05-06T00:00:00"/>
        <d v="2023-05-08T00:00:00"/>
        <d v="2023-05-09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3T00:00:00"/>
        <d v="2023-06-05T00:00:00"/>
        <d v="2023-06-06T00:00:00"/>
        <d v="2023-06-07T00:00:00"/>
        <d v="2023-06-09T00:00:00"/>
        <d v="2023-06-10T00:00:00"/>
        <d v="2023-06-11T00:00:00"/>
        <d v="2023-06-12T00:00:00"/>
        <d v="2023-06-13T00:00:00"/>
        <d v="2023-06-14T00:00:00"/>
        <d v="2023-06-19T00:00:00"/>
        <d v="2023-06-21T00:00:00"/>
        <d v="2023-06-22T00:00:00"/>
        <d v="2023-06-23T00:00:00"/>
        <d v="2023-06-25T00:00:00"/>
        <d v="2023-06-27T00:00:00"/>
        <d v="2023-06-30T00:00:00"/>
        <d v="2023-07-05T00:00:00"/>
        <d v="2023-07-06T00:00:00"/>
        <d v="2023-07-08T00:00:00"/>
        <d v="2023-07-13T00:00:00"/>
        <d v="2023-07-14T00:00:00"/>
        <d v="2023-07-15T00:00:00"/>
        <d v="2023-07-17T00:00:00"/>
        <d v="2023-07-18T00:00:00"/>
        <d v="2023-07-19T00:00:00"/>
        <d v="2023-07-20T00:00:00"/>
        <d v="2023-08-04T00:00:00"/>
        <d v="2023-08-05T00:00:00"/>
        <d v="2023-08-06T00:00:00"/>
        <d v="2023-08-09T00:00:00"/>
        <d v="2023-08-13T00:00:00"/>
        <d v="2023-08-16T00:00:00"/>
        <d v="2023-08-19T00:00:00"/>
        <d v="2023-08-24T00:00:00"/>
        <d v="2023-08-27T00:00:00"/>
        <d v="2023-08-28T00:00:00"/>
        <d v="2023-08-30T00:00:00"/>
        <d v="2023-09-01T00:00:00"/>
        <d v="2023-09-16T00:00:00"/>
        <d v="2023-09-18T00:00:00"/>
        <d v="2023-09-22T00:00:00"/>
        <d v="2023-09-26T00:00:00"/>
        <d v="2023-09-27T00:00:00"/>
        <d v="2023-09-30T00:00:00"/>
        <d v="2023-10-02T00:00:00"/>
        <d v="2023-10-03T00:00:00"/>
        <d v="2023-10-04T00:00:00"/>
        <d v="2023-10-05T00:00:00"/>
        <d v="2023-10-06T00:00:00"/>
        <d v="2023-10-09T00:00:00"/>
        <d v="2023-10-10T00:00:00"/>
        <d v="2023-10-11T00:00:00"/>
        <d v="2023-10-13T00:00:00"/>
        <d v="2023-10-14T00:00:00"/>
        <d v="2023-10-15T00:00:00"/>
        <d v="2023-10-16T00:00:00"/>
        <d v="2023-10-17T00:00:00"/>
        <d v="2023-10-18T00:00:00"/>
        <d v="2023-10-19T00:00:00"/>
        <d v="2023-10-20T00:00:00"/>
        <d v="2023-10-23T00:00:00"/>
        <d v="2023-10-24T00:00:00"/>
        <d v="2023-10-25T00:00:00"/>
        <d v="2023-10-26T00:00:00"/>
        <d v="2023-10-27T00:00:00"/>
        <d v="2023-11-01T00:00:00"/>
        <d v="2023-11-02T00:00:00"/>
        <d v="2023-11-04T00:00:00"/>
        <d v="2023-11-07T00:00:00"/>
        <d v="2023-11-08T00:00:00"/>
        <d v="2023-11-10T00:00:00"/>
        <d v="2023-11-12T00:00:00"/>
        <d v="2023-11-14T00:00:00"/>
        <d v="2023-11-16T00:00:00"/>
        <d v="2023-11-23T00:00:00"/>
        <d v="2023-11-24T00:00:00"/>
        <d v="2023-11-26T00:00:00"/>
        <d v="2023-11-28T00:00:00"/>
        <d v="2023-12-07T00:00:00"/>
        <d v="2023-12-08T00:00:00"/>
        <d v="2023-12-09T00:00:00"/>
        <d v="2023-12-10T00:00:00"/>
        <d v="2023-12-11T00:00:00"/>
        <d v="2023-12-12T00:00:00"/>
        <d v="2023-12-13T00:00:00"/>
        <d v="2023-12-17T00:00:00"/>
        <d v="2024-01-16T00:00:00"/>
        <d v="2024-01-24T00:00:00"/>
      </sharedItems>
      <fieldGroup par="22"/>
    </cacheField>
    <cacheField name="Permalink" numFmtId="0">
      <sharedItems/>
    </cacheField>
    <cacheField name="Post type" numFmtId="0">
      <sharedItems/>
    </cacheField>
    <cacheField name="Comment" numFmtId="0">
      <sharedItems containsNonDate="0" containsString="0" containsBlank="1"/>
    </cacheField>
    <cacheField name="Date" numFmtId="0">
      <sharedItems count="1">
        <s v="Lifetime"/>
      </sharedItems>
    </cacheField>
    <cacheField name="Impressions" numFmtId="0">
      <sharedItems containsSemiMixedTypes="0" containsString="0" containsNumber="1" containsInteger="1" minValue="5962" maxValue="1938154"/>
    </cacheField>
    <cacheField name="Reach" numFmtId="0">
      <sharedItems containsSemiMixedTypes="0" containsString="0" containsNumber="1" containsInteger="1" minValue="5573" maxValue="1862853"/>
    </cacheField>
    <cacheField name="Shares" numFmtId="0">
      <sharedItems containsSemiMixedTypes="0" containsString="0" containsNumber="1" containsInteger="1" minValue="1" maxValue="18578"/>
    </cacheField>
    <cacheField name="Follows" numFmtId="0">
      <sharedItems containsSemiMixedTypes="0" containsString="0" containsNumber="1" containsInteger="1" minValue="0" maxValue="11936"/>
    </cacheField>
    <cacheField name="3s views" numFmtId="0">
      <sharedItems containsString="0" containsBlank="1" containsNumber="1" containsInteger="1" minValue="0" maxValue="2735077"/>
    </cacheField>
    <cacheField name="Likes" numFmtId="0">
      <sharedItems containsSemiMixedTypes="0" containsString="0" containsNumber="1" containsInteger="1" minValue="135" maxValue="38901"/>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7" maxValue="46882"/>
    </cacheField>
    <cacheField name="Reel Duration " numFmtId="9">
      <sharedItems/>
    </cacheField>
    <cacheField name="Retention Check " numFmtId="0">
      <sharedItems/>
    </cacheField>
    <cacheField name="Retention Rate" numFmtId="9">
      <sharedItems containsSemiMixedTypes="0" containsString="0" containsNumber="1" minValue="0" maxValue="1.8812076749435667"/>
    </cacheField>
    <cacheField name="Engagement Rate" numFmtId="9">
      <sharedItems containsSemiMixedTypes="0" containsString="0" containsNumber="1" minValue="5.8949624866023575E-3" maxValue="5.7425636962087044E-2"/>
    </cacheField>
    <cacheField name="Weekday" numFmtId="0">
      <sharedItems/>
    </cacheField>
    <cacheField name="Months (Publish time_new)" numFmtId="0" databaseField="0">
      <fieldGroup base="2">
        <rangePr groupBy="months" startDate="2022-12-01T00:00:00" endDate="2024-01-25T00:00:00"/>
        <groupItems count="14">
          <s v="&lt;01-12-2022"/>
          <s v="Jan"/>
          <s v="Feb"/>
          <s v="Mar"/>
          <s v="Apr"/>
          <s v="May"/>
          <s v="Jun"/>
          <s v="Jul"/>
          <s v="Aug"/>
          <s v="Sep"/>
          <s v="Oct"/>
          <s v="Nov"/>
          <s v="Dec"/>
          <s v="&gt;25-01-2024"/>
        </groupItems>
      </fieldGroup>
    </cacheField>
    <cacheField name="Quarters (Publish time_new)" numFmtId="0" databaseField="0">
      <fieldGroup base="2">
        <rangePr groupBy="quarters" startDate="2022-12-01T00:00:00" endDate="2024-01-25T00:00:00"/>
        <groupItems count="6">
          <s v="&lt;01-12-2022"/>
          <s v="Qtr1"/>
          <s v="Qtr2"/>
          <s v="Qtr3"/>
          <s v="Qtr4"/>
          <s v="&gt;25-01-2024"/>
        </groupItems>
      </fieldGroup>
    </cacheField>
    <cacheField name="Years (Publish time_new)" numFmtId="0" databaseField="0">
      <fieldGroup base="2">
        <rangePr groupBy="years" startDate="2022-12-01T00:00:00" endDate="2024-01-25T00:00:00"/>
        <groupItems count="5">
          <s v="&lt;01-12-2022"/>
          <s v="2022"/>
          <s v="2023"/>
          <s v="2024"/>
          <s v="&gt;25-01-2024"/>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hi" refreshedDate="45462.456716782406" createdVersion="8" refreshedVersion="8" minRefreshableVersion="3" recordCount="6" xr:uid="{42FD700A-A37D-48C5-9067-40F1DB2C9EB3}">
  <cacheSource type="worksheet">
    <worksheetSource ref="A1:C7" sheet="age_gender"/>
  </cacheSource>
  <cacheFields count="3">
    <cacheField name="Age" numFmtId="0">
      <sharedItems count="6">
        <s v="18-24"/>
        <s v="25-34"/>
        <s v="35-44"/>
        <s v="45-54"/>
        <s v="55-64"/>
        <s v="65+"/>
      </sharedItems>
    </cacheField>
    <cacheField name="Women" numFmtId="1">
      <sharedItems containsSemiMixedTypes="0" containsString="0" containsNumber="1" minValue="119.462" maxValue="21144.773999999998"/>
    </cacheField>
    <cacheField name="Men" numFmtId="1">
      <sharedItems containsSemiMixedTypes="0" containsString="0" containsNumber="1" minValue="238.92400000000001" maxValue="48621.0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3">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32"/>
    <x v="32"/>
  </r>
  <r>
    <x v="33"/>
    <x v="33"/>
  </r>
  <r>
    <x v="34"/>
    <x v="34"/>
  </r>
  <r>
    <x v="35"/>
    <x v="35"/>
  </r>
  <r>
    <x v="36"/>
    <x v="36"/>
  </r>
  <r>
    <x v="37"/>
    <x v="37"/>
  </r>
  <r>
    <x v="38"/>
    <x v="38"/>
  </r>
  <r>
    <x v="39"/>
    <x v="39"/>
  </r>
  <r>
    <x v="40"/>
    <x v="40"/>
  </r>
  <r>
    <x v="41"/>
    <x v="41"/>
  </r>
  <r>
    <x v="42"/>
    <x v="42"/>
  </r>
  <r>
    <x v="43"/>
    <x v="43"/>
  </r>
  <r>
    <x v="44"/>
    <x v="44"/>
  </r>
  <r>
    <x v="45"/>
    <x v="45"/>
  </r>
  <r>
    <x v="46"/>
    <x v="46"/>
  </r>
  <r>
    <x v="47"/>
    <x v="47"/>
  </r>
  <r>
    <x v="48"/>
    <x v="48"/>
  </r>
  <r>
    <x v="49"/>
    <x v="49"/>
  </r>
  <r>
    <x v="50"/>
    <x v="50"/>
  </r>
  <r>
    <x v="51"/>
    <x v="51"/>
  </r>
  <r>
    <x v="52"/>
    <x v="45"/>
  </r>
  <r>
    <x v="53"/>
    <x v="52"/>
  </r>
  <r>
    <x v="54"/>
    <x v="53"/>
  </r>
  <r>
    <x v="55"/>
    <x v="54"/>
  </r>
  <r>
    <x v="56"/>
    <x v="55"/>
  </r>
  <r>
    <x v="57"/>
    <x v="56"/>
  </r>
  <r>
    <x v="58"/>
    <x v="57"/>
  </r>
  <r>
    <x v="59"/>
    <x v="58"/>
  </r>
  <r>
    <x v="60"/>
    <x v="59"/>
  </r>
  <r>
    <x v="61"/>
    <x v="60"/>
  </r>
  <r>
    <x v="62"/>
    <x v="61"/>
  </r>
  <r>
    <x v="63"/>
    <x v="62"/>
  </r>
  <r>
    <x v="64"/>
    <x v="63"/>
  </r>
  <r>
    <x v="65"/>
    <x v="64"/>
  </r>
  <r>
    <x v="66"/>
    <x v="65"/>
  </r>
  <r>
    <x v="67"/>
    <x v="66"/>
  </r>
  <r>
    <x v="68"/>
    <x v="67"/>
  </r>
  <r>
    <x v="69"/>
    <x v="68"/>
  </r>
  <r>
    <x v="70"/>
    <x v="69"/>
  </r>
  <r>
    <x v="71"/>
    <x v="70"/>
  </r>
  <r>
    <x v="72"/>
    <x v="71"/>
  </r>
  <r>
    <x v="73"/>
    <x v="72"/>
  </r>
  <r>
    <x v="74"/>
    <x v="73"/>
  </r>
  <r>
    <x v="75"/>
    <x v="74"/>
  </r>
  <r>
    <x v="76"/>
    <x v="75"/>
  </r>
  <r>
    <x v="77"/>
    <x v="76"/>
  </r>
  <r>
    <x v="78"/>
    <x v="77"/>
  </r>
  <r>
    <x v="79"/>
    <x v="78"/>
  </r>
  <r>
    <x v="80"/>
    <x v="79"/>
  </r>
  <r>
    <x v="81"/>
    <x v="80"/>
  </r>
  <r>
    <x v="82"/>
    <x v="81"/>
  </r>
  <r>
    <x v="83"/>
    <x v="82"/>
  </r>
  <r>
    <x v="84"/>
    <x v="83"/>
  </r>
  <r>
    <x v="85"/>
    <x v="84"/>
  </r>
  <r>
    <x v="86"/>
    <x v="85"/>
  </r>
  <r>
    <x v="87"/>
    <x v="86"/>
  </r>
  <r>
    <x v="88"/>
    <x v="87"/>
  </r>
  <r>
    <x v="89"/>
    <x v="88"/>
  </r>
  <r>
    <x v="90"/>
    <x v="89"/>
  </r>
  <r>
    <x v="91"/>
    <x v="90"/>
  </r>
  <r>
    <x v="92"/>
    <x v="91"/>
  </r>
  <r>
    <x v="93"/>
    <x v="92"/>
  </r>
  <r>
    <x v="94"/>
    <x v="93"/>
  </r>
  <r>
    <x v="95"/>
    <x v="94"/>
  </r>
  <r>
    <x v="96"/>
    <x v="95"/>
  </r>
  <r>
    <x v="97"/>
    <x v="96"/>
  </r>
  <r>
    <x v="98"/>
    <x v="97"/>
  </r>
  <r>
    <x v="99"/>
    <x v="98"/>
  </r>
  <r>
    <x v="100"/>
    <x v="99"/>
  </r>
  <r>
    <x v="101"/>
    <x v="100"/>
  </r>
  <r>
    <x v="102"/>
    <x v="101"/>
  </r>
  <r>
    <x v="103"/>
    <x v="102"/>
  </r>
  <r>
    <x v="104"/>
    <x v="103"/>
  </r>
  <r>
    <x v="105"/>
    <x v="104"/>
  </r>
  <r>
    <x v="106"/>
    <x v="105"/>
  </r>
  <r>
    <x v="107"/>
    <x v="106"/>
  </r>
  <r>
    <x v="108"/>
    <x v="107"/>
  </r>
  <r>
    <x v="109"/>
    <x v="50"/>
  </r>
  <r>
    <x v="110"/>
    <x v="46"/>
  </r>
  <r>
    <x v="111"/>
    <x v="108"/>
  </r>
  <r>
    <x v="112"/>
    <x v="109"/>
  </r>
  <r>
    <x v="113"/>
    <x v="110"/>
  </r>
  <r>
    <x v="114"/>
    <x v="111"/>
  </r>
  <r>
    <x v="115"/>
    <x v="112"/>
  </r>
  <r>
    <x v="116"/>
    <x v="113"/>
  </r>
  <r>
    <x v="117"/>
    <x v="114"/>
  </r>
  <r>
    <x v="118"/>
    <x v="115"/>
  </r>
  <r>
    <x v="119"/>
    <x v="116"/>
  </r>
  <r>
    <x v="120"/>
    <x v="117"/>
  </r>
  <r>
    <x v="121"/>
    <x v="118"/>
  </r>
  <r>
    <x v="122"/>
    <x v="119"/>
  </r>
  <r>
    <x v="123"/>
    <x v="120"/>
  </r>
  <r>
    <x v="124"/>
    <x v="121"/>
  </r>
  <r>
    <x v="125"/>
    <x v="122"/>
  </r>
  <r>
    <x v="126"/>
    <x v="123"/>
  </r>
  <r>
    <x v="127"/>
    <x v="124"/>
  </r>
  <r>
    <x v="128"/>
    <x v="125"/>
  </r>
  <r>
    <x v="129"/>
    <x v="126"/>
  </r>
  <r>
    <x v="130"/>
    <x v="127"/>
  </r>
  <r>
    <x v="131"/>
    <x v="128"/>
  </r>
  <r>
    <x v="132"/>
    <x v="129"/>
  </r>
  <r>
    <x v="133"/>
    <x v="123"/>
  </r>
  <r>
    <x v="134"/>
    <x v="130"/>
  </r>
  <r>
    <x v="135"/>
    <x v="131"/>
  </r>
  <r>
    <x v="136"/>
    <x v="132"/>
  </r>
  <r>
    <x v="137"/>
    <x v="133"/>
  </r>
  <r>
    <x v="138"/>
    <x v="134"/>
  </r>
  <r>
    <x v="139"/>
    <x v="135"/>
  </r>
  <r>
    <x v="140"/>
    <x v="136"/>
  </r>
  <r>
    <x v="141"/>
    <x v="137"/>
  </r>
  <r>
    <x v="142"/>
    <x v="138"/>
  </r>
  <r>
    <x v="143"/>
    <x v="139"/>
  </r>
  <r>
    <x v="144"/>
    <x v="140"/>
  </r>
  <r>
    <x v="145"/>
    <x v="141"/>
  </r>
  <r>
    <x v="146"/>
    <x v="142"/>
  </r>
  <r>
    <x v="147"/>
    <x v="143"/>
  </r>
  <r>
    <x v="148"/>
    <x v="144"/>
  </r>
  <r>
    <x v="149"/>
    <x v="145"/>
  </r>
  <r>
    <x v="150"/>
    <x v="146"/>
  </r>
  <r>
    <x v="151"/>
    <x v="147"/>
  </r>
  <r>
    <x v="152"/>
    <x v="148"/>
  </r>
  <r>
    <x v="153"/>
    <x v="149"/>
  </r>
  <r>
    <x v="154"/>
    <x v="150"/>
  </r>
  <r>
    <x v="155"/>
    <x v="151"/>
  </r>
  <r>
    <x v="156"/>
    <x v="152"/>
  </r>
  <r>
    <x v="157"/>
    <x v="153"/>
  </r>
  <r>
    <x v="158"/>
    <x v="154"/>
  </r>
  <r>
    <x v="159"/>
    <x v="155"/>
  </r>
  <r>
    <x v="160"/>
    <x v="156"/>
  </r>
  <r>
    <x v="161"/>
    <x v="157"/>
  </r>
  <r>
    <x v="162"/>
    <x v="158"/>
  </r>
  <r>
    <x v="163"/>
    <x v="159"/>
  </r>
  <r>
    <x v="164"/>
    <x v="160"/>
  </r>
  <r>
    <x v="165"/>
    <x v="161"/>
  </r>
  <r>
    <x v="166"/>
    <x v="162"/>
  </r>
  <r>
    <x v="167"/>
    <x v="163"/>
  </r>
  <r>
    <x v="168"/>
    <x v="164"/>
  </r>
  <r>
    <x v="169"/>
    <x v="165"/>
  </r>
  <r>
    <x v="170"/>
    <x v="166"/>
  </r>
  <r>
    <x v="171"/>
    <x v="167"/>
  </r>
  <r>
    <x v="172"/>
    <x v="168"/>
  </r>
  <r>
    <x v="173"/>
    <x v="169"/>
  </r>
  <r>
    <x v="174"/>
    <x v="141"/>
  </r>
  <r>
    <x v="175"/>
    <x v="170"/>
  </r>
  <r>
    <x v="176"/>
    <x v="171"/>
  </r>
  <r>
    <x v="177"/>
    <x v="172"/>
  </r>
  <r>
    <x v="178"/>
    <x v="173"/>
  </r>
  <r>
    <x v="179"/>
    <x v="174"/>
  </r>
  <r>
    <x v="180"/>
    <x v="175"/>
  </r>
  <r>
    <x v="181"/>
    <x v="176"/>
  </r>
  <r>
    <x v="182"/>
    <x v="177"/>
  </r>
  <r>
    <x v="183"/>
    <x v="178"/>
  </r>
  <r>
    <x v="184"/>
    <x v="179"/>
  </r>
  <r>
    <x v="185"/>
    <x v="180"/>
  </r>
  <r>
    <x v="186"/>
    <x v="181"/>
  </r>
  <r>
    <x v="187"/>
    <x v="182"/>
  </r>
  <r>
    <x v="188"/>
    <x v="183"/>
  </r>
  <r>
    <x v="189"/>
    <x v="184"/>
  </r>
  <r>
    <x v="190"/>
    <x v="185"/>
  </r>
  <r>
    <x v="191"/>
    <x v="186"/>
  </r>
  <r>
    <x v="192"/>
    <x v="187"/>
  </r>
  <r>
    <x v="193"/>
    <x v="188"/>
  </r>
  <r>
    <x v="194"/>
    <x v="189"/>
  </r>
  <r>
    <x v="195"/>
    <x v="190"/>
  </r>
  <r>
    <x v="196"/>
    <x v="191"/>
  </r>
  <r>
    <x v="197"/>
    <x v="192"/>
  </r>
  <r>
    <x v="198"/>
    <x v="193"/>
  </r>
  <r>
    <x v="199"/>
    <x v="194"/>
  </r>
  <r>
    <x v="200"/>
    <x v="195"/>
  </r>
  <r>
    <x v="201"/>
    <x v="196"/>
  </r>
  <r>
    <x v="202"/>
    <x v="197"/>
  </r>
  <r>
    <x v="203"/>
    <x v="198"/>
  </r>
  <r>
    <x v="204"/>
    <x v="199"/>
  </r>
  <r>
    <x v="205"/>
    <x v="200"/>
  </r>
  <r>
    <x v="206"/>
    <x v="201"/>
  </r>
  <r>
    <x v="207"/>
    <x v="202"/>
  </r>
  <r>
    <x v="208"/>
    <x v="203"/>
  </r>
  <r>
    <x v="209"/>
    <x v="204"/>
  </r>
  <r>
    <x v="210"/>
    <x v="205"/>
  </r>
  <r>
    <x v="211"/>
    <x v="206"/>
  </r>
  <r>
    <x v="212"/>
    <x v="207"/>
  </r>
  <r>
    <x v="213"/>
    <x v="208"/>
  </r>
  <r>
    <x v="214"/>
    <x v="209"/>
  </r>
  <r>
    <x v="215"/>
    <x v="210"/>
  </r>
  <r>
    <x v="216"/>
    <x v="211"/>
  </r>
  <r>
    <x v="217"/>
    <x v="212"/>
  </r>
  <r>
    <x v="218"/>
    <x v="213"/>
  </r>
  <r>
    <x v="219"/>
    <x v="214"/>
  </r>
  <r>
    <x v="220"/>
    <x v="215"/>
  </r>
  <r>
    <x v="221"/>
    <x v="216"/>
  </r>
  <r>
    <x v="222"/>
    <x v="217"/>
  </r>
  <r>
    <x v="223"/>
    <x v="218"/>
  </r>
  <r>
    <x v="224"/>
    <x v="219"/>
  </r>
  <r>
    <x v="225"/>
    <x v="220"/>
  </r>
  <r>
    <x v="226"/>
    <x v="221"/>
  </r>
  <r>
    <x v="227"/>
    <x v="222"/>
  </r>
  <r>
    <x v="228"/>
    <x v="223"/>
  </r>
  <r>
    <x v="229"/>
    <x v="224"/>
  </r>
  <r>
    <x v="230"/>
    <x v="225"/>
  </r>
  <r>
    <x v="231"/>
    <x v="226"/>
  </r>
  <r>
    <x v="232"/>
    <x v="227"/>
  </r>
  <r>
    <x v="233"/>
    <x v="228"/>
  </r>
  <r>
    <x v="234"/>
    <x v="229"/>
  </r>
  <r>
    <x v="235"/>
    <x v="230"/>
  </r>
  <r>
    <x v="236"/>
    <x v="231"/>
  </r>
  <r>
    <x v="237"/>
    <x v="232"/>
  </r>
  <r>
    <x v="238"/>
    <x v="233"/>
  </r>
  <r>
    <x v="239"/>
    <x v="234"/>
  </r>
  <r>
    <x v="240"/>
    <x v="235"/>
  </r>
  <r>
    <x v="241"/>
    <x v="236"/>
  </r>
  <r>
    <x v="242"/>
    <x v="237"/>
  </r>
  <r>
    <x v="243"/>
    <x v="238"/>
  </r>
  <r>
    <x v="244"/>
    <x v="239"/>
  </r>
  <r>
    <x v="245"/>
    <x v="240"/>
  </r>
  <r>
    <x v="246"/>
    <x v="241"/>
  </r>
  <r>
    <x v="247"/>
    <x v="242"/>
  </r>
  <r>
    <x v="248"/>
    <x v="243"/>
  </r>
  <r>
    <x v="249"/>
    <x v="244"/>
  </r>
  <r>
    <x v="250"/>
    <x v="245"/>
  </r>
  <r>
    <x v="251"/>
    <x v="246"/>
  </r>
  <r>
    <x v="252"/>
    <x v="247"/>
  </r>
  <r>
    <x v="253"/>
    <x v="248"/>
  </r>
  <r>
    <x v="254"/>
    <x v="249"/>
  </r>
  <r>
    <x v="255"/>
    <x v="250"/>
  </r>
  <r>
    <x v="256"/>
    <x v="251"/>
  </r>
  <r>
    <x v="257"/>
    <x v="252"/>
  </r>
  <r>
    <x v="258"/>
    <x v="253"/>
  </r>
  <r>
    <x v="259"/>
    <x v="254"/>
  </r>
  <r>
    <x v="260"/>
    <x v="255"/>
  </r>
  <r>
    <x v="261"/>
    <x v="256"/>
  </r>
  <r>
    <x v="262"/>
    <x v="257"/>
  </r>
  <r>
    <x v="263"/>
    <x v="258"/>
  </r>
  <r>
    <x v="264"/>
    <x v="259"/>
  </r>
  <r>
    <x v="265"/>
    <x v="260"/>
  </r>
  <r>
    <x v="266"/>
    <x v="261"/>
  </r>
  <r>
    <x v="267"/>
    <x v="262"/>
  </r>
  <r>
    <x v="268"/>
    <x v="263"/>
  </r>
  <r>
    <x v="269"/>
    <x v="264"/>
  </r>
  <r>
    <x v="270"/>
    <x v="265"/>
  </r>
  <r>
    <x v="271"/>
    <x v="266"/>
  </r>
  <r>
    <x v="272"/>
    <x v="267"/>
  </r>
  <r>
    <x v="273"/>
    <x v="268"/>
  </r>
  <r>
    <x v="274"/>
    <x v="269"/>
  </r>
  <r>
    <x v="275"/>
    <x v="270"/>
  </r>
  <r>
    <x v="276"/>
    <x v="271"/>
  </r>
  <r>
    <x v="277"/>
    <x v="272"/>
  </r>
  <r>
    <x v="278"/>
    <x v="273"/>
  </r>
  <r>
    <x v="279"/>
    <x v="274"/>
  </r>
  <r>
    <x v="280"/>
    <x v="275"/>
  </r>
  <r>
    <x v="281"/>
    <x v="276"/>
  </r>
  <r>
    <x v="282"/>
    <x v="277"/>
  </r>
  <r>
    <x v="283"/>
    <x v="278"/>
  </r>
  <r>
    <x v="284"/>
    <x v="279"/>
  </r>
  <r>
    <x v="285"/>
    <x v="280"/>
  </r>
  <r>
    <x v="286"/>
    <x v="281"/>
  </r>
  <r>
    <x v="287"/>
    <x v="282"/>
  </r>
  <r>
    <x v="288"/>
    <x v="283"/>
  </r>
  <r>
    <x v="289"/>
    <x v="284"/>
  </r>
  <r>
    <x v="290"/>
    <x v="285"/>
  </r>
  <r>
    <x v="291"/>
    <x v="286"/>
  </r>
  <r>
    <x v="292"/>
    <x v="287"/>
  </r>
  <r>
    <x v="293"/>
    <x v="288"/>
  </r>
  <r>
    <x v="294"/>
    <x v="289"/>
  </r>
  <r>
    <x v="295"/>
    <x v="290"/>
  </r>
  <r>
    <x v="296"/>
    <x v="291"/>
  </r>
  <r>
    <x v="297"/>
    <x v="292"/>
  </r>
  <r>
    <x v="298"/>
    <x v="293"/>
  </r>
  <r>
    <x v="299"/>
    <x v="294"/>
  </r>
  <r>
    <x v="300"/>
    <x v="295"/>
  </r>
  <r>
    <x v="301"/>
    <x v="296"/>
  </r>
  <r>
    <x v="302"/>
    <x v="297"/>
  </r>
  <r>
    <x v="303"/>
    <x v="298"/>
  </r>
  <r>
    <x v="304"/>
    <x v="299"/>
  </r>
  <r>
    <x v="305"/>
    <x v="300"/>
  </r>
  <r>
    <x v="306"/>
    <x v="301"/>
  </r>
  <r>
    <x v="307"/>
    <x v="302"/>
  </r>
  <r>
    <x v="308"/>
    <x v="303"/>
  </r>
  <r>
    <x v="309"/>
    <x v="304"/>
  </r>
  <r>
    <x v="310"/>
    <x v="305"/>
  </r>
  <r>
    <x v="311"/>
    <x v="306"/>
  </r>
  <r>
    <x v="312"/>
    <x v="307"/>
  </r>
  <r>
    <x v="313"/>
    <x v="308"/>
  </r>
  <r>
    <x v="314"/>
    <x v="309"/>
  </r>
  <r>
    <x v="315"/>
    <x v="310"/>
  </r>
  <r>
    <x v="316"/>
    <x v="311"/>
  </r>
  <r>
    <x v="317"/>
    <x v="312"/>
  </r>
  <r>
    <x v="318"/>
    <x v="313"/>
  </r>
  <r>
    <x v="319"/>
    <x v="314"/>
  </r>
  <r>
    <x v="320"/>
    <x v="315"/>
  </r>
  <r>
    <x v="321"/>
    <x v="316"/>
  </r>
  <r>
    <x v="322"/>
    <x v="317"/>
  </r>
  <r>
    <x v="323"/>
    <x v="318"/>
  </r>
  <r>
    <x v="324"/>
    <x v="319"/>
  </r>
  <r>
    <x v="325"/>
    <x v="320"/>
  </r>
  <r>
    <x v="326"/>
    <x v="321"/>
  </r>
  <r>
    <x v="327"/>
    <x v="322"/>
  </r>
  <r>
    <x v="328"/>
    <x v="323"/>
  </r>
  <r>
    <x v="329"/>
    <x v="324"/>
  </r>
  <r>
    <x v="330"/>
    <x v="325"/>
  </r>
  <r>
    <x v="331"/>
    <x v="326"/>
  </r>
  <r>
    <x v="332"/>
    <x v="327"/>
  </r>
  <r>
    <x v="333"/>
    <x v="328"/>
  </r>
  <r>
    <x v="334"/>
    <x v="329"/>
  </r>
  <r>
    <x v="335"/>
    <x v="330"/>
  </r>
  <r>
    <x v="336"/>
    <x v="331"/>
  </r>
  <r>
    <x v="337"/>
    <x v="332"/>
  </r>
  <r>
    <x v="338"/>
    <x v="333"/>
  </r>
  <r>
    <x v="339"/>
    <x v="334"/>
  </r>
  <r>
    <x v="340"/>
    <x v="335"/>
  </r>
  <r>
    <x v="341"/>
    <x v="336"/>
  </r>
  <r>
    <x v="342"/>
    <x v="337"/>
  </r>
  <r>
    <x v="343"/>
    <x v="338"/>
  </r>
  <r>
    <x v="344"/>
    <x v="339"/>
  </r>
  <r>
    <x v="345"/>
    <x v="340"/>
  </r>
  <r>
    <x v="346"/>
    <x v="341"/>
  </r>
  <r>
    <x v="347"/>
    <x v="342"/>
  </r>
  <r>
    <x v="348"/>
    <x v="343"/>
  </r>
  <r>
    <x v="349"/>
    <x v="344"/>
  </r>
  <r>
    <x v="350"/>
    <x v="345"/>
  </r>
  <r>
    <x v="351"/>
    <x v="346"/>
  </r>
  <r>
    <x v="352"/>
    <x v="347"/>
  </r>
  <r>
    <x v="353"/>
    <x v="348"/>
  </r>
  <r>
    <x v="354"/>
    <x v="349"/>
  </r>
  <r>
    <x v="355"/>
    <x v="350"/>
  </r>
  <r>
    <x v="356"/>
    <x v="351"/>
  </r>
  <r>
    <x v="357"/>
    <x v="352"/>
  </r>
  <r>
    <x v="358"/>
    <x v="353"/>
  </r>
  <r>
    <x v="359"/>
    <x v="354"/>
  </r>
  <r>
    <x v="360"/>
    <x v="355"/>
  </r>
  <r>
    <x v="361"/>
    <x v="356"/>
  </r>
  <r>
    <x v="362"/>
    <x v="357"/>
  </r>
  <r>
    <x v="363"/>
    <x v="358"/>
  </r>
  <r>
    <x v="364"/>
    <x v="359"/>
  </r>
  <r>
    <x v="365"/>
    <x v="360"/>
  </r>
  <r>
    <x v="366"/>
    <x v="361"/>
  </r>
  <r>
    <x v="367"/>
    <x v="362"/>
  </r>
  <r>
    <x v="368"/>
    <x v="363"/>
  </r>
  <r>
    <x v="369"/>
    <x v="364"/>
  </r>
  <r>
    <x v="370"/>
    <x v="365"/>
  </r>
  <r>
    <x v="371"/>
    <x v="366"/>
  </r>
  <r>
    <x v="372"/>
    <x v="367"/>
  </r>
  <r>
    <x v="373"/>
    <x v="368"/>
  </r>
  <r>
    <x v="374"/>
    <x v="369"/>
  </r>
  <r>
    <x v="375"/>
    <x v="370"/>
  </r>
  <r>
    <x v="376"/>
    <x v="371"/>
  </r>
  <r>
    <x v="377"/>
    <x v="372"/>
  </r>
  <r>
    <x v="378"/>
    <x v="373"/>
  </r>
  <r>
    <x v="379"/>
    <x v="374"/>
  </r>
  <r>
    <x v="380"/>
    <x v="375"/>
  </r>
  <r>
    <x v="381"/>
    <x v="376"/>
  </r>
  <r>
    <x v="382"/>
    <x v="377"/>
  </r>
  <r>
    <x v="383"/>
    <x v="378"/>
  </r>
  <r>
    <x v="384"/>
    <x v="379"/>
  </r>
  <r>
    <x v="385"/>
    <x v="380"/>
  </r>
  <r>
    <x v="386"/>
    <x v="381"/>
  </r>
  <r>
    <x v="387"/>
    <x v="382"/>
  </r>
  <r>
    <x v="388"/>
    <x v="383"/>
  </r>
  <r>
    <x v="389"/>
    <x v="384"/>
  </r>
  <r>
    <x v="390"/>
    <x v="385"/>
  </r>
  <r>
    <x v="391"/>
    <x v="386"/>
  </r>
  <r>
    <x v="392"/>
    <x v="387"/>
  </r>
  <r>
    <x v="393"/>
    <x v="388"/>
  </r>
  <r>
    <x v="394"/>
    <x v="389"/>
  </r>
  <r>
    <x v="395"/>
    <x v="390"/>
  </r>
  <r>
    <x v="396"/>
    <x v="391"/>
  </r>
  <r>
    <x v="397"/>
    <x v="392"/>
  </r>
  <r>
    <x v="398"/>
    <x v="393"/>
  </r>
  <r>
    <x v="399"/>
    <x v="394"/>
  </r>
  <r>
    <x v="400"/>
    <x v="395"/>
  </r>
  <r>
    <x v="401"/>
    <x v="396"/>
  </r>
  <r>
    <x v="402"/>
    <x v="397"/>
  </r>
  <r>
    <x v="403"/>
    <x v="398"/>
  </r>
  <r>
    <x v="404"/>
    <x v="399"/>
  </r>
  <r>
    <x v="405"/>
    <x v="400"/>
  </r>
  <r>
    <x v="406"/>
    <x v="401"/>
  </r>
  <r>
    <x v="407"/>
    <x v="402"/>
  </r>
  <r>
    <x v="408"/>
    <x v="403"/>
  </r>
  <r>
    <x v="409"/>
    <x v="404"/>
  </r>
  <r>
    <x v="410"/>
    <x v="405"/>
  </r>
  <r>
    <x v="411"/>
    <x v="406"/>
  </r>
  <r>
    <x v="412"/>
    <x v="407"/>
  </r>
  <r>
    <x v="413"/>
    <x v="408"/>
  </r>
  <r>
    <x v="414"/>
    <x v="409"/>
  </r>
  <r>
    <x v="415"/>
    <x v="410"/>
  </r>
  <r>
    <x v="416"/>
    <x v="411"/>
  </r>
  <r>
    <x v="417"/>
    <x v="412"/>
  </r>
  <r>
    <x v="418"/>
    <x v="413"/>
  </r>
  <r>
    <x v="419"/>
    <x v="414"/>
  </r>
  <r>
    <x v="420"/>
    <x v="415"/>
  </r>
  <r>
    <x v="421"/>
    <x v="416"/>
  </r>
  <r>
    <x v="422"/>
    <x v="417"/>
  </r>
  <r>
    <x v="423"/>
    <x v="418"/>
  </r>
  <r>
    <x v="424"/>
    <x v="419"/>
  </r>
  <r>
    <x v="425"/>
    <x v="420"/>
  </r>
  <r>
    <x v="426"/>
    <x v="421"/>
  </r>
  <r>
    <x v="427"/>
    <x v="422"/>
  </r>
  <r>
    <x v="428"/>
    <x v="423"/>
  </r>
  <r>
    <x v="429"/>
    <x v="424"/>
  </r>
  <r>
    <x v="430"/>
    <x v="425"/>
  </r>
  <r>
    <x v="431"/>
    <x v="426"/>
  </r>
  <r>
    <x v="432"/>
    <x v="427"/>
  </r>
  <r>
    <x v="433"/>
    <x v="428"/>
  </r>
  <r>
    <x v="434"/>
    <x v="429"/>
  </r>
  <r>
    <x v="435"/>
    <x v="430"/>
  </r>
  <r>
    <x v="436"/>
    <x v="431"/>
  </r>
  <r>
    <x v="437"/>
    <x v="432"/>
  </r>
  <r>
    <x v="438"/>
    <x v="433"/>
  </r>
  <r>
    <x v="439"/>
    <x v="434"/>
  </r>
  <r>
    <x v="440"/>
    <x v="435"/>
  </r>
  <r>
    <x v="441"/>
    <x v="436"/>
  </r>
  <r>
    <x v="442"/>
    <x v="437"/>
  </r>
  <r>
    <x v="443"/>
    <x v="438"/>
  </r>
  <r>
    <x v="444"/>
    <x v="439"/>
  </r>
  <r>
    <x v="445"/>
    <x v="440"/>
  </r>
  <r>
    <x v="446"/>
    <x v="441"/>
  </r>
  <r>
    <x v="447"/>
    <x v="442"/>
  </r>
  <r>
    <x v="448"/>
    <x v="443"/>
  </r>
  <r>
    <x v="449"/>
    <x v="444"/>
  </r>
  <r>
    <x v="450"/>
    <x v="445"/>
  </r>
  <r>
    <x v="451"/>
    <x v="446"/>
  </r>
  <r>
    <x v="452"/>
    <x v="447"/>
  </r>
  <r>
    <x v="453"/>
    <x v="448"/>
  </r>
  <r>
    <x v="454"/>
    <x v="449"/>
  </r>
  <r>
    <x v="455"/>
    <x v="450"/>
  </r>
  <r>
    <x v="456"/>
    <x v="451"/>
  </r>
  <r>
    <x v="457"/>
    <x v="452"/>
  </r>
  <r>
    <x v="458"/>
    <x v="453"/>
  </r>
  <r>
    <x v="459"/>
    <x v="454"/>
  </r>
  <r>
    <x v="460"/>
    <x v="455"/>
  </r>
  <r>
    <x v="461"/>
    <x v="456"/>
  </r>
  <r>
    <x v="462"/>
    <x v="457"/>
  </r>
  <r>
    <x v="463"/>
    <x v="458"/>
  </r>
  <r>
    <x v="464"/>
    <x v="459"/>
  </r>
  <r>
    <x v="465"/>
    <x v="460"/>
  </r>
  <r>
    <x v="466"/>
    <x v="461"/>
  </r>
  <r>
    <x v="467"/>
    <x v="462"/>
  </r>
  <r>
    <x v="468"/>
    <x v="463"/>
  </r>
  <r>
    <x v="469"/>
    <x v="464"/>
  </r>
  <r>
    <x v="470"/>
    <x v="465"/>
  </r>
  <r>
    <x v="471"/>
    <x v="466"/>
  </r>
  <r>
    <x v="472"/>
    <x v="467"/>
  </r>
  <r>
    <x v="473"/>
    <x v="468"/>
  </r>
  <r>
    <x v="474"/>
    <x v="469"/>
  </r>
  <r>
    <x v="475"/>
    <x v="470"/>
  </r>
  <r>
    <x v="476"/>
    <x v="471"/>
  </r>
  <r>
    <x v="477"/>
    <x v="472"/>
  </r>
  <r>
    <x v="478"/>
    <x v="473"/>
  </r>
  <r>
    <x v="479"/>
    <x v="474"/>
  </r>
  <r>
    <x v="480"/>
    <x v="475"/>
  </r>
  <r>
    <x v="481"/>
    <x v="476"/>
  </r>
  <r>
    <x v="482"/>
    <x v="477"/>
  </r>
  <r>
    <x v="483"/>
    <x v="478"/>
  </r>
  <r>
    <x v="484"/>
    <x v="479"/>
  </r>
  <r>
    <x v="485"/>
    <x v="480"/>
  </r>
  <r>
    <x v="486"/>
    <x v="481"/>
  </r>
  <r>
    <x v="487"/>
    <x v="482"/>
  </r>
  <r>
    <x v="488"/>
    <x v="483"/>
  </r>
  <r>
    <x v="489"/>
    <x v="484"/>
  </r>
  <r>
    <x v="490"/>
    <x v="485"/>
  </r>
  <r>
    <x v="491"/>
    <x v="486"/>
  </r>
  <r>
    <x v="492"/>
    <x v="487"/>
  </r>
  <r>
    <x v="493"/>
    <x v="488"/>
  </r>
  <r>
    <x v="494"/>
    <x v="489"/>
  </r>
  <r>
    <x v="495"/>
    <x v="490"/>
  </r>
  <r>
    <x v="496"/>
    <x v="491"/>
  </r>
  <r>
    <x v="497"/>
    <x v="492"/>
  </r>
  <r>
    <x v="498"/>
    <x v="493"/>
  </r>
  <r>
    <x v="499"/>
    <x v="494"/>
  </r>
  <r>
    <x v="500"/>
    <x v="495"/>
  </r>
  <r>
    <x v="501"/>
    <x v="496"/>
  </r>
  <r>
    <x v="502"/>
    <x v="497"/>
  </r>
  <r>
    <x v="503"/>
    <x v="498"/>
  </r>
  <r>
    <x v="504"/>
    <x v="499"/>
  </r>
  <r>
    <x v="505"/>
    <x v="500"/>
  </r>
  <r>
    <x v="506"/>
    <x v="501"/>
  </r>
  <r>
    <x v="507"/>
    <x v="502"/>
  </r>
  <r>
    <x v="508"/>
    <x v="503"/>
  </r>
  <r>
    <x v="509"/>
    <x v="504"/>
  </r>
  <r>
    <x v="510"/>
    <x v="505"/>
  </r>
  <r>
    <x v="511"/>
    <x v="506"/>
  </r>
  <r>
    <x v="512"/>
    <x v="507"/>
  </r>
  <r>
    <x v="513"/>
    <x v="508"/>
  </r>
  <r>
    <x v="514"/>
    <x v="509"/>
  </r>
  <r>
    <x v="515"/>
    <x v="510"/>
  </r>
  <r>
    <x v="516"/>
    <x v="511"/>
  </r>
  <r>
    <x v="517"/>
    <x v="512"/>
  </r>
  <r>
    <x v="518"/>
    <x v="513"/>
  </r>
  <r>
    <x v="519"/>
    <x v="514"/>
  </r>
  <r>
    <x v="520"/>
    <x v="515"/>
  </r>
  <r>
    <x v="521"/>
    <x v="516"/>
  </r>
  <r>
    <x v="522"/>
    <x v="517"/>
  </r>
  <r>
    <x v="523"/>
    <x v="518"/>
  </r>
  <r>
    <x v="524"/>
    <x v="519"/>
  </r>
  <r>
    <x v="525"/>
    <x v="520"/>
  </r>
  <r>
    <x v="526"/>
    <x v="521"/>
  </r>
  <r>
    <x v="527"/>
    <x v="522"/>
  </r>
  <r>
    <x v="528"/>
    <x v="523"/>
  </r>
  <r>
    <x v="529"/>
    <x v="524"/>
  </r>
  <r>
    <x v="530"/>
    <x v="525"/>
  </r>
  <r>
    <x v="531"/>
    <x v="526"/>
  </r>
  <r>
    <x v="532"/>
    <x v="527"/>
  </r>
  <r>
    <x v="533"/>
    <x v="528"/>
  </r>
  <r>
    <x v="534"/>
    <x v="529"/>
  </r>
  <r>
    <x v="535"/>
    <x v="530"/>
  </r>
  <r>
    <x v="536"/>
    <x v="531"/>
  </r>
  <r>
    <x v="537"/>
    <x v="532"/>
  </r>
  <r>
    <x v="538"/>
    <x v="533"/>
  </r>
  <r>
    <x v="539"/>
    <x v="534"/>
  </r>
  <r>
    <x v="540"/>
    <x v="535"/>
  </r>
  <r>
    <x v="541"/>
    <x v="536"/>
  </r>
  <r>
    <x v="542"/>
    <x v="537"/>
  </r>
  <r>
    <x v="543"/>
    <x v="538"/>
  </r>
  <r>
    <x v="544"/>
    <x v="539"/>
  </r>
  <r>
    <x v="545"/>
    <x v="540"/>
  </r>
  <r>
    <x v="546"/>
    <x v="541"/>
  </r>
  <r>
    <x v="547"/>
    <x v="542"/>
  </r>
  <r>
    <x v="548"/>
    <x v="543"/>
  </r>
  <r>
    <x v="549"/>
    <x v="544"/>
  </r>
  <r>
    <x v="550"/>
    <x v="545"/>
  </r>
  <r>
    <x v="551"/>
    <x v="546"/>
  </r>
  <r>
    <x v="552"/>
    <x v="547"/>
  </r>
  <r>
    <x v="553"/>
    <x v="548"/>
  </r>
  <r>
    <x v="554"/>
    <x v="549"/>
  </r>
  <r>
    <x v="555"/>
    <x v="550"/>
  </r>
  <r>
    <x v="556"/>
    <x v="551"/>
  </r>
  <r>
    <x v="557"/>
    <x v="552"/>
  </r>
  <r>
    <x v="558"/>
    <x v="553"/>
  </r>
  <r>
    <x v="559"/>
    <x v="554"/>
  </r>
  <r>
    <x v="560"/>
    <x v="555"/>
  </r>
  <r>
    <x v="561"/>
    <x v="556"/>
  </r>
  <r>
    <x v="562"/>
    <x v="557"/>
  </r>
  <r>
    <x v="563"/>
    <x v="558"/>
  </r>
  <r>
    <x v="564"/>
    <x v="559"/>
  </r>
  <r>
    <x v="565"/>
    <x v="560"/>
  </r>
  <r>
    <x v="566"/>
    <x v="561"/>
  </r>
  <r>
    <x v="567"/>
    <x v="562"/>
  </r>
  <r>
    <x v="568"/>
    <x v="189"/>
  </r>
  <r>
    <x v="569"/>
    <x v="563"/>
  </r>
  <r>
    <x v="570"/>
    <x v="564"/>
  </r>
  <r>
    <x v="571"/>
    <x v="565"/>
  </r>
  <r>
    <x v="572"/>
    <x v="566"/>
  </r>
  <r>
    <x v="573"/>
    <x v="567"/>
  </r>
  <r>
    <x v="574"/>
    <x v="568"/>
  </r>
  <r>
    <x v="575"/>
    <x v="569"/>
  </r>
  <r>
    <x v="576"/>
    <x v="570"/>
  </r>
  <r>
    <x v="577"/>
    <x v="571"/>
  </r>
  <r>
    <x v="578"/>
    <x v="572"/>
  </r>
  <r>
    <x v="579"/>
    <x v="573"/>
  </r>
  <r>
    <x v="580"/>
    <x v="97"/>
  </r>
  <r>
    <x v="581"/>
    <x v="574"/>
  </r>
  <r>
    <x v="582"/>
    <x v="575"/>
  </r>
  <r>
    <x v="583"/>
    <x v="576"/>
  </r>
  <r>
    <x v="584"/>
    <x v="577"/>
  </r>
  <r>
    <x v="585"/>
    <x v="578"/>
  </r>
  <r>
    <x v="586"/>
    <x v="579"/>
  </r>
  <r>
    <x v="587"/>
    <x v="580"/>
  </r>
  <r>
    <x v="588"/>
    <x v="581"/>
  </r>
  <r>
    <x v="589"/>
    <x v="582"/>
  </r>
  <r>
    <x v="590"/>
    <x v="583"/>
  </r>
  <r>
    <x v="591"/>
    <x v="584"/>
  </r>
  <r>
    <x v="592"/>
    <x v="585"/>
  </r>
  <r>
    <x v="593"/>
    <x v="586"/>
  </r>
  <r>
    <x v="594"/>
    <x v="587"/>
  </r>
  <r>
    <x v="595"/>
    <x v="588"/>
  </r>
  <r>
    <x v="596"/>
    <x v="589"/>
  </r>
  <r>
    <x v="597"/>
    <x v="590"/>
  </r>
  <r>
    <x v="598"/>
    <x v="591"/>
  </r>
  <r>
    <x v="599"/>
    <x v="592"/>
  </r>
  <r>
    <x v="600"/>
    <x v="593"/>
  </r>
  <r>
    <x v="601"/>
    <x v="594"/>
  </r>
  <r>
    <x v="602"/>
    <x v="595"/>
  </r>
  <r>
    <x v="603"/>
    <x v="596"/>
  </r>
  <r>
    <x v="604"/>
    <x v="597"/>
  </r>
  <r>
    <x v="605"/>
    <x v="598"/>
  </r>
  <r>
    <x v="606"/>
    <x v="599"/>
  </r>
  <r>
    <x v="607"/>
    <x v="600"/>
  </r>
  <r>
    <x v="608"/>
    <x v="601"/>
  </r>
  <r>
    <x v="609"/>
    <x v="602"/>
  </r>
  <r>
    <x v="610"/>
    <x v="603"/>
  </r>
  <r>
    <x v="611"/>
    <x v="604"/>
  </r>
  <r>
    <x v="612"/>
    <x v="605"/>
  </r>
  <r>
    <x v="613"/>
    <x v="606"/>
  </r>
  <r>
    <x v="614"/>
    <x v="607"/>
  </r>
  <r>
    <x v="615"/>
    <x v="608"/>
  </r>
  <r>
    <x v="616"/>
    <x v="609"/>
  </r>
  <r>
    <x v="617"/>
    <x v="610"/>
  </r>
  <r>
    <x v="618"/>
    <x v="611"/>
  </r>
  <r>
    <x v="619"/>
    <x v="612"/>
  </r>
  <r>
    <x v="620"/>
    <x v="613"/>
  </r>
  <r>
    <x v="621"/>
    <x v="614"/>
  </r>
  <r>
    <x v="622"/>
    <x v="615"/>
  </r>
  <r>
    <x v="623"/>
    <x v="616"/>
  </r>
  <r>
    <x v="624"/>
    <x v="617"/>
  </r>
  <r>
    <x v="625"/>
    <x v="257"/>
  </r>
  <r>
    <x v="626"/>
    <x v="618"/>
  </r>
  <r>
    <x v="627"/>
    <x v="619"/>
  </r>
  <r>
    <x v="628"/>
    <x v="620"/>
  </r>
  <r>
    <x v="629"/>
    <x v="621"/>
  </r>
  <r>
    <x v="630"/>
    <x v="622"/>
  </r>
  <r>
    <x v="631"/>
    <x v="623"/>
  </r>
  <r>
    <x v="632"/>
    <x v="624"/>
  </r>
  <r>
    <x v="633"/>
    <x v="625"/>
  </r>
  <r>
    <x v="634"/>
    <x v="626"/>
  </r>
  <r>
    <x v="635"/>
    <x v="627"/>
  </r>
  <r>
    <x v="636"/>
    <x v="628"/>
  </r>
  <r>
    <x v="637"/>
    <x v="629"/>
  </r>
  <r>
    <x v="638"/>
    <x v="630"/>
  </r>
  <r>
    <x v="639"/>
    <x v="631"/>
  </r>
  <r>
    <x v="640"/>
    <x v="632"/>
  </r>
  <r>
    <x v="641"/>
    <x v="633"/>
  </r>
  <r>
    <x v="642"/>
    <x v="634"/>
  </r>
  <r>
    <x v="643"/>
    <x v="635"/>
  </r>
  <r>
    <x v="644"/>
    <x v="636"/>
  </r>
  <r>
    <x v="645"/>
    <x v="637"/>
  </r>
  <r>
    <x v="646"/>
    <x v="638"/>
  </r>
  <r>
    <x v="647"/>
    <x v="639"/>
  </r>
  <r>
    <x v="648"/>
    <x v="640"/>
  </r>
  <r>
    <x v="649"/>
    <x v="641"/>
  </r>
  <r>
    <x v="650"/>
    <x v="642"/>
  </r>
  <r>
    <x v="651"/>
    <x v="643"/>
  </r>
  <r>
    <x v="652"/>
    <x v="644"/>
  </r>
  <r>
    <x v="653"/>
    <x v="645"/>
  </r>
  <r>
    <x v="654"/>
    <x v="646"/>
  </r>
  <r>
    <x v="655"/>
    <x v="647"/>
  </r>
  <r>
    <x v="656"/>
    <x v="648"/>
  </r>
  <r>
    <x v="657"/>
    <x v="649"/>
  </r>
  <r>
    <x v="658"/>
    <x v="650"/>
  </r>
  <r>
    <x v="659"/>
    <x v="651"/>
  </r>
  <r>
    <x v="660"/>
    <x v="652"/>
  </r>
  <r>
    <x v="661"/>
    <x v="653"/>
  </r>
  <r>
    <x v="662"/>
    <x v="654"/>
  </r>
  <r>
    <x v="663"/>
    <x v="655"/>
  </r>
  <r>
    <x v="664"/>
    <x v="656"/>
  </r>
  <r>
    <x v="665"/>
    <x v="657"/>
  </r>
  <r>
    <x v="666"/>
    <x v="658"/>
  </r>
  <r>
    <x v="667"/>
    <x v="659"/>
  </r>
  <r>
    <x v="668"/>
    <x v="660"/>
  </r>
  <r>
    <x v="669"/>
    <x v="661"/>
  </r>
  <r>
    <x v="670"/>
    <x v="662"/>
  </r>
  <r>
    <x v="671"/>
    <x v="663"/>
  </r>
  <r>
    <x v="672"/>
    <x v="664"/>
  </r>
  <r>
    <x v="673"/>
    <x v="665"/>
  </r>
  <r>
    <x v="674"/>
    <x v="666"/>
  </r>
  <r>
    <x v="675"/>
    <x v="667"/>
  </r>
  <r>
    <x v="676"/>
    <x v="668"/>
  </r>
  <r>
    <x v="677"/>
    <x v="669"/>
  </r>
  <r>
    <x v="678"/>
    <x v="670"/>
  </r>
  <r>
    <x v="679"/>
    <x v="671"/>
  </r>
  <r>
    <x v="680"/>
    <x v="672"/>
  </r>
  <r>
    <x v="681"/>
    <x v="673"/>
  </r>
  <r>
    <x v="682"/>
    <x v="674"/>
  </r>
  <r>
    <x v="683"/>
    <x v="675"/>
  </r>
  <r>
    <x v="684"/>
    <x v="676"/>
  </r>
  <r>
    <x v="685"/>
    <x v="677"/>
  </r>
  <r>
    <x v="686"/>
    <x v="678"/>
  </r>
  <r>
    <x v="687"/>
    <x v="679"/>
  </r>
  <r>
    <x v="688"/>
    <x v="680"/>
  </r>
  <r>
    <x v="689"/>
    <x v="681"/>
  </r>
  <r>
    <x v="690"/>
    <x v="682"/>
  </r>
  <r>
    <x v="691"/>
    <x v="683"/>
  </r>
  <r>
    <x v="692"/>
    <x v="684"/>
  </r>
  <r>
    <x v="693"/>
    <x v="685"/>
  </r>
  <r>
    <x v="694"/>
    <x v="686"/>
  </r>
  <r>
    <x v="695"/>
    <x v="687"/>
  </r>
  <r>
    <x v="696"/>
    <x v="688"/>
  </r>
  <r>
    <x v="697"/>
    <x v="689"/>
  </r>
  <r>
    <x v="698"/>
    <x v="690"/>
  </r>
  <r>
    <x v="699"/>
    <x v="691"/>
  </r>
  <r>
    <x v="700"/>
    <x v="692"/>
  </r>
  <r>
    <x v="701"/>
    <x v="693"/>
  </r>
  <r>
    <x v="702"/>
    <x v="694"/>
  </r>
  <r>
    <x v="703"/>
    <x v="695"/>
  </r>
  <r>
    <x v="704"/>
    <x v="696"/>
  </r>
  <r>
    <x v="705"/>
    <x v="697"/>
  </r>
  <r>
    <x v="706"/>
    <x v="698"/>
  </r>
  <r>
    <x v="707"/>
    <x v="699"/>
  </r>
  <r>
    <x v="708"/>
    <x v="700"/>
  </r>
  <r>
    <x v="709"/>
    <x v="701"/>
  </r>
  <r>
    <x v="710"/>
    <x v="702"/>
  </r>
  <r>
    <x v="711"/>
    <x v="703"/>
  </r>
  <r>
    <x v="712"/>
    <x v="704"/>
  </r>
  <r>
    <x v="713"/>
    <x v="705"/>
  </r>
  <r>
    <x v="714"/>
    <x v="706"/>
  </r>
  <r>
    <x v="715"/>
    <x v="707"/>
  </r>
  <r>
    <x v="716"/>
    <x v="708"/>
  </r>
  <r>
    <x v="717"/>
    <x v="709"/>
  </r>
  <r>
    <x v="718"/>
    <x v="710"/>
  </r>
  <r>
    <x v="719"/>
    <x v="711"/>
  </r>
  <r>
    <x v="720"/>
    <x v="712"/>
  </r>
  <r>
    <x v="721"/>
    <x v="713"/>
  </r>
  <r>
    <x v="722"/>
    <x v="714"/>
  </r>
  <r>
    <x v="723"/>
    <x v="715"/>
  </r>
  <r>
    <x v="724"/>
    <x v="716"/>
  </r>
  <r>
    <x v="725"/>
    <x v="717"/>
  </r>
  <r>
    <x v="726"/>
    <x v="718"/>
  </r>
  <r>
    <x v="727"/>
    <x v="719"/>
  </r>
  <r>
    <x v="728"/>
    <x v="720"/>
  </r>
  <r>
    <x v="729"/>
    <x v="721"/>
  </r>
  <r>
    <x v="730"/>
    <x v="722"/>
  </r>
  <r>
    <x v="731"/>
    <x v="723"/>
  </r>
  <r>
    <x v="732"/>
    <x v="724"/>
  </r>
  <r>
    <x v="733"/>
    <x v="725"/>
  </r>
  <r>
    <x v="734"/>
    <x v="726"/>
  </r>
  <r>
    <x v="735"/>
    <x v="727"/>
  </r>
  <r>
    <x v="736"/>
    <x v="728"/>
  </r>
  <r>
    <x v="737"/>
    <x v="729"/>
  </r>
  <r>
    <x v="738"/>
    <x v="730"/>
  </r>
  <r>
    <x v="739"/>
    <x v="731"/>
  </r>
  <r>
    <x v="740"/>
    <x v="732"/>
  </r>
  <r>
    <x v="741"/>
    <x v="733"/>
  </r>
  <r>
    <x v="742"/>
    <x v="734"/>
  </r>
  <r>
    <x v="743"/>
    <x v="735"/>
  </r>
  <r>
    <x v="744"/>
    <x v="736"/>
  </r>
  <r>
    <x v="745"/>
    <x v="737"/>
  </r>
  <r>
    <x v="746"/>
    <x v="738"/>
  </r>
  <r>
    <x v="747"/>
    <x v="739"/>
  </r>
  <r>
    <x v="748"/>
    <x v="740"/>
  </r>
  <r>
    <x v="749"/>
    <x v="741"/>
  </r>
  <r>
    <x v="750"/>
    <x v="742"/>
  </r>
  <r>
    <x v="751"/>
    <x v="743"/>
  </r>
  <r>
    <x v="752"/>
    <x v="7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3">
  <r>
    <x v="0"/>
    <n v="309"/>
  </r>
  <r>
    <x v="1"/>
    <n v="325"/>
  </r>
  <r>
    <x v="2"/>
    <n v="396"/>
  </r>
  <r>
    <x v="3"/>
    <n v="326"/>
  </r>
  <r>
    <x v="4"/>
    <n v="431"/>
  </r>
  <r>
    <x v="5"/>
    <n v="415"/>
  </r>
  <r>
    <x v="6"/>
    <n v="579"/>
  </r>
  <r>
    <x v="7"/>
    <n v="505"/>
  </r>
  <r>
    <x v="8"/>
    <n v="536"/>
  </r>
  <r>
    <x v="9"/>
    <n v="529"/>
  </r>
  <r>
    <x v="10"/>
    <n v="497"/>
  </r>
  <r>
    <x v="11"/>
    <n v="575"/>
  </r>
  <r>
    <x v="12"/>
    <n v="586"/>
  </r>
  <r>
    <x v="13"/>
    <n v="606"/>
  </r>
  <r>
    <x v="14"/>
    <n v="746"/>
  </r>
  <r>
    <x v="15"/>
    <n v="643"/>
  </r>
  <r>
    <x v="16"/>
    <n v="464"/>
  </r>
  <r>
    <x v="17"/>
    <n v="577"/>
  </r>
  <r>
    <x v="18"/>
    <n v="524"/>
  </r>
  <r>
    <x v="19"/>
    <n v="548"/>
  </r>
  <r>
    <x v="20"/>
    <n v="455"/>
  </r>
  <r>
    <x v="21"/>
    <n v="352"/>
  </r>
  <r>
    <x v="22"/>
    <n v="414"/>
  </r>
  <r>
    <x v="23"/>
    <n v="528"/>
  </r>
  <r>
    <x v="24"/>
    <n v="444"/>
  </r>
  <r>
    <x v="25"/>
    <n v="426"/>
  </r>
  <r>
    <x v="26"/>
    <n v="241"/>
  </r>
  <r>
    <x v="27"/>
    <n v="277"/>
  </r>
  <r>
    <x v="28"/>
    <n v="238"/>
  </r>
  <r>
    <x v="29"/>
    <n v="261"/>
  </r>
  <r>
    <x v="30"/>
    <n v="243"/>
  </r>
  <r>
    <x v="31"/>
    <n v="201"/>
  </r>
  <r>
    <x v="32"/>
    <n v="240"/>
  </r>
  <r>
    <x v="33"/>
    <n v="259"/>
  </r>
  <r>
    <x v="34"/>
    <n v="421"/>
  </r>
  <r>
    <x v="35"/>
    <n v="320"/>
  </r>
  <r>
    <x v="36"/>
    <n v="323"/>
  </r>
  <r>
    <x v="37"/>
    <n v="266"/>
  </r>
  <r>
    <x v="38"/>
    <n v="336"/>
  </r>
  <r>
    <x v="39"/>
    <n v="296"/>
  </r>
  <r>
    <x v="40"/>
    <n v="271"/>
  </r>
  <r>
    <x v="41"/>
    <n v="242"/>
  </r>
  <r>
    <x v="42"/>
    <n v="281"/>
  </r>
  <r>
    <x v="43"/>
    <n v="285"/>
  </r>
  <r>
    <x v="44"/>
    <n v="221"/>
  </r>
  <r>
    <x v="45"/>
    <n v="257"/>
  </r>
  <r>
    <x v="46"/>
    <n v="141"/>
  </r>
  <r>
    <x v="47"/>
    <n v="166"/>
  </r>
  <r>
    <x v="48"/>
    <n v="157"/>
  </r>
  <r>
    <x v="49"/>
    <n v="132"/>
  </r>
  <r>
    <x v="50"/>
    <n v="224"/>
  </r>
  <r>
    <x v="51"/>
    <n v="347"/>
  </r>
  <r>
    <x v="52"/>
    <n v="249"/>
  </r>
  <r>
    <x v="53"/>
    <n v="339"/>
  </r>
  <r>
    <x v="54"/>
    <n v="430"/>
  </r>
  <r>
    <x v="55"/>
    <n v="572"/>
  </r>
  <r>
    <x v="56"/>
    <n v="505"/>
  </r>
  <r>
    <x v="57"/>
    <n v="643"/>
  </r>
  <r>
    <x v="58"/>
    <n v="739"/>
  </r>
  <r>
    <x v="59"/>
    <n v="799"/>
  </r>
  <r>
    <x v="60"/>
    <n v="986"/>
  </r>
  <r>
    <x v="61"/>
    <n v="882"/>
  </r>
  <r>
    <x v="62"/>
    <n v="671"/>
  </r>
  <r>
    <x v="63"/>
    <n v="686"/>
  </r>
  <r>
    <x v="64"/>
    <n v="903"/>
  </r>
  <r>
    <x v="65"/>
    <n v="1210"/>
  </r>
  <r>
    <x v="66"/>
    <n v="1919"/>
  </r>
  <r>
    <x v="67"/>
    <n v="1242"/>
  </r>
  <r>
    <x v="68"/>
    <n v="616"/>
  </r>
  <r>
    <x v="69"/>
    <n v="727"/>
  </r>
  <r>
    <x v="70"/>
    <n v="1049"/>
  </r>
  <r>
    <x v="71"/>
    <n v="974"/>
  </r>
  <r>
    <x v="72"/>
    <n v="746"/>
  </r>
  <r>
    <x v="73"/>
    <n v="1076"/>
  </r>
  <r>
    <x v="74"/>
    <n v="1628"/>
  </r>
  <r>
    <x v="75"/>
    <n v="1321"/>
  </r>
  <r>
    <x v="76"/>
    <n v="775"/>
  </r>
  <r>
    <x v="77"/>
    <n v="718"/>
  </r>
  <r>
    <x v="78"/>
    <n v="743"/>
  </r>
  <r>
    <x v="79"/>
    <n v="653"/>
  </r>
  <r>
    <x v="80"/>
    <n v="632"/>
  </r>
  <r>
    <x v="81"/>
    <n v="794"/>
  </r>
  <r>
    <x v="82"/>
    <n v="681"/>
  </r>
  <r>
    <x v="83"/>
    <n v="453"/>
  </r>
  <r>
    <x v="84"/>
    <n v="417"/>
  </r>
  <r>
    <x v="85"/>
    <n v="382"/>
  </r>
  <r>
    <x v="86"/>
    <n v="319"/>
  </r>
  <r>
    <x v="87"/>
    <n v="353"/>
  </r>
  <r>
    <x v="88"/>
    <n v="294"/>
  </r>
  <r>
    <x v="89"/>
    <n v="320"/>
  </r>
  <r>
    <x v="90"/>
    <n v="339"/>
  </r>
  <r>
    <x v="91"/>
    <n v="479"/>
  </r>
  <r>
    <x v="92"/>
    <n v="347"/>
  </r>
  <r>
    <x v="93"/>
    <n v="402"/>
  </r>
  <r>
    <x v="94"/>
    <n v="265"/>
  </r>
  <r>
    <x v="95"/>
    <n v="355"/>
  </r>
  <r>
    <x v="96"/>
    <n v="322"/>
  </r>
  <r>
    <x v="97"/>
    <n v="265"/>
  </r>
  <r>
    <x v="98"/>
    <n v="222"/>
  </r>
  <r>
    <x v="99"/>
    <n v="272"/>
  </r>
  <r>
    <x v="100"/>
    <n v="285"/>
  </r>
  <r>
    <x v="101"/>
    <n v="338"/>
  </r>
  <r>
    <x v="102"/>
    <n v="306"/>
  </r>
  <r>
    <x v="103"/>
    <n v="232"/>
  </r>
  <r>
    <x v="104"/>
    <n v="201"/>
  </r>
  <r>
    <x v="105"/>
    <n v="285"/>
  </r>
  <r>
    <x v="106"/>
    <n v="201"/>
  </r>
  <r>
    <x v="107"/>
    <n v="205"/>
  </r>
  <r>
    <x v="108"/>
    <n v="185"/>
  </r>
  <r>
    <x v="109"/>
    <n v="236"/>
  </r>
  <r>
    <x v="110"/>
    <n v="158"/>
  </r>
  <r>
    <x v="111"/>
    <n v="239"/>
  </r>
  <r>
    <x v="112"/>
    <n v="155"/>
  </r>
  <r>
    <x v="113"/>
    <n v="198"/>
  </r>
  <r>
    <x v="114"/>
    <n v="139"/>
  </r>
  <r>
    <x v="115"/>
    <n v="426"/>
  </r>
  <r>
    <x v="116"/>
    <n v="555"/>
  </r>
  <r>
    <x v="117"/>
    <n v="270"/>
  </r>
  <r>
    <x v="118"/>
    <n v="267"/>
  </r>
  <r>
    <x v="119"/>
    <n v="317"/>
  </r>
  <r>
    <x v="120"/>
    <n v="247"/>
  </r>
  <r>
    <x v="121"/>
    <n v="237"/>
  </r>
  <r>
    <x v="122"/>
    <n v="298"/>
  </r>
  <r>
    <x v="123"/>
    <n v="231"/>
  </r>
  <r>
    <x v="124"/>
    <n v="326"/>
  </r>
  <r>
    <x v="125"/>
    <n v="180"/>
  </r>
  <r>
    <x v="126"/>
    <n v="207"/>
  </r>
  <r>
    <x v="127"/>
    <n v="243"/>
  </r>
  <r>
    <x v="128"/>
    <n v="378"/>
  </r>
  <r>
    <x v="129"/>
    <n v="307"/>
  </r>
  <r>
    <x v="130"/>
    <n v="261"/>
  </r>
  <r>
    <x v="131"/>
    <n v="245"/>
  </r>
  <r>
    <x v="132"/>
    <n v="169"/>
  </r>
  <r>
    <x v="133"/>
    <n v="257"/>
  </r>
  <r>
    <x v="134"/>
    <n v="318"/>
  </r>
  <r>
    <x v="135"/>
    <n v="252"/>
  </r>
  <r>
    <x v="136"/>
    <n v="212"/>
  </r>
  <r>
    <x v="137"/>
    <n v="128"/>
  </r>
  <r>
    <x v="138"/>
    <n v="183"/>
  </r>
  <r>
    <x v="139"/>
    <n v="161"/>
  </r>
  <r>
    <x v="140"/>
    <n v="191"/>
  </r>
  <r>
    <x v="141"/>
    <n v="163"/>
  </r>
  <r>
    <x v="142"/>
    <n v="156"/>
  </r>
  <r>
    <x v="143"/>
    <n v="149"/>
  </r>
  <r>
    <x v="144"/>
    <n v="209"/>
  </r>
  <r>
    <x v="145"/>
    <n v="131"/>
  </r>
  <r>
    <x v="146"/>
    <n v="123"/>
  </r>
  <r>
    <x v="147"/>
    <n v="139"/>
  </r>
  <r>
    <x v="148"/>
    <n v="287"/>
  </r>
  <r>
    <x v="149"/>
    <n v="219"/>
  </r>
  <r>
    <x v="150"/>
    <n v="195"/>
  </r>
  <r>
    <x v="151"/>
    <n v="287"/>
  </r>
  <r>
    <x v="152"/>
    <n v="553"/>
  </r>
  <r>
    <x v="153"/>
    <n v="254"/>
  </r>
  <r>
    <x v="154"/>
    <n v="191"/>
  </r>
  <r>
    <x v="155"/>
    <n v="249"/>
  </r>
  <r>
    <x v="156"/>
    <n v="212"/>
  </r>
  <r>
    <x v="157"/>
    <n v="222"/>
  </r>
  <r>
    <x v="158"/>
    <n v="193"/>
  </r>
  <r>
    <x v="159"/>
    <n v="164"/>
  </r>
  <r>
    <x v="160"/>
    <n v="173"/>
  </r>
  <r>
    <x v="161"/>
    <n v="202"/>
  </r>
  <r>
    <x v="162"/>
    <n v="209"/>
  </r>
  <r>
    <x v="163"/>
    <n v="222"/>
  </r>
  <r>
    <x v="164"/>
    <n v="213"/>
  </r>
  <r>
    <x v="165"/>
    <n v="271"/>
  </r>
  <r>
    <x v="166"/>
    <n v="270"/>
  </r>
  <r>
    <x v="167"/>
    <n v="173"/>
  </r>
  <r>
    <x v="168"/>
    <n v="230"/>
  </r>
  <r>
    <x v="169"/>
    <n v="217"/>
  </r>
  <r>
    <x v="170"/>
    <n v="531"/>
  </r>
  <r>
    <x v="171"/>
    <n v="301"/>
  </r>
  <r>
    <x v="172"/>
    <n v="184"/>
  </r>
  <r>
    <x v="173"/>
    <n v="168"/>
  </r>
  <r>
    <x v="174"/>
    <n v="176"/>
  </r>
  <r>
    <x v="175"/>
    <n v="323"/>
  </r>
  <r>
    <x v="176"/>
    <n v="519"/>
  </r>
  <r>
    <x v="177"/>
    <n v="442"/>
  </r>
  <r>
    <x v="178"/>
    <n v="318"/>
  </r>
  <r>
    <x v="179"/>
    <n v="330"/>
  </r>
  <r>
    <x v="180"/>
    <n v="223"/>
  </r>
  <r>
    <x v="181"/>
    <n v="206"/>
  </r>
  <r>
    <x v="182"/>
    <n v="779"/>
  </r>
  <r>
    <x v="183"/>
    <n v="968"/>
  </r>
  <r>
    <x v="184"/>
    <n v="944"/>
  </r>
  <r>
    <x v="185"/>
    <n v="616"/>
  </r>
  <r>
    <x v="186"/>
    <n v="548"/>
  </r>
  <r>
    <x v="187"/>
    <n v="1094"/>
  </r>
  <r>
    <x v="188"/>
    <n v="990"/>
  </r>
  <r>
    <x v="189"/>
    <n v="896"/>
  </r>
  <r>
    <x v="190"/>
    <n v="522"/>
  </r>
  <r>
    <x v="191"/>
    <n v="648"/>
  </r>
  <r>
    <x v="192"/>
    <n v="454"/>
  </r>
  <r>
    <x v="193"/>
    <n v="447"/>
  </r>
  <r>
    <x v="194"/>
    <n v="322"/>
  </r>
  <r>
    <x v="195"/>
    <n v="365"/>
  </r>
  <r>
    <x v="196"/>
    <n v="301"/>
  </r>
  <r>
    <x v="197"/>
    <n v="592"/>
  </r>
  <r>
    <x v="198"/>
    <n v="463"/>
  </r>
  <r>
    <x v="199"/>
    <n v="526"/>
  </r>
  <r>
    <x v="200"/>
    <n v="356"/>
  </r>
  <r>
    <x v="201"/>
    <n v="283"/>
  </r>
  <r>
    <x v="202"/>
    <n v="376"/>
  </r>
  <r>
    <x v="203"/>
    <n v="264"/>
  </r>
  <r>
    <x v="204"/>
    <n v="263"/>
  </r>
  <r>
    <x v="205"/>
    <n v="309"/>
  </r>
  <r>
    <x v="206"/>
    <n v="319"/>
  </r>
  <r>
    <x v="207"/>
    <n v="414"/>
  </r>
  <r>
    <x v="208"/>
    <n v="358"/>
  </r>
  <r>
    <x v="209"/>
    <n v="354"/>
  </r>
  <r>
    <x v="210"/>
    <n v="472"/>
  </r>
  <r>
    <x v="211"/>
    <n v="482"/>
  </r>
  <r>
    <x v="212"/>
    <n v="421"/>
  </r>
  <r>
    <x v="213"/>
    <n v="324"/>
  </r>
  <r>
    <x v="214"/>
    <n v="278"/>
  </r>
  <r>
    <x v="215"/>
    <n v="317"/>
  </r>
  <r>
    <x v="216"/>
    <n v="752"/>
  </r>
  <r>
    <x v="217"/>
    <n v="430"/>
  </r>
  <r>
    <x v="218"/>
    <n v="335"/>
  </r>
  <r>
    <x v="219"/>
    <n v="731"/>
  </r>
  <r>
    <x v="220"/>
    <n v="535"/>
  </r>
  <r>
    <x v="221"/>
    <n v="470"/>
  </r>
  <r>
    <x v="222"/>
    <n v="1191"/>
  </r>
  <r>
    <x v="223"/>
    <n v="1811"/>
  </r>
  <r>
    <x v="224"/>
    <n v="1861"/>
  </r>
  <r>
    <x v="225"/>
    <n v="1491"/>
  </r>
  <r>
    <x v="226"/>
    <n v="1931"/>
  </r>
  <r>
    <x v="227"/>
    <n v="1325"/>
  </r>
  <r>
    <x v="228"/>
    <n v="1378"/>
  </r>
  <r>
    <x v="229"/>
    <n v="2166"/>
  </r>
  <r>
    <x v="230"/>
    <n v="1358"/>
  </r>
  <r>
    <x v="231"/>
    <n v="1600"/>
  </r>
  <r>
    <x v="232"/>
    <n v="1279"/>
  </r>
  <r>
    <x v="233"/>
    <n v="597"/>
  </r>
  <r>
    <x v="234"/>
    <n v="630"/>
  </r>
  <r>
    <x v="235"/>
    <n v="487"/>
  </r>
  <r>
    <x v="236"/>
    <n v="509"/>
  </r>
  <r>
    <x v="237"/>
    <n v="449"/>
  </r>
  <r>
    <x v="238"/>
    <n v="354"/>
  </r>
  <r>
    <x v="239"/>
    <n v="601"/>
  </r>
  <r>
    <x v="240"/>
    <n v="451"/>
  </r>
  <r>
    <x v="241"/>
    <n v="314"/>
  </r>
  <r>
    <x v="242"/>
    <n v="276"/>
  </r>
  <r>
    <x v="243"/>
    <n v="197"/>
  </r>
  <r>
    <x v="244"/>
    <n v="442"/>
  </r>
  <r>
    <x v="245"/>
    <n v="409"/>
  </r>
  <r>
    <x v="246"/>
    <n v="563"/>
  </r>
  <r>
    <x v="247"/>
    <n v="470"/>
  </r>
  <r>
    <x v="248"/>
    <n v="285"/>
  </r>
  <r>
    <x v="249"/>
    <n v="832"/>
  </r>
  <r>
    <x v="250"/>
    <n v="417"/>
  </r>
  <r>
    <x v="251"/>
    <n v="373"/>
  </r>
  <r>
    <x v="252"/>
    <n v="240"/>
  </r>
  <r>
    <x v="253"/>
    <n v="392"/>
  </r>
  <r>
    <x v="254"/>
    <n v="764"/>
  </r>
  <r>
    <x v="255"/>
    <n v="664"/>
  </r>
  <r>
    <x v="256"/>
    <n v="448"/>
  </r>
  <r>
    <x v="257"/>
    <n v="369"/>
  </r>
  <r>
    <x v="258"/>
    <n v="346"/>
  </r>
  <r>
    <x v="259"/>
    <n v="449"/>
  </r>
  <r>
    <x v="260"/>
    <n v="405"/>
  </r>
  <r>
    <x v="261"/>
    <n v="711"/>
  </r>
  <r>
    <x v="262"/>
    <n v="501"/>
  </r>
  <r>
    <x v="263"/>
    <n v="472"/>
  </r>
  <r>
    <x v="264"/>
    <n v="643"/>
  </r>
  <r>
    <x v="265"/>
    <n v="654"/>
  </r>
  <r>
    <x v="266"/>
    <n v="914"/>
  </r>
  <r>
    <x v="267"/>
    <n v="1207"/>
  </r>
  <r>
    <x v="268"/>
    <n v="1013"/>
  </r>
  <r>
    <x v="269"/>
    <n v="1044"/>
  </r>
  <r>
    <x v="270"/>
    <n v="968"/>
  </r>
  <r>
    <x v="271"/>
    <n v="1201"/>
  </r>
  <r>
    <x v="272"/>
    <n v="1011"/>
  </r>
  <r>
    <x v="273"/>
    <n v="838"/>
  </r>
  <r>
    <x v="274"/>
    <n v="630"/>
  </r>
  <r>
    <x v="275"/>
    <n v="610"/>
  </r>
  <r>
    <x v="276"/>
    <n v="595"/>
  </r>
  <r>
    <x v="277"/>
    <n v="509"/>
  </r>
  <r>
    <x v="278"/>
    <n v="544"/>
  </r>
  <r>
    <x v="279"/>
    <n v="534"/>
  </r>
  <r>
    <x v="280"/>
    <n v="442"/>
  </r>
  <r>
    <x v="281"/>
    <n v="454"/>
  </r>
  <r>
    <x v="282"/>
    <n v="432"/>
  </r>
  <r>
    <x v="283"/>
    <n v="407"/>
  </r>
  <r>
    <x v="284"/>
    <n v="437"/>
  </r>
  <r>
    <x v="285"/>
    <n v="368"/>
  </r>
  <r>
    <x v="286"/>
    <n v="366"/>
  </r>
  <r>
    <x v="287"/>
    <n v="342"/>
  </r>
  <r>
    <x v="288"/>
    <n v="540"/>
  </r>
  <r>
    <x v="289"/>
    <n v="505"/>
  </r>
  <r>
    <x v="290"/>
    <n v="447"/>
  </r>
  <r>
    <x v="291"/>
    <n v="426"/>
  </r>
  <r>
    <x v="292"/>
    <n v="442"/>
  </r>
  <r>
    <x v="293"/>
    <n v="395"/>
  </r>
  <r>
    <x v="294"/>
    <n v="352"/>
  </r>
  <r>
    <x v="295"/>
    <n v="382"/>
  </r>
  <r>
    <x v="296"/>
    <n v="595"/>
  </r>
  <r>
    <x v="297"/>
    <n v="469"/>
  </r>
  <r>
    <x v="298"/>
    <n v="624"/>
  </r>
  <r>
    <x v="299"/>
    <n v="530"/>
  </r>
  <r>
    <x v="300"/>
    <n v="534"/>
  </r>
  <r>
    <x v="301"/>
    <n v="519"/>
  </r>
  <r>
    <x v="302"/>
    <n v="509"/>
  </r>
  <r>
    <x v="303"/>
    <n v="515"/>
  </r>
  <r>
    <x v="304"/>
    <n v="443"/>
  </r>
  <r>
    <x v="305"/>
    <n v="476"/>
  </r>
  <r>
    <x v="306"/>
    <n v="458"/>
  </r>
  <r>
    <x v="307"/>
    <n v="474"/>
  </r>
  <r>
    <x v="308"/>
    <n v="458"/>
  </r>
  <r>
    <x v="309"/>
    <n v="694"/>
  </r>
  <r>
    <x v="310"/>
    <n v="496"/>
  </r>
  <r>
    <x v="311"/>
    <n v="526"/>
  </r>
  <r>
    <x v="312"/>
    <n v="475"/>
  </r>
  <r>
    <x v="313"/>
    <n v="425"/>
  </r>
  <r>
    <x v="314"/>
    <n v="355"/>
  </r>
  <r>
    <x v="315"/>
    <n v="322"/>
  </r>
  <r>
    <x v="316"/>
    <n v="310"/>
  </r>
  <r>
    <x v="317"/>
    <n v="309"/>
  </r>
  <r>
    <x v="318"/>
    <n v="366"/>
  </r>
  <r>
    <x v="319"/>
    <n v="358"/>
  </r>
  <r>
    <x v="320"/>
    <n v="663"/>
  </r>
  <r>
    <x v="321"/>
    <n v="786"/>
  </r>
  <r>
    <x v="322"/>
    <n v="333"/>
  </r>
  <r>
    <x v="323"/>
    <n v="784"/>
  </r>
  <r>
    <x v="324"/>
    <n v="557"/>
  </r>
  <r>
    <x v="325"/>
    <n v="722"/>
  </r>
  <r>
    <x v="326"/>
    <n v="1002"/>
  </r>
  <r>
    <x v="327"/>
    <n v="1024"/>
  </r>
  <r>
    <x v="328"/>
    <n v="875"/>
  </r>
  <r>
    <x v="329"/>
    <n v="829"/>
  </r>
  <r>
    <x v="330"/>
    <n v="1069"/>
  </r>
  <r>
    <x v="331"/>
    <n v="1399"/>
  </r>
  <r>
    <x v="332"/>
    <n v="1482"/>
  </r>
  <r>
    <x v="333"/>
    <n v="1287"/>
  </r>
  <r>
    <x v="334"/>
    <n v="985"/>
  </r>
  <r>
    <x v="335"/>
    <n v="933"/>
  </r>
  <r>
    <x v="336"/>
    <n v="954"/>
  </r>
  <r>
    <x v="337"/>
    <n v="825"/>
  </r>
  <r>
    <x v="338"/>
    <n v="726"/>
  </r>
  <r>
    <x v="339"/>
    <n v="706"/>
  </r>
  <r>
    <x v="340"/>
    <n v="1074"/>
  </r>
  <r>
    <x v="341"/>
    <n v="1215"/>
  </r>
  <r>
    <x v="342"/>
    <n v="966"/>
  </r>
  <r>
    <x v="343"/>
    <n v="1290"/>
  </r>
  <r>
    <x v="344"/>
    <n v="1679"/>
  </r>
  <r>
    <x v="345"/>
    <n v="1852"/>
  </r>
  <r>
    <x v="346"/>
    <n v="1738"/>
  </r>
  <r>
    <x v="347"/>
    <n v="1624"/>
  </r>
  <r>
    <x v="348"/>
    <n v="1342"/>
  </r>
  <r>
    <x v="349"/>
    <n v="1233"/>
  </r>
  <r>
    <x v="350"/>
    <n v="1271"/>
  </r>
  <r>
    <x v="351"/>
    <n v="1874"/>
  </r>
  <r>
    <x v="352"/>
    <n v="2007"/>
  </r>
  <r>
    <x v="353"/>
    <n v="1842"/>
  </r>
  <r>
    <x v="354"/>
    <n v="1564"/>
  </r>
  <r>
    <x v="355"/>
    <n v="1467"/>
  </r>
  <r>
    <x v="356"/>
    <n v="1137"/>
  </r>
  <r>
    <x v="357"/>
    <n v="1115"/>
  </r>
  <r>
    <x v="358"/>
    <n v="1127"/>
  </r>
  <r>
    <x v="359"/>
    <n v="1261"/>
  </r>
  <r>
    <x v="360"/>
    <n v="972"/>
  </r>
  <r>
    <x v="361"/>
    <n v="885"/>
  </r>
  <r>
    <x v="362"/>
    <n v="816"/>
  </r>
  <r>
    <x v="363"/>
    <n v="875"/>
  </r>
  <r>
    <x v="364"/>
    <n v="720"/>
  </r>
  <r>
    <x v="365"/>
    <n v="658"/>
  </r>
  <r>
    <x v="366"/>
    <n v="624"/>
  </r>
  <r>
    <x v="367"/>
    <n v="634"/>
  </r>
  <r>
    <x v="368"/>
    <n v="588"/>
  </r>
  <r>
    <x v="369"/>
    <n v="538"/>
  </r>
  <r>
    <x v="370"/>
    <n v="474"/>
  </r>
  <r>
    <x v="371"/>
    <n v="564"/>
  </r>
  <r>
    <x v="372"/>
    <n v="842"/>
  </r>
  <r>
    <x v="373"/>
    <n v="519"/>
  </r>
  <r>
    <x v="374"/>
    <n v="601"/>
  </r>
  <r>
    <x v="375"/>
    <n v="436"/>
  </r>
  <r>
    <x v="376"/>
    <n v="597"/>
  </r>
  <r>
    <x v="377"/>
    <n v="609"/>
  </r>
  <r>
    <x v="378"/>
    <n v="928"/>
  </r>
  <r>
    <x v="379"/>
    <n v="577"/>
  </r>
  <r>
    <x v="380"/>
    <n v="855"/>
  </r>
  <r>
    <x v="381"/>
    <n v="558"/>
  </r>
  <r>
    <x v="382"/>
    <n v="628"/>
  </r>
  <r>
    <x v="383"/>
    <n v="436"/>
  </r>
  <r>
    <x v="384"/>
    <n v="533"/>
  </r>
  <r>
    <x v="385"/>
    <n v="503"/>
  </r>
  <r>
    <x v="386"/>
    <n v="738"/>
  </r>
  <r>
    <x v="387"/>
    <n v="441"/>
  </r>
  <r>
    <x v="388"/>
    <n v="492"/>
  </r>
  <r>
    <x v="389"/>
    <n v="469"/>
  </r>
  <r>
    <x v="390"/>
    <n v="433"/>
  </r>
  <r>
    <x v="391"/>
    <n v="426"/>
  </r>
  <r>
    <x v="392"/>
    <n v="435"/>
  </r>
  <r>
    <x v="393"/>
    <n v="399"/>
  </r>
  <r>
    <x v="394"/>
    <n v="378"/>
  </r>
  <r>
    <x v="395"/>
    <n v="497"/>
  </r>
  <r>
    <x v="396"/>
    <n v="356"/>
  </r>
  <r>
    <x v="397"/>
    <n v="272"/>
  </r>
  <r>
    <x v="398"/>
    <n v="370"/>
  </r>
  <r>
    <x v="399"/>
    <n v="464"/>
  </r>
  <r>
    <x v="400"/>
    <n v="339"/>
  </r>
  <r>
    <x v="401"/>
    <n v="338"/>
  </r>
  <r>
    <x v="402"/>
    <n v="446"/>
  </r>
  <r>
    <x v="403"/>
    <n v="446"/>
  </r>
  <r>
    <x v="404"/>
    <n v="318"/>
  </r>
  <r>
    <x v="405"/>
    <n v="313"/>
  </r>
  <r>
    <x v="406"/>
    <n v="283"/>
  </r>
  <r>
    <x v="407"/>
    <n v="317"/>
  </r>
  <r>
    <x v="408"/>
    <n v="354"/>
  </r>
  <r>
    <x v="409"/>
    <n v="462"/>
  </r>
  <r>
    <x v="410"/>
    <n v="375"/>
  </r>
  <r>
    <x v="411"/>
    <n v="258"/>
  </r>
  <r>
    <x v="412"/>
    <n v="444"/>
  </r>
  <r>
    <x v="413"/>
    <n v="627"/>
  </r>
  <r>
    <x v="414"/>
    <n v="465"/>
  </r>
  <r>
    <x v="415"/>
    <n v="406"/>
  </r>
  <r>
    <x v="416"/>
    <n v="1015"/>
  </r>
  <r>
    <x v="417"/>
    <n v="642"/>
  </r>
  <r>
    <x v="418"/>
    <n v="630"/>
  </r>
  <r>
    <x v="419"/>
    <n v="542"/>
  </r>
  <r>
    <x v="420"/>
    <n v="545"/>
  </r>
  <r>
    <x v="421"/>
    <n v="491"/>
  </r>
  <r>
    <x v="422"/>
    <n v="546"/>
  </r>
  <r>
    <x v="423"/>
    <n v="451"/>
  </r>
  <r>
    <x v="424"/>
    <n v="650"/>
  </r>
  <r>
    <x v="425"/>
    <n v="637"/>
  </r>
  <r>
    <x v="426"/>
    <n v="488"/>
  </r>
  <r>
    <x v="427"/>
    <n v="362"/>
  </r>
  <r>
    <x v="428"/>
    <n v="559"/>
  </r>
  <r>
    <x v="429"/>
    <n v="536"/>
  </r>
  <r>
    <x v="430"/>
    <n v="921"/>
  </r>
  <r>
    <x v="431"/>
    <n v="912"/>
  </r>
  <r>
    <x v="432"/>
    <n v="544"/>
  </r>
  <r>
    <x v="433"/>
    <n v="543"/>
  </r>
  <r>
    <x v="434"/>
    <n v="460"/>
  </r>
  <r>
    <x v="435"/>
    <n v="854"/>
  </r>
  <r>
    <x v="436"/>
    <n v="912"/>
  </r>
  <r>
    <x v="437"/>
    <n v="382"/>
  </r>
  <r>
    <x v="438"/>
    <n v="480"/>
  </r>
  <r>
    <x v="439"/>
    <n v="407"/>
  </r>
  <r>
    <x v="440"/>
    <n v="458"/>
  </r>
  <r>
    <x v="441"/>
    <n v="341"/>
  </r>
  <r>
    <x v="442"/>
    <n v="637"/>
  </r>
  <r>
    <x v="443"/>
    <n v="572"/>
  </r>
  <r>
    <x v="444"/>
    <n v="643"/>
  </r>
  <r>
    <x v="445"/>
    <n v="502"/>
  </r>
  <r>
    <x v="446"/>
    <n v="486"/>
  </r>
  <r>
    <x v="447"/>
    <n v="1587"/>
  </r>
  <r>
    <x v="448"/>
    <n v="661"/>
  </r>
  <r>
    <x v="449"/>
    <n v="570"/>
  </r>
  <r>
    <x v="450"/>
    <n v="534"/>
  </r>
  <r>
    <x v="451"/>
    <n v="532"/>
  </r>
  <r>
    <x v="452"/>
    <n v="565"/>
  </r>
  <r>
    <x v="453"/>
    <n v="1035"/>
  </r>
  <r>
    <x v="454"/>
    <n v="984"/>
  </r>
  <r>
    <x v="455"/>
    <n v="695"/>
  </r>
  <r>
    <x v="456"/>
    <n v="587"/>
  </r>
  <r>
    <x v="457"/>
    <n v="583"/>
  </r>
  <r>
    <x v="458"/>
    <n v="529"/>
  </r>
  <r>
    <x v="459"/>
    <n v="494"/>
  </r>
  <r>
    <x v="460"/>
    <n v="459"/>
  </r>
  <r>
    <x v="461"/>
    <n v="318"/>
  </r>
  <r>
    <x v="462"/>
    <n v="604"/>
  </r>
  <r>
    <x v="463"/>
    <n v="455"/>
  </r>
  <r>
    <x v="464"/>
    <n v="396"/>
  </r>
  <r>
    <x v="465"/>
    <n v="432"/>
  </r>
  <r>
    <x v="466"/>
    <n v="370"/>
  </r>
  <r>
    <x v="467"/>
    <n v="260"/>
  </r>
  <r>
    <x v="468"/>
    <n v="216"/>
  </r>
  <r>
    <x v="469"/>
    <n v="327"/>
  </r>
  <r>
    <x v="470"/>
    <n v="465"/>
  </r>
  <r>
    <x v="471"/>
    <n v="866"/>
  </r>
  <r>
    <x v="472"/>
    <n v="447"/>
  </r>
  <r>
    <x v="473"/>
    <n v="475"/>
  </r>
  <r>
    <x v="474"/>
    <n v="363"/>
  </r>
  <r>
    <x v="475"/>
    <n v="345"/>
  </r>
  <r>
    <x v="476"/>
    <n v="671"/>
  </r>
  <r>
    <x v="477"/>
    <n v="627"/>
  </r>
  <r>
    <x v="478"/>
    <n v="578"/>
  </r>
  <r>
    <x v="479"/>
    <n v="756"/>
  </r>
  <r>
    <x v="480"/>
    <n v="662"/>
  </r>
  <r>
    <x v="481"/>
    <n v="697"/>
  </r>
  <r>
    <x v="482"/>
    <n v="686"/>
  </r>
  <r>
    <x v="483"/>
    <n v="879"/>
  </r>
  <r>
    <x v="484"/>
    <n v="780"/>
  </r>
  <r>
    <x v="485"/>
    <n v="642"/>
  </r>
  <r>
    <x v="486"/>
    <n v="1007"/>
  </r>
  <r>
    <x v="487"/>
    <n v="1349"/>
  </r>
  <r>
    <x v="488"/>
    <n v="1884"/>
  </r>
  <r>
    <x v="489"/>
    <n v="1806"/>
  </r>
  <r>
    <x v="490"/>
    <n v="1815"/>
  </r>
  <r>
    <x v="491"/>
    <n v="2736"/>
  </r>
  <r>
    <x v="492"/>
    <n v="3521"/>
  </r>
  <r>
    <x v="493"/>
    <n v="6819"/>
  </r>
  <r>
    <x v="494"/>
    <n v="2498"/>
  </r>
  <r>
    <x v="495"/>
    <n v="1856"/>
  </r>
  <r>
    <x v="496"/>
    <n v="1891"/>
  </r>
  <r>
    <x v="497"/>
    <n v="1635"/>
  </r>
  <r>
    <x v="498"/>
    <n v="1514"/>
  </r>
  <r>
    <x v="499"/>
    <n v="1832"/>
  </r>
  <r>
    <x v="500"/>
    <n v="1522"/>
  </r>
  <r>
    <x v="501"/>
    <n v="1755"/>
  </r>
  <r>
    <x v="502"/>
    <n v="1412"/>
  </r>
  <r>
    <x v="503"/>
    <n v="1362"/>
  </r>
  <r>
    <x v="504"/>
    <n v="1370"/>
  </r>
  <r>
    <x v="505"/>
    <n v="1417"/>
  </r>
  <r>
    <x v="506"/>
    <n v="1513"/>
  </r>
  <r>
    <x v="507"/>
    <n v="1424"/>
  </r>
  <r>
    <x v="508"/>
    <n v="1282"/>
  </r>
  <r>
    <x v="509"/>
    <n v="2708"/>
  </r>
  <r>
    <x v="510"/>
    <n v="1904"/>
  </r>
  <r>
    <x v="511"/>
    <n v="1537"/>
  </r>
  <r>
    <x v="512"/>
    <n v="2002"/>
  </r>
  <r>
    <x v="513"/>
    <n v="2197"/>
  </r>
  <r>
    <x v="514"/>
    <n v="1487"/>
  </r>
  <r>
    <x v="515"/>
    <n v="1351"/>
  </r>
  <r>
    <x v="516"/>
    <n v="965"/>
  </r>
  <r>
    <x v="517"/>
    <n v="1063"/>
  </r>
  <r>
    <x v="518"/>
    <n v="875"/>
  </r>
  <r>
    <x v="519"/>
    <n v="1061"/>
  </r>
  <r>
    <x v="520"/>
    <n v="1077"/>
  </r>
  <r>
    <x v="521"/>
    <n v="895"/>
  </r>
  <r>
    <x v="522"/>
    <n v="797"/>
  </r>
  <r>
    <x v="523"/>
    <n v="718"/>
  </r>
  <r>
    <x v="524"/>
    <n v="794"/>
  </r>
  <r>
    <x v="525"/>
    <n v="619"/>
  </r>
  <r>
    <x v="526"/>
    <n v="910"/>
  </r>
  <r>
    <x v="527"/>
    <n v="835"/>
  </r>
  <r>
    <x v="528"/>
    <n v="662"/>
  </r>
  <r>
    <x v="529"/>
    <n v="749"/>
  </r>
  <r>
    <x v="530"/>
    <n v="1197"/>
  </r>
  <r>
    <x v="531"/>
    <n v="1156"/>
  </r>
  <r>
    <x v="532"/>
    <n v="1152"/>
  </r>
  <r>
    <x v="533"/>
    <n v="739"/>
  </r>
  <r>
    <x v="534"/>
    <n v="2123"/>
  </r>
  <r>
    <x v="535"/>
    <n v="979"/>
  </r>
  <r>
    <x v="536"/>
    <n v="1026"/>
  </r>
  <r>
    <x v="537"/>
    <n v="1369"/>
  </r>
  <r>
    <x v="538"/>
    <n v="1158"/>
  </r>
  <r>
    <x v="539"/>
    <n v="982"/>
  </r>
  <r>
    <x v="540"/>
    <n v="851"/>
  </r>
  <r>
    <x v="541"/>
    <n v="969"/>
  </r>
  <r>
    <x v="542"/>
    <n v="921"/>
  </r>
  <r>
    <x v="543"/>
    <n v="1131"/>
  </r>
  <r>
    <x v="544"/>
    <n v="900"/>
  </r>
  <r>
    <x v="545"/>
    <n v="757"/>
  </r>
  <r>
    <x v="546"/>
    <n v="785"/>
  </r>
  <r>
    <x v="547"/>
    <n v="715"/>
  </r>
  <r>
    <x v="548"/>
    <n v="688"/>
  </r>
  <r>
    <x v="549"/>
    <n v="781"/>
  </r>
  <r>
    <x v="550"/>
    <n v="863"/>
  </r>
  <r>
    <x v="551"/>
    <n v="999"/>
  </r>
  <r>
    <x v="552"/>
    <n v="1204"/>
  </r>
  <r>
    <x v="553"/>
    <n v="1286"/>
  </r>
  <r>
    <x v="554"/>
    <n v="1114"/>
  </r>
  <r>
    <x v="555"/>
    <n v="1248"/>
  </r>
  <r>
    <x v="556"/>
    <n v="1305"/>
  </r>
  <r>
    <x v="557"/>
    <n v="1335"/>
  </r>
  <r>
    <x v="558"/>
    <n v="1187"/>
  </r>
  <r>
    <x v="559"/>
    <n v="1474"/>
  </r>
  <r>
    <x v="560"/>
    <n v="1914"/>
  </r>
  <r>
    <x v="561"/>
    <n v="891"/>
  </r>
  <r>
    <x v="562"/>
    <n v="951"/>
  </r>
  <r>
    <x v="563"/>
    <n v="848"/>
  </r>
  <r>
    <x v="564"/>
    <n v="1023"/>
  </r>
  <r>
    <x v="565"/>
    <n v="598"/>
  </r>
  <r>
    <x v="566"/>
    <n v="546"/>
  </r>
  <r>
    <x v="567"/>
    <n v="604"/>
  </r>
  <r>
    <x v="568"/>
    <n v="512"/>
  </r>
  <r>
    <x v="569"/>
    <n v="730"/>
  </r>
  <r>
    <x v="570"/>
    <n v="606"/>
  </r>
  <r>
    <x v="571"/>
    <n v="645"/>
  </r>
  <r>
    <x v="572"/>
    <n v="600"/>
  </r>
  <r>
    <x v="573"/>
    <n v="567"/>
  </r>
  <r>
    <x v="574"/>
    <n v="509"/>
  </r>
  <r>
    <x v="575"/>
    <n v="641"/>
  </r>
  <r>
    <x v="576"/>
    <n v="525"/>
  </r>
  <r>
    <x v="577"/>
    <n v="534"/>
  </r>
  <r>
    <x v="578"/>
    <n v="442"/>
  </r>
  <r>
    <x v="579"/>
    <n v="366"/>
  </r>
  <r>
    <x v="580"/>
    <n v="330"/>
  </r>
  <r>
    <x v="581"/>
    <n v="469"/>
  </r>
  <r>
    <x v="582"/>
    <n v="327"/>
  </r>
  <r>
    <x v="583"/>
    <n v="460"/>
  </r>
  <r>
    <x v="584"/>
    <n v="799"/>
  </r>
  <r>
    <x v="585"/>
    <n v="1370"/>
  </r>
  <r>
    <x v="586"/>
    <n v="2084"/>
  </r>
  <r>
    <x v="587"/>
    <n v="857"/>
  </r>
  <r>
    <x v="588"/>
    <n v="797"/>
  </r>
  <r>
    <x v="589"/>
    <n v="664"/>
  </r>
  <r>
    <x v="590"/>
    <n v="993"/>
  </r>
  <r>
    <x v="591"/>
    <n v="660"/>
  </r>
  <r>
    <x v="592"/>
    <n v="648"/>
  </r>
  <r>
    <x v="593"/>
    <n v="546"/>
  </r>
  <r>
    <x v="594"/>
    <n v="497"/>
  </r>
  <r>
    <x v="595"/>
    <n v="703"/>
  </r>
  <r>
    <x v="596"/>
    <n v="583"/>
  </r>
  <r>
    <x v="597"/>
    <n v="617"/>
  </r>
  <r>
    <x v="598"/>
    <n v="340"/>
  </r>
  <r>
    <x v="599"/>
    <n v="644"/>
  </r>
  <r>
    <x v="600"/>
    <n v="382"/>
  </r>
  <r>
    <x v="601"/>
    <n v="312"/>
  </r>
  <r>
    <x v="602"/>
    <n v="498"/>
  </r>
  <r>
    <x v="603"/>
    <n v="412"/>
  </r>
  <r>
    <x v="604"/>
    <n v="422"/>
  </r>
  <r>
    <x v="605"/>
    <n v="402"/>
  </r>
  <r>
    <x v="606"/>
    <n v="329"/>
  </r>
  <r>
    <x v="607"/>
    <n v="302"/>
  </r>
  <r>
    <x v="608"/>
    <n v="397"/>
  </r>
  <r>
    <x v="609"/>
    <n v="365"/>
  </r>
  <r>
    <x v="610"/>
    <n v="318"/>
  </r>
  <r>
    <x v="611"/>
    <n v="320"/>
  </r>
  <r>
    <x v="612"/>
    <n v="324"/>
  </r>
  <r>
    <x v="613"/>
    <n v="346"/>
  </r>
  <r>
    <x v="614"/>
    <n v="327"/>
  </r>
  <r>
    <x v="615"/>
    <n v="482"/>
  </r>
  <r>
    <x v="616"/>
    <n v="327"/>
  </r>
  <r>
    <x v="617"/>
    <n v="536"/>
  </r>
  <r>
    <x v="618"/>
    <n v="354"/>
  </r>
  <r>
    <x v="619"/>
    <n v="317"/>
  </r>
  <r>
    <x v="620"/>
    <n v="264"/>
  </r>
  <r>
    <x v="621"/>
    <n v="455"/>
  </r>
  <r>
    <x v="622"/>
    <n v="608"/>
  </r>
  <r>
    <x v="623"/>
    <n v="424"/>
  </r>
  <r>
    <x v="624"/>
    <n v="398"/>
  </r>
  <r>
    <x v="625"/>
    <n v="370"/>
  </r>
  <r>
    <x v="626"/>
    <n v="328"/>
  </r>
  <r>
    <x v="627"/>
    <n v="302"/>
  </r>
  <r>
    <x v="628"/>
    <n v="326"/>
  </r>
  <r>
    <x v="629"/>
    <n v="474"/>
  </r>
  <r>
    <x v="630"/>
    <n v="494"/>
  </r>
  <r>
    <x v="631"/>
    <n v="521"/>
  </r>
  <r>
    <x v="632"/>
    <n v="337"/>
  </r>
  <r>
    <x v="633"/>
    <n v="653"/>
  </r>
  <r>
    <x v="634"/>
    <n v="547"/>
  </r>
  <r>
    <x v="635"/>
    <n v="463"/>
  </r>
  <r>
    <x v="636"/>
    <n v="437"/>
  </r>
  <r>
    <x v="637"/>
    <n v="448"/>
  </r>
  <r>
    <x v="638"/>
    <n v="641"/>
  </r>
  <r>
    <x v="639"/>
    <n v="693"/>
  </r>
  <r>
    <x v="640"/>
    <n v="657"/>
  </r>
  <r>
    <x v="641"/>
    <n v="675"/>
  </r>
  <r>
    <x v="642"/>
    <n v="508"/>
  </r>
  <r>
    <x v="643"/>
    <n v="429"/>
  </r>
  <r>
    <x v="644"/>
    <n v="417"/>
  </r>
  <r>
    <x v="645"/>
    <n v="368"/>
  </r>
  <r>
    <x v="646"/>
    <n v="445"/>
  </r>
  <r>
    <x v="647"/>
    <n v="388"/>
  </r>
  <r>
    <x v="648"/>
    <n v="588"/>
  </r>
  <r>
    <x v="649"/>
    <n v="306"/>
  </r>
  <r>
    <x v="650"/>
    <n v="337"/>
  </r>
  <r>
    <x v="651"/>
    <n v="285"/>
  </r>
  <r>
    <x v="652"/>
    <n v="315"/>
  </r>
  <r>
    <x v="653"/>
    <n v="435"/>
  </r>
  <r>
    <x v="654"/>
    <n v="488"/>
  </r>
  <r>
    <x v="655"/>
    <n v="789"/>
  </r>
  <r>
    <x v="656"/>
    <n v="400"/>
  </r>
  <r>
    <x v="657"/>
    <n v="374"/>
  </r>
  <r>
    <x v="658"/>
    <n v="433"/>
  </r>
  <r>
    <x v="659"/>
    <n v="334"/>
  </r>
  <r>
    <x v="660"/>
    <n v="415"/>
  </r>
  <r>
    <x v="661"/>
    <n v="445"/>
  </r>
  <r>
    <x v="662"/>
    <n v="321"/>
  </r>
  <r>
    <x v="663"/>
    <n v="216"/>
  </r>
  <r>
    <x v="664"/>
    <n v="393"/>
  </r>
  <r>
    <x v="665"/>
    <n v="235"/>
  </r>
  <r>
    <x v="666"/>
    <n v="283"/>
  </r>
  <r>
    <x v="667"/>
    <n v="230"/>
  </r>
  <r>
    <x v="668"/>
    <n v="949"/>
  </r>
  <r>
    <x v="669"/>
    <n v="495"/>
  </r>
  <r>
    <x v="670"/>
    <n v="418"/>
  </r>
  <r>
    <x v="671"/>
    <n v="225"/>
  </r>
  <r>
    <x v="672"/>
    <n v="216"/>
  </r>
  <r>
    <x v="673"/>
    <n v="245"/>
  </r>
  <r>
    <x v="674"/>
    <n v="230"/>
  </r>
  <r>
    <x v="675"/>
    <n v="341"/>
  </r>
  <r>
    <x v="676"/>
    <n v="226"/>
  </r>
  <r>
    <x v="677"/>
    <n v="220"/>
  </r>
  <r>
    <x v="678"/>
    <n v="176"/>
  </r>
  <r>
    <x v="679"/>
    <n v="160"/>
  </r>
  <r>
    <x v="680"/>
    <n v="269"/>
  </r>
  <r>
    <x v="681"/>
    <n v="221"/>
  </r>
  <r>
    <x v="682"/>
    <n v="235"/>
  </r>
  <r>
    <x v="683"/>
    <n v="390"/>
  </r>
  <r>
    <x v="684"/>
    <n v="395"/>
  </r>
  <r>
    <x v="685"/>
    <n v="283"/>
  </r>
  <r>
    <x v="686"/>
    <n v="289"/>
  </r>
  <r>
    <x v="687"/>
    <n v="338"/>
  </r>
  <r>
    <x v="688"/>
    <n v="323"/>
  </r>
  <r>
    <x v="689"/>
    <n v="302"/>
  </r>
  <r>
    <x v="690"/>
    <n v="298"/>
  </r>
  <r>
    <x v="691"/>
    <n v="318"/>
  </r>
  <r>
    <x v="692"/>
    <n v="242"/>
  </r>
  <r>
    <x v="693"/>
    <n v="281"/>
  </r>
  <r>
    <x v="694"/>
    <n v="262"/>
  </r>
  <r>
    <x v="695"/>
    <n v="269"/>
  </r>
  <r>
    <x v="696"/>
    <n v="603"/>
  </r>
  <r>
    <x v="697"/>
    <n v="581"/>
  </r>
  <r>
    <x v="698"/>
    <n v="1571"/>
  </r>
  <r>
    <x v="699"/>
    <n v="2152"/>
  </r>
  <r>
    <x v="700"/>
    <n v="1974"/>
  </r>
  <r>
    <x v="701"/>
    <n v="4269"/>
  </r>
  <r>
    <x v="702"/>
    <n v="4929"/>
  </r>
  <r>
    <x v="703"/>
    <n v="1723"/>
  </r>
  <r>
    <x v="704"/>
    <n v="1515"/>
  </r>
  <r>
    <x v="705"/>
    <n v="1272"/>
  </r>
  <r>
    <x v="706"/>
    <n v="1020"/>
  </r>
  <r>
    <x v="707"/>
    <n v="1339"/>
  </r>
  <r>
    <x v="708"/>
    <n v="1045"/>
  </r>
  <r>
    <x v="709"/>
    <n v="1130"/>
  </r>
  <r>
    <x v="710"/>
    <n v="1193"/>
  </r>
  <r>
    <x v="711"/>
    <n v="1395"/>
  </r>
  <r>
    <x v="712"/>
    <n v="1295"/>
  </r>
  <r>
    <x v="713"/>
    <n v="824"/>
  </r>
  <r>
    <x v="714"/>
    <n v="744"/>
  </r>
  <r>
    <x v="715"/>
    <n v="958"/>
  </r>
  <r>
    <x v="716"/>
    <n v="1273"/>
  </r>
  <r>
    <x v="717"/>
    <n v="816"/>
  </r>
  <r>
    <x v="718"/>
    <n v="838"/>
  </r>
  <r>
    <x v="719"/>
    <n v="750"/>
  </r>
  <r>
    <x v="720"/>
    <n v="680"/>
  </r>
  <r>
    <x v="721"/>
    <n v="582"/>
  </r>
  <r>
    <x v="722"/>
    <n v="757"/>
  </r>
  <r>
    <x v="723"/>
    <n v="1150"/>
  </r>
  <r>
    <x v="724"/>
    <n v="876"/>
  </r>
  <r>
    <x v="725"/>
    <n v="639"/>
  </r>
  <r>
    <x v="726"/>
    <n v="513"/>
  </r>
  <r>
    <x v="727"/>
    <n v="657"/>
  </r>
  <r>
    <x v="728"/>
    <n v="757"/>
  </r>
  <r>
    <x v="729"/>
    <n v="754"/>
  </r>
  <r>
    <x v="730"/>
    <n v="893"/>
  </r>
  <r>
    <x v="731"/>
    <n v="840"/>
  </r>
  <r>
    <x v="732"/>
    <n v="438"/>
  </r>
  <r>
    <x v="733"/>
    <n v="635"/>
  </r>
  <r>
    <x v="734"/>
    <n v="581"/>
  </r>
  <r>
    <x v="735"/>
    <n v="338"/>
  </r>
  <r>
    <x v="736"/>
    <n v="334"/>
  </r>
  <r>
    <x v="737"/>
    <n v="810"/>
  </r>
  <r>
    <x v="738"/>
    <n v="735"/>
  </r>
  <r>
    <x v="739"/>
    <n v="674"/>
  </r>
  <r>
    <x v="740"/>
    <n v="419"/>
  </r>
  <r>
    <x v="741"/>
    <n v="1437"/>
  </r>
  <r>
    <x v="742"/>
    <n v="439"/>
  </r>
  <r>
    <x v="743"/>
    <n v="408"/>
  </r>
  <r>
    <x v="744"/>
    <n v="366"/>
  </r>
  <r>
    <x v="745"/>
    <n v="591"/>
  </r>
  <r>
    <x v="746"/>
    <n v="493"/>
  </r>
  <r>
    <x v="747"/>
    <n v="336"/>
  </r>
  <r>
    <x v="748"/>
    <n v="307"/>
  </r>
  <r>
    <x v="749"/>
    <n v="400"/>
  </r>
  <r>
    <x v="750"/>
    <n v="461"/>
  </r>
  <r>
    <x v="751"/>
    <n v="398"/>
  </r>
  <r>
    <x v="752"/>
    <n v="36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7">
  <r>
    <x v="0"/>
    <n v="95"/>
  </r>
  <r>
    <x v="1"/>
    <n v="94"/>
  </r>
  <r>
    <x v="2"/>
    <n v="103"/>
  </r>
  <r>
    <x v="3"/>
    <n v="101"/>
  </r>
  <r>
    <x v="4"/>
    <n v="160"/>
  </r>
  <r>
    <x v="5"/>
    <n v="84"/>
  </r>
  <r>
    <x v="6"/>
    <n v="104"/>
  </r>
  <r>
    <x v="7"/>
    <n v="196"/>
  </r>
  <r>
    <x v="8"/>
    <n v="242"/>
  </r>
  <r>
    <x v="9"/>
    <n v="416"/>
  </r>
  <r>
    <x v="10"/>
    <n v="568"/>
  </r>
  <r>
    <x v="11"/>
    <n v="504"/>
  </r>
  <r>
    <x v="12"/>
    <n v="421"/>
  </r>
  <r>
    <x v="13"/>
    <n v="475"/>
  </r>
  <r>
    <x v="14"/>
    <n v="823"/>
  </r>
  <r>
    <x v="15"/>
    <n v="1418"/>
  </r>
  <r>
    <x v="16"/>
    <n v="1427"/>
  </r>
  <r>
    <x v="17"/>
    <n v="1148"/>
  </r>
  <r>
    <x v="18"/>
    <n v="738"/>
  </r>
  <r>
    <x v="19"/>
    <n v="526"/>
  </r>
  <r>
    <x v="20"/>
    <n v="394"/>
  </r>
  <r>
    <x v="21"/>
    <n v="379"/>
  </r>
  <r>
    <x v="22"/>
    <n v="394"/>
  </r>
  <r>
    <x v="23"/>
    <n v="425"/>
  </r>
  <r>
    <x v="24"/>
    <n v="474"/>
  </r>
  <r>
    <x v="25"/>
    <n v="544"/>
  </r>
  <r>
    <x v="26"/>
    <n v="640"/>
  </r>
  <r>
    <x v="27"/>
    <n v="699"/>
  </r>
  <r>
    <x v="28"/>
    <n v="835"/>
  </r>
  <r>
    <x v="29"/>
    <n v="1069"/>
  </r>
  <r>
    <x v="30"/>
    <n v="1216"/>
  </r>
  <r>
    <x v="31"/>
    <n v="976"/>
  </r>
  <r>
    <x v="32"/>
    <n v="998"/>
  </r>
  <r>
    <x v="33"/>
    <n v="893"/>
  </r>
  <r>
    <x v="34"/>
    <n v="964"/>
  </r>
  <r>
    <x v="35"/>
    <n v="1037"/>
  </r>
  <r>
    <x v="36"/>
    <n v="1181"/>
  </r>
  <r>
    <x v="37"/>
    <n v="1149"/>
  </r>
  <r>
    <x v="38"/>
    <n v="1018"/>
  </r>
  <r>
    <x v="39"/>
    <n v="790"/>
  </r>
  <r>
    <x v="40"/>
    <n v="676"/>
  </r>
  <r>
    <x v="41"/>
    <n v="619"/>
  </r>
  <r>
    <x v="42"/>
    <n v="707"/>
  </r>
  <r>
    <x v="43"/>
    <n v="721"/>
  </r>
  <r>
    <x v="44"/>
    <n v="637"/>
  </r>
  <r>
    <x v="45"/>
    <n v="527"/>
  </r>
  <r>
    <x v="46"/>
    <n v="465"/>
  </r>
  <r>
    <x v="47"/>
    <n v="484"/>
  </r>
  <r>
    <x v="48"/>
    <n v="428"/>
  </r>
  <r>
    <x v="49"/>
    <n v="340"/>
  </r>
  <r>
    <x v="50"/>
    <n v="355"/>
  </r>
  <r>
    <x v="51"/>
    <n v="361"/>
  </r>
  <r>
    <x v="52"/>
    <n v="348"/>
  </r>
  <r>
    <x v="53"/>
    <n v="303"/>
  </r>
  <r>
    <x v="54"/>
    <n v="327"/>
  </r>
  <r>
    <x v="55"/>
    <n v="264"/>
  </r>
  <r>
    <x v="56"/>
    <n v="276"/>
  </r>
  <r>
    <x v="57"/>
    <n v="153"/>
  </r>
  <r>
    <x v="58"/>
    <n v="171"/>
  </r>
  <r>
    <x v="59"/>
    <n v="146"/>
  </r>
  <r>
    <x v="60"/>
    <n v="178"/>
  </r>
  <r>
    <x v="61"/>
    <n v="173"/>
  </r>
  <r>
    <x v="62"/>
    <n v="211"/>
  </r>
  <r>
    <x v="63"/>
    <n v="210"/>
  </r>
  <r>
    <x v="64"/>
    <n v="265"/>
  </r>
  <r>
    <x v="65"/>
    <n v="178"/>
  </r>
  <r>
    <x v="66"/>
    <n v="177"/>
  </r>
  <r>
    <x v="67"/>
    <n v="144"/>
  </r>
  <r>
    <x v="68"/>
    <n v="176"/>
  </r>
  <r>
    <x v="69"/>
    <n v="187"/>
  </r>
  <r>
    <x v="70"/>
    <n v="218"/>
  </r>
  <r>
    <x v="71"/>
    <n v="174"/>
  </r>
  <r>
    <x v="72"/>
    <n v="165"/>
  </r>
  <r>
    <x v="73"/>
    <n v="184"/>
  </r>
  <r>
    <x v="74"/>
    <n v="155"/>
  </r>
  <r>
    <x v="75"/>
    <n v="170"/>
  </r>
  <r>
    <x v="76"/>
    <n v="162"/>
  </r>
  <r>
    <x v="77"/>
    <n v="153"/>
  </r>
  <r>
    <x v="78"/>
    <n v="152"/>
  </r>
  <r>
    <x v="79"/>
    <n v="185"/>
  </r>
  <r>
    <x v="80"/>
    <n v="148"/>
  </r>
  <r>
    <x v="81"/>
    <n v="113"/>
  </r>
  <r>
    <x v="82"/>
    <n v="122"/>
  </r>
  <r>
    <x v="83"/>
    <n v="123"/>
  </r>
  <r>
    <x v="84"/>
    <n v="124"/>
  </r>
  <r>
    <x v="85"/>
    <n v="114"/>
  </r>
  <r>
    <x v="86"/>
    <n v="119"/>
  </r>
  <r>
    <x v="87"/>
    <n v="147"/>
  </r>
  <r>
    <x v="88"/>
    <n v="130"/>
  </r>
  <r>
    <x v="89"/>
    <n v="103"/>
  </r>
  <r>
    <x v="90"/>
    <n v="113"/>
  </r>
  <r>
    <x v="91"/>
    <n v="123"/>
  </r>
  <r>
    <x v="92"/>
    <n v="136"/>
  </r>
  <r>
    <x v="93"/>
    <n v="197"/>
  </r>
  <r>
    <x v="94"/>
    <n v="167"/>
  </r>
  <r>
    <x v="95"/>
    <n v="118"/>
  </r>
  <r>
    <x v="96"/>
    <n v="143"/>
  </r>
  <r>
    <x v="97"/>
    <n v="157"/>
  </r>
  <r>
    <x v="98"/>
    <n v="125"/>
  </r>
  <r>
    <x v="99"/>
    <n v="134"/>
  </r>
  <r>
    <x v="100"/>
    <n v="148"/>
  </r>
  <r>
    <x v="101"/>
    <n v="148"/>
  </r>
  <r>
    <x v="102"/>
    <n v="125"/>
  </r>
  <r>
    <x v="103"/>
    <n v="115"/>
  </r>
  <r>
    <x v="104"/>
    <n v="113"/>
  </r>
  <r>
    <x v="105"/>
    <n v="118"/>
  </r>
  <r>
    <x v="106"/>
    <n v="145"/>
  </r>
  <r>
    <x v="107"/>
    <n v="136"/>
  </r>
  <r>
    <x v="108"/>
    <n v="144"/>
  </r>
  <r>
    <x v="109"/>
    <n v="185"/>
  </r>
  <r>
    <x v="110"/>
    <n v="158"/>
  </r>
  <r>
    <x v="111"/>
    <n v="134"/>
  </r>
  <r>
    <x v="112"/>
    <n v="151"/>
  </r>
  <r>
    <x v="113"/>
    <n v="135"/>
  </r>
  <r>
    <x v="114"/>
    <n v="177"/>
  </r>
  <r>
    <x v="115"/>
    <n v="193"/>
  </r>
  <r>
    <x v="116"/>
    <n v="151"/>
  </r>
  <r>
    <x v="117"/>
    <n v="152"/>
  </r>
  <r>
    <x v="118"/>
    <n v="158"/>
  </r>
  <r>
    <x v="119"/>
    <n v="141"/>
  </r>
  <r>
    <x v="120"/>
    <n v="156"/>
  </r>
  <r>
    <x v="121"/>
    <n v="104"/>
  </r>
  <r>
    <x v="122"/>
    <n v="99"/>
  </r>
  <r>
    <x v="123"/>
    <n v="115"/>
  </r>
  <r>
    <x v="124"/>
    <n v="100"/>
  </r>
  <r>
    <x v="125"/>
    <n v="103"/>
  </r>
  <r>
    <x v="126"/>
    <n v="117"/>
  </r>
  <r>
    <x v="127"/>
    <n v="139"/>
  </r>
  <r>
    <x v="128"/>
    <n v="111"/>
  </r>
  <r>
    <x v="129"/>
    <n v="164"/>
  </r>
  <r>
    <x v="130"/>
    <n v="173"/>
  </r>
  <r>
    <x v="131"/>
    <n v="192"/>
  </r>
  <r>
    <x v="132"/>
    <n v="136"/>
  </r>
  <r>
    <x v="133"/>
    <n v="139"/>
  </r>
  <r>
    <x v="134"/>
    <n v="128"/>
  </r>
  <r>
    <x v="135"/>
    <n v="146"/>
  </r>
  <r>
    <x v="136"/>
    <n v="128"/>
  </r>
  <r>
    <x v="137"/>
    <n v="134"/>
  </r>
  <r>
    <x v="138"/>
    <n v="126"/>
  </r>
  <r>
    <x v="139"/>
    <n v="160"/>
  </r>
  <r>
    <x v="140"/>
    <n v="175"/>
  </r>
  <r>
    <x v="141"/>
    <n v="156"/>
  </r>
  <r>
    <x v="142"/>
    <n v="119"/>
  </r>
  <r>
    <x v="143"/>
    <n v="116"/>
  </r>
  <r>
    <x v="144"/>
    <n v="87"/>
  </r>
  <r>
    <x v="145"/>
    <n v="97"/>
  </r>
  <r>
    <x v="146"/>
    <n v="112"/>
  </r>
  <r>
    <x v="147"/>
    <n v="93"/>
  </r>
  <r>
    <x v="148"/>
    <n v="88"/>
  </r>
  <r>
    <x v="149"/>
    <n v="81"/>
  </r>
  <r>
    <x v="150"/>
    <n v="61"/>
  </r>
  <r>
    <x v="151"/>
    <n v="81"/>
  </r>
  <r>
    <x v="152"/>
    <n v="67"/>
  </r>
  <r>
    <x v="153"/>
    <n v="78"/>
  </r>
  <r>
    <x v="154"/>
    <n v="87"/>
  </r>
  <r>
    <x v="155"/>
    <n v="91"/>
  </r>
  <r>
    <x v="156"/>
    <n v="89"/>
  </r>
  <r>
    <x v="157"/>
    <n v="128"/>
  </r>
  <r>
    <x v="158"/>
    <n v="89"/>
  </r>
  <r>
    <x v="159"/>
    <n v="78"/>
  </r>
  <r>
    <x v="160"/>
    <n v="59"/>
  </r>
  <r>
    <x v="161"/>
    <n v="119"/>
  </r>
  <r>
    <x v="162"/>
    <n v="88"/>
  </r>
  <r>
    <x v="163"/>
    <n v="96"/>
  </r>
  <r>
    <x v="164"/>
    <n v="115"/>
  </r>
  <r>
    <x v="165"/>
    <n v="177"/>
  </r>
  <r>
    <x v="166"/>
    <n v="191"/>
  </r>
  <r>
    <x v="167"/>
    <n v="216"/>
  </r>
  <r>
    <x v="168"/>
    <n v="183"/>
  </r>
  <r>
    <x v="169"/>
    <n v="198"/>
  </r>
  <r>
    <x v="170"/>
    <n v="236"/>
  </r>
  <r>
    <x v="171"/>
    <n v="329"/>
  </r>
  <r>
    <x v="172"/>
    <n v="470"/>
  </r>
  <r>
    <x v="173"/>
    <n v="637"/>
  </r>
  <r>
    <x v="174"/>
    <n v="554"/>
  </r>
  <r>
    <x v="175"/>
    <n v="741"/>
  </r>
  <r>
    <x v="176"/>
    <n v="1026"/>
  </r>
  <r>
    <x v="177"/>
    <n v="1006"/>
  </r>
  <r>
    <x v="178"/>
    <n v="714"/>
  </r>
  <r>
    <x v="179"/>
    <n v="583"/>
  </r>
  <r>
    <x v="180"/>
    <n v="574"/>
  </r>
  <r>
    <x v="181"/>
    <n v="425"/>
  </r>
  <r>
    <x v="182"/>
    <n v="417"/>
  </r>
  <r>
    <x v="183"/>
    <n v="431"/>
  </r>
  <r>
    <x v="184"/>
    <n v="381"/>
  </r>
  <r>
    <x v="185"/>
    <n v="330"/>
  </r>
  <r>
    <x v="186"/>
    <n v="258"/>
  </r>
  <r>
    <x v="187"/>
    <n v="258"/>
  </r>
  <r>
    <x v="188"/>
    <n v="309"/>
  </r>
  <r>
    <x v="189"/>
    <n v="417"/>
  </r>
  <r>
    <x v="190"/>
    <n v="489"/>
  </r>
  <r>
    <x v="191"/>
    <n v="427"/>
  </r>
  <r>
    <x v="192"/>
    <n v="353"/>
  </r>
  <r>
    <x v="193"/>
    <n v="410"/>
  </r>
  <r>
    <x v="194"/>
    <n v="481"/>
  </r>
  <r>
    <x v="195"/>
    <n v="389"/>
  </r>
  <r>
    <x v="196"/>
    <n v="452"/>
  </r>
  <r>
    <x v="197"/>
    <n v="602"/>
  </r>
  <r>
    <x v="198"/>
    <n v="390"/>
  </r>
  <r>
    <x v="199"/>
    <n v="423"/>
  </r>
  <r>
    <x v="200"/>
    <n v="335"/>
  </r>
  <r>
    <x v="201"/>
    <n v="233"/>
  </r>
  <r>
    <x v="202"/>
    <n v="265"/>
  </r>
  <r>
    <x v="203"/>
    <n v="310"/>
  </r>
  <r>
    <x v="204"/>
    <n v="244"/>
  </r>
  <r>
    <x v="205"/>
    <n v="258"/>
  </r>
  <r>
    <x v="206"/>
    <n v="273"/>
  </r>
  <r>
    <x v="207"/>
    <n v="274"/>
  </r>
  <r>
    <x v="208"/>
    <n v="255"/>
  </r>
  <r>
    <x v="209"/>
    <n v="217"/>
  </r>
  <r>
    <x v="210"/>
    <n v="264"/>
  </r>
  <r>
    <x v="211"/>
    <n v="258"/>
  </r>
  <r>
    <x v="212"/>
    <n v="186"/>
  </r>
  <r>
    <x v="213"/>
    <n v="244"/>
  </r>
  <r>
    <x v="214"/>
    <n v="257"/>
  </r>
  <r>
    <x v="215"/>
    <n v="240"/>
  </r>
  <r>
    <x v="216"/>
    <n v="291"/>
  </r>
  <r>
    <x v="217"/>
    <n v="190"/>
  </r>
  <r>
    <x v="218"/>
    <n v="310"/>
  </r>
  <r>
    <x v="219"/>
    <n v="332"/>
  </r>
  <r>
    <x v="220"/>
    <n v="289"/>
  </r>
  <r>
    <x v="221"/>
    <n v="418"/>
  </r>
  <r>
    <x v="222"/>
    <n v="418"/>
  </r>
  <r>
    <x v="223"/>
    <n v="393"/>
  </r>
  <r>
    <x v="224"/>
    <n v="292"/>
  </r>
  <r>
    <x v="225"/>
    <n v="373"/>
  </r>
  <r>
    <x v="226"/>
    <n v="383"/>
  </r>
  <r>
    <x v="227"/>
    <n v="282"/>
  </r>
  <r>
    <x v="228"/>
    <n v="287"/>
  </r>
  <r>
    <x v="229"/>
    <n v="257"/>
  </r>
  <r>
    <x v="230"/>
    <n v="268"/>
  </r>
  <r>
    <x v="231"/>
    <n v="263"/>
  </r>
  <r>
    <x v="232"/>
    <n v="272"/>
  </r>
  <r>
    <x v="233"/>
    <n v="258"/>
  </r>
  <r>
    <x v="234"/>
    <n v="236"/>
  </r>
  <r>
    <x v="235"/>
    <n v="248"/>
  </r>
  <r>
    <x v="236"/>
    <n v="406"/>
  </r>
  <r>
    <x v="237"/>
    <n v="500"/>
  </r>
  <r>
    <x v="238"/>
    <n v="451"/>
  </r>
  <r>
    <x v="239"/>
    <n v="480"/>
  </r>
  <r>
    <x v="240"/>
    <n v="484"/>
  </r>
  <r>
    <x v="241"/>
    <n v="507"/>
  </r>
  <r>
    <x v="242"/>
    <n v="446"/>
  </r>
  <r>
    <x v="243"/>
    <n v="380"/>
  </r>
  <r>
    <x v="244"/>
    <n v="407"/>
  </r>
  <r>
    <x v="245"/>
    <n v="353"/>
  </r>
  <r>
    <x v="246"/>
    <n v="370"/>
  </r>
  <r>
    <x v="247"/>
    <n v="321"/>
  </r>
  <r>
    <x v="248"/>
    <n v="316"/>
  </r>
  <r>
    <x v="249"/>
    <n v="240"/>
  </r>
  <r>
    <x v="250"/>
    <n v="236"/>
  </r>
  <r>
    <x v="251"/>
    <n v="207"/>
  </r>
  <r>
    <x v="252"/>
    <n v="173"/>
  </r>
  <r>
    <x v="253"/>
    <n v="195"/>
  </r>
  <r>
    <x v="254"/>
    <n v="183"/>
  </r>
  <r>
    <x v="255"/>
    <n v="207"/>
  </r>
  <r>
    <x v="256"/>
    <n v="185"/>
  </r>
  <r>
    <x v="257"/>
    <n v="149"/>
  </r>
  <r>
    <x v="258"/>
    <n v="144"/>
  </r>
  <r>
    <x v="259"/>
    <n v="197"/>
  </r>
  <r>
    <x v="260"/>
    <n v="154"/>
  </r>
  <r>
    <x v="261"/>
    <n v="161"/>
  </r>
  <r>
    <x v="262"/>
    <n v="179"/>
  </r>
  <r>
    <x v="263"/>
    <n v="146"/>
  </r>
  <r>
    <x v="264"/>
    <n v="115"/>
  </r>
  <r>
    <x v="265"/>
    <n v="133"/>
  </r>
  <r>
    <x v="266"/>
    <n v="109"/>
  </r>
  <r>
    <x v="267"/>
    <n v="129"/>
  </r>
  <r>
    <x v="268"/>
    <n v="141"/>
  </r>
  <r>
    <x v="269"/>
    <n v="505"/>
  </r>
  <r>
    <x v="270"/>
    <n v="906"/>
  </r>
  <r>
    <x v="271"/>
    <n v="248"/>
  </r>
  <r>
    <x v="272"/>
    <n v="260"/>
  </r>
  <r>
    <x v="273"/>
    <n v="234"/>
  </r>
  <r>
    <x v="274"/>
    <n v="335"/>
  </r>
  <r>
    <x v="275"/>
    <n v="242"/>
  </r>
  <r>
    <x v="276"/>
    <n v="164"/>
  </r>
  <r>
    <x v="277"/>
    <n v="201"/>
  </r>
  <r>
    <x v="278"/>
    <n v="181"/>
  </r>
  <r>
    <x v="279"/>
    <n v="148"/>
  </r>
  <r>
    <x v="280"/>
    <n v="135"/>
  </r>
  <r>
    <x v="281"/>
    <n v="114"/>
  </r>
  <r>
    <x v="282"/>
    <n v="98"/>
  </r>
  <r>
    <x v="283"/>
    <n v="110"/>
  </r>
  <r>
    <x v="284"/>
    <n v="103"/>
  </r>
  <r>
    <x v="285"/>
    <n v="107"/>
  </r>
  <r>
    <x v="286"/>
    <n v="159"/>
  </r>
  <r>
    <x v="287"/>
    <n v="123"/>
  </r>
  <r>
    <x v="288"/>
    <n v="143"/>
  </r>
  <r>
    <x v="289"/>
    <n v="124"/>
  </r>
  <r>
    <x v="290"/>
    <n v="123"/>
  </r>
  <r>
    <x v="291"/>
    <n v="131"/>
  </r>
  <r>
    <x v="292"/>
    <n v="117"/>
  </r>
  <r>
    <x v="293"/>
    <n v="115"/>
  </r>
  <r>
    <x v="294"/>
    <n v="107"/>
  </r>
  <r>
    <x v="295"/>
    <n v="121"/>
  </r>
  <r>
    <x v="296"/>
    <n v="139"/>
  </r>
  <r>
    <x v="297"/>
    <n v="99"/>
  </r>
  <r>
    <x v="298"/>
    <n v="124"/>
  </r>
  <r>
    <x v="299"/>
    <n v="128"/>
  </r>
  <r>
    <x v="300"/>
    <n v="119"/>
  </r>
  <r>
    <x v="301"/>
    <n v="110"/>
  </r>
  <r>
    <x v="302"/>
    <n v="132"/>
  </r>
  <r>
    <x v="303"/>
    <n v="118"/>
  </r>
  <r>
    <x v="304"/>
    <n v="95"/>
  </r>
  <r>
    <x v="305"/>
    <n v="85"/>
  </r>
  <r>
    <x v="306"/>
    <n v="104"/>
  </r>
  <r>
    <x v="307"/>
    <n v="102"/>
  </r>
  <r>
    <x v="308"/>
    <n v="115"/>
  </r>
  <r>
    <x v="309"/>
    <n v="101"/>
  </r>
  <r>
    <x v="310"/>
    <n v="105"/>
  </r>
  <r>
    <x v="311"/>
    <n v="124"/>
  </r>
  <r>
    <x v="312"/>
    <n v="99"/>
  </r>
  <r>
    <x v="313"/>
    <n v="96"/>
  </r>
  <r>
    <x v="314"/>
    <n v="102"/>
  </r>
  <r>
    <x v="315"/>
    <n v="120"/>
  </r>
  <r>
    <x v="316"/>
    <n v="114"/>
  </r>
  <r>
    <x v="317"/>
    <n v="103"/>
  </r>
  <r>
    <x v="318"/>
    <n v="155"/>
  </r>
  <r>
    <x v="319"/>
    <n v="160"/>
  </r>
  <r>
    <x v="320"/>
    <n v="170"/>
  </r>
  <r>
    <x v="321"/>
    <n v="149"/>
  </r>
  <r>
    <x v="322"/>
    <n v="195"/>
  </r>
  <r>
    <x v="323"/>
    <n v="244"/>
  </r>
  <r>
    <x v="324"/>
    <n v="233"/>
  </r>
  <r>
    <x v="325"/>
    <n v="264"/>
  </r>
  <r>
    <x v="326"/>
    <n v="148"/>
  </r>
  <r>
    <x v="327"/>
    <n v="141"/>
  </r>
  <r>
    <x v="328"/>
    <n v="101"/>
  </r>
  <r>
    <x v="329"/>
    <n v="112"/>
  </r>
  <r>
    <x v="330"/>
    <n v="134"/>
  </r>
  <r>
    <x v="331"/>
    <n v="127"/>
  </r>
  <r>
    <x v="332"/>
    <n v="125"/>
  </r>
  <r>
    <x v="333"/>
    <n v="125"/>
  </r>
  <r>
    <x v="334"/>
    <n v="129"/>
  </r>
  <r>
    <x v="335"/>
    <n v="94"/>
  </r>
  <r>
    <x v="336"/>
    <n v="98"/>
  </r>
  <r>
    <x v="337"/>
    <n v="145"/>
  </r>
  <r>
    <x v="338"/>
    <n v="144"/>
  </r>
  <r>
    <x v="339"/>
    <n v="132"/>
  </r>
  <r>
    <x v="340"/>
    <n v="115"/>
  </r>
  <r>
    <x v="341"/>
    <n v="111"/>
  </r>
  <r>
    <x v="342"/>
    <n v="132"/>
  </r>
  <r>
    <x v="343"/>
    <n v="119"/>
  </r>
  <r>
    <x v="344"/>
    <n v="98"/>
  </r>
  <r>
    <x v="345"/>
    <n v="106"/>
  </r>
  <r>
    <x v="346"/>
    <n v="88"/>
  </r>
  <r>
    <x v="347"/>
    <n v="95"/>
  </r>
  <r>
    <x v="348"/>
    <n v="107"/>
  </r>
  <r>
    <x v="349"/>
    <n v="78"/>
  </r>
  <r>
    <x v="350"/>
    <n v="99"/>
  </r>
  <r>
    <x v="351"/>
    <n v="93"/>
  </r>
  <r>
    <x v="352"/>
    <n v="136"/>
  </r>
  <r>
    <x v="353"/>
    <n v="120"/>
  </r>
  <r>
    <x v="354"/>
    <n v="121"/>
  </r>
  <r>
    <x v="355"/>
    <n v="121"/>
  </r>
  <r>
    <x v="356"/>
    <n v="81"/>
  </r>
  <r>
    <x v="357"/>
    <n v="112"/>
  </r>
  <r>
    <x v="358"/>
    <n v="87"/>
  </r>
  <r>
    <x v="359"/>
    <n v="86"/>
  </r>
  <r>
    <x v="360"/>
    <n v="96"/>
  </r>
  <r>
    <x v="361"/>
    <n v="137"/>
  </r>
  <r>
    <x v="362"/>
    <n v="113"/>
  </r>
  <r>
    <x v="363"/>
    <n v="95"/>
  </r>
  <r>
    <x v="364"/>
    <n v="87"/>
  </r>
  <r>
    <x v="365"/>
    <n v="100"/>
  </r>
  <r>
    <x v="366"/>
    <n v="93"/>
  </r>
  <r>
    <x v="367"/>
    <n v="117"/>
  </r>
  <r>
    <x v="368"/>
    <n v="112"/>
  </r>
  <r>
    <x v="369"/>
    <n v="98"/>
  </r>
  <r>
    <x v="370"/>
    <n v="135"/>
  </r>
  <r>
    <x v="371"/>
    <n v="110"/>
  </r>
  <r>
    <x v="372"/>
    <n v="110"/>
  </r>
  <r>
    <x v="373"/>
    <n v="109"/>
  </r>
  <r>
    <x v="374"/>
    <n v="67"/>
  </r>
  <r>
    <x v="375"/>
    <n v="119"/>
  </r>
  <r>
    <x v="376"/>
    <n v="106"/>
  </r>
  <r>
    <x v="377"/>
    <n v="83"/>
  </r>
  <r>
    <x v="378"/>
    <n v="82"/>
  </r>
  <r>
    <x v="379"/>
    <n v="106"/>
  </r>
  <r>
    <x v="380"/>
    <n v="76"/>
  </r>
  <r>
    <x v="381"/>
    <n v="164"/>
  </r>
  <r>
    <x v="382"/>
    <n v="684"/>
  </r>
  <r>
    <x v="383"/>
    <n v="975"/>
  </r>
  <r>
    <x v="384"/>
    <n v="924"/>
  </r>
  <r>
    <x v="385"/>
    <n v="1811"/>
  </r>
  <r>
    <x v="386"/>
    <n v="1771"/>
  </r>
  <r>
    <x v="387"/>
    <n v="562"/>
  </r>
  <r>
    <x v="388"/>
    <n v="517"/>
  </r>
  <r>
    <x v="389"/>
    <n v="505"/>
  </r>
  <r>
    <x v="390"/>
    <n v="384"/>
  </r>
  <r>
    <x v="391"/>
    <n v="417"/>
  </r>
  <r>
    <x v="392"/>
    <n v="446"/>
  </r>
  <r>
    <x v="393"/>
    <n v="479"/>
  </r>
  <r>
    <x v="394"/>
    <n v="540"/>
  </r>
  <r>
    <x v="395"/>
    <n v="677"/>
  </r>
  <r>
    <x v="396"/>
    <n v="509"/>
  </r>
  <r>
    <x v="397"/>
    <n v="322"/>
  </r>
  <r>
    <x v="398"/>
    <n v="315"/>
  </r>
  <r>
    <x v="399"/>
    <n v="414"/>
  </r>
  <r>
    <x v="400"/>
    <n v="436"/>
  </r>
  <r>
    <x v="401"/>
    <n v="318"/>
  </r>
  <r>
    <x v="402"/>
    <n v="298"/>
  </r>
  <r>
    <x v="403"/>
    <n v="333"/>
  </r>
  <r>
    <x v="404"/>
    <n v="280"/>
  </r>
  <r>
    <x v="405"/>
    <n v="239"/>
  </r>
  <r>
    <x v="406"/>
    <n v="262"/>
  </r>
  <r>
    <x v="407"/>
    <n v="408"/>
  </r>
  <r>
    <x v="408"/>
    <n v="384"/>
  </r>
  <r>
    <x v="409"/>
    <n v="274"/>
  </r>
  <r>
    <x v="410"/>
    <n v="229"/>
  </r>
  <r>
    <x v="411"/>
    <n v="282"/>
  </r>
  <r>
    <x v="412"/>
    <n v="329"/>
  </r>
  <r>
    <x v="413"/>
    <n v="306"/>
  </r>
  <r>
    <x v="414"/>
    <n v="270"/>
  </r>
  <r>
    <x v="415"/>
    <n v="232"/>
  </r>
  <r>
    <x v="416"/>
    <n v="181"/>
  </r>
  <r>
    <x v="417"/>
    <n v="188"/>
  </r>
  <r>
    <x v="418"/>
    <n v="185"/>
  </r>
  <r>
    <x v="419"/>
    <n v="143"/>
  </r>
  <r>
    <x v="420"/>
    <n v="133"/>
  </r>
  <r>
    <x v="421"/>
    <n v="213"/>
  </r>
  <r>
    <x v="422"/>
    <n v="229"/>
  </r>
  <r>
    <x v="423"/>
    <n v="226"/>
  </r>
  <r>
    <x v="424"/>
    <n v="200"/>
  </r>
  <r>
    <x v="425"/>
    <n v="167"/>
  </r>
  <r>
    <x v="426"/>
    <n v="173"/>
  </r>
  <r>
    <x v="427"/>
    <n v="163"/>
  </r>
  <r>
    <x v="428"/>
    <n v="167"/>
  </r>
  <r>
    <x v="429"/>
    <n v="211"/>
  </r>
  <r>
    <x v="430"/>
    <n v="161"/>
  </r>
  <r>
    <x v="431"/>
    <n v="145"/>
  </r>
  <r>
    <x v="432"/>
    <n v="176"/>
  </r>
  <r>
    <x v="433"/>
    <n v="207"/>
  </r>
  <r>
    <x v="434"/>
    <n v="198"/>
  </r>
  <r>
    <x v="435"/>
    <n v="178"/>
  </r>
  <r>
    <x v="436"/>
    <n v="18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x v="0"/>
    <n v="1.78414445699532E+16"/>
    <s v="dataanalystduo"/>
    <s v="Kalpesh Ghadigaonkar &amp; Aditi Gangar"/>
    <x v="0"/>
    <n v="46"/>
    <d v="2022-12-01T00:00:00"/>
    <s v="https://www.instagram.com/reel/Clp84_SD3wK/"/>
    <x v="0"/>
    <m/>
    <s v="Lifetime"/>
    <n v="18340"/>
    <n v="14582"/>
    <n v="52"/>
    <n v="33"/>
    <n v="6634"/>
    <n v="658"/>
    <n v="0"/>
    <n v="357"/>
    <x v="0"/>
    <x v="0"/>
    <n v="0.36172300981461286"/>
    <n v="1.8293101083527635E-2"/>
  </r>
  <r>
    <x v="1"/>
    <n v="1.78414445699532E+16"/>
    <s v="dataanalystduo"/>
    <s v="Kalpesh Ghadigaonkar &amp; Aditi Gangar"/>
    <x v="1"/>
    <n v="39"/>
    <d v="2022-12-02T00:00:00"/>
    <s v="https://www.instagram.com/reel/Clshv37Dezb/"/>
    <x v="0"/>
    <m/>
    <s v="Lifetime"/>
    <n v="75594"/>
    <n v="67063"/>
    <n v="745"/>
    <n v="514"/>
    <n v="29253"/>
    <n v="2779"/>
    <n v="38"/>
    <n v="2074"/>
    <x v="0"/>
    <x v="0"/>
    <n v="0.38697515675847288"/>
    <n v="2.1010094985312318E-2"/>
  </r>
  <r>
    <x v="2"/>
    <n v="1.78414445699532E+16"/>
    <s v="dataanalystduo"/>
    <s v="Kalpesh Ghadigaonkar &amp; Aditi Gangar"/>
    <x v="2"/>
    <n v="36"/>
    <d v="2022-12-03T00:00:00"/>
    <s v="https://www.instagram.com/reel/ClvGCCAD-vt/"/>
    <x v="0"/>
    <m/>
    <s v="Lifetime"/>
    <n v="11883"/>
    <n v="10646"/>
    <n v="26"/>
    <n v="13"/>
    <n v="4620"/>
    <n v="453"/>
    <n v="3"/>
    <n v="144"/>
    <x v="0"/>
    <x v="0"/>
    <n v="0.38879070941681393"/>
    <n v="1.4700356941574301E-2"/>
  </r>
  <r>
    <x v="3"/>
    <n v="1.78414445699532E+16"/>
    <s v="dataanalystduo"/>
    <s v="Kalpesh Ghadigaonkar &amp; Aditi Gangar"/>
    <x v="3"/>
    <n v="45"/>
    <d v="2022-12-05T00:00:00"/>
    <s v="https://www.instagram.com/reel/ClyiQqBjFRZ/"/>
    <x v="0"/>
    <m/>
    <s v="Lifetime"/>
    <n v="24512"/>
    <n v="21258"/>
    <n v="273"/>
    <n v="45"/>
    <n v="10576"/>
    <n v="720"/>
    <n v="7"/>
    <n v="998"/>
    <x v="0"/>
    <x v="0"/>
    <n v="0.43146214099216712"/>
    <n v="2.3497036409822182E-2"/>
  </r>
  <r>
    <x v="4"/>
    <n v="1.78414445699532E+16"/>
    <s v="dataanalystduo"/>
    <s v="Kalpesh Ghadigaonkar &amp; Aditi Gangar"/>
    <x v="4"/>
    <n v="62"/>
    <d v="2022-12-05T00:00:00"/>
    <s v="https://www.instagram.com/reel/Cl0QQbWDITK/"/>
    <x v="0"/>
    <m/>
    <s v="Lifetime"/>
    <n v="20807"/>
    <n v="17167"/>
    <n v="50"/>
    <n v="34"/>
    <n v="7620"/>
    <n v="890"/>
    <n v="16"/>
    <n v="362"/>
    <x v="0"/>
    <x v="0"/>
    <n v="0.36622290575287164"/>
    <n v="1.919380206209588E-2"/>
  </r>
  <r>
    <x v="5"/>
    <n v="1.78414445699532E+16"/>
    <s v="dataanalystduo"/>
    <s v="Kalpesh Ghadigaonkar &amp; Aditi Gangar"/>
    <x v="5"/>
    <n v="42"/>
    <d v="2022-12-06T00:00:00"/>
    <s v="https://www.instagram.com/reel/Cl1bAb-D1_K/"/>
    <x v="0"/>
    <m/>
    <s v="Lifetime"/>
    <n v="24877"/>
    <n v="22810"/>
    <n v="211"/>
    <n v="19"/>
    <n v="11387"/>
    <n v="1025"/>
    <n v="21"/>
    <n v="883"/>
    <x v="0"/>
    <x v="0"/>
    <n v="0.4577320416448929"/>
    <n v="2.3454625164401575E-2"/>
  </r>
  <r>
    <x v="6"/>
    <n v="1.78414445699532E+16"/>
    <s v="dataanalystduo"/>
    <s v="Kalpesh Ghadigaonkar &amp; Aditi Gangar"/>
    <x v="6"/>
    <n v="42"/>
    <d v="2022-12-07T00:00:00"/>
    <s v="https://www.instagram.com/reel/Cl3eVvEDwhN/"/>
    <x v="0"/>
    <m/>
    <s v="Lifetime"/>
    <n v="59832"/>
    <n v="54148"/>
    <n v="517"/>
    <n v="432"/>
    <n v="24647"/>
    <n v="1939"/>
    <n v="17"/>
    <n v="2235"/>
    <x v="0"/>
    <x v="0"/>
    <n v="0.4119367562508357"/>
    <n v="2.1736721577897612E-2"/>
  </r>
  <r>
    <x v="7"/>
    <n v="1.78414445699532E+16"/>
    <s v="dataanalystduo"/>
    <s v="Kalpesh Ghadigaonkar &amp; Aditi Gangar"/>
    <x v="7"/>
    <n v="46"/>
    <d v="2022-12-08T00:00:00"/>
    <s v="https://www.instagram.com/reel/Cl588SEDdKY/"/>
    <x v="0"/>
    <m/>
    <s v="Lifetime"/>
    <n v="17541"/>
    <n v="13075"/>
    <n v="17"/>
    <n v="4"/>
    <n v="5815"/>
    <n v="492"/>
    <n v="17"/>
    <n v="142"/>
    <x v="0"/>
    <x v="0"/>
    <n v="0.33150903597286357"/>
    <n v="1.277246653919694E-2"/>
  </r>
  <r>
    <x v="8"/>
    <n v="1.78414445699532E+16"/>
    <s v="dataanalystduo"/>
    <s v="Kalpesh Ghadigaonkar &amp; Aditi Gangar"/>
    <x v="8"/>
    <n v="51"/>
    <d v="2022-12-09T00:00:00"/>
    <s v="https://www.instagram.com/reel/Cl8ntysjqWc/"/>
    <x v="0"/>
    <m/>
    <s v="Lifetime"/>
    <n v="14610"/>
    <n v="11252"/>
    <n v="9"/>
    <n v="6"/>
    <n v="3964"/>
    <n v="319"/>
    <n v="7"/>
    <n v="61"/>
    <x v="0"/>
    <x v="0"/>
    <n v="0.27132101300479122"/>
    <n v="8.7984358336295771E-3"/>
  </r>
  <r>
    <x v="9"/>
    <n v="1.78414445699532E+16"/>
    <s v="dataanalystduo"/>
    <s v="Kalpesh Ghadigaonkar &amp; Aditi Gangar"/>
    <x v="9"/>
    <n v="46"/>
    <d v="2022-12-10T00:00:00"/>
    <s v="https://www.instagram.com/reel/Cl_MorFj1Cp/"/>
    <x v="0"/>
    <m/>
    <s v="Lifetime"/>
    <n v="86819"/>
    <n v="78856"/>
    <n v="954"/>
    <n v="646"/>
    <n v="34044"/>
    <n v="3439"/>
    <n v="28"/>
    <n v="3068"/>
    <x v="0"/>
    <x v="0"/>
    <n v="0.39212614750227487"/>
    <n v="2.3742644820939435E-2"/>
  </r>
  <r>
    <x v="10"/>
    <n v="1.78414445699532E+16"/>
    <s v="dataanalystduo"/>
    <s v="Kalpesh Ghadigaonkar &amp; Aditi Gangar"/>
    <x v="10"/>
    <n v="43"/>
    <d v="2022-12-10T00:00:00"/>
    <s v="https://www.instagram.com/reel/CmBIRedjdY8/"/>
    <x v="0"/>
    <m/>
    <s v="Lifetime"/>
    <n v="42772"/>
    <n v="39406"/>
    <n v="483"/>
    <n v="138"/>
    <n v="16043"/>
    <n v="1879"/>
    <n v="33"/>
    <n v="2634"/>
    <x v="0"/>
    <x v="0"/>
    <n v="0.37508182923407835"/>
    <n v="3.1905039841648483E-2"/>
  </r>
  <r>
    <x v="11"/>
    <n v="1.78414445699532E+16"/>
    <s v="dataanalystduo"/>
    <s v="Kalpesh Ghadigaonkar &amp; Aditi Gangar"/>
    <x v="11"/>
    <n v="52"/>
    <d v="2022-12-12T00:00:00"/>
    <s v="https://www.instagram.com/reel/CmEYJyJD5zT/"/>
    <x v="0"/>
    <m/>
    <s v="Lifetime"/>
    <n v="43838"/>
    <n v="37928"/>
    <n v="206"/>
    <n v="281"/>
    <n v="15172"/>
    <n v="1666"/>
    <n v="20"/>
    <n v="1531"/>
    <x v="0"/>
    <x v="0"/>
    <n v="0.3460924312240522"/>
    <n v="2.2562486817127188E-2"/>
  </r>
  <r>
    <x v="12"/>
    <n v="1.78414445699532E+16"/>
    <s v="dataanalystduo"/>
    <s v="Kalpesh Ghadigaonkar &amp; Aditi Gangar"/>
    <x v="12"/>
    <n v="49"/>
    <d v="2022-12-13T00:00:00"/>
    <s v="https://www.instagram.com/reel/CmG66WHjDhX/"/>
    <x v="0"/>
    <m/>
    <s v="Lifetime"/>
    <n v="22953"/>
    <n v="20114"/>
    <n v="90"/>
    <n v="64"/>
    <n v="7736"/>
    <n v="856"/>
    <n v="29"/>
    <n v="519"/>
    <x v="0"/>
    <x v="0"/>
    <n v="0.33703655295604062"/>
    <n v="1.8569155811872327E-2"/>
  </r>
  <r>
    <x v="13"/>
    <n v="1.78414445699532E+16"/>
    <s v="dataanalystduo"/>
    <s v="Kalpesh Ghadigaonkar &amp; Aditi Gangar"/>
    <x v="13"/>
    <n v="60"/>
    <d v="2022-12-14T00:00:00"/>
    <s v="https://www.instagram.com/reel/CmJfi4cjQkq/"/>
    <x v="0"/>
    <m/>
    <s v="Lifetime"/>
    <n v="25279"/>
    <n v="21347"/>
    <n v="177"/>
    <n v="40"/>
    <n v="9912"/>
    <n v="1029"/>
    <n v="15"/>
    <n v="685"/>
    <x v="0"/>
    <x v="0"/>
    <n v="0.39210411804264411"/>
    <n v="2.2321637700847892E-2"/>
  </r>
  <r>
    <x v="14"/>
    <n v="1.78414445699532E+16"/>
    <s v="dataanalystduo"/>
    <s v="Kalpesh Ghadigaonkar &amp; Aditi Gangar"/>
    <x v="14"/>
    <n v="45"/>
    <d v="2022-12-15T00:00:00"/>
    <s v="https://www.instagram.com/reel/CmMHLUSDa9K/"/>
    <x v="0"/>
    <m/>
    <s v="Lifetime"/>
    <n v="246432"/>
    <n v="223091"/>
    <n v="4385"/>
    <n v="3253"/>
    <n v="120820"/>
    <n v="9495"/>
    <n v="126"/>
    <n v="12928"/>
    <x v="0"/>
    <x v="0"/>
    <n v="0.49027723672250356"/>
    <n v="3.0182750536776472E-2"/>
  </r>
  <r>
    <x v="15"/>
    <n v="1.78414445699532E+16"/>
    <s v="dataanalystduo"/>
    <s v="Kalpesh Ghadigaonkar &amp; Aditi Gangar"/>
    <x v="15"/>
    <n v="42"/>
    <d v="2022-12-16T00:00:00"/>
    <s v="https://www.instagram.com/reel/CmOqGePjj_a/"/>
    <x v="0"/>
    <m/>
    <s v="Lifetime"/>
    <n v="304733"/>
    <n v="266752"/>
    <n v="8460"/>
    <n v="1853"/>
    <n v="111966"/>
    <n v="6835"/>
    <n v="50"/>
    <n v="20551"/>
    <x v="0"/>
    <x v="0"/>
    <n v="0.36742328530221541"/>
    <n v="3.3641734644913629E-2"/>
  </r>
  <r>
    <x v="16"/>
    <n v="1.78414445699532E+16"/>
    <s v="dataanalystduo"/>
    <s v="Kalpesh Ghadigaonkar &amp; Aditi Gangar"/>
    <x v="16"/>
    <n v="67"/>
    <d v="2022-12-17T00:00:00"/>
    <s v="https://www.instagram.com/reel/CmRQk8TjDkz/"/>
    <x v="0"/>
    <m/>
    <s v="Lifetime"/>
    <n v="17149"/>
    <n v="13895"/>
    <n v="39"/>
    <n v="16"/>
    <n v="6912"/>
    <n v="711"/>
    <n v="15"/>
    <n v="243"/>
    <x v="0"/>
    <x v="0"/>
    <n v="0.40305557175345502"/>
    <n v="1.8136020151133504E-2"/>
  </r>
  <r>
    <x v="17"/>
    <n v="1.78414445699532E+16"/>
    <s v="dataanalystduo"/>
    <s v="Kalpesh Ghadigaonkar &amp; Aditi Gangar"/>
    <x v="17"/>
    <n v="76"/>
    <d v="2022-12-18T00:00:00"/>
    <s v="https://www.instagram.com/reel/CmTy9zZDqO0/"/>
    <x v="0"/>
    <m/>
    <s v="Lifetime"/>
    <n v="236463"/>
    <n v="204028"/>
    <n v="6060"/>
    <n v="1636"/>
    <n v="89286"/>
    <n v="5503"/>
    <n v="42"/>
    <n v="15466"/>
    <x v="0"/>
    <x v="0"/>
    <n v="0.37758972862562007"/>
    <n v="3.3170692257925384E-2"/>
  </r>
  <r>
    <x v="18"/>
    <n v="1.78414445699532E+16"/>
    <s v="dataanalystduo"/>
    <s v="Kalpesh Ghadigaonkar &amp; Aditi Gangar"/>
    <x v="18"/>
    <n v="55"/>
    <d v="2022-12-19T00:00:00"/>
    <s v="https://www.instagram.com/reel/CmWXybgjyws/"/>
    <x v="0"/>
    <m/>
    <s v="Lifetime"/>
    <n v="389084"/>
    <n v="359466"/>
    <n v="11781"/>
    <n v="3830"/>
    <n v="220631"/>
    <n v="10376"/>
    <n v="76"/>
    <n v="24463"/>
    <x v="0"/>
    <x v="0"/>
    <n v="0.56705235887366223"/>
    <n v="3.2475950437593541E-2"/>
  </r>
  <r>
    <x v="19"/>
    <n v="1.78414445699532E+16"/>
    <s v="dataanalystduo"/>
    <s v="Kalpesh Ghadigaonkar &amp; Aditi Gangar"/>
    <x v="19"/>
    <n v="44"/>
    <d v="2022-12-20T00:00:00"/>
    <s v="https://www.instagram.com/reel/CmY9SwGDUfp/"/>
    <x v="0"/>
    <m/>
    <s v="Lifetime"/>
    <n v="29250"/>
    <n v="24338"/>
    <n v="146"/>
    <n v="113"/>
    <n v="13562"/>
    <n v="1267"/>
    <n v="25"/>
    <n v="682"/>
    <x v="0"/>
    <x v="0"/>
    <n v="0.46365811965811965"/>
    <n v="2.1776645574821268E-2"/>
  </r>
  <r>
    <x v="20"/>
    <n v="1.78414445699532E+16"/>
    <s v="dataanalystduo"/>
    <s v="Kalpesh Ghadigaonkar &amp; Aditi Gangar"/>
    <x v="20"/>
    <n v="57"/>
    <d v="2022-12-21T00:00:00"/>
    <s v="https://www.instagram.com/reel/Cmbg3kkDl3c/"/>
    <x v="0"/>
    <m/>
    <s v="Lifetime"/>
    <n v="62319"/>
    <n v="52756"/>
    <n v="595"/>
    <n v="380"/>
    <n v="25305"/>
    <n v="2086"/>
    <n v="42"/>
    <n v="2471"/>
    <x v="0"/>
    <x v="0"/>
    <n v="0.40605593799643769"/>
    <n v="2.4613314125407536E-2"/>
  </r>
  <r>
    <x v="21"/>
    <n v="1.78414445699532E+16"/>
    <s v="dataanalystduo"/>
    <s v="Kalpesh Ghadigaonkar &amp; Aditi Gangar"/>
    <x v="21"/>
    <n v="46"/>
    <d v="2022-12-22T00:00:00"/>
    <s v="https://www.instagram.com/reel/CmeQa1TDFGu/"/>
    <x v="0"/>
    <m/>
    <s v="Lifetime"/>
    <n v="30114"/>
    <n v="24820"/>
    <n v="143"/>
    <n v="83"/>
    <n v="11890"/>
    <n v="1408"/>
    <n v="22"/>
    <n v="864"/>
    <x v="0"/>
    <x v="0"/>
    <n v="0.3948329680547254"/>
    <n v="2.4546736502820309E-2"/>
  </r>
  <r>
    <x v="22"/>
    <n v="1.78414445699532E+16"/>
    <s v="dataanalystduo"/>
    <s v="Kalpesh Ghadigaonkar &amp; Aditi Gangar"/>
    <x v="22"/>
    <n v="67"/>
    <d v="2022-12-23T00:00:00"/>
    <s v="https://www.instagram.com/reel/CmguLoPj2Ge/"/>
    <x v="0"/>
    <m/>
    <s v="Lifetime"/>
    <n v="60244"/>
    <n v="51654"/>
    <n v="264"/>
    <n v="475"/>
    <n v="22917"/>
    <n v="1712"/>
    <n v="4"/>
    <n v="1569"/>
    <x v="0"/>
    <x v="0"/>
    <n v="0.38040302768740458"/>
    <n v="1.717679172958532E-2"/>
  </r>
  <r>
    <x v="23"/>
    <n v="1.78414445699532E+16"/>
    <s v="dataanalystduo"/>
    <s v="Kalpesh Ghadigaonkar &amp; Aditi Gangar"/>
    <x v="23"/>
    <n v="54"/>
    <d v="2022-12-24T00:00:00"/>
    <s v="https://www.instagram.com/reel/CmjeuLtjvsw/"/>
    <x v="0"/>
    <m/>
    <s v="Lifetime"/>
    <n v="50652"/>
    <n v="43035"/>
    <n v="684"/>
    <n v="139"/>
    <n v="20164"/>
    <n v="1720"/>
    <n v="20"/>
    <n v="2738"/>
    <x v="0"/>
    <x v="0"/>
    <n v="0.39808892047698019"/>
    <n v="2.998721970489137E-2"/>
  </r>
  <r>
    <x v="24"/>
    <n v="1.78414445699532E+16"/>
    <s v="dataanalystduo"/>
    <s v="Kalpesh Ghadigaonkar &amp; Aditi Gangar"/>
    <x v="24"/>
    <n v="67"/>
    <d v="2022-12-25T00:00:00"/>
    <s v="https://www.instagram.com/reel/Cml0uNXDAv4/"/>
    <x v="0"/>
    <m/>
    <s v="Lifetime"/>
    <n v="74359"/>
    <n v="66755"/>
    <n v="1016"/>
    <n v="317"/>
    <n v="29897"/>
    <n v="2535"/>
    <n v="21"/>
    <n v="4602"/>
    <x v="0"/>
    <x v="0"/>
    <n v="0.40206296480587422"/>
    <n v="3.0611939180585725E-2"/>
  </r>
  <r>
    <x v="25"/>
    <n v="1.78414445699532E+16"/>
    <s v="dataanalystduo"/>
    <s v="Kalpesh Ghadigaonkar &amp; Aditi Gangar"/>
    <x v="25"/>
    <n v="83"/>
    <d v="2022-12-26T00:00:00"/>
    <s v="https://www.instagram.com/reel/CmoZTVjDpJ2/"/>
    <x v="0"/>
    <m/>
    <s v="Lifetime"/>
    <n v="191103"/>
    <n v="182457"/>
    <n v="2315"/>
    <n v="1763"/>
    <n v="95260"/>
    <n v="7220"/>
    <n v="109"/>
    <n v="5456"/>
    <x v="0"/>
    <x v="0"/>
    <n v="0.49847464456340296"/>
    <n v="2.0689806365335395E-2"/>
  </r>
  <r>
    <x v="26"/>
    <n v="1.78414445699532E+16"/>
    <s v="dataanalystduo"/>
    <s v="Kalpesh Ghadigaonkar &amp; Aditi Gangar"/>
    <x v="26"/>
    <n v="63"/>
    <d v="2022-12-27T00:00:00"/>
    <s v="https://www.instagram.com/reel/Cmq-T_yDbPM/"/>
    <x v="0"/>
    <m/>
    <s v="Lifetime"/>
    <n v="136912"/>
    <n v="120145"/>
    <n v="1020"/>
    <n v="1730"/>
    <n v="55118"/>
    <n v="5607"/>
    <n v="39"/>
    <n v="3834"/>
    <x v="0"/>
    <x v="0"/>
    <n v="0.40257975926142342"/>
    <n v="2.1848599608806026E-2"/>
  </r>
  <r>
    <x v="27"/>
    <n v="1.78414445699532E+16"/>
    <s v="dataanalystduo"/>
    <s v="Kalpesh Ghadigaonkar &amp; Aditi Gangar"/>
    <x v="27"/>
    <n v="50"/>
    <d v="2022-12-28T00:00:00"/>
    <s v="https://www.instagram.com/reel/Cmtiq96js4_/"/>
    <x v="0"/>
    <m/>
    <s v="Lifetime"/>
    <n v="58345"/>
    <n v="50029"/>
    <n v="480"/>
    <n v="118"/>
    <n v="24708"/>
    <n v="2145"/>
    <n v="10"/>
    <n v="1980"/>
    <x v="0"/>
    <x v="0"/>
    <n v="0.42348101808209787"/>
    <n v="2.3061624257930402E-2"/>
  </r>
  <r>
    <x v="28"/>
    <n v="1.78414445699532E+16"/>
    <s v="dataanalystduo"/>
    <s v="Kalpesh Ghadigaonkar &amp; Aditi Gangar"/>
    <x v="28"/>
    <n v="61"/>
    <d v="2022-12-29T00:00:00"/>
    <s v="https://www.instagram.com/reel/CmwH1Z2DLgQ/"/>
    <x v="0"/>
    <m/>
    <s v="Lifetime"/>
    <n v="32944"/>
    <n v="25794"/>
    <n v="196"/>
    <n v="42"/>
    <n v="13424"/>
    <n v="1617"/>
    <n v="45"/>
    <n v="693"/>
    <x v="0"/>
    <x v="0"/>
    <n v="0.40747935891209325"/>
    <n v="2.4724742188105761E-2"/>
  </r>
  <r>
    <x v="29"/>
    <n v="1.78414445699532E+16"/>
    <s v="dataanalystduo"/>
    <s v="Kalpesh Ghadigaonkar &amp; Aditi Gangar"/>
    <x v="29"/>
    <n v="55"/>
    <d v="2022-12-30T00:00:00"/>
    <s v="https://www.instagram.com/reel/CmysoIpD80V/"/>
    <x v="0"/>
    <m/>
    <s v="Lifetime"/>
    <n v="63899"/>
    <n v="57500"/>
    <n v="757"/>
    <n v="97"/>
    <n v="23294"/>
    <n v="2093"/>
    <n v="17"/>
    <n v="2602"/>
    <x v="0"/>
    <x v="0"/>
    <n v="0.36454404607270852"/>
    <n v="2.3778260869565221E-2"/>
  </r>
  <r>
    <x v="30"/>
    <n v="1.78414445699532E+16"/>
    <s v="dataanalystduo"/>
    <s v="Kalpesh Ghadigaonkar &amp; Aditi Gangar"/>
    <x v="30"/>
    <n v="82"/>
    <d v="2023-01-02T00:00:00"/>
    <s v="https://www.instagram.com/reel/CoHq0OeDrJR/"/>
    <x v="0"/>
    <m/>
    <s v="Lifetime"/>
    <n v="18829"/>
    <n v="14481"/>
    <n v="55"/>
    <n v="12"/>
    <n v="6312"/>
    <n v="658"/>
    <n v="25"/>
    <n v="210"/>
    <x v="0"/>
    <x v="0"/>
    <n v="0.33522757448616497"/>
    <n v="1.6366273047441475E-2"/>
  </r>
  <r>
    <x v="31"/>
    <n v="1.78414445699532E+16"/>
    <s v="dataanalystduo"/>
    <s v="Kalpesh Ghadigaonkar &amp; Aditi Gangar"/>
    <x v="31"/>
    <n v="0"/>
    <d v="2023-01-03T00:00:00"/>
    <s v="https://www.instagram.com/p/CpPxGiwDNlW/"/>
    <x v="1"/>
    <m/>
    <s v="Lifetime"/>
    <n v="88355"/>
    <n v="63648"/>
    <n v="750"/>
    <n v="37"/>
    <n v="0"/>
    <n v="3770"/>
    <n v="134"/>
    <n v="5222"/>
    <x v="1"/>
    <x v="0"/>
    <n v="0"/>
    <n v="3.8791478129713425E-2"/>
  </r>
  <r>
    <x v="32"/>
    <n v="1.78414445699532E+16"/>
    <s v="dataanalystduo"/>
    <s v="Kalpesh Ghadigaonkar &amp; Aditi Gangar"/>
    <x v="32"/>
    <n v="0"/>
    <d v="2023-01-04T00:00:00"/>
    <s v="https://www.instagram.com/p/Cqfm9LuP58m/"/>
    <x v="1"/>
    <m/>
    <s v="Lifetime"/>
    <n v="99797"/>
    <n v="65624"/>
    <n v="1467"/>
    <n v="84"/>
    <n v="0"/>
    <n v="4655"/>
    <n v="126"/>
    <n v="8826"/>
    <x v="1"/>
    <x v="0"/>
    <n v="0"/>
    <n v="5.7425636962087044E-2"/>
  </r>
  <r>
    <x v="33"/>
    <n v="1.78414445699532E+16"/>
    <s v="dataanalystduo"/>
    <s v="Kalpesh Ghadigaonkar &amp; Aditi Gangar"/>
    <x v="33"/>
    <n v="35"/>
    <d v="2023-01-05T00:00:00"/>
    <s v="https://www.instagram.com/reel/Crs2gAdsvrB/"/>
    <x v="0"/>
    <m/>
    <s v="Lifetime"/>
    <n v="41525"/>
    <n v="34632"/>
    <n v="121"/>
    <n v="51"/>
    <n v="19371"/>
    <n v="1381"/>
    <n v="16"/>
    <n v="805"/>
    <x v="0"/>
    <x v="0"/>
    <n v="0.46649006622516559"/>
    <n v="1.6769173019173019E-2"/>
  </r>
  <r>
    <x v="34"/>
    <n v="1.78414445699532E+16"/>
    <s v="dataanalystduo"/>
    <s v="Kalpesh Ghadigaonkar &amp; Aditi Gangar"/>
    <x v="34"/>
    <n v="8"/>
    <d v="2023-01-05T00:00:00"/>
    <s v="https://www.instagram.com/reel/CruwhQ2swGp/"/>
    <x v="0"/>
    <m/>
    <s v="Lifetime"/>
    <n v="148434"/>
    <n v="133756"/>
    <n v="1739"/>
    <n v="393"/>
    <n v="93160"/>
    <n v="3558"/>
    <n v="28"/>
    <n v="5703"/>
    <x v="1"/>
    <x v="0"/>
    <n v="0.62761900912189927"/>
    <n v="2.0612159454529141E-2"/>
  </r>
  <r>
    <x v="35"/>
    <n v="1.78414445699532E+16"/>
    <s v="dataanalystduo"/>
    <s v="Kalpesh Ghadigaonkar &amp; Aditi Gangar"/>
    <x v="35"/>
    <n v="0"/>
    <d v="2023-01-06T00:00:00"/>
    <s v="https://www.instagram.com/p/Cs88WnMv6oZ/"/>
    <x v="1"/>
    <m/>
    <s v="Lifetime"/>
    <n v="15085"/>
    <n v="11326"/>
    <n v="10"/>
    <n v="0"/>
    <n v="0"/>
    <n v="313"/>
    <n v="9"/>
    <n v="65"/>
    <x v="1"/>
    <x v="0"/>
    <n v="0"/>
    <n v="8.7630231326152226E-3"/>
  </r>
  <r>
    <x v="36"/>
    <n v="1.78414445699532E+16"/>
    <s v="dataanalystduo"/>
    <s v="Kalpesh Ghadigaonkar &amp; Aditi Gangar"/>
    <x v="36"/>
    <n v="28"/>
    <d v="2023-01-08T00:00:00"/>
    <s v="https://www.instagram.com/reel/CvZvENas4yc/"/>
    <x v="0"/>
    <m/>
    <s v="Lifetime"/>
    <n v="25040"/>
    <n v="20539"/>
    <n v="171"/>
    <n v="29"/>
    <n v="8574"/>
    <n v="1190"/>
    <n v="10"/>
    <n v="822"/>
    <x v="2"/>
    <x v="0"/>
    <n v="0.34241214057507985"/>
    <n v="2.6693120405083016E-2"/>
  </r>
  <r>
    <x v="37"/>
    <n v="1.78414445699532E+16"/>
    <s v="dataanalystduo"/>
    <s v="Kalpesh Ghadigaonkar &amp; Aditi Gangar"/>
    <x v="37"/>
    <n v="62"/>
    <d v="2023-01-16T00:00:00"/>
    <s v="https://www.instagram.com/reel/CneeO5qjqxy/"/>
    <x v="0"/>
    <m/>
    <s v="Lifetime"/>
    <n v="29888"/>
    <n v="26524"/>
    <n v="161"/>
    <n v="30"/>
    <n v="12895"/>
    <n v="1710"/>
    <n v="54"/>
    <n v="835"/>
    <x v="0"/>
    <x v="0"/>
    <n v="0.43144405781584583"/>
    <n v="2.6014175840747999E-2"/>
  </r>
  <r>
    <x v="38"/>
    <n v="1.78414445699532E+16"/>
    <s v="dataanalystduo"/>
    <s v="Kalpesh Ghadigaonkar &amp; Aditi Gangar"/>
    <x v="38"/>
    <n v="65"/>
    <d v="2023-01-18T00:00:00"/>
    <s v="https://www.instagram.com/reel/CnjsMjBjwmr/"/>
    <x v="0"/>
    <m/>
    <s v="Lifetime"/>
    <n v="43219"/>
    <n v="36587"/>
    <n v="284"/>
    <n v="38"/>
    <n v="19977"/>
    <n v="2074"/>
    <n v="11"/>
    <n v="1128"/>
    <x v="0"/>
    <x v="0"/>
    <n v="0.46222726115828688"/>
    <n v="2.3895099352228933E-2"/>
  </r>
  <r>
    <x v="39"/>
    <n v="1.78414445699532E+16"/>
    <s v="dataanalystduo"/>
    <s v="Kalpesh Ghadigaonkar &amp; Aditi Gangar"/>
    <x v="39"/>
    <n v="64"/>
    <d v="2023-01-20T00:00:00"/>
    <s v="https://www.instagram.com/reel/CnowyJMDjL8/"/>
    <x v="0"/>
    <m/>
    <s v="Lifetime"/>
    <n v="27829"/>
    <n v="20776"/>
    <n v="68"/>
    <n v="43"/>
    <n v="9910"/>
    <n v="1125"/>
    <n v="35"/>
    <n v="388"/>
    <x v="0"/>
    <x v="0"/>
    <n v="0.35610334543102518"/>
    <n v="1.9445514054678474E-2"/>
  </r>
  <r>
    <x v="40"/>
    <n v="1.78414445699532E+16"/>
    <s v="dataanalystduo"/>
    <s v="Kalpesh Ghadigaonkar &amp; Aditi Gangar"/>
    <x v="40"/>
    <n v="29"/>
    <d v="2023-01-21T00:00:00"/>
    <s v="https://www.instagram.com/reel/CnrmfB3joKm/"/>
    <x v="0"/>
    <m/>
    <s v="Lifetime"/>
    <n v="31456"/>
    <n v="24963"/>
    <n v="60"/>
    <n v="17"/>
    <n v="12287"/>
    <n v="882"/>
    <n v="18"/>
    <n v="532"/>
    <x v="2"/>
    <x v="0"/>
    <n v="0.3906091047812818"/>
    <n v="1.4942114329207227E-2"/>
  </r>
  <r>
    <x v="41"/>
    <n v="1.78414445699532E+16"/>
    <s v="dataanalystduo"/>
    <s v="Kalpesh Ghadigaonkar &amp; Aditi Gangar"/>
    <x v="41"/>
    <n v="83"/>
    <d v="2023-01-22T00:00:00"/>
    <s v="https://www.instagram.com/reel/Cnt6I-PjWlb/"/>
    <x v="0"/>
    <m/>
    <s v="Lifetime"/>
    <n v="74418"/>
    <n v="63242"/>
    <n v="966"/>
    <n v="386"/>
    <n v="36102"/>
    <n v="4005"/>
    <n v="102"/>
    <n v="3942"/>
    <x v="0"/>
    <x v="0"/>
    <n v="0.4851245666371039"/>
    <n v="3.5636918503526141E-2"/>
  </r>
  <r>
    <x v="42"/>
    <n v="1.78414445699532E+16"/>
    <s v="dataanalystduo"/>
    <s v="Kalpesh Ghadigaonkar &amp; Aditi Gangar"/>
    <x v="42"/>
    <n v="89"/>
    <d v="2023-01-24T00:00:00"/>
    <s v="https://www.instagram.com/reel/CnzEhcaDZru/"/>
    <x v="0"/>
    <m/>
    <s v="Lifetime"/>
    <n v="104609"/>
    <n v="78071"/>
    <n v="1845"/>
    <n v="367"/>
    <n v="44822"/>
    <n v="4805"/>
    <n v="101"/>
    <n v="3665"/>
    <x v="0"/>
    <x v="0"/>
    <n v="0.42847173761339846"/>
    <n v="3.3354254460683228E-2"/>
  </r>
  <r>
    <x v="43"/>
    <n v="1.78414445699532E+16"/>
    <s v="dataanalystduo"/>
    <s v="Kalpesh Ghadigaonkar &amp; Aditi Gangar"/>
    <x v="43"/>
    <n v="77"/>
    <d v="2023-01-26T00:00:00"/>
    <s v="https://www.instagram.com/reel/Cn4Nl9ejqQ0/"/>
    <x v="0"/>
    <m/>
    <s v="Lifetime"/>
    <n v="39776"/>
    <n v="32481"/>
    <n v="170"/>
    <n v="22"/>
    <n v="16163"/>
    <n v="1869"/>
    <n v="22"/>
    <n v="804"/>
    <x v="0"/>
    <x v="0"/>
    <n v="0.40635056315366047"/>
    <n v="2.2051353098734648E-2"/>
  </r>
  <r>
    <x v="44"/>
    <n v="1.78414445699532E+16"/>
    <s v="dataanalystduo"/>
    <s v="Kalpesh Ghadigaonkar &amp; Aditi Gangar"/>
    <x v="44"/>
    <n v="85"/>
    <d v="2023-01-28T00:00:00"/>
    <s v="https://www.instagram.com/reel/Cn9Xs4Nj33q/"/>
    <x v="0"/>
    <m/>
    <s v="Lifetime"/>
    <n v="35373"/>
    <n v="27008"/>
    <n v="135"/>
    <n v="24"/>
    <n v="13811"/>
    <n v="1666"/>
    <n v="34"/>
    <n v="419"/>
    <x v="0"/>
    <x v="0"/>
    <n v="0.39043903542249736"/>
    <n v="2.0864188388625592E-2"/>
  </r>
  <r>
    <x v="45"/>
    <n v="1.78414445699532E+16"/>
    <s v="dataanalystduo"/>
    <s v="Kalpesh Ghadigaonkar &amp; Aditi Gangar"/>
    <x v="45"/>
    <n v="66"/>
    <d v="2023-01-30T00:00:00"/>
    <s v="https://www.instagram.com/reel/CoChVUkjRIE/"/>
    <x v="0"/>
    <m/>
    <s v="Lifetime"/>
    <n v="48944"/>
    <n v="40707"/>
    <n v="429"/>
    <n v="108"/>
    <n v="23074"/>
    <n v="3195"/>
    <n v="56"/>
    <n v="1698"/>
    <x v="0"/>
    <x v="0"/>
    <n v="0.47143674403399805"/>
    <n v="3.3028717419608424E-2"/>
  </r>
  <r>
    <x v="46"/>
    <n v="1.78414445699532E+16"/>
    <s v="dataanalystduo"/>
    <s v="Kalpesh Ghadigaonkar &amp; Aditi Gangar"/>
    <x v="46"/>
    <n v="88"/>
    <d v="2023-02-03T00:00:00"/>
    <s v="https://www.instagram.com/reel/CpSV3rUjaoq/"/>
    <x v="0"/>
    <m/>
    <s v="Lifetime"/>
    <n v="24140"/>
    <n v="18761"/>
    <n v="65"/>
    <n v="9"/>
    <n v="10425"/>
    <n v="1062"/>
    <n v="2"/>
    <n v="257"/>
    <x v="0"/>
    <x v="0"/>
    <n v="0.43185584092792045"/>
    <n v="1.8469164756676086E-2"/>
  </r>
  <r>
    <x v="47"/>
    <n v="1.78414445699532E+16"/>
    <s v="dataanalystduo"/>
    <s v="Kalpesh Ghadigaonkar &amp; Aditi Gangar"/>
    <x v="47"/>
    <n v="8"/>
    <d v="2023-02-06T00:00:00"/>
    <s v="https://www.instagram.com/reel/Cs_o35JsiKo/"/>
    <x v="0"/>
    <m/>
    <s v="Lifetime"/>
    <n v="152370"/>
    <n v="147586"/>
    <n v="1338"/>
    <n v="1070"/>
    <n v="74170"/>
    <n v="4812"/>
    <n v="26"/>
    <n v="7049"/>
    <x v="1"/>
    <x v="0"/>
    <n v="0.48677561199711228"/>
    <n v="2.2402192619896198E-2"/>
  </r>
  <r>
    <x v="48"/>
    <n v="1.78414445699532E+16"/>
    <s v="dataanalystduo"/>
    <s v="Kalpesh Ghadigaonkar &amp; Aditi Gangar"/>
    <x v="48"/>
    <n v="67"/>
    <d v="2023-03-02T00:00:00"/>
    <s v="https://www.instagram.com/reel/CoM0dGrDzS7/"/>
    <x v="0"/>
    <m/>
    <s v="Lifetime"/>
    <n v="33510"/>
    <n v="20932"/>
    <n v="87"/>
    <n v="56"/>
    <n v="10657"/>
    <n v="894"/>
    <n v="18"/>
    <n v="196"/>
    <x v="0"/>
    <x v="0"/>
    <n v="0.31802447030737091"/>
    <n v="1.4272405885725205E-2"/>
  </r>
  <r>
    <x v="49"/>
    <n v="1.78414445699532E+16"/>
    <s v="dataanalystduo"/>
    <s v="Kalpesh Ghadigaonkar &amp; Aditi Gangar"/>
    <x v="49"/>
    <n v="0"/>
    <d v="2023-03-03T00:00:00"/>
    <s v="https://www.instagram.com/p/CpU6uYPDNMl/"/>
    <x v="1"/>
    <m/>
    <s v="Lifetime"/>
    <n v="40967"/>
    <n v="31095"/>
    <n v="92"/>
    <n v="21"/>
    <n v="0"/>
    <n v="1728"/>
    <n v="52"/>
    <n v="1011"/>
    <x v="1"/>
    <x v="0"/>
    <n v="0"/>
    <n v="2.317896767969127E-2"/>
  </r>
  <r>
    <x v="50"/>
    <n v="1.78414445699532E+16"/>
    <s v="dataanalystduo"/>
    <s v="Kalpesh Ghadigaonkar &amp; Aditi Gangar"/>
    <x v="50"/>
    <n v="63"/>
    <d v="2023-03-05T00:00:00"/>
    <s v="https://www.instagram.com/reel/CryFZtiO3So/"/>
    <x v="0"/>
    <m/>
    <s v="Lifetime"/>
    <n v="62991"/>
    <n v="51470"/>
    <n v="201"/>
    <n v="85"/>
    <n v="32814"/>
    <n v="2996"/>
    <n v="83"/>
    <n v="501"/>
    <x v="0"/>
    <x v="0"/>
    <n v="0.52093156165166454"/>
    <n v="1.8365067029337479E-2"/>
  </r>
  <r>
    <x v="51"/>
    <n v="1.78414445699532E+16"/>
    <s v="dataanalystduo"/>
    <s v="Kalpesh Ghadigaonkar &amp; Aditi Gangar"/>
    <x v="51"/>
    <n v="0"/>
    <d v="2023-03-06T00:00:00"/>
    <s v="https://www.instagram.com/p/CtB_nUbPeA7/"/>
    <x v="1"/>
    <m/>
    <s v="Lifetime"/>
    <n v="21674"/>
    <n v="16534"/>
    <n v="49"/>
    <n v="3"/>
    <n v="0"/>
    <n v="588"/>
    <n v="2"/>
    <n v="683"/>
    <x v="1"/>
    <x v="0"/>
    <n v="0"/>
    <n v="1.9989113342203942E-2"/>
  </r>
  <r>
    <x v="52"/>
    <n v="1.78414445699532E+16"/>
    <s v="dataanalystduo"/>
    <s v="Kalpesh Ghadigaonkar &amp; Aditi Gangar"/>
    <x v="52"/>
    <n v="22"/>
    <d v="2023-03-08T00:00:00"/>
    <s v="https://www.instagram.com/reel/Cve2yxyN2zA/"/>
    <x v="0"/>
    <m/>
    <s v="Lifetime"/>
    <n v="17293"/>
    <n v="13773"/>
    <n v="43"/>
    <n v="4"/>
    <n v="6444"/>
    <n v="605"/>
    <n v="4"/>
    <n v="193"/>
    <x v="2"/>
    <x v="0"/>
    <n v="0.37263632683744868"/>
    <n v="1.5337980106004501E-2"/>
  </r>
  <r>
    <x v="53"/>
    <n v="1.78414445699532E+16"/>
    <s v="dataanalystduo"/>
    <s v="Kalpesh Ghadigaonkar &amp; Aditi Gangar"/>
    <x v="53"/>
    <n v="60"/>
    <d v="2023-03-09T00:00:00"/>
    <s v="https://www.instagram.com/reel/CpkWXYAj-GI/"/>
    <x v="0"/>
    <m/>
    <s v="Lifetime"/>
    <n v="32229"/>
    <n v="21307"/>
    <n v="209"/>
    <n v="21"/>
    <n v="12603"/>
    <n v="1194"/>
    <n v="29"/>
    <n v="1040"/>
    <x v="0"/>
    <x v="0"/>
    <n v="0.39104533184399143"/>
    <n v="2.9004552494485379E-2"/>
  </r>
  <r>
    <x v="54"/>
    <n v="1.78414445699532E+16"/>
    <s v="dataanalystduo"/>
    <s v="Kalpesh Ghadigaonkar &amp; Aditi Gangar"/>
    <x v="54"/>
    <n v="0"/>
    <d v="2023-03-10T00:00:00"/>
    <s v="https://www.instagram.com/p/Cpm8P27Dwhp/"/>
    <x v="1"/>
    <m/>
    <s v="Lifetime"/>
    <n v="57839"/>
    <n v="42652"/>
    <n v="397"/>
    <n v="25"/>
    <n v="0"/>
    <n v="1819"/>
    <n v="39"/>
    <n v="3374"/>
    <x v="1"/>
    <x v="0"/>
    <n v="0"/>
    <n v="3.2993763481196661E-2"/>
  </r>
  <r>
    <x v="55"/>
    <n v="1.78414445699532E+16"/>
    <s v="dataanalystduo"/>
    <s v="Kalpesh Ghadigaonkar &amp; Aditi Gangar"/>
    <x v="55"/>
    <n v="90"/>
    <d v="2023-03-11T00:00:00"/>
    <s v="https://www.instagram.com/reel/CppiQA0DY7K/"/>
    <x v="0"/>
    <m/>
    <s v="Lifetime"/>
    <n v="24751"/>
    <n v="16960"/>
    <n v="81"/>
    <n v="6"/>
    <n v="9374"/>
    <n v="782"/>
    <n v="14"/>
    <n v="213"/>
    <x v="0"/>
    <x v="0"/>
    <n v="0.37873217243747725"/>
    <n v="1.6067216981132074E-2"/>
  </r>
  <r>
    <x v="56"/>
    <n v="1.78414445699532E+16"/>
    <s v="dataanalystduo"/>
    <s v="Kalpesh Ghadigaonkar &amp; Aditi Gangar"/>
    <x v="56"/>
    <n v="0"/>
    <d v="2023-03-13T00:00:00"/>
    <s v="https://www.instagram.com/p/CpuWEKgD3Fz/"/>
    <x v="1"/>
    <m/>
    <s v="Lifetime"/>
    <n v="25195"/>
    <n v="19785"/>
    <n v="37"/>
    <n v="4"/>
    <n v="0"/>
    <n v="1027"/>
    <n v="15"/>
    <n v="227"/>
    <x v="1"/>
    <x v="0"/>
    <n v="0"/>
    <n v="1.6502400808693453E-2"/>
  </r>
  <r>
    <x v="57"/>
    <n v="1.78414445699532E+16"/>
    <s v="dataanalystduo"/>
    <s v="Kalpesh Ghadigaonkar &amp; Aditi Gangar"/>
    <x v="57"/>
    <n v="0"/>
    <d v="2023-03-15T00:00:00"/>
    <s v="https://www.instagram.com/p/Cpztb5hjDoA/"/>
    <x v="1"/>
    <m/>
    <s v="Lifetime"/>
    <n v="67237"/>
    <n v="50960"/>
    <n v="463"/>
    <n v="63"/>
    <n v="0"/>
    <n v="2554"/>
    <n v="38"/>
    <n v="3778"/>
    <x v="1"/>
    <x v="0"/>
    <n v="0"/>
    <n v="3.3521389324960751E-2"/>
  </r>
  <r>
    <x v="58"/>
    <n v="1.78414445699532E+16"/>
    <s v="dataanalystduo"/>
    <s v="Kalpesh Ghadigaonkar &amp; Aditi Gangar"/>
    <x v="23"/>
    <n v="54"/>
    <d v="2023-03-16T00:00:00"/>
    <s v="https://www.instagram.com/reel/Cp2SNx-rB7Q/"/>
    <x v="0"/>
    <m/>
    <s v="Lifetime"/>
    <n v="31258"/>
    <n v="27065"/>
    <n v="255"/>
    <n v="34"/>
    <n v="12254"/>
    <n v="1445"/>
    <n v="14"/>
    <n v="1686"/>
    <x v="0"/>
    <x v="0"/>
    <n v="0.39202764092392345"/>
    <n v="3.1405874745981895E-2"/>
  </r>
  <r>
    <x v="59"/>
    <n v="1.78414445699532E+16"/>
    <s v="dataanalystduo"/>
    <s v="Kalpesh Ghadigaonkar &amp; Aditi Gangar"/>
    <x v="58"/>
    <n v="0"/>
    <d v="2023-03-17T00:00:00"/>
    <s v="https://www.instagram.com/p/Cp46Z8hDZBp/"/>
    <x v="1"/>
    <m/>
    <s v="Lifetime"/>
    <n v="36106"/>
    <n v="26088"/>
    <n v="249"/>
    <n v="9"/>
    <n v="0"/>
    <n v="1075"/>
    <n v="26"/>
    <n v="1662"/>
    <x v="1"/>
    <x v="0"/>
    <n v="0"/>
    <n v="2.8863845446182153E-2"/>
  </r>
  <r>
    <x v="60"/>
    <n v="1.78414445699532E+16"/>
    <s v="dataanalystduo"/>
    <s v="Kalpesh Ghadigaonkar &amp; Aditi Gangar"/>
    <x v="59"/>
    <n v="57"/>
    <d v="2023-03-18T00:00:00"/>
    <s v="https://www.instagram.com/reel/Cp7fMFarQbk/"/>
    <x v="0"/>
    <m/>
    <s v="Lifetime"/>
    <n v="26244"/>
    <n v="21115"/>
    <n v="134"/>
    <n v="34"/>
    <n v="10555"/>
    <n v="1044"/>
    <n v="18"/>
    <n v="550"/>
    <x v="0"/>
    <x v="0"/>
    <n v="0.40218716659045878"/>
    <n v="2.0672507695950745E-2"/>
  </r>
  <r>
    <x v="61"/>
    <n v="1.78414445699532E+16"/>
    <s v="dataanalystduo"/>
    <s v="Kalpesh Ghadigaonkar &amp; Aditi Gangar"/>
    <x v="60"/>
    <n v="0"/>
    <d v="2023-03-20T00:00:00"/>
    <s v="https://www.instagram.com/p/CqAei_nr0ML/"/>
    <x v="1"/>
    <m/>
    <s v="Lifetime"/>
    <n v="23680"/>
    <n v="16986"/>
    <n v="84"/>
    <n v="6"/>
    <n v="0"/>
    <n v="790"/>
    <n v="16"/>
    <n v="838"/>
    <x v="1"/>
    <x v="0"/>
    <n v="0"/>
    <n v="2.5432709290003533E-2"/>
  </r>
  <r>
    <x v="62"/>
    <n v="1.78414445699532E+16"/>
    <s v="dataanalystduo"/>
    <s v="Kalpesh Ghadigaonkar &amp; Aditi Gangar"/>
    <x v="61"/>
    <n v="61"/>
    <d v="2023-03-21T00:00:00"/>
    <s v="https://www.instagram.com/reel/CqDKIE9rIeL/"/>
    <x v="0"/>
    <m/>
    <s v="Lifetime"/>
    <n v="36274"/>
    <n v="27927"/>
    <n v="201"/>
    <n v="41"/>
    <n v="14028"/>
    <n v="1989"/>
    <n v="40"/>
    <n v="836"/>
    <x v="0"/>
    <x v="0"/>
    <n v="0.38672327286761871"/>
    <n v="2.7446557095284135E-2"/>
  </r>
  <r>
    <x v="63"/>
    <n v="1.78414445699532E+16"/>
    <s v="dataanalystduo"/>
    <s v="Kalpesh Ghadigaonkar &amp; Aditi Gangar"/>
    <x v="62"/>
    <n v="0"/>
    <d v="2023-03-23T00:00:00"/>
    <s v="https://www.instagram.com/p/CqIGCI-Ln6Z/"/>
    <x v="1"/>
    <m/>
    <s v="Lifetime"/>
    <n v="18471"/>
    <n v="13778"/>
    <n v="39"/>
    <n v="2"/>
    <n v="0"/>
    <n v="702"/>
    <n v="25"/>
    <n v="297"/>
    <x v="1"/>
    <x v="0"/>
    <n v="0"/>
    <n v="1.9287995354913632E-2"/>
  </r>
  <r>
    <x v="64"/>
    <n v="1.78414445699532E+16"/>
    <s v="dataanalystduo"/>
    <s v="Kalpesh Ghadigaonkar &amp; Aditi Gangar"/>
    <x v="63"/>
    <n v="46"/>
    <d v="2023-03-25T00:00:00"/>
    <s v="https://www.instagram.com/reel/CqNkK-ALQys/"/>
    <x v="0"/>
    <m/>
    <s v="Lifetime"/>
    <n v="19758"/>
    <n v="15378"/>
    <n v="23"/>
    <n v="12"/>
    <n v="6949"/>
    <n v="649"/>
    <n v="14"/>
    <n v="185"/>
    <x v="0"/>
    <x v="0"/>
    <n v="0.35170563822249218"/>
    <n v="1.415983873065418E-2"/>
  </r>
  <r>
    <x v="65"/>
    <n v="1.78414445699532E+16"/>
    <s v="dataanalystduo"/>
    <s v="Kalpesh Ghadigaonkar &amp; Aditi Gangar"/>
    <x v="64"/>
    <n v="0"/>
    <d v="2023-03-27T00:00:00"/>
    <s v="https://www.instagram.com/p/CqSm8FDLYwP/"/>
    <x v="2"/>
    <m/>
    <s v="Lifetime"/>
    <n v="23204"/>
    <n v="21176"/>
    <n v="13"/>
    <n v="5"/>
    <n v="0"/>
    <n v="1569"/>
    <n v="33"/>
    <n v="47"/>
    <x v="1"/>
    <x v="0"/>
    <n v="0"/>
    <n v="1.962126936154137E-2"/>
  </r>
  <r>
    <x v="66"/>
    <n v="1.78414445699532E+16"/>
    <s v="dataanalystduo"/>
    <s v="Kalpesh Ghadigaonkar &amp; Aditi Gangar"/>
    <x v="65"/>
    <n v="51"/>
    <d v="2023-03-28T00:00:00"/>
    <s v="https://www.instagram.com/reel/CqVLtForNIf/"/>
    <x v="0"/>
    <m/>
    <s v="Lifetime"/>
    <n v="17735"/>
    <n v="14038"/>
    <n v="9"/>
    <n v="6"/>
    <n v="5607"/>
    <n v="437"/>
    <n v="10"/>
    <n v="65"/>
    <x v="0"/>
    <x v="0"/>
    <n v="0.31615449675782353"/>
    <n v="9.2783872346488116E-3"/>
  </r>
  <r>
    <x v="67"/>
    <n v="1.78414445699532E+16"/>
    <s v="dataanalystduo"/>
    <s v="Kalpesh Ghadigaonkar &amp; Aditi Gangar"/>
    <x v="66"/>
    <n v="22"/>
    <d v="2023-04-03T00:00:00"/>
    <s v="https://www.instagram.com/reel/CpZfSOKDy_z/"/>
    <x v="0"/>
    <m/>
    <s v="Lifetime"/>
    <n v="19990"/>
    <n v="17851"/>
    <n v="21"/>
    <n v="6"/>
    <n v="10318"/>
    <n v="936"/>
    <n v="18"/>
    <n v="109"/>
    <x v="2"/>
    <x v="0"/>
    <n v="0.51615807903951971"/>
    <n v="1.5181222340485126E-2"/>
  </r>
  <r>
    <x v="68"/>
    <n v="1.78414445699532E+16"/>
    <s v="dataanalystduo"/>
    <s v="Kalpesh Ghadigaonkar &amp; Aditi Gangar"/>
    <x v="67"/>
    <n v="9"/>
    <d v="2023-04-05T00:00:00"/>
    <s v="https://www.instagram.com/reel/Cr0e0uuAV0f/"/>
    <x v="0"/>
    <m/>
    <s v="Lifetime"/>
    <n v="295607"/>
    <n v="278204"/>
    <n v="5235"/>
    <n v="2607"/>
    <n v="149861"/>
    <n v="9396"/>
    <n v="50"/>
    <n v="16630"/>
    <x v="1"/>
    <x v="0"/>
    <n v="0.50696025466244032"/>
    <n v="2.8136727006081868E-2"/>
  </r>
  <r>
    <x v="69"/>
    <n v="1.78414445699532E+16"/>
    <s v="dataanalystduo"/>
    <s v="Kalpesh Ghadigaonkar &amp; Aditi Gangar"/>
    <x v="68"/>
    <n v="12"/>
    <d v="2023-04-12T00:00:00"/>
    <s v="https://www.instagram.com/reel/Cq7fgaLg8np/"/>
    <x v="0"/>
    <m/>
    <s v="Lifetime"/>
    <n v="26489"/>
    <n v="19790"/>
    <n v="19"/>
    <n v="6"/>
    <n v="10680"/>
    <n v="1034"/>
    <n v="18"/>
    <n v="178"/>
    <x v="2"/>
    <x v="0"/>
    <n v="0.4031862282456869"/>
    <n v="1.5778170793329965E-2"/>
  </r>
  <r>
    <x v="70"/>
    <n v="1.78414445699532E+16"/>
    <s v="dataanalystduo"/>
    <s v="Kalpesh Ghadigaonkar &amp; Aditi Gangar"/>
    <x v="69"/>
    <n v="55"/>
    <d v="2023-04-16T00:00:00"/>
    <s v="https://www.instagram.com/reel/CrGR0hbu8jF/"/>
    <x v="0"/>
    <m/>
    <s v="Lifetime"/>
    <n v="16440"/>
    <n v="12392"/>
    <n v="61"/>
    <n v="6"/>
    <n v="5769"/>
    <n v="285"/>
    <n v="0"/>
    <n v="126"/>
    <x v="0"/>
    <x v="0"/>
    <n v="0.35091240875912411"/>
    <n v="9.5222724338282754E-3"/>
  </r>
  <r>
    <x v="71"/>
    <n v="1.78414445699532E+16"/>
    <s v="dataanalystduo"/>
    <s v="Kalpesh Ghadigaonkar &amp; Aditi Gangar"/>
    <x v="70"/>
    <n v="0"/>
    <d v="2023-04-18T00:00:00"/>
    <s v="https://www.instagram.com/p/CrLfNGQPebH/"/>
    <x v="1"/>
    <m/>
    <s v="Lifetime"/>
    <n v="15428"/>
    <n v="11726"/>
    <n v="11"/>
    <n v="1"/>
    <n v="0"/>
    <n v="433"/>
    <n v="4"/>
    <n v="176"/>
    <x v="1"/>
    <x v="0"/>
    <n v="0"/>
    <n v="1.3303769401330377E-2"/>
  </r>
  <r>
    <x v="72"/>
    <n v="1.78414445699532E+16"/>
    <s v="dataanalystduo"/>
    <s v="Kalpesh Ghadigaonkar &amp; Aditi Gangar"/>
    <x v="71"/>
    <n v="0"/>
    <d v="2023-04-18T00:00:00"/>
    <s v="https://www.instagram.com/p/CrNVjbbLT1v/"/>
    <x v="2"/>
    <m/>
    <s v="Lifetime"/>
    <n v="21921"/>
    <n v="19205"/>
    <n v="7"/>
    <n v="9"/>
    <n v="0"/>
    <n v="737"/>
    <n v="33"/>
    <n v="50"/>
    <x v="1"/>
    <x v="0"/>
    <n v="0"/>
    <n v="1.0765425670398333E-2"/>
  </r>
  <r>
    <x v="73"/>
    <n v="1.78414445699532E+16"/>
    <s v="dataanalystduo"/>
    <s v="Kalpesh Ghadigaonkar &amp; Aditi Gangar"/>
    <x v="72"/>
    <n v="97"/>
    <d v="2023-04-24T00:00:00"/>
    <s v="https://www.instagram.com/reel/CrawQ_pMXi9/"/>
    <x v="0"/>
    <m/>
    <s v="Lifetime"/>
    <n v="26337"/>
    <n v="20085"/>
    <n v="54"/>
    <n v="15"/>
    <n v="10853"/>
    <n v="1130"/>
    <n v="6"/>
    <n v="369"/>
    <x v="0"/>
    <x v="0"/>
    <n v="0.41208186201921254"/>
    <n v="1.9405028628329598E-2"/>
  </r>
  <r>
    <x v="74"/>
    <n v="1.78414445699532E+16"/>
    <s v="dataanalystduo"/>
    <s v="Kalpesh Ghadigaonkar &amp; Aditi Gangar"/>
    <x v="73"/>
    <n v="36"/>
    <d v="2023-04-25T00:00:00"/>
    <s v="https://www.instagram.com/reel/CrdU89xOEHv/"/>
    <x v="0"/>
    <m/>
    <s v="Lifetime"/>
    <n v="43984"/>
    <n v="38828"/>
    <n v="212"/>
    <n v="41"/>
    <n v="20836"/>
    <n v="1528"/>
    <n v="31"/>
    <n v="1338"/>
    <x v="0"/>
    <x v="0"/>
    <n v="0.47371771553292108"/>
    <n v="2.0017770680951889E-2"/>
  </r>
  <r>
    <x v="75"/>
    <n v="1.78414445699532E+16"/>
    <s v="dataanalystduo"/>
    <s v="Kalpesh Ghadigaonkar &amp; Aditi Gangar"/>
    <x v="74"/>
    <n v="53"/>
    <d v="2023-04-26T00:00:00"/>
    <s v="https://www.instagram.com/reel/CrgIiKKuONj/"/>
    <x v="0"/>
    <m/>
    <s v="Lifetime"/>
    <n v="86409"/>
    <n v="78343"/>
    <n v="1632"/>
    <n v="188"/>
    <n v="36980"/>
    <n v="3086"/>
    <n v="46"/>
    <n v="4111"/>
    <x v="0"/>
    <x v="0"/>
    <n v="0.42796467960513374"/>
    <n v="2.832097315650409E-2"/>
  </r>
  <r>
    <x v="76"/>
    <n v="1.78414445699532E+16"/>
    <s v="dataanalystduo"/>
    <s v="Kalpesh Ghadigaonkar &amp; Aditi Gangar"/>
    <x v="75"/>
    <n v="62"/>
    <d v="2023-04-27T00:00:00"/>
    <s v="https://www.instagram.com/reel/CrihzKcLoEg/"/>
    <x v="0"/>
    <m/>
    <s v="Lifetime"/>
    <n v="22012"/>
    <n v="17297"/>
    <n v="57"/>
    <n v="17"/>
    <n v="8549"/>
    <n v="988"/>
    <n v="17"/>
    <n v="289"/>
    <x v="0"/>
    <x v="0"/>
    <n v="0.38837906596401961"/>
    <n v="1.9526507486847429E-2"/>
  </r>
  <r>
    <x v="77"/>
    <n v="1.78414445699532E+16"/>
    <s v="dataanalystduo"/>
    <s v="Kalpesh Ghadigaonkar &amp; Aditi Gangar"/>
    <x v="76"/>
    <n v="11"/>
    <d v="2023-04-28T00:00:00"/>
    <s v="https://www.instagram.com/reel/CrlEwWqOpWD/"/>
    <x v="0"/>
    <m/>
    <s v="Lifetime"/>
    <n v="16407"/>
    <n v="12616"/>
    <n v="6"/>
    <n v="2"/>
    <n v="6151"/>
    <n v="301"/>
    <n v="7"/>
    <n v="36"/>
    <x v="2"/>
    <x v="0"/>
    <n v="0.37490095690863656"/>
    <n v="6.9356372859860497E-3"/>
  </r>
  <r>
    <x v="78"/>
    <n v="1.78414445699532E+16"/>
    <s v="dataanalystduo"/>
    <s v="Kalpesh Ghadigaonkar &amp; Aditi Gangar"/>
    <x v="77"/>
    <n v="0"/>
    <d v="2023-04-29T00:00:00"/>
    <s v="https://www.instagram.com/p/CrnqVjaLECY/"/>
    <x v="1"/>
    <m/>
    <s v="Lifetime"/>
    <n v="16499"/>
    <n v="11983"/>
    <n v="20"/>
    <n v="5"/>
    <n v="0"/>
    <n v="320"/>
    <n v="1"/>
    <n v="153"/>
    <x v="1"/>
    <x v="0"/>
    <n v="0"/>
    <n v="1.0306267211883501E-2"/>
  </r>
  <r>
    <x v="79"/>
    <n v="1.78414445699532E+16"/>
    <s v="dataanalystduo"/>
    <s v="Kalpesh Ghadigaonkar &amp; Aditi Gangar"/>
    <x v="78"/>
    <n v="8"/>
    <d v="2023-04-30T00:00:00"/>
    <s v="https://www.instagram.com/reel/CrqVQRkLX7s/"/>
    <x v="0"/>
    <m/>
    <s v="Lifetime"/>
    <n v="246585"/>
    <n v="232461"/>
    <n v="1150"/>
    <n v="1712"/>
    <n v="131241"/>
    <n v="5148"/>
    <n v="258"/>
    <n v="4141"/>
    <x v="1"/>
    <x v="0"/>
    <n v="0.53223432082243449"/>
    <n v="1.150408025432223E-2"/>
  </r>
  <r>
    <x v="80"/>
    <n v="1.78414445699532E+16"/>
    <s v="dataanalystduo"/>
    <s v="Kalpesh Ghadigaonkar &amp; Aditi Gangar"/>
    <x v="79"/>
    <n v="42"/>
    <d v="2023-05-04T00:00:00"/>
    <s v="https://www.instagram.com/reel/CqpTLKBr56t/"/>
    <x v="0"/>
    <m/>
    <s v="Lifetime"/>
    <n v="21236"/>
    <n v="18660"/>
    <n v="96"/>
    <n v="36"/>
    <n v="9342"/>
    <n v="993"/>
    <n v="10"/>
    <n v="591"/>
    <x v="0"/>
    <x v="0"/>
    <n v="0.43991335468073084"/>
    <n v="2.2642015005359055E-2"/>
  </r>
  <r>
    <x v="81"/>
    <n v="1.78414445699532E+16"/>
    <s v="dataanalystduo"/>
    <s v="Kalpesh Ghadigaonkar &amp; Aditi Gangar"/>
    <x v="80"/>
    <n v="0"/>
    <d v="2023-05-05T00:00:00"/>
    <s v="https://www.instagram.com/p/Cr3ChkHPsUk/"/>
    <x v="1"/>
    <m/>
    <s v="Lifetime"/>
    <n v="22801"/>
    <n v="17566"/>
    <n v="53"/>
    <n v="6"/>
    <n v="0"/>
    <n v="721"/>
    <n v="23"/>
    <n v="789"/>
    <x v="1"/>
    <x v="0"/>
    <n v="0"/>
    <n v="2.2572014118182854E-2"/>
  </r>
  <r>
    <x v="82"/>
    <n v="1.78414445699532E+16"/>
    <s v="dataanalystduo"/>
    <s v="Kalpesh Ghadigaonkar &amp; Aditi Gangar"/>
    <x v="81"/>
    <n v="7"/>
    <d v="2023-05-06T00:00:00"/>
    <s v="https://www.instagram.com/reel/CtHgeNhtY37/"/>
    <x v="0"/>
    <m/>
    <s v="Lifetime"/>
    <n v="24443"/>
    <n v="22074"/>
    <n v="83"/>
    <n v="16"/>
    <n v="11121"/>
    <n v="820"/>
    <n v="10"/>
    <n v="588"/>
    <x v="1"/>
    <x v="0"/>
    <n v="0.45497688499774985"/>
    <n v="1.6999637582676454E-2"/>
  </r>
  <r>
    <x v="83"/>
    <n v="1.78414445699532E+16"/>
    <s v="dataanalystduo"/>
    <s v="Kalpesh Ghadigaonkar &amp; Aditi Gangar"/>
    <x v="82"/>
    <n v="29"/>
    <d v="2023-05-08T00:00:00"/>
    <s v="https://www.instagram.com/reel/CvkAepTN-oF/"/>
    <x v="0"/>
    <m/>
    <s v="Lifetime"/>
    <n v="17144"/>
    <n v="13686"/>
    <n v="59"/>
    <n v="2"/>
    <n v="6254"/>
    <n v="689"/>
    <n v="11"/>
    <n v="313"/>
    <x v="2"/>
    <x v="0"/>
    <n v="0.36479234717685488"/>
    <n v="1.9582054654391348E-2"/>
  </r>
  <r>
    <x v="84"/>
    <n v="1.78414445699532E+16"/>
    <s v="dataanalystduo"/>
    <s v="Kalpesh Ghadigaonkar &amp; Aditi Gangar"/>
    <x v="83"/>
    <n v="0"/>
    <d v="2023-05-09T00:00:00"/>
    <s v="https://www.instagram.com/p/CsBgL03tItU/"/>
    <x v="2"/>
    <m/>
    <s v="Lifetime"/>
    <n v="18497"/>
    <n v="17301"/>
    <n v="1"/>
    <n v="4"/>
    <n v="0"/>
    <n v="437"/>
    <n v="12"/>
    <n v="8"/>
    <x v="1"/>
    <x v="0"/>
    <n v="0"/>
    <n v="6.6181145598520315E-3"/>
  </r>
  <r>
    <x v="85"/>
    <n v="1.78414445699532E+16"/>
    <s v="dataanalystduo"/>
    <s v="Kalpesh Ghadigaonkar &amp; Aditi Gangar"/>
    <x v="84"/>
    <n v="31"/>
    <d v="2023-05-11T00:00:00"/>
    <s v="https://www.instagram.com/reel/CsG4m-Euh89/"/>
    <x v="0"/>
    <m/>
    <s v="Lifetime"/>
    <n v="285104"/>
    <n v="265712"/>
    <n v="2623"/>
    <n v="2154"/>
    <n v="163429"/>
    <n v="8383"/>
    <n v="210"/>
    <n v="10673"/>
    <x v="0"/>
    <x v="0"/>
    <n v="0.573225910544924"/>
    <n v="2.0594666405732522E-2"/>
  </r>
  <r>
    <x v="86"/>
    <n v="1.78414445699532E+16"/>
    <s v="dataanalystduo"/>
    <s v="Kalpesh Ghadigaonkar &amp; Aditi Gangar"/>
    <x v="85"/>
    <n v="15"/>
    <d v="2023-05-12T00:00:00"/>
    <s v="https://www.instagram.com/reel/CsJJw72tuKv/"/>
    <x v="0"/>
    <m/>
    <s v="Lifetime"/>
    <n v="39119"/>
    <n v="35462"/>
    <n v="43"/>
    <n v="34"/>
    <n v="14456"/>
    <n v="639"/>
    <n v="60"/>
    <n v="119"/>
    <x v="2"/>
    <x v="0"/>
    <n v="0.36953909864771595"/>
    <n v="6.0698776154757203E-3"/>
  </r>
  <r>
    <x v="87"/>
    <n v="1.78414445699532E+16"/>
    <s v="dataanalystduo"/>
    <s v="Kalpesh Ghadigaonkar &amp; Aditi Gangar"/>
    <x v="86"/>
    <n v="5"/>
    <d v="2023-05-13T00:00:00"/>
    <s v="https://www.instagram.com/reel/CsLzpBesPhB/"/>
    <x v="0"/>
    <m/>
    <s v="Lifetime"/>
    <n v="30883"/>
    <n v="23853"/>
    <n v="16"/>
    <n v="24"/>
    <n v="13763"/>
    <n v="460"/>
    <n v="2"/>
    <n v="148"/>
    <x v="1"/>
    <x v="0"/>
    <n v="0.44564971019654825"/>
    <n v="6.5610195782501157E-3"/>
  </r>
  <r>
    <x v="88"/>
    <n v="1.78414445699532E+16"/>
    <s v="dataanalystduo"/>
    <s v="Kalpesh Ghadigaonkar &amp; Aditi Gangar"/>
    <x v="87"/>
    <n v="0"/>
    <d v="2023-05-14T00:00:00"/>
    <s v="https://www.instagram.com/p/CsOiZeJvgVH/"/>
    <x v="1"/>
    <m/>
    <s v="Lifetime"/>
    <n v="18706"/>
    <n v="14140"/>
    <n v="25"/>
    <n v="6"/>
    <n v="0"/>
    <n v="476"/>
    <n v="11"/>
    <n v="335"/>
    <x v="1"/>
    <x v="0"/>
    <n v="0"/>
    <n v="1.4975247524752475E-2"/>
  </r>
  <r>
    <x v="89"/>
    <n v="1.78414445699532E+16"/>
    <s v="dataanalystduo"/>
    <s v="Kalpesh Ghadigaonkar &amp; Aditi Gangar"/>
    <x v="87"/>
    <n v="0"/>
    <d v="2023-05-15T00:00:00"/>
    <s v="https://www.instagram.com/p/CsQ1XZ9LKFU/"/>
    <x v="1"/>
    <m/>
    <s v="Lifetime"/>
    <n v="29721"/>
    <n v="21971"/>
    <n v="84"/>
    <n v="10"/>
    <n v="0"/>
    <n v="634"/>
    <n v="18"/>
    <n v="305"/>
    <x v="1"/>
    <x v="0"/>
    <n v="0"/>
    <n v="1.1845159528469346E-2"/>
  </r>
  <r>
    <x v="90"/>
    <n v="1.78414445699532E+16"/>
    <s v="dataanalystduo"/>
    <s v="Kalpesh Ghadigaonkar &amp; Aditi Gangar"/>
    <x v="88"/>
    <n v="7"/>
    <d v="2023-05-16T00:00:00"/>
    <s v="https://www.instagram.com/reel/CsTZfjerXQJ/"/>
    <x v="0"/>
    <m/>
    <s v="Lifetime"/>
    <n v="235457"/>
    <n v="222616"/>
    <n v="2738"/>
    <n v="785"/>
    <n v="118763"/>
    <n v="4572"/>
    <n v="34"/>
    <n v="9130"/>
    <x v="1"/>
    <x v="0"/>
    <n v="0.5043935835417932"/>
    <n v="1.8500467172170913E-2"/>
  </r>
  <r>
    <x v="91"/>
    <n v="1.78414445699532E+16"/>
    <s v="dataanalystduo"/>
    <s v="Kalpesh Ghadigaonkar &amp; Aditi Gangar"/>
    <x v="89"/>
    <n v="67"/>
    <d v="2023-05-17T00:00:00"/>
    <s v="https://www.instagram.com/reel/CsV753dOrMk/"/>
    <x v="0"/>
    <m/>
    <s v="Lifetime"/>
    <n v="37495"/>
    <n v="31810"/>
    <n v="171"/>
    <n v="20"/>
    <n v="12931"/>
    <n v="845"/>
    <n v="10"/>
    <n v="569"/>
    <x v="0"/>
    <x v="0"/>
    <n v="0.3448726496866249"/>
    <n v="1.2535366237032379E-2"/>
  </r>
  <r>
    <x v="92"/>
    <n v="1.78414445699532E+16"/>
    <s v="dataanalystduo"/>
    <s v="Kalpesh Ghadigaonkar &amp; Aditi Gangar"/>
    <x v="90"/>
    <n v="22"/>
    <d v="2023-05-18T00:00:00"/>
    <s v="https://www.instagram.com/reel/CsYlaHqrAiM/"/>
    <x v="0"/>
    <m/>
    <s v="Lifetime"/>
    <n v="18857"/>
    <n v="14860"/>
    <n v="37"/>
    <n v="20"/>
    <n v="7908"/>
    <n v="454"/>
    <n v="9"/>
    <n v="247"/>
    <x v="2"/>
    <x v="0"/>
    <n v="0.41936681338494991"/>
    <n v="1.2567294751009421E-2"/>
  </r>
  <r>
    <x v="93"/>
    <n v="1.78414445699532E+16"/>
    <s v="dataanalystduo"/>
    <s v="Kalpesh Ghadigaonkar &amp; Aditi Gangar"/>
    <x v="91"/>
    <n v="6"/>
    <d v="2023-05-19T00:00:00"/>
    <s v="https://www.instagram.com/reel/CsbObnhNdSn/"/>
    <x v="0"/>
    <m/>
    <s v="Lifetime"/>
    <n v="44978"/>
    <n v="36897"/>
    <n v="408"/>
    <n v="63"/>
    <n v="20908"/>
    <n v="1439"/>
    <n v="23"/>
    <n v="2183"/>
    <x v="1"/>
    <x v="0"/>
    <n v="0.46484948196896259"/>
    <n v="2.7461582242458739E-2"/>
  </r>
  <r>
    <x v="94"/>
    <n v="1.78414445699532E+16"/>
    <s v="dataanalystduo"/>
    <s v="Kalpesh Ghadigaonkar &amp; Aditi Gangar"/>
    <x v="92"/>
    <n v="7"/>
    <d v="2023-05-20T00:00:00"/>
    <s v="https://www.instagram.com/reel/CsdtOxINdm-/"/>
    <x v="0"/>
    <m/>
    <s v="Lifetime"/>
    <n v="58896"/>
    <n v="54622"/>
    <n v="495"/>
    <n v="146"/>
    <n v="26162"/>
    <n v="2169"/>
    <n v="20"/>
    <n v="2221"/>
    <x v="1"/>
    <x v="0"/>
    <n v="0.44420673729964683"/>
    <n v="2.2449745523781626E-2"/>
  </r>
  <r>
    <x v="95"/>
    <n v="1.78414445699532E+16"/>
    <s v="dataanalystduo"/>
    <s v="Kalpesh Ghadigaonkar &amp; Aditi Gangar"/>
    <x v="93"/>
    <n v="5"/>
    <d v="2023-05-21T00:00:00"/>
    <s v="https://www.instagram.com/reel/CsgTPKTOiWc/"/>
    <x v="0"/>
    <m/>
    <s v="Lifetime"/>
    <n v="215716"/>
    <n v="198619"/>
    <n v="3197"/>
    <n v="885"/>
    <n v="106437"/>
    <n v="5463"/>
    <n v="67"/>
    <n v="7795"/>
    <x v="1"/>
    <x v="0"/>
    <n v="0.49341263513137645"/>
    <n v="2.0796097050131156E-2"/>
  </r>
  <r>
    <x v="96"/>
    <n v="1.78414445699532E+16"/>
    <s v="dataanalystduo"/>
    <s v="Kalpesh Ghadigaonkar &amp; Aditi Gangar"/>
    <x v="94"/>
    <n v="38"/>
    <d v="2023-05-22T00:00:00"/>
    <s v="https://www.instagram.com/reel/Csi12XJrAw5/"/>
    <x v="0"/>
    <m/>
    <s v="Lifetime"/>
    <n v="20558"/>
    <n v="16716"/>
    <n v="23"/>
    <n v="5"/>
    <n v="8412"/>
    <n v="365"/>
    <n v="0"/>
    <n v="72"/>
    <x v="0"/>
    <x v="0"/>
    <n v="0.40918377274053896"/>
    <n v="6.8796362766212014E-3"/>
  </r>
  <r>
    <x v="97"/>
    <n v="1.78414445699532E+16"/>
    <s v="dataanalystduo"/>
    <s v="Kalpesh Ghadigaonkar &amp; Aditi Gangar"/>
    <x v="95"/>
    <n v="0"/>
    <d v="2023-05-23T00:00:00"/>
    <s v="https://www.instagram.com/p/CsllOJdv4el/"/>
    <x v="2"/>
    <m/>
    <s v="Lifetime"/>
    <n v="114270"/>
    <n v="101814"/>
    <n v="688"/>
    <n v="420"/>
    <n v="0"/>
    <n v="3348"/>
    <n v="47"/>
    <n v="4562"/>
    <x v="1"/>
    <x v="0"/>
    <n v="0"/>
    <n v="2.1227434341053293E-2"/>
  </r>
  <r>
    <x v="98"/>
    <n v="1.78414445699532E+16"/>
    <s v="dataanalystduo"/>
    <s v="Kalpesh Ghadigaonkar &amp; Aditi Gangar"/>
    <x v="96"/>
    <n v="0"/>
    <d v="2023-05-24T00:00:00"/>
    <s v="https://www.instagram.com/p/CsoOyxNtMgN/"/>
    <x v="1"/>
    <m/>
    <s v="Lifetime"/>
    <n v="31451"/>
    <n v="23155"/>
    <n v="95"/>
    <n v="8"/>
    <n v="0"/>
    <n v="919"/>
    <n v="23"/>
    <n v="780"/>
    <x v="1"/>
    <x v="0"/>
    <n v="0"/>
    <n v="1.9617793133232565E-2"/>
  </r>
  <r>
    <x v="99"/>
    <n v="1.78414445699532E+16"/>
    <s v="dataanalystduo"/>
    <s v="Kalpesh Ghadigaonkar &amp; Aditi Gangar"/>
    <x v="97"/>
    <n v="0"/>
    <d v="2023-05-25T00:00:00"/>
    <s v="https://www.instagram.com/p/CsqwQZHPrbz/"/>
    <x v="1"/>
    <m/>
    <s v="Lifetime"/>
    <n v="28203"/>
    <n v="21589"/>
    <n v="4"/>
    <n v="8"/>
    <n v="0"/>
    <n v="2441"/>
    <n v="16"/>
    <n v="16"/>
    <x v="1"/>
    <x v="0"/>
    <n v="0"/>
    <n v="2.8683588864699613E-2"/>
  </r>
  <r>
    <x v="100"/>
    <n v="1.78414445699532E+16"/>
    <s v="dataanalystduo"/>
    <s v="Kalpesh Ghadigaonkar &amp; Aditi Gangar"/>
    <x v="98"/>
    <n v="8"/>
    <d v="2023-05-26T00:00:00"/>
    <s v="https://www.instagram.com/reel/Cstfe0otahy/"/>
    <x v="0"/>
    <m/>
    <s v="Lifetime"/>
    <n v="106159"/>
    <n v="103176"/>
    <n v="755"/>
    <n v="550"/>
    <n v="54003"/>
    <n v="2932"/>
    <n v="948"/>
    <n v="3220"/>
    <x v="1"/>
    <x v="0"/>
    <n v="0.50869921532795148"/>
    <n v="1.903301155307436E-2"/>
  </r>
  <r>
    <x v="101"/>
    <n v="1.78414445699532E+16"/>
    <s v="dataanalystduo"/>
    <s v="Kalpesh Ghadigaonkar &amp; Aditi Gangar"/>
    <x v="99"/>
    <n v="8"/>
    <d v="2023-05-27T00:00:00"/>
    <s v="https://www.instagram.com/reel/Csv_rxmMaIl/"/>
    <x v="0"/>
    <m/>
    <s v="Lifetime"/>
    <n v="35231"/>
    <n v="31142"/>
    <n v="74"/>
    <n v="22"/>
    <n v="16704"/>
    <n v="1190"/>
    <n v="20"/>
    <n v="744"/>
    <x v="1"/>
    <x v="0"/>
    <n v="0.47412789872555422"/>
    <n v="1.628026459443838E-2"/>
  </r>
  <r>
    <x v="102"/>
    <n v="1.78414445699532E+16"/>
    <s v="dataanalystduo"/>
    <s v="Kalpesh Ghadigaonkar &amp; Aditi Gangar"/>
    <x v="100"/>
    <n v="0"/>
    <d v="2023-05-28T00:00:00"/>
    <s v="https://www.instagram.com/p/CsypA3wNAi4/"/>
    <x v="2"/>
    <m/>
    <s v="Lifetime"/>
    <n v="32891"/>
    <n v="30407"/>
    <n v="6"/>
    <n v="3"/>
    <n v="0"/>
    <n v="1556"/>
    <n v="25"/>
    <n v="56"/>
    <x v="1"/>
    <x v="0"/>
    <n v="0"/>
    <n v="1.3508402670437727E-2"/>
  </r>
  <r>
    <x v="103"/>
    <n v="1.78414445699532E+16"/>
    <s v="dataanalystduo"/>
    <s v="Kalpesh Ghadigaonkar &amp; Aditi Gangar"/>
    <x v="101"/>
    <n v="0"/>
    <d v="2023-05-29T00:00:00"/>
    <s v="https://www.instagram.com/p/Cs1QgGetCNo/"/>
    <x v="2"/>
    <m/>
    <s v="Lifetime"/>
    <n v="19294"/>
    <n v="17107"/>
    <n v="12"/>
    <n v="3"/>
    <n v="0"/>
    <n v="551"/>
    <n v="6"/>
    <n v="159"/>
    <x v="1"/>
    <x v="0"/>
    <n v="0"/>
    <n v="1.0638919740457123E-2"/>
  </r>
  <r>
    <x v="104"/>
    <n v="1.78414445699532E+16"/>
    <s v="dataanalystduo"/>
    <s v="Kalpesh Ghadigaonkar &amp; Aditi Gangar"/>
    <x v="102"/>
    <n v="5"/>
    <d v="2023-05-30T00:00:00"/>
    <s v="https://www.instagram.com/reel/Cs30EWhM8pR/"/>
    <x v="0"/>
    <m/>
    <s v="Lifetime"/>
    <n v="70127"/>
    <n v="66797"/>
    <n v="571"/>
    <n v="172"/>
    <n v="34899"/>
    <n v="2065"/>
    <n v="34"/>
    <n v="2002"/>
    <x v="1"/>
    <x v="0"/>
    <n v="0.49765425585010054"/>
    <n v="1.7485815231222959E-2"/>
  </r>
  <r>
    <x v="105"/>
    <n v="1.78414445699532E+16"/>
    <s v="dataanalystduo"/>
    <s v="Kalpesh Ghadigaonkar &amp; Aditi Gangar"/>
    <x v="103"/>
    <n v="7"/>
    <d v="2023-05-31T00:00:00"/>
    <s v="https://www.instagram.com/reel/Cs6SO8UthZr/"/>
    <x v="0"/>
    <m/>
    <s v="Lifetime"/>
    <n v="32666"/>
    <n v="30921"/>
    <n v="335"/>
    <n v="100"/>
    <n v="15988"/>
    <n v="872"/>
    <n v="6"/>
    <n v="921"/>
    <x v="1"/>
    <x v="0"/>
    <n v="0.48943855997061164"/>
    <n v="1.7253646389185341E-2"/>
  </r>
  <r>
    <x v="106"/>
    <n v="1.78414445699532E+16"/>
    <s v="dataanalystduo"/>
    <s v="Kalpesh Ghadigaonkar &amp; Aditi Gangar"/>
    <x v="104"/>
    <n v="0"/>
    <d v="2023-06-03T00:00:00"/>
    <s v="https://www.instagram.com/p/CpcpJi8DibT/"/>
    <x v="1"/>
    <m/>
    <s v="Lifetime"/>
    <n v="22375"/>
    <n v="16381"/>
    <n v="31"/>
    <n v="4"/>
    <n v="0"/>
    <n v="677"/>
    <n v="12"/>
    <n v="451"/>
    <x v="1"/>
    <x v="0"/>
    <n v="0"/>
    <n v="1.787131432757463E-2"/>
  </r>
  <r>
    <x v="107"/>
    <n v="1.78414445699532E+16"/>
    <s v="dataanalystduo"/>
    <s v="Kalpesh Ghadigaonkar &amp; Aditi Gangar"/>
    <x v="105"/>
    <n v="27"/>
    <d v="2023-06-05T00:00:00"/>
    <s v="https://www.instagram.com/reel/Cr5sxcCOt6F/"/>
    <x v="0"/>
    <m/>
    <s v="Lifetime"/>
    <n v="20187"/>
    <n v="15443"/>
    <n v="55"/>
    <n v="6"/>
    <n v="6584"/>
    <n v="588"/>
    <n v="17"/>
    <n v="51"/>
    <x v="2"/>
    <x v="0"/>
    <n v="0.3261504928914648"/>
    <n v="1.1510069287055624E-2"/>
  </r>
  <r>
    <x v="108"/>
    <n v="1.78414445699532E+16"/>
    <s v="dataanalystduo"/>
    <s v="Kalpesh Ghadigaonkar &amp; Aditi Gangar"/>
    <x v="106"/>
    <n v="90"/>
    <d v="2023-06-06T00:00:00"/>
    <s v="https://www.instagram.com/reel/CtJkYg4LJQt/"/>
    <x v="0"/>
    <m/>
    <s v="Lifetime"/>
    <n v="44986"/>
    <n v="37018"/>
    <n v="285"/>
    <n v="114"/>
    <n v="18953"/>
    <n v="2406"/>
    <n v="95"/>
    <n v="1465"/>
    <x v="0"/>
    <x v="0"/>
    <n v="0.4213088516427333"/>
    <n v="2.8709006429304663E-2"/>
  </r>
  <r>
    <x v="109"/>
    <n v="1.78414445699532E+16"/>
    <s v="dataanalystduo"/>
    <s v="Kalpesh Ghadigaonkar &amp; Aditi Gangar"/>
    <x v="107"/>
    <n v="0"/>
    <d v="2023-06-07T00:00:00"/>
    <s v="https://www.instagram.com/p/CuW4_bgP5Wh/"/>
    <x v="2"/>
    <m/>
    <s v="Lifetime"/>
    <n v="36438"/>
    <n v="33150"/>
    <n v="133"/>
    <n v="54"/>
    <n v="0"/>
    <n v="1313"/>
    <n v="7"/>
    <n v="1368"/>
    <x v="1"/>
    <x v="0"/>
    <n v="0"/>
    <n v="2.1274509803921565E-2"/>
  </r>
  <r>
    <x v="110"/>
    <n v="1.78414445699532E+16"/>
    <s v="dataanalystduo"/>
    <s v="Kalpesh Ghadigaonkar &amp; Aditi Gangar"/>
    <x v="108"/>
    <n v="88"/>
    <d v="2023-06-09T00:00:00"/>
    <s v="https://www.instagram.com/reel/CtRiOLlsT2L/"/>
    <x v="0"/>
    <m/>
    <s v="Lifetime"/>
    <n v="20910"/>
    <n v="18742"/>
    <n v="37"/>
    <n v="11"/>
    <n v="9589"/>
    <n v="949"/>
    <n v="3"/>
    <n v="135"/>
    <x v="0"/>
    <x v="0"/>
    <n v="0.45858440937350547"/>
    <n v="1.4993063707181732E-2"/>
  </r>
  <r>
    <x v="111"/>
    <n v="1.78414445699532E+16"/>
    <s v="dataanalystduo"/>
    <s v="Kalpesh Ghadigaonkar &amp; Aditi Gangar"/>
    <x v="109"/>
    <n v="0"/>
    <d v="2023-06-10T00:00:00"/>
    <s v="https://www.instagram.com/p/CtTt_tMPV-I/"/>
    <x v="1"/>
    <m/>
    <s v="Lifetime"/>
    <n v="22564"/>
    <n v="15558"/>
    <n v="26"/>
    <n v="6"/>
    <n v="0"/>
    <n v="313"/>
    <n v="23"/>
    <n v="120"/>
    <x v="1"/>
    <x v="0"/>
    <n v="0"/>
    <n v="7.7452114667695077E-3"/>
  </r>
  <r>
    <x v="112"/>
    <n v="1.78414445699532E+16"/>
    <s v="dataanalystduo"/>
    <s v="Kalpesh Ghadigaonkar &amp; Aditi Gangar"/>
    <x v="110"/>
    <n v="0"/>
    <d v="2023-06-11T00:00:00"/>
    <s v="https://www.instagram.com/p/CtWbVk0PwF5/"/>
    <x v="2"/>
    <m/>
    <s v="Lifetime"/>
    <n v="13977"/>
    <n v="12588"/>
    <n v="31"/>
    <n v="9"/>
    <n v="0"/>
    <n v="446"/>
    <n v="6"/>
    <n v="325"/>
    <x v="1"/>
    <x v="0"/>
    <n v="0"/>
    <n v="1.6047028916428341E-2"/>
  </r>
  <r>
    <x v="113"/>
    <n v="1.78414445699532E+16"/>
    <s v="dataanalystduo"/>
    <s v="Kalpesh Ghadigaonkar &amp; Aditi Gangar"/>
    <x v="111"/>
    <n v="7"/>
    <d v="2023-06-12T00:00:00"/>
    <s v="https://www.instagram.com/reel/CtZIO-uAesm/"/>
    <x v="0"/>
    <m/>
    <s v="Lifetime"/>
    <n v="61558"/>
    <n v="56347"/>
    <n v="215"/>
    <n v="106"/>
    <n v="37280"/>
    <n v="1439"/>
    <n v="15"/>
    <n v="919"/>
    <x v="1"/>
    <x v="0"/>
    <n v="0.60560771954904313"/>
    <n v="1.1482421424388167E-2"/>
  </r>
  <r>
    <x v="114"/>
    <n v="1.78414445699532E+16"/>
    <s v="dataanalystduo"/>
    <s v="Kalpesh Ghadigaonkar &amp; Aditi Gangar"/>
    <x v="112"/>
    <n v="0"/>
    <d v="2023-06-13T00:00:00"/>
    <s v="https://www.instagram.com/p/CtbyHJ2tKCR/"/>
    <x v="1"/>
    <m/>
    <s v="Lifetime"/>
    <n v="39497"/>
    <n v="29614"/>
    <n v="171"/>
    <n v="100"/>
    <n v="0"/>
    <n v="1280"/>
    <n v="19"/>
    <n v="1929"/>
    <x v="1"/>
    <x v="0"/>
    <n v="0"/>
    <n v="2.8694198689808874E-2"/>
  </r>
  <r>
    <x v="115"/>
    <n v="1.78414445699532E+16"/>
    <s v="dataanalystduo"/>
    <s v="Kalpesh Ghadigaonkar &amp; Aditi Gangar"/>
    <x v="113"/>
    <n v="0"/>
    <d v="2023-06-14T00:00:00"/>
    <s v="https://www.instagram.com/p/CtefOCRvDLe/"/>
    <x v="2"/>
    <m/>
    <s v="Lifetime"/>
    <n v="13220"/>
    <n v="11416"/>
    <n v="14"/>
    <n v="3"/>
    <n v="0"/>
    <n v="264"/>
    <n v="1"/>
    <n v="160"/>
    <x v="1"/>
    <x v="0"/>
    <n v="0"/>
    <n v="9.6137000700770841E-3"/>
  </r>
  <r>
    <x v="116"/>
    <n v="1.78414445699532E+16"/>
    <s v="dataanalystduo"/>
    <s v="Kalpesh Ghadigaonkar &amp; Aditi Gangar"/>
    <x v="114"/>
    <n v="0"/>
    <d v="2023-06-19T00:00:00"/>
    <s v="https://www.instagram.com/p/CtrA6dfvpKF/"/>
    <x v="1"/>
    <m/>
    <s v="Lifetime"/>
    <n v="20970"/>
    <n v="15223"/>
    <n v="42"/>
    <n v="3"/>
    <n v="0"/>
    <n v="558"/>
    <n v="9"/>
    <n v="684"/>
    <x v="1"/>
    <x v="0"/>
    <n v="0"/>
    <n v="2.1234316494777639E-2"/>
  </r>
  <r>
    <x v="117"/>
    <n v="1.78414445699532E+16"/>
    <s v="dataanalystduo"/>
    <s v="Kalpesh Ghadigaonkar &amp; Aditi Gangar"/>
    <x v="115"/>
    <n v="24"/>
    <d v="2023-06-21T00:00:00"/>
    <s v="https://www.instagram.com/reel/CtwKLXixKPu/"/>
    <x v="0"/>
    <m/>
    <s v="Lifetime"/>
    <n v="19091"/>
    <n v="17544"/>
    <n v="10"/>
    <n v="21"/>
    <n v="10573"/>
    <n v="760"/>
    <n v="7"/>
    <n v="221"/>
    <x v="2"/>
    <x v="0"/>
    <n v="0.55382117228013195"/>
    <n v="1.4221386228910169E-2"/>
  </r>
  <r>
    <x v="118"/>
    <n v="1.78414445699532E+16"/>
    <s v="dataanalystduo"/>
    <s v="Kalpesh Ghadigaonkar &amp; Aditi Gangar"/>
    <x v="116"/>
    <n v="0"/>
    <d v="2023-06-22T00:00:00"/>
    <s v="https://www.instagram.com/p/Cty-u_XP7lK/"/>
    <x v="2"/>
    <m/>
    <s v="Lifetime"/>
    <n v="19056"/>
    <n v="17498"/>
    <n v="3"/>
    <n v="2"/>
    <n v="0"/>
    <n v="424"/>
    <n v="12"/>
    <n v="62"/>
    <x v="1"/>
    <x v="0"/>
    <n v="0"/>
    <n v="7.1579609098182655E-3"/>
  </r>
  <r>
    <x v="119"/>
    <n v="1.78414445699532E+16"/>
    <s v="dataanalystduo"/>
    <s v="Kalpesh Ghadigaonkar &amp; Aditi Gangar"/>
    <x v="117"/>
    <n v="0"/>
    <d v="2023-06-23T00:00:00"/>
    <s v="https://www.instagram.com/p/Ct1kKPpNpNR/"/>
    <x v="1"/>
    <m/>
    <s v="Lifetime"/>
    <n v="73673"/>
    <n v="53788"/>
    <n v="187"/>
    <n v="14"/>
    <n v="0"/>
    <n v="2346"/>
    <n v="1126"/>
    <n v="1970"/>
    <x v="1"/>
    <x v="0"/>
    <n v="0"/>
    <n v="2.6162898787833719E-2"/>
  </r>
  <r>
    <x v="120"/>
    <n v="1.78414445699532E+16"/>
    <s v="dataanalystduo"/>
    <s v="Kalpesh Ghadigaonkar &amp; Aditi Gangar"/>
    <x v="118"/>
    <n v="28"/>
    <d v="2023-06-25T00:00:00"/>
    <s v="https://www.instagram.com/reel/Ct6cvXYtzFw/"/>
    <x v="0"/>
    <m/>
    <s v="Lifetime"/>
    <n v="32992"/>
    <n v="26802"/>
    <n v="127"/>
    <n v="44"/>
    <n v="13890"/>
    <n v="1178"/>
    <n v="12"/>
    <n v="878"/>
    <x v="2"/>
    <x v="0"/>
    <n v="0.42101115421920465"/>
    <n v="2.0474218341914784E-2"/>
  </r>
  <r>
    <x v="121"/>
    <n v="1.78414445699532E+16"/>
    <s v="dataanalystduo"/>
    <s v="Kalpesh Ghadigaonkar &amp; Aditi Gangar"/>
    <x v="119"/>
    <n v="47"/>
    <d v="2023-06-27T00:00:00"/>
    <s v="https://www.instagram.com/reel/CuBTyzVO8me/"/>
    <x v="0"/>
    <m/>
    <s v="Lifetime"/>
    <n v="45330"/>
    <n v="38358"/>
    <n v="235"/>
    <n v="25"/>
    <n v="17298"/>
    <n v="1552"/>
    <n v="3"/>
    <n v="1196"/>
    <x v="0"/>
    <x v="0"/>
    <n v="0.38160158835208469"/>
    <n v="1.9461390062047029E-2"/>
  </r>
  <r>
    <x v="122"/>
    <n v="1.78414445699532E+16"/>
    <s v="dataanalystduo"/>
    <s v="Kalpesh Ghadigaonkar &amp; Aditi Gangar"/>
    <x v="120"/>
    <n v="0"/>
    <d v="2023-06-27T00:00:00"/>
    <s v="https://www.instagram.com/p/Ct_oYFbPW-v/"/>
    <x v="1"/>
    <m/>
    <s v="Lifetime"/>
    <n v="23137"/>
    <n v="17479"/>
    <n v="45"/>
    <n v="62"/>
    <n v="0"/>
    <n v="652"/>
    <n v="5"/>
    <n v="787"/>
    <x v="1"/>
    <x v="0"/>
    <n v="0"/>
    <n v="2.1296984953372618E-2"/>
  </r>
  <r>
    <x v="123"/>
    <n v="1.78414445699532E+16"/>
    <s v="dataanalystduo"/>
    <s v="Kalpesh Ghadigaonkar &amp; Aditi Gangar"/>
    <x v="121"/>
    <n v="8"/>
    <d v="2023-06-30T00:00:00"/>
    <s v="https://www.instagram.com/reel/CuHu3wTLQUR/"/>
    <x v="0"/>
    <m/>
    <s v="Lifetime"/>
    <n v="48599"/>
    <n v="42482"/>
    <n v="283"/>
    <n v="98"/>
    <n v="24426"/>
    <n v="1495"/>
    <n v="6"/>
    <n v="1556"/>
    <x v="1"/>
    <x v="0"/>
    <n v="0.50260293421675339"/>
    <n v="1.9655383456522763E-2"/>
  </r>
  <r>
    <x v="124"/>
    <n v="1.78414445699532E+16"/>
    <s v="dataanalystduo"/>
    <s v="Kalpesh Ghadigaonkar &amp; Aditi Gangar"/>
    <x v="122"/>
    <n v="25"/>
    <d v="2023-07-05T00:00:00"/>
    <s v="https://www.instagram.com/reel/Cr8ZKnstzS4/"/>
    <x v="0"/>
    <m/>
    <s v="Lifetime"/>
    <n v="36231"/>
    <n v="35140"/>
    <n v="15"/>
    <n v="14"/>
    <n v="17521"/>
    <n v="790"/>
    <n v="23"/>
    <n v="66"/>
    <x v="2"/>
    <x v="0"/>
    <n v="0.48359139963015096"/>
    <n v="6.3602731929425158E-3"/>
  </r>
  <r>
    <x v="125"/>
    <n v="1.78414445699532E+16"/>
    <s v="dataanalystduo"/>
    <s v="Kalpesh Ghadigaonkar &amp; Aditi Gangar"/>
    <x v="123"/>
    <n v="0"/>
    <d v="2023-07-06T00:00:00"/>
    <s v="https://www.instagram.com/p/CtMawquvPcI/"/>
    <x v="2"/>
    <m/>
    <s v="Lifetime"/>
    <n v="26530"/>
    <n v="24195"/>
    <n v="33"/>
    <n v="14"/>
    <n v="0"/>
    <n v="667"/>
    <n v="12"/>
    <n v="343"/>
    <x v="1"/>
    <x v="0"/>
    <n v="0"/>
    <n v="1.0901012605910313E-2"/>
  </r>
  <r>
    <x v="126"/>
    <n v="1.78414445699532E+16"/>
    <s v="dataanalystduo"/>
    <s v="Kalpesh Ghadigaonkar &amp; Aditi Gangar"/>
    <x v="124"/>
    <n v="29"/>
    <d v="2023-07-08T00:00:00"/>
    <s v="https://www.instagram.com/reel/CvpYJi_tVY5/"/>
    <x v="0"/>
    <m/>
    <s v="Lifetime"/>
    <n v="20637"/>
    <n v="17007"/>
    <n v="88"/>
    <n v="16"/>
    <n v="8462"/>
    <n v="843"/>
    <n v="5"/>
    <n v="454"/>
    <x v="2"/>
    <x v="0"/>
    <n v="0.41004021902408294"/>
    <n v="2.0432762979949431E-2"/>
  </r>
  <r>
    <x v="127"/>
    <n v="1.78414445699532E+16"/>
    <s v="dataanalystduo"/>
    <s v="Kalpesh Ghadigaonkar &amp; Aditi Gangar"/>
    <x v="125"/>
    <n v="8"/>
    <d v="2023-07-13T00:00:00"/>
    <s v="https://www.instagram.com/reel/CuoznrYLj2o/"/>
    <x v="0"/>
    <m/>
    <s v="Lifetime"/>
    <n v="28170"/>
    <n v="22972"/>
    <n v="123"/>
    <n v="22"/>
    <n v="11428"/>
    <n v="1126"/>
    <n v="23"/>
    <n v="982"/>
    <x v="1"/>
    <x v="0"/>
    <n v="0.40567980120695774"/>
    <n v="2.4529862441232803E-2"/>
  </r>
  <r>
    <x v="128"/>
    <n v="1.78414445699532E+16"/>
    <s v="dataanalystduo"/>
    <s v="Kalpesh Ghadigaonkar &amp; Aditi Gangar"/>
    <x v="126"/>
    <n v="8"/>
    <d v="2023-07-14T00:00:00"/>
    <s v="https://www.instagram.com/reel/CurhcYTtHZP/"/>
    <x v="0"/>
    <m/>
    <s v="Lifetime"/>
    <n v="308394"/>
    <n v="299382"/>
    <n v="4796"/>
    <n v="1867"/>
    <n v="151939"/>
    <n v="7751"/>
    <n v="18"/>
    <n v="15384"/>
    <x v="1"/>
    <x v="0"/>
    <n v="0.49267819737089569"/>
    <n v="2.3338911491004803E-2"/>
  </r>
  <r>
    <x v="129"/>
    <n v="1.78414445699532E+16"/>
    <s v="dataanalystduo"/>
    <s v="Kalpesh Ghadigaonkar &amp; Aditi Gangar"/>
    <x v="127"/>
    <n v="8"/>
    <d v="2023-07-15T00:00:00"/>
    <s v="https://www.instagram.com/reel/CuuQZzcRuA8/"/>
    <x v="0"/>
    <m/>
    <s v="Lifetime"/>
    <n v="65986"/>
    <n v="58931"/>
    <n v="634"/>
    <n v="225"/>
    <n v="28193"/>
    <n v="2092"/>
    <n v="30"/>
    <n v="2890"/>
    <x v="1"/>
    <x v="0"/>
    <n v="0.42725729700239445"/>
    <n v="2.3951740170708113E-2"/>
  </r>
  <r>
    <x v="130"/>
    <n v="1.78414445699532E+16"/>
    <s v="dataanalystduo"/>
    <s v="Kalpesh Ghadigaonkar &amp; Aditi Gangar"/>
    <x v="128"/>
    <n v="63"/>
    <d v="2023-07-17T00:00:00"/>
    <s v="https://www.instagram.com/reel/CuzLayGNHMV/"/>
    <x v="0"/>
    <m/>
    <s v="Lifetime"/>
    <n v="37084"/>
    <n v="32903"/>
    <n v="215"/>
    <n v="118"/>
    <n v="13587"/>
    <n v="1665"/>
    <n v="28"/>
    <n v="554"/>
    <x v="0"/>
    <x v="0"/>
    <n v="0.36638442454967102"/>
    <n v="1.8706500926967143E-2"/>
  </r>
  <r>
    <x v="131"/>
    <n v="1.78414445699532E+16"/>
    <s v="dataanalystduo"/>
    <s v="Kalpesh Ghadigaonkar &amp; Aditi Gangar"/>
    <x v="129"/>
    <n v="9"/>
    <d v="2023-07-18T00:00:00"/>
    <s v="https://www.instagram.com/reel/Cu1ytTDuDoZ/"/>
    <x v="0"/>
    <m/>
    <s v="Lifetime"/>
    <n v="27261"/>
    <n v="22175"/>
    <n v="164"/>
    <n v="23"/>
    <n v="10937"/>
    <n v="949"/>
    <n v="5"/>
    <n v="859"/>
    <x v="1"/>
    <x v="0"/>
    <n v="0.40119584754777887"/>
    <n v="2.228861330326945E-2"/>
  </r>
  <r>
    <x v="132"/>
    <n v="1.78414445699532E+16"/>
    <s v="dataanalystduo"/>
    <s v="Kalpesh Ghadigaonkar &amp; Aditi Gangar"/>
    <x v="130"/>
    <n v="0"/>
    <d v="2023-07-19T00:00:00"/>
    <s v="https://www.instagram.com/p/Cu4cpuZNwfj/"/>
    <x v="2"/>
    <m/>
    <s v="Lifetime"/>
    <n v="21299"/>
    <n v="20076"/>
    <n v="27"/>
    <n v="3"/>
    <n v="0"/>
    <n v="649"/>
    <n v="32"/>
    <n v="263"/>
    <x v="1"/>
    <x v="0"/>
    <n v="0"/>
    <n v="1.2091552102012354E-2"/>
  </r>
  <r>
    <x v="133"/>
    <n v="1.78414445699532E+16"/>
    <s v="dataanalystduo"/>
    <s v="Kalpesh Ghadigaonkar &amp; Aditi Gangar"/>
    <x v="131"/>
    <n v="84"/>
    <d v="2023-07-20T00:00:00"/>
    <s v="https://www.instagram.com/reel/Cu60dPVAIuw/"/>
    <x v="0"/>
    <m/>
    <s v="Lifetime"/>
    <n v="22606"/>
    <n v="18282"/>
    <n v="149"/>
    <n v="41"/>
    <n v="9285"/>
    <n v="804"/>
    <n v="9"/>
    <n v="496"/>
    <x v="0"/>
    <x v="0"/>
    <n v="0.41073166415995754"/>
    <n v="1.9937643583852971E-2"/>
  </r>
  <r>
    <x v="134"/>
    <n v="1.78414445699532E+16"/>
    <s v="dataanalystduo"/>
    <s v="Kalpesh Ghadigaonkar &amp; Aditi Gangar"/>
    <x v="132"/>
    <n v="0"/>
    <d v="2023-08-04T00:00:00"/>
    <s v="https://www.instagram.com/p/CqzZ87TL-Nd/"/>
    <x v="2"/>
    <m/>
    <s v="Lifetime"/>
    <n v="35057"/>
    <n v="31629"/>
    <n v="41"/>
    <n v="7"/>
    <n v="0"/>
    <n v="591"/>
    <n v="88"/>
    <n v="210"/>
    <x v="1"/>
    <x v="0"/>
    <n v="0"/>
    <n v="7.3508489044863895E-3"/>
  </r>
  <r>
    <x v="135"/>
    <n v="1.78414445699532E+16"/>
    <s v="dataanalystduo"/>
    <s v="Kalpesh Ghadigaonkar &amp; Aditi Gangar"/>
    <x v="133"/>
    <n v="23"/>
    <d v="2023-08-05T00:00:00"/>
    <s v="https://www.instagram.com/reel/Cr-8yiiLJ1N/"/>
    <x v="0"/>
    <m/>
    <s v="Lifetime"/>
    <n v="62193"/>
    <n v="51412"/>
    <n v="676"/>
    <n v="112"/>
    <n v="30262"/>
    <n v="1953"/>
    <n v="8"/>
    <n v="3550"/>
    <x v="2"/>
    <x v="0"/>
    <n v="0.48658209123213225"/>
    <n v="3.0085388625223683E-2"/>
  </r>
  <r>
    <x v="136"/>
    <n v="1.78414445699532E+16"/>
    <s v="dataanalystduo"/>
    <s v="Kalpesh Ghadigaonkar &amp; Aditi Gangar"/>
    <x v="134"/>
    <n v="0"/>
    <d v="2023-08-06T00:00:00"/>
    <s v="https://www.instagram.com/p/CtPDoCOPnfr/"/>
    <x v="2"/>
    <m/>
    <s v="Lifetime"/>
    <n v="14478"/>
    <n v="13062"/>
    <n v="23"/>
    <n v="3"/>
    <n v="0"/>
    <n v="186"/>
    <n v="27"/>
    <n v="72"/>
    <x v="1"/>
    <x v="0"/>
    <n v="0"/>
    <n v="5.8949624866023575E-3"/>
  </r>
  <r>
    <x v="137"/>
    <n v="1.78414445699532E+16"/>
    <s v="dataanalystduo"/>
    <s v="Kalpesh Ghadigaonkar &amp; Aditi Gangar"/>
    <x v="135"/>
    <n v="70"/>
    <d v="2023-08-09T00:00:00"/>
    <s v="https://www.instagram.com/reel/CvuKhgJsD0y/"/>
    <x v="0"/>
    <m/>
    <s v="Lifetime"/>
    <n v="9277"/>
    <n v="7816"/>
    <n v="4"/>
    <n v="15"/>
    <n v="13449"/>
    <n v="340"/>
    <n v="3"/>
    <n v="16"/>
    <x v="0"/>
    <x v="1"/>
    <n v="1.4497143473105529"/>
    <n v="1.1610798362333676E-2"/>
  </r>
  <r>
    <x v="138"/>
    <n v="1.78414445699532E+16"/>
    <s v="dataanalystduo"/>
    <s v="Kalpesh Ghadigaonkar &amp; Aditi Gangar"/>
    <x v="136"/>
    <n v="49"/>
    <d v="2023-08-13T00:00:00"/>
    <s v="https://www.instagram.com/reel/Cv4xXTptvZ9/"/>
    <x v="0"/>
    <m/>
    <s v="Lifetime"/>
    <n v="31921"/>
    <n v="29106"/>
    <n v="461"/>
    <n v="15"/>
    <n v="30811"/>
    <n v="1286"/>
    <n v="6"/>
    <n v="1352"/>
    <x v="0"/>
    <x v="0"/>
    <n v="0.96522665330033519"/>
    <n v="2.6669758812615955E-2"/>
  </r>
  <r>
    <x v="139"/>
    <n v="1.78414445699532E+16"/>
    <s v="dataanalystduo"/>
    <s v="Kalpesh Ghadigaonkar &amp; Aditi Gangar"/>
    <x v="137"/>
    <n v="28"/>
    <d v="2023-08-16T00:00:00"/>
    <s v="https://www.instagram.com/reel/CwAMtRPtXU0/"/>
    <x v="0"/>
    <m/>
    <s v="Lifetime"/>
    <n v="174471"/>
    <n v="161768"/>
    <n v="1878"/>
    <n v="2497"/>
    <n v="171834"/>
    <n v="5840"/>
    <n v="27"/>
    <n v="7252"/>
    <x v="2"/>
    <x v="0"/>
    <n v="0.98488574032360676"/>
    <n v="2.3176709856090202E-2"/>
  </r>
  <r>
    <x v="140"/>
    <n v="1.78414445699532E+16"/>
    <s v="dataanalystduo"/>
    <s v="Kalpesh Ghadigaonkar &amp; Aditi Gangar"/>
    <x v="138"/>
    <n v="22"/>
    <d v="2023-08-19T00:00:00"/>
    <s v="https://www.instagram.com/reel/CwH3jDtRZZN/"/>
    <x v="0"/>
    <m/>
    <s v="Lifetime"/>
    <n v="258864"/>
    <n v="236596"/>
    <n v="4252"/>
    <n v="1087"/>
    <n v="258615"/>
    <n v="7979"/>
    <n v="32"/>
    <n v="12359"/>
    <x v="2"/>
    <x v="0"/>
    <n v="0.9990381049508622"/>
    <n v="2.6016923363032341E-2"/>
  </r>
  <r>
    <x v="141"/>
    <n v="1.78414445699532E+16"/>
    <s v="dataanalystduo"/>
    <s v="Kalpesh Ghadigaonkar &amp; Aditi Gangar"/>
    <x v="139"/>
    <n v="56"/>
    <d v="2023-08-24T00:00:00"/>
    <s v="https://www.instagram.com/reel/CwVOaCCAu9R/"/>
    <x v="0"/>
    <m/>
    <s v="Lifetime"/>
    <n v="8085"/>
    <n v="7133"/>
    <n v="10"/>
    <n v="4"/>
    <n v="8120"/>
    <n v="255"/>
    <n v="4"/>
    <n v="43"/>
    <x v="0"/>
    <x v="1"/>
    <n v="1.0043290043290043"/>
    <n v="1.0935090424786206E-2"/>
  </r>
  <r>
    <x v="142"/>
    <n v="1.78414445699532E+16"/>
    <s v="dataanalystduo"/>
    <s v="Kalpesh Ghadigaonkar &amp; Aditi Gangar"/>
    <x v="140"/>
    <n v="7"/>
    <d v="2023-08-27T00:00:00"/>
    <s v="https://www.instagram.com/reel/Cwci1C6gpQQ/"/>
    <x v="0"/>
    <m/>
    <s v="Lifetime"/>
    <n v="41113"/>
    <n v="35064"/>
    <n v="252"/>
    <n v="1"/>
    <n v="39907"/>
    <n v="1216"/>
    <n v="9"/>
    <n v="1580"/>
    <x v="1"/>
    <x v="0"/>
    <n v="0.97066621263347364"/>
    <n v="2.1795859000684464E-2"/>
  </r>
  <r>
    <x v="143"/>
    <n v="1.78414445699532E+16"/>
    <s v="dataanalystduo"/>
    <s v="Kalpesh Ghadigaonkar &amp; Aditi Gangar"/>
    <x v="141"/>
    <n v="58"/>
    <d v="2023-08-28T00:00:00"/>
    <s v="https://www.instagram.com/reel/CwfhdgaOsFq/"/>
    <x v="0"/>
    <m/>
    <s v="Lifetime"/>
    <n v="16253"/>
    <n v="12738"/>
    <n v="14"/>
    <n v="9"/>
    <n v="15531"/>
    <n v="531"/>
    <n v="9"/>
    <n v="96"/>
    <x v="0"/>
    <x v="0"/>
    <n v="0.95557743185873378"/>
    <n v="1.2757104726016643E-2"/>
  </r>
  <r>
    <x v="144"/>
    <n v="1.78414445699532E+16"/>
    <s v="dataanalystduo"/>
    <s v="Kalpesh Ghadigaonkar &amp; Aditi Gangar"/>
    <x v="142"/>
    <n v="0"/>
    <d v="2023-08-30T00:00:00"/>
    <s v="https://www.instagram.com/p/CwmXga9gq9q/"/>
    <x v="2"/>
    <m/>
    <s v="Lifetime"/>
    <n v="52939"/>
    <n v="48745"/>
    <n v="116"/>
    <n v="7"/>
    <n v="0"/>
    <n v="2943"/>
    <n v="17"/>
    <n v="1203"/>
    <x v="1"/>
    <x v="0"/>
    <n v="0"/>
    <n v="2.1945840599035801E-2"/>
  </r>
  <r>
    <x v="145"/>
    <n v="1.78414445699532E+16"/>
    <s v="dataanalystduo"/>
    <s v="Kalpesh Ghadigaonkar &amp; Aditi Gangar"/>
    <x v="143"/>
    <n v="6"/>
    <d v="2023-09-01T00:00:00"/>
    <s v="https://www.instagram.com/reel/CwpnwVDNOym/"/>
    <x v="0"/>
    <m/>
    <s v="Lifetime"/>
    <n v="15304"/>
    <n v="12137"/>
    <n v="29"/>
    <n v="2"/>
    <n v="14793"/>
    <n v="312"/>
    <n v="5"/>
    <n v="190"/>
    <x v="1"/>
    <x v="0"/>
    <n v="0.96661003659174072"/>
    <n v="1.1040619592980144E-2"/>
  </r>
  <r>
    <x v="146"/>
    <n v="1.78414445699532E+16"/>
    <s v="dataanalystduo"/>
    <s v="Kalpesh Ghadigaonkar &amp; Aditi Gangar"/>
    <x v="144"/>
    <n v="10"/>
    <d v="2023-09-16T00:00:00"/>
    <s v="https://www.instagram.com/reel/CxP6BDbrjLU/"/>
    <x v="0"/>
    <m/>
    <s v="Lifetime"/>
    <n v="33294"/>
    <n v="26820"/>
    <n v="125"/>
    <n v="4"/>
    <n v="31051"/>
    <n v="1194"/>
    <n v="41"/>
    <n v="901"/>
    <x v="1"/>
    <x v="0"/>
    <n v="0.93263050399471381"/>
    <n v="2.1075689783743475E-2"/>
  </r>
  <r>
    <x v="147"/>
    <n v="1.78414445699532E+16"/>
    <s v="dataanalystduo"/>
    <s v="Kalpesh Ghadigaonkar &amp; Aditi Gangar"/>
    <x v="145"/>
    <n v="0"/>
    <d v="2023-09-18T00:00:00"/>
    <s v="https://www.instagram.com/p/CxVM3swNzQl/"/>
    <x v="1"/>
    <m/>
    <s v="Lifetime"/>
    <n v="14518"/>
    <n v="11140"/>
    <n v="2"/>
    <n v="1"/>
    <n v="0"/>
    <n v="415"/>
    <n v="12"/>
    <n v="7"/>
    <x v="1"/>
    <x v="0"/>
    <n v="0"/>
    <n v="9.7845601436265701E-3"/>
  </r>
  <r>
    <x v="148"/>
    <n v="1.78414445699532E+16"/>
    <s v="dataanalystduo"/>
    <s v="Kalpesh Ghadigaonkar &amp; Aditi Gangar"/>
    <x v="146"/>
    <n v="0"/>
    <d v="2023-09-22T00:00:00"/>
    <s v="https://www.instagram.com/p/CxfoFVdg6H9/"/>
    <x v="2"/>
    <m/>
    <s v="Lifetime"/>
    <n v="7883"/>
    <n v="6999"/>
    <n v="4"/>
    <n v="1"/>
    <n v="0"/>
    <n v="165"/>
    <n v="1"/>
    <n v="31"/>
    <x v="1"/>
    <x v="0"/>
    <n v="0"/>
    <n v="7.1795970852978992E-3"/>
  </r>
  <r>
    <x v="149"/>
    <n v="1.78414445699532E+16"/>
    <s v="dataanalystduo"/>
    <s v="Kalpesh Ghadigaonkar &amp; Aditi Gangar"/>
    <x v="147"/>
    <n v="9"/>
    <d v="2023-09-26T00:00:00"/>
    <s v="https://www.instagram.com/reel/CxpxGCGNmT-/"/>
    <x v="0"/>
    <m/>
    <s v="Lifetime"/>
    <n v="15979"/>
    <n v="14230"/>
    <n v="60"/>
    <n v="8"/>
    <n v="15287"/>
    <n v="530"/>
    <n v="113"/>
    <n v="506"/>
    <x v="1"/>
    <x v="0"/>
    <n v="0.95669315977220104"/>
    <n v="2.1240337315530568E-2"/>
  </r>
  <r>
    <x v="150"/>
    <n v="1.78414445699532E+16"/>
    <s v="dataanalystduo"/>
    <s v="Kalpesh Ghadigaonkar &amp; Aditi Gangar"/>
    <x v="148"/>
    <n v="53"/>
    <d v="2023-09-27T00:00:00"/>
    <s v="https://www.instagram.com/reel/CxuWUVBtlq-/"/>
    <x v="0"/>
    <m/>
    <s v="Lifetime"/>
    <n v="8991"/>
    <n v="7013"/>
    <n v="5"/>
    <n v="3"/>
    <n v="8497"/>
    <n v="183"/>
    <n v="1"/>
    <n v="9"/>
    <x v="0"/>
    <x v="0"/>
    <n v="0.94505616727838948"/>
    <n v="7.0583202623698852E-3"/>
  </r>
  <r>
    <x v="151"/>
    <n v="1.78414445699532E+16"/>
    <s v="dataanalystduo"/>
    <s v="Kalpesh Ghadigaonkar &amp; Aditi Gangar"/>
    <x v="149"/>
    <n v="0"/>
    <d v="2023-09-30T00:00:00"/>
    <s v="https://www.instagram.com/p/Cx0eYC0PZzw/"/>
    <x v="1"/>
    <m/>
    <s v="Lifetime"/>
    <n v="109308"/>
    <n v="85641"/>
    <n v="2023"/>
    <n v="106"/>
    <n v="0"/>
    <n v="2905"/>
    <n v="25"/>
    <n v="7992"/>
    <x v="1"/>
    <x v="0"/>
    <n v="0"/>
    <n v="3.7788559218131498E-2"/>
  </r>
  <r>
    <x v="152"/>
    <n v="1.78414445699532E+16"/>
    <s v="dataanalystduo"/>
    <s v="Kalpesh Ghadigaonkar &amp; Aditi Gangar"/>
    <x v="150"/>
    <n v="73"/>
    <d v="2023-10-02T00:00:00"/>
    <s v="https://www.instagram.com/reel/Cx5VoYPt1Bq/"/>
    <x v="0"/>
    <m/>
    <s v="Lifetime"/>
    <n v="15816"/>
    <n v="12695"/>
    <n v="37"/>
    <n v="2"/>
    <n v="14847"/>
    <n v="776"/>
    <n v="26"/>
    <n v="169"/>
    <x v="0"/>
    <x v="0"/>
    <n v="0.93873292867981795"/>
    <n v="1.9850334777471446E-2"/>
  </r>
  <r>
    <x v="153"/>
    <n v="1.78414445699532E+16"/>
    <s v="dataanalystduo"/>
    <s v="Kalpesh Ghadigaonkar &amp; Aditi Gangar"/>
    <x v="151"/>
    <n v="76"/>
    <d v="2023-10-03T00:00:00"/>
    <s v="https://www.instagram.com/reel/Cx7-YRYNbWD/"/>
    <x v="0"/>
    <m/>
    <s v="Lifetime"/>
    <n v="14522"/>
    <n v="11596"/>
    <n v="56"/>
    <n v="10"/>
    <n v="14032"/>
    <n v="689"/>
    <n v="5"/>
    <n v="190"/>
    <x v="0"/>
    <x v="0"/>
    <n v="0.96625809117201489"/>
    <n v="2.0265608830631249E-2"/>
  </r>
  <r>
    <x v="154"/>
    <n v="1.78414445699532E+16"/>
    <s v="dataanalystduo"/>
    <s v="Kalpesh Ghadigaonkar &amp; Aditi Gangar"/>
    <x v="152"/>
    <n v="55"/>
    <d v="2023-10-04T00:00:00"/>
    <s v="https://www.instagram.com/reel/Cx-nhMqvDAj/"/>
    <x v="0"/>
    <m/>
    <s v="Lifetime"/>
    <n v="78792"/>
    <n v="71678"/>
    <n v="712"/>
    <n v="886"/>
    <n v="76369"/>
    <n v="2817"/>
    <n v="58"/>
    <n v="2440"/>
    <x v="0"/>
    <x v="0"/>
    <n v="0.96924814702000206"/>
    <n v="2.1021094338569718E-2"/>
  </r>
  <r>
    <x v="155"/>
    <n v="1.78414445699532E+16"/>
    <s v="dataanalystduo"/>
    <s v="Kalpesh Ghadigaonkar &amp; Aditi Gangar"/>
    <x v="153"/>
    <n v="38"/>
    <d v="2023-10-05T00:00:00"/>
    <s v="https://www.instagram.com/reel/CyBQ5K2vnq_/"/>
    <x v="0"/>
    <m/>
    <s v="Lifetime"/>
    <n v="19559"/>
    <n v="17381"/>
    <n v="112"/>
    <n v="5"/>
    <n v="18762"/>
    <n v="991"/>
    <n v="13"/>
    <n v="672"/>
    <x v="0"/>
    <x v="0"/>
    <n v="0.95925149547522881"/>
    <n v="2.5717737759622578E-2"/>
  </r>
  <r>
    <x v="156"/>
    <n v="1.78414445699532E+16"/>
    <s v="dataanalystduo"/>
    <s v="Kalpesh Ghadigaonkar &amp; Aditi Gangar"/>
    <x v="154"/>
    <n v="7"/>
    <d v="2023-10-06T00:00:00"/>
    <s v="https://www.instagram.com/reel/CyDoCpmtV8B/"/>
    <x v="0"/>
    <m/>
    <s v="Lifetime"/>
    <n v="23458"/>
    <n v="20069"/>
    <n v="217"/>
    <n v="1"/>
    <n v="22609"/>
    <n v="747"/>
    <n v="6"/>
    <n v="886"/>
    <x v="1"/>
    <x v="0"/>
    <n v="0.9638076562366783"/>
    <n v="2.3120235188599333E-2"/>
  </r>
  <r>
    <x v="157"/>
    <n v="1.78414445699532E+16"/>
    <s v="dataanalystduo"/>
    <s v="Kalpesh Ghadigaonkar &amp; Aditi Gangar"/>
    <x v="155"/>
    <n v="51"/>
    <d v="2023-10-09T00:00:00"/>
    <s v="https://www.instagram.com/reel/CyLgVlmrz7A/"/>
    <x v="0"/>
    <m/>
    <s v="Lifetime"/>
    <n v="33700"/>
    <n v="31115"/>
    <n v="184"/>
    <n v="17"/>
    <n v="32074"/>
    <n v="1502"/>
    <n v="91"/>
    <n v="878"/>
    <x v="0"/>
    <x v="0"/>
    <n v="0.9517507418397626"/>
    <n v="2.1332154909207778E-2"/>
  </r>
  <r>
    <x v="158"/>
    <n v="1.78414445699532E+16"/>
    <s v="dataanalystduo"/>
    <s v="Kalpesh Ghadigaonkar &amp; Aditi Gangar"/>
    <x v="156"/>
    <n v="10"/>
    <d v="2023-10-10T00:00:00"/>
    <s v="https://www.instagram.com/reel/CyOHn3aNBO5/"/>
    <x v="0"/>
    <m/>
    <s v="Lifetime"/>
    <n v="23876"/>
    <n v="19536"/>
    <n v="7"/>
    <n v="4"/>
    <n v="22829"/>
    <n v="938"/>
    <n v="25"/>
    <n v="60"/>
    <x v="1"/>
    <x v="0"/>
    <n v="0.95614843357346291"/>
    <n v="1.3180794430794431E-2"/>
  </r>
  <r>
    <x v="159"/>
    <n v="1.78414445699532E+16"/>
    <s v="dataanalystduo"/>
    <s v="Kalpesh Ghadigaonkar &amp; Aditi Gangar"/>
    <x v="157"/>
    <n v="7"/>
    <d v="2023-10-11T00:00:00"/>
    <s v="https://www.instagram.com/reel/CyQjIHStnDa/"/>
    <x v="0"/>
    <m/>
    <s v="Lifetime"/>
    <n v="21033"/>
    <n v="19239"/>
    <n v="90"/>
    <n v="11"/>
    <n v="20177"/>
    <n v="471"/>
    <n v="3"/>
    <n v="539"/>
    <x v="1"/>
    <x v="0"/>
    <n v="0.9593020491608425"/>
    <n v="1.4332865533551641E-2"/>
  </r>
  <r>
    <x v="160"/>
    <n v="1.78414445699532E+16"/>
    <s v="dataanalystduo"/>
    <s v="Kalpesh Ghadigaonkar &amp; Aditi Gangar"/>
    <x v="158"/>
    <n v="45"/>
    <d v="2023-10-13T00:00:00"/>
    <s v="https://www.instagram.com/reel/CyV7vbztAdg/"/>
    <x v="0"/>
    <m/>
    <s v="Lifetime"/>
    <n v="15213"/>
    <n v="13619"/>
    <n v="19"/>
    <n v="3"/>
    <n v="14132"/>
    <n v="723"/>
    <n v="23"/>
    <n v="141"/>
    <x v="0"/>
    <x v="0"/>
    <n v="0.92894235193584429"/>
    <n v="1.6631177032087524E-2"/>
  </r>
  <r>
    <x v="161"/>
    <n v="1.78414445699532E+16"/>
    <s v="dataanalystduo"/>
    <s v="Kalpesh Ghadigaonkar &amp; Aditi Gangar"/>
    <x v="159"/>
    <n v="73"/>
    <d v="2023-10-14T00:00:00"/>
    <s v="https://www.instagram.com/reel/CyYizYxNc3U/"/>
    <x v="0"/>
    <m/>
    <s v="Lifetime"/>
    <n v="11510"/>
    <n v="8673"/>
    <n v="30"/>
    <n v="3"/>
    <n v="12382"/>
    <n v="447"/>
    <n v="20"/>
    <n v="107"/>
    <x v="0"/>
    <x v="1"/>
    <n v="1.0757602085143354"/>
    <n v="1.7410353972097312E-2"/>
  </r>
  <r>
    <x v="162"/>
    <n v="1.78414445699532E+16"/>
    <s v="dataanalystduo"/>
    <s v="Kalpesh Ghadigaonkar &amp; Aditi Gangar"/>
    <x v="160"/>
    <n v="83"/>
    <d v="2023-10-15T00:00:00"/>
    <s v="https://www.instagram.com/reel/CybBtJnvAaT/"/>
    <x v="0"/>
    <m/>
    <s v="Lifetime"/>
    <n v="13486"/>
    <n v="11510"/>
    <n v="63"/>
    <n v="2"/>
    <n v="12378"/>
    <n v="655"/>
    <n v="17"/>
    <n v="282"/>
    <x v="0"/>
    <x v="0"/>
    <n v="0.91784072371348069"/>
    <n v="2.2089487402258908E-2"/>
  </r>
  <r>
    <x v="163"/>
    <n v="1.78414445699532E+16"/>
    <s v="dataanalystduo"/>
    <s v="Kalpesh Ghadigaonkar &amp; Aditi Gangar"/>
    <x v="161"/>
    <n v="29"/>
    <d v="2023-10-16T00:00:00"/>
    <s v="https://www.instagram.com/reel/Cydbg8JtWC5/"/>
    <x v="0"/>
    <m/>
    <s v="Lifetime"/>
    <n v="12690"/>
    <n v="9768"/>
    <n v="27"/>
    <n v="0"/>
    <n v="11570"/>
    <n v="450"/>
    <n v="14"/>
    <n v="171"/>
    <x v="2"/>
    <x v="0"/>
    <n v="0.91174152876280534"/>
    <n v="1.6943079443079441E-2"/>
  </r>
  <r>
    <x v="164"/>
    <n v="1.78414445699532E+16"/>
    <s v="dataanalystduo"/>
    <s v="Kalpesh Ghadigaonkar &amp; Aditi Gangar"/>
    <x v="162"/>
    <n v="56"/>
    <d v="2023-10-17T00:00:00"/>
    <s v="https://www.instagram.com/reel/CygIikxvfp5/"/>
    <x v="0"/>
    <m/>
    <s v="Lifetime"/>
    <n v="18740"/>
    <n v="15097"/>
    <n v="11"/>
    <n v="1"/>
    <n v="16933"/>
    <n v="674"/>
    <n v="22"/>
    <n v="68"/>
    <x v="0"/>
    <x v="0"/>
    <n v="0.90357524012806834"/>
    <n v="1.2833675564681724E-2"/>
  </r>
  <r>
    <x v="165"/>
    <n v="1.78414445699532E+16"/>
    <s v="dataanalystduo"/>
    <s v="Kalpesh Ghadigaonkar &amp; Aditi Gangar"/>
    <x v="163"/>
    <n v="20"/>
    <d v="2023-10-18T00:00:00"/>
    <s v="https://www.instagram.com/reel/Cyiq8JOv9Nm/"/>
    <x v="0"/>
    <m/>
    <s v="Lifetime"/>
    <n v="10339"/>
    <n v="8784"/>
    <n v="73"/>
    <n v="3"/>
    <n v="9334"/>
    <n v="423"/>
    <n v="2"/>
    <n v="165"/>
    <x v="2"/>
    <x v="0"/>
    <n v="0.90279524131927658"/>
    <n v="1.886953551912568E-2"/>
  </r>
  <r>
    <x v="166"/>
    <n v="1.78414445699532E+16"/>
    <s v="dataanalystduo"/>
    <s v="Kalpesh Ghadigaonkar &amp; Aditi Gangar"/>
    <x v="164"/>
    <n v="14"/>
    <d v="2023-10-19T00:00:00"/>
    <s v="https://www.instagram.com/reel/CylbqZqvMzn/"/>
    <x v="0"/>
    <m/>
    <s v="Lifetime"/>
    <n v="31735"/>
    <n v="28745"/>
    <n v="305"/>
    <n v="33"/>
    <n v="28797"/>
    <n v="933"/>
    <n v="14"/>
    <n v="1237"/>
    <x v="2"/>
    <x v="0"/>
    <n v="0.90742082873798646"/>
    <n v="2.1647242998782398E-2"/>
  </r>
  <r>
    <x v="167"/>
    <n v="1.78414445699532E+16"/>
    <s v="dataanalystduo"/>
    <s v="Kalpesh Ghadigaonkar &amp; Aditi Gangar"/>
    <x v="165"/>
    <n v="0"/>
    <d v="2023-10-20T00:00:00"/>
    <s v="https://www.instagram.com/p/Cyn7d0uveoy/"/>
    <x v="2"/>
    <m/>
    <s v="Lifetime"/>
    <n v="8518"/>
    <n v="7025"/>
    <n v="6"/>
    <n v="0"/>
    <n v="0"/>
    <n v="135"/>
    <n v="3"/>
    <n v="48"/>
    <x v="1"/>
    <x v="0"/>
    <n v="0"/>
    <n v="6.8327402135231318E-3"/>
  </r>
  <r>
    <x v="168"/>
    <n v="1.78414445699532E+16"/>
    <s v="dataanalystduo"/>
    <s v="Kalpesh Ghadigaonkar &amp; Aditi Gangar"/>
    <x v="166"/>
    <n v="8"/>
    <d v="2023-10-23T00:00:00"/>
    <s v="https://www.instagram.com/reel/CyvfrJyPLY6/"/>
    <x v="0"/>
    <m/>
    <s v="Lifetime"/>
    <n v="17614"/>
    <n v="15394"/>
    <n v="135"/>
    <n v="2"/>
    <n v="15683"/>
    <n v="609"/>
    <n v="7"/>
    <n v="901"/>
    <x v="1"/>
    <x v="0"/>
    <n v="0.89037129556034977"/>
    <n v="2.6828634532934909E-2"/>
  </r>
  <r>
    <x v="169"/>
    <n v="1.78414445699532E+16"/>
    <s v="dataanalystduo"/>
    <s v="Kalpesh Ghadigaonkar &amp; Aditi Gangar"/>
    <x v="167"/>
    <n v="44"/>
    <d v="2023-10-24T00:00:00"/>
    <s v="https://www.instagram.com/reel/CyyHTwbv0aw/"/>
    <x v="0"/>
    <m/>
    <s v="Lifetime"/>
    <n v="14284"/>
    <n v="10779"/>
    <n v="17"/>
    <n v="0"/>
    <n v="12688"/>
    <n v="450"/>
    <n v="11"/>
    <n v="38"/>
    <x v="0"/>
    <x v="0"/>
    <n v="0.88826659199103897"/>
    <n v="1.1967715001391594E-2"/>
  </r>
  <r>
    <x v="170"/>
    <n v="1.78414445699532E+16"/>
    <s v="dataanalystduo"/>
    <s v="Kalpesh Ghadigaonkar &amp; Aditi Gangar"/>
    <x v="168"/>
    <n v="7"/>
    <d v="2023-10-25T00:00:00"/>
    <s v="https://www.instagram.com/reel/Cy0fy75vshN/"/>
    <x v="0"/>
    <m/>
    <s v="Lifetime"/>
    <n v="15897"/>
    <n v="13580"/>
    <n v="36"/>
    <n v="3"/>
    <n v="14485"/>
    <n v="612"/>
    <n v="16"/>
    <n v="51"/>
    <x v="1"/>
    <x v="0"/>
    <n v="0.91117820972510533"/>
    <n v="1.3162739322533137E-2"/>
  </r>
  <r>
    <x v="171"/>
    <n v="1.78414445699532E+16"/>
    <s v="dataanalystduo"/>
    <s v="Kalpesh Ghadigaonkar &amp; Aditi Gangar"/>
    <x v="169"/>
    <n v="28"/>
    <d v="2023-10-26T00:00:00"/>
    <s v="https://www.instagram.com/reel/Cy3KdK-t6bk/"/>
    <x v="0"/>
    <m/>
    <s v="Lifetime"/>
    <n v="37991"/>
    <n v="34714"/>
    <n v="156"/>
    <n v="10"/>
    <n v="35122"/>
    <n v="1579"/>
    <n v="289"/>
    <n v="905"/>
    <x v="2"/>
    <x v="0"/>
    <n v="0.92448211418493853"/>
    <n v="2.1093795010658521E-2"/>
  </r>
  <r>
    <x v="172"/>
    <n v="1.78414445699532E+16"/>
    <s v="dataanalystduo"/>
    <s v="Kalpesh Ghadigaonkar &amp; Aditi Gangar"/>
    <x v="170"/>
    <n v="19"/>
    <d v="2023-10-27T00:00:00"/>
    <s v="https://www.instagram.com/reel/Cy55_Eity51/"/>
    <x v="0"/>
    <m/>
    <s v="Lifetime"/>
    <n v="5962"/>
    <n v="5573"/>
    <n v="13"/>
    <n v="0"/>
    <n v="6129"/>
    <n v="314"/>
    <n v="1"/>
    <n v="62"/>
    <x v="2"/>
    <x v="1"/>
    <n v="1.0280107346528011"/>
    <n v="1.7495065494347747E-2"/>
  </r>
  <r>
    <x v="173"/>
    <n v="1.78414445699532E+16"/>
    <s v="dataanalystduo"/>
    <s v="Kalpesh Ghadigaonkar &amp; Aditi Gangar | Data Analytics"/>
    <x v="171"/>
    <n v="0"/>
    <d v="2023-11-01T00:00:00"/>
    <s v="https://www.instagram.com/p/CzGVdqtggph/"/>
    <x v="1"/>
    <m/>
    <s v="Lifetime"/>
    <n v="12135"/>
    <n v="10023"/>
    <n v="3"/>
    <n v="1"/>
    <m/>
    <n v="387"/>
    <n v="6"/>
    <n v="35"/>
    <x v="1"/>
    <x v="0"/>
    <n v="0"/>
    <n v="1.0750274368951412E-2"/>
  </r>
  <r>
    <x v="174"/>
    <n v="1.78414445699532E+16"/>
    <s v="dataanalystduo"/>
    <s v="Kalpesh Ghadigaonkar &amp; Aditi Gangar | Data Analytics"/>
    <x v="172"/>
    <n v="35"/>
    <d v="2023-11-02T00:00:00"/>
    <s v="https://www.instagram.com/reel/CzJGAAfPidp/"/>
    <x v="0"/>
    <m/>
    <s v="Lifetime"/>
    <n v="15885"/>
    <n v="13674"/>
    <n v="73"/>
    <n v="3"/>
    <n v="22486"/>
    <n v="526"/>
    <n v="14"/>
    <n v="313"/>
    <x v="0"/>
    <x v="1"/>
    <n v="1.4155492603084672"/>
    <n v="1.6929940032177855E-2"/>
  </r>
  <r>
    <x v="175"/>
    <n v="1.78414445699532E+16"/>
    <s v="dataanalystduo"/>
    <s v="Kalpesh Ghadigaonkar &amp; Aditi Gangar | Data Analytics"/>
    <x v="173"/>
    <n v="32"/>
    <d v="2023-11-04T00:00:00"/>
    <s v="https://www.instagram.com/reel/CzOUaAZtmcC/"/>
    <x v="0"/>
    <m/>
    <s v="Lifetime"/>
    <n v="8627"/>
    <n v="7994"/>
    <n v="4"/>
    <n v="2"/>
    <n v="13472"/>
    <n v="320"/>
    <n v="10"/>
    <n v="17"/>
    <x v="0"/>
    <x v="1"/>
    <n v="1.5616089022835284"/>
    <n v="1.0976982737052788E-2"/>
  </r>
  <r>
    <x v="176"/>
    <n v="1.78414445699532E+16"/>
    <s v="dataanalystduo"/>
    <s v="Kalpesh Ghadigaonkar &amp; Aditi Gangar | Data Analytics"/>
    <x v="174"/>
    <n v="4"/>
    <d v="2023-11-07T00:00:00"/>
    <s v="https://www.instagram.com/reel/CzWOofxva93/"/>
    <x v="0"/>
    <m/>
    <s v="Lifetime"/>
    <n v="17080"/>
    <n v="15343"/>
    <n v="135"/>
    <n v="12"/>
    <n v="30152"/>
    <n v="522"/>
    <n v="1"/>
    <n v="644"/>
    <x v="1"/>
    <x v="1"/>
    <n v="1.7653395784543326"/>
    <n v="2.121488626735319E-2"/>
  </r>
  <r>
    <x v="177"/>
    <n v="1.78414445699532E+16"/>
    <s v="dataanalystduo"/>
    <s v="Kalpesh Ghadigaonkar &amp; Aditi Gangar | Data Analytics"/>
    <x v="175"/>
    <n v="31"/>
    <d v="2023-11-08T00:00:00"/>
    <s v="https://www.instagram.com/reel/CzYrW9tPWvk/"/>
    <x v="0"/>
    <m/>
    <s v="Lifetime"/>
    <n v="68862"/>
    <n v="63502"/>
    <n v="974"/>
    <n v="495"/>
    <n v="87514"/>
    <n v="2818"/>
    <n v="48"/>
    <n v="3106"/>
    <x v="0"/>
    <x v="1"/>
    <n v="1.2708605617031163"/>
    <n v="2.7345595414317657E-2"/>
  </r>
  <r>
    <x v="178"/>
    <n v="1.78414445699532E+16"/>
    <s v="dataanalystduo"/>
    <s v="Kalpesh Ghadigaonkar &amp; Aditi Gangar | Data Analytics"/>
    <x v="176"/>
    <n v="45"/>
    <d v="2023-11-10T00:00:00"/>
    <s v="https://www.instagram.com/reel/Czdv378Nnaw/"/>
    <x v="0"/>
    <m/>
    <s v="Lifetime"/>
    <n v="23579"/>
    <n v="19997"/>
    <n v="98"/>
    <n v="46"/>
    <n v="31954"/>
    <n v="1181"/>
    <n v="14"/>
    <n v="410"/>
    <x v="0"/>
    <x v="1"/>
    <n v="1.3551889393104033"/>
    <n v="2.1290693604040605E-2"/>
  </r>
  <r>
    <x v="179"/>
    <n v="1.78414445699532E+16"/>
    <s v="dataanalystduo"/>
    <s v="Kalpesh Ghadigaonkar &amp; Aditi Gangar | Data Analytics"/>
    <x v="177"/>
    <n v="41"/>
    <d v="2023-11-12T00:00:00"/>
    <s v="https://www.instagram.com/reel/Czi7jptNiVd/"/>
    <x v="0"/>
    <m/>
    <s v="Lifetime"/>
    <n v="12102"/>
    <n v="10240"/>
    <n v="40"/>
    <n v="13"/>
    <n v="16373"/>
    <n v="390"/>
    <n v="0"/>
    <n v="151"/>
    <x v="0"/>
    <x v="1"/>
    <n v="1.3529168732440919"/>
    <n v="1.41845703125E-2"/>
  </r>
  <r>
    <x v="180"/>
    <n v="1.78414445699532E+16"/>
    <s v="dataanalystduo"/>
    <s v="Kalpesh Ghadigaonkar &amp; Aditi Gangar | Data Analytics"/>
    <x v="178"/>
    <n v="38"/>
    <d v="2023-11-14T00:00:00"/>
    <s v="https://www.instagram.com/reel/CzoP-LON7rQ/"/>
    <x v="0"/>
    <m/>
    <s v="Lifetime"/>
    <n v="15810"/>
    <n v="13317"/>
    <n v="112"/>
    <n v="6"/>
    <n v="20720"/>
    <n v="452"/>
    <n v="2"/>
    <n v="384"/>
    <x v="0"/>
    <x v="1"/>
    <n v="1.3105629348513599"/>
    <n v="1.7834347075167081E-2"/>
  </r>
  <r>
    <x v="181"/>
    <n v="1.78414445699532E+16"/>
    <s v="dataanalystduo"/>
    <s v="Kalpesh Ghadigaonkar &amp; Aditi Gangar | Data Analytics"/>
    <x v="179"/>
    <n v="36"/>
    <d v="2023-11-16T00:00:00"/>
    <s v="https://www.instagram.com/reel/CztWxlFrnfB/"/>
    <x v="0"/>
    <m/>
    <s v="Lifetime"/>
    <n v="10540"/>
    <n v="8915"/>
    <n v="19"/>
    <n v="2"/>
    <n v="13353"/>
    <n v="162"/>
    <n v="1"/>
    <n v="40"/>
    <x v="0"/>
    <x v="1"/>
    <n v="1.2668880455407969"/>
    <n v="6.2254627033090293E-3"/>
  </r>
  <r>
    <x v="182"/>
    <n v="1.78414445699532E+16"/>
    <s v="dataanalystduo"/>
    <s v="Kalpesh Ghadigaonkar &amp; Aditi Gangar | Data Analytics"/>
    <x v="180"/>
    <n v="49"/>
    <d v="2023-11-23T00:00:00"/>
    <s v="https://www.instagram.com/reel/Cz_RXftrNHT/"/>
    <x v="0"/>
    <m/>
    <s v="Lifetime"/>
    <n v="23439"/>
    <n v="19092"/>
    <n v="114"/>
    <n v="60"/>
    <n v="33007"/>
    <n v="995"/>
    <n v="7"/>
    <n v="268"/>
    <x v="0"/>
    <x v="1"/>
    <n v="1.4082085413200223"/>
    <n v="1.8122773936727423E-2"/>
  </r>
  <r>
    <x v="183"/>
    <n v="1.78414445699532E+16"/>
    <s v="dataanalystduo"/>
    <s v="Kalpesh Ghadigaonkar &amp; Aditi Gangar | Data Analytics"/>
    <x v="181"/>
    <n v="42"/>
    <d v="2023-11-24T00:00:00"/>
    <s v="https://www.instagram.com/reel/C0B4MqXNkRa/"/>
    <x v="0"/>
    <m/>
    <s v="Lifetime"/>
    <n v="26701"/>
    <n v="22401"/>
    <n v="100"/>
    <n v="66"/>
    <n v="33842"/>
    <n v="1077"/>
    <n v="8"/>
    <n v="428"/>
    <x v="0"/>
    <x v="1"/>
    <n v="1.2674431669225872"/>
    <n v="1.8001428507655907E-2"/>
  </r>
  <r>
    <x v="184"/>
    <n v="1.78414445699532E+16"/>
    <s v="dataanalystduo"/>
    <s v="Kalpesh Ghadigaonkar &amp; Aditi Gangar | Data Analytics"/>
    <x v="182"/>
    <n v="45"/>
    <d v="2023-11-26T00:00:00"/>
    <s v="https://www.instagram.com/reel/C0G_yQerF5G/"/>
    <x v="0"/>
    <m/>
    <s v="Lifetime"/>
    <n v="16494"/>
    <n v="14078"/>
    <n v="29"/>
    <n v="48"/>
    <n v="20328"/>
    <n v="419"/>
    <n v="5"/>
    <n v="112"/>
    <x v="0"/>
    <x v="1"/>
    <n v="1.2324481629683521"/>
    <n v="1.0033385424065918E-2"/>
  </r>
  <r>
    <x v="185"/>
    <n v="1.78414445699532E+16"/>
    <s v="dataanalystduo"/>
    <s v="Kalpesh Ghadigaonkar &amp; Aditi Gangar | Data Analytics"/>
    <x v="183"/>
    <n v="50"/>
    <d v="2023-11-28T00:00:00"/>
    <s v="https://www.instagram.com/reel/C0MJSwANlb1/"/>
    <x v="0"/>
    <m/>
    <s v="Lifetime"/>
    <n v="20818"/>
    <n v="16941"/>
    <n v="29"/>
    <n v="46"/>
    <n v="25884"/>
    <n v="638"/>
    <n v="10"/>
    <n v="123"/>
    <x v="0"/>
    <x v="1"/>
    <n v="1.2433471034681525"/>
    <n v="1.1805678531373591E-2"/>
  </r>
  <r>
    <x v="186"/>
    <n v="1.78414445699532E+16"/>
    <s v="dataanalystduo"/>
    <s v="Kalpesh Ghadigaonkar &amp; Aditi Gangar | Data Analytics"/>
    <x v="184"/>
    <n v="10"/>
    <d v="2023-12-07T00:00:00"/>
    <s v="https://www.instagram.com/reel/C0jhVgrtILV/"/>
    <x v="0"/>
    <m/>
    <s v="Lifetime"/>
    <n v="1938154"/>
    <n v="1862853"/>
    <n v="18578"/>
    <n v="11936"/>
    <n v="2735077"/>
    <n v="38901"/>
    <n v="188"/>
    <n v="46882"/>
    <x v="1"/>
    <x v="1"/>
    <n v="1.4111763048756703"/>
    <n v="1.4030763565348419E-2"/>
  </r>
  <r>
    <x v="187"/>
    <n v="1.78414445699532E+16"/>
    <s v="dataanalystduo"/>
    <s v="Kalpesh Ghadigaonkar &amp; Aditi Gangar | Data Analytics"/>
    <x v="185"/>
    <n v="7"/>
    <d v="2023-12-08T00:00:00"/>
    <s v="https://www.instagram.com/reel/C0mCYy4NsXm/"/>
    <x v="0"/>
    <m/>
    <s v="Lifetime"/>
    <n v="283346"/>
    <n v="265645"/>
    <n v="3089"/>
    <n v="2126"/>
    <n v="395432"/>
    <n v="5882"/>
    <n v="122"/>
    <n v="9013"/>
    <x v="1"/>
    <x v="1"/>
    <n v="1.3955799623075675"/>
    <n v="1.7039658190442133E-2"/>
  </r>
  <r>
    <x v="188"/>
    <n v="1.78414445699532E+16"/>
    <s v="dataanalystduo"/>
    <s v="Kalpesh Ghadigaonkar &amp; Aditi Gangar | Data Analytics"/>
    <x v="186"/>
    <n v="8"/>
    <d v="2023-12-09T00:00:00"/>
    <s v="https://www.instagram.com/reel/C0olIt-rjJD/"/>
    <x v="0"/>
    <m/>
    <s v="Lifetime"/>
    <n v="98522"/>
    <n v="90606"/>
    <n v="1158"/>
    <n v="528"/>
    <n v="142552"/>
    <n v="2195"/>
    <n v="12"/>
    <n v="3346"/>
    <x v="1"/>
    <x v="1"/>
    <n v="1.4469052597389416"/>
    <n v="1.8516985630090722E-2"/>
  </r>
  <r>
    <x v="189"/>
    <n v="1.78414445699532E+16"/>
    <s v="dataanalystduo"/>
    <s v="Kalpesh Ghadigaonkar &amp; Aditi Gangar | Data Analytics"/>
    <x v="187"/>
    <n v="11"/>
    <d v="2023-12-10T00:00:00"/>
    <s v="https://www.instagram.com/reel/C0rTRF_vPR0/"/>
    <x v="0"/>
    <m/>
    <s v="Lifetime"/>
    <n v="77522"/>
    <n v="69402"/>
    <n v="826"/>
    <n v="366"/>
    <n v="102350"/>
    <n v="1758"/>
    <n v="15"/>
    <n v="2491"/>
    <x v="2"/>
    <x v="1"/>
    <n v="1.3202703748613296"/>
    <n v="1.8335206478199473E-2"/>
  </r>
  <r>
    <x v="190"/>
    <n v="1.78414445699532E+16"/>
    <s v="dataanalystduo"/>
    <s v="Kalpesh Ghadigaonkar &amp; Aditi Gangar | Data Analytics"/>
    <x v="188"/>
    <n v="6"/>
    <d v="2023-12-11T00:00:00"/>
    <s v="https://www.instagram.com/reel/C0t38I0tJ1O/"/>
    <x v="0"/>
    <m/>
    <s v="Lifetime"/>
    <n v="55614"/>
    <n v="48226"/>
    <n v="320"/>
    <n v="128"/>
    <n v="81083"/>
    <n v="1437"/>
    <n v="9"/>
    <n v="1644"/>
    <x v="1"/>
    <x v="1"/>
    <n v="1.4579602258424138"/>
    <n v="1.7677186579853191E-2"/>
  </r>
  <r>
    <x v="191"/>
    <n v="1.78414445699532E+16"/>
    <s v="dataanalystduo"/>
    <s v="Kalpesh Ghadigaonkar &amp; Aditi Gangar | Data Analytics"/>
    <x v="189"/>
    <n v="9"/>
    <d v="2023-12-12T00:00:00"/>
    <s v="https://www.instagram.com/reel/C0wN6_ONHVE/"/>
    <x v="0"/>
    <m/>
    <s v="Lifetime"/>
    <n v="100272"/>
    <n v="97188"/>
    <n v="776"/>
    <n v="552"/>
    <n v="143938"/>
    <n v="2535"/>
    <n v="16"/>
    <n v="2457"/>
    <x v="1"/>
    <x v="1"/>
    <n v="1.4354755066219882"/>
    <n v="1.4878380046919373E-2"/>
  </r>
  <r>
    <x v="192"/>
    <n v="1.78414445699532E+16"/>
    <s v="dataanalystduo"/>
    <s v="Kalpesh Ghadigaonkar &amp; Aditi Gangar | Data Analytics"/>
    <x v="190"/>
    <n v="11"/>
    <d v="2023-12-13T00:00:00"/>
    <s v="https://www.instagram.com/reel/C0zG8fntZrF/"/>
    <x v="0"/>
    <m/>
    <s v="Lifetime"/>
    <n v="22369"/>
    <n v="20466"/>
    <n v="186"/>
    <n v="65"/>
    <n v="33846"/>
    <n v="574"/>
    <n v="10"/>
    <n v="746"/>
    <x v="2"/>
    <x v="1"/>
    <n v="1.513076132147168"/>
    <n v="1.8518518518518517E-2"/>
  </r>
  <r>
    <x v="193"/>
    <n v="1.78414445699532E+16"/>
    <s v="dataanalystduo"/>
    <s v="Kalpesh Ghadigaonkar &amp; Aditi Gangar | Data Analytics"/>
    <x v="191"/>
    <n v="6"/>
    <d v="2023-12-17T00:00:00"/>
    <s v="https://www.instagram.com/reel/C09EZVigp6x/"/>
    <x v="0"/>
    <m/>
    <s v="Lifetime"/>
    <n v="53160"/>
    <n v="47992"/>
    <n v="664"/>
    <n v="85"/>
    <n v="100005"/>
    <n v="2255"/>
    <n v="29"/>
    <n v="2979"/>
    <x v="1"/>
    <x v="1"/>
    <n v="1.8812076749435667"/>
    <n v="3.0874937489581596E-2"/>
  </r>
  <r>
    <x v="194"/>
    <n v="1.78414445699532E+16"/>
    <s v="dataanalystduo"/>
    <s v="Kalpesh Ghadigaonkar &amp; Aditi Gangar | Data Analytics"/>
    <x v="192"/>
    <n v="10"/>
    <d v="2024-01-16T00:00:00"/>
    <s v="https://www.instagram.com/reel/C2KYPVBvR5I/"/>
    <x v="0"/>
    <m/>
    <s v="Lifetime"/>
    <n v="37301"/>
    <n v="31523"/>
    <n v="180"/>
    <n v="148"/>
    <n v="53554"/>
    <n v="1088"/>
    <n v="2"/>
    <n v="912"/>
    <x v="1"/>
    <x v="1"/>
    <n v="1.4357255837645104"/>
    <n v="1.7304825048377374E-2"/>
  </r>
  <r>
    <x v="195"/>
    <n v="1.78414445699532E+16"/>
    <s v="dataanalystduo"/>
    <s v="Kalpesh Ghadigaonkar &amp; Aditi Gangar | Data Analytics"/>
    <x v="193"/>
    <n v="4"/>
    <d v="2024-01-24T00:00:00"/>
    <s v="https://www.instagram.com/reel/C2e_IGtt6ji/"/>
    <x v="0"/>
    <m/>
    <s v="Lifetime"/>
    <n v="19045"/>
    <n v="15416"/>
    <n v="57"/>
    <n v="15"/>
    <n v="33021"/>
    <n v="473"/>
    <n v="0"/>
    <n v="312"/>
    <x v="1"/>
    <x v="1"/>
    <n v="1.7338409031241795"/>
    <n v="1.3654644525168656E-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s v="How to find a good project idea❓_x000a__x000a_Follow @dataanalystduo _x000a_._x000a_._x000a_#data #dataanalytics #datascience #reels #trendingreels"/>
    <n v="46"/>
    <d v="2022-12-01T00:00:00"/>
    <s v="https://www.instagram.com/reel/Clp84_SD3wK/"/>
    <x v="0"/>
    <m/>
    <s v="Lifetime"/>
    <n v="18340"/>
    <n v="14582"/>
    <n v="52"/>
    <n v="33"/>
    <n v="6634"/>
    <n v="658"/>
    <n v="0"/>
    <n v="357"/>
    <s v="Duration more than 30 secs"/>
    <x v="0"/>
    <x v="0"/>
    <n v="1.8293101083527635E-2"/>
  </r>
  <r>
    <s v="What is Data Analytics❓_x000a__x000a_Follow @dataanalystduo _x000a_._x000a_._x000a_#data #dataanalytics #datascience #reels #trendingreels"/>
    <n v="39"/>
    <d v="2022-12-02T00:00:00"/>
    <s v="https://www.instagram.com/reel/Clshv37Dezb/"/>
    <x v="0"/>
    <m/>
    <s v="Lifetime"/>
    <n v="75594"/>
    <n v="67063"/>
    <n v="745"/>
    <n v="514"/>
    <n v="29253"/>
    <n v="2779"/>
    <n v="38"/>
    <n v="2074"/>
    <s v="Duration more than 30 secs"/>
    <x v="0"/>
    <x v="1"/>
    <n v="2.1010094985312318E-2"/>
  </r>
  <r>
    <s v="Why data is considered as valuable resource?_x000a_._x000a_._x000a_._x000a__x000a_Follow @dataanalystduo _x000a_._x000a_._x000a_#data #dataanalytics #datascience #reels #trendingreels"/>
    <n v="36"/>
    <d v="2022-12-03T00:00:00"/>
    <s v="https://www.instagram.com/reel/ClvGCCAD-vt/"/>
    <x v="0"/>
    <m/>
    <s v="Lifetime"/>
    <n v="11883"/>
    <n v="10646"/>
    <n v="26"/>
    <n v="13"/>
    <n v="4620"/>
    <n v="453"/>
    <n v="3"/>
    <n v="144"/>
    <s v="Duration more than 30 secs"/>
    <x v="0"/>
    <x v="2"/>
    <n v="1.4700356941574301E-2"/>
  </r>
  <r>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n v="45"/>
    <d v="2022-12-05T00:00:00"/>
    <s v="https://www.instagram.com/reel/ClyiQqBjFRZ/"/>
    <x v="0"/>
    <m/>
    <s v="Lifetime"/>
    <n v="24512"/>
    <n v="21258"/>
    <n v="273"/>
    <n v="45"/>
    <n v="10576"/>
    <n v="720"/>
    <n v="7"/>
    <n v="998"/>
    <s v="Duration more than 30 secs"/>
    <x v="0"/>
    <x v="3"/>
    <n v="2.3497036409822182E-2"/>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d v="2022-12-05T00:00:00"/>
    <s v="https://www.instagram.com/reel/Cl0QQbWDITK/"/>
    <x v="0"/>
    <m/>
    <s v="Lifetime"/>
    <n v="20807"/>
    <n v="17167"/>
    <n v="50"/>
    <n v="34"/>
    <n v="7620"/>
    <n v="890"/>
    <n v="16"/>
    <n v="362"/>
    <s v="Duration more than 30 secs"/>
    <x v="0"/>
    <x v="4"/>
    <n v="1.919380206209588E-2"/>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d v="2022-12-06T00:00:00"/>
    <s v="https://www.instagram.com/reel/Cl1bAb-D1_K/"/>
    <x v="0"/>
    <m/>
    <s v="Lifetime"/>
    <n v="24877"/>
    <n v="22810"/>
    <n v="211"/>
    <n v="19"/>
    <n v="11387"/>
    <n v="1025"/>
    <n v="21"/>
    <n v="883"/>
    <s v="Duration more than 30 secs"/>
    <x v="0"/>
    <x v="5"/>
    <n v="2.3454625164401575E-2"/>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d v="2022-12-07T00:00:00"/>
    <s v="https://www.instagram.com/reel/Cl3eVvEDwhN/"/>
    <x v="0"/>
    <m/>
    <s v="Lifetime"/>
    <n v="59832"/>
    <n v="54148"/>
    <n v="517"/>
    <n v="432"/>
    <n v="24647"/>
    <n v="1939"/>
    <n v="17"/>
    <n v="2235"/>
    <s v="Duration more than 30 secs"/>
    <x v="0"/>
    <x v="6"/>
    <n v="2.1736721577897612E-2"/>
  </r>
  <r>
    <s v="Can Descriptive Statistics be misleading? 🤔 - Part 1_x000a__x000a_Let’s find out today. _x000a_._x000a_._x000a_._x000a__x000a_Follow @dataanalystduo _x000a_._x000a_._x000a_#data #dataanalytics #datascience #reels #trending #statistics #dataanalystduo"/>
    <n v="46"/>
    <d v="2022-12-08T00:00:00"/>
    <s v="https://www.instagram.com/reel/Cl588SEDdKY/"/>
    <x v="0"/>
    <m/>
    <s v="Lifetime"/>
    <n v="17541"/>
    <n v="13075"/>
    <n v="17"/>
    <n v="4"/>
    <n v="5815"/>
    <n v="492"/>
    <n v="17"/>
    <n v="142"/>
    <s v="Duration more than 30 secs"/>
    <x v="0"/>
    <x v="7"/>
    <n v="1.277246653919694E-2"/>
  </r>
  <r>
    <s v="Can Descriptive Statistics be misleading? 🤔 - Part 2_x000a__x000a_What do you think? Comment below!_x000a_._x000a_._x000a_._x000a__x000a_Follow @dataanalystduo _x000a_._x000a_._x000a_#data #dataanalytics #datascience #reels #trending"/>
    <n v="51"/>
    <d v="2022-12-09T00:00:00"/>
    <s v="https://www.instagram.com/reel/Cl8ntysjqWc/"/>
    <x v="0"/>
    <m/>
    <s v="Lifetime"/>
    <n v="14610"/>
    <n v="11252"/>
    <n v="9"/>
    <n v="6"/>
    <n v="3964"/>
    <n v="319"/>
    <n v="7"/>
    <n v="61"/>
    <s v="Duration more than 30 secs"/>
    <x v="0"/>
    <x v="8"/>
    <n v="8.7984358336295771E-3"/>
  </r>
  <r>
    <s v="Four Myths about starting in Data Science ✅_x000a_._x000a_._x000a_._x000a__x000a_Follow @dataanalystduo _x000a_._x000a_._x000a_#data #dataanalytics #datascience #reels #trendingreels"/>
    <n v="46"/>
    <d v="2022-12-10T00:00:00"/>
    <s v="https://www.instagram.com/reel/Cl_MorFj1Cp/"/>
    <x v="0"/>
    <m/>
    <s v="Lifetime"/>
    <n v="86819"/>
    <n v="78856"/>
    <n v="954"/>
    <n v="646"/>
    <n v="34044"/>
    <n v="3439"/>
    <n v="28"/>
    <n v="3068"/>
    <s v="Duration more than 30 secs"/>
    <x v="0"/>
    <x v="9"/>
    <n v="2.3742644820939435E-2"/>
  </r>
  <r>
    <s v="Three books to learn Statistics for Data Science 📈📊📉_x000a_._x000a_._x000a_._x000a__x000a_Follow @dataanalystduo _x000a_._x000a_._x000a_#data #dataanalytics #datascience #reels #trending #statistics #dataanalystduo"/>
    <n v="43"/>
    <d v="2022-12-10T00:00:00"/>
    <s v="https://www.instagram.com/reel/CmBIRedjdY8/"/>
    <x v="0"/>
    <m/>
    <s v="Lifetime"/>
    <n v="42772"/>
    <n v="39406"/>
    <n v="483"/>
    <n v="138"/>
    <n v="16043"/>
    <n v="1879"/>
    <n v="33"/>
    <n v="2634"/>
    <s v="Duration more than 30 secs"/>
    <x v="0"/>
    <x v="10"/>
    <n v="3.1905039841648483E-2"/>
  </r>
  <r>
    <s v="Tools I use as a Statistical Analyst 🛠️_x000a_._x000a_._x000a_._x000a__x000a_Follow @dataanalystduo _x000a_._x000a_._x000a_._x000a_#data #dataanalytics #datascience #reels #trending"/>
    <n v="52"/>
    <d v="2022-12-12T00:00:00"/>
    <s v="https://www.instagram.com/reel/CmEYJyJD5zT/"/>
    <x v="0"/>
    <m/>
    <s v="Lifetime"/>
    <n v="43838"/>
    <n v="37928"/>
    <n v="206"/>
    <n v="281"/>
    <n v="15172"/>
    <n v="1666"/>
    <n v="20"/>
    <n v="1531"/>
    <s v="Duration more than 30 secs"/>
    <x v="0"/>
    <x v="11"/>
    <n v="2.2562486817127188E-2"/>
  </r>
  <r>
    <s v="My first real-world machine learning project 🎥🎬🍿_x000a_._x000a_._x000a_._x000a__x000a_Follow @dataanalystduo _x000a_._x000a_._x000a_#data #dataanalytics #datascience #reels #trendingreels #dataanalystduo"/>
    <n v="49"/>
    <d v="2022-12-13T00:00:00"/>
    <s v="https://www.instagram.com/reel/CmG66WHjDhX/"/>
    <x v="0"/>
    <m/>
    <s v="Lifetime"/>
    <n v="22953"/>
    <n v="20114"/>
    <n v="90"/>
    <n v="64"/>
    <n v="7736"/>
    <n v="856"/>
    <n v="29"/>
    <n v="519"/>
    <s v="Duration more than 30 secs"/>
    <x v="0"/>
    <x v="12"/>
    <n v="1.8569155811872327E-2"/>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d v="2022-12-14T00:00:00"/>
    <s v="https://www.instagram.com/reel/CmJfi4cjQkq/"/>
    <x v="0"/>
    <m/>
    <s v="Lifetime"/>
    <n v="25279"/>
    <n v="21347"/>
    <n v="177"/>
    <n v="40"/>
    <n v="9912"/>
    <n v="1029"/>
    <n v="15"/>
    <n v="685"/>
    <s v="Duration more than 30 secs"/>
    <x v="0"/>
    <x v="13"/>
    <n v="2.2321637700847892E-2"/>
  </r>
  <r>
    <s v="Data Analyst vs Business Analyst 👨🏽‍💻_x000a_._x000a_._x000a_._x000a__x000a_Follow @dataanalystduo _x000a_._x000a_._x000a_#data #dataanalytics #datascience #reels #trendingreels"/>
    <n v="45"/>
    <d v="2022-12-15T00:00:00"/>
    <s v="https://www.instagram.com/reel/CmMHLUSDa9K/"/>
    <x v="0"/>
    <m/>
    <s v="Lifetime"/>
    <n v="246432"/>
    <n v="223091"/>
    <n v="4385"/>
    <n v="3253"/>
    <n v="120820"/>
    <n v="9495"/>
    <n v="126"/>
    <n v="12928"/>
    <s v="Duration more than 30 secs"/>
    <x v="0"/>
    <x v="14"/>
    <n v="3.0182750536776472E-2"/>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d v="2022-12-16T00:00:00"/>
    <s v="https://www.instagram.com/reel/CmOqGePjj_a/"/>
    <x v="0"/>
    <m/>
    <s v="Lifetime"/>
    <n v="304733"/>
    <n v="266752"/>
    <n v="8460"/>
    <n v="1853"/>
    <n v="111966"/>
    <n v="6835"/>
    <n v="50"/>
    <n v="20551"/>
    <s v="Duration more than 30 secs"/>
    <x v="0"/>
    <x v="15"/>
    <n v="3.3641734644913629E-2"/>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d v="2022-12-17T00:00:00"/>
    <s v="https://www.instagram.com/reel/CmRQk8TjDkz/"/>
    <x v="0"/>
    <m/>
    <s v="Lifetime"/>
    <n v="17149"/>
    <n v="13895"/>
    <n v="39"/>
    <n v="16"/>
    <n v="6912"/>
    <n v="711"/>
    <n v="15"/>
    <n v="243"/>
    <s v="Duration more than 30 secs"/>
    <x v="0"/>
    <x v="16"/>
    <n v="1.8136020151133504E-2"/>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d v="2022-12-18T00:00:00"/>
    <s v="https://www.instagram.com/reel/CmTy9zZDqO0/"/>
    <x v="0"/>
    <m/>
    <s v="Lifetime"/>
    <n v="236463"/>
    <n v="204028"/>
    <n v="6060"/>
    <n v="1636"/>
    <n v="89286"/>
    <n v="5503"/>
    <n v="42"/>
    <n v="15466"/>
    <s v="Duration more than 30 secs"/>
    <x v="0"/>
    <x v="17"/>
    <n v="3.3170692257925384E-2"/>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d v="2022-12-19T00:00:00"/>
    <s v="https://www.instagram.com/reel/CmWXybgjyws/"/>
    <x v="0"/>
    <m/>
    <s v="Lifetime"/>
    <n v="389084"/>
    <n v="359466"/>
    <n v="11781"/>
    <n v="3830"/>
    <n v="220631"/>
    <n v="10376"/>
    <n v="76"/>
    <n v="24463"/>
    <s v="Duration more than 30 secs"/>
    <x v="0"/>
    <x v="18"/>
    <n v="3.2475950437593541E-2"/>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d v="2022-12-20T00:00:00"/>
    <s v="https://www.instagram.com/reel/CmY9SwGDUfp/"/>
    <x v="0"/>
    <m/>
    <s v="Lifetime"/>
    <n v="29250"/>
    <n v="24338"/>
    <n v="146"/>
    <n v="113"/>
    <n v="13562"/>
    <n v="1267"/>
    <n v="25"/>
    <n v="682"/>
    <s v="Duration more than 30 secs"/>
    <x v="0"/>
    <x v="19"/>
    <n v="2.1776645574821268E-2"/>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d v="2022-12-21T00:00:00"/>
    <s v="https://www.instagram.com/reel/Cmbg3kkDl3c/"/>
    <x v="0"/>
    <m/>
    <s v="Lifetime"/>
    <n v="62319"/>
    <n v="52756"/>
    <n v="595"/>
    <n v="380"/>
    <n v="25305"/>
    <n v="2086"/>
    <n v="42"/>
    <n v="2471"/>
    <s v="Duration more than 30 secs"/>
    <x v="0"/>
    <x v="20"/>
    <n v="2.4613314125407536E-2"/>
  </r>
  <r>
    <s v="Pro tip for Data Enthusiasts #2 - Build Projects_x000a_._x000a_._x000a_._x000a__x000a_Follow @dataanalystduo _x000a_._x000a_._x000a_#data #dataanalytics #datascience #reels #trendingreels #statistics"/>
    <n v="46"/>
    <d v="2022-12-22T00:00:00"/>
    <s v="https://www.instagram.com/reel/CmeQa1TDFGu/"/>
    <x v="0"/>
    <m/>
    <s v="Lifetime"/>
    <n v="30114"/>
    <n v="24820"/>
    <n v="143"/>
    <n v="83"/>
    <n v="11890"/>
    <n v="1408"/>
    <n v="22"/>
    <n v="864"/>
    <s v="Duration more than 30 secs"/>
    <x v="0"/>
    <x v="21"/>
    <n v="2.4546736502820309E-2"/>
  </r>
  <r>
    <s v="Data Visualisation - Part 1 - Categorical Data _x000a_- Frequency Table_x000a_- Bar Chart_x000a_- Pie Chart_x000a_- Pareto Chart_x000a_._x000a_._x000a_._x000a__x000a_Follow @dataanalystduo _x000a_._x000a_._x000a_#data #dataanalytics #datascience #reels #trending #datavisualization"/>
    <n v="67"/>
    <d v="2022-12-23T00:00:00"/>
    <s v="https://www.instagram.com/reel/CmguLoPj2Ge/"/>
    <x v="0"/>
    <m/>
    <s v="Lifetime"/>
    <n v="60244"/>
    <n v="51654"/>
    <n v="264"/>
    <n v="475"/>
    <n v="22917"/>
    <n v="1712"/>
    <n v="4"/>
    <n v="1569"/>
    <s v="Duration more than 30 secs"/>
    <x v="0"/>
    <x v="22"/>
    <n v="1.717679172958532E-2"/>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d v="2022-12-24T00:00:00"/>
    <s v="https://www.instagram.com/reel/CmjeuLtjvsw/"/>
    <x v="0"/>
    <m/>
    <s v="Lifetime"/>
    <n v="50652"/>
    <n v="43035"/>
    <n v="684"/>
    <n v="139"/>
    <n v="20164"/>
    <n v="1720"/>
    <n v="20"/>
    <n v="2738"/>
    <s v="Duration more than 30 secs"/>
    <x v="0"/>
    <x v="23"/>
    <n v="2.998721970489137E-2"/>
  </r>
  <r>
    <s v="Use @datalemur to start your interview preparations. _x000a_._x000a_._x000a_._x000a_Follow @dataanalystduo_x000a_._x000a_._x000a_._x000a_#data #dataanalytics #datascience #reels #trending #datavisualization #sql #interview #interviewtips"/>
    <n v="67"/>
    <d v="2022-12-25T00:00:00"/>
    <s v="https://www.instagram.com/reel/Cml0uNXDAv4/"/>
    <x v="0"/>
    <m/>
    <s v="Lifetime"/>
    <n v="74359"/>
    <n v="66755"/>
    <n v="1016"/>
    <n v="317"/>
    <n v="29897"/>
    <n v="2535"/>
    <n v="21"/>
    <n v="4602"/>
    <s v="Duration more than 30 secs"/>
    <x v="0"/>
    <x v="24"/>
    <n v="3.0611939180585725E-2"/>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d v="2022-12-26T00:00:00"/>
    <s v="https://www.instagram.com/reel/CmoZTVjDpJ2/"/>
    <x v="0"/>
    <m/>
    <s v="Lifetime"/>
    <n v="191103"/>
    <n v="182457"/>
    <n v="2315"/>
    <n v="1763"/>
    <n v="95260"/>
    <n v="7220"/>
    <n v="109"/>
    <n v="5456"/>
    <s v="Duration more than 30 secs"/>
    <x v="0"/>
    <x v="25"/>
    <n v="2.0689806365335395E-2"/>
  </r>
  <r>
    <s v="This is how data analysis is used to take business decisions. _x000a_._x000a_._x000a_._x000a_Follow @dataanalystduo_x000a_._x000a_._x000a_._x000a_#data #dataanalytics #datascience #reels #trending #datavisualisation #businessanalyst #businessanalytics"/>
    <n v="63"/>
    <d v="2022-12-27T00:00:00"/>
    <s v="https://www.instagram.com/reel/Cmq-T_yDbPM/"/>
    <x v="0"/>
    <m/>
    <s v="Lifetime"/>
    <n v="136912"/>
    <n v="120145"/>
    <n v="1020"/>
    <n v="1730"/>
    <n v="55118"/>
    <n v="5607"/>
    <n v="39"/>
    <n v="3834"/>
    <s v="Duration more than 30 secs"/>
    <x v="0"/>
    <x v="26"/>
    <n v="2.1848599608806026E-2"/>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d v="2022-12-28T00:00:00"/>
    <s v="https://www.instagram.com/reel/Cmtiq96js4_/"/>
    <x v="0"/>
    <m/>
    <s v="Lifetime"/>
    <n v="58345"/>
    <n v="50029"/>
    <n v="480"/>
    <n v="118"/>
    <n v="24708"/>
    <n v="2145"/>
    <n v="10"/>
    <n v="1980"/>
    <s v="Duration more than 30 secs"/>
    <x v="0"/>
    <x v="27"/>
    <n v="2.3061624257930402E-2"/>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d v="2022-12-29T00:00:00"/>
    <s v="https://www.instagram.com/reel/CmwH1Z2DLgQ/"/>
    <x v="0"/>
    <m/>
    <s v="Lifetime"/>
    <n v="32944"/>
    <n v="25794"/>
    <n v="196"/>
    <n v="42"/>
    <n v="13424"/>
    <n v="1617"/>
    <n v="45"/>
    <n v="693"/>
    <s v="Duration more than 30 secs"/>
    <x v="0"/>
    <x v="28"/>
    <n v="2.4724742188105761E-2"/>
  </r>
  <r>
    <s v="Link in bio for 1:1 resume review. Book Now._x000a_._x000a_._x000a_._x000a__x000a_Follow @dataanalystduo _x000a_._x000a_._x000a_#data #dataanalytics #datascience #reels #trending #statistics #dataanalyst #datascientists #resume #resumetips"/>
    <n v="55"/>
    <d v="2022-12-30T00:00:00"/>
    <s v="https://www.instagram.com/reel/CmysoIpD80V/"/>
    <x v="0"/>
    <m/>
    <s v="Lifetime"/>
    <n v="63899"/>
    <n v="57500"/>
    <n v="757"/>
    <n v="97"/>
    <n v="23294"/>
    <n v="2093"/>
    <n v="17"/>
    <n v="2602"/>
    <s v="Duration more than 30 secs"/>
    <x v="0"/>
    <x v="29"/>
    <n v="2.3778260869565221E-2"/>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d v="2023-01-02T00:00:00"/>
    <s v="https://www.instagram.com/reel/CoHq0OeDrJR/"/>
    <x v="0"/>
    <m/>
    <s v="Lifetime"/>
    <n v="18829"/>
    <n v="14481"/>
    <n v="55"/>
    <n v="12"/>
    <n v="6312"/>
    <n v="658"/>
    <n v="25"/>
    <n v="210"/>
    <s v="Duration more than 30 secs"/>
    <x v="0"/>
    <x v="30"/>
    <n v="1.6366273047441475E-2"/>
  </r>
  <r>
    <s v="Data Analyst roadmap ‼️_x000a_🔺Statistics _x000a_🔺SQL_x000a_🔺Excel_x000a_🔺Power BI/ Tableau_x000a_🔺Python _x000a_._x000a_._x000a_._x000a_Follow @dataanalystduo_x000a_._x000a_._x000a_._x000a_#datascience #dataanalyst #dataanalytics #roadmap #ml #ai"/>
    <n v="0"/>
    <d v="2023-01-03T00:00:00"/>
    <s v="https://www.instagram.com/p/CpPxGiwDNlW/"/>
    <x v="1"/>
    <m/>
    <s v="Lifetime"/>
    <n v="88355"/>
    <n v="63648"/>
    <n v="750"/>
    <n v="37"/>
    <n v="0"/>
    <n v="3770"/>
    <n v="134"/>
    <n v="5222"/>
    <s v="Duration &lt;= 10 secs"/>
    <x v="0"/>
    <x v="31"/>
    <n v="3.8791478129713425E-2"/>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d v="2023-01-04T00:00:00"/>
    <s v="https://www.instagram.com/p/Cqfm9LuP58m/"/>
    <x v="1"/>
    <m/>
    <s v="Lifetime"/>
    <n v="99797"/>
    <n v="65624"/>
    <n v="1467"/>
    <n v="84"/>
    <n v="0"/>
    <n v="4655"/>
    <n v="126"/>
    <n v="8826"/>
    <s v="Duration &lt;= 10 secs"/>
    <x v="0"/>
    <x v="31"/>
    <n v="5.7425636962087044E-2"/>
  </r>
  <r>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n v="35"/>
    <d v="2023-01-05T00:00:00"/>
    <s v="https://www.instagram.com/reel/Crs2gAdsvrB/"/>
    <x v="0"/>
    <m/>
    <s v="Lifetime"/>
    <n v="41525"/>
    <n v="34632"/>
    <n v="121"/>
    <n v="51"/>
    <n v="19371"/>
    <n v="1381"/>
    <n v="16"/>
    <n v="805"/>
    <s v="Duration more than 30 secs"/>
    <x v="0"/>
    <x v="32"/>
    <n v="1.6769173019173019E-2"/>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d v="2023-01-05T00:00:00"/>
    <s v="https://www.instagram.com/reel/CruwhQ2swGp/"/>
    <x v="0"/>
    <m/>
    <s v="Lifetime"/>
    <n v="148434"/>
    <n v="133756"/>
    <n v="1739"/>
    <n v="393"/>
    <n v="93160"/>
    <n v="3558"/>
    <n v="28"/>
    <n v="5703"/>
    <s v="Duration &lt;= 10 secs"/>
    <x v="0"/>
    <x v="33"/>
    <n v="2.0612159454529141E-2"/>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d v="2023-01-06T00:00:00"/>
    <s v="https://www.instagram.com/p/Cs88WnMv6oZ/"/>
    <x v="1"/>
    <m/>
    <s v="Lifetime"/>
    <n v="15085"/>
    <n v="11326"/>
    <n v="10"/>
    <n v="0"/>
    <n v="0"/>
    <n v="313"/>
    <n v="9"/>
    <n v="65"/>
    <s v="Duration &lt;= 10 secs"/>
    <x v="0"/>
    <x v="31"/>
    <n v="8.7630231326152226E-3"/>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d v="2023-01-08T00:00:00"/>
    <s v="https://www.instagram.com/reel/CvZvENas4yc/"/>
    <x v="0"/>
    <m/>
    <s v="Lifetime"/>
    <n v="25040"/>
    <n v="20539"/>
    <n v="171"/>
    <n v="29"/>
    <n v="8574"/>
    <n v="1190"/>
    <n v="10"/>
    <n v="822"/>
    <s v="Duration between 10 to 30 secs"/>
    <x v="0"/>
    <x v="34"/>
    <n v="2.6693120405083016E-2"/>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d v="2023-01-16T00:00:00"/>
    <s v="https://www.instagram.com/reel/CneeO5qjqxy/"/>
    <x v="0"/>
    <m/>
    <s v="Lifetime"/>
    <n v="29888"/>
    <n v="26524"/>
    <n v="161"/>
    <n v="30"/>
    <n v="12895"/>
    <n v="1710"/>
    <n v="54"/>
    <n v="835"/>
    <s v="Duration more than 30 secs"/>
    <x v="0"/>
    <x v="35"/>
    <n v="2.6014175840747999E-2"/>
  </r>
  <r>
    <s v="Excel, PowerPoint, Word and OneNote are the most underrated tools from Microsoft Office suite._x000a_._x000a_._x000a_._x000a_Follow @dataanalystduo_x000a_._x000a_._x000a_._x000a_#datascience #dataanalyst #dataanalytics #python #sql #powerbi #excel #powerpoint #onenote #word"/>
    <n v="65"/>
    <d v="2023-01-18T00:00:00"/>
    <s v="https://www.instagram.com/reel/CnjsMjBjwmr/"/>
    <x v="0"/>
    <m/>
    <s v="Lifetime"/>
    <n v="43219"/>
    <n v="36587"/>
    <n v="284"/>
    <n v="38"/>
    <n v="19977"/>
    <n v="2074"/>
    <n v="11"/>
    <n v="1128"/>
    <s v="Duration more than 30 secs"/>
    <x v="0"/>
    <x v="36"/>
    <n v="2.3895099352228933E-2"/>
  </r>
  <r>
    <s v="Outliers in Data and why they are important ._x000a_._x000a_._x000a_Follow @dataanalystduo_x000a_._x000a_._x000a_._x000a_#datascience #dataanalyst #dataanalytics #statistics #outliers"/>
    <n v="64"/>
    <d v="2023-01-20T00:00:00"/>
    <s v="https://www.instagram.com/reel/CnowyJMDjL8/"/>
    <x v="0"/>
    <m/>
    <s v="Lifetime"/>
    <n v="27829"/>
    <n v="20776"/>
    <n v="68"/>
    <n v="43"/>
    <n v="9910"/>
    <n v="1125"/>
    <n v="35"/>
    <n v="388"/>
    <s v="Duration more than 30 secs"/>
    <x v="0"/>
    <x v="37"/>
    <n v="1.9445514054678474E-2"/>
  </r>
  <r>
    <s v="Insights vs Observations._x000a_._x000a_._x000a_._x000a_Follow @dataanalystduo_x000a_._x000a_._x000a_._x000a_#datascience #dataanalyst #dataanalytics"/>
    <n v="29"/>
    <d v="2023-01-21T00:00:00"/>
    <s v="https://www.instagram.com/reel/CnrmfB3joKm/"/>
    <x v="0"/>
    <m/>
    <s v="Lifetime"/>
    <n v="31456"/>
    <n v="24963"/>
    <n v="60"/>
    <n v="17"/>
    <n v="12287"/>
    <n v="882"/>
    <n v="18"/>
    <n v="532"/>
    <s v="Duration between 10 to 30 secs"/>
    <x v="0"/>
    <x v="38"/>
    <n v="1.4942114329207227E-2"/>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d v="2023-01-22T00:00:00"/>
    <s v="https://www.instagram.com/reel/Cnt6I-PjWlb/"/>
    <x v="0"/>
    <m/>
    <s v="Lifetime"/>
    <n v="74418"/>
    <n v="63242"/>
    <n v="966"/>
    <n v="386"/>
    <n v="36102"/>
    <n v="4005"/>
    <n v="102"/>
    <n v="3942"/>
    <s v="Duration more than 30 secs"/>
    <x v="0"/>
    <x v="39"/>
    <n v="3.5636918503526141E-2"/>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d v="2023-01-24T00:00:00"/>
    <s v="https://www.instagram.com/reel/CnzEhcaDZru/"/>
    <x v="0"/>
    <m/>
    <s v="Lifetime"/>
    <n v="104609"/>
    <n v="78071"/>
    <n v="1845"/>
    <n v="367"/>
    <n v="44822"/>
    <n v="4805"/>
    <n v="101"/>
    <n v="3665"/>
    <s v="Duration more than 30 secs"/>
    <x v="0"/>
    <x v="40"/>
    <n v="3.3354254460683228E-2"/>
  </r>
  <r>
    <s v="This is how a retail giant uses data science 🤩_x000a__x000a_Which domain next⁉️_x000a_._x000a_._x000a_._x000a_Follow @dataanalystduo_x000a_._x000a_._x000a_._x000a_#datascience #dataanalyst #dataanalytics #ai #ml"/>
    <n v="77"/>
    <d v="2023-01-26T00:00:00"/>
    <s v="https://www.instagram.com/reel/Cn4Nl9ejqQ0/"/>
    <x v="0"/>
    <m/>
    <s v="Lifetime"/>
    <n v="39776"/>
    <n v="32481"/>
    <n v="170"/>
    <n v="22"/>
    <n v="16163"/>
    <n v="1869"/>
    <n v="22"/>
    <n v="804"/>
    <s v="Duration more than 30 secs"/>
    <x v="0"/>
    <x v="41"/>
    <n v="2.2051353098734648E-2"/>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d v="2023-01-28T00:00:00"/>
    <s v="https://www.instagram.com/reel/Cn9Xs4Nj33q/"/>
    <x v="0"/>
    <m/>
    <s v="Lifetime"/>
    <n v="35373"/>
    <n v="27008"/>
    <n v="135"/>
    <n v="24"/>
    <n v="13811"/>
    <n v="1666"/>
    <n v="34"/>
    <n v="419"/>
    <s v="Duration more than 30 secs"/>
    <x v="0"/>
    <x v="42"/>
    <n v="2.0864188388625592E-2"/>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d v="2023-01-30T00:00:00"/>
    <s v="https://www.instagram.com/reel/CoChVUkjRIE/"/>
    <x v="0"/>
    <m/>
    <s v="Lifetime"/>
    <n v="48944"/>
    <n v="40707"/>
    <n v="429"/>
    <n v="108"/>
    <n v="23074"/>
    <n v="3195"/>
    <n v="56"/>
    <n v="1698"/>
    <s v="Duration more than 30 secs"/>
    <x v="0"/>
    <x v="43"/>
    <n v="3.3028717419608424E-2"/>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d v="2023-02-03T00:00:00"/>
    <s v="https://www.instagram.com/reel/CpSV3rUjaoq/"/>
    <x v="0"/>
    <m/>
    <s v="Lifetime"/>
    <n v="24140"/>
    <n v="18761"/>
    <n v="65"/>
    <n v="9"/>
    <n v="10425"/>
    <n v="1062"/>
    <n v="2"/>
    <n v="257"/>
    <s v="Duration more than 30 secs"/>
    <x v="0"/>
    <x v="44"/>
    <n v="1.8469164756676086E-2"/>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d v="2023-02-06T00:00:00"/>
    <s v="https://www.instagram.com/reel/Cs_o35JsiKo/"/>
    <x v="0"/>
    <m/>
    <s v="Lifetime"/>
    <n v="152370"/>
    <n v="147586"/>
    <n v="1338"/>
    <n v="1070"/>
    <n v="74170"/>
    <n v="4812"/>
    <n v="26"/>
    <n v="7049"/>
    <s v="Duration &lt;= 10 secs"/>
    <x v="0"/>
    <x v="45"/>
    <n v="2.2402192619896198E-2"/>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d v="2023-03-02T00:00:00"/>
    <s v="https://www.instagram.com/reel/CoM0dGrDzS7/"/>
    <x v="0"/>
    <m/>
    <s v="Lifetime"/>
    <n v="33510"/>
    <n v="20932"/>
    <n v="87"/>
    <n v="56"/>
    <n v="10657"/>
    <n v="894"/>
    <n v="18"/>
    <n v="196"/>
    <s v="Duration more than 30 secs"/>
    <x v="0"/>
    <x v="46"/>
    <n v="1.4272405885725205E-2"/>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d v="2023-03-03T00:00:00"/>
    <s v="https://www.instagram.com/p/CpU6uYPDNMl/"/>
    <x v="1"/>
    <m/>
    <s v="Lifetime"/>
    <n v="40967"/>
    <n v="31095"/>
    <n v="92"/>
    <n v="21"/>
    <n v="0"/>
    <n v="1728"/>
    <n v="52"/>
    <n v="1011"/>
    <s v="Duration &lt;= 10 secs"/>
    <x v="0"/>
    <x v="31"/>
    <n v="2.317896767969127E-2"/>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d v="2023-03-05T00:00:00"/>
    <s v="https://www.instagram.com/reel/CryFZtiO3So/"/>
    <x v="0"/>
    <m/>
    <s v="Lifetime"/>
    <n v="62991"/>
    <n v="51470"/>
    <n v="201"/>
    <n v="85"/>
    <n v="32814"/>
    <n v="2996"/>
    <n v="83"/>
    <n v="501"/>
    <s v="Duration more than 30 secs"/>
    <x v="0"/>
    <x v="47"/>
    <n v="1.8365067029337479E-2"/>
  </r>
  <r>
    <s v="End to End Machine Learning steps 🥶_x000a__x000a_Follow @dataanalystduo _x000a__x000a_#datascience #dataanalyst #dataanalytics #dataanalystduo #statistics #onestopstatistics #onestopanalytics #statistics #machinelearning #ml"/>
    <n v="0"/>
    <d v="2023-03-06T00:00:00"/>
    <s v="https://www.instagram.com/p/CtB_nUbPeA7/"/>
    <x v="1"/>
    <m/>
    <s v="Lifetime"/>
    <n v="21674"/>
    <n v="16534"/>
    <n v="49"/>
    <n v="3"/>
    <n v="0"/>
    <n v="588"/>
    <n v="2"/>
    <n v="683"/>
    <s v="Duration &lt;= 10 secs"/>
    <x v="0"/>
    <x v="31"/>
    <n v="1.9989113342203942E-2"/>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d v="2023-03-08T00:00:00"/>
    <s v="https://www.instagram.com/reel/Cve2yxyN2zA/"/>
    <x v="0"/>
    <m/>
    <s v="Lifetime"/>
    <n v="17293"/>
    <n v="13773"/>
    <n v="43"/>
    <n v="4"/>
    <n v="6444"/>
    <n v="605"/>
    <n v="4"/>
    <n v="193"/>
    <s v="Duration between 10 to 30 secs"/>
    <x v="0"/>
    <x v="48"/>
    <n v="1.5337980106004501E-2"/>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d v="2023-03-09T00:00:00"/>
    <s v="https://www.instagram.com/reel/CpkWXYAj-GI/"/>
    <x v="0"/>
    <m/>
    <s v="Lifetime"/>
    <n v="32229"/>
    <n v="21307"/>
    <n v="209"/>
    <n v="21"/>
    <n v="12603"/>
    <n v="1194"/>
    <n v="29"/>
    <n v="1040"/>
    <s v="Duration more than 30 secs"/>
    <x v="0"/>
    <x v="49"/>
    <n v="2.9004552494485379E-2"/>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d v="2023-03-10T00:00:00"/>
    <s v="https://www.instagram.com/p/Cpm8P27Dwhp/"/>
    <x v="1"/>
    <m/>
    <s v="Lifetime"/>
    <n v="57839"/>
    <n v="42652"/>
    <n v="397"/>
    <n v="25"/>
    <n v="0"/>
    <n v="1819"/>
    <n v="39"/>
    <n v="3374"/>
    <s v="Duration &lt;= 10 secs"/>
    <x v="0"/>
    <x v="31"/>
    <n v="3.2993763481196661E-2"/>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d v="2023-03-11T00:00:00"/>
    <s v="https://www.instagram.com/reel/CppiQA0DY7K/"/>
    <x v="0"/>
    <m/>
    <s v="Lifetime"/>
    <n v="24751"/>
    <n v="16960"/>
    <n v="81"/>
    <n v="6"/>
    <n v="9374"/>
    <n v="782"/>
    <n v="14"/>
    <n v="213"/>
    <s v="Duration more than 30 secs"/>
    <x v="0"/>
    <x v="50"/>
    <n v="1.6067216981132074E-2"/>
  </r>
  <r>
    <s v="Just sharing my thoughts! _x000a__x000a_Follow @dataanalystduo_x000a__x000a_#datascience #dataanalyst #dataanalytics #roadmap #ml #ai #statistics"/>
    <n v="0"/>
    <d v="2023-03-13T00:00:00"/>
    <s v="https://www.instagram.com/p/CpuWEKgD3Fz/"/>
    <x v="1"/>
    <m/>
    <s v="Lifetime"/>
    <n v="25195"/>
    <n v="19785"/>
    <n v="37"/>
    <n v="4"/>
    <n v="0"/>
    <n v="1027"/>
    <n v="15"/>
    <n v="227"/>
    <s v="Duration &lt;= 10 secs"/>
    <x v="0"/>
    <x v="31"/>
    <n v="1.6502400808693453E-2"/>
  </r>
  <r>
    <s v="Let me know, how many you got correct? _x000a__x000a_SQL should be your #1 priority when you start learning data analytics. _x000a__x000a_Follow @dataanalystduo_x000a__x000a_#datascience #dataanalyst #dataanalytics #roadmap #ml #ai #statistics #sql"/>
    <n v="0"/>
    <d v="2023-03-15T00:00:00"/>
    <s v="https://www.instagram.com/p/Cpztb5hjDoA/"/>
    <x v="1"/>
    <m/>
    <s v="Lifetime"/>
    <n v="67237"/>
    <n v="50960"/>
    <n v="463"/>
    <n v="63"/>
    <n v="0"/>
    <n v="2554"/>
    <n v="38"/>
    <n v="3778"/>
    <s v="Duration &lt;= 10 secs"/>
    <x v="0"/>
    <x v="31"/>
    <n v="3.3521389324960751E-2"/>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d v="2023-03-16T00:00:00"/>
    <s v="https://www.instagram.com/reel/Cp2SNx-rB7Q/"/>
    <x v="0"/>
    <m/>
    <s v="Lifetime"/>
    <n v="31258"/>
    <n v="27065"/>
    <n v="255"/>
    <n v="34"/>
    <n v="12254"/>
    <n v="1445"/>
    <n v="14"/>
    <n v="1686"/>
    <s v="Duration more than 30 secs"/>
    <x v="0"/>
    <x v="51"/>
    <n v="3.1405874745981895E-2"/>
  </r>
  <r>
    <s v="Udemy! Udemy! Udemy!_x000a__x000a_Follow @dataanalystduo_x000a__x000a_#datascience #dataanalyst #dataanalytics #roadmap #ml #ai #statistics #udemy"/>
    <n v="0"/>
    <d v="2023-03-17T00:00:00"/>
    <s v="https://www.instagram.com/p/Cp46Z8hDZBp/"/>
    <x v="1"/>
    <m/>
    <s v="Lifetime"/>
    <n v="36106"/>
    <n v="26088"/>
    <n v="249"/>
    <n v="9"/>
    <n v="0"/>
    <n v="1075"/>
    <n v="26"/>
    <n v="1662"/>
    <s v="Duration &lt;= 10 secs"/>
    <x v="0"/>
    <x v="31"/>
    <n v="2.8863845446182153E-2"/>
  </r>
  <r>
    <s v="I’m loving python these days😬_x000a__x000a_Follow @dataanalystduo_x000a__x000a_#datascience #dataanalyst #dataanalytics #roadmap #ml #ai #statistics #python"/>
    <n v="57"/>
    <d v="2023-03-18T00:00:00"/>
    <s v="https://www.instagram.com/reel/Cp7fMFarQbk/"/>
    <x v="0"/>
    <m/>
    <s v="Lifetime"/>
    <n v="26244"/>
    <n v="21115"/>
    <n v="134"/>
    <n v="34"/>
    <n v="10555"/>
    <n v="1044"/>
    <n v="18"/>
    <n v="550"/>
    <s v="Duration more than 30 secs"/>
    <x v="0"/>
    <x v="52"/>
    <n v="2.0672507695950745E-2"/>
  </r>
  <r>
    <s v="I’m not asking you to be an influencer but built your personal brand 🔝_x000a__x000a_Follow @dataanalystduo_x000a__x000a_#datascience #dataanalyst #dataanalytics #roadmap #ml #ai #statistics #personalbranding"/>
    <n v="0"/>
    <d v="2023-03-20T00:00:00"/>
    <s v="https://www.instagram.com/p/CqAei_nr0ML/"/>
    <x v="1"/>
    <m/>
    <s v="Lifetime"/>
    <n v="23680"/>
    <n v="16986"/>
    <n v="84"/>
    <n v="6"/>
    <n v="0"/>
    <n v="790"/>
    <n v="16"/>
    <n v="838"/>
    <s v="Duration &lt;= 10 secs"/>
    <x v="0"/>
    <x v="31"/>
    <n v="2.5432709290003533E-2"/>
  </r>
  <r>
    <s v="‼️Stay Tuned for Statistics workshop‼️_x000a__x000a_Follow @dataanalystduo_x000a__x000a_#datascience #dataanalyst #dataanalytics #roadmap #ml #ai #statistics #python #statistics"/>
    <n v="61"/>
    <d v="2023-03-21T00:00:00"/>
    <s v="https://www.instagram.com/reel/CqDKIE9rIeL/"/>
    <x v="0"/>
    <m/>
    <s v="Lifetime"/>
    <n v="36274"/>
    <n v="27927"/>
    <n v="201"/>
    <n v="41"/>
    <n v="14028"/>
    <n v="1989"/>
    <n v="40"/>
    <n v="836"/>
    <s v="Duration more than 30 secs"/>
    <x v="0"/>
    <x v="53"/>
    <n v="2.7446557095284135E-2"/>
  </r>
  <r>
    <s v="How to choose the right institution to learn Data Science? _x000a__x000a_Follow @dataanalystduo_x000a__x000a_#datascience #dataanalyst #dataanalytics #roadmap #ml #ai #statistics #institute"/>
    <n v="0"/>
    <d v="2023-03-23T00:00:00"/>
    <s v="https://www.instagram.com/p/CqIGCI-Ln6Z/"/>
    <x v="1"/>
    <m/>
    <s v="Lifetime"/>
    <n v="18471"/>
    <n v="13778"/>
    <n v="39"/>
    <n v="2"/>
    <n v="0"/>
    <n v="702"/>
    <n v="25"/>
    <n v="297"/>
    <s v="Duration &lt;= 10 secs"/>
    <x v="0"/>
    <x v="31"/>
    <n v="1.9287995354913632E-2"/>
  </r>
  <r>
    <s v="Statistics workshop soon. Follow for more updates._x000a__x000a_Sachin or Virat? Who is the best batsman in test cricket⁉️ _x000a__x000a_Follow @dataanalystduo_x000a__x000a_#datascience #dataanalyst #dataanalytics #roadmap #ml #ai #statistics"/>
    <n v="46"/>
    <d v="2023-03-25T00:00:00"/>
    <s v="https://www.instagram.com/reel/CqNkK-ALQys/"/>
    <x v="0"/>
    <m/>
    <s v="Lifetime"/>
    <n v="19758"/>
    <n v="15378"/>
    <n v="23"/>
    <n v="12"/>
    <n v="6949"/>
    <n v="649"/>
    <n v="14"/>
    <n v="185"/>
    <s v="Duration more than 30 secs"/>
    <x v="0"/>
    <x v="54"/>
    <n v="1.415983873065418E-2"/>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d v="2023-03-27T00:00:00"/>
    <s v="https://www.instagram.com/p/CqSm8FDLYwP/"/>
    <x v="2"/>
    <m/>
    <s v="Lifetime"/>
    <n v="23204"/>
    <n v="21176"/>
    <n v="13"/>
    <n v="5"/>
    <n v="0"/>
    <n v="1569"/>
    <n v="33"/>
    <n v="47"/>
    <s v="Duration &lt;= 10 secs"/>
    <x v="0"/>
    <x v="31"/>
    <n v="1.962126936154137E-2"/>
  </r>
  <r>
    <s v="Statistics workshop soon. Follow for more updates. ‼️_x000a__x000a_Who is the best batsman according to you ⁉️😬_x000a__x000a_Follow @dataanalystduo_x000a__x000a_#datascience #dataanalyst #dataanalytics #roadmap #ml #ai #statistics"/>
    <n v="51"/>
    <d v="2023-03-28T00:00:00"/>
    <s v="https://www.instagram.com/reel/CqVLtForNIf/"/>
    <x v="0"/>
    <m/>
    <s v="Lifetime"/>
    <n v="17735"/>
    <n v="14038"/>
    <n v="9"/>
    <n v="6"/>
    <n v="5607"/>
    <n v="437"/>
    <n v="10"/>
    <n v="65"/>
    <s v="Duration more than 30 secs"/>
    <x v="0"/>
    <x v="55"/>
    <n v="9.2783872346488116E-3"/>
  </r>
  <r>
    <s v="I’m also a normal human being and I make mistakes too. _x000a__x000a_Follow @dataanalystduo_x000a__x000a_#datascience #dataanalyst #dataanalytics #roadmap #ml #ai"/>
    <n v="22"/>
    <d v="2023-04-03T00:00:00"/>
    <s v="https://www.instagram.com/reel/CpZfSOKDy_z/"/>
    <x v="0"/>
    <m/>
    <s v="Lifetime"/>
    <n v="19990"/>
    <n v="17851"/>
    <n v="21"/>
    <n v="6"/>
    <n v="10318"/>
    <n v="936"/>
    <n v="18"/>
    <n v="109"/>
    <s v="Duration between 10 to 30 secs"/>
    <x v="0"/>
    <x v="56"/>
    <n v="1.5181222340485126E-2"/>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d v="2023-04-05T00:00:00"/>
    <s v="https://www.instagram.com/reel/Cr0e0uuAV0f/"/>
    <x v="0"/>
    <m/>
    <s v="Lifetime"/>
    <n v="295607"/>
    <n v="278204"/>
    <n v="5235"/>
    <n v="2607"/>
    <n v="149861"/>
    <n v="9396"/>
    <n v="50"/>
    <n v="16630"/>
    <s v="Duration &lt;= 10 secs"/>
    <x v="0"/>
    <x v="57"/>
    <n v="2.8136727006081868E-2"/>
  </r>
  <r>
    <s v="Few of my favourite things to do 🙌🏽😃 Follow @dataanalystduo #explore #explorepage #reels #reelsinstagram #studymotivation #productivity"/>
    <n v="12"/>
    <d v="2023-04-12T00:00:00"/>
    <s v="https://www.instagram.com/reel/Cq7fgaLg8np/"/>
    <x v="0"/>
    <m/>
    <s v="Lifetime"/>
    <n v="26489"/>
    <n v="19790"/>
    <n v="19"/>
    <n v="6"/>
    <n v="10680"/>
    <n v="1034"/>
    <n v="18"/>
    <n v="178"/>
    <s v="Duration between 10 to 30 secs"/>
    <x v="0"/>
    <x v="58"/>
    <n v="1.5778170793329965E-2"/>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d v="2023-04-16T00:00:00"/>
    <s v="https://www.instagram.com/reel/CrGR0hbu8jF/"/>
    <x v="0"/>
    <m/>
    <s v="Lifetime"/>
    <n v="16440"/>
    <n v="12392"/>
    <n v="61"/>
    <n v="6"/>
    <n v="5769"/>
    <n v="285"/>
    <n v="0"/>
    <n v="126"/>
    <s v="Duration more than 30 secs"/>
    <x v="0"/>
    <x v="59"/>
    <n v="9.5222724338282754E-3"/>
  </r>
  <r>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n v="0"/>
    <d v="2023-04-18T00:00:00"/>
    <s v="https://www.instagram.com/p/CrLfNGQPebH/"/>
    <x v="1"/>
    <m/>
    <s v="Lifetime"/>
    <n v="15428"/>
    <n v="11726"/>
    <n v="11"/>
    <n v="1"/>
    <n v="0"/>
    <n v="433"/>
    <n v="4"/>
    <n v="176"/>
    <s v="Duration &lt;= 10 secs"/>
    <x v="0"/>
    <x v="31"/>
    <n v="1.3303769401330377E-2"/>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d v="2023-04-18T00:00:00"/>
    <s v="https://www.instagram.com/p/CrNVjbbLT1v/"/>
    <x v="2"/>
    <m/>
    <s v="Lifetime"/>
    <n v="21921"/>
    <n v="19205"/>
    <n v="7"/>
    <n v="9"/>
    <n v="0"/>
    <n v="737"/>
    <n v="33"/>
    <n v="50"/>
    <s v="Duration &lt;= 10 secs"/>
    <x v="0"/>
    <x v="31"/>
    <n v="1.0765425670398333E-2"/>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d v="2023-04-24T00:00:00"/>
    <s v="https://www.instagram.com/reel/CrawQ_pMXi9/"/>
    <x v="0"/>
    <m/>
    <s v="Lifetime"/>
    <n v="26337"/>
    <n v="20085"/>
    <n v="54"/>
    <n v="15"/>
    <n v="10853"/>
    <n v="1130"/>
    <n v="6"/>
    <n v="369"/>
    <s v="Duration more than 30 secs"/>
    <x v="0"/>
    <x v="60"/>
    <n v="1.9405028628329598E-2"/>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d v="2023-04-25T00:00:00"/>
    <s v="https://www.instagram.com/reel/CrdU89xOEHv/"/>
    <x v="0"/>
    <m/>
    <s v="Lifetime"/>
    <n v="43984"/>
    <n v="38828"/>
    <n v="212"/>
    <n v="41"/>
    <n v="20836"/>
    <n v="1528"/>
    <n v="31"/>
    <n v="1338"/>
    <s v="Duration more than 30 secs"/>
    <x v="0"/>
    <x v="61"/>
    <n v="2.0017770680951889E-2"/>
  </r>
  <r>
    <s v="This is how you can use Chatgpt with Jupyter notebook 😃👍🏼_x000a__x000a_Follow @dataanalystduo_x000a__x000a_#datascience #dataanalyst #dataanalytics #dataanalystduo #statistics #onestopstatistics #onestopanalytics #chatgpt"/>
    <n v="53"/>
    <d v="2023-04-26T00:00:00"/>
    <s v="https://www.instagram.com/reel/CrgIiKKuONj/"/>
    <x v="0"/>
    <m/>
    <s v="Lifetime"/>
    <n v="86409"/>
    <n v="78343"/>
    <n v="1632"/>
    <n v="188"/>
    <n v="36980"/>
    <n v="3086"/>
    <n v="46"/>
    <n v="4111"/>
    <s v="Duration more than 30 secs"/>
    <x v="0"/>
    <x v="62"/>
    <n v="2.832097315650409E-2"/>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d v="2023-04-27T00:00:00"/>
    <s v="https://www.instagram.com/reel/CrihzKcLoEg/"/>
    <x v="0"/>
    <m/>
    <s v="Lifetime"/>
    <n v="22012"/>
    <n v="17297"/>
    <n v="57"/>
    <n v="17"/>
    <n v="8549"/>
    <n v="988"/>
    <n v="17"/>
    <n v="289"/>
    <s v="Duration more than 30 secs"/>
    <x v="0"/>
    <x v="63"/>
    <n v="1.9526507486847429E-2"/>
  </r>
  <r>
    <s v="Follow @dataanalystduo _x000a__x000a_#datascience #dataanalytics #trending #trendingreels"/>
    <n v="11"/>
    <d v="2023-04-28T00:00:00"/>
    <s v="https://www.instagram.com/reel/CrlEwWqOpWD/"/>
    <x v="0"/>
    <m/>
    <s v="Lifetime"/>
    <n v="16407"/>
    <n v="12616"/>
    <n v="6"/>
    <n v="2"/>
    <n v="6151"/>
    <n v="301"/>
    <n v="7"/>
    <n v="36"/>
    <s v="Duration between 10 to 30 secs"/>
    <x v="0"/>
    <x v="64"/>
    <n v="6.9356372859860497E-3"/>
  </r>
  <r>
    <s v="1:1 slots for May are open for consultation and mentorship. Check the link in bio._x000a__x000a_Follow @dataanalystduo _x000a__x000a_#datascience #dataanalytics #datascientist #dataanalyst #consulting #consultation #oneonone"/>
    <n v="0"/>
    <d v="2023-04-29T00:00:00"/>
    <s v="https://www.instagram.com/p/CrnqVjaLECY/"/>
    <x v="1"/>
    <m/>
    <s v="Lifetime"/>
    <n v="16499"/>
    <n v="11983"/>
    <n v="20"/>
    <n v="5"/>
    <n v="0"/>
    <n v="320"/>
    <n v="1"/>
    <n v="153"/>
    <s v="Duration &lt;= 10 secs"/>
    <x v="0"/>
    <x v="31"/>
    <n v="1.0306267211883501E-2"/>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d v="2023-04-30T00:00:00"/>
    <s v="https://www.instagram.com/reel/CrqVQRkLX7s/"/>
    <x v="0"/>
    <m/>
    <s v="Lifetime"/>
    <n v="246585"/>
    <n v="232461"/>
    <n v="1150"/>
    <n v="1712"/>
    <n v="131241"/>
    <n v="5148"/>
    <n v="258"/>
    <n v="4141"/>
    <s v="Duration &lt;= 10 secs"/>
    <x v="0"/>
    <x v="65"/>
    <n v="1.150408025432223E-2"/>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d v="2023-05-04T00:00:00"/>
    <s v="https://www.instagram.com/reel/CqpTLKBr56t/"/>
    <x v="0"/>
    <m/>
    <s v="Lifetime"/>
    <n v="21236"/>
    <n v="18660"/>
    <n v="96"/>
    <n v="36"/>
    <n v="9342"/>
    <n v="993"/>
    <n v="10"/>
    <n v="591"/>
    <s v="Duration more than 30 secs"/>
    <x v="0"/>
    <x v="66"/>
    <n v="2.2642015005359055E-2"/>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d v="2023-05-05T00:00:00"/>
    <s v="https://www.instagram.com/p/Cr3ChkHPsUk/"/>
    <x v="1"/>
    <m/>
    <s v="Lifetime"/>
    <n v="22801"/>
    <n v="17566"/>
    <n v="53"/>
    <n v="6"/>
    <n v="0"/>
    <n v="721"/>
    <n v="23"/>
    <n v="789"/>
    <s v="Duration &lt;= 10 secs"/>
    <x v="0"/>
    <x v="31"/>
    <n v="2.2572014118182854E-2"/>
  </r>
  <r>
    <s v="Which one have you worked on or planning to learn? Comment below 👇🏼_x000a__x000a_#python #ml #machinelearning"/>
    <n v="7"/>
    <d v="2023-05-06T00:00:00"/>
    <s v="https://www.instagram.com/reel/CtHgeNhtY37/"/>
    <x v="0"/>
    <m/>
    <s v="Lifetime"/>
    <n v="24443"/>
    <n v="22074"/>
    <n v="83"/>
    <n v="16"/>
    <n v="11121"/>
    <n v="820"/>
    <n v="10"/>
    <n v="588"/>
    <s v="Duration &lt;= 10 secs"/>
    <x v="0"/>
    <x v="67"/>
    <n v="1.6999637582676454E-2"/>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d v="2023-05-08T00:00:00"/>
    <s v="https://www.instagram.com/reel/CvkAepTN-oF/"/>
    <x v="0"/>
    <m/>
    <s v="Lifetime"/>
    <n v="17144"/>
    <n v="13686"/>
    <n v="59"/>
    <n v="2"/>
    <n v="6254"/>
    <n v="689"/>
    <n v="11"/>
    <n v="313"/>
    <s v="Duration between 10 to 30 secs"/>
    <x v="0"/>
    <x v="68"/>
    <n v="1.9582054654391348E-2"/>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d v="2023-05-09T00:00:00"/>
    <s v="https://www.instagram.com/p/CsBgL03tItU/"/>
    <x v="2"/>
    <m/>
    <s v="Lifetime"/>
    <n v="18497"/>
    <n v="17301"/>
    <n v="1"/>
    <n v="4"/>
    <n v="0"/>
    <n v="437"/>
    <n v="12"/>
    <n v="8"/>
    <s v="Duration &lt;= 10 secs"/>
    <x v="0"/>
    <x v="31"/>
    <n v="6.6181145598520315E-3"/>
  </r>
  <r>
    <s v="SQL interview question:-_x000a__x000a_What is the SQL query order of execution? _x000a__x000a_Write your answers in the comments. _x000a__x000a_Follow @dataanalystduo_x000a__x000a_#datascience #dataanalyst #datascientist #statistics #dataanalystduo #onestopstatistics #sql"/>
    <n v="31"/>
    <d v="2023-05-11T00:00:00"/>
    <s v="https://www.instagram.com/reel/CsG4m-Euh89/"/>
    <x v="0"/>
    <m/>
    <s v="Lifetime"/>
    <n v="285104"/>
    <n v="265712"/>
    <n v="2623"/>
    <n v="2154"/>
    <n v="163429"/>
    <n v="8383"/>
    <n v="210"/>
    <n v="10673"/>
    <s v="Duration more than 30 secs"/>
    <x v="0"/>
    <x v="69"/>
    <n v="2.0594666405732522E-2"/>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d v="2023-05-12T00:00:00"/>
    <s v="https://www.instagram.com/reel/CsJJw72tuKv/"/>
    <x v="0"/>
    <m/>
    <s v="Lifetime"/>
    <n v="39119"/>
    <n v="35462"/>
    <n v="43"/>
    <n v="34"/>
    <n v="14456"/>
    <n v="639"/>
    <n v="60"/>
    <n v="119"/>
    <s v="Duration between 10 to 30 secs"/>
    <x v="0"/>
    <x v="70"/>
    <n v="6.0698776154757203E-3"/>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d v="2023-05-13T00:00:00"/>
    <s v="https://www.instagram.com/reel/CsLzpBesPhB/"/>
    <x v="0"/>
    <m/>
    <s v="Lifetime"/>
    <n v="30883"/>
    <n v="23853"/>
    <n v="16"/>
    <n v="24"/>
    <n v="13763"/>
    <n v="460"/>
    <n v="2"/>
    <n v="148"/>
    <s v="Duration &lt;= 10 secs"/>
    <x v="0"/>
    <x v="71"/>
    <n v="6.5610195782501157E-3"/>
  </r>
  <r>
    <s v="Join the Batch 3 - Statistics for Data Analysis workshop. _x000a__x000a_Check Link in the bio or DM us. _x000a__x000a_Follow @dataanalystduo_x000a__x000a_#datascience #dataanalyst #dataanalytics #dataanalystduo #statistics #onestopstatistics #onestopanalytics #statistics"/>
    <n v="0"/>
    <d v="2023-05-14T00:00:00"/>
    <s v="https://www.instagram.com/p/CsOiZeJvgVH/"/>
    <x v="1"/>
    <m/>
    <s v="Lifetime"/>
    <n v="18706"/>
    <n v="14140"/>
    <n v="25"/>
    <n v="6"/>
    <n v="0"/>
    <n v="476"/>
    <n v="11"/>
    <n v="335"/>
    <s v="Duration &lt;= 10 secs"/>
    <x v="0"/>
    <x v="31"/>
    <n v="1.4975247524752475E-2"/>
  </r>
  <r>
    <s v="Join the Batch 3 - Statistics for Data Analysis workshop. _x000a__x000a_Check Link in the bio or DM us. _x000a__x000a_Follow @dataanalystduo_x000a__x000a_#datascience #dataanalyst #dataanalytics #dataanalystduo #statistics #onestopstatistics #onestopanalytics #statistics"/>
    <n v="0"/>
    <d v="2023-05-15T00:00:00"/>
    <s v="https://www.instagram.com/p/CsQ1XZ9LKFU/"/>
    <x v="1"/>
    <m/>
    <s v="Lifetime"/>
    <n v="29721"/>
    <n v="21971"/>
    <n v="84"/>
    <n v="10"/>
    <n v="0"/>
    <n v="634"/>
    <n v="18"/>
    <n v="305"/>
    <s v="Duration &lt;= 10 secs"/>
    <x v="0"/>
    <x v="31"/>
    <n v="1.1845159528469346E-2"/>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d v="2023-05-16T00:00:00"/>
    <s v="https://www.instagram.com/reel/CsTZfjerXQJ/"/>
    <x v="0"/>
    <m/>
    <s v="Lifetime"/>
    <n v="235457"/>
    <n v="222616"/>
    <n v="2738"/>
    <n v="785"/>
    <n v="118763"/>
    <n v="4572"/>
    <n v="34"/>
    <n v="9130"/>
    <s v="Duration &lt;= 10 secs"/>
    <x v="0"/>
    <x v="72"/>
    <n v="1.8500467172170913E-2"/>
  </r>
  <r>
    <s v="@preplaced.in solution to all your interview related problems._x000a__x000a_Check out their Instagram handle @preplaced.in _x000a_or visit www.preplaced.in._x000a__x000a_#softwareengineer #Preplaced #UnlockYourPotential #mentorhaitohmumkinhai"/>
    <n v="67"/>
    <d v="2023-05-17T00:00:00"/>
    <s v="https://www.instagram.com/reel/CsV753dOrMk/"/>
    <x v="0"/>
    <m/>
    <s v="Lifetime"/>
    <n v="37495"/>
    <n v="31810"/>
    <n v="171"/>
    <n v="20"/>
    <n v="12931"/>
    <n v="845"/>
    <n v="10"/>
    <n v="569"/>
    <s v="Duration more than 30 secs"/>
    <x v="0"/>
    <x v="73"/>
    <n v="1.2535366237032379E-2"/>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d v="2023-05-18T00:00:00"/>
    <s v="https://www.instagram.com/reel/CsYlaHqrAiM/"/>
    <x v="0"/>
    <m/>
    <s v="Lifetime"/>
    <n v="18857"/>
    <n v="14860"/>
    <n v="37"/>
    <n v="20"/>
    <n v="7908"/>
    <n v="454"/>
    <n v="9"/>
    <n v="247"/>
    <s v="Duration between 10 to 30 secs"/>
    <x v="0"/>
    <x v="74"/>
    <n v="1.2567294751009421E-2"/>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d v="2023-05-19T00:00:00"/>
    <s v="https://www.instagram.com/reel/CsbObnhNdSn/"/>
    <x v="0"/>
    <m/>
    <s v="Lifetime"/>
    <n v="44978"/>
    <n v="36897"/>
    <n v="408"/>
    <n v="63"/>
    <n v="20908"/>
    <n v="1439"/>
    <n v="23"/>
    <n v="2183"/>
    <s v="Duration &lt;= 10 secs"/>
    <x v="0"/>
    <x v="75"/>
    <n v="2.7461582242458739E-2"/>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d v="2023-05-20T00:00:00"/>
    <s v="https://www.instagram.com/reel/CsdtOxINdm-/"/>
    <x v="0"/>
    <m/>
    <s v="Lifetime"/>
    <n v="58896"/>
    <n v="54622"/>
    <n v="495"/>
    <n v="146"/>
    <n v="26162"/>
    <n v="2169"/>
    <n v="20"/>
    <n v="2221"/>
    <s v="Duration &lt;= 10 secs"/>
    <x v="0"/>
    <x v="76"/>
    <n v="2.2449745523781626E-2"/>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d v="2023-05-21T00:00:00"/>
    <s v="https://www.instagram.com/reel/CsgTPKTOiWc/"/>
    <x v="0"/>
    <m/>
    <s v="Lifetime"/>
    <n v="215716"/>
    <n v="198619"/>
    <n v="3197"/>
    <n v="885"/>
    <n v="106437"/>
    <n v="5463"/>
    <n v="67"/>
    <n v="7795"/>
    <s v="Duration &lt;= 10 secs"/>
    <x v="0"/>
    <x v="77"/>
    <n v="2.0796097050131156E-2"/>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d v="2023-05-22T00:00:00"/>
    <s v="https://www.instagram.com/reel/Csi12XJrAw5/"/>
    <x v="0"/>
    <m/>
    <s v="Lifetime"/>
    <n v="20558"/>
    <n v="16716"/>
    <n v="23"/>
    <n v="5"/>
    <n v="8412"/>
    <n v="365"/>
    <n v="0"/>
    <n v="72"/>
    <s v="Duration more than 30 secs"/>
    <x v="0"/>
    <x v="78"/>
    <n v="6.8796362766212014E-3"/>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d v="2023-05-23T00:00:00"/>
    <s v="https://www.instagram.com/p/CsllOJdv4el/"/>
    <x v="2"/>
    <m/>
    <s v="Lifetime"/>
    <n v="114270"/>
    <n v="101814"/>
    <n v="688"/>
    <n v="420"/>
    <n v="0"/>
    <n v="3348"/>
    <n v="47"/>
    <n v="4562"/>
    <s v="Duration &lt;= 10 secs"/>
    <x v="0"/>
    <x v="31"/>
    <n v="2.1227434341053293E-2"/>
  </r>
  <r>
    <s v="This is why it is important to learn AWS for data analyst._x000a__x000a_Follow @dataanalystduo _x000a__x000a_#datascience #dataanalyst #dataanalytics #dataanalystduo #statistics #onestopstatistics #onestopanalytics #statistics #aws"/>
    <n v="0"/>
    <d v="2023-05-24T00:00:00"/>
    <s v="https://www.instagram.com/p/CsoOyxNtMgN/"/>
    <x v="1"/>
    <m/>
    <s v="Lifetime"/>
    <n v="31451"/>
    <n v="23155"/>
    <n v="95"/>
    <n v="8"/>
    <n v="0"/>
    <n v="919"/>
    <n v="23"/>
    <n v="780"/>
    <s v="Duration &lt;= 10 secs"/>
    <x v="0"/>
    <x v="31"/>
    <n v="1.9617793133232565E-2"/>
  </r>
  <r>
    <s v="Blessing your feed with your favourite data couple 💕_x000a__x000a_Follow @dataanalystduo _x000a__x000a_#dataanalystduo #datascience #dataanalytics #trending #explorepage✨"/>
    <n v="0"/>
    <d v="2023-05-25T00:00:00"/>
    <s v="https://www.instagram.com/p/CsqwQZHPrbz/"/>
    <x v="1"/>
    <m/>
    <s v="Lifetime"/>
    <n v="28203"/>
    <n v="21589"/>
    <n v="4"/>
    <n v="8"/>
    <n v="0"/>
    <n v="2441"/>
    <n v="16"/>
    <n v="16"/>
    <s v="Duration &lt;= 10 secs"/>
    <x v="0"/>
    <x v="31"/>
    <n v="2.8683588864699613E-2"/>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d v="2023-05-26T00:00:00"/>
    <s v="https://www.instagram.com/reel/Cstfe0otahy/"/>
    <x v="0"/>
    <m/>
    <s v="Lifetime"/>
    <n v="106159"/>
    <n v="103176"/>
    <n v="755"/>
    <n v="550"/>
    <n v="54003"/>
    <n v="2932"/>
    <n v="948"/>
    <n v="3220"/>
    <s v="Duration &lt;= 10 secs"/>
    <x v="0"/>
    <x v="79"/>
    <n v="1.903301155307436E-2"/>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d v="2023-05-27T00:00:00"/>
    <s v="https://www.instagram.com/reel/Csv_rxmMaIl/"/>
    <x v="0"/>
    <m/>
    <s v="Lifetime"/>
    <n v="35231"/>
    <n v="31142"/>
    <n v="74"/>
    <n v="22"/>
    <n v="16704"/>
    <n v="1190"/>
    <n v="20"/>
    <n v="744"/>
    <s v="Duration &lt;= 10 secs"/>
    <x v="0"/>
    <x v="80"/>
    <n v="1.628026459443838E-2"/>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d v="2023-05-28T00:00:00"/>
    <s v="https://www.instagram.com/p/CsypA3wNAi4/"/>
    <x v="2"/>
    <m/>
    <s v="Lifetime"/>
    <n v="32891"/>
    <n v="30407"/>
    <n v="6"/>
    <n v="3"/>
    <n v="0"/>
    <n v="1556"/>
    <n v="25"/>
    <n v="56"/>
    <s v="Duration &lt;= 10 secs"/>
    <x v="0"/>
    <x v="31"/>
    <n v="1.3508402670437727E-2"/>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d v="2023-05-29T00:00:00"/>
    <s v="https://www.instagram.com/p/Cs1QgGetCNo/"/>
    <x v="2"/>
    <m/>
    <s v="Lifetime"/>
    <n v="19294"/>
    <n v="17107"/>
    <n v="12"/>
    <n v="3"/>
    <n v="0"/>
    <n v="551"/>
    <n v="6"/>
    <n v="159"/>
    <s v="Duration &lt;= 10 secs"/>
    <x v="0"/>
    <x v="31"/>
    <n v="1.0638919740457123E-2"/>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d v="2023-05-30T00:00:00"/>
    <s v="https://www.instagram.com/reel/Cs30EWhM8pR/"/>
    <x v="0"/>
    <m/>
    <s v="Lifetime"/>
    <n v="70127"/>
    <n v="66797"/>
    <n v="571"/>
    <n v="172"/>
    <n v="34899"/>
    <n v="2065"/>
    <n v="34"/>
    <n v="2002"/>
    <s v="Duration &lt;= 10 secs"/>
    <x v="0"/>
    <x v="81"/>
    <n v="1.7485815231222959E-2"/>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d v="2023-05-31T00:00:00"/>
    <s v="https://www.instagram.com/reel/Cs6SO8UthZr/"/>
    <x v="0"/>
    <m/>
    <s v="Lifetime"/>
    <n v="32666"/>
    <n v="30921"/>
    <n v="335"/>
    <n v="100"/>
    <n v="15988"/>
    <n v="872"/>
    <n v="6"/>
    <n v="921"/>
    <s v="Duration &lt;= 10 secs"/>
    <x v="0"/>
    <x v="82"/>
    <n v="1.7253646389185341E-2"/>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d v="2023-06-03T00:00:00"/>
    <s v="https://www.instagram.com/p/CpcpJi8DibT/"/>
    <x v="1"/>
    <m/>
    <s v="Lifetime"/>
    <n v="22375"/>
    <n v="16381"/>
    <n v="31"/>
    <n v="4"/>
    <n v="0"/>
    <n v="677"/>
    <n v="12"/>
    <n v="451"/>
    <s v="Duration &lt;= 10 secs"/>
    <x v="0"/>
    <x v="31"/>
    <n v="1.787131432757463E-2"/>
  </r>
  <r>
    <s v="Let us know about your thoughts 😌_x000a__x000a_Follow @dataanalystduo_x000a__x000a_#datascience #dataanalyst #datascientist #statistics #dataanalystduo #onestopstatistics"/>
    <n v="27"/>
    <d v="2023-06-05T00:00:00"/>
    <s v="https://www.instagram.com/reel/Cr5sxcCOt6F/"/>
    <x v="0"/>
    <m/>
    <s v="Lifetime"/>
    <n v="20187"/>
    <n v="15443"/>
    <n v="55"/>
    <n v="6"/>
    <n v="6584"/>
    <n v="588"/>
    <n v="17"/>
    <n v="51"/>
    <s v="Duration between 10 to 30 secs"/>
    <x v="0"/>
    <x v="83"/>
    <n v="1.1510069287055624E-2"/>
  </r>
  <r>
    <s v="Comment ‘Statistics’ for details regarding statistics workshop 📊_x000a__x000a_Follow @dataanalystduo _x000a__x000a_#datascience #dataanalyst #dataanalytics #dataanalystduo #statistics #onestopstatistics #onestopanalytics #statistics"/>
    <n v="90"/>
    <d v="2023-06-06T00:00:00"/>
    <s v="https://www.instagram.com/reel/CtJkYg4LJQt/"/>
    <x v="0"/>
    <m/>
    <s v="Lifetime"/>
    <n v="44986"/>
    <n v="37018"/>
    <n v="285"/>
    <n v="114"/>
    <n v="18953"/>
    <n v="2406"/>
    <n v="95"/>
    <n v="1465"/>
    <s v="Duration more than 30 secs"/>
    <x v="0"/>
    <x v="84"/>
    <n v="2.8709006429304663E-2"/>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d v="2023-06-07T00:00:00"/>
    <s v="https://www.instagram.com/p/CuW4_bgP5Wh/"/>
    <x v="2"/>
    <m/>
    <s v="Lifetime"/>
    <n v="36438"/>
    <n v="33150"/>
    <n v="133"/>
    <n v="54"/>
    <n v="0"/>
    <n v="1313"/>
    <n v="7"/>
    <n v="1368"/>
    <s v="Duration &lt;= 10 secs"/>
    <x v="0"/>
    <x v="31"/>
    <n v="2.1274509803921565E-2"/>
  </r>
  <r>
    <s v="Follow @dataanalystduo _x000a__x000a_Follow @dataanalystduo _x000a__x000a_#datascience #dataanalyst #dataanalytics #dataanalystduo #statistics #onestopstatistics #onestopanalytics #trending #netflix"/>
    <n v="88"/>
    <d v="2023-06-09T00:00:00"/>
    <s v="https://www.instagram.com/reel/CtRiOLlsT2L/"/>
    <x v="0"/>
    <m/>
    <s v="Lifetime"/>
    <n v="20910"/>
    <n v="18742"/>
    <n v="37"/>
    <n v="11"/>
    <n v="9589"/>
    <n v="949"/>
    <n v="3"/>
    <n v="135"/>
    <s v="Duration more than 30 secs"/>
    <x v="0"/>
    <x v="85"/>
    <n v="1.4993063707181732E-2"/>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d v="2023-06-10T00:00:00"/>
    <s v="https://www.instagram.com/p/CtTt_tMPV-I/"/>
    <x v="1"/>
    <m/>
    <s v="Lifetime"/>
    <n v="22564"/>
    <n v="15558"/>
    <n v="26"/>
    <n v="6"/>
    <n v="0"/>
    <n v="313"/>
    <n v="23"/>
    <n v="120"/>
    <s v="Duration &lt;= 10 secs"/>
    <x v="0"/>
    <x v="31"/>
    <n v="7.7452114667695077E-3"/>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d v="2023-06-11T00:00:00"/>
    <s v="https://www.instagram.com/p/CtWbVk0PwF5/"/>
    <x v="2"/>
    <m/>
    <s v="Lifetime"/>
    <n v="13977"/>
    <n v="12588"/>
    <n v="31"/>
    <n v="9"/>
    <n v="0"/>
    <n v="446"/>
    <n v="6"/>
    <n v="325"/>
    <s v="Duration &lt;= 10 secs"/>
    <x v="0"/>
    <x v="31"/>
    <n v="1.6047028916428341E-2"/>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d v="2023-06-12T00:00:00"/>
    <s v="https://www.instagram.com/reel/CtZIO-uAesm/"/>
    <x v="0"/>
    <m/>
    <s v="Lifetime"/>
    <n v="61558"/>
    <n v="56347"/>
    <n v="215"/>
    <n v="106"/>
    <n v="37280"/>
    <n v="1439"/>
    <n v="15"/>
    <n v="919"/>
    <s v="Duration &lt;= 10 secs"/>
    <x v="0"/>
    <x v="86"/>
    <n v="1.1482421424388167E-2"/>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d v="2023-06-13T00:00:00"/>
    <s v="https://www.instagram.com/p/CtbyHJ2tKCR/"/>
    <x v="1"/>
    <m/>
    <s v="Lifetime"/>
    <n v="39497"/>
    <n v="29614"/>
    <n v="171"/>
    <n v="100"/>
    <n v="0"/>
    <n v="1280"/>
    <n v="19"/>
    <n v="1929"/>
    <s v="Duration &lt;= 10 secs"/>
    <x v="0"/>
    <x v="31"/>
    <n v="2.8694198689808874E-2"/>
  </r>
  <r>
    <s v="Common causes of outliers in a dataset. _x000a__x000a_Follow @dataanalystduo_x000a__x000a_#datascience #dataanalyst #dataanalytics #dataanalystduo #statistics #onestopstatistics #onestopanalytics #python #outliers"/>
    <n v="0"/>
    <d v="2023-06-14T00:00:00"/>
    <s v="https://www.instagram.com/p/CtefOCRvDLe/"/>
    <x v="2"/>
    <m/>
    <s v="Lifetime"/>
    <n v="13220"/>
    <n v="11416"/>
    <n v="14"/>
    <n v="3"/>
    <n v="0"/>
    <n v="264"/>
    <n v="1"/>
    <n v="160"/>
    <s v="Duration &lt;= 10 secs"/>
    <x v="0"/>
    <x v="31"/>
    <n v="9.6137000700770841E-3"/>
  </r>
  <r>
    <s v="How to find a job through Linkedin 🔵_x000a__x000a_Follow @dataanalystduo_x000a__x000a_#datascience #dataanalyst #dataanalytics #statistics #linkedin #linkedintips #job #jobseekers #datascientist"/>
    <n v="0"/>
    <d v="2023-06-19T00:00:00"/>
    <s v="https://www.instagram.com/p/CtrA6dfvpKF/"/>
    <x v="1"/>
    <m/>
    <s v="Lifetime"/>
    <n v="20970"/>
    <n v="15223"/>
    <n v="42"/>
    <n v="3"/>
    <n v="0"/>
    <n v="558"/>
    <n v="9"/>
    <n v="684"/>
    <s v="Duration &lt;= 10 secs"/>
    <x v="0"/>
    <x v="31"/>
    <n v="2.1234316494777639E-2"/>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d v="2023-06-21T00:00:00"/>
    <s v="https://www.instagram.com/reel/CtwKLXixKPu/"/>
    <x v="0"/>
    <m/>
    <s v="Lifetime"/>
    <n v="19091"/>
    <n v="17544"/>
    <n v="10"/>
    <n v="21"/>
    <n v="10573"/>
    <n v="760"/>
    <n v="7"/>
    <n v="221"/>
    <s v="Duration between 10 to 30 secs"/>
    <x v="0"/>
    <x v="87"/>
    <n v="1.4221386228910169E-2"/>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d v="2023-06-22T00:00:00"/>
    <s v="https://www.instagram.com/p/Cty-u_XP7lK/"/>
    <x v="2"/>
    <m/>
    <s v="Lifetime"/>
    <n v="19056"/>
    <n v="17498"/>
    <n v="3"/>
    <n v="2"/>
    <n v="0"/>
    <n v="424"/>
    <n v="12"/>
    <n v="62"/>
    <s v="Duration &lt;= 10 secs"/>
    <x v="0"/>
    <x v="31"/>
    <n v="7.1579609098182655E-3"/>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d v="2023-06-23T00:00:00"/>
    <s v="https://www.instagram.com/p/Ct1kKPpNpNR/"/>
    <x v="1"/>
    <m/>
    <s v="Lifetime"/>
    <n v="73673"/>
    <n v="53788"/>
    <n v="187"/>
    <n v="14"/>
    <n v="0"/>
    <n v="2346"/>
    <n v="1126"/>
    <n v="1970"/>
    <s v="Duration &lt;= 10 secs"/>
    <x v="0"/>
    <x v="31"/>
    <n v="2.6162898787833719E-2"/>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d v="2023-06-25T00:00:00"/>
    <s v="https://www.instagram.com/reel/Ct6cvXYtzFw/"/>
    <x v="0"/>
    <m/>
    <s v="Lifetime"/>
    <n v="32992"/>
    <n v="26802"/>
    <n v="127"/>
    <n v="44"/>
    <n v="13890"/>
    <n v="1178"/>
    <n v="12"/>
    <n v="878"/>
    <s v="Duration between 10 to 30 secs"/>
    <x v="0"/>
    <x v="88"/>
    <n v="2.0474218341914784E-2"/>
  </r>
  <r>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n v="47"/>
    <d v="2023-06-27T00:00:00"/>
    <s v="https://www.instagram.com/reel/CuBTyzVO8me/"/>
    <x v="0"/>
    <m/>
    <s v="Lifetime"/>
    <n v="45330"/>
    <n v="38358"/>
    <n v="235"/>
    <n v="25"/>
    <n v="17298"/>
    <n v="1552"/>
    <n v="3"/>
    <n v="1196"/>
    <s v="Duration more than 30 secs"/>
    <x v="0"/>
    <x v="89"/>
    <n v="1.9461390062047029E-2"/>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d v="2023-06-27T00:00:00"/>
    <s v="https://www.instagram.com/p/Ct_oYFbPW-v/"/>
    <x v="1"/>
    <m/>
    <s v="Lifetime"/>
    <n v="23137"/>
    <n v="17479"/>
    <n v="45"/>
    <n v="62"/>
    <n v="0"/>
    <n v="652"/>
    <n v="5"/>
    <n v="787"/>
    <s v="Duration &lt;= 10 secs"/>
    <x v="0"/>
    <x v="31"/>
    <n v="2.1296984953372618E-2"/>
  </r>
  <r>
    <s v="Check link in bio for more details on ‘PyGWalker’_x000a__x000a_Follow @dataanalystduo _x000a__x000a_#datascience #dataanalyst #dataanalytics #dataanalystduo #statistics #onestopstatistics #onestopanalytics #python #tableau #datavisualization #jupyternotebook"/>
    <n v="8"/>
    <d v="2023-06-30T00:00:00"/>
    <s v="https://www.instagram.com/reel/CuHu3wTLQUR/"/>
    <x v="0"/>
    <m/>
    <s v="Lifetime"/>
    <n v="48599"/>
    <n v="42482"/>
    <n v="283"/>
    <n v="98"/>
    <n v="24426"/>
    <n v="1495"/>
    <n v="6"/>
    <n v="1556"/>
    <s v="Duration &lt;= 10 secs"/>
    <x v="0"/>
    <x v="90"/>
    <n v="1.9655383456522763E-2"/>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d v="2023-07-05T00:00:00"/>
    <s v="https://www.instagram.com/reel/Cr8ZKnstzS4/"/>
    <x v="0"/>
    <m/>
    <s v="Lifetime"/>
    <n v="36231"/>
    <n v="35140"/>
    <n v="15"/>
    <n v="14"/>
    <n v="17521"/>
    <n v="790"/>
    <n v="23"/>
    <n v="66"/>
    <s v="Duration between 10 to 30 secs"/>
    <x v="0"/>
    <x v="91"/>
    <n v="6.3602731929425158E-3"/>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d v="2023-07-06T00:00:00"/>
    <s v="https://www.instagram.com/p/CtMawquvPcI/"/>
    <x v="2"/>
    <m/>
    <s v="Lifetime"/>
    <n v="26530"/>
    <n v="24195"/>
    <n v="33"/>
    <n v="14"/>
    <n v="0"/>
    <n v="667"/>
    <n v="12"/>
    <n v="343"/>
    <s v="Duration &lt;= 10 secs"/>
    <x v="0"/>
    <x v="31"/>
    <n v="1.0901012605910313E-2"/>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d v="2023-07-08T00:00:00"/>
    <s v="https://www.instagram.com/reel/CvpYJi_tVY5/"/>
    <x v="0"/>
    <m/>
    <s v="Lifetime"/>
    <n v="20637"/>
    <n v="17007"/>
    <n v="88"/>
    <n v="16"/>
    <n v="8462"/>
    <n v="843"/>
    <n v="5"/>
    <n v="454"/>
    <s v="Duration between 10 to 30 secs"/>
    <x v="0"/>
    <x v="92"/>
    <n v="2.0432762979949431E-2"/>
  </r>
  <r>
    <s v="@dataanalystduo | Best resource to learn SQL 📸_x000a__x000a_#datascience #dataanalytics #sql #sqlprogramming #dataanalyst"/>
    <n v="8"/>
    <d v="2023-07-13T00:00:00"/>
    <s v="https://www.instagram.com/reel/CuoznrYLj2o/"/>
    <x v="0"/>
    <m/>
    <s v="Lifetime"/>
    <n v="28170"/>
    <n v="22972"/>
    <n v="123"/>
    <n v="22"/>
    <n v="11428"/>
    <n v="1126"/>
    <n v="23"/>
    <n v="982"/>
    <s v="Duration &lt;= 10 secs"/>
    <x v="0"/>
    <x v="93"/>
    <n v="2.4529862441232803E-2"/>
  </r>
  <r>
    <s v="@dataanalystduo | SQL resources to practice Interview Questions and Projects. _x000a__x000a_#datascience #dataanalyst #dataanalytics #dataanalystduo #statistics #onestopstatistics #onestopanalytics #sql #sqlserver #projects"/>
    <n v="8"/>
    <d v="2023-07-14T00:00:00"/>
    <s v="https://www.instagram.com/reel/CurhcYTtHZP/"/>
    <x v="0"/>
    <m/>
    <s v="Lifetime"/>
    <n v="308394"/>
    <n v="299382"/>
    <n v="4796"/>
    <n v="1867"/>
    <n v="151939"/>
    <n v="7751"/>
    <n v="18"/>
    <n v="15384"/>
    <s v="Duration &lt;= 10 secs"/>
    <x v="0"/>
    <x v="94"/>
    <n v="2.3338911491004803E-2"/>
  </r>
  <r>
    <s v="@dataanalystduo | Best resources to study Power BI 📊_x000a__x000a_#datascience #dataanalyst #dataanalytics #dataanalystduo #statistics #onestopstatistics #onestopanalytics #powerbi #datavisualization #dataviz"/>
    <n v="8"/>
    <d v="2023-07-15T00:00:00"/>
    <s v="https://www.instagram.com/reel/CuuQZzcRuA8/"/>
    <x v="0"/>
    <m/>
    <s v="Lifetime"/>
    <n v="65986"/>
    <n v="58931"/>
    <n v="634"/>
    <n v="225"/>
    <n v="28193"/>
    <n v="2092"/>
    <n v="30"/>
    <n v="2890"/>
    <s v="Duration &lt;= 10 secs"/>
    <x v="0"/>
    <x v="95"/>
    <n v="2.3951740170708113E-2"/>
  </r>
  <r>
    <s v="@dataanalystduo | What are analytical skills and why are they important? _x000a__x000a_#datascience #dataanalyst #dataanalytics #dataanalystduo #statistics #onestopstatistics #onestopanalytics #sql #python #tableau"/>
    <n v="63"/>
    <d v="2023-07-17T00:00:00"/>
    <s v="https://www.instagram.com/reel/CuzLayGNHMV/"/>
    <x v="0"/>
    <m/>
    <s v="Lifetime"/>
    <n v="37084"/>
    <n v="32903"/>
    <n v="215"/>
    <n v="118"/>
    <n v="13587"/>
    <n v="1665"/>
    <n v="28"/>
    <n v="554"/>
    <s v="Duration more than 30 secs"/>
    <x v="0"/>
    <x v="96"/>
    <n v="1.8706500926967143E-2"/>
  </r>
  <r>
    <s v="@dataanalystduo | Best resources to learn Python. Both the courses are from Jose Portilla. _x000a__x000a_@udemy _x000a__x000a_#datascience #dataanalyst #dataanalytics #dataanalystduo #statistics #onestopstatistics #onestopanalytics #python #udemy #resources"/>
    <n v="9"/>
    <d v="2023-07-18T00:00:00"/>
    <s v="https://www.instagram.com/reel/Cu1ytTDuDoZ/"/>
    <x v="0"/>
    <m/>
    <s v="Lifetime"/>
    <n v="27261"/>
    <n v="22175"/>
    <n v="164"/>
    <n v="23"/>
    <n v="10937"/>
    <n v="949"/>
    <n v="5"/>
    <n v="859"/>
    <s v="Duration &lt;= 10 secs"/>
    <x v="0"/>
    <x v="97"/>
    <n v="2.228861330326945E-2"/>
  </r>
  <r>
    <s v="@dataanalystduo | SQL Case Statements_x000a__x000a_#datascience #dataanalyst #dataanalytics #dataanalystduo #statistics #onestopstatistics #onestopanalytics #sql #casestatements #nuggetsofsql"/>
    <n v="0"/>
    <d v="2023-07-19T00:00:00"/>
    <s v="https://www.instagram.com/p/Cu4cpuZNwfj/"/>
    <x v="2"/>
    <m/>
    <s v="Lifetime"/>
    <n v="21299"/>
    <n v="20076"/>
    <n v="27"/>
    <n v="3"/>
    <n v="0"/>
    <n v="649"/>
    <n v="32"/>
    <n v="263"/>
    <s v="Duration &lt;= 10 secs"/>
    <x v="0"/>
    <x v="31"/>
    <n v="1.2091552102012354E-2"/>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d v="2023-07-20T00:00:00"/>
    <s v="https://www.instagram.com/reel/Cu60dPVAIuw/"/>
    <x v="0"/>
    <m/>
    <s v="Lifetime"/>
    <n v="22606"/>
    <n v="18282"/>
    <n v="149"/>
    <n v="41"/>
    <n v="9285"/>
    <n v="804"/>
    <n v="9"/>
    <n v="496"/>
    <s v="Duration more than 30 secs"/>
    <x v="0"/>
    <x v="98"/>
    <n v="1.9937643583852971E-2"/>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d v="2023-08-04T00:00:00"/>
    <s v="https://www.instagram.com/p/CqzZ87TL-Nd/"/>
    <x v="2"/>
    <m/>
    <s v="Lifetime"/>
    <n v="35057"/>
    <n v="31629"/>
    <n v="41"/>
    <n v="7"/>
    <n v="0"/>
    <n v="591"/>
    <n v="88"/>
    <n v="210"/>
    <s v="Duration &lt;= 10 secs"/>
    <x v="0"/>
    <x v="31"/>
    <n v="7.3508489044863895E-3"/>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d v="2023-08-05T00:00:00"/>
    <s v="https://www.instagram.com/reel/Cr-8yiiLJ1N/"/>
    <x v="0"/>
    <m/>
    <s v="Lifetime"/>
    <n v="62193"/>
    <n v="51412"/>
    <n v="676"/>
    <n v="112"/>
    <n v="30262"/>
    <n v="1953"/>
    <n v="8"/>
    <n v="3550"/>
    <s v="Duration between 10 to 30 secs"/>
    <x v="0"/>
    <x v="99"/>
    <n v="3.0085388625223683E-2"/>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d v="2023-08-06T00:00:00"/>
    <s v="https://www.instagram.com/p/CtPDoCOPnfr/"/>
    <x v="2"/>
    <m/>
    <s v="Lifetime"/>
    <n v="14478"/>
    <n v="13062"/>
    <n v="23"/>
    <n v="3"/>
    <n v="0"/>
    <n v="186"/>
    <n v="27"/>
    <n v="72"/>
    <s v="Duration &lt;= 10 secs"/>
    <x v="0"/>
    <x v="31"/>
    <n v="5.8949624866023575E-3"/>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d v="2023-08-09T00:00:00"/>
    <s v="https://www.instagram.com/reel/CvuKhgJsD0y/"/>
    <x v="0"/>
    <m/>
    <s v="Lifetime"/>
    <n v="9277"/>
    <n v="7816"/>
    <n v="4"/>
    <n v="15"/>
    <n v="13449"/>
    <n v="340"/>
    <n v="3"/>
    <n v="16"/>
    <s v="Duration more than 30 secs"/>
    <x v="1"/>
    <x v="100"/>
    <n v="1.1610798362333676E-2"/>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d v="2023-08-13T00:00:00"/>
    <s v="https://www.instagram.com/reel/Cv4xXTptvZ9/"/>
    <x v="0"/>
    <m/>
    <s v="Lifetime"/>
    <n v="31921"/>
    <n v="29106"/>
    <n v="461"/>
    <n v="15"/>
    <n v="30811"/>
    <n v="1286"/>
    <n v="6"/>
    <n v="1352"/>
    <s v="Duration more than 30 secs"/>
    <x v="0"/>
    <x v="101"/>
    <n v="2.6669758812615955E-2"/>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d v="2023-08-16T00:00:00"/>
    <s v="https://www.instagram.com/reel/CwAMtRPtXU0/"/>
    <x v="0"/>
    <m/>
    <s v="Lifetime"/>
    <n v="174471"/>
    <n v="161768"/>
    <n v="1878"/>
    <n v="2497"/>
    <n v="171834"/>
    <n v="5840"/>
    <n v="27"/>
    <n v="7252"/>
    <s v="Duration between 10 to 30 secs"/>
    <x v="0"/>
    <x v="102"/>
    <n v="2.3176709856090202E-2"/>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d v="2023-08-19T00:00:00"/>
    <s v="https://www.instagram.com/reel/CwH3jDtRZZN/"/>
    <x v="0"/>
    <m/>
    <s v="Lifetime"/>
    <n v="258864"/>
    <n v="236596"/>
    <n v="4252"/>
    <n v="1087"/>
    <n v="258615"/>
    <n v="7979"/>
    <n v="32"/>
    <n v="12359"/>
    <s v="Duration between 10 to 30 secs"/>
    <x v="0"/>
    <x v="103"/>
    <n v="2.6016923363032341E-2"/>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d v="2023-08-24T00:00:00"/>
    <s v="https://www.instagram.com/reel/CwVOaCCAu9R/"/>
    <x v="0"/>
    <m/>
    <s v="Lifetime"/>
    <n v="8085"/>
    <n v="7133"/>
    <n v="10"/>
    <n v="4"/>
    <n v="8120"/>
    <n v="255"/>
    <n v="4"/>
    <n v="43"/>
    <s v="Duration more than 30 secs"/>
    <x v="1"/>
    <x v="104"/>
    <n v="1.0935090424786206E-2"/>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d v="2023-08-27T00:00:00"/>
    <s v="https://www.instagram.com/reel/Cwci1C6gpQQ/"/>
    <x v="0"/>
    <m/>
    <s v="Lifetime"/>
    <n v="41113"/>
    <n v="35064"/>
    <n v="252"/>
    <n v="1"/>
    <n v="39907"/>
    <n v="1216"/>
    <n v="9"/>
    <n v="1580"/>
    <s v="Duration &lt;= 10 secs"/>
    <x v="0"/>
    <x v="105"/>
    <n v="2.1795859000684464E-2"/>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d v="2023-08-28T00:00:00"/>
    <s v="https://www.instagram.com/reel/CwfhdgaOsFq/"/>
    <x v="0"/>
    <m/>
    <s v="Lifetime"/>
    <n v="16253"/>
    <n v="12738"/>
    <n v="14"/>
    <n v="9"/>
    <n v="15531"/>
    <n v="531"/>
    <n v="9"/>
    <n v="96"/>
    <s v="Duration more than 30 secs"/>
    <x v="0"/>
    <x v="106"/>
    <n v="1.2757104726016643E-2"/>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d v="2023-08-30T00:00:00"/>
    <s v="https://www.instagram.com/p/CwmXga9gq9q/"/>
    <x v="2"/>
    <m/>
    <s v="Lifetime"/>
    <n v="52939"/>
    <n v="48745"/>
    <n v="116"/>
    <n v="7"/>
    <n v="0"/>
    <n v="2943"/>
    <n v="17"/>
    <n v="1203"/>
    <s v="Duration &lt;= 10 secs"/>
    <x v="0"/>
    <x v="31"/>
    <n v="2.1945840599035801E-2"/>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d v="2023-09-01T00:00:00"/>
    <s v="https://www.instagram.com/reel/CwpnwVDNOym/"/>
    <x v="0"/>
    <m/>
    <s v="Lifetime"/>
    <n v="15304"/>
    <n v="12137"/>
    <n v="29"/>
    <n v="2"/>
    <n v="14793"/>
    <n v="312"/>
    <n v="5"/>
    <n v="190"/>
    <s v="Duration &lt;= 10 secs"/>
    <x v="0"/>
    <x v="107"/>
    <n v="1.1040619592980144E-2"/>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d v="2023-09-16T00:00:00"/>
    <s v="https://www.instagram.com/reel/CxP6BDbrjLU/"/>
    <x v="0"/>
    <m/>
    <s v="Lifetime"/>
    <n v="33294"/>
    <n v="26820"/>
    <n v="125"/>
    <n v="4"/>
    <n v="31051"/>
    <n v="1194"/>
    <n v="41"/>
    <n v="901"/>
    <s v="Duration &lt;= 10 secs"/>
    <x v="0"/>
    <x v="108"/>
    <n v="2.1075689783743475E-2"/>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d v="2023-09-18T00:00:00"/>
    <s v="https://www.instagram.com/p/CxVM3swNzQl/"/>
    <x v="1"/>
    <m/>
    <s v="Lifetime"/>
    <n v="14518"/>
    <n v="11140"/>
    <n v="2"/>
    <n v="1"/>
    <n v="0"/>
    <n v="415"/>
    <n v="12"/>
    <n v="7"/>
    <s v="Duration &lt;= 10 secs"/>
    <x v="0"/>
    <x v="31"/>
    <n v="9.7845601436265701E-3"/>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d v="2023-09-22T00:00:00"/>
    <s v="https://www.instagram.com/p/CxfoFVdg6H9/"/>
    <x v="2"/>
    <m/>
    <s v="Lifetime"/>
    <n v="7883"/>
    <n v="6999"/>
    <n v="4"/>
    <n v="1"/>
    <n v="0"/>
    <n v="165"/>
    <n v="1"/>
    <n v="31"/>
    <s v="Duration &lt;= 10 secs"/>
    <x v="0"/>
    <x v="31"/>
    <n v="7.1795970852978992E-3"/>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d v="2023-09-26T00:00:00"/>
    <s v="https://www.instagram.com/reel/CxpxGCGNmT-/"/>
    <x v="0"/>
    <m/>
    <s v="Lifetime"/>
    <n v="15979"/>
    <n v="14230"/>
    <n v="60"/>
    <n v="8"/>
    <n v="15287"/>
    <n v="530"/>
    <n v="113"/>
    <n v="506"/>
    <s v="Duration &lt;= 10 secs"/>
    <x v="0"/>
    <x v="109"/>
    <n v="2.1240337315530568E-2"/>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d v="2023-09-27T00:00:00"/>
    <s v="https://www.instagram.com/reel/CxuWUVBtlq-/"/>
    <x v="0"/>
    <m/>
    <s v="Lifetime"/>
    <n v="8991"/>
    <n v="7013"/>
    <n v="5"/>
    <n v="3"/>
    <n v="8497"/>
    <n v="183"/>
    <n v="1"/>
    <n v="9"/>
    <s v="Duration more than 30 secs"/>
    <x v="0"/>
    <x v="110"/>
    <n v="7.0583202623698852E-3"/>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d v="2023-09-30T00:00:00"/>
    <s v="https://www.instagram.com/p/Cx0eYC0PZzw/"/>
    <x v="1"/>
    <m/>
    <s v="Lifetime"/>
    <n v="109308"/>
    <n v="85641"/>
    <n v="2023"/>
    <n v="106"/>
    <n v="0"/>
    <n v="2905"/>
    <n v="25"/>
    <n v="7992"/>
    <s v="Duration &lt;= 10 secs"/>
    <x v="0"/>
    <x v="31"/>
    <n v="3.7788559218131498E-2"/>
  </r>
  <r>
    <s v="Box plots are my favourite type of plots but it has some disadvantages.. Comment below if you know of any disadvantages!_x000a__x000a_#data #ai #datavisualization #boxplot #dataanalytics #datastorytelling"/>
    <n v="73"/>
    <d v="2023-10-02T00:00:00"/>
    <s v="https://www.instagram.com/reel/Cx5VoYPt1Bq/"/>
    <x v="0"/>
    <m/>
    <s v="Lifetime"/>
    <n v="15816"/>
    <n v="12695"/>
    <n v="37"/>
    <n v="2"/>
    <n v="14847"/>
    <n v="776"/>
    <n v="26"/>
    <n v="169"/>
    <s v="Duration more than 30 secs"/>
    <x v="0"/>
    <x v="111"/>
    <n v="1.9850334777471446E-2"/>
  </r>
  <r>
    <s v="What else should I teach ? Comment below_x000a__x000a_@dataanalystduo x @datatodestiny _x000a__x000a_#data #dataanalyst #ai #datascience #job #learn #study #educate #datavisualization #graph #learning #learndatascience"/>
    <n v="76"/>
    <d v="2023-10-03T00:00:00"/>
    <s v="https://www.instagram.com/reel/Cx7-YRYNbWD/"/>
    <x v="0"/>
    <m/>
    <s v="Lifetime"/>
    <n v="14522"/>
    <n v="11596"/>
    <n v="56"/>
    <n v="10"/>
    <n v="14032"/>
    <n v="689"/>
    <n v="5"/>
    <n v="190"/>
    <s v="Duration more than 30 secs"/>
    <x v="0"/>
    <x v="112"/>
    <n v="2.0265608830631249E-2"/>
  </r>
  <r>
    <s v="Today I learned about Recursive CTEs. Which interview topics are you preparing for? _x000a__x000a_Follow @datatodestiny &amp; @dataanalystduo _x000a__x000a_#datascience #dataanalyst #dataanalytics #dataanalystduo #statistics #sql #sqlinterview #trending #database"/>
    <n v="55"/>
    <d v="2023-10-04T00:00:00"/>
    <s v="https://www.instagram.com/reel/Cx-nhMqvDAj/"/>
    <x v="0"/>
    <m/>
    <s v="Lifetime"/>
    <n v="78792"/>
    <n v="71678"/>
    <n v="712"/>
    <n v="886"/>
    <n v="76369"/>
    <n v="2817"/>
    <n v="58"/>
    <n v="2440"/>
    <s v="Duration more than 30 secs"/>
    <x v="0"/>
    <x v="113"/>
    <n v="2.1021094338569718E-2"/>
  </r>
  <r>
    <s v="What doubts you have about Data Analytics?_x000a__x000a_#datascience #dataanalyst #dataanalytics #dataanalystduo #statistics #onestopstatistics #onestopanalytics #sql #trending"/>
    <n v="38"/>
    <d v="2023-10-05T00:00:00"/>
    <s v="https://www.instagram.com/reel/CyBQ5K2vnq_/"/>
    <x v="0"/>
    <m/>
    <s v="Lifetime"/>
    <n v="19559"/>
    <n v="17381"/>
    <n v="112"/>
    <n v="5"/>
    <n v="18762"/>
    <n v="991"/>
    <n v="13"/>
    <n v="672"/>
    <s v="Duration more than 30 secs"/>
    <x v="0"/>
    <x v="114"/>
    <n v="2.5717737759622578E-2"/>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d v="2023-10-06T00:00:00"/>
    <s v="https://www.instagram.com/reel/CyDoCpmtV8B/"/>
    <x v="0"/>
    <m/>
    <s v="Lifetime"/>
    <n v="23458"/>
    <n v="20069"/>
    <n v="217"/>
    <n v="1"/>
    <n v="22609"/>
    <n v="747"/>
    <n v="6"/>
    <n v="886"/>
    <s v="Duration &lt;= 10 secs"/>
    <x v="0"/>
    <x v="115"/>
    <n v="2.3120235188599333E-2"/>
  </r>
  <r>
    <s v="Comment ‘Resource’ to learn more about Materialized View 🤝🏼_x000a__x000a_@datatodestiny X @dataanalystduo _x000a__x000a_#datascience #dataanalyst #dataanalytics #dataanalystduo #statistics #onestopstatistics #onestopanalytics #sql"/>
    <n v="51"/>
    <d v="2023-10-09T00:00:00"/>
    <s v="https://www.instagram.com/reel/CyLgVlmrz7A/"/>
    <x v="0"/>
    <m/>
    <s v="Lifetime"/>
    <n v="33700"/>
    <n v="31115"/>
    <n v="184"/>
    <n v="17"/>
    <n v="32074"/>
    <n v="1502"/>
    <n v="91"/>
    <n v="878"/>
    <s v="Duration more than 30 secs"/>
    <x v="0"/>
    <x v="116"/>
    <n v="2.1332154909207778E-2"/>
  </r>
  <r>
    <s v="Sound on 🔉 If you have any doubts about breaking into Data you can comment below 👇🏼 _x000a_#datascience #job #firstjob #data #datascience #career #hardwork #sql #python #stats #hardworking"/>
    <n v="10"/>
    <d v="2023-10-10T00:00:00"/>
    <s v="https://www.instagram.com/reel/CyOHn3aNBO5/"/>
    <x v="0"/>
    <m/>
    <s v="Lifetime"/>
    <n v="23876"/>
    <n v="19536"/>
    <n v="7"/>
    <n v="4"/>
    <n v="22829"/>
    <n v="938"/>
    <n v="25"/>
    <n v="60"/>
    <s v="Duration &lt;= 10 secs"/>
    <x v="0"/>
    <x v="117"/>
    <n v="1.3180794430794431E-2"/>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d v="2023-10-11T00:00:00"/>
    <s v="https://www.instagram.com/reel/CyQjIHStnDa/"/>
    <x v="0"/>
    <m/>
    <s v="Lifetime"/>
    <n v="21033"/>
    <n v="19239"/>
    <n v="90"/>
    <n v="11"/>
    <n v="20177"/>
    <n v="471"/>
    <n v="3"/>
    <n v="539"/>
    <s v="Duration &lt;= 10 secs"/>
    <x v="0"/>
    <x v="118"/>
    <n v="1.4332865533551641E-2"/>
  </r>
  <r>
    <s v="Share your stress moments during the interview in the comments below 👇🏼 _x000a__x000a_#interview #job #jobsearch #jobs #analytics #datadcience #sql #python #casestudy #nervous #stress #joy #jobopportunity #jobseekers"/>
    <n v="45"/>
    <d v="2023-10-13T00:00:00"/>
    <s v="https://www.instagram.com/reel/CyV7vbztAdg/"/>
    <x v="0"/>
    <m/>
    <s v="Lifetime"/>
    <n v="15213"/>
    <n v="13619"/>
    <n v="19"/>
    <n v="3"/>
    <n v="14132"/>
    <n v="723"/>
    <n v="23"/>
    <n v="141"/>
    <s v="Duration more than 30 secs"/>
    <x v="0"/>
    <x v="119"/>
    <n v="1.6631177032087524E-2"/>
  </r>
  <r>
    <s v="I hope you’ll found it helpful? Do follow @datatodestiny &amp; @dataanalystduo _x000a__x000a_#stats #statistics #data #dataanalytics #ai #ml #datascience #datatodestiny #love #math #education #learning #reel #informationalreel"/>
    <n v="73"/>
    <d v="2023-10-14T00:00:00"/>
    <s v="https://www.instagram.com/reel/CyYizYxNc3U/"/>
    <x v="0"/>
    <m/>
    <s v="Lifetime"/>
    <n v="11510"/>
    <n v="8673"/>
    <n v="30"/>
    <n v="3"/>
    <n v="12382"/>
    <n v="447"/>
    <n v="20"/>
    <n v="107"/>
    <s v="Duration more than 30 secs"/>
    <x v="1"/>
    <x v="120"/>
    <n v="1.7410353972097312E-2"/>
  </r>
  <r>
    <s v="Finding a project objective can be tricky. Hope this tip helped.. 🫶🏼 All the best _x000a__x000a_#data #tip #trick #portfolio #job #project #sql #python #ai"/>
    <n v="83"/>
    <d v="2023-10-15T00:00:00"/>
    <s v="https://www.instagram.com/reel/CybBtJnvAaT/"/>
    <x v="0"/>
    <m/>
    <s v="Lifetime"/>
    <n v="13486"/>
    <n v="11510"/>
    <n v="63"/>
    <n v="2"/>
    <n v="12378"/>
    <n v="655"/>
    <n v="17"/>
    <n v="282"/>
    <s v="Duration more than 30 secs"/>
    <x v="0"/>
    <x v="121"/>
    <n v="2.2089487402258908E-2"/>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d v="2023-10-16T00:00:00"/>
    <s v="https://www.instagram.com/reel/Cydbg8JtWC5/"/>
    <x v="0"/>
    <m/>
    <s v="Lifetime"/>
    <n v="12690"/>
    <n v="9768"/>
    <n v="27"/>
    <n v="0"/>
    <n v="11570"/>
    <n v="450"/>
    <n v="14"/>
    <n v="171"/>
    <s v="Duration between 10 to 30 secs"/>
    <x v="0"/>
    <x v="122"/>
    <n v="1.6943079443079441E-2"/>
  </r>
  <r>
    <s v="PS: Nothing is sponsored 😛_x000a__x000a_Follow @dataanalystduo x @datatodestiny _x000a__x000a_#datascience #dataanalytics #dataanalyst #setup #pcsetup"/>
    <n v="56"/>
    <d v="2023-10-17T00:00:00"/>
    <s v="https://www.instagram.com/reel/CygIikxvfp5/"/>
    <x v="0"/>
    <m/>
    <s v="Lifetime"/>
    <n v="18740"/>
    <n v="15097"/>
    <n v="11"/>
    <n v="1"/>
    <n v="16933"/>
    <n v="674"/>
    <n v="22"/>
    <n v="68"/>
    <s v="Duration more than 30 secs"/>
    <x v="0"/>
    <x v="123"/>
    <n v="1.2833675564681724E-2"/>
  </r>
  <r>
    <s v="Why statistics is important?_x000a__x000a_Follow @dataanalystduo x @datatodestiny_x000a__x000a_#datascience #dataanalyst #dataanalytics #dataanalystduo #statistics #onestopstatistics #onestopanalytics #sql #python #coding #trendingreels"/>
    <n v="20"/>
    <d v="2023-10-18T00:00:00"/>
    <s v="https://www.instagram.com/reel/Cyiq8JOv9Nm/"/>
    <x v="0"/>
    <m/>
    <s v="Lifetime"/>
    <n v="10339"/>
    <n v="8784"/>
    <n v="73"/>
    <n v="3"/>
    <n v="9334"/>
    <n v="423"/>
    <n v="2"/>
    <n v="165"/>
    <s v="Duration between 10 to 30 secs"/>
    <x v="0"/>
    <x v="124"/>
    <n v="1.886953551912568E-2"/>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d v="2023-10-19T00:00:00"/>
    <s v="https://www.instagram.com/reel/CylbqZqvMzn/"/>
    <x v="0"/>
    <m/>
    <s v="Lifetime"/>
    <n v="31735"/>
    <n v="28745"/>
    <n v="305"/>
    <n v="33"/>
    <n v="28797"/>
    <n v="933"/>
    <n v="14"/>
    <n v="1237"/>
    <s v="Duration between 10 to 30 secs"/>
    <x v="0"/>
    <x v="125"/>
    <n v="2.1647242998782398E-2"/>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d v="2023-10-20T00:00:00"/>
    <s v="https://www.instagram.com/p/Cyn7d0uveoy/"/>
    <x v="2"/>
    <m/>
    <s v="Lifetime"/>
    <n v="8518"/>
    <n v="7025"/>
    <n v="6"/>
    <n v="0"/>
    <n v="0"/>
    <n v="135"/>
    <n v="3"/>
    <n v="48"/>
    <s v="Duration &lt;= 10 secs"/>
    <x v="0"/>
    <x v="31"/>
    <n v="6.8327402135231318E-3"/>
  </r>
  <r>
    <s v="The most frequently asked SQL concepts during the interview.. If you want to learn Data Analytics with us just comment below ‘learn’ or dm us ☺️_x000a__x000a_#data #sql #learn #upskilling #learning #educating #dataanalytics #datasciences #datastorytelling"/>
    <n v="8"/>
    <d v="2023-10-23T00:00:00"/>
    <s v="https://www.instagram.com/reel/CyvfrJyPLY6/"/>
    <x v="0"/>
    <m/>
    <s v="Lifetime"/>
    <n v="17614"/>
    <n v="15394"/>
    <n v="135"/>
    <n v="2"/>
    <n v="15683"/>
    <n v="609"/>
    <n v="7"/>
    <n v="901"/>
    <s v="Duration &lt;= 10 secs"/>
    <x v="0"/>
    <x v="126"/>
    <n v="2.6828634532934909E-2"/>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d v="2023-10-24T00:00:00"/>
    <s v="https://www.instagram.com/reel/CyyHTwbv0aw/"/>
    <x v="0"/>
    <m/>
    <s v="Lifetime"/>
    <n v="14284"/>
    <n v="10779"/>
    <n v="17"/>
    <n v="0"/>
    <n v="12688"/>
    <n v="450"/>
    <n v="11"/>
    <n v="38"/>
    <s v="Duration more than 30 secs"/>
    <x v="0"/>
    <x v="127"/>
    <n v="1.1967715001391594E-2"/>
  </r>
  <r>
    <s v="Ye bhi kar lo.. _x000a__x000a_#reel #funny #datascience #meme #dataanalytics"/>
    <n v="7"/>
    <d v="2023-10-25T00:00:00"/>
    <s v="https://www.instagram.com/reel/Cy0fy75vshN/"/>
    <x v="0"/>
    <m/>
    <s v="Lifetime"/>
    <n v="15897"/>
    <n v="13580"/>
    <n v="36"/>
    <n v="3"/>
    <n v="14485"/>
    <n v="612"/>
    <n v="16"/>
    <n v="51"/>
    <s v="Duration &lt;= 10 secs"/>
    <x v="0"/>
    <x v="128"/>
    <n v="1.3162739322533137E-2"/>
  </r>
  <r>
    <s v="Comment below if you’re interested in Statistics with Python workshop! _x000a__x000a_We will send you the link. _x000a__x000a_Over 500+ folks have already taken this course and given a rating of 4.9/5. _x000a__x000a_#datascience #dataanalytics #statistics #workshop #trending"/>
    <n v="28"/>
    <d v="2023-10-26T00:00:00"/>
    <s v="https://www.instagram.com/reel/Cy3KdK-t6bk/"/>
    <x v="0"/>
    <m/>
    <s v="Lifetime"/>
    <n v="37991"/>
    <n v="34714"/>
    <n v="156"/>
    <n v="10"/>
    <n v="35122"/>
    <n v="1579"/>
    <n v="289"/>
    <n v="905"/>
    <s v="Duration between 10 to 30 secs"/>
    <x v="0"/>
    <x v="129"/>
    <n v="2.1093795010658521E-2"/>
  </r>
  <r>
    <s v="R or Python ?_x000a__x000a_Follow @dataanalystduo x @datatodestiny _x000a__x000a_#r #python #rprogramming #datascience #dataanalytics #trending"/>
    <n v="19"/>
    <d v="2023-10-27T00:00:00"/>
    <s v="https://www.instagram.com/reel/Cy55_Eity51/"/>
    <x v="0"/>
    <m/>
    <s v="Lifetime"/>
    <n v="5962"/>
    <n v="5573"/>
    <n v="13"/>
    <n v="0"/>
    <n v="6129"/>
    <n v="314"/>
    <n v="1"/>
    <n v="62"/>
    <s v="Duration between 10 to 30 secs"/>
    <x v="1"/>
    <x v="130"/>
    <n v="1.7495065494347747E-2"/>
  </r>
  <r>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n v="0"/>
    <d v="2023-11-01T00:00:00"/>
    <s v="https://www.instagram.com/p/CzGVdqtggph/"/>
    <x v="1"/>
    <m/>
    <s v="Lifetime"/>
    <n v="12135"/>
    <n v="10023"/>
    <n v="3"/>
    <n v="1"/>
    <m/>
    <n v="387"/>
    <n v="6"/>
    <n v="35"/>
    <s v="Duration &lt;= 10 secs"/>
    <x v="0"/>
    <x v="31"/>
    <n v="1.0750274368951412E-2"/>
  </r>
  <r>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n v="35"/>
    <d v="2023-11-02T00:00:00"/>
    <s v="https://www.instagram.com/reel/CzJGAAfPidp/"/>
    <x v="0"/>
    <m/>
    <s v="Lifetime"/>
    <n v="15885"/>
    <n v="13674"/>
    <n v="73"/>
    <n v="3"/>
    <n v="22486"/>
    <n v="526"/>
    <n v="14"/>
    <n v="313"/>
    <s v="Duration more than 30 secs"/>
    <x v="1"/>
    <x v="131"/>
    <n v="1.6929940032177855E-2"/>
  </r>
  <r>
    <s v="Just believe in yourself. You’ll get there. 💪🏻_x000a__x000a_#datascience #dataanalytics #vlog #trending"/>
    <n v="32"/>
    <d v="2023-11-04T00:00:00"/>
    <s v="https://www.instagram.com/reel/CzOUaAZtmcC/"/>
    <x v="0"/>
    <m/>
    <s v="Lifetime"/>
    <n v="8627"/>
    <n v="7994"/>
    <n v="4"/>
    <n v="2"/>
    <n v="13472"/>
    <n v="320"/>
    <n v="10"/>
    <n v="17"/>
    <s v="Duration more than 30 secs"/>
    <x v="1"/>
    <x v="132"/>
    <n v="1.0976982737052788E-2"/>
  </r>
  <r>
    <s v="🔍 Dive into the world of SQL with top-notch resources designed to escalate your confidence in SQL! 🚀_x000a__x000a_1️⃣ LeetCode_x000a_2️⃣ HackerRank_x000a_3️⃣ Strata Scratch_x000a_4️⃣ W3Schools SQL Exercises_x000a_5️⃣ Data Lemur"/>
    <n v="4"/>
    <d v="2023-11-07T00:00:00"/>
    <s v="https://www.instagram.com/reel/CzWOofxva93/"/>
    <x v="0"/>
    <m/>
    <s v="Lifetime"/>
    <n v="17080"/>
    <n v="15343"/>
    <n v="135"/>
    <n v="12"/>
    <n v="30152"/>
    <n v="522"/>
    <n v="1"/>
    <n v="644"/>
    <s v="Duration &lt;= 10 secs"/>
    <x v="1"/>
    <x v="133"/>
    <n v="2.121488626735319E-2"/>
  </r>
  <r>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n v="31"/>
    <d v="2023-11-08T00:00:00"/>
    <s v="https://www.instagram.com/reel/CzYrW9tPWvk/"/>
    <x v="0"/>
    <m/>
    <s v="Lifetime"/>
    <n v="68862"/>
    <n v="63502"/>
    <n v="974"/>
    <n v="495"/>
    <n v="87514"/>
    <n v="2818"/>
    <n v="48"/>
    <n v="3106"/>
    <s v="Duration more than 30 secs"/>
    <x v="1"/>
    <x v="134"/>
    <n v="2.7345595414317657E-2"/>
  </r>
  <r>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n v="45"/>
    <d v="2023-11-10T00:00:00"/>
    <s v="https://www.instagram.com/reel/Czdv378Nnaw/"/>
    <x v="0"/>
    <m/>
    <s v="Lifetime"/>
    <n v="23579"/>
    <n v="19997"/>
    <n v="98"/>
    <n v="46"/>
    <n v="31954"/>
    <n v="1181"/>
    <n v="14"/>
    <n v="410"/>
    <s v="Duration more than 30 secs"/>
    <x v="1"/>
    <x v="135"/>
    <n v="2.1290693604040605E-2"/>
  </r>
  <r>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n v="41"/>
    <d v="2023-11-12T00:00:00"/>
    <s v="https://www.instagram.com/reel/Czi7jptNiVd/"/>
    <x v="0"/>
    <m/>
    <s v="Lifetime"/>
    <n v="12102"/>
    <n v="10240"/>
    <n v="40"/>
    <n v="13"/>
    <n v="16373"/>
    <n v="390"/>
    <n v="0"/>
    <n v="151"/>
    <s v="Duration more than 30 secs"/>
    <x v="1"/>
    <x v="136"/>
    <n v="1.41845703125E-2"/>
  </r>
  <r>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n v="38"/>
    <d v="2023-11-14T00:00:00"/>
    <s v="https://www.instagram.com/reel/CzoP-LON7rQ/"/>
    <x v="0"/>
    <m/>
    <s v="Lifetime"/>
    <n v="15810"/>
    <n v="13317"/>
    <n v="112"/>
    <n v="6"/>
    <n v="20720"/>
    <n v="452"/>
    <n v="2"/>
    <n v="384"/>
    <s v="Duration more than 30 secs"/>
    <x v="1"/>
    <x v="137"/>
    <n v="1.7834347075167081E-2"/>
  </r>
  <r>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n v="36"/>
    <d v="2023-11-16T00:00:00"/>
    <s v="https://www.instagram.com/reel/CztWxlFrnfB/"/>
    <x v="0"/>
    <m/>
    <s v="Lifetime"/>
    <n v="10540"/>
    <n v="8915"/>
    <n v="19"/>
    <n v="2"/>
    <n v="13353"/>
    <n v="162"/>
    <n v="1"/>
    <n v="40"/>
    <s v="Duration more than 30 secs"/>
    <x v="1"/>
    <x v="138"/>
    <n v="6.2254627033090293E-3"/>
  </r>
  <r>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n v="49"/>
    <d v="2023-11-23T00:00:00"/>
    <s v="https://www.instagram.com/reel/Cz_RXftrNHT/"/>
    <x v="0"/>
    <m/>
    <s v="Lifetime"/>
    <n v="23439"/>
    <n v="19092"/>
    <n v="114"/>
    <n v="60"/>
    <n v="33007"/>
    <n v="995"/>
    <n v="7"/>
    <n v="268"/>
    <s v="Duration more than 30 secs"/>
    <x v="1"/>
    <x v="139"/>
    <n v="1.8122773936727423E-2"/>
  </r>
  <r>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n v="42"/>
    <d v="2023-11-24T00:00:00"/>
    <s v="https://www.instagram.com/reel/C0B4MqXNkRa/"/>
    <x v="0"/>
    <m/>
    <s v="Lifetime"/>
    <n v="26701"/>
    <n v="22401"/>
    <n v="100"/>
    <n v="66"/>
    <n v="33842"/>
    <n v="1077"/>
    <n v="8"/>
    <n v="428"/>
    <s v="Duration more than 30 secs"/>
    <x v="1"/>
    <x v="140"/>
    <n v="1.8001428507655907E-2"/>
  </r>
  <r>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n v="45"/>
    <d v="2023-11-26T00:00:00"/>
    <s v="https://www.instagram.com/reel/C0G_yQerF5G/"/>
    <x v="0"/>
    <m/>
    <s v="Lifetime"/>
    <n v="16494"/>
    <n v="14078"/>
    <n v="29"/>
    <n v="48"/>
    <n v="20328"/>
    <n v="419"/>
    <n v="5"/>
    <n v="112"/>
    <s v="Duration more than 30 secs"/>
    <x v="1"/>
    <x v="141"/>
    <n v="1.0033385424065918E-2"/>
  </r>
  <r>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n v="50"/>
    <d v="2023-11-28T00:00:00"/>
    <s v="https://www.instagram.com/reel/C0MJSwANlb1/"/>
    <x v="0"/>
    <m/>
    <s v="Lifetime"/>
    <n v="20818"/>
    <n v="16941"/>
    <n v="29"/>
    <n v="46"/>
    <n v="25884"/>
    <n v="638"/>
    <n v="10"/>
    <n v="123"/>
    <s v="Duration more than 30 secs"/>
    <x v="1"/>
    <x v="142"/>
    <n v="1.1805678531373591E-2"/>
  </r>
  <r>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n v="10"/>
    <d v="2023-12-07T00:00:00"/>
    <s v="https://www.instagram.com/reel/C0jhVgrtILV/"/>
    <x v="0"/>
    <m/>
    <s v="Lifetime"/>
    <n v="1938154"/>
    <n v="1862853"/>
    <n v="18578"/>
    <n v="11936"/>
    <n v="2735077"/>
    <n v="38901"/>
    <n v="188"/>
    <n v="46882"/>
    <s v="Duration &lt;= 10 secs"/>
    <x v="1"/>
    <x v="143"/>
    <n v="1.4030763565348419E-2"/>
  </r>
  <r>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n v="7"/>
    <d v="2023-12-08T00:00:00"/>
    <s v="https://www.instagram.com/reel/C0mCYy4NsXm/"/>
    <x v="0"/>
    <m/>
    <s v="Lifetime"/>
    <n v="283346"/>
    <n v="265645"/>
    <n v="3089"/>
    <n v="2126"/>
    <n v="395432"/>
    <n v="5882"/>
    <n v="122"/>
    <n v="9013"/>
    <s v="Duration &lt;= 10 secs"/>
    <x v="1"/>
    <x v="144"/>
    <n v="1.7039658190442133E-2"/>
  </r>
  <r>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n v="8"/>
    <d v="2023-12-09T00:00:00"/>
    <s v="https://www.instagram.com/reel/C0olIt-rjJD/"/>
    <x v="0"/>
    <m/>
    <s v="Lifetime"/>
    <n v="98522"/>
    <n v="90606"/>
    <n v="1158"/>
    <n v="528"/>
    <n v="142552"/>
    <n v="2195"/>
    <n v="12"/>
    <n v="3346"/>
    <s v="Duration &lt;= 10 secs"/>
    <x v="1"/>
    <x v="145"/>
    <n v="1.8516985630090722E-2"/>
  </r>
  <r>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n v="11"/>
    <d v="2023-12-10T00:00:00"/>
    <s v="https://www.instagram.com/reel/C0rTRF_vPR0/"/>
    <x v="0"/>
    <m/>
    <s v="Lifetime"/>
    <n v="77522"/>
    <n v="69402"/>
    <n v="826"/>
    <n v="366"/>
    <n v="102350"/>
    <n v="1758"/>
    <n v="15"/>
    <n v="2491"/>
    <s v="Duration between 10 to 30 secs"/>
    <x v="1"/>
    <x v="146"/>
    <n v="1.8335206478199473E-2"/>
  </r>
  <r>
    <s v="Apply your skills to real-world datasets and projects. _x000a__x000a_Elevate your data game with Python, Pandas, and NumPy in 2024!_x000a__x000a_#python #dataanalyst #dataanalytics #datascience"/>
    <n v="6"/>
    <d v="2023-12-11T00:00:00"/>
    <s v="https://www.instagram.com/reel/C0t38I0tJ1O/"/>
    <x v="0"/>
    <m/>
    <s v="Lifetime"/>
    <n v="55614"/>
    <n v="48226"/>
    <n v="320"/>
    <n v="128"/>
    <n v="81083"/>
    <n v="1437"/>
    <n v="9"/>
    <n v="1644"/>
    <s v="Duration &lt;= 10 secs"/>
    <x v="1"/>
    <x v="147"/>
    <n v="1.7677186579853191E-2"/>
  </r>
  <r>
    <s v="New batch of Simplified Statistics starts next Monday. DM for offer on the course. _x000a__x000a_#statistics #dataanalytics #datascience #dataanalyst"/>
    <n v="9"/>
    <d v="2023-12-12T00:00:00"/>
    <s v="https://www.instagram.com/reel/C0wN6_ONHVE/"/>
    <x v="0"/>
    <m/>
    <s v="Lifetime"/>
    <n v="100272"/>
    <n v="97188"/>
    <n v="776"/>
    <n v="552"/>
    <n v="143938"/>
    <n v="2535"/>
    <n v="16"/>
    <n v="2457"/>
    <s v="Duration &lt;= 10 secs"/>
    <x v="1"/>
    <x v="148"/>
    <n v="1.4878380046919373E-2"/>
  </r>
  <r>
    <s v="Save &amp; Share! _x000a__x000a_25% OFF on all the courses! _x000a__x000a_SQL - 16th Dec - sql25_x000a_Statistics - 18th Dec - stats25_x000a_Data Analytics Bootcamp - 31st Dec - cohort25_x000a__x000a_#dataanalytics #dataanalyst #python #sql #statistics #powerbi #excel"/>
    <n v="11"/>
    <d v="2023-12-13T00:00:00"/>
    <s v="https://www.instagram.com/reel/C0zG8fntZrF/"/>
    <x v="0"/>
    <m/>
    <s v="Lifetime"/>
    <n v="22369"/>
    <n v="20466"/>
    <n v="186"/>
    <n v="65"/>
    <n v="33846"/>
    <n v="574"/>
    <n v="10"/>
    <n v="746"/>
    <s v="Duration between 10 to 30 secs"/>
    <x v="1"/>
    <x v="149"/>
    <n v="1.8518518518518517E-2"/>
  </r>
  <r>
    <s v="Save &amp; Share! _x000a__x000a_#resume #resumetemplate #dataanalyst #datascience #data #dataanalytics"/>
    <n v="6"/>
    <d v="2023-12-17T00:00:00"/>
    <s v="https://www.instagram.com/reel/C09EZVigp6x/"/>
    <x v="0"/>
    <m/>
    <s v="Lifetime"/>
    <n v="53160"/>
    <n v="47992"/>
    <n v="664"/>
    <n v="85"/>
    <n v="100005"/>
    <n v="2255"/>
    <n v="29"/>
    <n v="2979"/>
    <s v="Duration &lt;= 10 secs"/>
    <x v="1"/>
    <x v="150"/>
    <n v="3.0874937489581596E-2"/>
  </r>
  <r>
    <s v="Elevate your Data Skills today! _x000a__x000a_Start Analyzing your Sales Data with These Easy Methods. _x000a__x000a_#data #dataanalytics #sql #python #excel #datascience"/>
    <n v="10"/>
    <d v="2024-01-16T00:00:00"/>
    <s v="https://www.instagram.com/reel/C2KYPVBvR5I/"/>
    <x v="0"/>
    <m/>
    <s v="Lifetime"/>
    <n v="37301"/>
    <n v="31523"/>
    <n v="180"/>
    <n v="148"/>
    <n v="53554"/>
    <n v="1088"/>
    <n v="2"/>
    <n v="912"/>
    <s v="Duration &lt;= 10 secs"/>
    <x v="1"/>
    <x v="151"/>
    <n v="1.7304825048377374E-2"/>
  </r>
  <r>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n v="4"/>
    <d v="2024-01-24T00:00:00"/>
    <s v="https://www.instagram.com/reel/C2e_IGtt6ji/"/>
    <x v="0"/>
    <m/>
    <s v="Lifetime"/>
    <n v="19045"/>
    <n v="15416"/>
    <n v="57"/>
    <n v="15"/>
    <n v="33021"/>
    <n v="473"/>
    <n v="0"/>
    <n v="312"/>
    <s v="Duration &lt;= 10 secs"/>
    <x v="1"/>
    <x v="152"/>
    <n v="1.3654644525168656E-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7">
  <r>
    <x v="0"/>
    <n v="35414"/>
    <n v="1002"/>
    <n v="568"/>
    <n v="0"/>
  </r>
  <r>
    <x v="1"/>
    <n v="30583"/>
    <n v="1024"/>
    <n v="504"/>
    <n v="-0.11267605633802813"/>
  </r>
  <r>
    <x v="2"/>
    <n v="32112"/>
    <n v="875"/>
    <n v="421"/>
    <n v="-0.16468253968253965"/>
  </r>
  <r>
    <x v="3"/>
    <n v="30851"/>
    <n v="829"/>
    <n v="475"/>
    <n v="0.12826603325415675"/>
  </r>
  <r>
    <x v="4"/>
    <n v="39611"/>
    <n v="1069"/>
    <n v="823"/>
    <n v="0.73263157894736852"/>
  </r>
  <r>
    <x v="5"/>
    <n v="62370"/>
    <n v="1399"/>
    <n v="1418"/>
    <n v="0.72296476306196844"/>
  </r>
  <r>
    <x v="6"/>
    <n v="66801"/>
    <n v="1482"/>
    <n v="1427"/>
    <n v="6.3469675599436837E-3"/>
  </r>
  <r>
    <x v="7"/>
    <n v="51602"/>
    <n v="1287"/>
    <n v="1148"/>
    <n v="-0.19551506657323059"/>
  </r>
  <r>
    <x v="8"/>
    <n v="39309"/>
    <n v="985"/>
    <n v="738"/>
    <n v="-0.3571428571428571"/>
  </r>
  <r>
    <x v="9"/>
    <n v="39655"/>
    <n v="933"/>
    <n v="526"/>
    <n v="-0.2872628726287263"/>
  </r>
  <r>
    <x v="10"/>
    <n v="38036"/>
    <n v="954"/>
    <n v="394"/>
    <n v="-0.25095057034220536"/>
  </r>
  <r>
    <x v="11"/>
    <n v="32650"/>
    <n v="825"/>
    <n v="379"/>
    <n v="-3.8071065989847663E-2"/>
  </r>
  <r>
    <x v="12"/>
    <n v="29979"/>
    <n v="726"/>
    <n v="394"/>
    <n v="3.9577836411609502E-2"/>
  </r>
  <r>
    <x v="13"/>
    <n v="29539"/>
    <n v="706"/>
    <n v="425"/>
    <n v="7.8680203045685237E-2"/>
  </r>
  <r>
    <x v="14"/>
    <n v="49355"/>
    <n v="1074"/>
    <n v="474"/>
    <n v="0.11529411764705877"/>
  </r>
  <r>
    <x v="15"/>
    <n v="48435"/>
    <n v="1215"/>
    <n v="544"/>
    <n v="0.14767932489451474"/>
  </r>
  <r>
    <x v="16"/>
    <n v="40130"/>
    <n v="966"/>
    <n v="640"/>
    <n v="0.17647058823529416"/>
  </r>
  <r>
    <x v="17"/>
    <n v="49953"/>
    <n v="1290"/>
    <n v="699"/>
    <n v="9.2187500000000089E-2"/>
  </r>
  <r>
    <x v="18"/>
    <n v="75025"/>
    <n v="1679"/>
    <n v="835"/>
    <n v="0.19456366237482126"/>
  </r>
  <r>
    <x v="19"/>
    <n v="88250"/>
    <n v="1852"/>
    <n v="1069"/>
    <n v="0.28023952095808391"/>
  </r>
  <r>
    <x v="20"/>
    <n v="83710"/>
    <n v="1738"/>
    <n v="1216"/>
    <n v="0.13751169317118794"/>
  </r>
  <r>
    <x v="21"/>
    <n v="73061"/>
    <n v="1624"/>
    <n v="976"/>
    <n v="-0.19736842105263153"/>
  </r>
  <r>
    <x v="22"/>
    <n v="79516"/>
    <n v="1342"/>
    <n v="998"/>
    <n v="2.2540983606557319E-2"/>
  </r>
  <r>
    <x v="23"/>
    <n v="68559"/>
    <n v="1233"/>
    <n v="893"/>
    <n v="-0.10521042084168342"/>
  </r>
  <r>
    <x v="24"/>
    <n v="81265"/>
    <n v="1271"/>
    <n v="964"/>
    <n v="7.950727883538633E-2"/>
  </r>
  <r>
    <x v="25"/>
    <n v="87274"/>
    <n v="1874"/>
    <n v="1037"/>
    <n v="7.5726141078838127E-2"/>
  </r>
  <r>
    <x v="26"/>
    <n v="90302"/>
    <n v="2007"/>
    <n v="1181"/>
    <n v="0.13886210221793638"/>
  </r>
  <r>
    <x v="27"/>
    <n v="89972"/>
    <n v="1842"/>
    <n v="1149"/>
    <n v="-2.7095681625740942E-2"/>
  </r>
  <r>
    <x v="28"/>
    <n v="73967"/>
    <n v="1564"/>
    <n v="1018"/>
    <n v="-0.11401218450826811"/>
  </r>
  <r>
    <x v="29"/>
    <n v="80209"/>
    <n v="1467"/>
    <n v="790"/>
    <n v="-0.22396856581532421"/>
  </r>
  <r>
    <x v="30"/>
    <n v="53681"/>
    <n v="1137"/>
    <n v="676"/>
    <n v="-0.14430379746835442"/>
  </r>
  <r>
    <x v="31"/>
    <n v="46612"/>
    <n v="1115"/>
    <n v="619"/>
    <n v="-8.4319526627218977E-2"/>
  </r>
  <r>
    <x v="32"/>
    <n v="45428"/>
    <n v="1127"/>
    <n v="707"/>
    <n v="0.14216478190630055"/>
  </r>
  <r>
    <x v="33"/>
    <n v="48226"/>
    <n v="1261"/>
    <n v="721"/>
    <n v="1.980198019801982E-2"/>
  </r>
  <r>
    <x v="34"/>
    <n v="42266"/>
    <n v="972"/>
    <n v="637"/>
    <n v="-0.11650485436893199"/>
  </r>
  <r>
    <x v="35"/>
    <n v="34559"/>
    <n v="885"/>
    <n v="527"/>
    <n v="-0.17268445839874413"/>
  </r>
  <r>
    <x v="36"/>
    <n v="31635"/>
    <n v="816"/>
    <n v="465"/>
    <n v="-0.11764705882352944"/>
  </r>
  <r>
    <x v="37"/>
    <n v="31593"/>
    <n v="875"/>
    <n v="484"/>
    <n v="4.086021505376336E-2"/>
  </r>
  <r>
    <x v="38"/>
    <n v="25577"/>
    <n v="720"/>
    <n v="428"/>
    <n v="-0.11570247933884292"/>
  </r>
  <r>
    <x v="39"/>
    <n v="22213"/>
    <n v="658"/>
    <n v="340"/>
    <n v="-0.20560747663551404"/>
  </r>
  <r>
    <x v="40"/>
    <n v="22909"/>
    <n v="624"/>
    <n v="355"/>
    <n v="4.4117647058823595E-2"/>
  </r>
  <r>
    <x v="41"/>
    <n v="19496"/>
    <n v="634"/>
    <n v="361"/>
    <n v="1.6901408450704203E-2"/>
  </r>
  <r>
    <x v="42"/>
    <n v="20459"/>
    <n v="588"/>
    <n v="348"/>
    <n v="-3.6011080332409962E-2"/>
  </r>
  <r>
    <x v="43"/>
    <n v="18941"/>
    <n v="538"/>
    <n v="303"/>
    <n v="-0.12931034482758619"/>
  </r>
  <r>
    <x v="44"/>
    <n v="17122"/>
    <n v="474"/>
    <n v="327"/>
    <n v="7.9207920792079278E-2"/>
  </r>
  <r>
    <x v="45"/>
    <n v="15259"/>
    <n v="564"/>
    <n v="264"/>
    <n v="-0.19266055045871555"/>
  </r>
  <r>
    <x v="46"/>
    <n v="30096"/>
    <n v="842"/>
    <n v="276"/>
    <n v="4.5454545454545414E-2"/>
  </r>
  <r>
    <x v="47"/>
    <n v="16417"/>
    <n v="519"/>
    <n v="153"/>
    <n v="-0.44565217391304346"/>
  </r>
  <r>
    <x v="48"/>
    <n v="35283"/>
    <n v="601"/>
    <n v="171"/>
    <n v="0.11764705882352944"/>
  </r>
  <r>
    <x v="49"/>
    <n v="14660"/>
    <n v="436"/>
    <n v="146"/>
    <n v="-0.14619883040935677"/>
  </r>
  <r>
    <x v="50"/>
    <n v="23009"/>
    <n v="597"/>
    <n v="178"/>
    <n v="0.21917808219178081"/>
  </r>
  <r>
    <x v="51"/>
    <n v="26388"/>
    <n v="609"/>
    <n v="173"/>
    <n v="-2.8089887640449396E-2"/>
  </r>
  <r>
    <x v="52"/>
    <n v="41960"/>
    <n v="928"/>
    <n v="211"/>
    <n v="0.21965317919075145"/>
  </r>
  <r>
    <x v="53"/>
    <n v="18761"/>
    <n v="577"/>
    <n v="210"/>
    <n v="-4.7393364928910442E-3"/>
  </r>
  <r>
    <x v="54"/>
    <n v="47536"/>
    <n v="855"/>
    <n v="265"/>
    <n v="0.26190476190476186"/>
  </r>
  <r>
    <x v="55"/>
    <n v="22538"/>
    <n v="558"/>
    <n v="178"/>
    <n v="-0.32830188679245287"/>
  </r>
  <r>
    <x v="56"/>
    <n v="32494"/>
    <n v="628"/>
    <n v="177"/>
    <n v="-5.6179775280899014E-3"/>
  </r>
  <r>
    <x v="57"/>
    <n v="16880"/>
    <n v="436"/>
    <n v="144"/>
    <n v="-0.18644067796610164"/>
  </r>
  <r>
    <x v="58"/>
    <n v="27016"/>
    <n v="533"/>
    <n v="176"/>
    <n v="0.22222222222222232"/>
  </r>
  <r>
    <x v="59"/>
    <n v="17937"/>
    <n v="503"/>
    <n v="187"/>
    <n v="6.25E-2"/>
  </r>
  <r>
    <x v="60"/>
    <n v="36689"/>
    <n v="738"/>
    <n v="218"/>
    <n v="0.16577540106951871"/>
  </r>
  <r>
    <x v="61"/>
    <n v="14542"/>
    <n v="441"/>
    <n v="174"/>
    <n v="-0.20183486238532111"/>
  </r>
  <r>
    <x v="62"/>
    <n v="18567"/>
    <n v="492"/>
    <n v="165"/>
    <n v="-5.1724137931034475E-2"/>
  </r>
  <r>
    <x v="63"/>
    <n v="14265"/>
    <n v="469"/>
    <n v="184"/>
    <n v="0.11515151515151523"/>
  </r>
  <r>
    <x v="64"/>
    <n v="16450"/>
    <n v="433"/>
    <n v="155"/>
    <n v="-0.15760869565217395"/>
  </r>
  <r>
    <x v="65"/>
    <n v="16016"/>
    <n v="426"/>
    <n v="170"/>
    <n v="9.6774193548387011E-2"/>
  </r>
  <r>
    <x v="66"/>
    <n v="15320"/>
    <n v="435"/>
    <n v="162"/>
    <n v="-4.705882352941182E-2"/>
  </r>
  <r>
    <x v="67"/>
    <n v="13084"/>
    <n v="399"/>
    <n v="153"/>
    <n v="-5.555555555555558E-2"/>
  </r>
  <r>
    <x v="68"/>
    <n v="12947"/>
    <n v="378"/>
    <n v="152"/>
    <n v="-6.5359477124182774E-3"/>
  </r>
  <r>
    <x v="69"/>
    <n v="24953"/>
    <n v="497"/>
    <n v="185"/>
    <n v="0.21710526315789469"/>
  </r>
  <r>
    <x v="70"/>
    <n v="14073"/>
    <n v="356"/>
    <n v="148"/>
    <n v="-0.19999999999999996"/>
  </r>
  <r>
    <x v="71"/>
    <n v="5135"/>
    <n v="272"/>
    <n v="113"/>
    <n v="-0.23648648648648651"/>
  </r>
  <r>
    <x v="72"/>
    <n v="10927"/>
    <n v="370"/>
    <n v="122"/>
    <n v="7.9646017699114946E-2"/>
  </r>
  <r>
    <x v="73"/>
    <n v="13279"/>
    <n v="464"/>
    <n v="123"/>
    <n v="8.1967213114753079E-3"/>
  </r>
  <r>
    <x v="74"/>
    <n v="7768"/>
    <n v="339"/>
    <n v="124"/>
    <n v="8.1300813008129413E-3"/>
  </r>
  <r>
    <x v="75"/>
    <n v="9803"/>
    <n v="338"/>
    <n v="114"/>
    <n v="-8.064516129032262E-2"/>
  </r>
  <r>
    <x v="76"/>
    <n v="14248"/>
    <n v="446"/>
    <n v="119"/>
    <n v="4.3859649122806932E-2"/>
  </r>
  <r>
    <x v="77"/>
    <n v="11959"/>
    <n v="446"/>
    <n v="147"/>
    <n v="0.23529411764705888"/>
  </r>
  <r>
    <x v="78"/>
    <n v="7123"/>
    <n v="318"/>
    <n v="130"/>
    <n v="-0.11564625850340138"/>
  </r>
  <r>
    <x v="79"/>
    <n v="8088"/>
    <n v="313"/>
    <n v="103"/>
    <n v="-0.20769230769230773"/>
  </r>
  <r>
    <x v="80"/>
    <n v="6175"/>
    <n v="283"/>
    <n v="113"/>
    <n v="9.7087378640776656E-2"/>
  </r>
  <r>
    <x v="81"/>
    <n v="8274"/>
    <n v="317"/>
    <n v="123"/>
    <n v="8.8495575221238854E-2"/>
  </r>
  <r>
    <x v="82"/>
    <n v="8569"/>
    <n v="354"/>
    <n v="136"/>
    <n v="0.10569105691056913"/>
  </r>
  <r>
    <x v="83"/>
    <n v="14626"/>
    <n v="462"/>
    <n v="197"/>
    <n v="0.44852941176470584"/>
  </r>
  <r>
    <x v="84"/>
    <n v="12427"/>
    <n v="375"/>
    <n v="167"/>
    <n v="-0.15228426395939088"/>
  </r>
  <r>
    <x v="85"/>
    <n v="5799"/>
    <n v="258"/>
    <n v="118"/>
    <n v="-0.29341317365269459"/>
  </r>
  <r>
    <x v="86"/>
    <n v="14537"/>
    <n v="444"/>
    <n v="143"/>
    <n v="0.21186440677966112"/>
  </r>
  <r>
    <x v="87"/>
    <n v="13187"/>
    <n v="627"/>
    <n v="157"/>
    <n v="9.7902097902097918E-2"/>
  </r>
  <r>
    <x v="88"/>
    <n v="12025"/>
    <n v="465"/>
    <n v="125"/>
    <n v="-0.20382165605095537"/>
  </r>
  <r>
    <x v="89"/>
    <n v="9454"/>
    <n v="406"/>
    <n v="134"/>
    <n v="7.2000000000000064E-2"/>
  </r>
  <r>
    <x v="90"/>
    <n v="45333"/>
    <n v="1015"/>
    <n v="148"/>
    <n v="0.10447761194029859"/>
  </r>
  <r>
    <x v="91"/>
    <n v="25792"/>
    <n v="642"/>
    <n v="148"/>
    <n v="0"/>
  </r>
  <r>
    <x v="92"/>
    <n v="30247"/>
    <n v="630"/>
    <n v="125"/>
    <n v="-0.15540540540540537"/>
  </r>
  <r>
    <x v="93"/>
    <n v="21611"/>
    <n v="542"/>
    <n v="115"/>
    <n v="-7.999999999999996E-2"/>
  </r>
  <r>
    <x v="94"/>
    <n v="21416"/>
    <n v="545"/>
    <n v="113"/>
    <n v="-1.7391304347826098E-2"/>
  </r>
  <r>
    <x v="95"/>
    <n v="18954"/>
    <n v="491"/>
    <n v="118"/>
    <n v="4.4247787610619538E-2"/>
  </r>
  <r>
    <x v="96"/>
    <n v="19478"/>
    <n v="546"/>
    <n v="145"/>
    <n v="0.22881355932203395"/>
  </r>
  <r>
    <x v="97"/>
    <n v="14656"/>
    <n v="451"/>
    <n v="136"/>
    <n v="-6.2068965517241392E-2"/>
  </r>
  <r>
    <x v="98"/>
    <n v="17568"/>
    <n v="650"/>
    <n v="144"/>
    <n v="5.8823529411764719E-2"/>
  </r>
  <r>
    <x v="99"/>
    <n v="31855"/>
    <n v="637"/>
    <n v="185"/>
    <n v="0.28472222222222232"/>
  </r>
  <r>
    <x v="100"/>
    <n v="22575"/>
    <n v="488"/>
    <n v="158"/>
    <n v="-0.1459459459459459"/>
  </r>
  <r>
    <x v="101"/>
    <n v="9970"/>
    <n v="362"/>
    <n v="134"/>
    <n v="-0.15189873417721522"/>
  </r>
  <r>
    <x v="102"/>
    <n v="19647"/>
    <n v="559"/>
    <n v="151"/>
    <n v="0.12686567164179108"/>
  </r>
  <r>
    <x v="103"/>
    <n v="11301"/>
    <n v="536"/>
    <n v="135"/>
    <n v="-0.10596026490066224"/>
  </r>
  <r>
    <x v="104"/>
    <n v="39830"/>
    <n v="921"/>
    <n v="177"/>
    <n v="0.31111111111111112"/>
  </r>
  <r>
    <x v="105"/>
    <n v="30813"/>
    <n v="912"/>
    <n v="193"/>
    <n v="9.0395480225988756E-2"/>
  </r>
  <r>
    <x v="106"/>
    <n v="24163"/>
    <n v="544"/>
    <n v="151"/>
    <n v="-0.21761658031088082"/>
  </r>
  <r>
    <x v="107"/>
    <n v="21989"/>
    <n v="543"/>
    <n v="152"/>
    <n v="6.6225165562914245E-3"/>
  </r>
  <r>
    <x v="108"/>
    <n v="11606"/>
    <n v="460"/>
    <n v="158"/>
    <n v="3.9473684210526327E-2"/>
  </r>
  <r>
    <x v="109"/>
    <n v="24835"/>
    <n v="854"/>
    <n v="141"/>
    <n v="-0.10759493670886078"/>
  </r>
  <r>
    <x v="110"/>
    <n v="29430"/>
    <n v="912"/>
    <n v="156"/>
    <n v="0.1063829787234043"/>
  </r>
  <r>
    <x v="111"/>
    <n v="12958"/>
    <n v="382"/>
    <n v="104"/>
    <n v="-0.33333333333333337"/>
  </r>
  <r>
    <x v="112"/>
    <n v="15583"/>
    <n v="480"/>
    <n v="99"/>
    <n v="-4.8076923076923128E-2"/>
  </r>
  <r>
    <x v="113"/>
    <n v="13152"/>
    <n v="407"/>
    <n v="115"/>
    <n v="0.16161616161616155"/>
  </r>
  <r>
    <x v="114"/>
    <n v="13969"/>
    <n v="458"/>
    <n v="100"/>
    <n v="-0.13043478260869568"/>
  </r>
  <r>
    <x v="115"/>
    <n v="8820"/>
    <n v="341"/>
    <n v="103"/>
    <n v="3.0000000000000027E-2"/>
  </r>
  <r>
    <x v="116"/>
    <n v="19409"/>
    <n v="637"/>
    <n v="117"/>
    <n v="0.13592233009708732"/>
  </r>
  <r>
    <x v="117"/>
    <n v="13453"/>
    <n v="572"/>
    <n v="139"/>
    <n v="0.18803418803418803"/>
  </r>
  <r>
    <x v="118"/>
    <n v="15033"/>
    <n v="643"/>
    <n v="111"/>
    <n v="-0.20143884892086328"/>
  </r>
  <r>
    <x v="119"/>
    <n v="11399"/>
    <n v="502"/>
    <n v="164"/>
    <n v="0.47747747747747749"/>
  </r>
  <r>
    <x v="120"/>
    <n v="10892"/>
    <n v="486"/>
    <n v="173"/>
    <n v="5.4878048780487854E-2"/>
  </r>
  <r>
    <x v="121"/>
    <n v="53287"/>
    <n v="1587"/>
    <n v="192"/>
    <n v="0.10982658959537561"/>
  </r>
  <r>
    <x v="122"/>
    <n v="19234"/>
    <n v="661"/>
    <n v="136"/>
    <n v="-0.29166666666666663"/>
  </r>
  <r>
    <x v="123"/>
    <n v="13231"/>
    <n v="570"/>
    <n v="139"/>
    <n v="2.2058823529411686E-2"/>
  </r>
  <r>
    <x v="124"/>
    <n v="10090"/>
    <n v="534"/>
    <n v="128"/>
    <n v="-7.9136690647481966E-2"/>
  </r>
  <r>
    <x v="125"/>
    <n v="17425"/>
    <n v="532"/>
    <n v="146"/>
    <n v="0.140625"/>
  </r>
  <r>
    <x v="126"/>
    <n v="19269"/>
    <n v="565"/>
    <n v="128"/>
    <n v="-0.12328767123287676"/>
  </r>
  <r>
    <x v="127"/>
    <n v="14805"/>
    <n v="1035"/>
    <n v="134"/>
    <n v="4.6875E-2"/>
  </r>
  <r>
    <x v="128"/>
    <n v="19689"/>
    <n v="984"/>
    <n v="126"/>
    <n v="-5.9701492537313383E-2"/>
  </r>
  <r>
    <x v="129"/>
    <n v="20627"/>
    <n v="695"/>
    <n v="160"/>
    <n v="0.26984126984126977"/>
  </r>
  <r>
    <x v="130"/>
    <n v="10261"/>
    <n v="587"/>
    <n v="175"/>
    <n v="9.375E-2"/>
  </r>
  <r>
    <x v="131"/>
    <n v="9437"/>
    <n v="583"/>
    <n v="156"/>
    <n v="-0.10857142857142854"/>
  </r>
  <r>
    <x v="132"/>
    <n v="16290"/>
    <n v="529"/>
    <n v="119"/>
    <n v="-0.23717948717948723"/>
  </r>
  <r>
    <x v="133"/>
    <n v="13132"/>
    <n v="494"/>
    <n v="116"/>
    <n v="-2.5210084033613467E-2"/>
  </r>
  <r>
    <x v="134"/>
    <n v="7681"/>
    <n v="459"/>
    <n v="87"/>
    <n v="-0.25"/>
  </r>
  <r>
    <x v="135"/>
    <n v="7970"/>
    <n v="318"/>
    <n v="97"/>
    <n v="0.11494252873563227"/>
  </r>
  <r>
    <x v="136"/>
    <n v="11249"/>
    <n v="604"/>
    <n v="112"/>
    <n v="0.15463917525773185"/>
  </r>
  <r>
    <x v="137"/>
    <n v="8920"/>
    <n v="455"/>
    <n v="93"/>
    <n v="-0.1696428571428571"/>
  </r>
  <r>
    <x v="138"/>
    <n v="15262"/>
    <n v="396"/>
    <n v="88"/>
    <n v="-5.3763440860215006E-2"/>
  </r>
  <r>
    <x v="139"/>
    <n v="16960"/>
    <n v="432"/>
    <n v="81"/>
    <n v="-7.9545454545454586E-2"/>
  </r>
  <r>
    <x v="140"/>
    <n v="15615"/>
    <n v="370"/>
    <n v="61"/>
    <n v="-0.24691358024691357"/>
  </r>
  <r>
    <x v="141"/>
    <n v="6747"/>
    <n v="260"/>
    <n v="81"/>
    <n v="0.32786885245901631"/>
  </r>
  <r>
    <x v="142"/>
    <n v="8060"/>
    <n v="216"/>
    <n v="67"/>
    <n v="-0.1728395061728395"/>
  </r>
  <r>
    <x v="143"/>
    <n v="8212"/>
    <n v="327"/>
    <n v="78"/>
    <n v="0.16417910447761197"/>
  </r>
  <r>
    <x v="144"/>
    <n v="15545"/>
    <n v="465"/>
    <n v="87"/>
    <n v="0.11538461538461542"/>
  </r>
  <r>
    <x v="145"/>
    <n v="31035"/>
    <n v="866"/>
    <n v="91"/>
    <n v="4.5977011494252817E-2"/>
  </r>
  <r>
    <x v="146"/>
    <n v="32378"/>
    <n v="447"/>
    <n v="89"/>
    <n v="-2.1978021978022011E-2"/>
  </r>
  <r>
    <x v="147"/>
    <n v="31429"/>
    <n v="475"/>
    <n v="128"/>
    <n v="0.4382022471910112"/>
  </r>
  <r>
    <x v="148"/>
    <n v="20506"/>
    <n v="363"/>
    <n v="89"/>
    <n v="-0.3046875"/>
  </r>
  <r>
    <x v="149"/>
    <n v="13472"/>
    <n v="345"/>
    <n v="78"/>
    <n v="-0.1235955056179775"/>
  </r>
  <r>
    <x v="150"/>
    <n v="27194"/>
    <n v="671"/>
    <n v="59"/>
    <n v="-0.24358974358974361"/>
  </r>
  <r>
    <x v="151"/>
    <n v="34448"/>
    <n v="627"/>
    <n v="119"/>
    <n v="1.0169491525423728"/>
  </r>
  <r>
    <x v="152"/>
    <n v="36602"/>
    <n v="578"/>
    <n v="88"/>
    <n v="-0.26050420168067223"/>
  </r>
  <r>
    <x v="153"/>
    <n v="38631"/>
    <n v="756"/>
    <n v="96"/>
    <n v="9.0909090909090828E-2"/>
  </r>
  <r>
    <x v="154"/>
    <n v="33286"/>
    <n v="662"/>
    <n v="115"/>
    <n v="0.19791666666666674"/>
  </r>
  <r>
    <x v="155"/>
    <n v="30533"/>
    <n v="697"/>
    <n v="177"/>
    <n v="0.53913043478260869"/>
  </r>
  <r>
    <x v="156"/>
    <n v="30105"/>
    <n v="686"/>
    <n v="191"/>
    <n v="7.909604519774005E-2"/>
  </r>
  <r>
    <x v="157"/>
    <n v="52220"/>
    <n v="879"/>
    <n v="216"/>
    <n v="0.13089005235602102"/>
  </r>
  <r>
    <x v="158"/>
    <n v="44324"/>
    <n v="780"/>
    <n v="183"/>
    <n v="-0.15277777777777779"/>
  </r>
  <r>
    <x v="159"/>
    <n v="33778"/>
    <n v="642"/>
    <n v="198"/>
    <n v="8.1967213114754189E-2"/>
  </r>
  <r>
    <x v="160"/>
    <n v="56328"/>
    <n v="1007"/>
    <n v="236"/>
    <n v="0.19191919191919182"/>
  </r>
  <r>
    <x v="161"/>
    <n v="71004"/>
    <n v="1349"/>
    <n v="329"/>
    <n v="0.39406779661016955"/>
  </r>
  <r>
    <x v="162"/>
    <n v="122326"/>
    <n v="1884"/>
    <n v="470"/>
    <n v="0.4285714285714286"/>
  </r>
  <r>
    <x v="163"/>
    <n v="136843"/>
    <n v="1806"/>
    <n v="637"/>
    <n v="0.35531914893617023"/>
  </r>
  <r>
    <x v="164"/>
    <n v="111135"/>
    <n v="1815"/>
    <n v="554"/>
    <n v="-0.13029827315541598"/>
  </r>
  <r>
    <x v="165"/>
    <n v="113277"/>
    <n v="2736"/>
    <n v="741"/>
    <n v="0.33754512635379053"/>
  </r>
  <r>
    <x v="166"/>
    <n v="145184"/>
    <n v="3521"/>
    <n v="1026"/>
    <n v="0.38461538461538458"/>
  </r>
  <r>
    <x v="167"/>
    <n v="149297"/>
    <n v="6819"/>
    <n v="1006"/>
    <n v="-1.9493177387914229E-2"/>
  </r>
  <r>
    <x v="168"/>
    <n v="111666"/>
    <n v="2498"/>
    <n v="714"/>
    <n v="-0.29025844930417499"/>
  </r>
  <r>
    <x v="169"/>
    <n v="89277"/>
    <n v="1856"/>
    <n v="583"/>
    <n v="-0.18347338935574231"/>
  </r>
  <r>
    <x v="170"/>
    <n v="88908"/>
    <n v="1891"/>
    <n v="574"/>
    <n v="-1.5437392795883409E-2"/>
  </r>
  <r>
    <x v="171"/>
    <n v="77750"/>
    <n v="1635"/>
    <n v="425"/>
    <n v="-0.25958188153310102"/>
  </r>
  <r>
    <x v="172"/>
    <n v="61852"/>
    <n v="1514"/>
    <n v="417"/>
    <n v="-1.8823529411764683E-2"/>
  </r>
  <r>
    <x v="173"/>
    <n v="86286"/>
    <n v="1832"/>
    <n v="431"/>
    <n v="3.3573141486810565E-2"/>
  </r>
  <r>
    <x v="174"/>
    <n v="72052"/>
    <n v="1522"/>
    <n v="381"/>
    <n v="-0.11600928074245942"/>
  </r>
  <r>
    <x v="175"/>
    <n v="65697"/>
    <n v="1755"/>
    <n v="330"/>
    <n v="-0.13385826771653542"/>
  </r>
  <r>
    <x v="176"/>
    <n v="55178"/>
    <n v="1412"/>
    <n v="258"/>
    <n v="-0.21818181818181814"/>
  </r>
  <r>
    <x v="177"/>
    <n v="57814"/>
    <n v="1362"/>
    <n v="258"/>
    <n v="0"/>
  </r>
  <r>
    <x v="178"/>
    <n v="57986"/>
    <n v="1370"/>
    <n v="309"/>
    <n v="0.19767441860465107"/>
  </r>
  <r>
    <x v="179"/>
    <n v="61982"/>
    <n v="1417"/>
    <n v="417"/>
    <n v="0.34951456310679618"/>
  </r>
  <r>
    <x v="180"/>
    <n v="65789"/>
    <n v="1513"/>
    <n v="489"/>
    <n v="0.17266187050359716"/>
  </r>
  <r>
    <x v="181"/>
    <n v="62652"/>
    <n v="1424"/>
    <n v="427"/>
    <n v="-0.12678936605316971"/>
  </r>
  <r>
    <x v="182"/>
    <n v="55588"/>
    <n v="1282"/>
    <n v="353"/>
    <n v="-0.17330210772833721"/>
  </r>
  <r>
    <x v="183"/>
    <n v="76732"/>
    <n v="2708"/>
    <n v="410"/>
    <n v="0.16147308781869696"/>
  </r>
  <r>
    <x v="184"/>
    <n v="68820"/>
    <n v="1904"/>
    <n v="481"/>
    <n v="0.173170731707317"/>
  </r>
  <r>
    <x v="185"/>
    <n v="47200"/>
    <n v="1537"/>
    <n v="389"/>
    <n v="-0.19126819126819128"/>
  </r>
  <r>
    <x v="186"/>
    <n v="67243"/>
    <n v="2002"/>
    <n v="452"/>
    <n v="0.16195372750642667"/>
  </r>
  <r>
    <x v="187"/>
    <n v="85915"/>
    <n v="2197"/>
    <n v="602"/>
    <n v="0.33185840707964598"/>
  </r>
  <r>
    <x v="188"/>
    <n v="64532"/>
    <n v="1487"/>
    <n v="390"/>
    <n v="-0.35215946843853818"/>
  </r>
  <r>
    <x v="189"/>
    <n v="50737"/>
    <n v="1351"/>
    <n v="423"/>
    <n v="8.4615384615384537E-2"/>
  </r>
  <r>
    <x v="190"/>
    <n v="39000"/>
    <n v="965"/>
    <n v="335"/>
    <n v="-0.20803782505910162"/>
  </r>
  <r>
    <x v="191"/>
    <n v="34812"/>
    <n v="1063"/>
    <n v="233"/>
    <n v="-0.30447761194029854"/>
  </r>
  <r>
    <x v="192"/>
    <n v="30806"/>
    <n v="875"/>
    <n v="265"/>
    <n v="0.13733905579399153"/>
  </r>
  <r>
    <x v="193"/>
    <n v="45574"/>
    <n v="1061"/>
    <n v="310"/>
    <n v="0.16981132075471694"/>
  </r>
  <r>
    <x v="194"/>
    <n v="43369"/>
    <n v="1077"/>
    <n v="244"/>
    <n v="-0.2129032258064516"/>
  </r>
  <r>
    <x v="195"/>
    <n v="33570"/>
    <n v="895"/>
    <n v="258"/>
    <n v="5.7377049180327822E-2"/>
  </r>
  <r>
    <x v="196"/>
    <n v="25482"/>
    <n v="797"/>
    <n v="273"/>
    <n v="5.8139534883721034E-2"/>
  </r>
  <r>
    <x v="197"/>
    <n v="21212"/>
    <n v="718"/>
    <n v="274"/>
    <n v="3.66300366300365E-3"/>
  </r>
  <r>
    <x v="198"/>
    <n v="20688"/>
    <n v="794"/>
    <n v="255"/>
    <n v="-6.9343065693430628E-2"/>
  </r>
  <r>
    <x v="199"/>
    <n v="17429"/>
    <n v="619"/>
    <n v="217"/>
    <n v="-0.14901960784313728"/>
  </r>
  <r>
    <x v="200"/>
    <n v="29480"/>
    <n v="910"/>
    <n v="264"/>
    <n v="0.21658986175115214"/>
  </r>
  <r>
    <x v="201"/>
    <n v="25027"/>
    <n v="835"/>
    <n v="258"/>
    <n v="-2.2727272727272707E-2"/>
  </r>
  <r>
    <x v="202"/>
    <n v="24432"/>
    <n v="662"/>
    <n v="186"/>
    <n v="-0.27906976744186052"/>
  </r>
  <r>
    <x v="203"/>
    <n v="29089"/>
    <n v="749"/>
    <n v="244"/>
    <n v="0.31182795698924726"/>
  </r>
  <r>
    <x v="204"/>
    <n v="54387"/>
    <n v="1197"/>
    <n v="257"/>
    <n v="5.3278688524590168E-2"/>
  </r>
  <r>
    <x v="205"/>
    <n v="36281"/>
    <n v="1156"/>
    <n v="240"/>
    <n v="-6.6147859922178975E-2"/>
  </r>
  <r>
    <x v="206"/>
    <n v="40275"/>
    <n v="1152"/>
    <n v="291"/>
    <n v="0.21249999999999991"/>
  </r>
  <r>
    <x v="207"/>
    <n v="28641"/>
    <n v="739"/>
    <n v="190"/>
    <n v="-0.34707903780068727"/>
  </r>
  <r>
    <x v="208"/>
    <n v="51944"/>
    <n v="2123"/>
    <n v="310"/>
    <n v="0.63157894736842102"/>
  </r>
  <r>
    <x v="209"/>
    <n v="38020"/>
    <n v="979"/>
    <n v="332"/>
    <n v="7.0967741935483941E-2"/>
  </r>
  <r>
    <x v="210"/>
    <n v="32260"/>
    <n v="1026"/>
    <n v="289"/>
    <n v="-0.12951807228915657"/>
  </r>
  <r>
    <x v="211"/>
    <n v="51256"/>
    <n v="1369"/>
    <n v="418"/>
    <n v="0.44636678200692037"/>
  </r>
  <r>
    <x v="212"/>
    <n v="42683"/>
    <n v="1158"/>
    <n v="418"/>
    <n v="0"/>
  </r>
  <r>
    <x v="213"/>
    <n v="33826"/>
    <n v="982"/>
    <n v="393"/>
    <n v="-5.9808612440191422E-2"/>
  </r>
  <r>
    <x v="214"/>
    <n v="29306"/>
    <n v="851"/>
    <n v="292"/>
    <n v="-0.25699745547073793"/>
  </r>
  <r>
    <x v="215"/>
    <n v="30808"/>
    <n v="969"/>
    <n v="373"/>
    <n v="0.27739726027397271"/>
  </r>
  <r>
    <x v="216"/>
    <n v="31820"/>
    <n v="921"/>
    <n v="383"/>
    <n v="2.6809651474530849E-2"/>
  </r>
  <r>
    <x v="217"/>
    <n v="40212"/>
    <n v="1131"/>
    <n v="282"/>
    <n v="-0.26370757180156656"/>
  </r>
  <r>
    <x v="218"/>
    <n v="30461"/>
    <n v="900"/>
    <n v="287"/>
    <n v="1.7730496453900679E-2"/>
  </r>
  <r>
    <x v="219"/>
    <n v="26904"/>
    <n v="757"/>
    <n v="257"/>
    <n v="-0.10452961672473871"/>
  </r>
  <r>
    <x v="220"/>
    <n v="20941"/>
    <n v="785"/>
    <n v="268"/>
    <n v="4.2801556420233533E-2"/>
  </r>
  <r>
    <x v="221"/>
    <n v="19903"/>
    <n v="715"/>
    <n v="263"/>
    <n v="-1.8656716417910446E-2"/>
  </r>
  <r>
    <x v="222"/>
    <n v="17637"/>
    <n v="688"/>
    <n v="272"/>
    <n v="3.4220532319391594E-2"/>
  </r>
  <r>
    <x v="223"/>
    <n v="22851"/>
    <n v="781"/>
    <n v="258"/>
    <n v="-5.1470588235294157E-2"/>
  </r>
  <r>
    <x v="224"/>
    <n v="32651"/>
    <n v="863"/>
    <n v="236"/>
    <n v="-8.5271317829457405E-2"/>
  </r>
  <r>
    <x v="225"/>
    <n v="42303"/>
    <n v="999"/>
    <n v="248"/>
    <n v="5.0847457627118731E-2"/>
  </r>
  <r>
    <x v="226"/>
    <n v="56211"/>
    <n v="1204"/>
    <n v="406"/>
    <n v="0.63709677419354849"/>
  </r>
  <r>
    <x v="227"/>
    <n v="63221"/>
    <n v="1286"/>
    <n v="500"/>
    <n v="0.23152709359605916"/>
  </r>
  <r>
    <x v="228"/>
    <n v="56787"/>
    <n v="1114"/>
    <n v="451"/>
    <n v="-9.7999999999999976E-2"/>
  </r>
  <r>
    <x v="229"/>
    <n v="55747"/>
    <n v="1248"/>
    <n v="480"/>
    <n v="6.4301552106430071E-2"/>
  </r>
  <r>
    <x v="230"/>
    <n v="63188"/>
    <n v="1305"/>
    <n v="484"/>
    <n v="8.3333333333333037E-3"/>
  </r>
  <r>
    <x v="231"/>
    <n v="63648"/>
    <n v="1335"/>
    <n v="507"/>
    <n v="4.7520661157024691E-2"/>
  </r>
  <r>
    <x v="232"/>
    <n v="46059"/>
    <n v="1187"/>
    <n v="446"/>
    <n v="-0.12031558185404334"/>
  </r>
  <r>
    <x v="233"/>
    <n v="43595"/>
    <n v="1474"/>
    <n v="380"/>
    <n v="-0.14798206278026904"/>
  </r>
  <r>
    <x v="234"/>
    <n v="42336"/>
    <n v="1914"/>
    <n v="407"/>
    <n v="7.1052631578947478E-2"/>
  </r>
  <r>
    <x v="235"/>
    <n v="35546"/>
    <n v="891"/>
    <n v="353"/>
    <n v="-0.13267813267813267"/>
  </r>
  <r>
    <x v="236"/>
    <n v="40656"/>
    <n v="951"/>
    <n v="370"/>
    <n v="4.8158640226628968E-2"/>
  </r>
  <r>
    <x v="237"/>
    <n v="32341"/>
    <n v="848"/>
    <n v="321"/>
    <n v="-0.13243243243243241"/>
  </r>
  <r>
    <x v="238"/>
    <n v="36382"/>
    <n v="1023"/>
    <n v="316"/>
    <n v="-1.5576323987538943E-2"/>
  </r>
  <r>
    <x v="239"/>
    <n v="18998"/>
    <n v="598"/>
    <n v="240"/>
    <n v="-0.240506329113924"/>
  </r>
  <r>
    <x v="240"/>
    <n v="17594"/>
    <n v="546"/>
    <n v="236"/>
    <n v="-1.6666666666666718E-2"/>
  </r>
  <r>
    <x v="241"/>
    <n v="25899"/>
    <n v="604"/>
    <n v="207"/>
    <n v="-0.1228813559322034"/>
  </r>
  <r>
    <x v="242"/>
    <n v="17090"/>
    <n v="512"/>
    <n v="173"/>
    <n v="-0.16425120772946855"/>
  </r>
  <r>
    <x v="243"/>
    <n v="32754"/>
    <n v="730"/>
    <n v="195"/>
    <n v="0.12716763005780352"/>
  </r>
  <r>
    <x v="244"/>
    <n v="22673"/>
    <n v="606"/>
    <n v="183"/>
    <n v="-6.1538461538461542E-2"/>
  </r>
  <r>
    <x v="245"/>
    <n v="26812"/>
    <n v="645"/>
    <n v="207"/>
    <n v="0.13114754098360648"/>
  </r>
  <r>
    <x v="246"/>
    <n v="24858"/>
    <n v="600"/>
    <n v="185"/>
    <n v="-0.106280193236715"/>
  </r>
  <r>
    <x v="247"/>
    <n v="22806"/>
    <n v="567"/>
    <n v="149"/>
    <n v="-0.19459459459459461"/>
  </r>
  <r>
    <x v="248"/>
    <n v="15137"/>
    <n v="509"/>
    <n v="144"/>
    <n v="-3.3557046979865723E-2"/>
  </r>
  <r>
    <x v="249"/>
    <n v="30244"/>
    <n v="641"/>
    <n v="197"/>
    <n v="0.36805555555555558"/>
  </r>
  <r>
    <x v="250"/>
    <n v="21086"/>
    <n v="525"/>
    <n v="154"/>
    <n v="-0.21827411167512689"/>
  </r>
  <r>
    <x v="251"/>
    <n v="16546"/>
    <n v="534"/>
    <n v="161"/>
    <n v="4.5454545454545414E-2"/>
  </r>
  <r>
    <x v="252"/>
    <n v="13998"/>
    <n v="442"/>
    <n v="179"/>
    <n v="0.11180124223602483"/>
  </r>
  <r>
    <x v="253"/>
    <n v="10048"/>
    <n v="366"/>
    <n v="146"/>
    <n v="-0.18435754189944131"/>
  </r>
  <r>
    <x v="254"/>
    <n v="9056"/>
    <n v="330"/>
    <n v="115"/>
    <n v="-0.21232876712328763"/>
  </r>
  <r>
    <x v="255"/>
    <n v="24522"/>
    <n v="469"/>
    <n v="133"/>
    <n v="0.15652173913043477"/>
  </r>
  <r>
    <x v="256"/>
    <n v="12135"/>
    <n v="327"/>
    <n v="109"/>
    <n v="-0.18045112781954886"/>
  </r>
  <r>
    <x v="257"/>
    <n v="12081"/>
    <n v="460"/>
    <n v="129"/>
    <n v="0.1834862385321101"/>
  </r>
  <r>
    <x v="258"/>
    <n v="29039"/>
    <n v="799"/>
    <n v="141"/>
    <n v="9.3023255813953432E-2"/>
  </r>
  <r>
    <x v="259"/>
    <n v="33961"/>
    <n v="1370"/>
    <n v="505"/>
    <n v="2.5815602836879434"/>
  </r>
  <r>
    <x v="260"/>
    <n v="67344"/>
    <n v="2084"/>
    <n v="906"/>
    <n v="0.7940594059405941"/>
  </r>
  <r>
    <x v="261"/>
    <n v="29297"/>
    <n v="857"/>
    <n v="248"/>
    <n v="-0.72626931567328912"/>
  </r>
  <r>
    <x v="262"/>
    <n v="37633"/>
    <n v="797"/>
    <n v="260"/>
    <n v="4.8387096774193505E-2"/>
  </r>
  <r>
    <x v="263"/>
    <n v="29320"/>
    <n v="664"/>
    <n v="234"/>
    <n v="-9.9999999999999978E-2"/>
  </r>
  <r>
    <x v="264"/>
    <n v="40166"/>
    <n v="993"/>
    <n v="335"/>
    <n v="0.43162393162393164"/>
  </r>
  <r>
    <x v="265"/>
    <n v="23411"/>
    <n v="660"/>
    <n v="242"/>
    <n v="-0.27761194029850744"/>
  </r>
  <r>
    <x v="266"/>
    <n v="26870"/>
    <n v="648"/>
    <n v="164"/>
    <n v="-0.3223140495867769"/>
  </r>
  <r>
    <x v="267"/>
    <n v="21009"/>
    <n v="546"/>
    <n v="201"/>
    <n v="0.22560975609756095"/>
  </r>
  <r>
    <x v="268"/>
    <n v="20279"/>
    <n v="497"/>
    <n v="181"/>
    <n v="-9.9502487562189046E-2"/>
  </r>
  <r>
    <x v="269"/>
    <n v="30034"/>
    <n v="703"/>
    <n v="148"/>
    <n v="-0.18232044198895025"/>
  </r>
  <r>
    <x v="270"/>
    <n v="24183"/>
    <n v="583"/>
    <n v="135"/>
    <n v="-8.7837837837837829E-2"/>
  </r>
  <r>
    <x v="271"/>
    <n v="23679"/>
    <n v="617"/>
    <n v="114"/>
    <n v="-0.15555555555555556"/>
  </r>
  <r>
    <x v="272"/>
    <n v="10308"/>
    <n v="340"/>
    <n v="98"/>
    <n v="-0.14035087719298245"/>
  </r>
  <r>
    <x v="273"/>
    <n v="39899"/>
    <n v="644"/>
    <n v="110"/>
    <n v="0.12244897959183665"/>
  </r>
  <r>
    <x v="274"/>
    <n v="18694"/>
    <n v="382"/>
    <n v="103"/>
    <n v="-6.3636363636363602E-2"/>
  </r>
  <r>
    <x v="275"/>
    <n v="10932"/>
    <n v="312"/>
    <n v="107"/>
    <n v="3.8834951456310662E-2"/>
  </r>
  <r>
    <x v="276"/>
    <n v="13218"/>
    <n v="498"/>
    <n v="159"/>
    <n v="0.48598130841121501"/>
  </r>
  <r>
    <x v="277"/>
    <n v="11405"/>
    <n v="412"/>
    <n v="123"/>
    <n v="-0.22641509433962259"/>
  </r>
  <r>
    <x v="278"/>
    <n v="13906"/>
    <n v="422"/>
    <n v="143"/>
    <n v="0.16260162601626016"/>
  </r>
  <r>
    <x v="279"/>
    <n v="11514"/>
    <n v="402"/>
    <n v="124"/>
    <n v="-0.13286713286713292"/>
  </r>
  <r>
    <x v="280"/>
    <n v="9858"/>
    <n v="329"/>
    <n v="123"/>
    <n v="-8.0645161290322509E-3"/>
  </r>
  <r>
    <x v="281"/>
    <n v="12009"/>
    <n v="302"/>
    <n v="131"/>
    <n v="6.5040650406503975E-2"/>
  </r>
  <r>
    <x v="282"/>
    <n v="8473"/>
    <n v="397"/>
    <n v="117"/>
    <n v="-0.10687022900763354"/>
  </r>
  <r>
    <x v="283"/>
    <n v="12521"/>
    <n v="365"/>
    <n v="115"/>
    <n v="-1.7094017094017144E-2"/>
  </r>
  <r>
    <x v="284"/>
    <n v="10587"/>
    <n v="318"/>
    <n v="107"/>
    <n v="-6.956521739130439E-2"/>
  </r>
  <r>
    <x v="285"/>
    <n v="13253"/>
    <n v="320"/>
    <n v="121"/>
    <n v="0.13084112149532712"/>
  </r>
  <r>
    <x v="286"/>
    <n v="5623"/>
    <n v="324"/>
    <n v="139"/>
    <n v="0.14876033057851235"/>
  </r>
  <r>
    <x v="287"/>
    <n v="10955"/>
    <n v="346"/>
    <n v="99"/>
    <n v="-0.28776978417266186"/>
  </r>
  <r>
    <x v="288"/>
    <n v="8647"/>
    <n v="327"/>
    <n v="124"/>
    <n v="0.2525252525252526"/>
  </r>
  <r>
    <x v="289"/>
    <n v="24127"/>
    <n v="482"/>
    <n v="128"/>
    <n v="3.2258064516129004E-2"/>
  </r>
  <r>
    <x v="290"/>
    <n v="14249"/>
    <n v="327"/>
    <n v="119"/>
    <n v="-7.03125E-2"/>
  </r>
  <r>
    <x v="291"/>
    <n v="18856"/>
    <n v="536"/>
    <n v="110"/>
    <n v="-7.5630252100840289E-2"/>
  </r>
  <r>
    <x v="292"/>
    <n v="12454"/>
    <n v="354"/>
    <n v="132"/>
    <n v="0.19999999999999996"/>
  </r>
  <r>
    <x v="293"/>
    <n v="12272"/>
    <n v="317"/>
    <n v="118"/>
    <n v="-0.10606060606060608"/>
  </r>
  <r>
    <x v="294"/>
    <n v="7631"/>
    <n v="264"/>
    <n v="95"/>
    <n v="-0.19491525423728817"/>
  </r>
  <r>
    <x v="295"/>
    <n v="13894"/>
    <n v="455"/>
    <n v="85"/>
    <n v="-0.10526315789473684"/>
  </r>
  <r>
    <x v="296"/>
    <n v="16117"/>
    <n v="608"/>
    <n v="104"/>
    <n v="0.22352941176470598"/>
  </r>
  <r>
    <x v="297"/>
    <n v="9389"/>
    <n v="424"/>
    <n v="102"/>
    <n v="-1.9230769230769273E-2"/>
  </r>
  <r>
    <x v="298"/>
    <n v="8876"/>
    <n v="398"/>
    <n v="115"/>
    <n v="0.12745098039215685"/>
  </r>
  <r>
    <x v="299"/>
    <n v="15398"/>
    <n v="370"/>
    <n v="101"/>
    <n v="-0.12173913043478257"/>
  </r>
  <r>
    <x v="300"/>
    <n v="11442"/>
    <n v="328"/>
    <n v="105"/>
    <n v="3.9603960396039639E-2"/>
  </r>
  <r>
    <x v="301"/>
    <n v="8577"/>
    <n v="302"/>
    <n v="124"/>
    <n v="0.18095238095238098"/>
  </r>
  <r>
    <x v="302"/>
    <n v="11137"/>
    <n v="326"/>
    <n v="99"/>
    <n v="-0.20161290322580649"/>
  </r>
  <r>
    <x v="303"/>
    <n v="36920"/>
    <n v="474"/>
    <n v="96"/>
    <n v="-3.0303030303030276E-2"/>
  </r>
  <r>
    <x v="304"/>
    <n v="22259"/>
    <n v="494"/>
    <n v="102"/>
    <n v="6.25E-2"/>
  </r>
  <r>
    <x v="305"/>
    <n v="20191"/>
    <n v="521"/>
    <n v="120"/>
    <n v="0.17647058823529416"/>
  </r>
  <r>
    <x v="306"/>
    <n v="14103"/>
    <n v="337"/>
    <n v="114"/>
    <n v="-5.0000000000000044E-2"/>
  </r>
  <r>
    <x v="307"/>
    <n v="28613"/>
    <n v="653"/>
    <n v="103"/>
    <n v="-9.6491228070175405E-2"/>
  </r>
  <r>
    <x v="308"/>
    <n v="24945"/>
    <n v="547"/>
    <n v="155"/>
    <n v="0.50485436893203883"/>
  </r>
  <r>
    <x v="309"/>
    <n v="22726"/>
    <n v="463"/>
    <n v="160"/>
    <n v="3.2258064516129004E-2"/>
  </r>
  <r>
    <x v="310"/>
    <n v="13564"/>
    <n v="437"/>
    <n v="170"/>
    <n v="6.25E-2"/>
  </r>
  <r>
    <x v="311"/>
    <n v="15087"/>
    <n v="448"/>
    <n v="149"/>
    <n v="-0.12352941176470589"/>
  </r>
  <r>
    <x v="312"/>
    <n v="30832"/>
    <n v="641"/>
    <n v="195"/>
    <n v="0.3087248322147651"/>
  </r>
  <r>
    <x v="313"/>
    <n v="28063"/>
    <n v="693"/>
    <n v="244"/>
    <n v="0.25128205128205128"/>
  </r>
  <r>
    <x v="314"/>
    <n v="25559"/>
    <n v="657"/>
    <n v="233"/>
    <n v="-4.5081967213114749E-2"/>
  </r>
  <r>
    <x v="315"/>
    <n v="23405"/>
    <n v="675"/>
    <n v="264"/>
    <n v="0.13304721030042921"/>
  </r>
  <r>
    <x v="316"/>
    <n v="21080"/>
    <n v="508"/>
    <n v="148"/>
    <n v="-0.43939393939393945"/>
  </r>
  <r>
    <x v="317"/>
    <n v="15354"/>
    <n v="429"/>
    <n v="141"/>
    <n v="-4.7297297297297258E-2"/>
  </r>
  <r>
    <x v="318"/>
    <n v="14221"/>
    <n v="417"/>
    <n v="101"/>
    <n v="-0.28368794326241131"/>
  </r>
  <r>
    <x v="319"/>
    <n v="12806"/>
    <n v="368"/>
    <n v="112"/>
    <n v="0.10891089108910901"/>
  </r>
  <r>
    <x v="320"/>
    <n v="16433"/>
    <n v="445"/>
    <n v="134"/>
    <n v="0.1964285714285714"/>
  </r>
  <r>
    <x v="321"/>
    <n v="13642"/>
    <n v="388"/>
    <n v="127"/>
    <n v="-5.2238805970149294E-2"/>
  </r>
  <r>
    <x v="322"/>
    <n v="23721"/>
    <n v="588"/>
    <n v="125"/>
    <n v="-1.5748031496062964E-2"/>
  </r>
  <r>
    <x v="323"/>
    <n v="16616"/>
    <n v="306"/>
    <n v="125"/>
    <n v="0"/>
  </r>
  <r>
    <x v="324"/>
    <n v="17400"/>
    <n v="337"/>
    <n v="129"/>
    <n v="3.2000000000000028E-2"/>
  </r>
  <r>
    <x v="325"/>
    <n v="13543"/>
    <n v="285"/>
    <n v="94"/>
    <n v="-0.27131782945736438"/>
  </r>
  <r>
    <x v="326"/>
    <n v="19379"/>
    <n v="315"/>
    <n v="98"/>
    <n v="4.2553191489361764E-2"/>
  </r>
  <r>
    <x v="327"/>
    <n v="24288"/>
    <n v="435"/>
    <n v="145"/>
    <n v="0.47959183673469385"/>
  </r>
  <r>
    <x v="328"/>
    <n v="18571"/>
    <n v="488"/>
    <n v="144"/>
    <n v="-6.8965517241379448E-3"/>
  </r>
  <r>
    <x v="329"/>
    <n v="35736"/>
    <n v="789"/>
    <n v="132"/>
    <n v="-8.333333333333337E-2"/>
  </r>
  <r>
    <x v="330"/>
    <n v="18118"/>
    <n v="400"/>
    <n v="115"/>
    <n v="-0.12878787878787878"/>
  </r>
  <r>
    <x v="331"/>
    <n v="18842"/>
    <n v="374"/>
    <n v="111"/>
    <n v="-3.4782608695652195E-2"/>
  </r>
  <r>
    <x v="332"/>
    <n v="13465"/>
    <n v="433"/>
    <n v="132"/>
    <n v="0.18918918918918926"/>
  </r>
  <r>
    <x v="333"/>
    <n v="7586"/>
    <n v="334"/>
    <n v="119"/>
    <n v="-9.8484848484848508E-2"/>
  </r>
  <r>
    <x v="334"/>
    <n v="24168"/>
    <n v="415"/>
    <n v="98"/>
    <n v="-0.17647058823529416"/>
  </r>
  <r>
    <x v="335"/>
    <n v="22711"/>
    <n v="445"/>
    <n v="106"/>
    <n v="8.163265306122458E-2"/>
  </r>
  <r>
    <x v="336"/>
    <n v="13710"/>
    <n v="321"/>
    <n v="88"/>
    <n v="-0.16981132075471694"/>
  </r>
  <r>
    <x v="337"/>
    <n v="9627"/>
    <n v="216"/>
    <n v="95"/>
    <n v="7.9545454545454586E-2"/>
  </r>
  <r>
    <x v="338"/>
    <n v="21940"/>
    <n v="393"/>
    <n v="107"/>
    <n v="0.12631578947368416"/>
  </r>
  <r>
    <x v="339"/>
    <n v="9181"/>
    <n v="235"/>
    <n v="78"/>
    <n v="-0.2710280373831776"/>
  </r>
  <r>
    <x v="340"/>
    <n v="12243"/>
    <n v="283"/>
    <n v="99"/>
    <n v="0.26923076923076916"/>
  </r>
  <r>
    <x v="341"/>
    <n v="11109"/>
    <n v="230"/>
    <n v="93"/>
    <n v="-6.0606060606060552E-2"/>
  </r>
  <r>
    <x v="342"/>
    <n v="30516"/>
    <n v="949"/>
    <n v="136"/>
    <n v="0.4623655913978495"/>
  </r>
  <r>
    <x v="343"/>
    <n v="19412"/>
    <n v="495"/>
    <n v="120"/>
    <n v="-0.11764705882352944"/>
  </r>
  <r>
    <x v="344"/>
    <n v="18621"/>
    <n v="418"/>
    <n v="121"/>
    <n v="8.3333333333333037E-3"/>
  </r>
  <r>
    <x v="345"/>
    <n v="9361"/>
    <n v="225"/>
    <n v="121"/>
    <n v="0"/>
  </r>
  <r>
    <x v="346"/>
    <n v="9196"/>
    <n v="216"/>
    <n v="81"/>
    <n v="-0.33057851239669422"/>
  </r>
  <r>
    <x v="347"/>
    <n v="6995"/>
    <n v="245"/>
    <n v="112"/>
    <n v="0.38271604938271597"/>
  </r>
  <r>
    <x v="348"/>
    <n v="9770"/>
    <n v="230"/>
    <n v="87"/>
    <n v="-0.2232142857142857"/>
  </r>
  <r>
    <x v="349"/>
    <n v="9765"/>
    <n v="341"/>
    <n v="86"/>
    <n v="-1.1494252873563204E-2"/>
  </r>
  <r>
    <x v="350"/>
    <n v="7777"/>
    <n v="226"/>
    <n v="96"/>
    <n v="0.11627906976744184"/>
  </r>
  <r>
    <x v="351"/>
    <n v="4451"/>
    <n v="220"/>
    <n v="137"/>
    <n v="0.42708333333333326"/>
  </r>
  <r>
    <x v="352"/>
    <n v="3221"/>
    <n v="176"/>
    <n v="113"/>
    <n v="-0.17518248175182483"/>
  </r>
  <r>
    <x v="353"/>
    <n v="2357"/>
    <n v="160"/>
    <n v="95"/>
    <n v="-0.15929203539823011"/>
  </r>
  <r>
    <x v="354"/>
    <n v="9521"/>
    <n v="269"/>
    <n v="87"/>
    <n v="-8.4210526315789513E-2"/>
  </r>
  <r>
    <x v="355"/>
    <n v="5973"/>
    <n v="221"/>
    <n v="100"/>
    <n v="0.14942528735632177"/>
  </r>
  <r>
    <x v="356"/>
    <n v="9134"/>
    <n v="235"/>
    <n v="93"/>
    <n v="-6.9999999999999951E-2"/>
  </r>
  <r>
    <x v="357"/>
    <n v="13570"/>
    <n v="390"/>
    <n v="117"/>
    <n v="0.25806451612903225"/>
  </r>
  <r>
    <x v="358"/>
    <n v="13406"/>
    <n v="395"/>
    <n v="112"/>
    <n v="-4.2735042735042694E-2"/>
  </r>
  <r>
    <x v="359"/>
    <n v="8656"/>
    <n v="283"/>
    <n v="98"/>
    <n v="-0.125"/>
  </r>
  <r>
    <x v="360"/>
    <n v="9857"/>
    <n v="289"/>
    <n v="135"/>
    <n v="0.37755102040816335"/>
  </r>
  <r>
    <x v="361"/>
    <n v="7592"/>
    <n v="338"/>
    <n v="110"/>
    <n v="-0.18518518518518523"/>
  </r>
  <r>
    <x v="362"/>
    <n v="9789"/>
    <n v="323"/>
    <n v="110"/>
    <n v="0"/>
  </r>
  <r>
    <x v="363"/>
    <n v="6933"/>
    <n v="302"/>
    <n v="109"/>
    <n v="-9.0909090909090384E-3"/>
  </r>
  <r>
    <x v="364"/>
    <n v="5228"/>
    <n v="298"/>
    <n v="67"/>
    <n v="-0.38532110091743121"/>
  </r>
  <r>
    <x v="365"/>
    <n v="9239"/>
    <n v="318"/>
    <n v="119"/>
    <n v="0.77611940298507465"/>
  </r>
  <r>
    <x v="366"/>
    <n v="10749"/>
    <n v="242"/>
    <n v="106"/>
    <n v="-0.10924369747899154"/>
  </r>
  <r>
    <x v="367"/>
    <n v="5758"/>
    <n v="281"/>
    <n v="83"/>
    <n v="-0.21698113207547165"/>
  </r>
  <r>
    <x v="368"/>
    <n v="8821"/>
    <n v="262"/>
    <n v="82"/>
    <n v="-1.2048192771084376E-2"/>
  </r>
  <r>
    <x v="369"/>
    <n v="9707"/>
    <n v="269"/>
    <n v="106"/>
    <n v="0.29268292682926833"/>
  </r>
  <r>
    <x v="370"/>
    <n v="25505"/>
    <n v="603"/>
    <n v="76"/>
    <n v="-0.28301886792452835"/>
  </r>
  <r>
    <x v="371"/>
    <n v="34870"/>
    <n v="581"/>
    <n v="164"/>
    <n v="1.1578947368421053"/>
  </r>
  <r>
    <x v="372"/>
    <n v="103997"/>
    <n v="1571"/>
    <n v="684"/>
    <n v="3.1707317073170733"/>
  </r>
  <r>
    <x v="373"/>
    <n v="150882"/>
    <n v="2152"/>
    <n v="975"/>
    <n v="0.42543859649122817"/>
  </r>
  <r>
    <x v="374"/>
    <n v="98289"/>
    <n v="1974"/>
    <n v="924"/>
    <n v="-5.2307692307692277E-2"/>
  </r>
  <r>
    <x v="375"/>
    <n v="296280"/>
    <n v="4269"/>
    <n v="1811"/>
    <n v="0.9599567099567099"/>
  </r>
  <r>
    <x v="376"/>
    <n v="352875"/>
    <n v="4929"/>
    <n v="1771"/>
    <n v="-2.2087244616234125E-2"/>
  </r>
  <r>
    <x v="377"/>
    <n v="88949"/>
    <n v="1723"/>
    <n v="562"/>
    <n v="-0.68266516092603047"/>
  </r>
  <r>
    <x v="378"/>
    <n v="66934"/>
    <n v="1515"/>
    <n v="517"/>
    <n v="-8.0071174377224219E-2"/>
  </r>
  <r>
    <x v="379"/>
    <n v="70773"/>
    <n v="1272"/>
    <n v="505"/>
    <n v="-2.3210831721469982E-2"/>
  </r>
  <r>
    <x v="380"/>
    <n v="49440"/>
    <n v="1020"/>
    <n v="384"/>
    <n v="-0.23960396039603959"/>
  </r>
  <r>
    <x v="381"/>
    <n v="74783"/>
    <n v="1339"/>
    <n v="417"/>
    <n v="8.59375E-2"/>
  </r>
  <r>
    <x v="382"/>
    <n v="50691"/>
    <n v="1045"/>
    <n v="446"/>
    <n v="6.9544364508393297E-2"/>
  </r>
  <r>
    <x v="383"/>
    <n v="50195"/>
    <n v="1130"/>
    <n v="479"/>
    <n v="7.3991031390134632E-2"/>
  </r>
  <r>
    <x v="384"/>
    <n v="72633"/>
    <n v="1193"/>
    <n v="540"/>
    <n v="0.12734864300626314"/>
  </r>
  <r>
    <x v="385"/>
    <n v="81047"/>
    <n v="1395"/>
    <n v="677"/>
    <n v="0.25370370370370376"/>
  </r>
  <r>
    <x v="386"/>
    <n v="73546"/>
    <n v="1295"/>
    <n v="509"/>
    <n v="-0.24815361890694243"/>
  </r>
  <r>
    <x v="387"/>
    <n v="49465"/>
    <n v="824"/>
    <n v="322"/>
    <n v="-0.36738703339882117"/>
  </r>
  <r>
    <x v="388"/>
    <n v="42714"/>
    <n v="744"/>
    <n v="315"/>
    <n v="-2.1739130434782594E-2"/>
  </r>
  <r>
    <x v="389"/>
    <n v="58858"/>
    <n v="958"/>
    <n v="414"/>
    <n v="0.31428571428571428"/>
  </r>
  <r>
    <x v="390"/>
    <n v="66489"/>
    <n v="1273"/>
    <n v="436"/>
    <n v="5.3140096618357502E-2"/>
  </r>
  <r>
    <x v="391"/>
    <n v="44917"/>
    <n v="816"/>
    <n v="318"/>
    <n v="-0.27064220183486243"/>
  </r>
  <r>
    <x v="392"/>
    <n v="36780"/>
    <n v="838"/>
    <n v="298"/>
    <n v="-6.2893081761006275E-2"/>
  </r>
  <r>
    <x v="393"/>
    <n v="26088"/>
    <n v="750"/>
    <n v="333"/>
    <n v="0.1174496644295302"/>
  </r>
  <r>
    <x v="394"/>
    <n v="29906"/>
    <n v="680"/>
    <n v="280"/>
    <n v="-0.15915915915915912"/>
  </r>
  <r>
    <x v="395"/>
    <n v="35002"/>
    <n v="582"/>
    <n v="239"/>
    <n v="-0.14642857142857146"/>
  </r>
  <r>
    <x v="396"/>
    <n v="32999"/>
    <n v="757"/>
    <n v="262"/>
    <n v="9.6234309623431047E-2"/>
  </r>
  <r>
    <x v="397"/>
    <n v="59268"/>
    <n v="1150"/>
    <n v="408"/>
    <n v="0.55725190839694649"/>
  </r>
  <r>
    <x v="398"/>
    <n v="42854"/>
    <n v="876"/>
    <n v="384"/>
    <n v="-5.8823529411764719E-2"/>
  </r>
  <r>
    <x v="399"/>
    <n v="25334"/>
    <n v="639"/>
    <n v="274"/>
    <n v="-0.28645833333333337"/>
  </r>
  <r>
    <x v="400"/>
    <n v="19334"/>
    <n v="513"/>
    <n v="229"/>
    <n v="-0.16423357664233573"/>
  </r>
  <r>
    <x v="401"/>
    <n v="29427"/>
    <n v="657"/>
    <n v="282"/>
    <n v="0.23144104803493448"/>
  </r>
  <r>
    <x v="402"/>
    <n v="42865"/>
    <n v="757"/>
    <n v="329"/>
    <n v="0.16666666666666674"/>
  </r>
  <r>
    <x v="403"/>
    <n v="39754"/>
    <n v="754"/>
    <n v="306"/>
    <n v="-6.9908814589665691E-2"/>
  </r>
  <r>
    <x v="404"/>
    <n v="30212"/>
    <n v="893"/>
    <n v="270"/>
    <n v="-0.11764705882352944"/>
  </r>
  <r>
    <x v="405"/>
    <n v="36272"/>
    <n v="840"/>
    <n v="232"/>
    <n v="-0.14074074074074072"/>
  </r>
  <r>
    <x v="406"/>
    <n v="15065"/>
    <n v="438"/>
    <n v="181"/>
    <n v="-0.21982758620689657"/>
  </r>
  <r>
    <x v="407"/>
    <n v="20314"/>
    <n v="635"/>
    <n v="188"/>
    <n v="3.8674033149171283E-2"/>
  </r>
  <r>
    <x v="408"/>
    <n v="21815"/>
    <n v="581"/>
    <n v="185"/>
    <n v="-1.5957446808510634E-2"/>
  </r>
  <r>
    <x v="409"/>
    <n v="14971"/>
    <n v="338"/>
    <n v="143"/>
    <n v="-0.22702702702702704"/>
  </r>
  <r>
    <x v="410"/>
    <n v="14993"/>
    <n v="334"/>
    <n v="133"/>
    <n v="-6.9930069930069894E-2"/>
  </r>
  <r>
    <x v="411"/>
    <n v="34961"/>
    <n v="810"/>
    <n v="213"/>
    <n v="0.60150375939849621"/>
  </r>
  <r>
    <x v="412"/>
    <n v="34716"/>
    <n v="735"/>
    <n v="229"/>
    <n v="7.5117370892018753E-2"/>
  </r>
  <r>
    <x v="413"/>
    <n v="35033"/>
    <n v="674"/>
    <n v="226"/>
    <n v="-1.3100436681222738E-2"/>
  </r>
  <r>
    <x v="414"/>
    <n v="16620"/>
    <n v="419"/>
    <n v="200"/>
    <n v="-0.11504424778761058"/>
  </r>
  <r>
    <x v="415"/>
    <n v="10446"/>
    <n v="1437"/>
    <n v="167"/>
    <n v="-0.16500000000000004"/>
  </r>
  <r>
    <x v="416"/>
    <n v="9631"/>
    <n v="439"/>
    <n v="173"/>
    <n v="3.5928143712574911E-2"/>
  </r>
  <r>
    <x v="417"/>
    <n v="14921"/>
    <n v="408"/>
    <n v="163"/>
    <n v="-5.7803468208092457E-2"/>
  </r>
  <r>
    <x v="418"/>
    <n v="9268"/>
    <n v="366"/>
    <n v="167"/>
    <n v="2.4539877300613577E-2"/>
  </r>
  <r>
    <x v="419"/>
    <n v="21153"/>
    <n v="591"/>
    <n v="211"/>
    <n v="0.26347305389221565"/>
  </r>
  <r>
    <x v="420"/>
    <n v="20616"/>
    <n v="493"/>
    <n v="161"/>
    <n v="-0.23696682464454977"/>
  </r>
  <r>
    <x v="421"/>
    <n v="7802"/>
    <n v="336"/>
    <n v="145"/>
    <n v="-9.9378881987577605E-2"/>
  </r>
  <r>
    <x v="422"/>
    <n v="9649"/>
    <n v="307"/>
    <n v="176"/>
    <n v="0.21379310344827585"/>
  </r>
  <r>
    <x v="423"/>
    <n v="13168"/>
    <n v="400"/>
    <n v="207"/>
    <n v="0.17613636363636354"/>
  </r>
  <r>
    <x v="424"/>
    <n v="16042"/>
    <n v="461"/>
    <n v="198"/>
    <n v="-4.3478260869565188E-2"/>
  </r>
  <r>
    <x v="425"/>
    <n v="13086"/>
    <n v="398"/>
    <n v="178"/>
    <n v="-0.10101010101010099"/>
  </r>
  <r>
    <x v="426"/>
    <n v="15702"/>
    <n v="364"/>
    <n v="181"/>
    <n v="1.6853932584269593E-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n v="1.7866428584786E+16"/>
    <n v="1.78414445699532E+16"/>
    <s v="dataanalystduo"/>
    <s v="Kalpesh Ghadigaonkar &amp; Aditi Gangar"/>
    <s v="How to find a good project idea❓_x000a__x000a_Follow @dataanalystduo _x000a_._x000a_._x000a_#data #dataanalytics #datascience #reels #trendingreels"/>
    <n v="46"/>
    <d v="2022-12-01T00:00:00"/>
    <s v="https://www.instagram.com/reel/Clp84_SD3wK/"/>
    <x v="0"/>
    <m/>
    <s v="Lifetime"/>
    <n v="18340"/>
    <n v="14582"/>
    <n v="52"/>
    <n v="33"/>
    <n v="6634"/>
    <n v="658"/>
    <n v="0"/>
    <n v="357"/>
    <x v="0"/>
    <x v="0"/>
    <n v="0.36172300981461286"/>
    <n v="1.8293101083527635E-2"/>
    <x v="0"/>
  </r>
  <r>
    <n v="1.78577694958502E+16"/>
    <n v="1.78414445699532E+16"/>
    <s v="dataanalystduo"/>
    <s v="Kalpesh Ghadigaonkar &amp; Aditi Gangar"/>
    <s v="What is Data Analytics❓_x000a__x000a_Follow @dataanalystduo _x000a_._x000a_._x000a_#data #dataanalytics #datascience #reels #trendingreels"/>
    <n v="39"/>
    <d v="2022-12-02T00:00:00"/>
    <s v="https://www.instagram.com/reel/Clshv37Dezb/"/>
    <x v="0"/>
    <m/>
    <s v="Lifetime"/>
    <n v="75594"/>
    <n v="67063"/>
    <n v="745"/>
    <n v="514"/>
    <n v="29253"/>
    <n v="2779"/>
    <n v="38"/>
    <n v="2074"/>
    <x v="0"/>
    <x v="0"/>
    <n v="0.38697515675847288"/>
    <n v="2.1010094985312318E-2"/>
    <x v="1"/>
  </r>
  <r>
    <n v="1.81185027162927E+16"/>
    <n v="1.78414445699532E+16"/>
    <s v="dataanalystduo"/>
    <s v="Kalpesh Ghadigaonkar &amp; Aditi Gangar"/>
    <s v="Why data is considered as valuable resource?_x000a_._x000a_._x000a_._x000a__x000a_Follow @dataanalystduo _x000a_._x000a_._x000a_#data #dataanalytics #datascience #reels #trendingreels"/>
    <n v="36"/>
    <d v="2022-12-03T00:00:00"/>
    <s v="https://www.instagram.com/reel/ClvGCCAD-vt/"/>
    <x v="0"/>
    <m/>
    <s v="Lifetime"/>
    <n v="11883"/>
    <n v="10646"/>
    <n v="26"/>
    <n v="13"/>
    <n v="4620"/>
    <n v="453"/>
    <n v="3"/>
    <n v="144"/>
    <x v="0"/>
    <x v="0"/>
    <n v="0.38879070941681393"/>
    <n v="1.4700356941574301E-2"/>
    <x v="2"/>
  </r>
  <r>
    <n v="1.79154156325698E+16"/>
    <n v="1.78414445699532E+16"/>
    <s v="dataanalystduo"/>
    <s v="Kalpesh Ghadigaonkar &amp; Aditi Gangar"/>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n v="45"/>
    <d v="2022-12-05T00:00:00"/>
    <s v="https://www.instagram.com/reel/ClyiQqBjFRZ/"/>
    <x v="0"/>
    <m/>
    <s v="Lifetime"/>
    <n v="24512"/>
    <n v="21258"/>
    <n v="273"/>
    <n v="45"/>
    <n v="10576"/>
    <n v="720"/>
    <n v="7"/>
    <n v="998"/>
    <x v="0"/>
    <x v="0"/>
    <n v="0.43146214099216712"/>
    <n v="2.3497036409822182E-2"/>
    <x v="3"/>
  </r>
  <r>
    <n v="1.79736158568022E+16"/>
    <n v="1.78414445699532E+16"/>
    <s v="dataanalystduo"/>
    <s v="Kalpesh Ghadigaonkar &amp; Aditi Ganga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d v="2022-12-05T00:00:00"/>
    <s v="https://www.instagram.com/reel/Cl0QQbWDITK/"/>
    <x v="0"/>
    <m/>
    <s v="Lifetime"/>
    <n v="20807"/>
    <n v="17167"/>
    <n v="50"/>
    <n v="34"/>
    <n v="7620"/>
    <n v="890"/>
    <n v="16"/>
    <n v="362"/>
    <x v="0"/>
    <x v="0"/>
    <n v="0.36622290575287164"/>
    <n v="1.919380206209588E-2"/>
    <x v="3"/>
  </r>
  <r>
    <n v="1.79887046506352E+16"/>
    <n v="1.78414445699532E+16"/>
    <s v="dataanalystduo"/>
    <s v="Kalpesh Ghadigaonkar &amp; Aditi Ganga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d v="2022-12-06T00:00:00"/>
    <s v="https://www.instagram.com/reel/Cl1bAb-D1_K/"/>
    <x v="0"/>
    <m/>
    <s v="Lifetime"/>
    <n v="24877"/>
    <n v="22810"/>
    <n v="211"/>
    <n v="19"/>
    <n v="11387"/>
    <n v="1025"/>
    <n v="21"/>
    <n v="883"/>
    <x v="0"/>
    <x v="0"/>
    <n v="0.4577320416448929"/>
    <n v="2.3454625164401575E-2"/>
    <x v="4"/>
  </r>
  <r>
    <n v="1.82439230021454E+16"/>
    <n v="1.78414445699532E+16"/>
    <s v="dataanalystduo"/>
    <s v="Kalpesh Ghadigaonkar &amp; Aditi Ganga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d v="2022-12-07T00:00:00"/>
    <s v="https://www.instagram.com/reel/Cl3eVvEDwhN/"/>
    <x v="0"/>
    <m/>
    <s v="Lifetime"/>
    <n v="59832"/>
    <n v="54148"/>
    <n v="517"/>
    <n v="432"/>
    <n v="24647"/>
    <n v="1939"/>
    <n v="17"/>
    <n v="2235"/>
    <x v="0"/>
    <x v="0"/>
    <n v="0.4119367562508357"/>
    <n v="2.1736721577897612E-2"/>
    <x v="5"/>
  </r>
  <r>
    <n v="1.7988153574658E+16"/>
    <n v="1.78414445699532E+16"/>
    <s v="dataanalystduo"/>
    <s v="Kalpesh Ghadigaonkar &amp; Aditi Gangar"/>
    <s v="Can Descriptive Statistics be misleading? 🤔 - Part 1_x000a__x000a_Let’s find out today. _x000a_._x000a_._x000a_._x000a__x000a_Follow @dataanalystduo _x000a_._x000a_._x000a_#data #dataanalytics #datascience #reels #trending #statistics #dataanalystduo"/>
    <n v="46"/>
    <d v="2022-12-08T00:00:00"/>
    <s v="https://www.instagram.com/reel/Cl588SEDdKY/"/>
    <x v="0"/>
    <m/>
    <s v="Lifetime"/>
    <n v="17541"/>
    <n v="13075"/>
    <n v="17"/>
    <n v="4"/>
    <n v="5815"/>
    <n v="492"/>
    <n v="17"/>
    <n v="142"/>
    <x v="0"/>
    <x v="0"/>
    <n v="0.33150903597286357"/>
    <n v="1.277246653919694E-2"/>
    <x v="0"/>
  </r>
  <r>
    <n v="1.80276174284339E+16"/>
    <n v="1.78414445699532E+16"/>
    <s v="dataanalystduo"/>
    <s v="Kalpesh Ghadigaonkar &amp; Aditi Gangar"/>
    <s v="Can Descriptive Statistics be misleading? 🤔 - Part 2_x000a__x000a_What do you think? Comment below!_x000a_._x000a_._x000a_._x000a__x000a_Follow @dataanalystduo _x000a_._x000a_._x000a_#data #dataanalytics #datascience #reels #trending"/>
    <n v="51"/>
    <d v="2022-12-09T00:00:00"/>
    <s v="https://www.instagram.com/reel/Cl8ntysjqWc/"/>
    <x v="0"/>
    <m/>
    <s v="Lifetime"/>
    <n v="14610"/>
    <n v="11252"/>
    <n v="9"/>
    <n v="6"/>
    <n v="3964"/>
    <n v="319"/>
    <n v="7"/>
    <n v="61"/>
    <x v="0"/>
    <x v="0"/>
    <n v="0.27132101300479122"/>
    <n v="8.7984358336295771E-3"/>
    <x v="1"/>
  </r>
  <r>
    <n v="1.78836497727682E+16"/>
    <n v="1.78414445699532E+16"/>
    <s v="dataanalystduo"/>
    <s v="Kalpesh Ghadigaonkar &amp; Aditi Gangar"/>
    <s v="Four Myths about starting in Data Science ✅_x000a_._x000a_._x000a_._x000a__x000a_Follow @dataanalystduo _x000a_._x000a_._x000a_#data #dataanalytics #datascience #reels #trendingreels"/>
    <n v="46"/>
    <d v="2022-12-10T00:00:00"/>
    <s v="https://www.instagram.com/reel/Cl_MorFj1Cp/"/>
    <x v="0"/>
    <m/>
    <s v="Lifetime"/>
    <n v="86819"/>
    <n v="78856"/>
    <n v="954"/>
    <n v="646"/>
    <n v="34044"/>
    <n v="3439"/>
    <n v="28"/>
    <n v="3068"/>
    <x v="0"/>
    <x v="0"/>
    <n v="0.39212614750227487"/>
    <n v="2.3742644820939435E-2"/>
    <x v="2"/>
  </r>
  <r>
    <n v="1.80072200295157E+16"/>
    <n v="1.78414445699532E+16"/>
    <s v="dataanalystduo"/>
    <s v="Kalpesh Ghadigaonkar &amp; Aditi Gangar"/>
    <s v="Three books to learn Statistics for Data Science 📈📊📉_x000a_._x000a_._x000a_._x000a__x000a_Follow @dataanalystduo _x000a_._x000a_._x000a_#data #dataanalytics #datascience #reels #trending #statistics #dataanalystduo"/>
    <n v="43"/>
    <d v="2022-12-10T00:00:00"/>
    <s v="https://www.instagram.com/reel/CmBIRedjdY8/"/>
    <x v="0"/>
    <m/>
    <s v="Lifetime"/>
    <n v="42772"/>
    <n v="39406"/>
    <n v="483"/>
    <n v="138"/>
    <n v="16043"/>
    <n v="1879"/>
    <n v="33"/>
    <n v="2634"/>
    <x v="0"/>
    <x v="0"/>
    <n v="0.37508182923407835"/>
    <n v="3.1905039841648483E-2"/>
    <x v="2"/>
  </r>
  <r>
    <n v="1.79963532736041E+16"/>
    <n v="1.78414445699532E+16"/>
    <s v="dataanalystduo"/>
    <s v="Kalpesh Ghadigaonkar &amp; Aditi Gangar"/>
    <s v="Tools I use as a Statistical Analyst 🛠️_x000a_._x000a_._x000a_._x000a__x000a_Follow @dataanalystduo _x000a_._x000a_._x000a_._x000a_#data #dataanalytics #datascience #reels #trending"/>
    <n v="52"/>
    <d v="2022-12-12T00:00:00"/>
    <s v="https://www.instagram.com/reel/CmEYJyJD5zT/"/>
    <x v="0"/>
    <m/>
    <s v="Lifetime"/>
    <n v="43838"/>
    <n v="37928"/>
    <n v="206"/>
    <n v="281"/>
    <n v="15172"/>
    <n v="1666"/>
    <n v="20"/>
    <n v="1531"/>
    <x v="0"/>
    <x v="0"/>
    <n v="0.3460924312240522"/>
    <n v="2.2562486817127188E-2"/>
    <x v="3"/>
  </r>
  <r>
    <n v="1.82215694861625E+16"/>
    <n v="1.78414445699532E+16"/>
    <s v="dataanalystduo"/>
    <s v="Kalpesh Ghadigaonkar &amp; Aditi Gangar"/>
    <s v="My first real-world machine learning project 🎥🎬🍿_x000a_._x000a_._x000a_._x000a__x000a_Follow @dataanalystduo _x000a_._x000a_._x000a_#data #dataanalytics #datascience #reels #trendingreels #dataanalystduo"/>
    <n v="49"/>
    <d v="2022-12-13T00:00:00"/>
    <s v="https://www.instagram.com/reel/CmG66WHjDhX/"/>
    <x v="0"/>
    <m/>
    <s v="Lifetime"/>
    <n v="22953"/>
    <n v="20114"/>
    <n v="90"/>
    <n v="64"/>
    <n v="7736"/>
    <n v="856"/>
    <n v="29"/>
    <n v="519"/>
    <x v="0"/>
    <x v="0"/>
    <n v="0.33703655295604062"/>
    <n v="1.8569155811872327E-2"/>
    <x v="4"/>
  </r>
  <r>
    <n v="1.78510160008657E+16"/>
    <n v="1.78414445699532E+16"/>
    <s v="dataanalystduo"/>
    <s v="Kalpesh Ghadigaonkar &amp; Aditi Ganga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d v="2022-12-14T00:00:00"/>
    <s v="https://www.instagram.com/reel/CmJfi4cjQkq/"/>
    <x v="0"/>
    <m/>
    <s v="Lifetime"/>
    <n v="25279"/>
    <n v="21347"/>
    <n v="177"/>
    <n v="40"/>
    <n v="9912"/>
    <n v="1029"/>
    <n v="15"/>
    <n v="685"/>
    <x v="0"/>
    <x v="0"/>
    <n v="0.39210411804264411"/>
    <n v="2.2321637700847892E-2"/>
    <x v="5"/>
  </r>
  <r>
    <n v="1.79882762417112E+16"/>
    <n v="1.78414445699532E+16"/>
    <s v="dataanalystduo"/>
    <s v="Kalpesh Ghadigaonkar &amp; Aditi Gangar"/>
    <s v="Data Analyst vs Business Analyst 👨🏽‍💻_x000a_._x000a_._x000a_._x000a__x000a_Follow @dataanalystduo _x000a_._x000a_._x000a_#data #dataanalytics #datascience #reels #trendingreels"/>
    <n v="45"/>
    <d v="2022-12-15T00:00:00"/>
    <s v="https://www.instagram.com/reel/CmMHLUSDa9K/"/>
    <x v="0"/>
    <m/>
    <s v="Lifetime"/>
    <n v="246432"/>
    <n v="223091"/>
    <n v="4385"/>
    <n v="3253"/>
    <n v="120820"/>
    <n v="9495"/>
    <n v="126"/>
    <n v="12928"/>
    <x v="0"/>
    <x v="0"/>
    <n v="0.49027723672250356"/>
    <n v="3.0182750536776472E-2"/>
    <x v="0"/>
  </r>
  <r>
    <n v="1.79647485291132E+16"/>
    <n v="1.78414445699532E+16"/>
    <s v="dataanalystduo"/>
    <s v="Kalpesh Ghadigaonkar &amp; Aditi Ganga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d v="2022-12-16T00:00:00"/>
    <s v="https://www.instagram.com/reel/CmOqGePjj_a/"/>
    <x v="0"/>
    <m/>
    <s v="Lifetime"/>
    <n v="304733"/>
    <n v="266752"/>
    <n v="8460"/>
    <n v="1853"/>
    <n v="111966"/>
    <n v="6835"/>
    <n v="50"/>
    <n v="20551"/>
    <x v="0"/>
    <x v="0"/>
    <n v="0.36742328530221541"/>
    <n v="3.3641734644913629E-2"/>
    <x v="1"/>
  </r>
  <r>
    <n v="1.79475579142592E+16"/>
    <n v="1.78414445699532E+16"/>
    <s v="dataanalystduo"/>
    <s v="Kalpesh Ghadigaonkar &amp; Aditi Ganga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d v="2022-12-17T00:00:00"/>
    <s v="https://www.instagram.com/reel/CmRQk8TjDkz/"/>
    <x v="0"/>
    <m/>
    <s v="Lifetime"/>
    <n v="17149"/>
    <n v="13895"/>
    <n v="39"/>
    <n v="16"/>
    <n v="6912"/>
    <n v="711"/>
    <n v="15"/>
    <n v="243"/>
    <x v="0"/>
    <x v="0"/>
    <n v="0.40305557175345502"/>
    <n v="1.8136020151133504E-2"/>
    <x v="2"/>
  </r>
  <r>
    <n v="1.82679088751073E+16"/>
    <n v="1.78414445699532E+16"/>
    <s v="dataanalystduo"/>
    <s v="Kalpesh Ghadigaonkar &amp; Aditi Ganga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d v="2022-12-18T00:00:00"/>
    <s v="https://www.instagram.com/reel/CmTy9zZDqO0/"/>
    <x v="0"/>
    <m/>
    <s v="Lifetime"/>
    <n v="236463"/>
    <n v="204028"/>
    <n v="6060"/>
    <n v="1636"/>
    <n v="89286"/>
    <n v="5503"/>
    <n v="42"/>
    <n v="15466"/>
    <x v="0"/>
    <x v="0"/>
    <n v="0.37758972862562007"/>
    <n v="3.3170692257925384E-2"/>
    <x v="6"/>
  </r>
  <r>
    <n v="1.7989104355725E+16"/>
    <n v="1.78414445699532E+16"/>
    <s v="dataanalystduo"/>
    <s v="Kalpesh Ghadigaonkar &amp; Aditi Ganga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d v="2022-12-19T00:00:00"/>
    <s v="https://www.instagram.com/reel/CmWXybgjyws/"/>
    <x v="0"/>
    <m/>
    <s v="Lifetime"/>
    <n v="389084"/>
    <n v="359466"/>
    <n v="11781"/>
    <n v="3830"/>
    <n v="220631"/>
    <n v="10376"/>
    <n v="76"/>
    <n v="24463"/>
    <x v="0"/>
    <x v="0"/>
    <n v="0.56705235887366223"/>
    <n v="3.2475950437593541E-2"/>
    <x v="3"/>
  </r>
  <r>
    <n v="1.79715273348595E+16"/>
    <n v="1.78414445699532E+16"/>
    <s v="dataanalystduo"/>
    <s v="Kalpesh Ghadigaonkar &amp; Aditi Ganga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d v="2022-12-20T00:00:00"/>
    <s v="https://www.instagram.com/reel/CmY9SwGDUfp/"/>
    <x v="0"/>
    <m/>
    <s v="Lifetime"/>
    <n v="29250"/>
    <n v="24338"/>
    <n v="146"/>
    <n v="113"/>
    <n v="13562"/>
    <n v="1267"/>
    <n v="25"/>
    <n v="682"/>
    <x v="0"/>
    <x v="0"/>
    <n v="0.46365811965811965"/>
    <n v="2.1776645574821268E-2"/>
    <x v="4"/>
  </r>
  <r>
    <n v="1.80265815254454E+16"/>
    <n v="1.78414445699532E+16"/>
    <s v="dataanalystduo"/>
    <s v="Kalpesh Ghadigaonkar &amp; Aditi Ganga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d v="2022-12-21T00:00:00"/>
    <s v="https://www.instagram.com/reel/Cmbg3kkDl3c/"/>
    <x v="0"/>
    <m/>
    <s v="Lifetime"/>
    <n v="62319"/>
    <n v="52756"/>
    <n v="595"/>
    <n v="380"/>
    <n v="25305"/>
    <n v="2086"/>
    <n v="42"/>
    <n v="2471"/>
    <x v="0"/>
    <x v="0"/>
    <n v="0.40605593799643769"/>
    <n v="2.4613314125407536E-2"/>
    <x v="5"/>
  </r>
  <r>
    <n v="1.79445205585209E+16"/>
    <n v="1.78414445699532E+16"/>
    <s v="dataanalystduo"/>
    <s v="Kalpesh Ghadigaonkar &amp; Aditi Gangar"/>
    <s v="Pro tip for Data Enthusiasts #2 - Build Projects_x000a_._x000a_._x000a_._x000a__x000a_Follow @dataanalystduo _x000a_._x000a_._x000a_#data #dataanalytics #datascience #reels #trendingreels #statistics"/>
    <n v="46"/>
    <d v="2022-12-22T00:00:00"/>
    <s v="https://www.instagram.com/reel/CmeQa1TDFGu/"/>
    <x v="0"/>
    <m/>
    <s v="Lifetime"/>
    <n v="30114"/>
    <n v="24820"/>
    <n v="143"/>
    <n v="83"/>
    <n v="11890"/>
    <n v="1408"/>
    <n v="22"/>
    <n v="864"/>
    <x v="0"/>
    <x v="0"/>
    <n v="0.3948329680547254"/>
    <n v="2.4546736502820309E-2"/>
    <x v="0"/>
  </r>
  <r>
    <n v="1.79630292981473E+16"/>
    <n v="1.78414445699532E+16"/>
    <s v="dataanalystduo"/>
    <s v="Kalpesh Ghadigaonkar &amp; Aditi Gangar"/>
    <s v="Data Visualisation - Part 1 - Categorical Data _x000a_- Frequency Table_x000a_- Bar Chart_x000a_- Pie Chart_x000a_- Pareto Chart_x000a_._x000a_._x000a_._x000a__x000a_Follow @dataanalystduo _x000a_._x000a_._x000a_#data #dataanalytics #datascience #reels #trending #datavisualization"/>
    <n v="67"/>
    <d v="2022-12-23T00:00:00"/>
    <s v="https://www.instagram.com/reel/CmguLoPj2Ge/"/>
    <x v="0"/>
    <m/>
    <s v="Lifetime"/>
    <n v="60244"/>
    <n v="51654"/>
    <n v="264"/>
    <n v="475"/>
    <n v="22917"/>
    <n v="1712"/>
    <n v="4"/>
    <n v="1569"/>
    <x v="0"/>
    <x v="0"/>
    <n v="0.38040302768740458"/>
    <n v="1.717679172958532E-2"/>
    <x v="1"/>
  </r>
  <r>
    <n v="1.78576178428582E+16"/>
    <n v="1.78414445699532E+16"/>
    <s v="dataanalystduo"/>
    <s v="Kalpesh Ghadigaonkar &amp; Aditi Ganga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d v="2022-12-24T00:00:00"/>
    <s v="https://www.instagram.com/reel/CmjeuLtjvsw/"/>
    <x v="0"/>
    <m/>
    <s v="Lifetime"/>
    <n v="50652"/>
    <n v="43035"/>
    <n v="684"/>
    <n v="139"/>
    <n v="20164"/>
    <n v="1720"/>
    <n v="20"/>
    <n v="2738"/>
    <x v="0"/>
    <x v="0"/>
    <n v="0.39808892047698019"/>
    <n v="2.998721970489137E-2"/>
    <x v="2"/>
  </r>
  <r>
    <n v="1.79851586596696E+16"/>
    <n v="1.78414445699532E+16"/>
    <s v="dataanalystduo"/>
    <s v="Kalpesh Ghadigaonkar &amp; Aditi Gangar"/>
    <s v="Use @datalemur to start your interview preparations. _x000a_._x000a_._x000a_._x000a_Follow @dataanalystduo_x000a_._x000a_._x000a_._x000a_#data #dataanalytics #datascience #reels #trending #datavisualization #sql #interview #interviewtips"/>
    <n v="67"/>
    <d v="2022-12-25T00:00:00"/>
    <s v="https://www.instagram.com/reel/Cml0uNXDAv4/"/>
    <x v="0"/>
    <m/>
    <s v="Lifetime"/>
    <n v="74359"/>
    <n v="66755"/>
    <n v="1016"/>
    <n v="317"/>
    <n v="29897"/>
    <n v="2535"/>
    <n v="21"/>
    <n v="4602"/>
    <x v="0"/>
    <x v="0"/>
    <n v="0.40206296480587422"/>
    <n v="3.0611939180585725E-2"/>
    <x v="6"/>
  </r>
  <r>
    <n v="1.7991732757712E+16"/>
    <n v="1.78414445699532E+16"/>
    <s v="dataanalystduo"/>
    <s v="Kalpesh Ghadigaonkar &amp; Aditi Ganga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d v="2022-12-26T00:00:00"/>
    <s v="https://www.instagram.com/reel/CmoZTVjDpJ2/"/>
    <x v="0"/>
    <m/>
    <s v="Lifetime"/>
    <n v="191103"/>
    <n v="182457"/>
    <n v="2315"/>
    <n v="1763"/>
    <n v="95260"/>
    <n v="7220"/>
    <n v="109"/>
    <n v="5456"/>
    <x v="0"/>
    <x v="0"/>
    <n v="0.49847464456340296"/>
    <n v="2.0689806365335395E-2"/>
    <x v="3"/>
  </r>
  <r>
    <n v="1.7955195938149E+16"/>
    <n v="1.78414445699532E+16"/>
    <s v="dataanalystduo"/>
    <s v="Kalpesh Ghadigaonkar &amp; Aditi Gangar"/>
    <s v="This is how data analysis is used to take business decisions. _x000a_._x000a_._x000a_._x000a_Follow @dataanalystduo_x000a_._x000a_._x000a_._x000a_#data #dataanalytics #datascience #reels #trending #datavisualisation #businessanalyst #businessanalytics"/>
    <n v="63"/>
    <d v="2022-12-27T00:00:00"/>
    <s v="https://www.instagram.com/reel/Cmq-T_yDbPM/"/>
    <x v="0"/>
    <m/>
    <s v="Lifetime"/>
    <n v="136912"/>
    <n v="120145"/>
    <n v="1020"/>
    <n v="1730"/>
    <n v="55118"/>
    <n v="5607"/>
    <n v="39"/>
    <n v="3834"/>
    <x v="0"/>
    <x v="0"/>
    <n v="0.40257975926142342"/>
    <n v="2.1848599608806026E-2"/>
    <x v="4"/>
  </r>
  <r>
    <n v="1.78543567798791E+16"/>
    <n v="1.78414445699532E+16"/>
    <s v="dataanalystduo"/>
    <s v="Kalpesh Ghadigaonkar &amp; Aditi Ganga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d v="2022-12-28T00:00:00"/>
    <s v="https://www.instagram.com/reel/Cmtiq96js4_/"/>
    <x v="0"/>
    <m/>
    <s v="Lifetime"/>
    <n v="58345"/>
    <n v="50029"/>
    <n v="480"/>
    <n v="118"/>
    <n v="24708"/>
    <n v="2145"/>
    <n v="10"/>
    <n v="1980"/>
    <x v="0"/>
    <x v="0"/>
    <n v="0.42348101808209787"/>
    <n v="2.3061624257930402E-2"/>
    <x v="5"/>
  </r>
  <r>
    <n v="1.78532019088623E+16"/>
    <n v="1.78414445699532E+16"/>
    <s v="dataanalystduo"/>
    <s v="Kalpesh Ghadigaonkar &amp; Aditi Ganga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d v="2022-12-29T00:00:00"/>
    <s v="https://www.instagram.com/reel/CmwH1Z2DLgQ/"/>
    <x v="0"/>
    <m/>
    <s v="Lifetime"/>
    <n v="32944"/>
    <n v="25794"/>
    <n v="196"/>
    <n v="42"/>
    <n v="13424"/>
    <n v="1617"/>
    <n v="45"/>
    <n v="693"/>
    <x v="0"/>
    <x v="0"/>
    <n v="0.40747935891209325"/>
    <n v="2.4724742188105761E-2"/>
    <x v="0"/>
  </r>
  <r>
    <n v="1.7920882532547E+16"/>
    <n v="1.78414445699532E+16"/>
    <s v="dataanalystduo"/>
    <s v="Kalpesh Ghadigaonkar &amp; Aditi Gangar"/>
    <s v="Link in bio for 1:1 resume review. Book Now._x000a_._x000a_._x000a_._x000a__x000a_Follow @dataanalystduo _x000a_._x000a_._x000a_#data #dataanalytics #datascience #reels #trending #statistics #dataanalyst #datascientists #resume #resumetips"/>
    <n v="55"/>
    <d v="2022-12-30T00:00:00"/>
    <s v="https://www.instagram.com/reel/CmysoIpD80V/"/>
    <x v="0"/>
    <m/>
    <s v="Lifetime"/>
    <n v="63899"/>
    <n v="57500"/>
    <n v="757"/>
    <n v="97"/>
    <n v="23294"/>
    <n v="2093"/>
    <n v="17"/>
    <n v="2602"/>
    <x v="0"/>
    <x v="0"/>
    <n v="0.36454404607270852"/>
    <n v="2.3778260869565221E-2"/>
    <x v="1"/>
  </r>
  <r>
    <n v="1.78633617178348E+16"/>
    <n v="1.78414445699532E+16"/>
    <s v="dataanalystduo"/>
    <s v="Kalpesh Ghadigaonkar &amp; Aditi Ganga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d v="2023-01-02T00:00:00"/>
    <s v="https://www.instagram.com/reel/CoHq0OeDrJR/"/>
    <x v="0"/>
    <m/>
    <s v="Lifetime"/>
    <n v="18829"/>
    <n v="14481"/>
    <n v="55"/>
    <n v="12"/>
    <n v="6312"/>
    <n v="658"/>
    <n v="25"/>
    <n v="210"/>
    <x v="0"/>
    <x v="0"/>
    <n v="0.33522757448616497"/>
    <n v="1.6366273047441475E-2"/>
    <x v="3"/>
  </r>
  <r>
    <n v="1.79543080043093E+16"/>
    <n v="1.78414445699532E+16"/>
    <s v="dataanalystduo"/>
    <s v="Kalpesh Ghadigaonkar &amp; Aditi Gangar"/>
    <s v="Data Analyst roadmap ‼️_x000a_🔺Statistics _x000a_🔺SQL_x000a_🔺Excel_x000a_🔺Power BI/ Tableau_x000a_🔺Python _x000a_._x000a_._x000a_._x000a_Follow @dataanalystduo_x000a_._x000a_._x000a_._x000a_#datascience #dataanalyst #dataanalytics #roadmap #ml #ai"/>
    <n v="0"/>
    <d v="2023-01-03T00:00:00"/>
    <s v="https://www.instagram.com/p/CpPxGiwDNlW/"/>
    <x v="1"/>
    <m/>
    <s v="Lifetime"/>
    <n v="88355"/>
    <n v="63648"/>
    <n v="750"/>
    <n v="37"/>
    <n v="0"/>
    <n v="3770"/>
    <n v="134"/>
    <n v="5222"/>
    <x v="1"/>
    <x v="0"/>
    <n v="0"/>
    <n v="3.8791478129713425E-2"/>
    <x v="4"/>
  </r>
  <r>
    <n v="1.79800466810303E+16"/>
    <n v="1.78414445699532E+16"/>
    <s v="dataanalystduo"/>
    <s v="Kalpesh Ghadigaonkar &amp; Aditi Gangar"/>
    <s v="You can learn Data Analytics in less than ₹5000. _x000a__x000a_Just follow the step by step process you will end up with a good project portfolio! _x000a__x000a_Follow @dataanalystduo_x000a__x000a_#datascience #dataanalyst #dataanalytics #roadmap #ml #ai #statistics #python #sql"/>
    <n v="0"/>
    <d v="2023-01-04T00:00:00"/>
    <s v="https://www.instagram.com/p/Cqfm9LuP58m/"/>
    <x v="1"/>
    <m/>
    <s v="Lifetime"/>
    <n v="99797"/>
    <n v="65624"/>
    <n v="1467"/>
    <n v="84"/>
    <n v="0"/>
    <n v="4655"/>
    <n v="126"/>
    <n v="8826"/>
    <x v="1"/>
    <x v="0"/>
    <n v="0"/>
    <n v="5.7425636962087044E-2"/>
    <x v="5"/>
  </r>
  <r>
    <n v="1.79941169867452E+16"/>
    <n v="1.78414445699532E+16"/>
    <s v="dataanalystduo"/>
    <s v="Kalpesh Ghadigaonkar &amp; Aditi Gangar"/>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n v="35"/>
    <d v="2023-01-05T00:00:00"/>
    <s v="https://www.instagram.com/reel/Crs2gAdsvrB/"/>
    <x v="0"/>
    <m/>
    <s v="Lifetime"/>
    <n v="41525"/>
    <n v="34632"/>
    <n v="121"/>
    <n v="51"/>
    <n v="19371"/>
    <n v="1381"/>
    <n v="16"/>
    <n v="805"/>
    <x v="0"/>
    <x v="0"/>
    <n v="0.46649006622516559"/>
    <n v="1.6769173019173019E-2"/>
    <x v="0"/>
  </r>
  <r>
    <n v="1.82171168742244E+16"/>
    <n v="1.78414445699532E+16"/>
    <s v="dataanalystduo"/>
    <s v="Kalpesh Ghadigaonkar &amp; Aditi Ganga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d v="2023-01-05T00:00:00"/>
    <s v="https://www.instagram.com/reel/CruwhQ2swGp/"/>
    <x v="0"/>
    <m/>
    <s v="Lifetime"/>
    <n v="148434"/>
    <n v="133756"/>
    <n v="1739"/>
    <n v="393"/>
    <n v="93160"/>
    <n v="3558"/>
    <n v="28"/>
    <n v="5703"/>
    <x v="1"/>
    <x v="0"/>
    <n v="0.62761900912189927"/>
    <n v="2.0612159454529141E-2"/>
    <x v="0"/>
  </r>
  <r>
    <n v="1.80062091196938E+16"/>
    <n v="1.78414445699532E+16"/>
    <s v="dataanalystduo"/>
    <s v="Kalpesh Ghadigaonkar &amp; Aditi Ganga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d v="2023-01-06T00:00:00"/>
    <s v="https://www.instagram.com/p/Cs88WnMv6oZ/"/>
    <x v="1"/>
    <m/>
    <s v="Lifetime"/>
    <n v="15085"/>
    <n v="11326"/>
    <n v="10"/>
    <n v="0"/>
    <n v="0"/>
    <n v="313"/>
    <n v="9"/>
    <n v="65"/>
    <x v="1"/>
    <x v="0"/>
    <n v="0"/>
    <n v="8.7630231326152226E-3"/>
    <x v="1"/>
  </r>
  <r>
    <n v="1.79950266561022E+16"/>
    <n v="1.78414445699532E+16"/>
    <s v="dataanalystduo"/>
    <s v="Kalpesh Ghadigaonkar &amp; Aditi Ganga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d v="2023-01-08T00:00:00"/>
    <s v="https://www.instagram.com/reel/CvZvENas4yc/"/>
    <x v="0"/>
    <m/>
    <s v="Lifetime"/>
    <n v="25040"/>
    <n v="20539"/>
    <n v="171"/>
    <n v="29"/>
    <n v="8574"/>
    <n v="1190"/>
    <n v="10"/>
    <n v="822"/>
    <x v="2"/>
    <x v="0"/>
    <n v="0.34241214057507985"/>
    <n v="2.6693120405083016E-2"/>
    <x v="6"/>
  </r>
  <r>
    <n v="1.79919935776719E+16"/>
    <n v="1.78414445699532E+16"/>
    <s v="dataanalystduo"/>
    <s v="Kalpesh Ghadigaonkar &amp; Aditi Ganga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d v="2023-01-16T00:00:00"/>
    <s v="https://www.instagram.com/reel/CneeO5qjqxy/"/>
    <x v="0"/>
    <m/>
    <s v="Lifetime"/>
    <n v="29888"/>
    <n v="26524"/>
    <n v="161"/>
    <n v="30"/>
    <n v="12895"/>
    <n v="1710"/>
    <n v="54"/>
    <n v="835"/>
    <x v="0"/>
    <x v="0"/>
    <n v="0.43144405781584583"/>
    <n v="2.6014175840747999E-2"/>
    <x v="3"/>
  </r>
  <r>
    <n v="1.79735103260036E+16"/>
    <n v="1.78414445699532E+16"/>
    <s v="dataanalystduo"/>
    <s v="Kalpesh Ghadigaonkar &amp; Aditi Gangar"/>
    <s v="Excel, PowerPoint, Word and OneNote are the most underrated tools from Microsoft Office suite._x000a_._x000a_._x000a_._x000a_Follow @dataanalystduo_x000a_._x000a_._x000a_._x000a_#datascience #dataanalyst #dataanalytics #python #sql #powerbi #excel #powerpoint #onenote #word"/>
    <n v="65"/>
    <d v="2023-01-18T00:00:00"/>
    <s v="https://www.instagram.com/reel/CnjsMjBjwmr/"/>
    <x v="0"/>
    <m/>
    <s v="Lifetime"/>
    <n v="43219"/>
    <n v="36587"/>
    <n v="284"/>
    <n v="38"/>
    <n v="19977"/>
    <n v="2074"/>
    <n v="11"/>
    <n v="1128"/>
    <x v="0"/>
    <x v="0"/>
    <n v="0.46222726115828688"/>
    <n v="2.3895099352228933E-2"/>
    <x v="5"/>
  </r>
  <r>
    <n v="1.79814248537591E+16"/>
    <n v="1.78414445699532E+16"/>
    <s v="dataanalystduo"/>
    <s v="Kalpesh Ghadigaonkar &amp; Aditi Gangar"/>
    <s v="Outliers in Data and why they are important ._x000a_._x000a_._x000a_Follow @dataanalystduo_x000a_._x000a_._x000a_._x000a_#datascience #dataanalyst #dataanalytics #statistics #outliers"/>
    <n v="64"/>
    <d v="2023-01-20T00:00:00"/>
    <s v="https://www.instagram.com/reel/CnowyJMDjL8/"/>
    <x v="0"/>
    <m/>
    <s v="Lifetime"/>
    <n v="27829"/>
    <n v="20776"/>
    <n v="68"/>
    <n v="43"/>
    <n v="9910"/>
    <n v="1125"/>
    <n v="35"/>
    <n v="388"/>
    <x v="0"/>
    <x v="0"/>
    <n v="0.35610334543102518"/>
    <n v="1.9445514054678474E-2"/>
    <x v="1"/>
  </r>
  <r>
    <n v="1.83407861560504E+16"/>
    <n v="1.78414445699532E+16"/>
    <s v="dataanalystduo"/>
    <s v="Kalpesh Ghadigaonkar &amp; Aditi Gangar"/>
    <s v="Insights vs Observations._x000a_._x000a_._x000a_._x000a_Follow @dataanalystduo_x000a_._x000a_._x000a_._x000a_#datascience #dataanalyst #dataanalytics"/>
    <n v="29"/>
    <d v="2023-01-21T00:00:00"/>
    <s v="https://www.instagram.com/reel/CnrmfB3joKm/"/>
    <x v="0"/>
    <m/>
    <s v="Lifetime"/>
    <n v="31456"/>
    <n v="24963"/>
    <n v="60"/>
    <n v="17"/>
    <n v="12287"/>
    <n v="882"/>
    <n v="18"/>
    <n v="532"/>
    <x v="2"/>
    <x v="0"/>
    <n v="0.3906091047812818"/>
    <n v="1.4942114329207227E-2"/>
    <x v="2"/>
  </r>
  <r>
    <n v="1.7940717656542E+16"/>
    <n v="1.78414445699532E+16"/>
    <s v="dataanalystduo"/>
    <s v="Kalpesh Ghadigaonkar &amp; Aditi Ganga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d v="2023-01-22T00:00:00"/>
    <s v="https://www.instagram.com/reel/Cnt6I-PjWlb/"/>
    <x v="0"/>
    <m/>
    <s v="Lifetime"/>
    <n v="74418"/>
    <n v="63242"/>
    <n v="966"/>
    <n v="386"/>
    <n v="36102"/>
    <n v="4005"/>
    <n v="102"/>
    <n v="3942"/>
    <x v="0"/>
    <x v="0"/>
    <n v="0.4851245666371039"/>
    <n v="3.5636918503526141E-2"/>
    <x v="6"/>
  </r>
  <r>
    <n v="1.79781612318325E+16"/>
    <n v="1.78414445699532E+16"/>
    <s v="dataanalystduo"/>
    <s v="Kalpesh Ghadigaonkar &amp; Aditi Ganga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d v="2023-01-24T00:00:00"/>
    <s v="https://www.instagram.com/reel/CnzEhcaDZru/"/>
    <x v="0"/>
    <m/>
    <s v="Lifetime"/>
    <n v="104609"/>
    <n v="78071"/>
    <n v="1845"/>
    <n v="367"/>
    <n v="44822"/>
    <n v="4805"/>
    <n v="101"/>
    <n v="3665"/>
    <x v="0"/>
    <x v="0"/>
    <n v="0.42847173761339846"/>
    <n v="3.3354254460683228E-2"/>
    <x v="4"/>
  </r>
  <r>
    <n v="1.82750313011104E+16"/>
    <n v="1.78414445699532E+16"/>
    <s v="dataanalystduo"/>
    <s v="Kalpesh Ghadigaonkar &amp; Aditi Gangar"/>
    <s v="This is how a retail giant uses data science 🤩_x000a__x000a_Which domain next⁉️_x000a_._x000a_._x000a_._x000a_Follow @dataanalystduo_x000a_._x000a_._x000a_._x000a_#datascience #dataanalyst #dataanalytics #ai #ml"/>
    <n v="77"/>
    <d v="2023-01-26T00:00:00"/>
    <s v="https://www.instagram.com/reel/Cn4Nl9ejqQ0/"/>
    <x v="0"/>
    <m/>
    <s v="Lifetime"/>
    <n v="39776"/>
    <n v="32481"/>
    <n v="170"/>
    <n v="22"/>
    <n v="16163"/>
    <n v="1869"/>
    <n v="22"/>
    <n v="804"/>
    <x v="0"/>
    <x v="0"/>
    <n v="0.40635056315366047"/>
    <n v="2.2051353098734648E-2"/>
    <x v="0"/>
  </r>
  <r>
    <n v="1.81938109302164E+16"/>
    <n v="1.78414445699532E+16"/>
    <s v="dataanalystduo"/>
    <s v="Kalpesh Ghadigaonkar &amp; Aditi Ganga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d v="2023-01-28T00:00:00"/>
    <s v="https://www.instagram.com/reel/Cn9Xs4Nj33q/"/>
    <x v="0"/>
    <m/>
    <s v="Lifetime"/>
    <n v="35373"/>
    <n v="27008"/>
    <n v="135"/>
    <n v="24"/>
    <n v="13811"/>
    <n v="1666"/>
    <n v="34"/>
    <n v="419"/>
    <x v="0"/>
    <x v="0"/>
    <n v="0.39043903542249736"/>
    <n v="2.0864188388625592E-2"/>
    <x v="2"/>
  </r>
  <r>
    <n v="1.78989915177358E+16"/>
    <n v="1.78414445699532E+16"/>
    <s v="dataanalystduo"/>
    <s v="Kalpesh Ghadigaonkar &amp; Aditi Ganga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d v="2023-01-30T00:00:00"/>
    <s v="https://www.instagram.com/reel/CoChVUkjRIE/"/>
    <x v="0"/>
    <m/>
    <s v="Lifetime"/>
    <n v="48944"/>
    <n v="40707"/>
    <n v="429"/>
    <n v="108"/>
    <n v="23074"/>
    <n v="3195"/>
    <n v="56"/>
    <n v="1698"/>
    <x v="0"/>
    <x v="0"/>
    <n v="0.47143674403399805"/>
    <n v="3.3028717419608424E-2"/>
    <x v="3"/>
  </r>
  <r>
    <n v="1.80021940426187E+16"/>
    <n v="1.78414445699532E+16"/>
    <s v="dataanalystduo"/>
    <s v="Kalpesh Ghadigaonkar &amp; Aditi Ganga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d v="2023-02-03T00:00:00"/>
    <s v="https://www.instagram.com/reel/CpSV3rUjaoq/"/>
    <x v="0"/>
    <m/>
    <s v="Lifetime"/>
    <n v="24140"/>
    <n v="18761"/>
    <n v="65"/>
    <n v="9"/>
    <n v="10425"/>
    <n v="1062"/>
    <n v="2"/>
    <n v="257"/>
    <x v="0"/>
    <x v="0"/>
    <n v="0.43185584092792045"/>
    <n v="1.8469164756676086E-2"/>
    <x v="1"/>
  </r>
  <r>
    <n v="1.79779523723358E+16"/>
    <n v="1.78414445699532E+16"/>
    <s v="dataanalystduo"/>
    <s v="Kalpesh Ghadigaonkar &amp; Aditi Ganga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d v="2023-02-06T00:00:00"/>
    <s v="https://www.instagram.com/reel/Cs_o35JsiKo/"/>
    <x v="0"/>
    <m/>
    <s v="Lifetime"/>
    <n v="152370"/>
    <n v="147586"/>
    <n v="1338"/>
    <n v="1070"/>
    <n v="74170"/>
    <n v="4812"/>
    <n v="26"/>
    <n v="7049"/>
    <x v="1"/>
    <x v="0"/>
    <n v="0.48677561199711228"/>
    <n v="2.2402192619896198E-2"/>
    <x v="3"/>
  </r>
  <r>
    <n v="1.81951271442449E+16"/>
    <n v="1.78414445699532E+16"/>
    <s v="dataanalystduo"/>
    <s v="Kalpesh Ghadigaonkar &amp; Aditi Ganga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d v="2023-03-02T00:00:00"/>
    <s v="https://www.instagram.com/reel/CoM0dGrDzS7/"/>
    <x v="0"/>
    <m/>
    <s v="Lifetime"/>
    <n v="33510"/>
    <n v="20932"/>
    <n v="87"/>
    <n v="56"/>
    <n v="10657"/>
    <n v="894"/>
    <n v="18"/>
    <n v="196"/>
    <x v="0"/>
    <x v="0"/>
    <n v="0.31802447030737091"/>
    <n v="1.4272405885725205E-2"/>
    <x v="0"/>
  </r>
  <r>
    <n v="1.83495088660607E+16"/>
    <n v="1.78414445699532E+16"/>
    <s v="dataanalystduo"/>
    <s v="Kalpesh Ghadigaonkar &amp; Aditi Ganga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d v="2023-03-03T00:00:00"/>
    <s v="https://www.instagram.com/p/CpU6uYPDNMl/"/>
    <x v="1"/>
    <m/>
    <s v="Lifetime"/>
    <n v="40967"/>
    <n v="31095"/>
    <n v="92"/>
    <n v="21"/>
    <n v="0"/>
    <n v="1728"/>
    <n v="52"/>
    <n v="1011"/>
    <x v="1"/>
    <x v="0"/>
    <n v="0"/>
    <n v="2.317896767969127E-2"/>
    <x v="1"/>
  </r>
  <r>
    <n v="1.80757868383298E+16"/>
    <n v="1.78414445699532E+16"/>
    <s v="dataanalystduo"/>
    <s v="Kalpesh Ghadigaonkar &amp; Aditi Ganga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d v="2023-03-05T00:00:00"/>
    <s v="https://www.instagram.com/reel/CryFZtiO3So/"/>
    <x v="0"/>
    <m/>
    <s v="Lifetime"/>
    <n v="62991"/>
    <n v="51470"/>
    <n v="201"/>
    <n v="85"/>
    <n v="32814"/>
    <n v="2996"/>
    <n v="83"/>
    <n v="501"/>
    <x v="0"/>
    <x v="0"/>
    <n v="0.52093156165166454"/>
    <n v="1.8365067029337479E-2"/>
    <x v="6"/>
  </r>
  <r>
    <n v="1.80207148155607E+16"/>
    <n v="1.78414445699532E+16"/>
    <s v="dataanalystduo"/>
    <s v="Kalpesh Ghadigaonkar &amp; Aditi Gangar"/>
    <s v="End to End Machine Learning steps 🥶_x000a__x000a_Follow @dataanalystduo _x000a__x000a_#datascience #dataanalyst #dataanalytics #dataanalystduo #statistics #onestopstatistics #onestopanalytics #statistics #machinelearning #ml"/>
    <n v="0"/>
    <d v="2023-03-06T00:00:00"/>
    <s v="https://www.instagram.com/p/CtB_nUbPeA7/"/>
    <x v="1"/>
    <m/>
    <s v="Lifetime"/>
    <n v="21674"/>
    <n v="16534"/>
    <n v="49"/>
    <n v="3"/>
    <n v="0"/>
    <n v="588"/>
    <n v="2"/>
    <n v="683"/>
    <x v="1"/>
    <x v="0"/>
    <n v="0"/>
    <n v="1.9989113342203942E-2"/>
    <x v="3"/>
  </r>
  <r>
    <n v="1.798417326835E+16"/>
    <n v="1.78414445699532E+16"/>
    <s v="dataanalystduo"/>
    <s v="Kalpesh Ghadigaonkar &amp; Aditi Ganga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d v="2023-03-08T00:00:00"/>
    <s v="https://www.instagram.com/reel/Cve2yxyN2zA/"/>
    <x v="0"/>
    <m/>
    <s v="Lifetime"/>
    <n v="17293"/>
    <n v="13773"/>
    <n v="43"/>
    <n v="4"/>
    <n v="6444"/>
    <n v="605"/>
    <n v="4"/>
    <n v="193"/>
    <x v="2"/>
    <x v="0"/>
    <n v="0.37263632683744868"/>
    <n v="1.5337980106004501E-2"/>
    <x v="5"/>
  </r>
  <r>
    <n v="1.79005881147545E+16"/>
    <n v="1.78414445699532E+16"/>
    <s v="dataanalystduo"/>
    <s v="Kalpesh Ghadigaonkar &amp; Aditi Ganga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d v="2023-03-09T00:00:00"/>
    <s v="https://www.instagram.com/reel/CpkWXYAj-GI/"/>
    <x v="0"/>
    <m/>
    <s v="Lifetime"/>
    <n v="32229"/>
    <n v="21307"/>
    <n v="209"/>
    <n v="21"/>
    <n v="12603"/>
    <n v="1194"/>
    <n v="29"/>
    <n v="1040"/>
    <x v="0"/>
    <x v="0"/>
    <n v="0.39104533184399143"/>
    <n v="2.9004552494485379E-2"/>
    <x v="0"/>
  </r>
  <r>
    <n v="1.78935842967837E+16"/>
    <n v="1.78414445699532E+16"/>
    <s v="dataanalystduo"/>
    <s v="Kalpesh Ghadigaonkar &amp; Aditi Ganga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d v="2023-03-10T00:00:00"/>
    <s v="https://www.instagram.com/p/Cpm8P27Dwhp/"/>
    <x v="1"/>
    <m/>
    <s v="Lifetime"/>
    <n v="57839"/>
    <n v="42652"/>
    <n v="397"/>
    <n v="25"/>
    <n v="0"/>
    <n v="1819"/>
    <n v="39"/>
    <n v="3374"/>
    <x v="1"/>
    <x v="0"/>
    <n v="0"/>
    <n v="3.2993763481196661E-2"/>
    <x v="1"/>
  </r>
  <r>
    <n v="1.79675080820932E+16"/>
    <n v="1.78414445699532E+16"/>
    <s v="dataanalystduo"/>
    <s v="Kalpesh Ghadigaonkar &amp; Aditi Ganga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d v="2023-03-11T00:00:00"/>
    <s v="https://www.instagram.com/reel/CppiQA0DY7K/"/>
    <x v="0"/>
    <m/>
    <s v="Lifetime"/>
    <n v="24751"/>
    <n v="16960"/>
    <n v="81"/>
    <n v="6"/>
    <n v="9374"/>
    <n v="782"/>
    <n v="14"/>
    <n v="213"/>
    <x v="0"/>
    <x v="0"/>
    <n v="0.37873217243747725"/>
    <n v="1.6067216981132074E-2"/>
    <x v="2"/>
  </r>
  <r>
    <n v="1.79483066303899E+16"/>
    <n v="1.78414445699532E+16"/>
    <s v="dataanalystduo"/>
    <s v="Kalpesh Ghadigaonkar &amp; Aditi Gangar"/>
    <s v="Just sharing my thoughts! _x000a__x000a_Follow @dataanalystduo_x000a__x000a_#datascience #dataanalyst #dataanalytics #roadmap #ml #ai #statistics"/>
    <n v="0"/>
    <d v="2023-03-13T00:00:00"/>
    <s v="https://www.instagram.com/p/CpuWEKgD3Fz/"/>
    <x v="1"/>
    <m/>
    <s v="Lifetime"/>
    <n v="25195"/>
    <n v="19785"/>
    <n v="37"/>
    <n v="4"/>
    <n v="0"/>
    <n v="1027"/>
    <n v="15"/>
    <n v="227"/>
    <x v="1"/>
    <x v="0"/>
    <n v="0"/>
    <n v="1.6502400808693453E-2"/>
    <x v="3"/>
  </r>
  <r>
    <n v="1.80201244275132E+16"/>
    <n v="1.78414445699532E+16"/>
    <s v="dataanalystduo"/>
    <s v="Kalpesh Ghadigaonkar &amp; Aditi Gangar"/>
    <s v="Let me know, how many you got correct? _x000a__x000a_SQL should be your #1 priority when you start learning data analytics. _x000a__x000a_Follow @dataanalystduo_x000a__x000a_#datascience #dataanalyst #dataanalytics #roadmap #ml #ai #statistics #sql"/>
    <n v="0"/>
    <d v="2023-03-15T00:00:00"/>
    <s v="https://www.instagram.com/p/Cpztb5hjDoA/"/>
    <x v="1"/>
    <m/>
    <s v="Lifetime"/>
    <n v="67237"/>
    <n v="50960"/>
    <n v="463"/>
    <n v="63"/>
    <n v="0"/>
    <n v="2554"/>
    <n v="38"/>
    <n v="3778"/>
    <x v="1"/>
    <x v="0"/>
    <n v="0"/>
    <n v="3.3521389324960751E-2"/>
    <x v="5"/>
  </r>
  <r>
    <n v="1.80290949344648E+16"/>
    <n v="1.78414445699532E+16"/>
    <s v="dataanalystduo"/>
    <s v="Kalpesh Ghadigaonkar &amp; Aditi Ganga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d v="2023-03-16T00:00:00"/>
    <s v="https://www.instagram.com/reel/Cp2SNx-rB7Q/"/>
    <x v="0"/>
    <m/>
    <s v="Lifetime"/>
    <n v="31258"/>
    <n v="27065"/>
    <n v="255"/>
    <n v="34"/>
    <n v="12254"/>
    <n v="1445"/>
    <n v="14"/>
    <n v="1686"/>
    <x v="0"/>
    <x v="0"/>
    <n v="0.39202764092392345"/>
    <n v="3.1405874745981895E-2"/>
    <x v="0"/>
  </r>
  <r>
    <n v="1.83491811340274E+16"/>
    <n v="1.78414445699532E+16"/>
    <s v="dataanalystduo"/>
    <s v="Kalpesh Ghadigaonkar &amp; Aditi Gangar"/>
    <s v="Udemy! Udemy! Udemy!_x000a__x000a_Follow @dataanalystduo_x000a__x000a_#datascience #dataanalyst #dataanalytics #roadmap #ml #ai #statistics #udemy"/>
    <n v="0"/>
    <d v="2023-03-17T00:00:00"/>
    <s v="https://www.instagram.com/p/Cp46Z8hDZBp/"/>
    <x v="1"/>
    <m/>
    <s v="Lifetime"/>
    <n v="36106"/>
    <n v="26088"/>
    <n v="249"/>
    <n v="9"/>
    <n v="0"/>
    <n v="1075"/>
    <n v="26"/>
    <n v="1662"/>
    <x v="1"/>
    <x v="0"/>
    <n v="0"/>
    <n v="2.8863845446182153E-2"/>
    <x v="1"/>
  </r>
  <r>
    <n v="1.80461473424131E+16"/>
    <n v="1.78414445699532E+16"/>
    <s v="dataanalystduo"/>
    <s v="Kalpesh Ghadigaonkar &amp; Aditi Gangar"/>
    <s v="I’m loving python these days😬_x000a__x000a_Follow @dataanalystduo_x000a__x000a_#datascience #dataanalyst #dataanalytics #roadmap #ml #ai #statistics #python"/>
    <n v="57"/>
    <d v="2023-03-18T00:00:00"/>
    <s v="https://www.instagram.com/reel/Cp7fMFarQbk/"/>
    <x v="0"/>
    <m/>
    <s v="Lifetime"/>
    <n v="26244"/>
    <n v="21115"/>
    <n v="134"/>
    <n v="34"/>
    <n v="10555"/>
    <n v="1044"/>
    <n v="18"/>
    <n v="550"/>
    <x v="0"/>
    <x v="0"/>
    <n v="0.40218716659045878"/>
    <n v="2.0672507695950745E-2"/>
    <x v="2"/>
  </r>
  <r>
    <n v="1.78902988707393E+16"/>
    <n v="1.78414445699532E+16"/>
    <s v="dataanalystduo"/>
    <s v="Kalpesh Ghadigaonkar &amp; Aditi Gangar"/>
    <s v="I’m not asking you to be an influencer but built your personal brand 🔝_x000a__x000a_Follow @dataanalystduo_x000a__x000a_#datascience #dataanalyst #dataanalytics #roadmap #ml #ai #statistics #personalbranding"/>
    <n v="0"/>
    <d v="2023-03-20T00:00:00"/>
    <s v="https://www.instagram.com/p/CqAei_nr0ML/"/>
    <x v="1"/>
    <m/>
    <s v="Lifetime"/>
    <n v="23680"/>
    <n v="16986"/>
    <n v="84"/>
    <n v="6"/>
    <n v="0"/>
    <n v="790"/>
    <n v="16"/>
    <n v="838"/>
    <x v="1"/>
    <x v="0"/>
    <n v="0"/>
    <n v="2.5432709290003533E-2"/>
    <x v="3"/>
  </r>
  <r>
    <n v="1.78986839726968E+16"/>
    <n v="1.78414445699532E+16"/>
    <s v="dataanalystduo"/>
    <s v="Kalpesh Ghadigaonkar &amp; Aditi Gangar"/>
    <s v="‼️Stay Tuned for Statistics workshop‼️_x000a__x000a_Follow @dataanalystduo_x000a__x000a_#datascience #dataanalyst #dataanalytics #roadmap #ml #ai #statistics #python #statistics"/>
    <n v="61"/>
    <d v="2023-03-21T00:00:00"/>
    <s v="https://www.instagram.com/reel/CqDKIE9rIeL/"/>
    <x v="0"/>
    <m/>
    <s v="Lifetime"/>
    <n v="36274"/>
    <n v="27927"/>
    <n v="201"/>
    <n v="41"/>
    <n v="14028"/>
    <n v="1989"/>
    <n v="40"/>
    <n v="836"/>
    <x v="0"/>
    <x v="0"/>
    <n v="0.38672327286761871"/>
    <n v="2.7446557095284135E-2"/>
    <x v="4"/>
  </r>
  <r>
    <n v="1.80292605794695E+16"/>
    <n v="1.78414445699532E+16"/>
    <s v="dataanalystduo"/>
    <s v="Kalpesh Ghadigaonkar &amp; Aditi Gangar"/>
    <s v="How to choose the right institution to learn Data Science? _x000a__x000a_Follow @dataanalystduo_x000a__x000a_#datascience #dataanalyst #dataanalytics #roadmap #ml #ai #statistics #institute"/>
    <n v="0"/>
    <d v="2023-03-23T00:00:00"/>
    <s v="https://www.instagram.com/p/CqIGCI-Ln6Z/"/>
    <x v="1"/>
    <m/>
    <s v="Lifetime"/>
    <n v="18471"/>
    <n v="13778"/>
    <n v="39"/>
    <n v="2"/>
    <n v="0"/>
    <n v="702"/>
    <n v="25"/>
    <n v="297"/>
    <x v="1"/>
    <x v="0"/>
    <n v="0"/>
    <n v="1.9287995354913632E-2"/>
    <x v="0"/>
  </r>
  <r>
    <n v="1.80193955474817E+16"/>
    <n v="1.78414445699532E+16"/>
    <s v="dataanalystduo"/>
    <s v="Kalpesh Ghadigaonkar &amp; Aditi Gangar"/>
    <s v="Statistics workshop soon. Follow for more updates._x000a__x000a_Sachin or Virat? Who is the best batsman in test cricket⁉️ _x000a__x000a_Follow @dataanalystduo_x000a__x000a_#datascience #dataanalyst #dataanalytics #roadmap #ml #ai #statistics"/>
    <n v="46"/>
    <d v="2023-03-25T00:00:00"/>
    <s v="https://www.instagram.com/reel/CqNkK-ALQys/"/>
    <x v="0"/>
    <m/>
    <s v="Lifetime"/>
    <n v="19758"/>
    <n v="15378"/>
    <n v="23"/>
    <n v="12"/>
    <n v="6949"/>
    <n v="649"/>
    <n v="14"/>
    <n v="185"/>
    <x v="0"/>
    <x v="0"/>
    <n v="0.35170563822249218"/>
    <n v="1.415983873065418E-2"/>
    <x v="2"/>
  </r>
  <r>
    <n v="1.79769494329712E+16"/>
    <n v="1.78414445699532E+16"/>
    <s v="dataanalystduo"/>
    <s v="Kalpesh Ghadigaonkar &amp; Aditi Ganga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d v="2023-03-27T00:00:00"/>
    <s v="https://www.instagram.com/p/CqSm8FDLYwP/"/>
    <x v="2"/>
    <m/>
    <s v="Lifetime"/>
    <n v="23204"/>
    <n v="21176"/>
    <n v="13"/>
    <n v="5"/>
    <n v="0"/>
    <n v="1569"/>
    <n v="33"/>
    <n v="47"/>
    <x v="1"/>
    <x v="0"/>
    <n v="0"/>
    <n v="1.962126936154137E-2"/>
    <x v="3"/>
  </r>
  <r>
    <n v="1.81005509563109E+16"/>
    <n v="1.78414445699532E+16"/>
    <s v="dataanalystduo"/>
    <s v="Kalpesh Ghadigaonkar &amp; Aditi Gangar"/>
    <s v="Statistics workshop soon. Follow for more updates. ‼️_x000a__x000a_Who is the best batsman according to you ⁉️😬_x000a__x000a_Follow @dataanalystduo_x000a__x000a_#datascience #dataanalyst #dataanalytics #roadmap #ml #ai #statistics"/>
    <n v="51"/>
    <d v="2023-03-28T00:00:00"/>
    <s v="https://www.instagram.com/reel/CqVLtForNIf/"/>
    <x v="0"/>
    <m/>
    <s v="Lifetime"/>
    <n v="17735"/>
    <n v="14038"/>
    <n v="9"/>
    <n v="6"/>
    <n v="5607"/>
    <n v="437"/>
    <n v="10"/>
    <n v="65"/>
    <x v="0"/>
    <x v="0"/>
    <n v="0.31615449675782353"/>
    <n v="9.2783872346488116E-3"/>
    <x v="4"/>
  </r>
  <r>
    <n v="1.79952481516496E+16"/>
    <n v="1.78414445699532E+16"/>
    <s v="dataanalystduo"/>
    <s v="Kalpesh Ghadigaonkar &amp; Aditi Gangar"/>
    <s v="I’m also a normal human being and I make mistakes too. _x000a__x000a_Follow @dataanalystduo_x000a__x000a_#datascience #dataanalyst #dataanalytics #roadmap #ml #ai"/>
    <n v="22"/>
    <d v="2023-04-03T00:00:00"/>
    <s v="https://www.instagram.com/reel/CpZfSOKDy_z/"/>
    <x v="0"/>
    <m/>
    <s v="Lifetime"/>
    <n v="19990"/>
    <n v="17851"/>
    <n v="21"/>
    <n v="6"/>
    <n v="10318"/>
    <n v="936"/>
    <n v="18"/>
    <n v="109"/>
    <x v="2"/>
    <x v="0"/>
    <n v="0.51615807903951971"/>
    <n v="1.5181222340485126E-2"/>
    <x v="3"/>
  </r>
  <r>
    <n v="1.78558582979571E+16"/>
    <n v="1.78414445699532E+16"/>
    <s v="dataanalystduo"/>
    <s v="Kalpesh Ghadigaonkar &amp; Aditi Ganga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d v="2023-04-05T00:00:00"/>
    <s v="https://www.instagram.com/reel/Cr0e0uuAV0f/"/>
    <x v="0"/>
    <m/>
    <s v="Lifetime"/>
    <n v="295607"/>
    <n v="278204"/>
    <n v="5235"/>
    <n v="2607"/>
    <n v="149861"/>
    <n v="9396"/>
    <n v="50"/>
    <n v="16630"/>
    <x v="1"/>
    <x v="0"/>
    <n v="0.50696025466244032"/>
    <n v="2.8136727006081868E-2"/>
    <x v="5"/>
  </r>
  <r>
    <n v="1.80190102695341E+16"/>
    <n v="1.78414445699532E+16"/>
    <s v="dataanalystduo"/>
    <s v="Kalpesh Ghadigaonkar &amp; Aditi Gangar"/>
    <s v="Few of my favourite things to do 🙌🏽😃 Follow @dataanalystduo #explore #explorepage #reels #reelsinstagram #studymotivation #productivity"/>
    <n v="12"/>
    <d v="2023-04-12T00:00:00"/>
    <s v="https://www.instagram.com/reel/Cq7fgaLg8np/"/>
    <x v="0"/>
    <m/>
    <s v="Lifetime"/>
    <n v="26489"/>
    <n v="19790"/>
    <n v="19"/>
    <n v="6"/>
    <n v="10680"/>
    <n v="1034"/>
    <n v="18"/>
    <n v="178"/>
    <x v="2"/>
    <x v="0"/>
    <n v="0.4031862282456869"/>
    <n v="1.5778170793329965E-2"/>
    <x v="5"/>
  </r>
  <r>
    <n v="1.7851924145953E+16"/>
    <n v="1.78414445699532E+16"/>
    <s v="dataanalystduo"/>
    <s v="Kalpesh Ghadigaonkar &amp; Aditi Ganga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d v="2023-04-16T00:00:00"/>
    <s v="https://www.instagram.com/reel/CrGR0hbu8jF/"/>
    <x v="0"/>
    <m/>
    <s v="Lifetime"/>
    <n v="16440"/>
    <n v="12392"/>
    <n v="61"/>
    <n v="6"/>
    <n v="5769"/>
    <n v="285"/>
    <n v="0"/>
    <n v="126"/>
    <x v="0"/>
    <x v="0"/>
    <n v="0.35091240875912411"/>
    <n v="9.5222724338282754E-3"/>
    <x v="6"/>
  </r>
  <r>
    <n v="1.79789903152966E+16"/>
    <n v="1.78414445699532E+16"/>
    <s v="dataanalystduo"/>
    <s v="Kalpesh Ghadigaonkar &amp; Aditi Gangar"/>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n v="0"/>
    <d v="2023-04-18T00:00:00"/>
    <s v="https://www.instagram.com/p/CrLfNGQPebH/"/>
    <x v="1"/>
    <m/>
    <s v="Lifetime"/>
    <n v="15428"/>
    <n v="11726"/>
    <n v="11"/>
    <n v="1"/>
    <n v="0"/>
    <n v="433"/>
    <n v="4"/>
    <n v="176"/>
    <x v="1"/>
    <x v="0"/>
    <n v="0"/>
    <n v="1.3303769401330377E-2"/>
    <x v="4"/>
  </r>
  <r>
    <n v="1.79935426188816E+16"/>
    <n v="1.78414445699532E+16"/>
    <s v="dataanalystduo"/>
    <s v="Kalpesh Ghadigaonkar &amp; Aditi Ganga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d v="2023-04-18T00:00:00"/>
    <s v="https://www.instagram.com/p/CrNVjbbLT1v/"/>
    <x v="2"/>
    <m/>
    <s v="Lifetime"/>
    <n v="21921"/>
    <n v="19205"/>
    <n v="7"/>
    <n v="9"/>
    <n v="0"/>
    <n v="737"/>
    <n v="33"/>
    <n v="50"/>
    <x v="1"/>
    <x v="0"/>
    <n v="0"/>
    <n v="1.0765425670398333E-2"/>
    <x v="4"/>
  </r>
  <r>
    <n v="1.78627799339248E+16"/>
    <n v="1.78414445699532E+16"/>
    <s v="dataanalystduo"/>
    <s v="Kalpesh Ghadigaonkar &amp; Aditi Ganga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d v="2023-04-24T00:00:00"/>
    <s v="https://www.instagram.com/reel/CrawQ_pMXi9/"/>
    <x v="0"/>
    <m/>
    <s v="Lifetime"/>
    <n v="26337"/>
    <n v="20085"/>
    <n v="54"/>
    <n v="15"/>
    <n v="10853"/>
    <n v="1130"/>
    <n v="6"/>
    <n v="369"/>
    <x v="0"/>
    <x v="0"/>
    <n v="0.41208186201921254"/>
    <n v="1.9405028628329598E-2"/>
    <x v="3"/>
  </r>
  <r>
    <n v="1.83613187620302E+16"/>
    <n v="1.78414445699532E+16"/>
    <s v="dataanalystduo"/>
    <s v="Kalpesh Ghadigaonkar &amp; Aditi Ganga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d v="2023-04-25T00:00:00"/>
    <s v="https://www.instagram.com/reel/CrdU89xOEHv/"/>
    <x v="0"/>
    <m/>
    <s v="Lifetime"/>
    <n v="43984"/>
    <n v="38828"/>
    <n v="212"/>
    <n v="41"/>
    <n v="20836"/>
    <n v="1528"/>
    <n v="31"/>
    <n v="1338"/>
    <x v="0"/>
    <x v="0"/>
    <n v="0.47371771553292108"/>
    <n v="2.0017770680951889E-2"/>
    <x v="4"/>
  </r>
  <r>
    <n v="1.79824616481053E+16"/>
    <n v="1.78414445699532E+16"/>
    <s v="dataanalystduo"/>
    <s v="Kalpesh Ghadigaonkar &amp; Aditi Gangar"/>
    <s v="This is how you can use Chatgpt with Jupyter notebook 😃👍🏼_x000a__x000a_Follow @dataanalystduo_x000a__x000a_#datascience #dataanalyst #dataanalytics #dataanalystduo #statistics #onestopstatistics #onestopanalytics #chatgpt"/>
    <n v="53"/>
    <d v="2023-04-26T00:00:00"/>
    <s v="https://www.instagram.com/reel/CrgIiKKuONj/"/>
    <x v="0"/>
    <m/>
    <s v="Lifetime"/>
    <n v="86409"/>
    <n v="78343"/>
    <n v="1632"/>
    <n v="188"/>
    <n v="36980"/>
    <n v="3086"/>
    <n v="46"/>
    <n v="4111"/>
    <x v="0"/>
    <x v="0"/>
    <n v="0.42796467960513374"/>
    <n v="2.832097315650409E-2"/>
    <x v="5"/>
  </r>
  <r>
    <n v="1.82532936821962E+16"/>
    <n v="1.78414445699532E+16"/>
    <s v="dataanalystduo"/>
    <s v="Kalpesh Ghadigaonkar &amp; Aditi Ganga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d v="2023-04-27T00:00:00"/>
    <s v="https://www.instagram.com/reel/CrihzKcLoEg/"/>
    <x v="0"/>
    <m/>
    <s v="Lifetime"/>
    <n v="22012"/>
    <n v="17297"/>
    <n v="57"/>
    <n v="17"/>
    <n v="8549"/>
    <n v="988"/>
    <n v="17"/>
    <n v="289"/>
    <x v="0"/>
    <x v="0"/>
    <n v="0.38837906596401961"/>
    <n v="1.9526507486847429E-2"/>
    <x v="0"/>
  </r>
  <r>
    <n v="1.79636770522538E+16"/>
    <n v="1.78414445699532E+16"/>
    <s v="dataanalystduo"/>
    <s v="Kalpesh Ghadigaonkar &amp; Aditi Gangar"/>
    <s v="Follow @dataanalystduo _x000a__x000a_#datascience #dataanalytics #trending #trendingreels"/>
    <n v="11"/>
    <d v="2023-04-28T00:00:00"/>
    <s v="https://www.instagram.com/reel/CrlEwWqOpWD/"/>
    <x v="0"/>
    <m/>
    <s v="Lifetime"/>
    <n v="16407"/>
    <n v="12616"/>
    <n v="6"/>
    <n v="2"/>
    <n v="6151"/>
    <n v="301"/>
    <n v="7"/>
    <n v="36"/>
    <x v="2"/>
    <x v="0"/>
    <n v="0.37490095690863656"/>
    <n v="6.9356372859860497E-3"/>
    <x v="1"/>
  </r>
  <r>
    <n v="1.79514243924563E+16"/>
    <n v="1.78414445699532E+16"/>
    <s v="dataanalystduo"/>
    <s v="Kalpesh Ghadigaonkar &amp; Aditi Gangar"/>
    <s v="1:1 slots for May are open for consultation and mentorship. Check the link in bio._x000a__x000a_Follow @dataanalystduo _x000a__x000a_#datascience #dataanalytics #datascientist #dataanalyst #consulting #consultation #oneonone"/>
    <n v="0"/>
    <d v="2023-04-29T00:00:00"/>
    <s v="https://www.instagram.com/p/CrnqVjaLECY/"/>
    <x v="1"/>
    <m/>
    <s v="Lifetime"/>
    <n v="16499"/>
    <n v="11983"/>
    <n v="20"/>
    <n v="5"/>
    <n v="0"/>
    <n v="320"/>
    <n v="1"/>
    <n v="153"/>
    <x v="1"/>
    <x v="0"/>
    <n v="0"/>
    <n v="1.0306267211883501E-2"/>
    <x v="2"/>
  </r>
  <r>
    <n v="1.80799915483536E+16"/>
    <n v="1.78414445699532E+16"/>
    <s v="dataanalystduo"/>
    <s v="Kalpesh Ghadigaonkar &amp; Aditi Ganga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d v="2023-04-30T00:00:00"/>
    <s v="https://www.instagram.com/reel/CrqVQRkLX7s/"/>
    <x v="0"/>
    <m/>
    <s v="Lifetime"/>
    <n v="246585"/>
    <n v="232461"/>
    <n v="1150"/>
    <n v="1712"/>
    <n v="131241"/>
    <n v="5148"/>
    <n v="258"/>
    <n v="4141"/>
    <x v="1"/>
    <x v="0"/>
    <n v="0.53223432082243449"/>
    <n v="1.150408025432223E-2"/>
    <x v="6"/>
  </r>
  <r>
    <n v="1.7980642331027E+16"/>
    <n v="1.78414445699532E+16"/>
    <s v="dataanalystduo"/>
    <s v="Kalpesh Ghadigaonkar &amp; Aditi Ganga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d v="2023-05-04T00:00:00"/>
    <s v="https://www.instagram.com/reel/CqpTLKBr56t/"/>
    <x v="0"/>
    <m/>
    <s v="Lifetime"/>
    <n v="21236"/>
    <n v="18660"/>
    <n v="96"/>
    <n v="36"/>
    <n v="9342"/>
    <n v="993"/>
    <n v="10"/>
    <n v="591"/>
    <x v="0"/>
    <x v="0"/>
    <n v="0.43991335468073084"/>
    <n v="2.2642015005359055E-2"/>
    <x v="0"/>
  </r>
  <r>
    <n v="1.7874521897876E+16"/>
    <n v="1.78414445699532E+16"/>
    <s v="dataanalystduo"/>
    <s v="Kalpesh Ghadigaonkar &amp; Aditi Ganga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d v="2023-05-05T00:00:00"/>
    <s v="https://www.instagram.com/p/Cr3ChkHPsUk/"/>
    <x v="1"/>
    <m/>
    <s v="Lifetime"/>
    <n v="22801"/>
    <n v="17566"/>
    <n v="53"/>
    <n v="6"/>
    <n v="0"/>
    <n v="721"/>
    <n v="23"/>
    <n v="789"/>
    <x v="1"/>
    <x v="0"/>
    <n v="0"/>
    <n v="2.2572014118182854E-2"/>
    <x v="1"/>
  </r>
  <r>
    <n v="1.80088397177081E+16"/>
    <n v="1.78414445699532E+16"/>
    <s v="dataanalystduo"/>
    <s v="Kalpesh Ghadigaonkar &amp; Aditi Gangar"/>
    <s v="Which one have you worked on or planning to learn? Comment below 👇🏼_x000a__x000a_#python #ml #machinelearning"/>
    <n v="7"/>
    <d v="2023-05-06T00:00:00"/>
    <s v="https://www.instagram.com/reel/CtHgeNhtY37/"/>
    <x v="0"/>
    <m/>
    <s v="Lifetime"/>
    <n v="24443"/>
    <n v="22074"/>
    <n v="83"/>
    <n v="16"/>
    <n v="11121"/>
    <n v="820"/>
    <n v="10"/>
    <n v="588"/>
    <x v="1"/>
    <x v="0"/>
    <n v="0.45497688499774985"/>
    <n v="1.6999637582676454E-2"/>
    <x v="2"/>
  </r>
  <r>
    <n v="1.8070785145393E+16"/>
    <n v="1.78414445699532E+16"/>
    <s v="dataanalystduo"/>
    <s v="Kalpesh Ghadigaonkar &amp; Aditi Ganga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d v="2023-05-08T00:00:00"/>
    <s v="https://www.instagram.com/reel/CvkAepTN-oF/"/>
    <x v="0"/>
    <m/>
    <s v="Lifetime"/>
    <n v="17144"/>
    <n v="13686"/>
    <n v="59"/>
    <n v="2"/>
    <n v="6254"/>
    <n v="689"/>
    <n v="11"/>
    <n v="313"/>
    <x v="2"/>
    <x v="0"/>
    <n v="0.36479234717685488"/>
    <n v="1.9582054654391348E-2"/>
    <x v="3"/>
  </r>
  <r>
    <n v="1.82826256721376E+16"/>
    <n v="1.78414445699532E+16"/>
    <s v="dataanalystduo"/>
    <s v="Kalpesh Ghadigaonkar &amp; Aditi Ganga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d v="2023-05-09T00:00:00"/>
    <s v="https://www.instagram.com/p/CsBgL03tItU/"/>
    <x v="2"/>
    <m/>
    <s v="Lifetime"/>
    <n v="18497"/>
    <n v="17301"/>
    <n v="1"/>
    <n v="4"/>
    <n v="0"/>
    <n v="437"/>
    <n v="12"/>
    <n v="8"/>
    <x v="1"/>
    <x v="0"/>
    <n v="0"/>
    <n v="6.6181145598520315E-3"/>
    <x v="4"/>
  </r>
  <r>
    <n v="1.79571286463751E+16"/>
    <n v="1.78414445699532E+16"/>
    <s v="dataanalystduo"/>
    <s v="Kalpesh Ghadigaonkar &amp; Aditi Gangar"/>
    <s v="SQL interview question:-_x000a__x000a_What is the SQL query order of execution? _x000a__x000a_Write your answers in the comments. _x000a__x000a_Follow @dataanalystduo_x000a__x000a_#datascience #dataanalyst #datascientist #statistics #dataanalystduo #onestopstatistics #sql"/>
    <n v="31"/>
    <d v="2023-05-11T00:00:00"/>
    <s v="https://www.instagram.com/reel/CsG4m-Euh89/"/>
    <x v="0"/>
    <m/>
    <s v="Lifetime"/>
    <n v="285104"/>
    <n v="265712"/>
    <n v="2623"/>
    <n v="2154"/>
    <n v="163429"/>
    <n v="8383"/>
    <n v="210"/>
    <n v="10673"/>
    <x v="0"/>
    <x v="0"/>
    <n v="0.573225910544924"/>
    <n v="2.0594666405732522E-2"/>
    <x v="0"/>
  </r>
  <r>
    <n v="1.81897030902482E+16"/>
    <n v="1.78414445699532E+16"/>
    <s v="dataanalystduo"/>
    <s v="Kalpesh Ghadigaonkar &amp; Aditi Ganga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d v="2023-05-12T00:00:00"/>
    <s v="https://www.instagram.com/reel/CsJJw72tuKv/"/>
    <x v="0"/>
    <m/>
    <s v="Lifetime"/>
    <n v="39119"/>
    <n v="35462"/>
    <n v="43"/>
    <n v="34"/>
    <n v="14456"/>
    <n v="639"/>
    <n v="60"/>
    <n v="119"/>
    <x v="2"/>
    <x v="0"/>
    <n v="0.36953909864771595"/>
    <n v="6.0698776154757203E-3"/>
    <x v="1"/>
  </r>
  <r>
    <n v="1.79283947246904E+16"/>
    <n v="1.78414445699532E+16"/>
    <s v="dataanalystduo"/>
    <s v="Kalpesh Ghadigaonkar &amp; Aditi Ganga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d v="2023-05-13T00:00:00"/>
    <s v="https://www.instagram.com/reel/CsLzpBesPhB/"/>
    <x v="0"/>
    <m/>
    <s v="Lifetime"/>
    <n v="30883"/>
    <n v="23853"/>
    <n v="16"/>
    <n v="24"/>
    <n v="13763"/>
    <n v="460"/>
    <n v="2"/>
    <n v="148"/>
    <x v="1"/>
    <x v="0"/>
    <n v="0.44564971019654825"/>
    <n v="6.5610195782501157E-3"/>
    <x v="2"/>
  </r>
  <r>
    <n v="1.80842624323177E+16"/>
    <n v="1.78414445699532E+16"/>
    <s v="dataanalystduo"/>
    <s v="Kalpesh Ghadigaonkar &amp; Aditi Gangar"/>
    <s v="Join the Batch 3 - Statistics for Data Analysis workshop. _x000a__x000a_Check Link in the bio or DM us. _x000a__x000a_Follow @dataanalystduo_x000a__x000a_#datascience #dataanalyst #dataanalytics #dataanalystduo #statistics #onestopstatistics #onestopanalytics #statistics"/>
    <n v="0"/>
    <d v="2023-05-14T00:00:00"/>
    <s v="https://www.instagram.com/p/CsOiZeJvgVH/"/>
    <x v="1"/>
    <m/>
    <s v="Lifetime"/>
    <n v="18706"/>
    <n v="14140"/>
    <n v="25"/>
    <n v="6"/>
    <n v="0"/>
    <n v="476"/>
    <n v="11"/>
    <n v="335"/>
    <x v="1"/>
    <x v="0"/>
    <n v="0"/>
    <n v="1.4975247524752475E-2"/>
    <x v="6"/>
  </r>
  <r>
    <n v="1.80012076457721E+16"/>
    <n v="1.78414445699532E+16"/>
    <s v="dataanalystduo"/>
    <s v="Kalpesh Ghadigaonkar &amp; Aditi Gangar"/>
    <s v="Join the Batch 3 - Statistics for Data Analysis workshop. _x000a__x000a_Check Link in the bio or DM us. _x000a__x000a_Follow @dataanalystduo_x000a__x000a_#datascience #dataanalyst #dataanalytics #dataanalystduo #statistics #onestopstatistics #onestopanalytics #statistics"/>
    <n v="0"/>
    <d v="2023-05-15T00:00:00"/>
    <s v="https://www.instagram.com/p/CsQ1XZ9LKFU/"/>
    <x v="1"/>
    <m/>
    <s v="Lifetime"/>
    <n v="29721"/>
    <n v="21971"/>
    <n v="84"/>
    <n v="10"/>
    <n v="0"/>
    <n v="634"/>
    <n v="18"/>
    <n v="305"/>
    <x v="1"/>
    <x v="0"/>
    <n v="0"/>
    <n v="1.1845159528469346E-2"/>
    <x v="3"/>
  </r>
  <r>
    <n v="1.79797433782811E+16"/>
    <n v="1.78414445699532E+16"/>
    <s v="dataanalystduo"/>
    <s v="Kalpesh Ghadigaonkar &amp; Aditi Ganga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d v="2023-05-16T00:00:00"/>
    <s v="https://www.instagram.com/reel/CsTZfjerXQJ/"/>
    <x v="0"/>
    <m/>
    <s v="Lifetime"/>
    <n v="235457"/>
    <n v="222616"/>
    <n v="2738"/>
    <n v="785"/>
    <n v="118763"/>
    <n v="4572"/>
    <n v="34"/>
    <n v="9130"/>
    <x v="1"/>
    <x v="0"/>
    <n v="0.5043935835417932"/>
    <n v="1.8500467172170913E-2"/>
    <x v="4"/>
  </r>
  <r>
    <n v="1.79874128330102E+16"/>
    <n v="1.78414445699532E+16"/>
    <s v="dataanalystduo"/>
    <s v="Kalpesh Ghadigaonkar &amp; Aditi Gangar"/>
    <s v="@preplaced.in solution to all your interview related problems._x000a__x000a_Check out their Instagram handle @preplaced.in _x000a_or visit www.preplaced.in._x000a__x000a_#softwareengineer #Preplaced #UnlockYourPotential #mentorhaitohmumkinhai"/>
    <n v="67"/>
    <d v="2023-05-17T00:00:00"/>
    <s v="https://www.instagram.com/reel/CsV753dOrMk/"/>
    <x v="0"/>
    <m/>
    <s v="Lifetime"/>
    <n v="37495"/>
    <n v="31810"/>
    <n v="171"/>
    <n v="20"/>
    <n v="12931"/>
    <n v="845"/>
    <n v="10"/>
    <n v="569"/>
    <x v="0"/>
    <x v="0"/>
    <n v="0.3448726496866249"/>
    <n v="1.2535366237032379E-2"/>
    <x v="5"/>
  </r>
  <r>
    <n v="1.79655171804313E+16"/>
    <n v="1.78414445699532E+16"/>
    <s v="dataanalystduo"/>
    <s v="Kalpesh Ghadigaonkar &amp; Aditi Ganga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d v="2023-05-18T00:00:00"/>
    <s v="https://www.instagram.com/reel/CsYlaHqrAiM/"/>
    <x v="0"/>
    <m/>
    <s v="Lifetime"/>
    <n v="18857"/>
    <n v="14860"/>
    <n v="37"/>
    <n v="20"/>
    <n v="7908"/>
    <n v="454"/>
    <n v="9"/>
    <n v="247"/>
    <x v="2"/>
    <x v="0"/>
    <n v="0.41936681338494991"/>
    <n v="1.2567294751009421E-2"/>
    <x v="0"/>
  </r>
  <r>
    <n v="1.79583591983711E+16"/>
    <n v="1.78414445699532E+16"/>
    <s v="dataanalystduo"/>
    <s v="Kalpesh Ghadigaonkar &amp; Aditi Ganga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d v="2023-05-19T00:00:00"/>
    <s v="https://www.instagram.com/reel/CsbObnhNdSn/"/>
    <x v="0"/>
    <m/>
    <s v="Lifetime"/>
    <n v="44978"/>
    <n v="36897"/>
    <n v="408"/>
    <n v="63"/>
    <n v="20908"/>
    <n v="1439"/>
    <n v="23"/>
    <n v="2183"/>
    <x v="1"/>
    <x v="0"/>
    <n v="0.46484948196896259"/>
    <n v="2.7461582242458739E-2"/>
    <x v="1"/>
  </r>
  <r>
    <n v="1.79756046234929E+16"/>
    <n v="1.78414445699532E+16"/>
    <s v="dataanalystduo"/>
    <s v="Kalpesh Ghadigaonkar &amp; Aditi Ganga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d v="2023-05-20T00:00:00"/>
    <s v="https://www.instagram.com/reel/CsdtOxINdm-/"/>
    <x v="0"/>
    <m/>
    <s v="Lifetime"/>
    <n v="58896"/>
    <n v="54622"/>
    <n v="495"/>
    <n v="146"/>
    <n v="26162"/>
    <n v="2169"/>
    <n v="20"/>
    <n v="2221"/>
    <x v="1"/>
    <x v="0"/>
    <n v="0.44420673729964683"/>
    <n v="2.2449745523781626E-2"/>
    <x v="2"/>
  </r>
  <r>
    <n v="1.78676746709225E+16"/>
    <n v="1.78414445699532E+16"/>
    <s v="dataanalystduo"/>
    <s v="Kalpesh Ghadigaonkar &amp; Aditi Ganga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d v="2023-05-21T00:00:00"/>
    <s v="https://www.instagram.com/reel/CsgTPKTOiWc/"/>
    <x v="0"/>
    <m/>
    <s v="Lifetime"/>
    <n v="215716"/>
    <n v="198619"/>
    <n v="3197"/>
    <n v="885"/>
    <n v="106437"/>
    <n v="5463"/>
    <n v="67"/>
    <n v="7795"/>
    <x v="1"/>
    <x v="0"/>
    <n v="0.49341263513137645"/>
    <n v="2.0796097050131156E-2"/>
    <x v="6"/>
  </r>
  <r>
    <n v="1.7978083055325E+16"/>
    <n v="1.78414445699532E+16"/>
    <s v="dataanalystduo"/>
    <s v="Kalpesh Ghadigaonkar &amp; Aditi Ganga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d v="2023-05-22T00:00:00"/>
    <s v="https://www.instagram.com/reel/Csi12XJrAw5/"/>
    <x v="0"/>
    <m/>
    <s v="Lifetime"/>
    <n v="20558"/>
    <n v="16716"/>
    <n v="23"/>
    <n v="5"/>
    <n v="8412"/>
    <n v="365"/>
    <n v="0"/>
    <n v="72"/>
    <x v="0"/>
    <x v="0"/>
    <n v="0.40918377274053896"/>
    <n v="6.8796362766212014E-3"/>
    <x v="3"/>
  </r>
  <r>
    <n v="1.79809644531828E+16"/>
    <n v="1.78414445699532E+16"/>
    <s v="dataanalystduo"/>
    <s v="Kalpesh Ghadigaonkar &amp; Aditi Ganga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d v="2023-05-23T00:00:00"/>
    <s v="https://www.instagram.com/p/CsllOJdv4el/"/>
    <x v="2"/>
    <m/>
    <s v="Lifetime"/>
    <n v="114270"/>
    <n v="101814"/>
    <n v="688"/>
    <n v="420"/>
    <n v="0"/>
    <n v="3348"/>
    <n v="47"/>
    <n v="4562"/>
    <x v="1"/>
    <x v="0"/>
    <n v="0"/>
    <n v="2.1227434341053293E-2"/>
    <x v="4"/>
  </r>
  <r>
    <n v="1.79761607480998E+16"/>
    <n v="1.78414445699532E+16"/>
    <s v="dataanalystduo"/>
    <s v="Kalpesh Ghadigaonkar &amp; Aditi Gangar"/>
    <s v="This is why it is important to learn AWS for data analyst._x000a__x000a_Follow @dataanalystduo _x000a__x000a_#datascience #dataanalyst #dataanalytics #dataanalystduo #statistics #onestopstatistics #onestopanalytics #statistics #aws"/>
    <n v="0"/>
    <d v="2023-05-24T00:00:00"/>
    <s v="https://www.instagram.com/p/CsoOyxNtMgN/"/>
    <x v="1"/>
    <m/>
    <s v="Lifetime"/>
    <n v="31451"/>
    <n v="23155"/>
    <n v="95"/>
    <n v="8"/>
    <n v="0"/>
    <n v="919"/>
    <n v="23"/>
    <n v="780"/>
    <x v="1"/>
    <x v="0"/>
    <n v="0"/>
    <n v="1.9617793133232565E-2"/>
    <x v="5"/>
  </r>
  <r>
    <n v="1.78798784368608E+16"/>
    <n v="1.78414445699532E+16"/>
    <s v="dataanalystduo"/>
    <s v="Kalpesh Ghadigaonkar &amp; Aditi Gangar"/>
    <s v="Blessing your feed with your favourite data couple 💕_x000a__x000a_Follow @dataanalystduo _x000a__x000a_#dataanalystduo #datascience #dataanalytics #trending #explorepage✨"/>
    <n v="0"/>
    <d v="2023-05-25T00:00:00"/>
    <s v="https://www.instagram.com/p/CsqwQZHPrbz/"/>
    <x v="1"/>
    <m/>
    <s v="Lifetime"/>
    <n v="28203"/>
    <n v="21589"/>
    <n v="4"/>
    <n v="8"/>
    <n v="0"/>
    <n v="2441"/>
    <n v="16"/>
    <n v="16"/>
    <x v="1"/>
    <x v="0"/>
    <n v="0"/>
    <n v="2.8683588864699613E-2"/>
    <x v="0"/>
  </r>
  <r>
    <n v="1.79902481538718E+16"/>
    <n v="1.78414445699532E+16"/>
    <s v="dataanalystduo"/>
    <s v="Kalpesh Ghadigaonkar &amp; Aditi Ganga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d v="2023-05-26T00:00:00"/>
    <s v="https://www.instagram.com/reel/Cstfe0otahy/"/>
    <x v="0"/>
    <m/>
    <s v="Lifetime"/>
    <n v="106159"/>
    <n v="103176"/>
    <n v="755"/>
    <n v="550"/>
    <n v="54003"/>
    <n v="2932"/>
    <n v="948"/>
    <n v="3220"/>
    <x v="1"/>
    <x v="0"/>
    <n v="0.50869921532795148"/>
    <n v="1.903301155307436E-2"/>
    <x v="1"/>
  </r>
  <r>
    <n v="1.8092925247331E+16"/>
    <n v="1.78414445699532E+16"/>
    <s v="dataanalystduo"/>
    <s v="Kalpesh Ghadigaonkar &amp; Aditi Ganga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d v="2023-05-27T00:00:00"/>
    <s v="https://www.instagram.com/reel/Csv_rxmMaIl/"/>
    <x v="0"/>
    <m/>
    <s v="Lifetime"/>
    <n v="35231"/>
    <n v="31142"/>
    <n v="74"/>
    <n v="22"/>
    <n v="16704"/>
    <n v="1190"/>
    <n v="20"/>
    <n v="744"/>
    <x v="1"/>
    <x v="0"/>
    <n v="0.47412789872555422"/>
    <n v="1.628026459443838E-2"/>
    <x v="2"/>
  </r>
  <r>
    <n v="1.79985933588855E+16"/>
    <n v="1.78414445699532E+16"/>
    <s v="dataanalystduo"/>
    <s v="Kalpesh Ghadigaonkar &amp; Aditi Ganga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d v="2023-05-28T00:00:00"/>
    <s v="https://www.instagram.com/p/CsypA3wNAi4/"/>
    <x v="2"/>
    <m/>
    <s v="Lifetime"/>
    <n v="32891"/>
    <n v="30407"/>
    <n v="6"/>
    <n v="3"/>
    <n v="0"/>
    <n v="1556"/>
    <n v="25"/>
    <n v="56"/>
    <x v="1"/>
    <x v="0"/>
    <n v="0"/>
    <n v="1.3508402670437727E-2"/>
    <x v="6"/>
  </r>
  <r>
    <n v="1.79726155431699E+16"/>
    <n v="1.78414445699532E+16"/>
    <s v="dataanalystduo"/>
    <s v="Kalpesh Ghadigaonkar &amp; Aditi Gangar"/>
    <s v="Join Statistics for Data Analysis workshop Batch 4. Link in bio. _x000a_Date: 17-18th June_x000a_Time: 6-9 PM IST_x000a__x000a_Follow @dataanalystduo _x000a__x000a_#datascience #dataanalyst #dataanalytics #dataanalystduo #statistics #onestopstatistics #onestopanalytics #statistics"/>
    <n v="0"/>
    <d v="2023-05-29T00:00:00"/>
    <s v="https://www.instagram.com/p/Cs1QgGetCNo/"/>
    <x v="2"/>
    <m/>
    <s v="Lifetime"/>
    <n v="19294"/>
    <n v="17107"/>
    <n v="12"/>
    <n v="3"/>
    <n v="0"/>
    <n v="551"/>
    <n v="6"/>
    <n v="159"/>
    <x v="1"/>
    <x v="0"/>
    <n v="0"/>
    <n v="1.0638919740457123E-2"/>
    <x v="3"/>
  </r>
  <r>
    <n v="1.8123731191306E+16"/>
    <n v="1.78414445699532E+16"/>
    <s v="dataanalystduo"/>
    <s v="Kalpesh Ghadigaonkar &amp; Aditi Ganga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d v="2023-05-30T00:00:00"/>
    <s v="https://www.instagram.com/reel/Cs30EWhM8pR/"/>
    <x v="0"/>
    <m/>
    <s v="Lifetime"/>
    <n v="70127"/>
    <n v="66797"/>
    <n v="571"/>
    <n v="172"/>
    <n v="34899"/>
    <n v="2065"/>
    <n v="34"/>
    <n v="2002"/>
    <x v="1"/>
    <x v="0"/>
    <n v="0.49765425585010054"/>
    <n v="1.7485815231222959E-2"/>
    <x v="4"/>
  </r>
  <r>
    <n v="1.81910603502711E+16"/>
    <n v="1.78414445699532E+16"/>
    <s v="dataanalystduo"/>
    <s v="Kalpesh Ghadigaonkar &amp; Aditi Ganga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d v="2023-05-31T00:00:00"/>
    <s v="https://www.instagram.com/reel/Cs6SO8UthZr/"/>
    <x v="0"/>
    <m/>
    <s v="Lifetime"/>
    <n v="32666"/>
    <n v="30921"/>
    <n v="335"/>
    <n v="100"/>
    <n v="15988"/>
    <n v="872"/>
    <n v="6"/>
    <n v="921"/>
    <x v="1"/>
    <x v="0"/>
    <n v="0.48943855997061164"/>
    <n v="1.7253646389185341E-2"/>
    <x v="5"/>
  </r>
  <r>
    <n v="1.79662871811988E+16"/>
    <n v="1.78414445699532E+16"/>
    <s v="dataanalystduo"/>
    <s v="Kalpesh Ghadigaonkar &amp; Aditi Ganga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d v="2023-06-03T00:00:00"/>
    <s v="https://www.instagram.com/p/CpcpJi8DibT/"/>
    <x v="1"/>
    <m/>
    <s v="Lifetime"/>
    <n v="22375"/>
    <n v="16381"/>
    <n v="31"/>
    <n v="4"/>
    <n v="0"/>
    <n v="677"/>
    <n v="12"/>
    <n v="451"/>
    <x v="1"/>
    <x v="0"/>
    <n v="0"/>
    <n v="1.787131432757463E-2"/>
    <x v="2"/>
  </r>
  <r>
    <n v="1.82562266561986E+16"/>
    <n v="1.78414445699532E+16"/>
    <s v="dataanalystduo"/>
    <s v="Kalpesh Ghadigaonkar &amp; Aditi Gangar"/>
    <s v="Let us know about your thoughts 😌_x000a__x000a_Follow @dataanalystduo_x000a__x000a_#datascience #dataanalyst #datascientist #statistics #dataanalystduo #onestopstatistics"/>
    <n v="27"/>
    <d v="2023-06-05T00:00:00"/>
    <s v="https://www.instagram.com/reel/Cr5sxcCOt6F/"/>
    <x v="0"/>
    <m/>
    <s v="Lifetime"/>
    <n v="20187"/>
    <n v="15443"/>
    <n v="55"/>
    <n v="6"/>
    <n v="6584"/>
    <n v="588"/>
    <n v="17"/>
    <n v="51"/>
    <x v="2"/>
    <x v="0"/>
    <n v="0.3261504928914648"/>
    <n v="1.1510069287055624E-2"/>
    <x v="3"/>
  </r>
  <r>
    <n v="1.79849402301746E+16"/>
    <n v="1.78414445699532E+16"/>
    <s v="dataanalystduo"/>
    <s v="Kalpesh Ghadigaonkar &amp; Aditi Gangar"/>
    <s v="Comment ‘Statistics’ for details regarding statistics workshop 📊_x000a__x000a_Follow @dataanalystduo _x000a__x000a_#datascience #dataanalyst #dataanalytics #dataanalystduo #statistics #onestopstatistics #onestopanalytics #statistics"/>
    <n v="90"/>
    <d v="2023-06-06T00:00:00"/>
    <s v="https://www.instagram.com/reel/CtJkYg4LJQt/"/>
    <x v="0"/>
    <m/>
    <s v="Lifetime"/>
    <n v="44986"/>
    <n v="37018"/>
    <n v="285"/>
    <n v="114"/>
    <n v="18953"/>
    <n v="2406"/>
    <n v="95"/>
    <n v="1465"/>
    <x v="0"/>
    <x v="0"/>
    <n v="0.4213088516427333"/>
    <n v="2.8709006429304663E-2"/>
    <x v="4"/>
  </r>
  <r>
    <n v="1.79147839647741E+16"/>
    <n v="1.78414445699532E+16"/>
    <s v="dataanalystduo"/>
    <s v="Kalpesh Ghadigaonkar &amp; Aditi Ganga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d v="2023-06-07T00:00:00"/>
    <s v="https://www.instagram.com/p/CuW4_bgP5Wh/"/>
    <x v="2"/>
    <m/>
    <s v="Lifetime"/>
    <n v="36438"/>
    <n v="33150"/>
    <n v="133"/>
    <n v="54"/>
    <n v="0"/>
    <n v="1313"/>
    <n v="7"/>
    <n v="1368"/>
    <x v="1"/>
    <x v="0"/>
    <n v="0"/>
    <n v="2.1274509803921565E-2"/>
    <x v="5"/>
  </r>
  <r>
    <n v="1.78577700179672E+16"/>
    <n v="1.78414445699532E+16"/>
    <s v="dataanalystduo"/>
    <s v="Kalpesh Ghadigaonkar &amp; Aditi Gangar"/>
    <s v="Follow @dataanalystduo _x000a__x000a_Follow @dataanalystduo _x000a__x000a_#datascience #dataanalyst #dataanalytics #dataanalystduo #statistics #onestopstatistics #onestopanalytics #trending #netflix"/>
    <n v="88"/>
    <d v="2023-06-09T00:00:00"/>
    <s v="https://www.instagram.com/reel/CtRiOLlsT2L/"/>
    <x v="0"/>
    <m/>
    <s v="Lifetime"/>
    <n v="20910"/>
    <n v="18742"/>
    <n v="37"/>
    <n v="11"/>
    <n v="9589"/>
    <n v="949"/>
    <n v="3"/>
    <n v="135"/>
    <x v="0"/>
    <x v="0"/>
    <n v="0.45858440937350547"/>
    <n v="1.4993063707181732E-2"/>
    <x v="1"/>
  </r>
  <r>
    <n v="1.83612398200616E+16"/>
    <n v="1.78414445699532E+16"/>
    <s v="dataanalystduo"/>
    <s v="Kalpesh Ghadigaonkar &amp; Aditi Ganga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d v="2023-06-10T00:00:00"/>
    <s v="https://www.instagram.com/p/CtTt_tMPV-I/"/>
    <x v="1"/>
    <m/>
    <s v="Lifetime"/>
    <n v="22564"/>
    <n v="15558"/>
    <n v="26"/>
    <n v="6"/>
    <n v="0"/>
    <n v="313"/>
    <n v="23"/>
    <n v="120"/>
    <x v="1"/>
    <x v="0"/>
    <n v="0"/>
    <n v="7.7452114667695077E-3"/>
    <x v="2"/>
  </r>
  <r>
    <n v="1.82713978901209E+16"/>
    <n v="1.78414445699532E+16"/>
    <s v="dataanalystduo"/>
    <s v="Kalpesh Ghadigaonkar &amp; Aditi Ganga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d v="2023-06-11T00:00:00"/>
    <s v="https://www.instagram.com/p/CtWbVk0PwF5/"/>
    <x v="2"/>
    <m/>
    <s v="Lifetime"/>
    <n v="13977"/>
    <n v="12588"/>
    <n v="31"/>
    <n v="9"/>
    <n v="0"/>
    <n v="446"/>
    <n v="6"/>
    <n v="325"/>
    <x v="1"/>
    <x v="0"/>
    <n v="0"/>
    <n v="1.6047028916428341E-2"/>
    <x v="6"/>
  </r>
  <r>
    <n v="1.7978875436253E+16"/>
    <n v="1.78414445699532E+16"/>
    <s v="dataanalystduo"/>
    <s v="Kalpesh Ghadigaonkar &amp; Aditi Ganga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d v="2023-06-12T00:00:00"/>
    <s v="https://www.instagram.com/reel/CtZIO-uAesm/"/>
    <x v="0"/>
    <m/>
    <s v="Lifetime"/>
    <n v="61558"/>
    <n v="56347"/>
    <n v="215"/>
    <n v="106"/>
    <n v="37280"/>
    <n v="1439"/>
    <n v="15"/>
    <n v="919"/>
    <x v="1"/>
    <x v="0"/>
    <n v="0.60560771954904313"/>
    <n v="1.1482421424388167E-2"/>
    <x v="3"/>
  </r>
  <r>
    <n v="1.79117281497723E+16"/>
    <n v="1.78414445699532E+16"/>
    <s v="dataanalystduo"/>
    <s v="Kalpesh Ghadigaonkar &amp; Aditi Ganga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d v="2023-06-13T00:00:00"/>
    <s v="https://www.instagram.com/p/CtbyHJ2tKCR/"/>
    <x v="1"/>
    <m/>
    <s v="Lifetime"/>
    <n v="39497"/>
    <n v="29614"/>
    <n v="171"/>
    <n v="100"/>
    <n v="0"/>
    <n v="1280"/>
    <n v="19"/>
    <n v="1929"/>
    <x v="1"/>
    <x v="0"/>
    <n v="0"/>
    <n v="2.8694198689808874E-2"/>
    <x v="4"/>
  </r>
  <r>
    <n v="1.82883067001425E+16"/>
    <n v="1.78414445699532E+16"/>
    <s v="dataanalystduo"/>
    <s v="Kalpesh Ghadigaonkar &amp; Aditi Gangar"/>
    <s v="Common causes of outliers in a dataset. _x000a__x000a_Follow @dataanalystduo_x000a__x000a_#datascience #dataanalyst #dataanalytics #dataanalystduo #statistics #onestopstatistics #onestopanalytics #python #outliers"/>
    <n v="0"/>
    <d v="2023-06-14T00:00:00"/>
    <s v="https://www.instagram.com/p/CtefOCRvDLe/"/>
    <x v="2"/>
    <m/>
    <s v="Lifetime"/>
    <n v="13220"/>
    <n v="11416"/>
    <n v="14"/>
    <n v="3"/>
    <n v="0"/>
    <n v="264"/>
    <n v="1"/>
    <n v="160"/>
    <x v="1"/>
    <x v="0"/>
    <n v="0"/>
    <n v="9.6137000700770841E-3"/>
    <x v="5"/>
  </r>
  <r>
    <n v="1.79922370008865E+16"/>
    <n v="1.78414445699532E+16"/>
    <s v="dataanalystduo"/>
    <s v="Kalpesh Ghadigaonkar &amp; Aditi Gangar"/>
    <s v="How to find a job through Linkedin 🔵_x000a__x000a_Follow @dataanalystduo_x000a__x000a_#datascience #dataanalyst #dataanalytics #statistics #linkedin #linkedintips #job #jobseekers #datascientist"/>
    <n v="0"/>
    <d v="2023-06-19T00:00:00"/>
    <s v="https://www.instagram.com/p/CtrA6dfvpKF/"/>
    <x v="1"/>
    <m/>
    <s v="Lifetime"/>
    <n v="20970"/>
    <n v="15223"/>
    <n v="42"/>
    <n v="3"/>
    <n v="0"/>
    <n v="558"/>
    <n v="9"/>
    <n v="684"/>
    <x v="1"/>
    <x v="0"/>
    <n v="0"/>
    <n v="2.1234316494777639E-2"/>
    <x v="3"/>
  </r>
  <r>
    <n v="1.79593669674249E+16"/>
    <n v="1.78414445699532E+16"/>
    <s v="dataanalystduo"/>
    <s v="Kalpesh Ghadigaonkar &amp; Aditi Ganga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d v="2023-06-21T00:00:00"/>
    <s v="https://www.instagram.com/reel/CtwKLXixKPu/"/>
    <x v="0"/>
    <m/>
    <s v="Lifetime"/>
    <n v="19091"/>
    <n v="17544"/>
    <n v="10"/>
    <n v="21"/>
    <n v="10573"/>
    <n v="760"/>
    <n v="7"/>
    <n v="221"/>
    <x v="2"/>
    <x v="0"/>
    <n v="0.55382117228013195"/>
    <n v="1.4221386228910169E-2"/>
    <x v="5"/>
  </r>
  <r>
    <n v="1.80436197044628E+16"/>
    <n v="1.78414445699532E+16"/>
    <s v="dataanalystduo"/>
    <s v="Kalpesh Ghadigaonkar &amp; Aditi Ganga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d v="2023-06-22T00:00:00"/>
    <s v="https://www.instagram.com/p/Cty-u_XP7lK/"/>
    <x v="2"/>
    <m/>
    <s v="Lifetime"/>
    <n v="19056"/>
    <n v="17498"/>
    <n v="3"/>
    <n v="2"/>
    <n v="0"/>
    <n v="424"/>
    <n v="12"/>
    <n v="62"/>
    <x v="1"/>
    <x v="0"/>
    <n v="0"/>
    <n v="7.1579609098182655E-3"/>
    <x v="0"/>
  </r>
  <r>
    <n v="1.79604049494184E+16"/>
    <n v="1.78414445699532E+16"/>
    <s v="dataanalystduo"/>
    <s v="Kalpesh Ghadigaonkar &amp; Aditi Ganga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d v="2023-06-23T00:00:00"/>
    <s v="https://www.instagram.com/p/Ct1kKPpNpNR/"/>
    <x v="1"/>
    <m/>
    <s v="Lifetime"/>
    <n v="73673"/>
    <n v="53788"/>
    <n v="187"/>
    <n v="14"/>
    <n v="0"/>
    <n v="2346"/>
    <n v="1126"/>
    <n v="1970"/>
    <x v="1"/>
    <x v="0"/>
    <n v="0"/>
    <n v="2.6162898787833719E-2"/>
    <x v="1"/>
  </r>
  <r>
    <n v="1.80207786345934E+16"/>
    <n v="1.78414445699532E+16"/>
    <s v="dataanalystduo"/>
    <s v="Kalpesh Ghadigaonkar &amp; Aditi Ganga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d v="2023-06-25T00:00:00"/>
    <s v="https://www.instagram.com/reel/Ct6cvXYtzFw/"/>
    <x v="0"/>
    <m/>
    <s v="Lifetime"/>
    <n v="32992"/>
    <n v="26802"/>
    <n v="127"/>
    <n v="44"/>
    <n v="13890"/>
    <n v="1178"/>
    <n v="12"/>
    <n v="878"/>
    <x v="2"/>
    <x v="0"/>
    <n v="0.42101115421920465"/>
    <n v="2.0474218341914784E-2"/>
    <x v="6"/>
  </r>
  <r>
    <n v="1.78795222738435E+16"/>
    <n v="1.78414445699532E+16"/>
    <s v="dataanalystduo"/>
    <s v="Kalpesh Ghadigaonkar &amp; Aditi Gangar"/>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n v="47"/>
    <d v="2023-06-27T00:00:00"/>
    <s v="https://www.instagram.com/reel/CuBTyzVO8me/"/>
    <x v="0"/>
    <m/>
    <s v="Lifetime"/>
    <n v="45330"/>
    <n v="38358"/>
    <n v="235"/>
    <n v="25"/>
    <n v="17298"/>
    <n v="1552"/>
    <n v="3"/>
    <n v="1196"/>
    <x v="0"/>
    <x v="0"/>
    <n v="0.38160158835208469"/>
    <n v="1.9461390062047029E-2"/>
    <x v="4"/>
  </r>
  <r>
    <n v="1.83710016340155E+16"/>
    <n v="1.78414445699532E+16"/>
    <s v="dataanalystduo"/>
    <s v="Kalpesh Ghadigaonkar &amp; Aditi Ganga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d v="2023-06-27T00:00:00"/>
    <s v="https://www.instagram.com/p/Ct_oYFbPW-v/"/>
    <x v="1"/>
    <m/>
    <s v="Lifetime"/>
    <n v="23137"/>
    <n v="17479"/>
    <n v="45"/>
    <n v="62"/>
    <n v="0"/>
    <n v="652"/>
    <n v="5"/>
    <n v="787"/>
    <x v="1"/>
    <x v="0"/>
    <n v="0"/>
    <n v="2.1296984953372618E-2"/>
    <x v="4"/>
  </r>
  <r>
    <n v="1.78527349019947E+16"/>
    <n v="1.78414445699532E+16"/>
    <s v="dataanalystduo"/>
    <s v="Kalpesh Ghadigaonkar &amp; Aditi Gangar"/>
    <s v="Check link in bio for more details on ‘PyGWalker’_x000a__x000a_Follow @dataanalystduo _x000a__x000a_#datascience #dataanalyst #dataanalytics #dataanalystduo #statistics #onestopstatistics #onestopanalytics #python #tableau #datavisualization #jupyternotebook"/>
    <n v="8"/>
    <d v="2023-06-30T00:00:00"/>
    <s v="https://www.instagram.com/reel/CuHu3wTLQUR/"/>
    <x v="0"/>
    <m/>
    <s v="Lifetime"/>
    <n v="48599"/>
    <n v="42482"/>
    <n v="283"/>
    <n v="98"/>
    <n v="24426"/>
    <n v="1495"/>
    <n v="6"/>
    <n v="1556"/>
    <x v="1"/>
    <x v="0"/>
    <n v="0.50260293421675339"/>
    <n v="1.9655383456522763E-2"/>
    <x v="1"/>
  </r>
  <r>
    <n v="1.79386895216488E+16"/>
    <n v="1.78414445699532E+16"/>
    <s v="dataanalystduo"/>
    <s v="Kalpesh Ghadigaonkar &amp; Aditi Ganga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d v="2023-07-05T00:00:00"/>
    <s v="https://www.instagram.com/reel/Cr8ZKnstzS4/"/>
    <x v="0"/>
    <m/>
    <s v="Lifetime"/>
    <n v="36231"/>
    <n v="35140"/>
    <n v="15"/>
    <n v="14"/>
    <n v="17521"/>
    <n v="790"/>
    <n v="23"/>
    <n v="66"/>
    <x v="2"/>
    <x v="0"/>
    <n v="0.48359139963015096"/>
    <n v="6.3602731929425158E-3"/>
    <x v="5"/>
  </r>
  <r>
    <n v="1.80428609354262E+16"/>
    <n v="1.78414445699532E+16"/>
    <s v="dataanalystduo"/>
    <s v="Kalpesh Ghadigaonkar &amp; Aditi Ganga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d v="2023-07-06T00:00:00"/>
    <s v="https://www.instagram.com/p/CtMawquvPcI/"/>
    <x v="2"/>
    <m/>
    <s v="Lifetime"/>
    <n v="26530"/>
    <n v="24195"/>
    <n v="33"/>
    <n v="14"/>
    <n v="0"/>
    <n v="667"/>
    <n v="12"/>
    <n v="343"/>
    <x v="1"/>
    <x v="0"/>
    <n v="0"/>
    <n v="1.0901012605910313E-2"/>
    <x v="0"/>
  </r>
  <r>
    <n v="1.80233704366151E+16"/>
    <n v="1.78414445699532E+16"/>
    <s v="dataanalystduo"/>
    <s v="Kalpesh Ghadigaonkar &amp; Aditi Ganga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d v="2023-07-08T00:00:00"/>
    <s v="https://www.instagram.com/reel/CvpYJi_tVY5/"/>
    <x v="0"/>
    <m/>
    <s v="Lifetime"/>
    <n v="20637"/>
    <n v="17007"/>
    <n v="88"/>
    <n v="16"/>
    <n v="8462"/>
    <n v="843"/>
    <n v="5"/>
    <n v="454"/>
    <x v="2"/>
    <x v="0"/>
    <n v="0.41004021902408294"/>
    <n v="2.0432762979949431E-2"/>
    <x v="2"/>
  </r>
  <r>
    <n v="1.79729534724343E+16"/>
    <n v="1.78414445699532E+16"/>
    <s v="dataanalystduo"/>
    <s v="Kalpesh Ghadigaonkar &amp; Aditi Gangar"/>
    <s v="@dataanalystduo | Best resource to learn SQL 📸_x000a__x000a_#datascience #dataanalytics #sql #sqlprogramming #dataanalyst"/>
    <n v="8"/>
    <d v="2023-07-13T00:00:00"/>
    <s v="https://www.instagram.com/reel/CuoznrYLj2o/"/>
    <x v="0"/>
    <m/>
    <s v="Lifetime"/>
    <n v="28170"/>
    <n v="22972"/>
    <n v="123"/>
    <n v="22"/>
    <n v="11428"/>
    <n v="1126"/>
    <n v="23"/>
    <n v="982"/>
    <x v="1"/>
    <x v="0"/>
    <n v="0.40567980120695774"/>
    <n v="2.4529862441232803E-2"/>
    <x v="0"/>
  </r>
  <r>
    <n v="1.7978766377348E+16"/>
    <n v="1.78414445699532E+16"/>
    <s v="dataanalystduo"/>
    <s v="Kalpesh Ghadigaonkar &amp; Aditi Gangar"/>
    <s v="@dataanalystduo | SQL resources to practice Interview Questions and Projects. _x000a__x000a_#datascience #dataanalyst #dataanalytics #dataanalystduo #statistics #onestopstatistics #onestopanalytics #sql #sqlserver #projects"/>
    <n v="8"/>
    <d v="2023-07-14T00:00:00"/>
    <s v="https://www.instagram.com/reel/CurhcYTtHZP/"/>
    <x v="0"/>
    <m/>
    <s v="Lifetime"/>
    <n v="308394"/>
    <n v="299382"/>
    <n v="4796"/>
    <n v="1867"/>
    <n v="151939"/>
    <n v="7751"/>
    <n v="18"/>
    <n v="15384"/>
    <x v="1"/>
    <x v="0"/>
    <n v="0.49267819737089569"/>
    <n v="2.3338911491004803E-2"/>
    <x v="1"/>
  </r>
  <r>
    <n v="1.83678213520175E+16"/>
    <n v="1.78414445699532E+16"/>
    <s v="dataanalystduo"/>
    <s v="Kalpesh Ghadigaonkar &amp; Aditi Gangar"/>
    <s v="@dataanalystduo | Best resources to study Power BI 📊_x000a__x000a_#datascience #dataanalyst #dataanalytics #dataanalystduo #statistics #onestopstatistics #onestopanalytics #powerbi #datavisualization #dataviz"/>
    <n v="8"/>
    <d v="2023-07-15T00:00:00"/>
    <s v="https://www.instagram.com/reel/CuuQZzcRuA8/"/>
    <x v="0"/>
    <m/>
    <s v="Lifetime"/>
    <n v="65986"/>
    <n v="58931"/>
    <n v="634"/>
    <n v="225"/>
    <n v="28193"/>
    <n v="2092"/>
    <n v="30"/>
    <n v="2890"/>
    <x v="1"/>
    <x v="0"/>
    <n v="0.42725729700239445"/>
    <n v="2.3951740170708113E-2"/>
    <x v="2"/>
  </r>
  <r>
    <n v="1.82492989811606E+16"/>
    <n v="1.78414445699532E+16"/>
    <s v="dataanalystduo"/>
    <s v="Kalpesh Ghadigaonkar &amp; Aditi Gangar"/>
    <s v="@dataanalystduo | What are analytical skills and why are they important? _x000a__x000a_#datascience #dataanalyst #dataanalytics #dataanalystduo #statistics #onestopstatistics #onestopanalytics #sql #python #tableau"/>
    <n v="63"/>
    <d v="2023-07-17T00:00:00"/>
    <s v="https://www.instagram.com/reel/CuzLayGNHMV/"/>
    <x v="0"/>
    <m/>
    <s v="Lifetime"/>
    <n v="37084"/>
    <n v="32903"/>
    <n v="215"/>
    <n v="118"/>
    <n v="13587"/>
    <n v="1665"/>
    <n v="28"/>
    <n v="554"/>
    <x v="0"/>
    <x v="0"/>
    <n v="0.36638442454967102"/>
    <n v="1.8706500926967143E-2"/>
    <x v="3"/>
  </r>
  <r>
    <n v="1.79953053950769E+16"/>
    <n v="1.78414445699532E+16"/>
    <s v="dataanalystduo"/>
    <s v="Kalpesh Ghadigaonkar &amp; Aditi Gangar"/>
    <s v="@dataanalystduo | Best resources to learn Python. Both the courses are from Jose Portilla. _x000a__x000a_@udemy _x000a__x000a_#datascience #dataanalyst #dataanalytics #dataanalystduo #statistics #onestopstatistics #onestopanalytics #python #udemy #resources"/>
    <n v="9"/>
    <d v="2023-07-18T00:00:00"/>
    <s v="https://www.instagram.com/reel/Cu1ytTDuDoZ/"/>
    <x v="0"/>
    <m/>
    <s v="Lifetime"/>
    <n v="27261"/>
    <n v="22175"/>
    <n v="164"/>
    <n v="23"/>
    <n v="10937"/>
    <n v="949"/>
    <n v="5"/>
    <n v="859"/>
    <x v="1"/>
    <x v="0"/>
    <n v="0.40119584754777887"/>
    <n v="2.228861330326945E-2"/>
    <x v="4"/>
  </r>
  <r>
    <n v="1.79634401244213E+16"/>
    <n v="1.78414445699532E+16"/>
    <s v="dataanalystduo"/>
    <s v="Kalpesh Ghadigaonkar &amp; Aditi Gangar"/>
    <s v="@dataanalystduo | SQL Case Statements_x000a__x000a_#datascience #dataanalyst #dataanalytics #dataanalystduo #statistics #onestopstatistics #onestopanalytics #sql #casestatements #nuggetsofsql"/>
    <n v="0"/>
    <d v="2023-07-19T00:00:00"/>
    <s v="https://www.instagram.com/p/Cu4cpuZNwfj/"/>
    <x v="2"/>
    <m/>
    <s v="Lifetime"/>
    <n v="21299"/>
    <n v="20076"/>
    <n v="27"/>
    <n v="3"/>
    <n v="0"/>
    <n v="649"/>
    <n v="32"/>
    <n v="263"/>
    <x v="1"/>
    <x v="0"/>
    <n v="0"/>
    <n v="1.2091552102012354E-2"/>
    <x v="5"/>
  </r>
  <r>
    <n v="1.79931020661106E+16"/>
    <n v="1.78414445699532E+16"/>
    <s v="dataanalystduo"/>
    <s v="Kalpesh Ghadigaonkar &amp; Aditi Ganga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d v="2023-07-20T00:00:00"/>
    <s v="https://www.instagram.com/reel/Cu60dPVAIuw/"/>
    <x v="0"/>
    <m/>
    <s v="Lifetime"/>
    <n v="22606"/>
    <n v="18282"/>
    <n v="149"/>
    <n v="41"/>
    <n v="9285"/>
    <n v="804"/>
    <n v="9"/>
    <n v="496"/>
    <x v="0"/>
    <x v="0"/>
    <n v="0.41073166415995754"/>
    <n v="1.9937643583852971E-2"/>
    <x v="0"/>
  </r>
  <r>
    <n v="1.80202414575235E+16"/>
    <n v="1.78414445699532E+16"/>
    <s v="dataanalystduo"/>
    <s v="Kalpesh Ghadigaonkar &amp; Aditi Ganga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d v="2023-08-04T00:00:00"/>
    <s v="https://www.instagram.com/p/CqzZ87TL-Nd/"/>
    <x v="2"/>
    <m/>
    <s v="Lifetime"/>
    <n v="35057"/>
    <n v="31629"/>
    <n v="41"/>
    <n v="7"/>
    <n v="0"/>
    <n v="591"/>
    <n v="88"/>
    <n v="210"/>
    <x v="1"/>
    <x v="0"/>
    <n v="0"/>
    <n v="7.3508489044863895E-3"/>
    <x v="1"/>
  </r>
  <r>
    <n v="1.80007974737746E+16"/>
    <n v="1.78414445699532E+16"/>
    <s v="dataanalystduo"/>
    <s v="Kalpesh Ghadigaonkar &amp; Aditi Ganga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d v="2023-08-05T00:00:00"/>
    <s v="https://www.instagram.com/reel/Cr-8yiiLJ1N/"/>
    <x v="0"/>
    <m/>
    <s v="Lifetime"/>
    <n v="62193"/>
    <n v="51412"/>
    <n v="676"/>
    <n v="112"/>
    <n v="30262"/>
    <n v="1953"/>
    <n v="8"/>
    <n v="3550"/>
    <x v="2"/>
    <x v="0"/>
    <n v="0.48658209123213225"/>
    <n v="3.0085388625223683E-2"/>
    <x v="2"/>
  </r>
  <r>
    <n v="1.79376914096596E+16"/>
    <n v="1.78414445699532E+16"/>
    <s v="dataanalystduo"/>
    <s v="Kalpesh Ghadigaonkar &amp; Aditi Ganga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d v="2023-08-06T00:00:00"/>
    <s v="https://www.instagram.com/p/CtPDoCOPnfr/"/>
    <x v="2"/>
    <m/>
    <s v="Lifetime"/>
    <n v="14478"/>
    <n v="13062"/>
    <n v="23"/>
    <n v="3"/>
    <n v="0"/>
    <n v="186"/>
    <n v="27"/>
    <n v="72"/>
    <x v="1"/>
    <x v="0"/>
    <n v="0"/>
    <n v="5.8949624866023575E-3"/>
    <x v="6"/>
  </r>
  <r>
    <n v="1.82933279951375E+16"/>
    <n v="1.78414445699532E+16"/>
    <s v="dataanalystduo"/>
    <s v="Kalpesh Ghadigaonkar &amp; Aditi Ganga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d v="2023-08-09T00:00:00"/>
    <s v="https://www.instagram.com/reel/CvuKhgJsD0y/"/>
    <x v="0"/>
    <m/>
    <s v="Lifetime"/>
    <n v="9277"/>
    <n v="7816"/>
    <n v="4"/>
    <n v="15"/>
    <n v="13449"/>
    <n v="340"/>
    <n v="3"/>
    <n v="16"/>
    <x v="0"/>
    <x v="1"/>
    <n v="1.4497143473105529"/>
    <n v="1.1610798362333676E-2"/>
    <x v="5"/>
  </r>
  <r>
    <n v="1.78672645019327E+16"/>
    <n v="1.78414445699532E+16"/>
    <s v="dataanalystduo"/>
    <s v="Kalpesh Ghadigaonkar &amp; Aditi Ganga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d v="2023-08-13T00:00:00"/>
    <s v="https://www.instagram.com/reel/Cv4xXTptvZ9/"/>
    <x v="0"/>
    <m/>
    <s v="Lifetime"/>
    <n v="31921"/>
    <n v="29106"/>
    <n v="461"/>
    <n v="15"/>
    <n v="30811"/>
    <n v="1286"/>
    <n v="6"/>
    <n v="1352"/>
    <x v="0"/>
    <x v="0"/>
    <n v="0.96522665330033519"/>
    <n v="2.6669758812615955E-2"/>
    <x v="6"/>
  </r>
  <r>
    <n v="1.80243463606137E+16"/>
    <n v="1.78414445699532E+16"/>
    <s v="dataanalystduo"/>
    <s v="Kalpesh Ghadigaonkar &amp; Aditi Ganga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d v="2023-08-16T00:00:00"/>
    <s v="https://www.instagram.com/reel/CwAMtRPtXU0/"/>
    <x v="0"/>
    <m/>
    <s v="Lifetime"/>
    <n v="174471"/>
    <n v="161768"/>
    <n v="1878"/>
    <n v="2497"/>
    <n v="171834"/>
    <n v="5840"/>
    <n v="27"/>
    <n v="7252"/>
    <x v="2"/>
    <x v="0"/>
    <n v="0.98488574032360676"/>
    <n v="2.3176709856090202E-2"/>
    <x v="5"/>
  </r>
  <r>
    <n v="1.82731117331995E+16"/>
    <n v="1.78414445699532E+16"/>
    <s v="dataanalystduo"/>
    <s v="Kalpesh Ghadigaonkar &amp; Aditi Ganga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d v="2023-08-19T00:00:00"/>
    <s v="https://www.instagram.com/reel/CwH3jDtRZZN/"/>
    <x v="0"/>
    <m/>
    <s v="Lifetime"/>
    <n v="258864"/>
    <n v="236596"/>
    <n v="4252"/>
    <n v="1087"/>
    <n v="258615"/>
    <n v="7979"/>
    <n v="32"/>
    <n v="12359"/>
    <x v="2"/>
    <x v="0"/>
    <n v="0.9990381049508622"/>
    <n v="2.6016923363032341E-2"/>
    <x v="2"/>
  </r>
  <r>
    <n v="1.80078461328201E+16"/>
    <n v="1.78414445699532E+16"/>
    <s v="dataanalystduo"/>
    <s v="Kalpesh Ghadigaonkar &amp; Aditi Ganga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d v="2023-08-24T00:00:00"/>
    <s v="https://www.instagram.com/reel/CwVOaCCAu9R/"/>
    <x v="0"/>
    <m/>
    <s v="Lifetime"/>
    <n v="8085"/>
    <n v="7133"/>
    <n v="10"/>
    <n v="4"/>
    <n v="8120"/>
    <n v="255"/>
    <n v="4"/>
    <n v="43"/>
    <x v="0"/>
    <x v="1"/>
    <n v="1.0043290043290043"/>
    <n v="1.0935090424786206E-2"/>
    <x v="0"/>
  </r>
  <r>
    <n v="1.798327817317E+16"/>
    <n v="1.78414445699532E+16"/>
    <s v="dataanalystduo"/>
    <s v="Kalpesh Ghadigaonkar &amp; Aditi Ganga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d v="2023-08-27T00:00:00"/>
    <s v="https://www.instagram.com/reel/Cwci1C6gpQQ/"/>
    <x v="0"/>
    <m/>
    <s v="Lifetime"/>
    <n v="41113"/>
    <n v="35064"/>
    <n v="252"/>
    <n v="1"/>
    <n v="39907"/>
    <n v="1216"/>
    <n v="9"/>
    <n v="1580"/>
    <x v="1"/>
    <x v="0"/>
    <n v="0.97066621263347364"/>
    <n v="2.1795859000684464E-2"/>
    <x v="6"/>
  </r>
  <r>
    <n v="1.78764335909489E+16"/>
    <n v="1.78414445699532E+16"/>
    <s v="dataanalystduo"/>
    <s v="Kalpesh Ghadigaonkar &amp; Aditi Ganga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d v="2023-08-28T00:00:00"/>
    <s v="https://www.instagram.com/reel/CwfhdgaOsFq/"/>
    <x v="0"/>
    <m/>
    <s v="Lifetime"/>
    <n v="16253"/>
    <n v="12738"/>
    <n v="14"/>
    <n v="9"/>
    <n v="15531"/>
    <n v="531"/>
    <n v="9"/>
    <n v="96"/>
    <x v="0"/>
    <x v="0"/>
    <n v="0.95557743185873378"/>
    <n v="1.2757104726016643E-2"/>
    <x v="3"/>
  </r>
  <r>
    <n v="1.82485800252064E+16"/>
    <n v="1.78414445699532E+16"/>
    <s v="dataanalystduo"/>
    <s v="Kalpesh Ghadigaonkar &amp; Aditi Ganga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d v="2023-08-30T00:00:00"/>
    <s v="https://www.instagram.com/p/CwmXga9gq9q/"/>
    <x v="2"/>
    <m/>
    <s v="Lifetime"/>
    <n v="52939"/>
    <n v="48745"/>
    <n v="116"/>
    <n v="7"/>
    <n v="0"/>
    <n v="2943"/>
    <n v="17"/>
    <n v="1203"/>
    <x v="1"/>
    <x v="0"/>
    <n v="0"/>
    <n v="2.1945840599035801E-2"/>
    <x v="5"/>
  </r>
  <r>
    <n v="1.8018206245735E+16"/>
    <n v="1.78414445699532E+16"/>
    <s v="dataanalystduo"/>
    <s v="Kalpesh Ghadigaonkar &amp; Aditi Ganga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d v="2023-09-01T00:00:00"/>
    <s v="https://www.instagram.com/reel/CwpnwVDNOym/"/>
    <x v="0"/>
    <m/>
    <s v="Lifetime"/>
    <n v="15304"/>
    <n v="12137"/>
    <n v="29"/>
    <n v="2"/>
    <n v="14793"/>
    <n v="312"/>
    <n v="5"/>
    <n v="190"/>
    <x v="1"/>
    <x v="0"/>
    <n v="0.96661003659174072"/>
    <n v="1.1040619592980144E-2"/>
    <x v="1"/>
  </r>
  <r>
    <n v="1.80025197710202E+16"/>
    <n v="1.78414445699532E+16"/>
    <s v="dataanalystduo"/>
    <s v="Kalpesh Ghadigaonkar &amp; Aditi Ganga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d v="2023-09-16T00:00:00"/>
    <s v="https://www.instagram.com/reel/CxP6BDbrjLU/"/>
    <x v="0"/>
    <m/>
    <s v="Lifetime"/>
    <n v="33294"/>
    <n v="26820"/>
    <n v="125"/>
    <n v="4"/>
    <n v="31051"/>
    <n v="1194"/>
    <n v="41"/>
    <n v="901"/>
    <x v="1"/>
    <x v="0"/>
    <n v="0.93263050399471381"/>
    <n v="2.1075689783743475E-2"/>
    <x v="2"/>
  </r>
  <r>
    <n v="1.79013931138493E+16"/>
    <n v="1.78414445699532E+16"/>
    <s v="dataanalystduo"/>
    <s v="Kalpesh Ghadigaonkar &amp; Aditi Ganga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d v="2023-09-18T00:00:00"/>
    <s v="https://www.instagram.com/p/CxVM3swNzQl/"/>
    <x v="1"/>
    <m/>
    <s v="Lifetime"/>
    <n v="14518"/>
    <n v="11140"/>
    <n v="2"/>
    <n v="1"/>
    <n v="0"/>
    <n v="415"/>
    <n v="12"/>
    <n v="7"/>
    <x v="1"/>
    <x v="0"/>
    <n v="0"/>
    <n v="9.7845601436265701E-3"/>
    <x v="3"/>
  </r>
  <r>
    <n v="1.8027783802623E+16"/>
    <n v="1.78414445699532E+16"/>
    <s v="dataanalystduo"/>
    <s v="Kalpesh Ghadigaonkar &amp; Aditi Ganga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d v="2023-09-22T00:00:00"/>
    <s v="https://www.instagram.com/p/CxfoFVdg6H9/"/>
    <x v="2"/>
    <m/>
    <s v="Lifetime"/>
    <n v="7883"/>
    <n v="6999"/>
    <n v="4"/>
    <n v="1"/>
    <n v="0"/>
    <n v="165"/>
    <n v="1"/>
    <n v="31"/>
    <x v="1"/>
    <x v="0"/>
    <n v="0"/>
    <n v="7.1795970852978992E-3"/>
    <x v="1"/>
  </r>
  <r>
    <n v="1.8031582981606E+16"/>
    <n v="1.78414445699532E+16"/>
    <s v="dataanalystduo"/>
    <s v="Kalpesh Ghadigaonkar &amp; Aditi Ganga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d v="2023-09-26T00:00:00"/>
    <s v="https://www.instagram.com/reel/CxpxGCGNmT-/"/>
    <x v="0"/>
    <m/>
    <s v="Lifetime"/>
    <n v="15979"/>
    <n v="14230"/>
    <n v="60"/>
    <n v="8"/>
    <n v="15287"/>
    <n v="530"/>
    <n v="113"/>
    <n v="506"/>
    <x v="1"/>
    <x v="0"/>
    <n v="0.95669315977220104"/>
    <n v="2.1240337315530568E-2"/>
    <x v="4"/>
  </r>
  <r>
    <n v="1.80076561969482E+16"/>
    <n v="1.78414445699532E+16"/>
    <s v="dataanalystduo"/>
    <s v="Kalpesh Ghadigaonkar &amp; Aditi Ganga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d v="2023-09-27T00:00:00"/>
    <s v="https://www.instagram.com/reel/CxuWUVBtlq-/"/>
    <x v="0"/>
    <m/>
    <s v="Lifetime"/>
    <n v="8991"/>
    <n v="7013"/>
    <n v="5"/>
    <n v="3"/>
    <n v="8497"/>
    <n v="183"/>
    <n v="1"/>
    <n v="9"/>
    <x v="0"/>
    <x v="0"/>
    <n v="0.94505616727838948"/>
    <n v="7.0583202623698852E-3"/>
    <x v="5"/>
  </r>
  <r>
    <n v="1.80103724297974E+16"/>
    <n v="1.78414445699532E+16"/>
    <s v="dataanalystduo"/>
    <s v="Kalpesh Ghadigaonkar &amp; Aditi Ganga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d v="2023-09-30T00:00:00"/>
    <s v="https://www.instagram.com/p/Cx0eYC0PZzw/"/>
    <x v="1"/>
    <m/>
    <s v="Lifetime"/>
    <n v="109308"/>
    <n v="85641"/>
    <n v="2023"/>
    <n v="106"/>
    <n v="0"/>
    <n v="2905"/>
    <n v="25"/>
    <n v="7992"/>
    <x v="1"/>
    <x v="0"/>
    <n v="0"/>
    <n v="3.7788559218131498E-2"/>
    <x v="2"/>
  </r>
  <r>
    <n v="1.80772036154017E+16"/>
    <n v="1.78414445699532E+16"/>
    <s v="dataanalystduo"/>
    <s v="Kalpesh Ghadigaonkar &amp; Aditi Gangar"/>
    <s v="Box plots are my favourite type of plots but it has some disadvantages.. Comment below if you know of any disadvantages!_x000a__x000a_#data #ai #datavisualization #boxplot #dataanalytics #datastorytelling"/>
    <n v="73"/>
    <d v="2023-10-02T00:00:00"/>
    <s v="https://www.instagram.com/reel/Cx5VoYPt1Bq/"/>
    <x v="0"/>
    <m/>
    <s v="Lifetime"/>
    <n v="15816"/>
    <n v="12695"/>
    <n v="37"/>
    <n v="2"/>
    <n v="14847"/>
    <n v="776"/>
    <n v="26"/>
    <n v="169"/>
    <x v="0"/>
    <x v="0"/>
    <n v="0.93873292867981795"/>
    <n v="1.9850334777471446E-2"/>
    <x v="3"/>
  </r>
  <r>
    <n v="1.82756995931584E+16"/>
    <n v="1.78414445699532E+16"/>
    <s v="dataanalystduo"/>
    <s v="Kalpesh Ghadigaonkar &amp; Aditi Gangar"/>
    <s v="What else should I teach ? Comment below_x000a__x000a_@dataanalystduo x @datatodestiny _x000a__x000a_#data #dataanalyst #ai #datascience #job #learn #study #educate #datavisualization #graph #learning #learndatascience"/>
    <n v="76"/>
    <d v="2023-10-03T00:00:00"/>
    <s v="https://www.instagram.com/reel/Cx7-YRYNbWD/"/>
    <x v="0"/>
    <m/>
    <s v="Lifetime"/>
    <n v="14522"/>
    <n v="11596"/>
    <n v="56"/>
    <n v="10"/>
    <n v="14032"/>
    <n v="689"/>
    <n v="5"/>
    <n v="190"/>
    <x v="0"/>
    <x v="0"/>
    <n v="0.96625809117201489"/>
    <n v="2.0265608830631249E-2"/>
    <x v="4"/>
  </r>
  <r>
    <n v="1.80787469023982E+16"/>
    <n v="1.78414445699532E+16"/>
    <s v="dataanalystduo"/>
    <s v="Kalpesh Ghadigaonkar &amp; Aditi Gangar"/>
    <s v="Today I learned about Recursive CTEs. Which interview topics are you preparing for? _x000a__x000a_Follow @datatodestiny &amp; @dataanalystduo _x000a__x000a_#datascience #dataanalyst #dataanalytics #dataanalystduo #statistics #sql #sqlinterview #trending #database"/>
    <n v="55"/>
    <d v="2023-10-04T00:00:00"/>
    <s v="https://www.instagram.com/reel/Cx-nhMqvDAj/"/>
    <x v="0"/>
    <m/>
    <s v="Lifetime"/>
    <n v="78792"/>
    <n v="71678"/>
    <n v="712"/>
    <n v="886"/>
    <n v="76369"/>
    <n v="2817"/>
    <n v="58"/>
    <n v="2440"/>
    <x v="0"/>
    <x v="0"/>
    <n v="0.96924814702000206"/>
    <n v="2.1021094338569718E-2"/>
    <x v="5"/>
  </r>
  <r>
    <n v="1.78485825480509E+16"/>
    <n v="1.78414445699532E+16"/>
    <s v="dataanalystduo"/>
    <s v="Kalpesh Ghadigaonkar &amp; Aditi Gangar"/>
    <s v="What doubts you have about Data Analytics?_x000a__x000a_#datascience #dataanalyst #dataanalytics #dataanalystduo #statistics #onestopstatistics #onestopanalytics #sql #trending"/>
    <n v="38"/>
    <d v="2023-10-05T00:00:00"/>
    <s v="https://www.instagram.com/reel/CyBQ5K2vnq_/"/>
    <x v="0"/>
    <m/>
    <s v="Lifetime"/>
    <n v="19559"/>
    <n v="17381"/>
    <n v="112"/>
    <n v="5"/>
    <n v="18762"/>
    <n v="991"/>
    <n v="13"/>
    <n v="672"/>
    <x v="0"/>
    <x v="0"/>
    <n v="0.95925149547522881"/>
    <n v="2.5717737759622578E-2"/>
    <x v="0"/>
  </r>
  <r>
    <n v="1.8076059574374E+16"/>
    <n v="1.78414445699532E+16"/>
    <s v="dataanalystduo"/>
    <s v="Kalpesh Ghadigaonkar &amp; Aditi Ganga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d v="2023-10-06T00:00:00"/>
    <s v="https://www.instagram.com/reel/CyDoCpmtV8B/"/>
    <x v="0"/>
    <m/>
    <s v="Lifetime"/>
    <n v="23458"/>
    <n v="20069"/>
    <n v="217"/>
    <n v="1"/>
    <n v="22609"/>
    <n v="747"/>
    <n v="6"/>
    <n v="886"/>
    <x v="1"/>
    <x v="0"/>
    <n v="0.9638076562366783"/>
    <n v="2.3120235188599333E-2"/>
    <x v="1"/>
  </r>
  <r>
    <n v="1.7866410338963E+16"/>
    <n v="1.78414445699532E+16"/>
    <s v="dataanalystduo"/>
    <s v="Kalpesh Ghadigaonkar &amp; Aditi Gangar"/>
    <s v="Comment ‘Resource’ to learn more about Materialized View 🤝🏼_x000a__x000a_@datatodestiny X @dataanalystduo _x000a__x000a_#datascience #dataanalyst #dataanalytics #dataanalystduo #statistics #onestopstatistics #onestopanalytics #sql"/>
    <n v="51"/>
    <d v="2023-10-09T00:00:00"/>
    <s v="https://www.instagram.com/reel/CyLgVlmrz7A/"/>
    <x v="0"/>
    <m/>
    <s v="Lifetime"/>
    <n v="33700"/>
    <n v="31115"/>
    <n v="184"/>
    <n v="17"/>
    <n v="32074"/>
    <n v="1502"/>
    <n v="91"/>
    <n v="878"/>
    <x v="0"/>
    <x v="0"/>
    <n v="0.9517507418397626"/>
    <n v="2.1332154909207778E-2"/>
    <x v="3"/>
  </r>
  <r>
    <n v="1.79895474353584E+16"/>
    <n v="1.78414445699532E+16"/>
    <s v="dataanalystduo"/>
    <s v="Kalpesh Ghadigaonkar &amp; Aditi Gangar"/>
    <s v="Sound on 🔉 If you have any doubts about breaking into Data you can comment below 👇🏼 _x000a_#datascience #job #firstjob #data #datascience #career #hardwork #sql #python #stats #hardworking"/>
    <n v="10"/>
    <d v="2023-10-10T00:00:00"/>
    <s v="https://www.instagram.com/reel/CyOHn3aNBO5/"/>
    <x v="0"/>
    <m/>
    <s v="Lifetime"/>
    <n v="23876"/>
    <n v="19536"/>
    <n v="7"/>
    <n v="4"/>
    <n v="22829"/>
    <n v="938"/>
    <n v="25"/>
    <n v="60"/>
    <x v="1"/>
    <x v="0"/>
    <n v="0.95614843357346291"/>
    <n v="1.3180794430794431E-2"/>
    <x v="4"/>
  </r>
  <r>
    <n v="1.80080020489823E+16"/>
    <n v="1.78414445699532E+16"/>
    <s v="dataanalystduo"/>
    <s v="Kalpesh Ghadigaonkar &amp; Aditi Ganga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d v="2023-10-11T00:00:00"/>
    <s v="https://www.instagram.com/reel/CyQjIHStnDa/"/>
    <x v="0"/>
    <m/>
    <s v="Lifetime"/>
    <n v="21033"/>
    <n v="19239"/>
    <n v="90"/>
    <n v="11"/>
    <n v="20177"/>
    <n v="471"/>
    <n v="3"/>
    <n v="539"/>
    <x v="1"/>
    <x v="0"/>
    <n v="0.9593020491608425"/>
    <n v="1.4332865533551641E-2"/>
    <x v="5"/>
  </r>
  <r>
    <n v="1.80554533154667E+16"/>
    <n v="1.78414445699532E+16"/>
    <s v="dataanalystduo"/>
    <s v="Kalpesh Ghadigaonkar &amp; Aditi Gangar"/>
    <s v="Share your stress moments during the interview in the comments below 👇🏼 _x000a__x000a_#interview #job #jobsearch #jobs #analytics #datadcience #sql #python #casestudy #nervous #stress #joy #jobopportunity #jobseekers"/>
    <n v="45"/>
    <d v="2023-10-13T00:00:00"/>
    <s v="https://www.instagram.com/reel/CyV7vbztAdg/"/>
    <x v="0"/>
    <m/>
    <s v="Lifetime"/>
    <n v="15213"/>
    <n v="13619"/>
    <n v="19"/>
    <n v="3"/>
    <n v="14132"/>
    <n v="723"/>
    <n v="23"/>
    <n v="141"/>
    <x v="0"/>
    <x v="0"/>
    <n v="0.92894235193584429"/>
    <n v="1.6631177032087524E-2"/>
    <x v="1"/>
  </r>
  <r>
    <n v="1.80007644799832E+16"/>
    <n v="1.78414445699532E+16"/>
    <s v="dataanalystduo"/>
    <s v="Kalpesh Ghadigaonkar &amp; Aditi Gangar"/>
    <s v="I hope you’ll found it helpful? Do follow @datatodestiny &amp; @dataanalystduo _x000a__x000a_#stats #statistics #data #dataanalytics #ai #ml #datascience #datatodestiny #love #math #education #learning #reel #informationalreel"/>
    <n v="73"/>
    <d v="2023-10-14T00:00:00"/>
    <s v="https://www.instagram.com/reel/CyYizYxNc3U/"/>
    <x v="0"/>
    <m/>
    <s v="Lifetime"/>
    <n v="11510"/>
    <n v="8673"/>
    <n v="30"/>
    <n v="3"/>
    <n v="12382"/>
    <n v="447"/>
    <n v="20"/>
    <n v="107"/>
    <x v="0"/>
    <x v="1"/>
    <n v="1.0757602085143354"/>
    <n v="1.7410353972097312E-2"/>
    <x v="2"/>
  </r>
  <r>
    <n v="1.78944644189109E+16"/>
    <n v="1.78414445699532E+16"/>
    <s v="dataanalystduo"/>
    <s v="Kalpesh Ghadigaonkar &amp; Aditi Gangar"/>
    <s v="Finding a project objective can be tricky. Hope this tip helped.. 🫶🏼 All the best _x000a__x000a_#data #tip #trick #portfolio #job #project #sql #python #ai"/>
    <n v="83"/>
    <d v="2023-10-15T00:00:00"/>
    <s v="https://www.instagram.com/reel/CybBtJnvAaT/"/>
    <x v="0"/>
    <m/>
    <s v="Lifetime"/>
    <n v="13486"/>
    <n v="11510"/>
    <n v="63"/>
    <n v="2"/>
    <n v="12378"/>
    <n v="655"/>
    <n v="17"/>
    <n v="282"/>
    <x v="0"/>
    <x v="0"/>
    <n v="0.91784072371348069"/>
    <n v="2.2089487402258908E-2"/>
    <x v="6"/>
  </r>
  <r>
    <n v="1.80059007830105E+16"/>
    <n v="1.78414445699532E+16"/>
    <s v="dataanalystduo"/>
    <s v="Kalpesh Ghadigaonkar &amp; Aditi Ganga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d v="2023-10-16T00:00:00"/>
    <s v="https://www.instagram.com/reel/Cydbg8JtWC5/"/>
    <x v="0"/>
    <m/>
    <s v="Lifetime"/>
    <n v="12690"/>
    <n v="9768"/>
    <n v="27"/>
    <n v="0"/>
    <n v="11570"/>
    <n v="450"/>
    <n v="14"/>
    <n v="171"/>
    <x v="2"/>
    <x v="0"/>
    <n v="0.91174152876280534"/>
    <n v="1.6943079443079441E-2"/>
    <x v="3"/>
  </r>
  <r>
    <n v="1.839565738001E+16"/>
    <n v="1.78414445699532E+16"/>
    <s v="dataanalystduo"/>
    <s v="Kalpesh Ghadigaonkar &amp; Aditi Gangar"/>
    <s v="PS: Nothing is sponsored 😛_x000a__x000a_Follow @dataanalystduo x @datatodestiny _x000a__x000a_#datascience #dataanalytics #dataanalyst #setup #pcsetup"/>
    <n v="56"/>
    <d v="2023-10-17T00:00:00"/>
    <s v="https://www.instagram.com/reel/CygIikxvfp5/"/>
    <x v="0"/>
    <m/>
    <s v="Lifetime"/>
    <n v="18740"/>
    <n v="15097"/>
    <n v="11"/>
    <n v="1"/>
    <n v="16933"/>
    <n v="674"/>
    <n v="22"/>
    <n v="68"/>
    <x v="0"/>
    <x v="0"/>
    <n v="0.90357524012806834"/>
    <n v="1.2833675564681724E-2"/>
    <x v="4"/>
  </r>
  <r>
    <n v="1.79156351758106E+16"/>
    <n v="1.78414445699532E+16"/>
    <s v="dataanalystduo"/>
    <s v="Kalpesh Ghadigaonkar &amp; Aditi Gangar"/>
    <s v="Why statistics is important?_x000a__x000a_Follow @dataanalystduo x @datatodestiny_x000a__x000a_#datascience #dataanalyst #dataanalytics #dataanalystduo #statistics #onestopstatistics #onestopanalytics #sql #python #coding #trendingreels"/>
    <n v="20"/>
    <d v="2023-10-18T00:00:00"/>
    <s v="https://www.instagram.com/reel/Cyiq8JOv9Nm/"/>
    <x v="0"/>
    <m/>
    <s v="Lifetime"/>
    <n v="10339"/>
    <n v="8784"/>
    <n v="73"/>
    <n v="3"/>
    <n v="9334"/>
    <n v="423"/>
    <n v="2"/>
    <n v="165"/>
    <x v="2"/>
    <x v="0"/>
    <n v="0.90279524131927658"/>
    <n v="1.886953551912568E-2"/>
    <x v="5"/>
  </r>
  <r>
    <n v="1.80299413487168E+16"/>
    <n v="1.78414445699532E+16"/>
    <s v="dataanalystduo"/>
    <s v="Kalpesh Ghadigaonkar &amp; Aditi Ganga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d v="2023-10-19T00:00:00"/>
    <s v="https://www.instagram.com/reel/CylbqZqvMzn/"/>
    <x v="0"/>
    <m/>
    <s v="Lifetime"/>
    <n v="31735"/>
    <n v="28745"/>
    <n v="305"/>
    <n v="33"/>
    <n v="28797"/>
    <n v="933"/>
    <n v="14"/>
    <n v="1237"/>
    <x v="2"/>
    <x v="0"/>
    <n v="0.90742082873798646"/>
    <n v="2.1647242998782398E-2"/>
    <x v="0"/>
  </r>
  <r>
    <n v="1.78597499070285E+16"/>
    <n v="1.78414445699532E+16"/>
    <s v="dataanalystduo"/>
    <s v="Kalpesh Ghadigaonkar &amp; Aditi Ganga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d v="2023-10-20T00:00:00"/>
    <s v="https://www.instagram.com/p/Cyn7d0uveoy/"/>
    <x v="2"/>
    <m/>
    <s v="Lifetime"/>
    <n v="8518"/>
    <n v="7025"/>
    <n v="6"/>
    <n v="0"/>
    <n v="0"/>
    <n v="135"/>
    <n v="3"/>
    <n v="48"/>
    <x v="1"/>
    <x v="0"/>
    <n v="0"/>
    <n v="6.8327402135231318E-3"/>
    <x v="1"/>
  </r>
  <r>
    <n v="1.79212515717186E+16"/>
    <n v="1.78414445699532E+16"/>
    <s v="dataanalystduo"/>
    <s v="Kalpesh Ghadigaonkar &amp; Aditi Gangar"/>
    <s v="The most frequently asked SQL concepts during the interview.. If you want to learn Data Analytics with us just comment below ‘learn’ or dm us ☺️_x000a__x000a_#data #sql #learn #upskilling #learning #educating #dataanalytics #datasciences #datastorytelling"/>
    <n v="8"/>
    <d v="2023-10-23T00:00:00"/>
    <s v="https://www.instagram.com/reel/CyvfrJyPLY6/"/>
    <x v="0"/>
    <m/>
    <s v="Lifetime"/>
    <n v="17614"/>
    <n v="15394"/>
    <n v="135"/>
    <n v="2"/>
    <n v="15683"/>
    <n v="609"/>
    <n v="7"/>
    <n v="901"/>
    <x v="1"/>
    <x v="0"/>
    <n v="0.89037129556034977"/>
    <n v="2.6828634532934909E-2"/>
    <x v="3"/>
  </r>
  <r>
    <n v="1.7985558860261E+16"/>
    <n v="1.78414445699532E+16"/>
    <s v="dataanalystduo"/>
    <s v="Kalpesh Ghadigaonkar &amp; Aditi Ganga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d v="2023-10-24T00:00:00"/>
    <s v="https://www.instagram.com/reel/CyyHTwbv0aw/"/>
    <x v="0"/>
    <m/>
    <s v="Lifetime"/>
    <n v="14284"/>
    <n v="10779"/>
    <n v="17"/>
    <n v="0"/>
    <n v="12688"/>
    <n v="450"/>
    <n v="11"/>
    <n v="38"/>
    <x v="0"/>
    <x v="0"/>
    <n v="0.88826659199103897"/>
    <n v="1.1967715001391594E-2"/>
    <x v="4"/>
  </r>
  <r>
    <n v="1.79856092844353E+16"/>
    <n v="1.78414445699532E+16"/>
    <s v="dataanalystduo"/>
    <s v="Kalpesh Ghadigaonkar &amp; Aditi Gangar"/>
    <s v="Ye bhi kar lo.. _x000a__x000a_#reel #funny #datascience #meme #dataanalytics"/>
    <n v="7"/>
    <d v="2023-10-25T00:00:00"/>
    <s v="https://www.instagram.com/reel/Cy0fy75vshN/"/>
    <x v="0"/>
    <m/>
    <s v="Lifetime"/>
    <n v="15897"/>
    <n v="13580"/>
    <n v="36"/>
    <n v="3"/>
    <n v="14485"/>
    <n v="612"/>
    <n v="16"/>
    <n v="51"/>
    <x v="1"/>
    <x v="0"/>
    <n v="0.91117820972510533"/>
    <n v="1.3162739322533137E-2"/>
    <x v="5"/>
  </r>
  <r>
    <n v="1.80419469404965E+16"/>
    <n v="1.78414445699532E+16"/>
    <s v="dataanalystduo"/>
    <s v="Kalpesh Ghadigaonkar &amp; Aditi Gangar"/>
    <s v="Comment below if you’re interested in Statistics with Python workshop! _x000a__x000a_We will send you the link. _x000a__x000a_Over 500+ folks have already taken this course and given a rating of 4.9/5. _x000a__x000a_#datascience #dataanalytics #statistics #workshop #trending"/>
    <n v="28"/>
    <d v="2023-10-26T00:00:00"/>
    <s v="https://www.instagram.com/reel/Cy3KdK-t6bk/"/>
    <x v="0"/>
    <m/>
    <s v="Lifetime"/>
    <n v="37991"/>
    <n v="34714"/>
    <n v="156"/>
    <n v="10"/>
    <n v="35122"/>
    <n v="1579"/>
    <n v="289"/>
    <n v="905"/>
    <x v="2"/>
    <x v="0"/>
    <n v="0.92448211418493853"/>
    <n v="2.1093795010658521E-2"/>
    <x v="0"/>
  </r>
  <r>
    <n v="1.79981118142256E+16"/>
    <n v="1.78414445699532E+16"/>
    <s v="dataanalystduo"/>
    <s v="Kalpesh Ghadigaonkar &amp; Aditi Gangar"/>
    <s v="R or Python ?_x000a__x000a_Follow @dataanalystduo x @datatodestiny _x000a__x000a_#r #python #rprogramming #datascience #dataanalytics #trending"/>
    <n v="19"/>
    <d v="2023-10-27T00:00:00"/>
    <s v="https://www.instagram.com/reel/Cy55_Eity51/"/>
    <x v="0"/>
    <m/>
    <s v="Lifetime"/>
    <n v="5962"/>
    <n v="5573"/>
    <n v="13"/>
    <n v="0"/>
    <n v="6129"/>
    <n v="314"/>
    <n v="1"/>
    <n v="62"/>
    <x v="2"/>
    <x v="1"/>
    <n v="1.0280107346528011"/>
    <n v="1.7495065494347747E-2"/>
    <x v="1"/>
  </r>
  <r>
    <n v="1.82442853422307E+16"/>
    <n v="1.78414445699532E+16"/>
    <s v="dataanalystduo"/>
    <s v="Kalpesh Ghadigaonkar &amp; Aditi Gangar | Data Analytics"/>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n v="0"/>
    <d v="2023-11-01T00:00:00"/>
    <s v="https://www.instagram.com/p/CzGVdqtggph/"/>
    <x v="1"/>
    <m/>
    <s v="Lifetime"/>
    <n v="12135"/>
    <n v="10023"/>
    <n v="3"/>
    <n v="1"/>
    <m/>
    <n v="387"/>
    <n v="6"/>
    <n v="35"/>
    <x v="1"/>
    <x v="0"/>
    <n v="0"/>
    <n v="1.0750274368951412E-2"/>
    <x v="5"/>
  </r>
  <r>
    <n v="1.78552510350329E+16"/>
    <n v="1.78414445699532E+16"/>
    <s v="dataanalystduo"/>
    <s v="Kalpesh Ghadigaonkar &amp; Aditi Gangar | Data Analytics"/>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n v="35"/>
    <d v="2023-11-02T00:00:00"/>
    <s v="https://www.instagram.com/reel/CzJGAAfPidp/"/>
    <x v="0"/>
    <m/>
    <s v="Lifetime"/>
    <n v="15885"/>
    <n v="13674"/>
    <n v="73"/>
    <n v="3"/>
    <n v="22486"/>
    <n v="526"/>
    <n v="14"/>
    <n v="313"/>
    <x v="0"/>
    <x v="1"/>
    <n v="1.4155492603084672"/>
    <n v="1.6929940032177855E-2"/>
    <x v="0"/>
  </r>
  <r>
    <n v="1.79228511297178E+16"/>
    <n v="1.78414445699532E+16"/>
    <s v="dataanalystduo"/>
    <s v="Kalpesh Ghadigaonkar &amp; Aditi Gangar | Data Analytics"/>
    <s v="Just believe in yourself. You’ll get there. 💪🏻_x000a__x000a_#datascience #dataanalytics #vlog #trending"/>
    <n v="32"/>
    <d v="2023-11-04T00:00:00"/>
    <s v="https://www.instagram.com/reel/CzOUaAZtmcC/"/>
    <x v="0"/>
    <m/>
    <s v="Lifetime"/>
    <n v="8627"/>
    <n v="7994"/>
    <n v="4"/>
    <n v="2"/>
    <n v="13472"/>
    <n v="320"/>
    <n v="10"/>
    <n v="17"/>
    <x v="0"/>
    <x v="1"/>
    <n v="1.5616089022835284"/>
    <n v="1.0976982737052788E-2"/>
    <x v="2"/>
  </r>
  <r>
    <n v="1.80019191055076E+16"/>
    <n v="1.78414445699532E+16"/>
    <s v="dataanalystduo"/>
    <s v="Kalpesh Ghadigaonkar &amp; Aditi Gangar | Data Analytics"/>
    <s v="🔍 Dive into the world of SQL with top-notch resources designed to escalate your confidence in SQL! 🚀_x000a__x000a_1️⃣ LeetCode_x000a_2️⃣ HackerRank_x000a_3️⃣ Strata Scratch_x000a_4️⃣ W3Schools SQL Exercises_x000a_5️⃣ Data Lemur"/>
    <n v="4"/>
    <d v="2023-11-07T00:00:00"/>
    <s v="https://www.instagram.com/reel/CzWOofxva93/"/>
    <x v="0"/>
    <m/>
    <s v="Lifetime"/>
    <n v="17080"/>
    <n v="15343"/>
    <n v="135"/>
    <n v="12"/>
    <n v="30152"/>
    <n v="522"/>
    <n v="1"/>
    <n v="644"/>
    <x v="1"/>
    <x v="1"/>
    <n v="1.7653395784543326"/>
    <n v="2.121488626735319E-2"/>
    <x v="4"/>
  </r>
  <r>
    <n v="1.81633282962883E+16"/>
    <n v="1.78414445699532E+16"/>
    <s v="dataanalystduo"/>
    <s v="Kalpesh Ghadigaonkar &amp; Aditi Gangar | Data Analytics"/>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n v="31"/>
    <d v="2023-11-08T00:00:00"/>
    <s v="https://www.instagram.com/reel/CzYrW9tPWvk/"/>
    <x v="0"/>
    <m/>
    <s v="Lifetime"/>
    <n v="68862"/>
    <n v="63502"/>
    <n v="974"/>
    <n v="495"/>
    <n v="87514"/>
    <n v="2818"/>
    <n v="48"/>
    <n v="3106"/>
    <x v="0"/>
    <x v="1"/>
    <n v="1.2708605617031163"/>
    <n v="2.7345595414317657E-2"/>
    <x v="5"/>
  </r>
  <r>
    <n v="1.79843524435282E+16"/>
    <n v="1.78414445699532E+16"/>
    <s v="dataanalystduo"/>
    <s v="Kalpesh Ghadigaonkar &amp; Aditi Gangar | Data Analytics"/>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n v="45"/>
    <d v="2023-11-10T00:00:00"/>
    <s v="https://www.instagram.com/reel/Czdv378Nnaw/"/>
    <x v="0"/>
    <m/>
    <s v="Lifetime"/>
    <n v="23579"/>
    <n v="19997"/>
    <n v="98"/>
    <n v="46"/>
    <n v="31954"/>
    <n v="1181"/>
    <n v="14"/>
    <n v="410"/>
    <x v="0"/>
    <x v="1"/>
    <n v="1.3551889393104033"/>
    <n v="2.1290693604040605E-2"/>
    <x v="1"/>
  </r>
  <r>
    <n v="1.82038403382761E+16"/>
    <n v="1.78414445699532E+16"/>
    <s v="dataanalystduo"/>
    <s v="Kalpesh Ghadigaonkar &amp; Aditi Gangar | Data Analytics"/>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n v="41"/>
    <d v="2023-11-12T00:00:00"/>
    <s v="https://www.instagram.com/reel/Czi7jptNiVd/"/>
    <x v="0"/>
    <m/>
    <s v="Lifetime"/>
    <n v="12102"/>
    <n v="10240"/>
    <n v="40"/>
    <n v="13"/>
    <n v="16373"/>
    <n v="390"/>
    <n v="0"/>
    <n v="151"/>
    <x v="0"/>
    <x v="1"/>
    <n v="1.3529168732440919"/>
    <n v="1.41845703125E-2"/>
    <x v="6"/>
  </r>
  <r>
    <n v="1.8008001253901E+16"/>
    <n v="1.78414445699532E+16"/>
    <s v="dataanalystduo"/>
    <s v="Kalpesh Ghadigaonkar &amp; Aditi Gangar | Data Analytics"/>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n v="38"/>
    <d v="2023-11-14T00:00:00"/>
    <s v="https://www.instagram.com/reel/CzoP-LON7rQ/"/>
    <x v="0"/>
    <m/>
    <s v="Lifetime"/>
    <n v="15810"/>
    <n v="13317"/>
    <n v="112"/>
    <n v="6"/>
    <n v="20720"/>
    <n v="452"/>
    <n v="2"/>
    <n v="384"/>
    <x v="0"/>
    <x v="1"/>
    <n v="1.3105629348513599"/>
    <n v="1.7834347075167081E-2"/>
    <x v="4"/>
  </r>
  <r>
    <n v="1.83948443620371E+16"/>
    <n v="1.78414445699532E+16"/>
    <s v="dataanalystduo"/>
    <s v="Kalpesh Ghadigaonkar &amp; Aditi Gangar | Data Analytics"/>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n v="36"/>
    <d v="2023-11-16T00:00:00"/>
    <s v="https://www.instagram.com/reel/CztWxlFrnfB/"/>
    <x v="0"/>
    <m/>
    <s v="Lifetime"/>
    <n v="10540"/>
    <n v="8915"/>
    <n v="19"/>
    <n v="2"/>
    <n v="13353"/>
    <n v="162"/>
    <n v="1"/>
    <n v="40"/>
    <x v="0"/>
    <x v="1"/>
    <n v="1.2668880455407969"/>
    <n v="6.2254627033090293E-3"/>
    <x v="0"/>
  </r>
  <r>
    <n v="1.79873630843069E+16"/>
    <n v="1.78414445699532E+16"/>
    <s v="dataanalystduo"/>
    <s v="Kalpesh Ghadigaonkar &amp; Aditi Gangar | Data Analytics"/>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n v="49"/>
    <d v="2023-11-23T00:00:00"/>
    <s v="https://www.instagram.com/reel/Cz_RXftrNHT/"/>
    <x v="0"/>
    <m/>
    <s v="Lifetime"/>
    <n v="23439"/>
    <n v="19092"/>
    <n v="114"/>
    <n v="60"/>
    <n v="33007"/>
    <n v="995"/>
    <n v="7"/>
    <n v="268"/>
    <x v="0"/>
    <x v="1"/>
    <n v="1.4082085413200223"/>
    <n v="1.8122773936727423E-2"/>
    <x v="0"/>
  </r>
  <r>
    <n v="1.79788465854088E+16"/>
    <n v="1.78414445699532E+16"/>
    <s v="dataanalystduo"/>
    <s v="Kalpesh Ghadigaonkar &amp; Aditi Gangar | Data Analytics"/>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n v="42"/>
    <d v="2023-11-24T00:00:00"/>
    <s v="https://www.instagram.com/reel/C0B4MqXNkRa/"/>
    <x v="0"/>
    <m/>
    <s v="Lifetime"/>
    <n v="26701"/>
    <n v="22401"/>
    <n v="100"/>
    <n v="66"/>
    <n v="33842"/>
    <n v="1077"/>
    <n v="8"/>
    <n v="428"/>
    <x v="0"/>
    <x v="1"/>
    <n v="1.2674431669225872"/>
    <n v="1.8001428507655907E-2"/>
    <x v="1"/>
  </r>
  <r>
    <n v="1.80414956895742E+16"/>
    <n v="1.78414445699532E+16"/>
    <s v="dataanalystduo"/>
    <s v="Kalpesh Ghadigaonkar &amp; Aditi Gangar | Data Analytics"/>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n v="45"/>
    <d v="2023-11-26T00:00:00"/>
    <s v="https://www.instagram.com/reel/C0G_yQerF5G/"/>
    <x v="0"/>
    <m/>
    <s v="Lifetime"/>
    <n v="16494"/>
    <n v="14078"/>
    <n v="29"/>
    <n v="48"/>
    <n v="20328"/>
    <n v="419"/>
    <n v="5"/>
    <n v="112"/>
    <x v="0"/>
    <x v="1"/>
    <n v="1.2324481629683521"/>
    <n v="1.0033385424065918E-2"/>
    <x v="6"/>
  </r>
  <r>
    <n v="1.80313022866688E+16"/>
    <n v="1.78414445699532E+16"/>
    <s v="dataanalystduo"/>
    <s v="Kalpesh Ghadigaonkar &amp; Aditi Gangar | Data Analytics"/>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n v="50"/>
    <d v="2023-11-28T00:00:00"/>
    <s v="https://www.instagram.com/reel/C0MJSwANlb1/"/>
    <x v="0"/>
    <m/>
    <s v="Lifetime"/>
    <n v="20818"/>
    <n v="16941"/>
    <n v="29"/>
    <n v="46"/>
    <n v="25884"/>
    <n v="638"/>
    <n v="10"/>
    <n v="123"/>
    <x v="0"/>
    <x v="1"/>
    <n v="1.2433471034681525"/>
    <n v="1.1805678531373591E-2"/>
    <x v="4"/>
  </r>
  <r>
    <n v="1.80029927092251E+16"/>
    <n v="1.78414445699532E+16"/>
    <s v="dataanalystduo"/>
    <s v="Kalpesh Ghadigaonkar &amp; Aditi Gangar | Data Analytics"/>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n v="10"/>
    <d v="2023-12-07T00:00:00"/>
    <s v="https://www.instagram.com/reel/C0jhVgrtILV/"/>
    <x v="0"/>
    <m/>
    <s v="Lifetime"/>
    <n v="1938154"/>
    <n v="1862853"/>
    <n v="18578"/>
    <n v="11936"/>
    <n v="2735077"/>
    <n v="38901"/>
    <n v="188"/>
    <n v="46882"/>
    <x v="1"/>
    <x v="1"/>
    <n v="1.4111763048756703"/>
    <n v="1.4030763565348419E-2"/>
    <x v="0"/>
  </r>
  <r>
    <n v="1.8040270624551E+16"/>
    <n v="1.78414445699532E+16"/>
    <s v="dataanalystduo"/>
    <s v="Kalpesh Ghadigaonkar &amp; Aditi Gangar | Data Analytics"/>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n v="7"/>
    <d v="2023-12-08T00:00:00"/>
    <s v="https://www.instagram.com/reel/C0mCYy4NsXm/"/>
    <x v="0"/>
    <m/>
    <s v="Lifetime"/>
    <n v="283346"/>
    <n v="265645"/>
    <n v="3089"/>
    <n v="2126"/>
    <n v="395432"/>
    <n v="5882"/>
    <n v="122"/>
    <n v="9013"/>
    <x v="1"/>
    <x v="1"/>
    <n v="1.3955799623075675"/>
    <n v="1.7039658190442133E-2"/>
    <x v="1"/>
  </r>
  <r>
    <n v="1.80153717738587E+16"/>
    <n v="1.78414445699532E+16"/>
    <s v="dataanalystduo"/>
    <s v="Kalpesh Ghadigaonkar &amp; Aditi Gangar | Data Analytics"/>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n v="8"/>
    <d v="2023-12-09T00:00:00"/>
    <s v="https://www.instagram.com/reel/C0olIt-rjJD/"/>
    <x v="0"/>
    <m/>
    <s v="Lifetime"/>
    <n v="98522"/>
    <n v="90606"/>
    <n v="1158"/>
    <n v="528"/>
    <n v="142552"/>
    <n v="2195"/>
    <n v="12"/>
    <n v="3346"/>
    <x v="1"/>
    <x v="1"/>
    <n v="1.4469052597389416"/>
    <n v="1.8516985630090722E-2"/>
    <x v="2"/>
  </r>
  <r>
    <n v="1.80480285105581E+16"/>
    <n v="1.78414445699532E+16"/>
    <s v="dataanalystduo"/>
    <s v="Kalpesh Ghadigaonkar &amp; Aditi Gangar | Data Analytics"/>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n v="11"/>
    <d v="2023-12-10T00:00:00"/>
    <s v="https://www.instagram.com/reel/C0rTRF_vPR0/"/>
    <x v="0"/>
    <m/>
    <s v="Lifetime"/>
    <n v="77522"/>
    <n v="69402"/>
    <n v="826"/>
    <n v="366"/>
    <n v="102350"/>
    <n v="1758"/>
    <n v="15"/>
    <n v="2491"/>
    <x v="2"/>
    <x v="1"/>
    <n v="1.3202703748613296"/>
    <n v="1.8335206478199473E-2"/>
    <x v="6"/>
  </r>
  <r>
    <n v="1.83996017770013E+16"/>
    <n v="1.78414445699532E+16"/>
    <s v="dataanalystduo"/>
    <s v="Kalpesh Ghadigaonkar &amp; Aditi Gangar | Data Analytics"/>
    <s v="Apply your skills to real-world datasets and projects. _x000a__x000a_Elevate your data game with Python, Pandas, and NumPy in 2024!_x000a__x000a_#python #dataanalyst #dataanalytics #datascience"/>
    <n v="6"/>
    <d v="2023-12-11T00:00:00"/>
    <s v="https://www.instagram.com/reel/C0t38I0tJ1O/"/>
    <x v="0"/>
    <m/>
    <s v="Lifetime"/>
    <n v="55614"/>
    <n v="48226"/>
    <n v="320"/>
    <n v="128"/>
    <n v="81083"/>
    <n v="1437"/>
    <n v="9"/>
    <n v="1644"/>
    <x v="1"/>
    <x v="1"/>
    <n v="1.4579602258424138"/>
    <n v="1.7677186579853191E-2"/>
    <x v="3"/>
  </r>
  <r>
    <n v="1.79107581178538E+16"/>
    <n v="1.78414445699532E+16"/>
    <s v="dataanalystduo"/>
    <s v="Kalpesh Ghadigaonkar &amp; Aditi Gangar | Data Analytics"/>
    <s v="New batch of Simplified Statistics starts next Monday. DM for offer on the course. _x000a__x000a_#statistics #dataanalytics #datascience #dataanalyst"/>
    <n v="9"/>
    <d v="2023-12-12T00:00:00"/>
    <s v="https://www.instagram.com/reel/C0wN6_ONHVE/"/>
    <x v="0"/>
    <m/>
    <s v="Lifetime"/>
    <n v="100272"/>
    <n v="97188"/>
    <n v="776"/>
    <n v="552"/>
    <n v="143938"/>
    <n v="2535"/>
    <n v="16"/>
    <n v="2457"/>
    <x v="1"/>
    <x v="1"/>
    <n v="1.4354755066219882"/>
    <n v="1.4878380046919373E-2"/>
    <x v="4"/>
  </r>
  <r>
    <n v="1.8043097713599E+16"/>
    <n v="1.78414445699532E+16"/>
    <s v="dataanalystduo"/>
    <s v="Kalpesh Ghadigaonkar &amp; Aditi Gangar | Data Analytics"/>
    <s v="Save &amp; Share! _x000a__x000a_25% OFF on all the courses! _x000a__x000a_SQL - 16th Dec - sql25_x000a_Statistics - 18th Dec - stats25_x000a_Data Analytics Bootcamp - 31st Dec - cohort25_x000a__x000a_#dataanalytics #dataanalyst #python #sql #statistics #powerbi #excel"/>
    <n v="11"/>
    <d v="2023-12-13T00:00:00"/>
    <s v="https://www.instagram.com/reel/C0zG8fntZrF/"/>
    <x v="0"/>
    <m/>
    <s v="Lifetime"/>
    <n v="22369"/>
    <n v="20466"/>
    <n v="186"/>
    <n v="65"/>
    <n v="33846"/>
    <n v="574"/>
    <n v="10"/>
    <n v="746"/>
    <x v="2"/>
    <x v="1"/>
    <n v="1.513076132147168"/>
    <n v="1.8518518518518517E-2"/>
    <x v="5"/>
  </r>
  <r>
    <n v="1.7988210842322E+16"/>
    <n v="1.78414445699532E+16"/>
    <s v="dataanalystduo"/>
    <s v="Kalpesh Ghadigaonkar &amp; Aditi Gangar | Data Analytics"/>
    <s v="Save &amp; Share! _x000a__x000a_#resume #resumetemplate #dataanalyst #datascience #data #dataanalytics"/>
    <n v="6"/>
    <d v="2023-12-17T00:00:00"/>
    <s v="https://www.instagram.com/reel/C09EZVigp6x/"/>
    <x v="0"/>
    <m/>
    <s v="Lifetime"/>
    <n v="53160"/>
    <n v="47992"/>
    <n v="664"/>
    <n v="85"/>
    <n v="100005"/>
    <n v="2255"/>
    <n v="29"/>
    <n v="2979"/>
    <x v="1"/>
    <x v="1"/>
    <n v="1.8812076749435667"/>
    <n v="3.0874937489581596E-2"/>
    <x v="6"/>
  </r>
  <r>
    <n v="1.79861189935583E+16"/>
    <n v="1.78414445699532E+16"/>
    <s v="dataanalystduo"/>
    <s v="Kalpesh Ghadigaonkar &amp; Aditi Gangar | Data Analytics"/>
    <s v="Elevate your Data Skills today! _x000a__x000a_Start Analyzing your Sales Data with These Easy Methods. _x000a__x000a_#data #dataanalytics #sql #python #excel #datascience"/>
    <n v="10"/>
    <d v="2024-01-16T00:00:00"/>
    <s v="https://www.instagram.com/reel/C2KYPVBvR5I/"/>
    <x v="0"/>
    <m/>
    <s v="Lifetime"/>
    <n v="37301"/>
    <n v="31523"/>
    <n v="180"/>
    <n v="148"/>
    <n v="53554"/>
    <n v="1088"/>
    <n v="2"/>
    <n v="912"/>
    <x v="1"/>
    <x v="1"/>
    <n v="1.4357255837645104"/>
    <n v="1.7304825048377374E-2"/>
    <x v="4"/>
  </r>
  <r>
    <n v="1.80202684609702E+16"/>
    <n v="1.78414445699532E+16"/>
    <s v="dataanalystduo"/>
    <s v="Kalpesh Ghadigaonkar &amp; Aditi Gangar | Data Analytics"/>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n v="4"/>
    <d v="2024-01-24T00:00:00"/>
    <s v="https://www.instagram.com/reel/C2e_IGtt6ji/"/>
    <x v="0"/>
    <m/>
    <s v="Lifetime"/>
    <n v="19045"/>
    <n v="15416"/>
    <n v="57"/>
    <n v="15"/>
    <n v="33021"/>
    <n v="473"/>
    <n v="0"/>
    <n v="312"/>
    <x v="1"/>
    <x v="1"/>
    <n v="1.7338409031241795"/>
    <n v="1.3654644525168656E-2"/>
    <x v="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
  <r>
    <s v="How to find a good project idea❓_x000a__x000a_Follow @dataanalystduo _x000a_._x000a_._x000a_#data #dataanalytics #datascience #reels #trendingreels"/>
    <n v="46"/>
    <x v="0"/>
    <s v="https://www.instagram.com/reel/Clp84_SD3wK/"/>
    <s v="IG reel"/>
    <m/>
    <x v="0"/>
    <n v="18340"/>
    <n v="14582"/>
    <n v="52"/>
    <n v="33"/>
    <n v="6634"/>
    <n v="658"/>
    <n v="0"/>
    <n v="357"/>
    <s v="Duration more than 30 secs"/>
    <b v="1"/>
    <n v="0.36172300981461286"/>
    <n v="1.8293101083527635E-2"/>
    <s v="Thursday"/>
  </r>
  <r>
    <s v="What is Data Analytics❓_x000a__x000a_Follow @dataanalystduo _x000a_._x000a_._x000a_#data #dataanalytics #datascience #reels #trendingreels"/>
    <n v="39"/>
    <x v="1"/>
    <s v="https://www.instagram.com/reel/Clshv37Dezb/"/>
    <s v="IG reel"/>
    <m/>
    <x v="0"/>
    <n v="75594"/>
    <n v="67063"/>
    <n v="745"/>
    <n v="514"/>
    <n v="29253"/>
    <n v="2779"/>
    <n v="38"/>
    <n v="2074"/>
    <s v="Duration more than 30 secs"/>
    <b v="1"/>
    <n v="0.38697515675847288"/>
    <n v="2.1010094985312318E-2"/>
    <s v="Friday"/>
  </r>
  <r>
    <s v="Why data is considered as valuable resource?_x000a_._x000a_._x000a_._x000a__x000a_Follow @dataanalystduo _x000a_._x000a_._x000a_#data #dataanalytics #datascience #reels #trendingreels"/>
    <n v="36"/>
    <x v="2"/>
    <s v="https://www.instagram.com/reel/ClvGCCAD-vt/"/>
    <s v="IG reel"/>
    <m/>
    <x v="0"/>
    <n v="11883"/>
    <n v="10646"/>
    <n v="26"/>
    <n v="13"/>
    <n v="4620"/>
    <n v="453"/>
    <n v="3"/>
    <n v="144"/>
    <s v="Duration more than 30 secs"/>
    <b v="1"/>
    <n v="0.38879070941681393"/>
    <n v="1.4700356941574301E-2"/>
    <s v="Saturday"/>
  </r>
  <r>
    <s v="Coding Blocks - CAREER BOOTCAMP_x000a__x000a_PAY AFTER PLACEMENT PROGRAM:-_x000a_✅ 100% Placement Guarantee _x000a_✅ Zero upfront fees_x000a_✅ Landing you to Minimum 5 LPA job if not then no fees charged_x000a__x000a_For more details, check link in bio. _x000a_._x000a_._x000a_._x000a_Follow @dataanalystduo _x000a_._x000a_._x000a_#data #dataanalytics #datascience #reels #trending"/>
    <n v="45"/>
    <x v="3"/>
    <s v="https://www.instagram.com/reel/ClyiQqBjFRZ/"/>
    <s v="IG reel"/>
    <m/>
    <x v="0"/>
    <n v="24512"/>
    <n v="21258"/>
    <n v="273"/>
    <n v="45"/>
    <n v="10576"/>
    <n v="720"/>
    <n v="7"/>
    <n v="998"/>
    <s v="Duration more than 30 secs"/>
    <b v="1"/>
    <n v="0.43146214099216712"/>
    <n v="2.3497036409822182E-2"/>
    <s v="Monday"/>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x v="3"/>
    <s v="https://www.instagram.com/reel/Cl0QQbWDITK/"/>
    <s v="IG reel"/>
    <m/>
    <x v="0"/>
    <n v="20807"/>
    <n v="17167"/>
    <n v="50"/>
    <n v="34"/>
    <n v="7620"/>
    <n v="890"/>
    <n v="16"/>
    <n v="362"/>
    <s v="Duration more than 30 secs"/>
    <b v="1"/>
    <n v="0.36622290575287164"/>
    <n v="1.919380206209588E-2"/>
    <s v="Monday"/>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x v="4"/>
    <s v="https://www.instagram.com/reel/Cl1bAb-D1_K/"/>
    <s v="IG reel"/>
    <m/>
    <x v="0"/>
    <n v="24877"/>
    <n v="22810"/>
    <n v="211"/>
    <n v="19"/>
    <n v="11387"/>
    <n v="1025"/>
    <n v="21"/>
    <n v="883"/>
    <s v="Duration more than 30 secs"/>
    <b v="1"/>
    <n v="0.4577320416448929"/>
    <n v="2.3454625164401575E-2"/>
    <s v="Tuesday"/>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x v="5"/>
    <s v="https://www.instagram.com/reel/Cl3eVvEDwhN/"/>
    <s v="IG reel"/>
    <m/>
    <x v="0"/>
    <n v="59832"/>
    <n v="54148"/>
    <n v="517"/>
    <n v="432"/>
    <n v="24647"/>
    <n v="1939"/>
    <n v="17"/>
    <n v="2235"/>
    <s v="Duration more than 30 secs"/>
    <b v="1"/>
    <n v="0.4119367562508357"/>
    <n v="2.1736721577897612E-2"/>
    <s v="Wednesday"/>
  </r>
  <r>
    <s v="Can Descriptive Statistics be misleading? 🤔 - Part 1_x000a__x000a_Let’s find out today. _x000a_._x000a_._x000a_._x000a__x000a_Follow @dataanalystduo _x000a_._x000a_._x000a_#data #dataanalytics #datascience #reels #trending #statistics #dataanalystduo"/>
    <n v="46"/>
    <x v="6"/>
    <s v="https://www.instagram.com/reel/Cl588SEDdKY/"/>
    <s v="IG reel"/>
    <m/>
    <x v="0"/>
    <n v="17541"/>
    <n v="13075"/>
    <n v="17"/>
    <n v="4"/>
    <n v="5815"/>
    <n v="492"/>
    <n v="17"/>
    <n v="142"/>
    <s v="Duration more than 30 secs"/>
    <b v="1"/>
    <n v="0.33150903597286357"/>
    <n v="1.277246653919694E-2"/>
    <s v="Thursday"/>
  </r>
  <r>
    <s v="Can Descriptive Statistics be misleading? 🤔 - Part 2_x000a__x000a_What do you think? Comment below!_x000a_._x000a_._x000a_._x000a__x000a_Follow @dataanalystduo _x000a_._x000a_._x000a_#data #dataanalytics #datascience #reels #trending"/>
    <n v="51"/>
    <x v="7"/>
    <s v="https://www.instagram.com/reel/Cl8ntysjqWc/"/>
    <s v="IG reel"/>
    <m/>
    <x v="0"/>
    <n v="14610"/>
    <n v="11252"/>
    <n v="9"/>
    <n v="6"/>
    <n v="3964"/>
    <n v="319"/>
    <n v="7"/>
    <n v="61"/>
    <s v="Duration more than 30 secs"/>
    <b v="1"/>
    <n v="0.27132101300479122"/>
    <n v="8.7984358336295771E-3"/>
    <s v="Friday"/>
  </r>
  <r>
    <s v="Four Myths about starting in Data Science ✅_x000a_._x000a_._x000a_._x000a__x000a_Follow @dataanalystduo _x000a_._x000a_._x000a_#data #dataanalytics #datascience #reels #trendingreels"/>
    <n v="46"/>
    <x v="8"/>
    <s v="https://www.instagram.com/reel/Cl_MorFj1Cp/"/>
    <s v="IG reel"/>
    <m/>
    <x v="0"/>
    <n v="86819"/>
    <n v="78856"/>
    <n v="954"/>
    <n v="646"/>
    <n v="34044"/>
    <n v="3439"/>
    <n v="28"/>
    <n v="3068"/>
    <s v="Duration more than 30 secs"/>
    <b v="1"/>
    <n v="0.39212614750227487"/>
    <n v="2.3742644820939435E-2"/>
    <s v="Saturday"/>
  </r>
  <r>
    <s v="Three books to learn Statistics for Data Science 📈📊📉_x000a_._x000a_._x000a_._x000a__x000a_Follow @dataanalystduo _x000a_._x000a_._x000a_#data #dataanalytics #datascience #reels #trending #statistics #dataanalystduo"/>
    <n v="43"/>
    <x v="8"/>
    <s v="https://www.instagram.com/reel/CmBIRedjdY8/"/>
    <s v="IG reel"/>
    <m/>
    <x v="0"/>
    <n v="42772"/>
    <n v="39406"/>
    <n v="483"/>
    <n v="138"/>
    <n v="16043"/>
    <n v="1879"/>
    <n v="33"/>
    <n v="2634"/>
    <s v="Duration more than 30 secs"/>
    <b v="1"/>
    <n v="0.37508182923407835"/>
    <n v="3.1905039841648483E-2"/>
    <s v="Saturday"/>
  </r>
  <r>
    <s v="Tools I use as a Statistical Analyst 🛠️_x000a_._x000a_._x000a_._x000a__x000a_Follow @dataanalystduo _x000a_._x000a_._x000a_._x000a_#data #dataanalytics #datascience #reels #trending"/>
    <n v="52"/>
    <x v="9"/>
    <s v="https://www.instagram.com/reel/CmEYJyJD5zT/"/>
    <s v="IG reel"/>
    <m/>
    <x v="0"/>
    <n v="43838"/>
    <n v="37928"/>
    <n v="206"/>
    <n v="281"/>
    <n v="15172"/>
    <n v="1666"/>
    <n v="20"/>
    <n v="1531"/>
    <s v="Duration more than 30 secs"/>
    <b v="1"/>
    <n v="0.3460924312240522"/>
    <n v="2.2562486817127188E-2"/>
    <s v="Monday"/>
  </r>
  <r>
    <s v="My first real-world machine learning project 🎥🎬🍿_x000a_._x000a_._x000a_._x000a__x000a_Follow @dataanalystduo _x000a_._x000a_._x000a_#data #dataanalytics #datascience #reels #trendingreels #dataanalystduo"/>
    <n v="49"/>
    <x v="10"/>
    <s v="https://www.instagram.com/reel/CmG66WHjDhX/"/>
    <s v="IG reel"/>
    <m/>
    <x v="0"/>
    <n v="22953"/>
    <n v="20114"/>
    <n v="90"/>
    <n v="64"/>
    <n v="7736"/>
    <n v="856"/>
    <n v="29"/>
    <n v="519"/>
    <s v="Duration more than 30 secs"/>
    <b v="1"/>
    <n v="0.33703655295604062"/>
    <n v="1.8569155811872327E-2"/>
    <s v="Tuesday"/>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x v="11"/>
    <s v="https://www.instagram.com/reel/CmJfi4cjQkq/"/>
    <s v="IG reel"/>
    <m/>
    <x v="0"/>
    <n v="25279"/>
    <n v="21347"/>
    <n v="177"/>
    <n v="40"/>
    <n v="9912"/>
    <n v="1029"/>
    <n v="15"/>
    <n v="685"/>
    <s v="Duration more than 30 secs"/>
    <b v="1"/>
    <n v="0.39210411804264411"/>
    <n v="2.2321637700847892E-2"/>
    <s v="Wednesday"/>
  </r>
  <r>
    <s v="Data Analyst vs Business Analyst 👨🏽‍💻_x000a_._x000a_._x000a_._x000a__x000a_Follow @dataanalystduo _x000a_._x000a_._x000a_#data #dataanalytics #datascience #reels #trendingreels"/>
    <n v="45"/>
    <x v="12"/>
    <s v="https://www.instagram.com/reel/CmMHLUSDa9K/"/>
    <s v="IG reel"/>
    <m/>
    <x v="0"/>
    <n v="246432"/>
    <n v="223091"/>
    <n v="4385"/>
    <n v="3253"/>
    <n v="120820"/>
    <n v="9495"/>
    <n v="126"/>
    <n v="12928"/>
    <s v="Duration more than 30 secs"/>
    <b v="1"/>
    <n v="0.49027723672250356"/>
    <n v="3.0182750536776472E-2"/>
    <s v="Thursday"/>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x v="13"/>
    <s v="https://www.instagram.com/reel/CmOqGePjj_a/"/>
    <s v="IG reel"/>
    <m/>
    <x v="0"/>
    <n v="304733"/>
    <n v="266752"/>
    <n v="8460"/>
    <n v="1853"/>
    <n v="111966"/>
    <n v="6835"/>
    <n v="50"/>
    <n v="20551"/>
    <s v="Duration more than 30 secs"/>
    <b v="1"/>
    <n v="0.36742328530221541"/>
    <n v="3.3641734644913629E-2"/>
    <s v="Friday"/>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x v="14"/>
    <s v="https://www.instagram.com/reel/CmRQk8TjDkz/"/>
    <s v="IG reel"/>
    <m/>
    <x v="0"/>
    <n v="17149"/>
    <n v="13895"/>
    <n v="39"/>
    <n v="16"/>
    <n v="6912"/>
    <n v="711"/>
    <n v="15"/>
    <n v="243"/>
    <s v="Duration more than 30 secs"/>
    <b v="1"/>
    <n v="0.40305557175345502"/>
    <n v="1.8136020151133504E-2"/>
    <s v="Saturday"/>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x v="15"/>
    <s v="https://www.instagram.com/reel/CmTy9zZDqO0/"/>
    <s v="IG reel"/>
    <m/>
    <x v="0"/>
    <n v="236463"/>
    <n v="204028"/>
    <n v="6060"/>
    <n v="1636"/>
    <n v="89286"/>
    <n v="5503"/>
    <n v="42"/>
    <n v="15466"/>
    <s v="Duration more than 30 secs"/>
    <b v="1"/>
    <n v="0.37758972862562007"/>
    <n v="3.3170692257925384E-2"/>
    <s v="Sunday"/>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x v="16"/>
    <s v="https://www.instagram.com/reel/CmWXybgjyws/"/>
    <s v="IG reel"/>
    <m/>
    <x v="0"/>
    <n v="389084"/>
    <n v="359466"/>
    <n v="11781"/>
    <n v="3830"/>
    <n v="220631"/>
    <n v="10376"/>
    <n v="76"/>
    <n v="24463"/>
    <s v="Duration more than 30 secs"/>
    <b v="1"/>
    <n v="0.56705235887366223"/>
    <n v="3.2475950437593541E-2"/>
    <s v="Monday"/>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x v="17"/>
    <s v="https://www.instagram.com/reel/CmY9SwGDUfp/"/>
    <s v="IG reel"/>
    <m/>
    <x v="0"/>
    <n v="29250"/>
    <n v="24338"/>
    <n v="146"/>
    <n v="113"/>
    <n v="13562"/>
    <n v="1267"/>
    <n v="25"/>
    <n v="682"/>
    <s v="Duration more than 30 secs"/>
    <b v="1"/>
    <n v="0.46365811965811965"/>
    <n v="2.1776645574821268E-2"/>
    <s v="Tuesday"/>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x v="18"/>
    <s v="https://www.instagram.com/reel/Cmbg3kkDl3c/"/>
    <s v="IG reel"/>
    <m/>
    <x v="0"/>
    <n v="62319"/>
    <n v="52756"/>
    <n v="595"/>
    <n v="380"/>
    <n v="25305"/>
    <n v="2086"/>
    <n v="42"/>
    <n v="2471"/>
    <s v="Duration more than 30 secs"/>
    <b v="1"/>
    <n v="0.40605593799643769"/>
    <n v="2.4613314125407536E-2"/>
    <s v="Wednesday"/>
  </r>
  <r>
    <s v="Pro tip for Data Enthusiasts #2 - Build Projects_x000a_._x000a_._x000a_._x000a__x000a_Follow @dataanalystduo _x000a_._x000a_._x000a_#data #dataanalytics #datascience #reels #trendingreels #statistics"/>
    <n v="46"/>
    <x v="19"/>
    <s v="https://www.instagram.com/reel/CmeQa1TDFGu/"/>
    <s v="IG reel"/>
    <m/>
    <x v="0"/>
    <n v="30114"/>
    <n v="24820"/>
    <n v="143"/>
    <n v="83"/>
    <n v="11890"/>
    <n v="1408"/>
    <n v="22"/>
    <n v="864"/>
    <s v="Duration more than 30 secs"/>
    <b v="1"/>
    <n v="0.3948329680547254"/>
    <n v="2.4546736502820309E-2"/>
    <s v="Thursday"/>
  </r>
  <r>
    <s v="Data Visualisation - Part 1 - Categorical Data _x000a_- Frequency Table_x000a_- Bar Chart_x000a_- Pie Chart_x000a_- Pareto Chart_x000a_._x000a_._x000a_._x000a__x000a_Follow @dataanalystduo _x000a_._x000a_._x000a_#data #dataanalytics #datascience #reels #trending #datavisualization"/>
    <n v="67"/>
    <x v="20"/>
    <s v="https://www.instagram.com/reel/CmguLoPj2Ge/"/>
    <s v="IG reel"/>
    <m/>
    <x v="0"/>
    <n v="60244"/>
    <n v="51654"/>
    <n v="264"/>
    <n v="475"/>
    <n v="22917"/>
    <n v="1712"/>
    <n v="4"/>
    <n v="1569"/>
    <s v="Duration more than 30 secs"/>
    <b v="1"/>
    <n v="0.38040302768740458"/>
    <n v="1.717679172958532E-2"/>
    <s v="Friday"/>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21"/>
    <s v="https://www.instagram.com/reel/CmjeuLtjvsw/"/>
    <s v="IG reel"/>
    <m/>
    <x v="0"/>
    <n v="50652"/>
    <n v="43035"/>
    <n v="684"/>
    <n v="139"/>
    <n v="20164"/>
    <n v="1720"/>
    <n v="20"/>
    <n v="2738"/>
    <s v="Duration more than 30 secs"/>
    <b v="1"/>
    <n v="0.39808892047698019"/>
    <n v="2.998721970489137E-2"/>
    <s v="Saturday"/>
  </r>
  <r>
    <s v="Use @datalemur to start your interview preparations. _x000a_._x000a_._x000a_._x000a_Follow @dataanalystduo_x000a_._x000a_._x000a_._x000a_#data #dataanalytics #datascience #reels #trending #datavisualization #sql #interview #interviewtips"/>
    <n v="67"/>
    <x v="22"/>
    <s v="https://www.instagram.com/reel/Cml0uNXDAv4/"/>
    <s v="IG reel"/>
    <m/>
    <x v="0"/>
    <n v="74359"/>
    <n v="66755"/>
    <n v="1016"/>
    <n v="317"/>
    <n v="29897"/>
    <n v="2535"/>
    <n v="21"/>
    <n v="4602"/>
    <s v="Duration more than 30 secs"/>
    <b v="1"/>
    <n v="0.40206296480587422"/>
    <n v="3.0611939180585725E-2"/>
    <s v="Sunday"/>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x v="23"/>
    <s v="https://www.instagram.com/reel/CmoZTVjDpJ2/"/>
    <s v="IG reel"/>
    <m/>
    <x v="0"/>
    <n v="191103"/>
    <n v="182457"/>
    <n v="2315"/>
    <n v="1763"/>
    <n v="95260"/>
    <n v="7220"/>
    <n v="109"/>
    <n v="5456"/>
    <s v="Duration more than 30 secs"/>
    <b v="1"/>
    <n v="0.49847464456340296"/>
    <n v="2.0689806365335395E-2"/>
    <s v="Monday"/>
  </r>
  <r>
    <s v="This is how data analysis is used to take business decisions. _x000a_._x000a_._x000a_._x000a_Follow @dataanalystduo_x000a_._x000a_._x000a_._x000a_#data #dataanalytics #datascience #reels #trending #datavisualisation #businessanalyst #businessanalytics"/>
    <n v="63"/>
    <x v="24"/>
    <s v="https://www.instagram.com/reel/Cmq-T_yDbPM/"/>
    <s v="IG reel"/>
    <m/>
    <x v="0"/>
    <n v="136912"/>
    <n v="120145"/>
    <n v="1020"/>
    <n v="1730"/>
    <n v="55118"/>
    <n v="5607"/>
    <n v="39"/>
    <n v="3834"/>
    <s v="Duration more than 30 secs"/>
    <b v="1"/>
    <n v="0.40257975926142342"/>
    <n v="2.1848599608806026E-2"/>
    <s v="Tuesday"/>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x v="25"/>
    <s v="https://www.instagram.com/reel/Cmtiq96js4_/"/>
    <s v="IG reel"/>
    <m/>
    <x v="0"/>
    <n v="58345"/>
    <n v="50029"/>
    <n v="480"/>
    <n v="118"/>
    <n v="24708"/>
    <n v="2145"/>
    <n v="10"/>
    <n v="1980"/>
    <s v="Duration more than 30 secs"/>
    <b v="1"/>
    <n v="0.42348101808209787"/>
    <n v="2.3061624257930402E-2"/>
    <s v="Wednesday"/>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x v="26"/>
    <s v="https://www.instagram.com/reel/CmwH1Z2DLgQ/"/>
    <s v="IG reel"/>
    <m/>
    <x v="0"/>
    <n v="32944"/>
    <n v="25794"/>
    <n v="196"/>
    <n v="42"/>
    <n v="13424"/>
    <n v="1617"/>
    <n v="45"/>
    <n v="693"/>
    <s v="Duration more than 30 secs"/>
    <b v="1"/>
    <n v="0.40747935891209325"/>
    <n v="2.4724742188105761E-2"/>
    <s v="Thursday"/>
  </r>
  <r>
    <s v="Link in bio for 1:1 resume review. Book Now._x000a_._x000a_._x000a_._x000a__x000a_Follow @dataanalystduo _x000a_._x000a_._x000a_#data #dataanalytics #datascience #reels #trending #statistics #dataanalyst #datascientists #resume #resumetips"/>
    <n v="55"/>
    <x v="27"/>
    <s v="https://www.instagram.com/reel/CmysoIpD80V/"/>
    <s v="IG reel"/>
    <m/>
    <x v="0"/>
    <n v="63899"/>
    <n v="57500"/>
    <n v="757"/>
    <n v="97"/>
    <n v="23294"/>
    <n v="2093"/>
    <n v="17"/>
    <n v="2602"/>
    <s v="Duration more than 30 secs"/>
    <b v="1"/>
    <n v="0.36454404607270852"/>
    <n v="2.3778260869565221E-2"/>
    <s v="Friday"/>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x v="28"/>
    <s v="https://www.instagram.com/reel/CoHq0OeDrJR/"/>
    <s v="IG reel"/>
    <m/>
    <x v="0"/>
    <n v="18829"/>
    <n v="14481"/>
    <n v="55"/>
    <n v="12"/>
    <n v="6312"/>
    <n v="658"/>
    <n v="25"/>
    <n v="210"/>
    <s v="Duration more than 30 secs"/>
    <b v="1"/>
    <n v="0.33522757448616497"/>
    <n v="1.6366273047441475E-2"/>
    <s v="Monday"/>
  </r>
  <r>
    <s v="Data Analyst roadmap ‼️_x000a_🔺Statistics _x000a_🔺SQL_x000a_🔺Excel_x000a_🔺Power BI/ Tableau_x000a_🔺Python _x000a_._x000a_._x000a_._x000a_Follow @dataanalystduo_x000a_._x000a_._x000a_._x000a_#datascience #dataanalyst #dataanalytics #roadmap #ml #ai"/>
    <n v="0"/>
    <x v="29"/>
    <s v="https://www.instagram.com/p/CpPxGiwDNlW/"/>
    <s v="IG carousel"/>
    <m/>
    <x v="0"/>
    <n v="88355"/>
    <n v="63648"/>
    <n v="750"/>
    <n v="37"/>
    <n v="0"/>
    <n v="3770"/>
    <n v="134"/>
    <n v="5222"/>
    <s v="Duration &lt;= 10 secs"/>
    <b v="1"/>
    <n v="0"/>
    <n v="3.8791478129713425E-2"/>
    <s v="Tuesday"/>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x v="30"/>
    <s v="https://www.instagram.com/p/Cqfm9LuP58m/"/>
    <s v="IG carousel"/>
    <m/>
    <x v="0"/>
    <n v="99797"/>
    <n v="65624"/>
    <n v="1467"/>
    <n v="84"/>
    <n v="0"/>
    <n v="4655"/>
    <n v="126"/>
    <n v="8826"/>
    <s v="Duration &lt;= 10 secs"/>
    <b v="1"/>
    <n v="0"/>
    <n v="5.7425636962087044E-2"/>
    <s v="Wednesday"/>
  </r>
  <r>
    <s v="It’s easy to fall into the trap of doing projects that seem impressive at first glance but could actually hurt your chances of landing your dream job. 🙁_x000a__x000a_Here are some projects that hurt you more than they help you:_x000a__x000a_1️⃣Survival classification on the Titanic dataset. While this dataset is often used as an introductory project in data science, it’s been overdone to the point where it’s no longer impressive to potential employers. Everyone has done this project, and it doesn’t showcase your unique skills or creativity._x000a__x000a_2️⃣Hand-written digit classification on the MNIST dataset. This dataset is another popular choice for beginner data scientists, but it’s become so common that it no longer stands out. It’s important to choose datasets that showcase your ability to tackle more complex problems._x000a__x000a_3️⃣Flower species classification using the iris dataset. Like the Titanic and MNIST datasets, the iris dataset has been used so often that it’s lost its value as a showcase of your skills. It’s important to choose datasets that are unique and challenging._x000a__x000a_So, what should you do instead? 🤔_x000a__x000a_Look for datasets that are more niche or unique, and demonstrate your ability to tackle more complex problems. _x000a__x000a_Use your personal projects to showcase your creativity, problem-solving skills, and ability to communicate your results effectively. _x000a__x000a_And remember, it’s not just about doing a project - it’s about demonstrating your value as a data scientist and showcasing your ability to solve real-world problems._x000a__x000a_Follow @dataanalystduo_x000a__x000a_#datascience #dataanalyst #dataanalytics #projects #dataanalystduo #onestopstatistics #trending #explore"/>
    <n v="35"/>
    <x v="31"/>
    <s v="https://www.instagram.com/reel/Crs2gAdsvrB/"/>
    <s v="IG reel"/>
    <m/>
    <x v="0"/>
    <n v="41525"/>
    <n v="34632"/>
    <n v="121"/>
    <n v="51"/>
    <n v="19371"/>
    <n v="1381"/>
    <n v="16"/>
    <n v="805"/>
    <s v="Duration more than 30 secs"/>
    <b v="1"/>
    <n v="0.46649006622516559"/>
    <n v="1.6769173019173019E-2"/>
    <s v="Thursday"/>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x v="31"/>
    <s v="https://www.instagram.com/reel/CruwhQ2swGp/"/>
    <s v="IG reel"/>
    <m/>
    <x v="0"/>
    <n v="148434"/>
    <n v="133756"/>
    <n v="1739"/>
    <n v="393"/>
    <n v="93160"/>
    <n v="3558"/>
    <n v="28"/>
    <n v="5703"/>
    <s v="Duration &lt;= 10 secs"/>
    <b v="1"/>
    <n v="0.62761900912189927"/>
    <n v="2.0612159454529141E-2"/>
    <s v="Thursday"/>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x v="32"/>
    <s v="https://www.instagram.com/p/Cs88WnMv6oZ/"/>
    <s v="IG carousel"/>
    <m/>
    <x v="0"/>
    <n v="15085"/>
    <n v="11326"/>
    <n v="10"/>
    <n v="0"/>
    <n v="0"/>
    <n v="313"/>
    <n v="9"/>
    <n v="65"/>
    <s v="Duration &lt;= 10 secs"/>
    <b v="1"/>
    <n v="0"/>
    <n v="8.7630231326152226E-3"/>
    <s v="Friday"/>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33"/>
    <s v="https://www.instagram.com/reel/CvZvENas4yc/"/>
    <s v="IG reel"/>
    <m/>
    <x v="0"/>
    <n v="25040"/>
    <n v="20539"/>
    <n v="171"/>
    <n v="29"/>
    <n v="8574"/>
    <n v="1190"/>
    <n v="10"/>
    <n v="822"/>
    <s v="Duration between 10 to 30 secs"/>
    <b v="1"/>
    <n v="0.34241214057507985"/>
    <n v="2.6693120405083016E-2"/>
    <s v="Sunday"/>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x v="34"/>
    <s v="https://www.instagram.com/reel/CneeO5qjqxy/"/>
    <s v="IG reel"/>
    <m/>
    <x v="0"/>
    <n v="29888"/>
    <n v="26524"/>
    <n v="161"/>
    <n v="30"/>
    <n v="12895"/>
    <n v="1710"/>
    <n v="54"/>
    <n v="835"/>
    <s v="Duration more than 30 secs"/>
    <b v="1"/>
    <n v="0.43144405781584583"/>
    <n v="2.6014175840747999E-2"/>
    <s v="Monday"/>
  </r>
  <r>
    <s v="Excel, PowerPoint, Word and OneNote are the most underrated tools from Microsoft Office suite._x000a_._x000a_._x000a_._x000a_Follow @dataanalystduo_x000a_._x000a_._x000a_._x000a_#datascience #dataanalyst #dataanalytics #python #sql #powerbi #excel #powerpoint #onenote #word"/>
    <n v="65"/>
    <x v="35"/>
    <s v="https://www.instagram.com/reel/CnjsMjBjwmr/"/>
    <s v="IG reel"/>
    <m/>
    <x v="0"/>
    <n v="43219"/>
    <n v="36587"/>
    <n v="284"/>
    <n v="38"/>
    <n v="19977"/>
    <n v="2074"/>
    <n v="11"/>
    <n v="1128"/>
    <s v="Duration more than 30 secs"/>
    <b v="1"/>
    <n v="0.46222726115828688"/>
    <n v="2.3895099352228933E-2"/>
    <s v="Wednesday"/>
  </r>
  <r>
    <s v="Outliers in Data and why they are important ._x000a_._x000a_._x000a_Follow @dataanalystduo_x000a_._x000a_._x000a_._x000a_#datascience #dataanalyst #dataanalytics #statistics #outliers"/>
    <n v="64"/>
    <x v="36"/>
    <s v="https://www.instagram.com/reel/CnowyJMDjL8/"/>
    <s v="IG reel"/>
    <m/>
    <x v="0"/>
    <n v="27829"/>
    <n v="20776"/>
    <n v="68"/>
    <n v="43"/>
    <n v="9910"/>
    <n v="1125"/>
    <n v="35"/>
    <n v="388"/>
    <s v="Duration more than 30 secs"/>
    <b v="1"/>
    <n v="0.35610334543102518"/>
    <n v="1.9445514054678474E-2"/>
    <s v="Friday"/>
  </r>
  <r>
    <s v="Insights vs Observations._x000a_._x000a_._x000a_._x000a_Follow @dataanalystduo_x000a_._x000a_._x000a_._x000a_#datascience #dataanalyst #dataanalytics"/>
    <n v="29"/>
    <x v="37"/>
    <s v="https://www.instagram.com/reel/CnrmfB3joKm/"/>
    <s v="IG reel"/>
    <m/>
    <x v="0"/>
    <n v="31456"/>
    <n v="24963"/>
    <n v="60"/>
    <n v="17"/>
    <n v="12287"/>
    <n v="882"/>
    <n v="18"/>
    <n v="532"/>
    <s v="Duration between 10 to 30 secs"/>
    <b v="1"/>
    <n v="0.3906091047812818"/>
    <n v="1.4942114329207227E-2"/>
    <s v="Saturday"/>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x v="38"/>
    <s v="https://www.instagram.com/reel/Cnt6I-PjWlb/"/>
    <s v="IG reel"/>
    <m/>
    <x v="0"/>
    <n v="74418"/>
    <n v="63242"/>
    <n v="966"/>
    <n v="386"/>
    <n v="36102"/>
    <n v="4005"/>
    <n v="102"/>
    <n v="3942"/>
    <s v="Duration more than 30 secs"/>
    <b v="1"/>
    <n v="0.4851245666371039"/>
    <n v="3.5636918503526141E-2"/>
    <s v="Sunday"/>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x v="39"/>
    <s v="https://www.instagram.com/reel/CnzEhcaDZru/"/>
    <s v="IG reel"/>
    <m/>
    <x v="0"/>
    <n v="104609"/>
    <n v="78071"/>
    <n v="1845"/>
    <n v="367"/>
    <n v="44822"/>
    <n v="4805"/>
    <n v="101"/>
    <n v="3665"/>
    <s v="Duration more than 30 secs"/>
    <b v="1"/>
    <n v="0.42847173761339846"/>
    <n v="3.3354254460683228E-2"/>
    <s v="Tuesday"/>
  </r>
  <r>
    <s v="This is how a retail giant uses data science 🤩_x000a__x000a_Which domain next⁉️_x000a_._x000a_._x000a_._x000a_Follow @dataanalystduo_x000a_._x000a_._x000a_._x000a_#datascience #dataanalyst #dataanalytics #ai #ml"/>
    <n v="77"/>
    <x v="40"/>
    <s v="https://www.instagram.com/reel/Cn4Nl9ejqQ0/"/>
    <s v="IG reel"/>
    <m/>
    <x v="0"/>
    <n v="39776"/>
    <n v="32481"/>
    <n v="170"/>
    <n v="22"/>
    <n v="16163"/>
    <n v="1869"/>
    <n v="22"/>
    <n v="804"/>
    <s v="Duration more than 30 secs"/>
    <b v="1"/>
    <n v="0.40635056315366047"/>
    <n v="2.2051353098734648E-2"/>
    <s v="Thursday"/>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x v="41"/>
    <s v="https://www.instagram.com/reel/Cn9Xs4Nj33q/"/>
    <s v="IG reel"/>
    <m/>
    <x v="0"/>
    <n v="35373"/>
    <n v="27008"/>
    <n v="135"/>
    <n v="24"/>
    <n v="13811"/>
    <n v="1666"/>
    <n v="34"/>
    <n v="419"/>
    <s v="Duration more than 30 secs"/>
    <b v="1"/>
    <n v="0.39043903542249736"/>
    <n v="2.0864188388625592E-2"/>
    <s v="Saturday"/>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42"/>
    <s v="https://www.instagram.com/reel/CoChVUkjRIE/"/>
    <s v="IG reel"/>
    <m/>
    <x v="0"/>
    <n v="48944"/>
    <n v="40707"/>
    <n v="429"/>
    <n v="108"/>
    <n v="23074"/>
    <n v="3195"/>
    <n v="56"/>
    <n v="1698"/>
    <s v="Duration more than 30 secs"/>
    <b v="1"/>
    <n v="0.47143674403399805"/>
    <n v="3.3028717419608424E-2"/>
    <s v="Monday"/>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43"/>
    <s v="https://www.instagram.com/reel/CpSV3rUjaoq/"/>
    <s v="IG reel"/>
    <m/>
    <x v="0"/>
    <n v="24140"/>
    <n v="18761"/>
    <n v="65"/>
    <n v="9"/>
    <n v="10425"/>
    <n v="1062"/>
    <n v="2"/>
    <n v="257"/>
    <s v="Duration more than 30 secs"/>
    <b v="1"/>
    <n v="0.43185584092792045"/>
    <n v="1.8469164756676086E-2"/>
    <s v="Friday"/>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44"/>
    <s v="https://www.instagram.com/reel/Cs_o35JsiKo/"/>
    <s v="IG reel"/>
    <m/>
    <x v="0"/>
    <n v="152370"/>
    <n v="147586"/>
    <n v="1338"/>
    <n v="1070"/>
    <n v="74170"/>
    <n v="4812"/>
    <n v="26"/>
    <n v="7049"/>
    <s v="Duration &lt;= 10 secs"/>
    <b v="1"/>
    <n v="0.48677561199711228"/>
    <n v="2.2402192619896198E-2"/>
    <s v="Monday"/>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x v="45"/>
    <s v="https://www.instagram.com/reel/CoM0dGrDzS7/"/>
    <s v="IG reel"/>
    <m/>
    <x v="0"/>
    <n v="33510"/>
    <n v="20932"/>
    <n v="87"/>
    <n v="56"/>
    <n v="10657"/>
    <n v="894"/>
    <n v="18"/>
    <n v="196"/>
    <s v="Duration more than 30 secs"/>
    <b v="1"/>
    <n v="0.31802447030737091"/>
    <n v="1.4272405885725205E-2"/>
    <s v="Thursday"/>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x v="46"/>
    <s v="https://www.instagram.com/p/CpU6uYPDNMl/"/>
    <s v="IG carousel"/>
    <m/>
    <x v="0"/>
    <n v="40967"/>
    <n v="31095"/>
    <n v="92"/>
    <n v="21"/>
    <n v="0"/>
    <n v="1728"/>
    <n v="52"/>
    <n v="1011"/>
    <s v="Duration &lt;= 10 secs"/>
    <b v="1"/>
    <n v="0"/>
    <n v="2.317896767969127E-2"/>
    <s v="Friday"/>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x v="47"/>
    <s v="https://www.instagram.com/reel/CryFZtiO3So/"/>
    <s v="IG reel"/>
    <m/>
    <x v="0"/>
    <n v="62991"/>
    <n v="51470"/>
    <n v="201"/>
    <n v="85"/>
    <n v="32814"/>
    <n v="2996"/>
    <n v="83"/>
    <n v="501"/>
    <s v="Duration more than 30 secs"/>
    <b v="1"/>
    <n v="0.52093156165166454"/>
    <n v="1.8365067029337479E-2"/>
    <s v="Sunday"/>
  </r>
  <r>
    <s v="End to End Machine Learning steps 🥶_x000a__x000a_Follow @dataanalystduo _x000a__x000a_#datascience #dataanalyst #dataanalytics #dataanalystduo #statistics #onestopstatistics #onestopanalytics #statistics #machinelearning #ml"/>
    <n v="0"/>
    <x v="48"/>
    <s v="https://www.instagram.com/p/CtB_nUbPeA7/"/>
    <s v="IG carousel"/>
    <m/>
    <x v="0"/>
    <n v="21674"/>
    <n v="16534"/>
    <n v="49"/>
    <n v="3"/>
    <n v="0"/>
    <n v="588"/>
    <n v="2"/>
    <n v="683"/>
    <s v="Duration &lt;= 10 secs"/>
    <b v="1"/>
    <n v="0"/>
    <n v="1.9989113342203942E-2"/>
    <s v="Monday"/>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x v="49"/>
    <s v="https://www.instagram.com/reel/Cve2yxyN2zA/"/>
    <s v="IG reel"/>
    <m/>
    <x v="0"/>
    <n v="17293"/>
    <n v="13773"/>
    <n v="43"/>
    <n v="4"/>
    <n v="6444"/>
    <n v="605"/>
    <n v="4"/>
    <n v="193"/>
    <s v="Duration between 10 to 30 secs"/>
    <b v="1"/>
    <n v="0.37263632683744868"/>
    <n v="1.5337980106004501E-2"/>
    <s v="Wednesday"/>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x v="50"/>
    <s v="https://www.instagram.com/reel/CpkWXYAj-GI/"/>
    <s v="IG reel"/>
    <m/>
    <x v="0"/>
    <n v="32229"/>
    <n v="21307"/>
    <n v="209"/>
    <n v="21"/>
    <n v="12603"/>
    <n v="1194"/>
    <n v="29"/>
    <n v="1040"/>
    <s v="Duration more than 30 secs"/>
    <b v="1"/>
    <n v="0.39104533184399143"/>
    <n v="2.9004552494485379E-2"/>
    <s v="Thursday"/>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x v="51"/>
    <s v="https://www.instagram.com/p/Cpm8P27Dwhp/"/>
    <s v="IG carousel"/>
    <m/>
    <x v="0"/>
    <n v="57839"/>
    <n v="42652"/>
    <n v="397"/>
    <n v="25"/>
    <n v="0"/>
    <n v="1819"/>
    <n v="39"/>
    <n v="3374"/>
    <s v="Duration &lt;= 10 secs"/>
    <b v="1"/>
    <n v="0"/>
    <n v="3.2993763481196661E-2"/>
    <s v="Friday"/>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x v="52"/>
    <s v="https://www.instagram.com/reel/CppiQA0DY7K/"/>
    <s v="IG reel"/>
    <m/>
    <x v="0"/>
    <n v="24751"/>
    <n v="16960"/>
    <n v="81"/>
    <n v="6"/>
    <n v="9374"/>
    <n v="782"/>
    <n v="14"/>
    <n v="213"/>
    <s v="Duration more than 30 secs"/>
    <b v="1"/>
    <n v="0.37873217243747725"/>
    <n v="1.6067216981132074E-2"/>
    <s v="Saturday"/>
  </r>
  <r>
    <s v="Just sharing my thoughts! _x000a__x000a_Follow @dataanalystduo_x000a__x000a_#datascience #dataanalyst #dataanalytics #roadmap #ml #ai #statistics"/>
    <n v="0"/>
    <x v="53"/>
    <s v="https://www.instagram.com/p/CpuWEKgD3Fz/"/>
    <s v="IG carousel"/>
    <m/>
    <x v="0"/>
    <n v="25195"/>
    <n v="19785"/>
    <n v="37"/>
    <n v="4"/>
    <n v="0"/>
    <n v="1027"/>
    <n v="15"/>
    <n v="227"/>
    <s v="Duration &lt;= 10 secs"/>
    <b v="1"/>
    <n v="0"/>
    <n v="1.6502400808693453E-2"/>
    <s v="Monday"/>
  </r>
  <r>
    <s v="Let me know, how many you got correct? _x000a__x000a_SQL should be your #1 priority when you start learning data analytics. _x000a__x000a_Follow @dataanalystduo_x000a__x000a_#datascience #dataanalyst #dataanalytics #roadmap #ml #ai #statistics #sql"/>
    <n v="0"/>
    <x v="54"/>
    <s v="https://www.instagram.com/p/Cpztb5hjDoA/"/>
    <s v="IG carousel"/>
    <m/>
    <x v="0"/>
    <n v="67237"/>
    <n v="50960"/>
    <n v="463"/>
    <n v="63"/>
    <n v="0"/>
    <n v="2554"/>
    <n v="38"/>
    <n v="3778"/>
    <s v="Duration &lt;= 10 secs"/>
    <b v="1"/>
    <n v="0"/>
    <n v="3.3521389324960751E-2"/>
    <s v="Wednesday"/>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55"/>
    <s v="https://www.instagram.com/reel/Cp2SNx-rB7Q/"/>
    <s v="IG reel"/>
    <m/>
    <x v="0"/>
    <n v="31258"/>
    <n v="27065"/>
    <n v="255"/>
    <n v="34"/>
    <n v="12254"/>
    <n v="1445"/>
    <n v="14"/>
    <n v="1686"/>
    <s v="Duration more than 30 secs"/>
    <b v="1"/>
    <n v="0.39202764092392345"/>
    <n v="3.1405874745981895E-2"/>
    <s v="Thursday"/>
  </r>
  <r>
    <s v="Udemy! Udemy! Udemy!_x000a__x000a_Follow @dataanalystduo_x000a__x000a_#datascience #dataanalyst #dataanalytics #roadmap #ml #ai #statistics #udemy"/>
    <n v="0"/>
    <x v="56"/>
    <s v="https://www.instagram.com/p/Cp46Z8hDZBp/"/>
    <s v="IG carousel"/>
    <m/>
    <x v="0"/>
    <n v="36106"/>
    <n v="26088"/>
    <n v="249"/>
    <n v="9"/>
    <n v="0"/>
    <n v="1075"/>
    <n v="26"/>
    <n v="1662"/>
    <s v="Duration &lt;= 10 secs"/>
    <b v="1"/>
    <n v="0"/>
    <n v="2.8863845446182153E-2"/>
    <s v="Friday"/>
  </r>
  <r>
    <s v="I’m loving python these days😬_x000a__x000a_Follow @dataanalystduo_x000a__x000a_#datascience #dataanalyst #dataanalytics #roadmap #ml #ai #statistics #python"/>
    <n v="57"/>
    <x v="57"/>
    <s v="https://www.instagram.com/reel/Cp7fMFarQbk/"/>
    <s v="IG reel"/>
    <m/>
    <x v="0"/>
    <n v="26244"/>
    <n v="21115"/>
    <n v="134"/>
    <n v="34"/>
    <n v="10555"/>
    <n v="1044"/>
    <n v="18"/>
    <n v="550"/>
    <s v="Duration more than 30 secs"/>
    <b v="1"/>
    <n v="0.40218716659045878"/>
    <n v="2.0672507695950745E-2"/>
    <s v="Saturday"/>
  </r>
  <r>
    <s v="I’m not asking you to be an influencer but built your personal brand 🔝_x000a__x000a_Follow @dataanalystduo_x000a__x000a_#datascience #dataanalyst #dataanalytics #roadmap #ml #ai #statistics #personalbranding"/>
    <n v="0"/>
    <x v="58"/>
    <s v="https://www.instagram.com/p/CqAei_nr0ML/"/>
    <s v="IG carousel"/>
    <m/>
    <x v="0"/>
    <n v="23680"/>
    <n v="16986"/>
    <n v="84"/>
    <n v="6"/>
    <n v="0"/>
    <n v="790"/>
    <n v="16"/>
    <n v="838"/>
    <s v="Duration &lt;= 10 secs"/>
    <b v="1"/>
    <n v="0"/>
    <n v="2.5432709290003533E-2"/>
    <s v="Monday"/>
  </r>
  <r>
    <s v="‼️Stay Tuned for Statistics workshop‼️_x000a__x000a_Follow @dataanalystduo_x000a__x000a_#datascience #dataanalyst #dataanalytics #roadmap #ml #ai #statistics #python #statistics"/>
    <n v="61"/>
    <x v="59"/>
    <s v="https://www.instagram.com/reel/CqDKIE9rIeL/"/>
    <s v="IG reel"/>
    <m/>
    <x v="0"/>
    <n v="36274"/>
    <n v="27927"/>
    <n v="201"/>
    <n v="41"/>
    <n v="14028"/>
    <n v="1989"/>
    <n v="40"/>
    <n v="836"/>
    <s v="Duration more than 30 secs"/>
    <b v="1"/>
    <n v="0.38672327286761871"/>
    <n v="2.7446557095284135E-2"/>
    <s v="Tuesday"/>
  </r>
  <r>
    <s v="How to choose the right institution to learn Data Science? _x000a__x000a_Follow @dataanalystduo_x000a__x000a_#datascience #dataanalyst #dataanalytics #roadmap #ml #ai #statistics #institute"/>
    <n v="0"/>
    <x v="60"/>
    <s v="https://www.instagram.com/p/CqIGCI-Ln6Z/"/>
    <s v="IG carousel"/>
    <m/>
    <x v="0"/>
    <n v="18471"/>
    <n v="13778"/>
    <n v="39"/>
    <n v="2"/>
    <n v="0"/>
    <n v="702"/>
    <n v="25"/>
    <n v="297"/>
    <s v="Duration &lt;= 10 secs"/>
    <b v="1"/>
    <n v="0"/>
    <n v="1.9287995354913632E-2"/>
    <s v="Thursday"/>
  </r>
  <r>
    <s v="Statistics workshop soon. Follow for more updates._x000a__x000a_Sachin or Virat? Who is the best batsman in test cricket⁉️ _x000a__x000a_Follow @dataanalystduo_x000a__x000a_#datascience #dataanalyst #dataanalytics #roadmap #ml #ai #statistics"/>
    <n v="46"/>
    <x v="61"/>
    <s v="https://www.instagram.com/reel/CqNkK-ALQys/"/>
    <s v="IG reel"/>
    <m/>
    <x v="0"/>
    <n v="19758"/>
    <n v="15378"/>
    <n v="23"/>
    <n v="12"/>
    <n v="6949"/>
    <n v="649"/>
    <n v="14"/>
    <n v="185"/>
    <s v="Duration more than 30 secs"/>
    <b v="1"/>
    <n v="0.35170563822249218"/>
    <n v="1.415983873065418E-2"/>
    <s v="Saturday"/>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x v="62"/>
    <s v="https://www.instagram.com/p/CqSm8FDLYwP/"/>
    <s v="IG image"/>
    <m/>
    <x v="0"/>
    <n v="23204"/>
    <n v="21176"/>
    <n v="13"/>
    <n v="5"/>
    <n v="0"/>
    <n v="1569"/>
    <n v="33"/>
    <n v="47"/>
    <s v="Duration &lt;= 10 secs"/>
    <b v="1"/>
    <n v="0"/>
    <n v="1.962126936154137E-2"/>
    <s v="Monday"/>
  </r>
  <r>
    <s v="Statistics workshop soon. Follow for more updates. ‼️_x000a__x000a_Who is the best batsman according to you ⁉️😬_x000a__x000a_Follow @dataanalystduo_x000a__x000a_#datascience #dataanalyst #dataanalytics #roadmap #ml #ai #statistics"/>
    <n v="51"/>
    <x v="63"/>
    <s v="https://www.instagram.com/reel/CqVLtForNIf/"/>
    <s v="IG reel"/>
    <m/>
    <x v="0"/>
    <n v="17735"/>
    <n v="14038"/>
    <n v="9"/>
    <n v="6"/>
    <n v="5607"/>
    <n v="437"/>
    <n v="10"/>
    <n v="65"/>
    <s v="Duration more than 30 secs"/>
    <b v="1"/>
    <n v="0.31615449675782353"/>
    <n v="9.2783872346488116E-3"/>
    <s v="Tuesday"/>
  </r>
  <r>
    <s v="I’m also a normal human being and I make mistakes too. _x000a__x000a_Follow @dataanalystduo_x000a__x000a_#datascience #dataanalyst #dataanalytics #roadmap #ml #ai"/>
    <n v="22"/>
    <x v="64"/>
    <s v="https://www.instagram.com/reel/CpZfSOKDy_z/"/>
    <s v="IG reel"/>
    <m/>
    <x v="0"/>
    <n v="19990"/>
    <n v="17851"/>
    <n v="21"/>
    <n v="6"/>
    <n v="10318"/>
    <n v="936"/>
    <n v="18"/>
    <n v="109"/>
    <s v="Duration between 10 to 30 secs"/>
    <b v="1"/>
    <n v="0.51615807903951971"/>
    <n v="1.5181222340485126E-2"/>
    <s v="Monday"/>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65"/>
    <s v="https://www.instagram.com/reel/Cr0e0uuAV0f/"/>
    <s v="IG reel"/>
    <m/>
    <x v="0"/>
    <n v="295607"/>
    <n v="278204"/>
    <n v="5235"/>
    <n v="2607"/>
    <n v="149861"/>
    <n v="9396"/>
    <n v="50"/>
    <n v="16630"/>
    <s v="Duration &lt;= 10 secs"/>
    <b v="1"/>
    <n v="0.50696025466244032"/>
    <n v="2.8136727006081868E-2"/>
    <s v="Wednesday"/>
  </r>
  <r>
    <s v="Few of my favourite things to do 🙌🏽😃 Follow @dataanalystduo #explore #explorepage #reels #reelsinstagram #studymotivation #productivity"/>
    <n v="12"/>
    <x v="66"/>
    <s v="https://www.instagram.com/reel/Cq7fgaLg8np/"/>
    <s v="IG reel"/>
    <m/>
    <x v="0"/>
    <n v="26489"/>
    <n v="19790"/>
    <n v="19"/>
    <n v="6"/>
    <n v="10680"/>
    <n v="1034"/>
    <n v="18"/>
    <n v="178"/>
    <s v="Duration between 10 to 30 secs"/>
    <b v="1"/>
    <n v="0.4031862282456869"/>
    <n v="1.5778170793329965E-2"/>
    <s v="Wednesday"/>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x v="67"/>
    <s v="https://www.instagram.com/reel/CrGR0hbu8jF/"/>
    <s v="IG reel"/>
    <m/>
    <x v="0"/>
    <n v="16440"/>
    <n v="12392"/>
    <n v="61"/>
    <n v="6"/>
    <n v="5769"/>
    <n v="285"/>
    <n v="0"/>
    <n v="126"/>
    <s v="Duration more than 30 secs"/>
    <b v="1"/>
    <n v="0.35091240875912411"/>
    <n v="9.5222724338282754E-3"/>
    <s v="Sunday"/>
  </r>
  <r>
    <s v="Want to make your statistical findings engaging for everyone? 🤔_x000a__x000a_📈 Check out this post for some tips on statistical communication 🌟 _x000a__x000a_Don't miss out - check the link in our bio to book a 1:1 consultation call today! 💻🤝 _x000a__x000a_Follow @dataanalystduo_x000a__x000a_#datascience #dataanalyst #dataanalytics #roadmap #ml #ai #statistics #resume #consultation"/>
    <n v="0"/>
    <x v="68"/>
    <s v="https://www.instagram.com/p/CrLfNGQPebH/"/>
    <s v="IG carousel"/>
    <m/>
    <x v="0"/>
    <n v="15428"/>
    <n v="11726"/>
    <n v="11"/>
    <n v="1"/>
    <n v="0"/>
    <n v="433"/>
    <n v="4"/>
    <n v="176"/>
    <s v="Duration &lt;= 10 secs"/>
    <b v="1"/>
    <n v="0"/>
    <n v="1.3303769401330377E-2"/>
    <s v="Tuesday"/>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68"/>
    <s v="https://www.instagram.com/p/CrNVjbbLT1v/"/>
    <s v="IG image"/>
    <m/>
    <x v="0"/>
    <n v="21921"/>
    <n v="19205"/>
    <n v="7"/>
    <n v="9"/>
    <n v="0"/>
    <n v="737"/>
    <n v="33"/>
    <n v="50"/>
    <s v="Duration &lt;= 10 secs"/>
    <b v="1"/>
    <n v="0"/>
    <n v="1.0765425670398333E-2"/>
    <s v="Tuesday"/>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x v="69"/>
    <s v="https://www.instagram.com/reel/CrawQ_pMXi9/"/>
    <s v="IG reel"/>
    <m/>
    <x v="0"/>
    <n v="26337"/>
    <n v="20085"/>
    <n v="54"/>
    <n v="15"/>
    <n v="10853"/>
    <n v="1130"/>
    <n v="6"/>
    <n v="369"/>
    <s v="Duration more than 30 secs"/>
    <b v="1"/>
    <n v="0.41208186201921254"/>
    <n v="1.9405028628329598E-2"/>
    <s v="Monday"/>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x v="70"/>
    <s v="https://www.instagram.com/reel/CrdU89xOEHv/"/>
    <s v="IG reel"/>
    <m/>
    <x v="0"/>
    <n v="43984"/>
    <n v="38828"/>
    <n v="212"/>
    <n v="41"/>
    <n v="20836"/>
    <n v="1528"/>
    <n v="31"/>
    <n v="1338"/>
    <s v="Duration more than 30 secs"/>
    <b v="1"/>
    <n v="0.47371771553292108"/>
    <n v="2.0017770680951889E-2"/>
    <s v="Tuesday"/>
  </r>
  <r>
    <s v="This is how you can use Chatgpt with Jupyter notebook 😃👍🏼_x000a__x000a_Follow @dataanalystduo_x000a__x000a_#datascience #dataanalyst #dataanalytics #dataanalystduo #statistics #onestopstatistics #onestopanalytics #chatgpt"/>
    <n v="53"/>
    <x v="71"/>
    <s v="https://www.instagram.com/reel/CrgIiKKuONj/"/>
    <s v="IG reel"/>
    <m/>
    <x v="0"/>
    <n v="86409"/>
    <n v="78343"/>
    <n v="1632"/>
    <n v="188"/>
    <n v="36980"/>
    <n v="3086"/>
    <n v="46"/>
    <n v="4111"/>
    <s v="Duration more than 30 secs"/>
    <b v="1"/>
    <n v="0.42796467960513374"/>
    <n v="2.832097315650409E-2"/>
    <s v="Wednesday"/>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x v="72"/>
    <s v="https://www.instagram.com/reel/CrihzKcLoEg/"/>
    <s v="IG reel"/>
    <m/>
    <x v="0"/>
    <n v="22012"/>
    <n v="17297"/>
    <n v="57"/>
    <n v="17"/>
    <n v="8549"/>
    <n v="988"/>
    <n v="17"/>
    <n v="289"/>
    <s v="Duration more than 30 secs"/>
    <b v="1"/>
    <n v="0.38837906596401961"/>
    <n v="1.9526507486847429E-2"/>
    <s v="Thursday"/>
  </r>
  <r>
    <s v="Follow @dataanalystduo _x000a__x000a_#datascience #dataanalytics #trending #trendingreels"/>
    <n v="11"/>
    <x v="73"/>
    <s v="https://www.instagram.com/reel/CrlEwWqOpWD/"/>
    <s v="IG reel"/>
    <m/>
    <x v="0"/>
    <n v="16407"/>
    <n v="12616"/>
    <n v="6"/>
    <n v="2"/>
    <n v="6151"/>
    <n v="301"/>
    <n v="7"/>
    <n v="36"/>
    <s v="Duration between 10 to 30 secs"/>
    <b v="1"/>
    <n v="0.37490095690863656"/>
    <n v="6.9356372859860497E-3"/>
    <s v="Friday"/>
  </r>
  <r>
    <s v="1:1 slots for May are open for consultation and mentorship. Check the link in bio._x000a__x000a_Follow @dataanalystduo _x000a__x000a_#datascience #dataanalytics #datascientist #dataanalyst #consulting #consultation #oneonone"/>
    <n v="0"/>
    <x v="74"/>
    <s v="https://www.instagram.com/p/CrnqVjaLECY/"/>
    <s v="IG carousel"/>
    <m/>
    <x v="0"/>
    <n v="16499"/>
    <n v="11983"/>
    <n v="20"/>
    <n v="5"/>
    <n v="0"/>
    <n v="320"/>
    <n v="1"/>
    <n v="153"/>
    <s v="Duration &lt;= 10 secs"/>
    <b v="1"/>
    <n v="0"/>
    <n v="1.0306267211883501E-2"/>
    <s v="Saturday"/>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75"/>
    <s v="https://www.instagram.com/reel/CrqVQRkLX7s/"/>
    <s v="IG reel"/>
    <m/>
    <x v="0"/>
    <n v="246585"/>
    <n v="232461"/>
    <n v="1150"/>
    <n v="1712"/>
    <n v="131241"/>
    <n v="5148"/>
    <n v="258"/>
    <n v="4141"/>
    <s v="Duration &lt;= 10 secs"/>
    <b v="1"/>
    <n v="0.53223432082243449"/>
    <n v="1.150408025432223E-2"/>
    <s v="Sunday"/>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x v="76"/>
    <s v="https://www.instagram.com/reel/CqpTLKBr56t/"/>
    <s v="IG reel"/>
    <m/>
    <x v="0"/>
    <n v="21236"/>
    <n v="18660"/>
    <n v="96"/>
    <n v="36"/>
    <n v="9342"/>
    <n v="993"/>
    <n v="10"/>
    <n v="591"/>
    <s v="Duration more than 30 secs"/>
    <b v="1"/>
    <n v="0.43991335468073084"/>
    <n v="2.2642015005359055E-2"/>
    <s v="Thursday"/>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x v="77"/>
    <s v="https://www.instagram.com/p/Cr3ChkHPsUk/"/>
    <s v="IG carousel"/>
    <m/>
    <x v="0"/>
    <n v="22801"/>
    <n v="17566"/>
    <n v="53"/>
    <n v="6"/>
    <n v="0"/>
    <n v="721"/>
    <n v="23"/>
    <n v="789"/>
    <s v="Duration &lt;= 10 secs"/>
    <b v="1"/>
    <n v="0"/>
    <n v="2.2572014118182854E-2"/>
    <s v="Friday"/>
  </r>
  <r>
    <s v="Which one have you worked on or planning to learn? Comment below 👇🏼_x000a__x000a_#python #ml #machinelearning"/>
    <n v="7"/>
    <x v="78"/>
    <s v="https://www.instagram.com/reel/CtHgeNhtY37/"/>
    <s v="IG reel"/>
    <m/>
    <x v="0"/>
    <n v="24443"/>
    <n v="22074"/>
    <n v="83"/>
    <n v="16"/>
    <n v="11121"/>
    <n v="820"/>
    <n v="10"/>
    <n v="588"/>
    <s v="Duration &lt;= 10 secs"/>
    <b v="1"/>
    <n v="0.45497688499774985"/>
    <n v="1.6999637582676454E-2"/>
    <s v="Saturday"/>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x v="79"/>
    <s v="https://www.instagram.com/reel/CvkAepTN-oF/"/>
    <s v="IG reel"/>
    <m/>
    <x v="0"/>
    <n v="17144"/>
    <n v="13686"/>
    <n v="59"/>
    <n v="2"/>
    <n v="6254"/>
    <n v="689"/>
    <n v="11"/>
    <n v="313"/>
    <s v="Duration between 10 to 30 secs"/>
    <b v="1"/>
    <n v="0.36479234717685488"/>
    <n v="1.9582054654391348E-2"/>
    <s v="Monday"/>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x v="80"/>
    <s v="https://www.instagram.com/p/CsBgL03tItU/"/>
    <s v="IG image"/>
    <m/>
    <x v="0"/>
    <n v="18497"/>
    <n v="17301"/>
    <n v="1"/>
    <n v="4"/>
    <n v="0"/>
    <n v="437"/>
    <n v="12"/>
    <n v="8"/>
    <s v="Duration &lt;= 10 secs"/>
    <b v="1"/>
    <n v="0"/>
    <n v="6.6181145598520315E-3"/>
    <s v="Tuesday"/>
  </r>
  <r>
    <s v="SQL interview question:-_x000a__x000a_What is the SQL query order of execution? _x000a__x000a_Write your answers in the comments. _x000a__x000a_Follow @dataanalystduo_x000a__x000a_#datascience #dataanalyst #datascientist #statistics #dataanalystduo #onestopstatistics #sql"/>
    <n v="31"/>
    <x v="81"/>
    <s v="https://www.instagram.com/reel/CsG4m-Euh89/"/>
    <s v="IG reel"/>
    <m/>
    <x v="0"/>
    <n v="285104"/>
    <n v="265712"/>
    <n v="2623"/>
    <n v="2154"/>
    <n v="163429"/>
    <n v="8383"/>
    <n v="210"/>
    <n v="10673"/>
    <s v="Duration more than 30 secs"/>
    <b v="1"/>
    <n v="0.573225910544924"/>
    <n v="2.0594666405732522E-2"/>
    <s v="Thursday"/>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x v="82"/>
    <s v="https://www.instagram.com/reel/CsJJw72tuKv/"/>
    <s v="IG reel"/>
    <m/>
    <x v="0"/>
    <n v="39119"/>
    <n v="35462"/>
    <n v="43"/>
    <n v="34"/>
    <n v="14456"/>
    <n v="639"/>
    <n v="60"/>
    <n v="119"/>
    <s v="Duration between 10 to 30 secs"/>
    <b v="1"/>
    <n v="0.36953909864771595"/>
    <n v="6.0698776154757203E-3"/>
    <s v="Friday"/>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x v="83"/>
    <s v="https://www.instagram.com/reel/CsLzpBesPhB/"/>
    <s v="IG reel"/>
    <m/>
    <x v="0"/>
    <n v="30883"/>
    <n v="23853"/>
    <n v="16"/>
    <n v="24"/>
    <n v="13763"/>
    <n v="460"/>
    <n v="2"/>
    <n v="148"/>
    <s v="Duration &lt;= 10 secs"/>
    <b v="1"/>
    <n v="0.44564971019654825"/>
    <n v="6.5610195782501157E-3"/>
    <s v="Saturday"/>
  </r>
  <r>
    <s v="Join the Batch 3 - Statistics for Data Analysis workshop. _x000a__x000a_Check Link in the bio or DM us. _x000a__x000a_Follow @dataanalystduo_x000a__x000a_#datascience #dataanalyst #dataanalytics #dataanalystduo #statistics #onestopstatistics #onestopanalytics #statistics"/>
    <n v="0"/>
    <x v="84"/>
    <s v="https://www.instagram.com/p/CsOiZeJvgVH/"/>
    <s v="IG carousel"/>
    <m/>
    <x v="0"/>
    <n v="18706"/>
    <n v="14140"/>
    <n v="25"/>
    <n v="6"/>
    <n v="0"/>
    <n v="476"/>
    <n v="11"/>
    <n v="335"/>
    <s v="Duration &lt;= 10 secs"/>
    <b v="1"/>
    <n v="0"/>
    <n v="1.4975247524752475E-2"/>
    <s v="Sunday"/>
  </r>
  <r>
    <s v="Join the Batch 3 - Statistics for Data Analysis workshop. _x000a__x000a_Check Link in the bio or DM us. _x000a__x000a_Follow @dataanalystduo_x000a__x000a_#datascience #dataanalyst #dataanalytics #dataanalystduo #statistics #onestopstatistics #onestopanalytics #statistics"/>
    <n v="0"/>
    <x v="85"/>
    <s v="https://www.instagram.com/p/CsQ1XZ9LKFU/"/>
    <s v="IG carousel"/>
    <m/>
    <x v="0"/>
    <n v="29721"/>
    <n v="21971"/>
    <n v="84"/>
    <n v="10"/>
    <n v="0"/>
    <n v="634"/>
    <n v="18"/>
    <n v="305"/>
    <s v="Duration &lt;= 10 secs"/>
    <b v="1"/>
    <n v="0"/>
    <n v="1.1845159528469346E-2"/>
    <s v="Monday"/>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x v="86"/>
    <s v="https://www.instagram.com/reel/CsTZfjerXQJ/"/>
    <s v="IG reel"/>
    <m/>
    <x v="0"/>
    <n v="235457"/>
    <n v="222616"/>
    <n v="2738"/>
    <n v="785"/>
    <n v="118763"/>
    <n v="4572"/>
    <n v="34"/>
    <n v="9130"/>
    <s v="Duration &lt;= 10 secs"/>
    <b v="1"/>
    <n v="0.5043935835417932"/>
    <n v="1.8500467172170913E-2"/>
    <s v="Tuesday"/>
  </r>
  <r>
    <s v="@preplaced.in solution to all your interview related problems._x000a__x000a_Check out their Instagram handle @preplaced.in _x000a_or visit www.preplaced.in._x000a__x000a_#softwareengineer #Preplaced #UnlockYourPotential #mentorhaitohmumkinhai"/>
    <n v="67"/>
    <x v="87"/>
    <s v="https://www.instagram.com/reel/CsV753dOrMk/"/>
    <s v="IG reel"/>
    <m/>
    <x v="0"/>
    <n v="37495"/>
    <n v="31810"/>
    <n v="171"/>
    <n v="20"/>
    <n v="12931"/>
    <n v="845"/>
    <n v="10"/>
    <n v="569"/>
    <s v="Duration more than 30 secs"/>
    <b v="1"/>
    <n v="0.3448726496866249"/>
    <n v="1.2535366237032379E-2"/>
    <s v="Wednesday"/>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x v="88"/>
    <s v="https://www.instagram.com/reel/CsYlaHqrAiM/"/>
    <s v="IG reel"/>
    <m/>
    <x v="0"/>
    <n v="18857"/>
    <n v="14860"/>
    <n v="37"/>
    <n v="20"/>
    <n v="7908"/>
    <n v="454"/>
    <n v="9"/>
    <n v="247"/>
    <s v="Duration between 10 to 30 secs"/>
    <b v="1"/>
    <n v="0.41936681338494991"/>
    <n v="1.2567294751009421E-2"/>
    <s v="Thursday"/>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x v="89"/>
    <s v="https://www.instagram.com/reel/CsbObnhNdSn/"/>
    <s v="IG reel"/>
    <m/>
    <x v="0"/>
    <n v="44978"/>
    <n v="36897"/>
    <n v="408"/>
    <n v="63"/>
    <n v="20908"/>
    <n v="1439"/>
    <n v="23"/>
    <n v="2183"/>
    <s v="Duration &lt;= 10 secs"/>
    <b v="1"/>
    <n v="0.46484948196896259"/>
    <n v="2.7461582242458739E-2"/>
    <s v="Friday"/>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x v="90"/>
    <s v="https://www.instagram.com/reel/CsdtOxINdm-/"/>
    <s v="IG reel"/>
    <m/>
    <x v="0"/>
    <n v="58896"/>
    <n v="54622"/>
    <n v="495"/>
    <n v="146"/>
    <n v="26162"/>
    <n v="2169"/>
    <n v="20"/>
    <n v="2221"/>
    <s v="Duration &lt;= 10 secs"/>
    <b v="1"/>
    <n v="0.44420673729964683"/>
    <n v="2.2449745523781626E-2"/>
    <s v="Saturday"/>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x v="91"/>
    <s v="https://www.instagram.com/reel/CsgTPKTOiWc/"/>
    <s v="IG reel"/>
    <m/>
    <x v="0"/>
    <n v="215716"/>
    <n v="198619"/>
    <n v="3197"/>
    <n v="885"/>
    <n v="106437"/>
    <n v="5463"/>
    <n v="67"/>
    <n v="7795"/>
    <s v="Duration &lt;= 10 secs"/>
    <b v="1"/>
    <n v="0.49341263513137645"/>
    <n v="2.0796097050131156E-2"/>
    <s v="Sunday"/>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x v="92"/>
    <s v="https://www.instagram.com/reel/Csi12XJrAw5/"/>
    <s v="IG reel"/>
    <m/>
    <x v="0"/>
    <n v="20558"/>
    <n v="16716"/>
    <n v="23"/>
    <n v="5"/>
    <n v="8412"/>
    <n v="365"/>
    <n v="0"/>
    <n v="72"/>
    <s v="Duration more than 30 secs"/>
    <b v="1"/>
    <n v="0.40918377274053896"/>
    <n v="6.8796362766212014E-3"/>
    <s v="Monday"/>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x v="93"/>
    <s v="https://www.instagram.com/p/CsllOJdv4el/"/>
    <s v="IG image"/>
    <m/>
    <x v="0"/>
    <n v="114270"/>
    <n v="101814"/>
    <n v="688"/>
    <n v="420"/>
    <n v="0"/>
    <n v="3348"/>
    <n v="47"/>
    <n v="4562"/>
    <s v="Duration &lt;= 10 secs"/>
    <b v="1"/>
    <n v="0"/>
    <n v="2.1227434341053293E-2"/>
    <s v="Tuesday"/>
  </r>
  <r>
    <s v="This is why it is important to learn AWS for data analyst._x000a__x000a_Follow @dataanalystduo _x000a__x000a_#datascience #dataanalyst #dataanalytics #dataanalystduo #statistics #onestopstatistics #onestopanalytics #statistics #aws"/>
    <n v="0"/>
    <x v="94"/>
    <s v="https://www.instagram.com/p/CsoOyxNtMgN/"/>
    <s v="IG carousel"/>
    <m/>
    <x v="0"/>
    <n v="31451"/>
    <n v="23155"/>
    <n v="95"/>
    <n v="8"/>
    <n v="0"/>
    <n v="919"/>
    <n v="23"/>
    <n v="780"/>
    <s v="Duration &lt;= 10 secs"/>
    <b v="1"/>
    <n v="0"/>
    <n v="1.9617793133232565E-2"/>
    <s v="Wednesday"/>
  </r>
  <r>
    <s v="Blessing your feed with your favourite data couple 💕_x000a__x000a_Follow @dataanalystduo _x000a__x000a_#dataanalystduo #datascience #dataanalytics #trending #explorepage✨"/>
    <n v="0"/>
    <x v="95"/>
    <s v="https://www.instagram.com/p/CsqwQZHPrbz/"/>
    <s v="IG carousel"/>
    <m/>
    <x v="0"/>
    <n v="28203"/>
    <n v="21589"/>
    <n v="4"/>
    <n v="8"/>
    <n v="0"/>
    <n v="2441"/>
    <n v="16"/>
    <n v="16"/>
    <s v="Duration &lt;= 10 secs"/>
    <b v="1"/>
    <n v="0"/>
    <n v="2.8683588864699613E-2"/>
    <s v="Thursday"/>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x v="96"/>
    <s v="https://www.instagram.com/reel/Cstfe0otahy/"/>
    <s v="IG reel"/>
    <m/>
    <x v="0"/>
    <n v="106159"/>
    <n v="103176"/>
    <n v="755"/>
    <n v="550"/>
    <n v="54003"/>
    <n v="2932"/>
    <n v="948"/>
    <n v="3220"/>
    <s v="Duration &lt;= 10 secs"/>
    <b v="1"/>
    <n v="0.50869921532795148"/>
    <n v="1.903301155307436E-2"/>
    <s v="Friday"/>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x v="97"/>
    <s v="https://www.instagram.com/reel/Csv_rxmMaIl/"/>
    <s v="IG reel"/>
    <m/>
    <x v="0"/>
    <n v="35231"/>
    <n v="31142"/>
    <n v="74"/>
    <n v="22"/>
    <n v="16704"/>
    <n v="1190"/>
    <n v="20"/>
    <n v="744"/>
    <s v="Duration &lt;= 10 secs"/>
    <b v="1"/>
    <n v="0.47412789872555422"/>
    <n v="1.628026459443838E-2"/>
    <s v="Saturday"/>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x v="98"/>
    <s v="https://www.instagram.com/p/CsypA3wNAi4/"/>
    <s v="IG image"/>
    <m/>
    <x v="0"/>
    <n v="32891"/>
    <n v="30407"/>
    <n v="6"/>
    <n v="3"/>
    <n v="0"/>
    <n v="1556"/>
    <n v="25"/>
    <n v="56"/>
    <s v="Duration &lt;= 10 secs"/>
    <b v="1"/>
    <n v="0"/>
    <n v="1.3508402670437727E-2"/>
    <s v="Sunday"/>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x v="99"/>
    <s v="https://www.instagram.com/p/Cs1QgGetCNo/"/>
    <s v="IG image"/>
    <m/>
    <x v="0"/>
    <n v="19294"/>
    <n v="17107"/>
    <n v="12"/>
    <n v="3"/>
    <n v="0"/>
    <n v="551"/>
    <n v="6"/>
    <n v="159"/>
    <s v="Duration &lt;= 10 secs"/>
    <b v="1"/>
    <n v="0"/>
    <n v="1.0638919740457123E-2"/>
    <s v="Monday"/>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x v="100"/>
    <s v="https://www.instagram.com/reel/Cs30EWhM8pR/"/>
    <s v="IG reel"/>
    <m/>
    <x v="0"/>
    <n v="70127"/>
    <n v="66797"/>
    <n v="571"/>
    <n v="172"/>
    <n v="34899"/>
    <n v="2065"/>
    <n v="34"/>
    <n v="2002"/>
    <s v="Duration &lt;= 10 secs"/>
    <b v="1"/>
    <n v="0.49765425585010054"/>
    <n v="1.7485815231222959E-2"/>
    <s v="Tuesday"/>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101"/>
    <s v="https://www.instagram.com/reel/Cs6SO8UthZr/"/>
    <s v="IG reel"/>
    <m/>
    <x v="0"/>
    <n v="32666"/>
    <n v="30921"/>
    <n v="335"/>
    <n v="100"/>
    <n v="15988"/>
    <n v="872"/>
    <n v="6"/>
    <n v="921"/>
    <s v="Duration &lt;= 10 secs"/>
    <b v="1"/>
    <n v="0.48943855997061164"/>
    <n v="1.7253646389185341E-2"/>
    <s v="Wednesday"/>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x v="102"/>
    <s v="https://www.instagram.com/p/CpcpJi8DibT/"/>
    <s v="IG carousel"/>
    <m/>
    <x v="0"/>
    <n v="22375"/>
    <n v="16381"/>
    <n v="31"/>
    <n v="4"/>
    <n v="0"/>
    <n v="677"/>
    <n v="12"/>
    <n v="451"/>
    <s v="Duration &lt;= 10 secs"/>
    <b v="1"/>
    <n v="0"/>
    <n v="1.787131432757463E-2"/>
    <s v="Saturday"/>
  </r>
  <r>
    <s v="Let us know about your thoughts 😌_x000a__x000a_Follow @dataanalystduo_x000a__x000a_#datascience #dataanalyst #datascientist #statistics #dataanalystduo #onestopstatistics"/>
    <n v="27"/>
    <x v="103"/>
    <s v="https://www.instagram.com/reel/Cr5sxcCOt6F/"/>
    <s v="IG reel"/>
    <m/>
    <x v="0"/>
    <n v="20187"/>
    <n v="15443"/>
    <n v="55"/>
    <n v="6"/>
    <n v="6584"/>
    <n v="588"/>
    <n v="17"/>
    <n v="51"/>
    <s v="Duration between 10 to 30 secs"/>
    <b v="1"/>
    <n v="0.3261504928914648"/>
    <n v="1.1510069287055624E-2"/>
    <s v="Monday"/>
  </r>
  <r>
    <s v="Comment ‘Statistics’ for details regarding statistics workshop 📊_x000a__x000a_Follow @dataanalystduo _x000a__x000a_#datascience #dataanalyst #dataanalytics #dataanalystduo #statistics #onestopstatistics #onestopanalytics #statistics"/>
    <n v="90"/>
    <x v="104"/>
    <s v="https://www.instagram.com/reel/CtJkYg4LJQt/"/>
    <s v="IG reel"/>
    <m/>
    <x v="0"/>
    <n v="44986"/>
    <n v="37018"/>
    <n v="285"/>
    <n v="114"/>
    <n v="18953"/>
    <n v="2406"/>
    <n v="95"/>
    <n v="1465"/>
    <s v="Duration more than 30 secs"/>
    <b v="1"/>
    <n v="0.4213088516427333"/>
    <n v="2.8709006429304663E-2"/>
    <s v="Tuesday"/>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x v="105"/>
    <s v="https://www.instagram.com/p/CuW4_bgP5Wh/"/>
    <s v="IG image"/>
    <m/>
    <x v="0"/>
    <n v="36438"/>
    <n v="33150"/>
    <n v="133"/>
    <n v="54"/>
    <n v="0"/>
    <n v="1313"/>
    <n v="7"/>
    <n v="1368"/>
    <s v="Duration &lt;= 10 secs"/>
    <b v="1"/>
    <n v="0"/>
    <n v="2.1274509803921565E-2"/>
    <s v="Wednesday"/>
  </r>
  <r>
    <s v="Follow @dataanalystduo _x000a__x000a_Follow @dataanalystduo _x000a__x000a_#datascience #dataanalyst #dataanalytics #dataanalystduo #statistics #onestopstatistics #onestopanalytics #trending #netflix"/>
    <n v="88"/>
    <x v="106"/>
    <s v="https://www.instagram.com/reel/CtRiOLlsT2L/"/>
    <s v="IG reel"/>
    <m/>
    <x v="0"/>
    <n v="20910"/>
    <n v="18742"/>
    <n v="37"/>
    <n v="11"/>
    <n v="9589"/>
    <n v="949"/>
    <n v="3"/>
    <n v="135"/>
    <s v="Duration more than 30 secs"/>
    <b v="1"/>
    <n v="0.45858440937350547"/>
    <n v="1.4993063707181732E-2"/>
    <s v="Friday"/>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x v="107"/>
    <s v="https://www.instagram.com/p/CtTt_tMPV-I/"/>
    <s v="IG carousel"/>
    <m/>
    <x v="0"/>
    <n v="22564"/>
    <n v="15558"/>
    <n v="26"/>
    <n v="6"/>
    <n v="0"/>
    <n v="313"/>
    <n v="23"/>
    <n v="120"/>
    <s v="Duration &lt;= 10 secs"/>
    <b v="1"/>
    <n v="0"/>
    <n v="7.7452114667695077E-3"/>
    <s v="Saturday"/>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x v="108"/>
    <s v="https://www.instagram.com/p/CtWbVk0PwF5/"/>
    <s v="IG image"/>
    <m/>
    <x v="0"/>
    <n v="13977"/>
    <n v="12588"/>
    <n v="31"/>
    <n v="9"/>
    <n v="0"/>
    <n v="446"/>
    <n v="6"/>
    <n v="325"/>
    <s v="Duration &lt;= 10 secs"/>
    <b v="1"/>
    <n v="0"/>
    <n v="1.6047028916428341E-2"/>
    <s v="Sunday"/>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x v="109"/>
    <s v="https://www.instagram.com/reel/CtZIO-uAesm/"/>
    <s v="IG reel"/>
    <m/>
    <x v="0"/>
    <n v="61558"/>
    <n v="56347"/>
    <n v="215"/>
    <n v="106"/>
    <n v="37280"/>
    <n v="1439"/>
    <n v="15"/>
    <n v="919"/>
    <s v="Duration &lt;= 10 secs"/>
    <b v="1"/>
    <n v="0.60560771954904313"/>
    <n v="1.1482421424388167E-2"/>
    <s v="Monday"/>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x v="110"/>
    <s v="https://www.instagram.com/p/CtbyHJ2tKCR/"/>
    <s v="IG carousel"/>
    <m/>
    <x v="0"/>
    <n v="39497"/>
    <n v="29614"/>
    <n v="171"/>
    <n v="100"/>
    <n v="0"/>
    <n v="1280"/>
    <n v="19"/>
    <n v="1929"/>
    <s v="Duration &lt;= 10 secs"/>
    <b v="1"/>
    <n v="0"/>
    <n v="2.8694198689808874E-2"/>
    <s v="Tuesday"/>
  </r>
  <r>
    <s v="Common causes of outliers in a dataset. _x000a__x000a_Follow @dataanalystduo_x000a__x000a_#datascience #dataanalyst #dataanalytics #dataanalystduo #statistics #onestopstatistics #onestopanalytics #python #outliers"/>
    <n v="0"/>
    <x v="111"/>
    <s v="https://www.instagram.com/p/CtefOCRvDLe/"/>
    <s v="IG image"/>
    <m/>
    <x v="0"/>
    <n v="13220"/>
    <n v="11416"/>
    <n v="14"/>
    <n v="3"/>
    <n v="0"/>
    <n v="264"/>
    <n v="1"/>
    <n v="160"/>
    <s v="Duration &lt;= 10 secs"/>
    <b v="1"/>
    <n v="0"/>
    <n v="9.6137000700770841E-3"/>
    <s v="Wednesday"/>
  </r>
  <r>
    <s v="How to find a job through Linkedin 🔵_x000a__x000a_Follow @dataanalystduo_x000a__x000a_#datascience #dataanalyst #dataanalytics #statistics #linkedin #linkedintips #job #jobseekers #datascientist"/>
    <n v="0"/>
    <x v="112"/>
    <s v="https://www.instagram.com/p/CtrA6dfvpKF/"/>
    <s v="IG carousel"/>
    <m/>
    <x v="0"/>
    <n v="20970"/>
    <n v="15223"/>
    <n v="42"/>
    <n v="3"/>
    <n v="0"/>
    <n v="558"/>
    <n v="9"/>
    <n v="684"/>
    <s v="Duration &lt;= 10 secs"/>
    <b v="1"/>
    <n v="0"/>
    <n v="2.1234316494777639E-2"/>
    <s v="Monday"/>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x v="113"/>
    <s v="https://www.instagram.com/reel/CtwKLXixKPu/"/>
    <s v="IG reel"/>
    <m/>
    <x v="0"/>
    <n v="19091"/>
    <n v="17544"/>
    <n v="10"/>
    <n v="21"/>
    <n v="10573"/>
    <n v="760"/>
    <n v="7"/>
    <n v="221"/>
    <s v="Duration between 10 to 30 secs"/>
    <b v="1"/>
    <n v="0.55382117228013195"/>
    <n v="1.4221386228910169E-2"/>
    <s v="Wednesday"/>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x v="114"/>
    <s v="https://www.instagram.com/p/Cty-u_XP7lK/"/>
    <s v="IG image"/>
    <m/>
    <x v="0"/>
    <n v="19056"/>
    <n v="17498"/>
    <n v="3"/>
    <n v="2"/>
    <n v="0"/>
    <n v="424"/>
    <n v="12"/>
    <n v="62"/>
    <s v="Duration &lt;= 10 secs"/>
    <b v="1"/>
    <n v="0"/>
    <n v="7.1579609098182655E-3"/>
    <s v="Thursday"/>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x v="115"/>
    <s v="https://www.instagram.com/p/Ct1kKPpNpNR/"/>
    <s v="IG carousel"/>
    <m/>
    <x v="0"/>
    <n v="73673"/>
    <n v="53788"/>
    <n v="187"/>
    <n v="14"/>
    <n v="0"/>
    <n v="2346"/>
    <n v="1126"/>
    <n v="1970"/>
    <s v="Duration &lt;= 10 secs"/>
    <b v="1"/>
    <n v="0"/>
    <n v="2.6162898787833719E-2"/>
    <s v="Friday"/>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x v="116"/>
    <s v="https://www.instagram.com/reel/Ct6cvXYtzFw/"/>
    <s v="IG reel"/>
    <m/>
    <x v="0"/>
    <n v="32992"/>
    <n v="26802"/>
    <n v="127"/>
    <n v="44"/>
    <n v="13890"/>
    <n v="1178"/>
    <n v="12"/>
    <n v="878"/>
    <s v="Duration between 10 to 30 secs"/>
    <b v="1"/>
    <n v="0.42101115421920465"/>
    <n v="2.0474218341914784E-2"/>
    <s v="Sunday"/>
  </r>
  <r>
    <s v="Here are the Key Highlights that we’ve discussed:_x000a_🌟 Not enough research: _x000a_Before you attend the interview, it’s crucial to thoroughly research the company. Ask yourself questions like “What do they do?”, “What products do they make?”, and “Which ones are the best?”._x000a__x000a_🌟 STAR methodology: _x000a_During the interview, use the STAR methodology (Situation, Task, Action, Result) to answer questions. Explain the situation, describe the task at hand, talk about the actions you took, and highlight the positive result. This structured approach will showcase your problem-solving skills._x000a__x000a_🌟 All talk no show: Proof of work: _x000a_Don’t just rely on words; show proof of your work. Keep your project portfolio ready. This tangible evidence will demonstrate your capabilities and ensure you’re not all talk and no show._x000a__x000a_🌟 Be Flexible: _x000a_Flexibility matters! Hiring managers highly value candidates who are open to using new tools, working from different locations, or collaborating with diverse teams. Avoid being too rigid and showcase your willingness to adapt._x000a__x000a_🌟 Conversational style: _x000a_Make your interview more conversational by asking the interviewer about their experience working in the team and the tools they use. This valuable technique helps create a more engaging and natural interview environment, where you can connect with the interviewer on a deeper level._x000a_._x000a_Remember these points when going out for an interview apart from your technical expertise._x000a_._x000a_Follow @citizendatascientist and @dataanalystduo for more Data science and Analytics tips and resources._x000a_._x000a_._x000a_#CitizenDataScientist #DataAnalystDuo #alphaa.ai #superAI #DataAnalystJob #InterviewTips #CompanyResearch #LinkedInNetworking #STARMethodology #ProofOfWork #PowerBI #TableauDashboard #FlexibilityMatters #OpenToNewTools #ConversationalInterview #valuabletechniques"/>
    <n v="47"/>
    <x v="117"/>
    <s v="https://www.instagram.com/reel/CuBTyzVO8me/"/>
    <s v="IG reel"/>
    <m/>
    <x v="0"/>
    <n v="45330"/>
    <n v="38358"/>
    <n v="235"/>
    <n v="25"/>
    <n v="17298"/>
    <n v="1552"/>
    <n v="3"/>
    <n v="1196"/>
    <s v="Duration more than 30 secs"/>
    <b v="1"/>
    <n v="0.38160158835208469"/>
    <n v="1.9461390062047029E-2"/>
    <s v="Tuesday"/>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117"/>
    <s v="https://www.instagram.com/p/Ct_oYFbPW-v/"/>
    <s v="IG carousel"/>
    <m/>
    <x v="0"/>
    <n v="23137"/>
    <n v="17479"/>
    <n v="45"/>
    <n v="62"/>
    <n v="0"/>
    <n v="652"/>
    <n v="5"/>
    <n v="787"/>
    <s v="Duration &lt;= 10 secs"/>
    <b v="1"/>
    <n v="0"/>
    <n v="2.1296984953372618E-2"/>
    <s v="Tuesday"/>
  </r>
  <r>
    <s v="Check link in bio for more details on ‘PyGWalker’_x000a__x000a_Follow @dataanalystduo _x000a__x000a_#datascience #dataanalyst #dataanalytics #dataanalystduo #statistics #onestopstatistics #onestopanalytics #python #tableau #datavisualization #jupyternotebook"/>
    <n v="8"/>
    <x v="118"/>
    <s v="https://www.instagram.com/reel/CuHu3wTLQUR/"/>
    <s v="IG reel"/>
    <m/>
    <x v="0"/>
    <n v="48599"/>
    <n v="42482"/>
    <n v="283"/>
    <n v="98"/>
    <n v="24426"/>
    <n v="1495"/>
    <n v="6"/>
    <n v="1556"/>
    <s v="Duration &lt;= 10 secs"/>
    <b v="1"/>
    <n v="0.50260293421675339"/>
    <n v="1.9655383456522763E-2"/>
    <s v="Friday"/>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x v="119"/>
    <s v="https://www.instagram.com/reel/Cr8ZKnstzS4/"/>
    <s v="IG reel"/>
    <m/>
    <x v="0"/>
    <n v="36231"/>
    <n v="35140"/>
    <n v="15"/>
    <n v="14"/>
    <n v="17521"/>
    <n v="790"/>
    <n v="23"/>
    <n v="66"/>
    <s v="Duration between 10 to 30 secs"/>
    <b v="1"/>
    <n v="0.48359139963015096"/>
    <n v="6.3602731929425158E-3"/>
    <s v="Wednesday"/>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20"/>
    <s v="https://www.instagram.com/p/CtMawquvPcI/"/>
    <s v="IG image"/>
    <m/>
    <x v="0"/>
    <n v="26530"/>
    <n v="24195"/>
    <n v="33"/>
    <n v="14"/>
    <n v="0"/>
    <n v="667"/>
    <n v="12"/>
    <n v="343"/>
    <s v="Duration &lt;= 10 secs"/>
    <b v="1"/>
    <n v="0"/>
    <n v="1.0901012605910313E-2"/>
    <s v="Thursday"/>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21"/>
    <s v="https://www.instagram.com/reel/CvpYJi_tVY5/"/>
    <s v="IG reel"/>
    <m/>
    <x v="0"/>
    <n v="20637"/>
    <n v="17007"/>
    <n v="88"/>
    <n v="16"/>
    <n v="8462"/>
    <n v="843"/>
    <n v="5"/>
    <n v="454"/>
    <s v="Duration between 10 to 30 secs"/>
    <b v="1"/>
    <n v="0.41004021902408294"/>
    <n v="2.0432762979949431E-2"/>
    <s v="Saturday"/>
  </r>
  <r>
    <s v="@dataanalystduo | Best resource to learn SQL 📸_x000a__x000a_#datascience #dataanalytics #sql #sqlprogramming #dataanalyst"/>
    <n v="8"/>
    <x v="122"/>
    <s v="https://www.instagram.com/reel/CuoznrYLj2o/"/>
    <s v="IG reel"/>
    <m/>
    <x v="0"/>
    <n v="28170"/>
    <n v="22972"/>
    <n v="123"/>
    <n v="22"/>
    <n v="11428"/>
    <n v="1126"/>
    <n v="23"/>
    <n v="982"/>
    <s v="Duration &lt;= 10 secs"/>
    <b v="1"/>
    <n v="0.40567980120695774"/>
    <n v="2.4529862441232803E-2"/>
    <s v="Thursday"/>
  </r>
  <r>
    <s v="@dataanalystduo | SQL resources to practice Interview Questions and Projects. _x000a__x000a_#datascience #dataanalyst #dataanalytics #dataanalystduo #statistics #onestopstatistics #onestopanalytics #sql #sqlserver #projects"/>
    <n v="8"/>
    <x v="123"/>
    <s v="https://www.instagram.com/reel/CurhcYTtHZP/"/>
    <s v="IG reel"/>
    <m/>
    <x v="0"/>
    <n v="308394"/>
    <n v="299382"/>
    <n v="4796"/>
    <n v="1867"/>
    <n v="151939"/>
    <n v="7751"/>
    <n v="18"/>
    <n v="15384"/>
    <s v="Duration &lt;= 10 secs"/>
    <b v="1"/>
    <n v="0.49267819737089569"/>
    <n v="2.3338911491004803E-2"/>
    <s v="Friday"/>
  </r>
  <r>
    <s v="@dataanalystduo | Best resources to study Power BI 📊_x000a__x000a_#datascience #dataanalyst #dataanalytics #dataanalystduo #statistics #onestopstatistics #onestopanalytics #powerbi #datavisualization #dataviz"/>
    <n v="8"/>
    <x v="124"/>
    <s v="https://www.instagram.com/reel/CuuQZzcRuA8/"/>
    <s v="IG reel"/>
    <m/>
    <x v="0"/>
    <n v="65986"/>
    <n v="58931"/>
    <n v="634"/>
    <n v="225"/>
    <n v="28193"/>
    <n v="2092"/>
    <n v="30"/>
    <n v="2890"/>
    <s v="Duration &lt;= 10 secs"/>
    <b v="1"/>
    <n v="0.42725729700239445"/>
    <n v="2.3951740170708113E-2"/>
    <s v="Saturday"/>
  </r>
  <r>
    <s v="@dataanalystduo | What are analytical skills and why are they important? _x000a__x000a_#datascience #dataanalyst #dataanalytics #dataanalystduo #statistics #onestopstatistics #onestopanalytics #sql #python #tableau"/>
    <n v="63"/>
    <x v="125"/>
    <s v="https://www.instagram.com/reel/CuzLayGNHMV/"/>
    <s v="IG reel"/>
    <m/>
    <x v="0"/>
    <n v="37084"/>
    <n v="32903"/>
    <n v="215"/>
    <n v="118"/>
    <n v="13587"/>
    <n v="1665"/>
    <n v="28"/>
    <n v="554"/>
    <s v="Duration more than 30 secs"/>
    <b v="1"/>
    <n v="0.36638442454967102"/>
    <n v="1.8706500926967143E-2"/>
    <s v="Monday"/>
  </r>
  <r>
    <s v="@dataanalystduo | Best resources to learn Python. Both the courses are from Jose Portilla. _x000a__x000a_@udemy _x000a__x000a_#datascience #dataanalyst #dataanalytics #dataanalystduo #statistics #onestopstatistics #onestopanalytics #python #udemy #resources"/>
    <n v="9"/>
    <x v="126"/>
    <s v="https://www.instagram.com/reel/Cu1ytTDuDoZ/"/>
    <s v="IG reel"/>
    <m/>
    <x v="0"/>
    <n v="27261"/>
    <n v="22175"/>
    <n v="164"/>
    <n v="23"/>
    <n v="10937"/>
    <n v="949"/>
    <n v="5"/>
    <n v="859"/>
    <s v="Duration &lt;= 10 secs"/>
    <b v="1"/>
    <n v="0.40119584754777887"/>
    <n v="2.228861330326945E-2"/>
    <s v="Tuesday"/>
  </r>
  <r>
    <s v="@dataanalystduo | SQL Case Statements_x000a__x000a_#datascience #dataanalyst #dataanalytics #dataanalystduo #statistics #onestopstatistics #onestopanalytics #sql #casestatements #nuggetsofsql"/>
    <n v="0"/>
    <x v="127"/>
    <s v="https://www.instagram.com/p/Cu4cpuZNwfj/"/>
    <s v="IG image"/>
    <m/>
    <x v="0"/>
    <n v="21299"/>
    <n v="20076"/>
    <n v="27"/>
    <n v="3"/>
    <n v="0"/>
    <n v="649"/>
    <n v="32"/>
    <n v="263"/>
    <s v="Duration &lt;= 10 secs"/>
    <b v="1"/>
    <n v="0"/>
    <n v="1.2091552102012354E-2"/>
    <s v="Wednesday"/>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28"/>
    <s v="https://www.instagram.com/reel/Cu60dPVAIuw/"/>
    <s v="IG reel"/>
    <m/>
    <x v="0"/>
    <n v="22606"/>
    <n v="18282"/>
    <n v="149"/>
    <n v="41"/>
    <n v="9285"/>
    <n v="804"/>
    <n v="9"/>
    <n v="496"/>
    <s v="Duration more than 30 secs"/>
    <b v="1"/>
    <n v="0.41073166415995754"/>
    <n v="1.9937643583852971E-2"/>
    <s v="Thursday"/>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x v="129"/>
    <s v="https://www.instagram.com/p/CqzZ87TL-Nd/"/>
    <s v="IG image"/>
    <m/>
    <x v="0"/>
    <n v="35057"/>
    <n v="31629"/>
    <n v="41"/>
    <n v="7"/>
    <n v="0"/>
    <n v="591"/>
    <n v="88"/>
    <n v="210"/>
    <s v="Duration &lt;= 10 secs"/>
    <b v="1"/>
    <n v="0"/>
    <n v="7.3508489044863895E-3"/>
    <s v="Friday"/>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x v="130"/>
    <s v="https://www.instagram.com/reel/Cr-8yiiLJ1N/"/>
    <s v="IG reel"/>
    <m/>
    <x v="0"/>
    <n v="62193"/>
    <n v="51412"/>
    <n v="676"/>
    <n v="112"/>
    <n v="30262"/>
    <n v="1953"/>
    <n v="8"/>
    <n v="3550"/>
    <s v="Duration between 10 to 30 secs"/>
    <b v="1"/>
    <n v="0.48658209123213225"/>
    <n v="3.0085388625223683E-2"/>
    <s v="Saturday"/>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31"/>
    <s v="https://www.instagram.com/p/CtPDoCOPnfr/"/>
    <s v="IG image"/>
    <m/>
    <x v="0"/>
    <n v="14478"/>
    <n v="13062"/>
    <n v="23"/>
    <n v="3"/>
    <n v="0"/>
    <n v="186"/>
    <n v="27"/>
    <n v="72"/>
    <s v="Duration &lt;= 10 secs"/>
    <b v="1"/>
    <n v="0"/>
    <n v="5.8949624866023575E-3"/>
    <s v="Sunday"/>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32"/>
    <s v="https://www.instagram.com/reel/CvuKhgJsD0y/"/>
    <s v="IG reel"/>
    <m/>
    <x v="0"/>
    <n v="9277"/>
    <n v="7816"/>
    <n v="4"/>
    <n v="15"/>
    <n v="13449"/>
    <n v="340"/>
    <n v="3"/>
    <n v="16"/>
    <s v="Duration more than 30 secs"/>
    <b v="0"/>
    <n v="1.4497143473105529"/>
    <n v="1.1610798362333676E-2"/>
    <s v="Wednesday"/>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133"/>
    <s v="https://www.instagram.com/reel/Cv4xXTptvZ9/"/>
    <s v="IG reel"/>
    <m/>
    <x v="0"/>
    <n v="31921"/>
    <n v="29106"/>
    <n v="461"/>
    <n v="15"/>
    <n v="30811"/>
    <n v="1286"/>
    <n v="6"/>
    <n v="1352"/>
    <s v="Duration more than 30 secs"/>
    <b v="1"/>
    <n v="0.96522665330033519"/>
    <n v="2.6669758812615955E-2"/>
    <s v="Sunday"/>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134"/>
    <s v="https://www.instagram.com/reel/CwAMtRPtXU0/"/>
    <s v="IG reel"/>
    <m/>
    <x v="0"/>
    <n v="174471"/>
    <n v="161768"/>
    <n v="1878"/>
    <n v="2497"/>
    <n v="171834"/>
    <n v="5840"/>
    <n v="27"/>
    <n v="7252"/>
    <s v="Duration between 10 to 30 secs"/>
    <b v="1"/>
    <n v="0.98488574032360676"/>
    <n v="2.3176709856090202E-2"/>
    <s v="Wednesday"/>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35"/>
    <s v="https://www.instagram.com/reel/CwH3jDtRZZN/"/>
    <s v="IG reel"/>
    <m/>
    <x v="0"/>
    <n v="258864"/>
    <n v="236596"/>
    <n v="4252"/>
    <n v="1087"/>
    <n v="258615"/>
    <n v="7979"/>
    <n v="32"/>
    <n v="12359"/>
    <s v="Duration between 10 to 30 secs"/>
    <b v="1"/>
    <n v="0.9990381049508622"/>
    <n v="2.6016923363032341E-2"/>
    <s v="Saturday"/>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136"/>
    <s v="https://www.instagram.com/reel/CwVOaCCAu9R/"/>
    <s v="IG reel"/>
    <m/>
    <x v="0"/>
    <n v="8085"/>
    <n v="7133"/>
    <n v="10"/>
    <n v="4"/>
    <n v="8120"/>
    <n v="255"/>
    <n v="4"/>
    <n v="43"/>
    <s v="Duration more than 30 secs"/>
    <b v="0"/>
    <n v="1.0043290043290043"/>
    <n v="1.0935090424786206E-2"/>
    <s v="Thursday"/>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x v="137"/>
    <s v="https://www.instagram.com/reel/Cwci1C6gpQQ/"/>
    <s v="IG reel"/>
    <m/>
    <x v="0"/>
    <n v="41113"/>
    <n v="35064"/>
    <n v="252"/>
    <n v="1"/>
    <n v="39907"/>
    <n v="1216"/>
    <n v="9"/>
    <n v="1580"/>
    <s v="Duration &lt;= 10 secs"/>
    <b v="1"/>
    <n v="0.97066621263347364"/>
    <n v="2.1795859000684464E-2"/>
    <s v="Sunday"/>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x v="138"/>
    <s v="https://www.instagram.com/reel/CwfhdgaOsFq/"/>
    <s v="IG reel"/>
    <m/>
    <x v="0"/>
    <n v="16253"/>
    <n v="12738"/>
    <n v="14"/>
    <n v="9"/>
    <n v="15531"/>
    <n v="531"/>
    <n v="9"/>
    <n v="96"/>
    <s v="Duration more than 30 secs"/>
    <b v="1"/>
    <n v="0.95557743185873378"/>
    <n v="1.2757104726016643E-2"/>
    <s v="Monday"/>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x v="139"/>
    <s v="https://www.instagram.com/p/CwmXga9gq9q/"/>
    <s v="IG image"/>
    <m/>
    <x v="0"/>
    <n v="52939"/>
    <n v="48745"/>
    <n v="116"/>
    <n v="7"/>
    <n v="0"/>
    <n v="2943"/>
    <n v="17"/>
    <n v="1203"/>
    <s v="Duration &lt;= 10 secs"/>
    <b v="1"/>
    <n v="0"/>
    <n v="2.1945840599035801E-2"/>
    <s v="Wednesday"/>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40"/>
    <s v="https://www.instagram.com/reel/CwpnwVDNOym/"/>
    <s v="IG reel"/>
    <m/>
    <x v="0"/>
    <n v="15304"/>
    <n v="12137"/>
    <n v="29"/>
    <n v="2"/>
    <n v="14793"/>
    <n v="312"/>
    <n v="5"/>
    <n v="190"/>
    <s v="Duration &lt;= 10 secs"/>
    <b v="1"/>
    <n v="0.96661003659174072"/>
    <n v="1.1040619592980144E-2"/>
    <s v="Friday"/>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x v="141"/>
    <s v="https://www.instagram.com/reel/CxP6BDbrjLU/"/>
    <s v="IG reel"/>
    <m/>
    <x v="0"/>
    <n v="33294"/>
    <n v="26820"/>
    <n v="125"/>
    <n v="4"/>
    <n v="31051"/>
    <n v="1194"/>
    <n v="41"/>
    <n v="901"/>
    <s v="Duration &lt;= 10 secs"/>
    <b v="1"/>
    <n v="0.93263050399471381"/>
    <n v="2.1075689783743475E-2"/>
    <s v="Saturday"/>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42"/>
    <s v="https://www.instagram.com/p/CxVM3swNzQl/"/>
    <s v="IG carousel"/>
    <m/>
    <x v="0"/>
    <n v="14518"/>
    <n v="11140"/>
    <n v="2"/>
    <n v="1"/>
    <n v="0"/>
    <n v="415"/>
    <n v="12"/>
    <n v="7"/>
    <s v="Duration &lt;= 10 secs"/>
    <b v="1"/>
    <n v="0"/>
    <n v="9.7845601436265701E-3"/>
    <s v="Monday"/>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43"/>
    <s v="https://www.instagram.com/p/CxfoFVdg6H9/"/>
    <s v="IG image"/>
    <m/>
    <x v="0"/>
    <n v="7883"/>
    <n v="6999"/>
    <n v="4"/>
    <n v="1"/>
    <n v="0"/>
    <n v="165"/>
    <n v="1"/>
    <n v="31"/>
    <s v="Duration &lt;= 10 secs"/>
    <b v="1"/>
    <n v="0"/>
    <n v="7.1795970852978992E-3"/>
    <s v="Friday"/>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x v="144"/>
    <s v="https://www.instagram.com/reel/CxpxGCGNmT-/"/>
    <s v="IG reel"/>
    <m/>
    <x v="0"/>
    <n v="15979"/>
    <n v="14230"/>
    <n v="60"/>
    <n v="8"/>
    <n v="15287"/>
    <n v="530"/>
    <n v="113"/>
    <n v="506"/>
    <s v="Duration &lt;= 10 secs"/>
    <b v="1"/>
    <n v="0.95669315977220104"/>
    <n v="2.1240337315530568E-2"/>
    <s v="Tuesday"/>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145"/>
    <s v="https://www.instagram.com/reel/CxuWUVBtlq-/"/>
    <s v="IG reel"/>
    <m/>
    <x v="0"/>
    <n v="8991"/>
    <n v="7013"/>
    <n v="5"/>
    <n v="3"/>
    <n v="8497"/>
    <n v="183"/>
    <n v="1"/>
    <n v="9"/>
    <s v="Duration more than 30 secs"/>
    <b v="1"/>
    <n v="0.94505616727838948"/>
    <n v="7.0583202623698852E-3"/>
    <s v="Wednesday"/>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x v="146"/>
    <s v="https://www.instagram.com/p/Cx0eYC0PZzw/"/>
    <s v="IG carousel"/>
    <m/>
    <x v="0"/>
    <n v="109308"/>
    <n v="85641"/>
    <n v="2023"/>
    <n v="106"/>
    <n v="0"/>
    <n v="2905"/>
    <n v="25"/>
    <n v="7992"/>
    <s v="Duration &lt;= 10 secs"/>
    <b v="1"/>
    <n v="0"/>
    <n v="3.7788559218131498E-2"/>
    <s v="Saturday"/>
  </r>
  <r>
    <s v="Box plots are my favourite type of plots but it has some disadvantages.. Comment below if you know of any disadvantages!_x000a__x000a_#data #ai #datavisualization #boxplot #dataanalytics #datastorytelling"/>
    <n v="73"/>
    <x v="147"/>
    <s v="https://www.instagram.com/reel/Cx5VoYPt1Bq/"/>
    <s v="IG reel"/>
    <m/>
    <x v="0"/>
    <n v="15816"/>
    <n v="12695"/>
    <n v="37"/>
    <n v="2"/>
    <n v="14847"/>
    <n v="776"/>
    <n v="26"/>
    <n v="169"/>
    <s v="Duration more than 30 secs"/>
    <b v="1"/>
    <n v="0.93873292867981795"/>
    <n v="1.9850334777471446E-2"/>
    <s v="Monday"/>
  </r>
  <r>
    <s v="What else should I teach ? Comment below_x000a__x000a_@dataanalystduo x @datatodestiny _x000a__x000a_#data #dataanalyst #ai #datascience #job #learn #study #educate #datavisualization #graph #learning #learndatascience"/>
    <n v="76"/>
    <x v="148"/>
    <s v="https://www.instagram.com/reel/Cx7-YRYNbWD/"/>
    <s v="IG reel"/>
    <m/>
    <x v="0"/>
    <n v="14522"/>
    <n v="11596"/>
    <n v="56"/>
    <n v="10"/>
    <n v="14032"/>
    <n v="689"/>
    <n v="5"/>
    <n v="190"/>
    <s v="Duration more than 30 secs"/>
    <b v="1"/>
    <n v="0.96625809117201489"/>
    <n v="2.0265608830631249E-2"/>
    <s v="Tuesday"/>
  </r>
  <r>
    <s v="Today I learned about Recursive CTEs. Which interview topics are you preparing for? _x000a__x000a_Follow @datatodestiny &amp; @dataanalystduo _x000a__x000a_#datascience #dataanalyst #dataanalytics #dataanalystduo #statistics #sql #sqlinterview #trending #database"/>
    <n v="55"/>
    <x v="149"/>
    <s v="https://www.instagram.com/reel/Cx-nhMqvDAj/"/>
    <s v="IG reel"/>
    <m/>
    <x v="0"/>
    <n v="78792"/>
    <n v="71678"/>
    <n v="712"/>
    <n v="886"/>
    <n v="76369"/>
    <n v="2817"/>
    <n v="58"/>
    <n v="2440"/>
    <s v="Duration more than 30 secs"/>
    <b v="1"/>
    <n v="0.96924814702000206"/>
    <n v="2.1021094338569718E-2"/>
    <s v="Wednesday"/>
  </r>
  <r>
    <s v="What doubts you have about Data Analytics?_x000a__x000a_#datascience #dataanalyst #dataanalytics #dataanalystduo #statistics #onestopstatistics #onestopanalytics #sql #trending"/>
    <n v="38"/>
    <x v="150"/>
    <s v="https://www.instagram.com/reel/CyBQ5K2vnq_/"/>
    <s v="IG reel"/>
    <m/>
    <x v="0"/>
    <n v="19559"/>
    <n v="17381"/>
    <n v="112"/>
    <n v="5"/>
    <n v="18762"/>
    <n v="991"/>
    <n v="13"/>
    <n v="672"/>
    <s v="Duration more than 30 secs"/>
    <b v="1"/>
    <n v="0.95925149547522881"/>
    <n v="2.5717737759622578E-2"/>
    <s v="Thursday"/>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151"/>
    <s v="https://www.instagram.com/reel/CyDoCpmtV8B/"/>
    <s v="IG reel"/>
    <m/>
    <x v="0"/>
    <n v="23458"/>
    <n v="20069"/>
    <n v="217"/>
    <n v="1"/>
    <n v="22609"/>
    <n v="747"/>
    <n v="6"/>
    <n v="886"/>
    <s v="Duration &lt;= 10 secs"/>
    <b v="1"/>
    <n v="0.9638076562366783"/>
    <n v="2.3120235188599333E-2"/>
    <s v="Friday"/>
  </r>
  <r>
    <s v="Comment ‘Resource’ to learn more about Materialized View 🤝🏼_x000a__x000a_@datatodestiny X @dataanalystduo _x000a__x000a_#datascience #dataanalyst #dataanalytics #dataanalystduo #statistics #onestopstatistics #onestopanalytics #sql"/>
    <n v="51"/>
    <x v="152"/>
    <s v="https://www.instagram.com/reel/CyLgVlmrz7A/"/>
    <s v="IG reel"/>
    <m/>
    <x v="0"/>
    <n v="33700"/>
    <n v="31115"/>
    <n v="184"/>
    <n v="17"/>
    <n v="32074"/>
    <n v="1502"/>
    <n v="91"/>
    <n v="878"/>
    <s v="Duration more than 30 secs"/>
    <b v="1"/>
    <n v="0.9517507418397626"/>
    <n v="2.1332154909207778E-2"/>
    <s v="Monday"/>
  </r>
  <r>
    <s v="Sound on 🔉 If you have any doubts about breaking into Data you can comment below 👇🏼 _x000a_#datascience #job #firstjob #data #datascience #career #hardwork #sql #python #stats #hardworking"/>
    <n v="10"/>
    <x v="153"/>
    <s v="https://www.instagram.com/reel/CyOHn3aNBO5/"/>
    <s v="IG reel"/>
    <m/>
    <x v="0"/>
    <n v="23876"/>
    <n v="19536"/>
    <n v="7"/>
    <n v="4"/>
    <n v="22829"/>
    <n v="938"/>
    <n v="25"/>
    <n v="60"/>
    <s v="Duration &lt;= 10 secs"/>
    <b v="1"/>
    <n v="0.95614843357346291"/>
    <n v="1.3180794430794431E-2"/>
    <s v="Tuesday"/>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x v="154"/>
    <s v="https://www.instagram.com/reel/CyQjIHStnDa/"/>
    <s v="IG reel"/>
    <m/>
    <x v="0"/>
    <n v="21033"/>
    <n v="19239"/>
    <n v="90"/>
    <n v="11"/>
    <n v="20177"/>
    <n v="471"/>
    <n v="3"/>
    <n v="539"/>
    <s v="Duration &lt;= 10 secs"/>
    <b v="1"/>
    <n v="0.9593020491608425"/>
    <n v="1.4332865533551641E-2"/>
    <s v="Wednesday"/>
  </r>
  <r>
    <s v="Share your stress moments during the interview in the comments below 👇🏼 _x000a__x000a_#interview #job #jobsearch #jobs #analytics #datadcience #sql #python #casestudy #nervous #stress #joy #jobopportunity #jobseekers"/>
    <n v="45"/>
    <x v="155"/>
    <s v="https://www.instagram.com/reel/CyV7vbztAdg/"/>
    <s v="IG reel"/>
    <m/>
    <x v="0"/>
    <n v="15213"/>
    <n v="13619"/>
    <n v="19"/>
    <n v="3"/>
    <n v="14132"/>
    <n v="723"/>
    <n v="23"/>
    <n v="141"/>
    <s v="Duration more than 30 secs"/>
    <b v="1"/>
    <n v="0.92894235193584429"/>
    <n v="1.6631177032087524E-2"/>
    <s v="Friday"/>
  </r>
  <r>
    <s v="I hope you’ll found it helpful? Do follow @datatodestiny &amp; @dataanalystduo _x000a__x000a_#stats #statistics #data #dataanalytics #ai #ml #datascience #datatodestiny #love #math #education #learning #reel #informationalreel"/>
    <n v="73"/>
    <x v="156"/>
    <s v="https://www.instagram.com/reel/CyYizYxNc3U/"/>
    <s v="IG reel"/>
    <m/>
    <x v="0"/>
    <n v="11510"/>
    <n v="8673"/>
    <n v="30"/>
    <n v="3"/>
    <n v="12382"/>
    <n v="447"/>
    <n v="20"/>
    <n v="107"/>
    <s v="Duration more than 30 secs"/>
    <b v="0"/>
    <n v="1.0757602085143354"/>
    <n v="1.7410353972097312E-2"/>
    <s v="Saturday"/>
  </r>
  <r>
    <s v="Finding a project objective can be tricky. Hope this tip helped.. 🫶🏼 All the best _x000a__x000a_#data #tip #trick #portfolio #job #project #sql #python #ai"/>
    <n v="83"/>
    <x v="157"/>
    <s v="https://www.instagram.com/reel/CybBtJnvAaT/"/>
    <s v="IG reel"/>
    <m/>
    <x v="0"/>
    <n v="13486"/>
    <n v="11510"/>
    <n v="63"/>
    <n v="2"/>
    <n v="12378"/>
    <n v="655"/>
    <n v="17"/>
    <n v="282"/>
    <s v="Duration more than 30 secs"/>
    <b v="1"/>
    <n v="0.91784072371348069"/>
    <n v="2.2089487402258908E-2"/>
    <s v="Sunday"/>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x v="158"/>
    <s v="https://www.instagram.com/reel/Cydbg8JtWC5/"/>
    <s v="IG reel"/>
    <m/>
    <x v="0"/>
    <n v="12690"/>
    <n v="9768"/>
    <n v="27"/>
    <n v="0"/>
    <n v="11570"/>
    <n v="450"/>
    <n v="14"/>
    <n v="171"/>
    <s v="Duration between 10 to 30 secs"/>
    <b v="1"/>
    <n v="0.91174152876280534"/>
    <n v="1.6943079443079441E-2"/>
    <s v="Monday"/>
  </r>
  <r>
    <s v="PS: Nothing is sponsored 😛_x000a__x000a_Follow @dataanalystduo x @datatodestiny _x000a__x000a_#datascience #dataanalytics #dataanalyst #setup #pcsetup"/>
    <n v="56"/>
    <x v="159"/>
    <s v="https://www.instagram.com/reel/CygIikxvfp5/"/>
    <s v="IG reel"/>
    <m/>
    <x v="0"/>
    <n v="18740"/>
    <n v="15097"/>
    <n v="11"/>
    <n v="1"/>
    <n v="16933"/>
    <n v="674"/>
    <n v="22"/>
    <n v="68"/>
    <s v="Duration more than 30 secs"/>
    <b v="1"/>
    <n v="0.90357524012806834"/>
    <n v="1.2833675564681724E-2"/>
    <s v="Tuesday"/>
  </r>
  <r>
    <s v="Why statistics is important?_x000a__x000a_Follow @dataanalystduo x @datatodestiny_x000a__x000a_#datascience #dataanalyst #dataanalytics #dataanalystduo #statistics #onestopstatistics #onestopanalytics #sql #python #coding #trendingreels"/>
    <n v="20"/>
    <x v="160"/>
    <s v="https://www.instagram.com/reel/Cyiq8JOv9Nm/"/>
    <s v="IG reel"/>
    <m/>
    <x v="0"/>
    <n v="10339"/>
    <n v="8784"/>
    <n v="73"/>
    <n v="3"/>
    <n v="9334"/>
    <n v="423"/>
    <n v="2"/>
    <n v="165"/>
    <s v="Duration between 10 to 30 secs"/>
    <b v="1"/>
    <n v="0.90279524131927658"/>
    <n v="1.886953551912568E-2"/>
    <s v="Wednesday"/>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x v="161"/>
    <s v="https://www.instagram.com/reel/CylbqZqvMzn/"/>
    <s v="IG reel"/>
    <m/>
    <x v="0"/>
    <n v="31735"/>
    <n v="28745"/>
    <n v="305"/>
    <n v="33"/>
    <n v="28797"/>
    <n v="933"/>
    <n v="14"/>
    <n v="1237"/>
    <s v="Duration between 10 to 30 secs"/>
    <b v="1"/>
    <n v="0.90742082873798646"/>
    <n v="2.1647242998782398E-2"/>
    <s v="Thursday"/>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162"/>
    <s v="https://www.instagram.com/p/Cyn7d0uveoy/"/>
    <s v="IG image"/>
    <m/>
    <x v="0"/>
    <n v="8518"/>
    <n v="7025"/>
    <n v="6"/>
    <n v="0"/>
    <n v="0"/>
    <n v="135"/>
    <n v="3"/>
    <n v="48"/>
    <s v="Duration &lt;= 10 secs"/>
    <b v="1"/>
    <n v="0"/>
    <n v="6.8327402135231318E-3"/>
    <s v="Friday"/>
  </r>
  <r>
    <s v="The most frequently asked SQL concepts during the interview.. If you want to learn Data Analytics with us just comment below ‘learn’ or dm us ☺️_x000a__x000a_#data #sql #learn #upskilling #learning #educating #dataanalytics #datasciences #datastorytelling"/>
    <n v="8"/>
    <x v="163"/>
    <s v="https://www.instagram.com/reel/CyvfrJyPLY6/"/>
    <s v="IG reel"/>
    <m/>
    <x v="0"/>
    <n v="17614"/>
    <n v="15394"/>
    <n v="135"/>
    <n v="2"/>
    <n v="15683"/>
    <n v="609"/>
    <n v="7"/>
    <n v="901"/>
    <s v="Duration &lt;= 10 secs"/>
    <b v="1"/>
    <n v="0.89037129556034977"/>
    <n v="2.6828634532934909E-2"/>
    <s v="Monday"/>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x v="164"/>
    <s v="https://www.instagram.com/reel/CyyHTwbv0aw/"/>
    <s v="IG reel"/>
    <m/>
    <x v="0"/>
    <n v="14284"/>
    <n v="10779"/>
    <n v="17"/>
    <n v="0"/>
    <n v="12688"/>
    <n v="450"/>
    <n v="11"/>
    <n v="38"/>
    <s v="Duration more than 30 secs"/>
    <b v="1"/>
    <n v="0.88826659199103897"/>
    <n v="1.1967715001391594E-2"/>
    <s v="Tuesday"/>
  </r>
  <r>
    <s v="Ye bhi kar lo.. _x000a__x000a_#reel #funny #datascience #meme #dataanalytics"/>
    <n v="7"/>
    <x v="165"/>
    <s v="https://www.instagram.com/reel/Cy0fy75vshN/"/>
    <s v="IG reel"/>
    <m/>
    <x v="0"/>
    <n v="15897"/>
    <n v="13580"/>
    <n v="36"/>
    <n v="3"/>
    <n v="14485"/>
    <n v="612"/>
    <n v="16"/>
    <n v="51"/>
    <s v="Duration &lt;= 10 secs"/>
    <b v="1"/>
    <n v="0.91117820972510533"/>
    <n v="1.3162739322533137E-2"/>
    <s v="Wednesday"/>
  </r>
  <r>
    <s v="Comment below if you’re interested in Statistics with Python workshop! _x000a__x000a_We will send you the link. _x000a__x000a_Over 500+ folks have already taken this course and given a rating of 4.9/5. _x000a__x000a_#datascience #dataanalytics #statistics #workshop #trending"/>
    <n v="28"/>
    <x v="166"/>
    <s v="https://www.instagram.com/reel/Cy3KdK-t6bk/"/>
    <s v="IG reel"/>
    <m/>
    <x v="0"/>
    <n v="37991"/>
    <n v="34714"/>
    <n v="156"/>
    <n v="10"/>
    <n v="35122"/>
    <n v="1579"/>
    <n v="289"/>
    <n v="905"/>
    <s v="Duration between 10 to 30 secs"/>
    <b v="1"/>
    <n v="0.92448211418493853"/>
    <n v="2.1093795010658521E-2"/>
    <s v="Thursday"/>
  </r>
  <r>
    <s v="R or Python ?_x000a__x000a_Follow @dataanalystduo x @datatodestiny _x000a__x000a_#r #python #rprogramming #datascience #dataanalytics #trending"/>
    <n v="19"/>
    <x v="167"/>
    <s v="https://www.instagram.com/reel/Cy55_Eity51/"/>
    <s v="IG reel"/>
    <m/>
    <x v="0"/>
    <n v="5962"/>
    <n v="5573"/>
    <n v="13"/>
    <n v="0"/>
    <n v="6129"/>
    <n v="314"/>
    <n v="1"/>
    <n v="62"/>
    <s v="Duration between 10 to 30 secs"/>
    <b v="0"/>
    <n v="1.0280107346528011"/>
    <n v="1.7495065494347747E-2"/>
    <s v="Friday"/>
  </r>
  <r>
    <s v="Ready to dive into Data Analytics? _x000a__x000a_Pause and read on. _x000a__x000a_I've spent years studying Statistics, and it's close to my heart. Why? Because it helps us quantify our hypothesis. I've seen folks ace the tools but stumble when it comes to truly understanding the story behind the data. I've been there too. But after much learning, I realized that to tell a compelling data story, you must spot patterns and for that you need Statistics! _x000a__x000a_Being a Data Analyst isn’t just about mastering SQL or Python. It's about truly analyzing the data. Hence, we created &quot;Statistics Simplified&quot; workshop. _x000a__x000a_And if you really want to get better at understanding data? Check out our workshop. Link's in the bio!&quot;_x000a__x000a_#dataanalytics #datascience #research"/>
    <n v="0"/>
    <x v="168"/>
    <s v="https://www.instagram.com/p/CzGVdqtggph/"/>
    <s v="IG carousel"/>
    <m/>
    <x v="0"/>
    <n v="12135"/>
    <n v="10023"/>
    <n v="3"/>
    <n v="1"/>
    <m/>
    <n v="387"/>
    <n v="6"/>
    <n v="35"/>
    <s v="Duration &lt;= 10 secs"/>
    <b v="1"/>
    <n v="0"/>
    <n v="1.0750274368951412E-2"/>
    <s v="Wednesday"/>
  </r>
  <r>
    <s v="How Not to Find A Data Science Job - A guide _x000a__x000a_Data Science is the most rapidly transforming field right now and almost every industry is constantly hiring skilled data science professionals. But the demand- supply of talent is widening where professionals are not landing jobs and here are some of  the top reasons :-_x000a__x000a_📌 Not Upskilling : Hiring managers scan and sort candidates based on the skills. If you want to stand out amongst the pool of applications, focus on upskilling yourself in the most in-demand programming languages, intelligence tools and more. _x000a__x000a_📌 No Portfolio : Your portfolio on your projects can you be your USP in the hiring process. It showcases your capabilities in applying the skills and acts a proof of your talent. Whether you are switching fields or applying with or without any experience, you have to build a portfolio and share to increase your chances of getting hired. _x000a__x000a_📌 Not Focusing on Soft Skills : Technical skills have 0 leverage if it cannot be backed by soft skills. You have to showcase strong communication, collaboration, problem solving and adaptability to be a holistic candidate. _x000a__x000a_📌 Not Preparing for Interviews : More &amp; more candidates are getting rejected at the interview stage because they go unprepared, cannot explain or convince that they have the relevant skills and experience. _x000a__x000a_📌 Searching for jobs without a strategy : More than anything else, it is our approach and attitude towards the job search process that tends to decide whether we will find opportunities and land them._x000a__x000a_Follow @dataanalystduo &amp; @aspiretoprogress _x000a__x000a_#datascience #dataanalytics #interviewtips #interview wing"/>
    <n v="35"/>
    <x v="169"/>
    <s v="https://www.instagram.com/reel/CzJGAAfPidp/"/>
    <s v="IG reel"/>
    <m/>
    <x v="0"/>
    <n v="15885"/>
    <n v="13674"/>
    <n v="73"/>
    <n v="3"/>
    <n v="22486"/>
    <n v="526"/>
    <n v="14"/>
    <n v="313"/>
    <s v="Duration more than 30 secs"/>
    <b v="0"/>
    <n v="1.4155492603084672"/>
    <n v="1.6929940032177855E-2"/>
    <s v="Thursday"/>
  </r>
  <r>
    <s v="Just believe in yourself. You’ll get there. 💪🏻_x000a__x000a_#datascience #dataanalytics #vlog #trending"/>
    <n v="32"/>
    <x v="170"/>
    <s v="https://www.instagram.com/reel/CzOUaAZtmcC/"/>
    <s v="IG reel"/>
    <m/>
    <x v="0"/>
    <n v="8627"/>
    <n v="7994"/>
    <n v="4"/>
    <n v="2"/>
    <n v="13472"/>
    <n v="320"/>
    <n v="10"/>
    <n v="17"/>
    <s v="Duration more than 30 secs"/>
    <b v="0"/>
    <n v="1.5616089022835284"/>
    <n v="1.0976982737052788E-2"/>
    <s v="Saturday"/>
  </r>
  <r>
    <s v="🔍 Dive into the world of SQL with top-notch resources designed to escalate your confidence in SQL! 🚀_x000a__x000a_1️⃣ LeetCode_x000a_2️⃣ HackerRank_x000a_3️⃣ Strata Scratch_x000a_4️⃣ W3Schools SQL Exercises_x000a_5️⃣ Data Lemur"/>
    <n v="4"/>
    <x v="171"/>
    <s v="https://www.instagram.com/reel/CzWOofxva93/"/>
    <s v="IG reel"/>
    <m/>
    <x v="0"/>
    <n v="17080"/>
    <n v="15343"/>
    <n v="135"/>
    <n v="12"/>
    <n v="30152"/>
    <n v="522"/>
    <n v="1"/>
    <n v="644"/>
    <s v="Duration &lt;= 10 secs"/>
    <b v="0"/>
    <n v="1.7653395784543326"/>
    <n v="2.121488626735319E-2"/>
    <s v="Tuesday"/>
  </r>
  <r>
    <s v="Diving into SQL is like getting to know the superpowers for data analysts! _x000a__x000a_It’s all about the art of connecting the dots with JOINs, asking the deeper questions with Subqueries, and scaling up your insights with Window Functions. Think of these as your secret sauce to really get why data behaves the way it does. _x000a__x000a_Let’s get those skills sharpened and see what stories our data can tell! 📊✨🔍"/>
    <n v="31"/>
    <x v="172"/>
    <s v="https://www.instagram.com/reel/CzYrW9tPWvk/"/>
    <s v="IG reel"/>
    <m/>
    <x v="0"/>
    <n v="68862"/>
    <n v="63502"/>
    <n v="974"/>
    <n v="495"/>
    <n v="87514"/>
    <n v="2818"/>
    <n v="48"/>
    <n v="3106"/>
    <s v="Duration more than 30 secs"/>
    <b v="0"/>
    <n v="1.2708605617031163"/>
    <n v="2.7345595414317657E-2"/>
    <s v="Wednesday"/>
  </r>
  <r>
    <s v="📊 Bar Chart vs. Histogram 📈_x000a__x000a_Data visualization is all about choosing the right tool for the job! 🛠️ Let’s dive into the differences between bar charts and histograms._x000a__x000a_📊 Bar Chart:_x000a_- Perfect for comparing discrete categories._x000a_- X-axis represents categories, and Y-axis shows values._x000a_- Bars are separated, with no gaps between them._x000a_- Ideal for showing counts or frequencies._x000a__x000a_📈 Histogram:_x000a_- Designed for visualizing continuous data._x000a_- X-axis displays a range of values, and Y-axis represents frequencies._x000a_- Bars are connected, forming a continuous distribution._x000a_- Great for depicting data distributions._x000a__x000a_BTW, DM for link to join the Statistics course 😀_x000a__x000a_In the world of data analytics, choosing the right visualization method can make or break your insights! _x000a__x000a_Which one do you prefer to use in your data analysis? Let’s discuss! 💬🤓_x000a__x000a_#DataViz #BarChart #Histogram #DataAnalytics #Statistics  #DataToDestiny"/>
    <n v="45"/>
    <x v="173"/>
    <s v="https://www.instagram.com/reel/Czdv378Nnaw/"/>
    <s v="IG reel"/>
    <m/>
    <x v="0"/>
    <n v="23579"/>
    <n v="19997"/>
    <n v="98"/>
    <n v="46"/>
    <n v="31954"/>
    <n v="1181"/>
    <n v="14"/>
    <n v="410"/>
    <s v="Duration more than 30 secs"/>
    <b v="0"/>
    <n v="1.3551889393104033"/>
    <n v="2.1290693604040605E-2"/>
    <s v="Friday"/>
  </r>
  <r>
    <s v="📊 Unlock the Secrets of Mind-Blowing Data Visualizations! 🧠✨_x000a__x000a_Ever marveled at a chart’s beauty? 🤩 Discover the untold secret to crafting impactful data visuals that belong in a modern art museum! 🎨📈_x000a__x000a_📜 The Secret Sauce: Storytelling! 📖 Your data has a tale, and your visualization is the cover. From colors 🌈 to labels 🏷️, every detail matters._x000a__x000a_🔍 Step 1: Know your data’s narrative._x000a_📊 Step 2: Choose the perfect chart type (because not all data screams “pie chart”! 🥧)._x000a_🌟 Step 3: Aesthetics – blend colors, labels, and layout for a pleasing yet informative masterpiece._x000a__x000a_Become a Data Maestro and captivate your audience with your data story! 🚀📊 #datavisualization #StorytellingWithData #dataanalytics #datascience_x000a__x000a_Image credit: Andy Kriebel"/>
    <n v="41"/>
    <x v="174"/>
    <s v="https://www.instagram.com/reel/Czi7jptNiVd/"/>
    <s v="IG reel"/>
    <m/>
    <x v="0"/>
    <n v="12102"/>
    <n v="10240"/>
    <n v="40"/>
    <n v="13"/>
    <n v="16373"/>
    <n v="390"/>
    <n v="0"/>
    <n v="151"/>
    <s v="Duration more than 30 secs"/>
    <b v="0"/>
    <n v="1.3529168732440919"/>
    <n v="1.41845703125E-2"/>
    <s v="Sunday"/>
  </r>
  <r>
    <s v="📊 Ready to Land Your Dream Data Analytics Job? Here’s the Secret! 🌟_x000a__x000a_💌 Imagine that exhilarating moment when you wake up to an email shouting, “Congratulations, you’re hired!” Benefits, a stellar team, and work that ignites your passion await!_x000a__x000a_🔑 The Secret Sauce? A Killer Portfolio! Say goodbye to those never-ending resumes; let your projects shout your skills!_x000a__x000a_🚀 How to Apply the Solution:_x000a_1️⃣ Handpick projects flaunting your SQL, Python, or Tableau skills._x000a_2️⃣ Showcase them on GitHub with pristine, well-commented code._x000a_3️⃣ Leverage LinkedIn to connect and send your portfolio straight to hiring managers._x000a_4️⃣ Keep leveling up and refreshing your portfolio._x000a__x000a_🔥 Don’t let job boards steer your path. Take charge and flaunt your undeniable skills with a portfolio they can’t resist! 💼💪 _x000a__x000a_#dataanalytics #jobsearch #networking #projectportfolio #datascience"/>
    <n v="38"/>
    <x v="175"/>
    <s v="https://www.instagram.com/reel/CzoP-LON7rQ/"/>
    <s v="IG reel"/>
    <m/>
    <x v="0"/>
    <n v="15810"/>
    <n v="13317"/>
    <n v="112"/>
    <n v="6"/>
    <n v="20720"/>
    <n v="452"/>
    <n v="2"/>
    <n v="384"/>
    <s v="Duration more than 30 secs"/>
    <b v="0"/>
    <n v="1.3105629348513599"/>
    <n v="1.7834347075167081E-2"/>
    <s v="Tuesday"/>
  </r>
  <r>
    <s v="📈 Uncover the Secret Sauce for Marketing Success with A/B Testing! 🧪🚀_x000a__x000a_A/B Testing is your marketing lab. You’ve got A (the original) and B (with a tiny tweak). Test them to find the winning formula!_x000a__x000a_1️⃣ Step 1: Identify what to test—webpages, app features, you name it!_x000a_2️⃣ Step 2: Make that impactful change in Version B._x000a_3️⃣ Step 3: Dive into stats! Analyze performance metrics, because stats aren’t just for nerds! 📊_x000a__x000a_Master A/B Testing and supercharge your marketing game! 💥📈 _x000a__x000a_#abtesting #marketing #dataanalytics #ai"/>
    <n v="36"/>
    <x v="176"/>
    <s v="https://www.instagram.com/reel/CztWxlFrnfB/"/>
    <s v="IG reel"/>
    <m/>
    <x v="0"/>
    <n v="10540"/>
    <n v="8915"/>
    <n v="19"/>
    <n v="2"/>
    <n v="13353"/>
    <n v="162"/>
    <n v="1"/>
    <n v="40"/>
    <s v="Duration more than 30 secs"/>
    <b v="0"/>
    <n v="1.2668880455407969"/>
    <n v="6.2254627033090293E-3"/>
    <s v="Thursday"/>
  </r>
  <r>
    <s v="💰 Data Science: The Path to Prosperity! 💼💡_x000a__x000a_👋 Welcome to Part 1 of the Harsh Reality of a Data Analyst Job._x000a__x000a_🤔 Many think Data Science and Analytics means big bucks, and they’re not wrong! 💲 But the real earnings come with experience and expertise._x000a__x000a_🚀 In your early years, focus on honing your skills and gaining valuable experience. Your journey starts with the basics, grows with your skills, and ultimately leads to financial rewards._x000a__x000a_💡 Remember, it’s a process! Build your name in the field, accumulate knowledge, and gather experience to unlock those real financial benefits._x000a__x000a_💼 I began with 4.5 lakhs, and now I’m thriving! But let’s save that story for another time. 😉_x000a__x000a_Follow @dataanalystduo_x000a__x000a_#datascience #dataanalytics #trending"/>
    <n v="49"/>
    <x v="177"/>
    <s v="https://www.instagram.com/reel/Cz_RXftrNHT/"/>
    <s v="IG reel"/>
    <m/>
    <x v="0"/>
    <n v="23439"/>
    <n v="19092"/>
    <n v="114"/>
    <n v="60"/>
    <n v="33007"/>
    <n v="995"/>
    <n v="7"/>
    <n v="268"/>
    <s v="Duration more than 30 secs"/>
    <b v="0"/>
    <n v="1.4082085413200223"/>
    <n v="1.8122773936727423E-2"/>
    <s v="Thursday"/>
  </r>
  <r>
    <s v="🧹 Data Cleaning: The Unseen Art of Data Analytics! 📊✨_x000a__x000a_🤨 You might think Data Cleaning is boring, but without it, your data analysis is incomplete! Did you know that data analysts spend the majority of their time cleaning, organizing, and preparing data for analysis?_x000a__x000a_💡 It’s not the most glamorous part, but it’s crucial for your analysis success. Cleaned and structured data unveils accurate and meaningful insights._x000a__x000a_🎨 This process requires patience and creativity – it’s the art of data cleaning! 🧩_x000a__x000a_Master this art, and you’ll unlock the true potential of data analytics! 🚀🔍 _x000a__x000a_Follow @dataanalystduo_x000a__x000a_#dataanalytics #datascience"/>
    <n v="42"/>
    <x v="178"/>
    <s v="https://www.instagram.com/reel/C0B4MqXNkRa/"/>
    <s v="IG reel"/>
    <m/>
    <x v="0"/>
    <n v="26701"/>
    <n v="22401"/>
    <n v="100"/>
    <n v="66"/>
    <n v="33842"/>
    <n v="1077"/>
    <n v="8"/>
    <n v="428"/>
    <s v="Duration more than 30 secs"/>
    <b v="0"/>
    <n v="1.2674431669225872"/>
    <n v="1.8001428507655907E-2"/>
    <s v="Friday"/>
  </r>
  <r>
    <s v="📊 Mastering Data Storytelling: Bridging the Gap Between Data and Decision-Making! 📈🗣️_x000a__x000a_👋 Welcome to Part 3 of the Harsh Reality of a Data Analyst Job._x000a__x000a_🤯 Data analysts often face a significant challenge: explaining data insights to non-technical stakeholders. The key is to simplify data concepts without losing their essence._x000a__x000a_🔑 When we translate data into plain language, our insights become more impactful. This skill is invaluable for every data analyst – it bridges the gap between data and strategic decision-making._x000a__x000a_📖 It’s called Data Storytelling, and it’s not just about being seen; it’s about being understood and appreciated. 🙌💬 _x000a__x000a_#datastorytelling #dataanalytics"/>
    <n v="45"/>
    <x v="179"/>
    <s v="https://www.instagram.com/reel/C0G_yQerF5G/"/>
    <s v="IG reel"/>
    <m/>
    <x v="0"/>
    <n v="16494"/>
    <n v="14078"/>
    <n v="29"/>
    <n v="48"/>
    <n v="20328"/>
    <n v="419"/>
    <n v="5"/>
    <n v="112"/>
    <s v="Duration more than 30 secs"/>
    <b v="0"/>
    <n v="1.2324481629683521"/>
    <n v="1.0033385424065918E-2"/>
    <s v="Sunday"/>
  </r>
  <r>
    <s v="📊 Data Analyst Reality Check! 🚀💡_x000a__x000a_🤔 Today, we’ll talk about the gap between expectations and reality. When we imagine data analysts, we often envision them uncovering amazing insights with advanced algorithms. But the truth is, a significant part of our time is spent on routine tasks - data cleaning, Excel juggling, and endless documentation._x000a__x000a_💪 These tasks may not sound exciting, but they’re crucial groundwork. Every small task helps us become better analysts and builds a strong foundation for those big opportunities that’ll come our way._x000a__x000a_🚀 So if you enjoyed this video, explore the rest in this series and drop a comment below on what topic I should cover next! 💬_x000a__x000a_#dataanalytics #datascience #dataanalyst"/>
    <n v="50"/>
    <x v="180"/>
    <s v="https://www.instagram.com/reel/C0MJSwANlb1/"/>
    <s v="IG reel"/>
    <m/>
    <x v="0"/>
    <n v="20818"/>
    <n v="16941"/>
    <n v="29"/>
    <n v="46"/>
    <n v="25884"/>
    <n v="638"/>
    <n v="10"/>
    <n v="123"/>
    <s v="Duration more than 30 secs"/>
    <b v="0"/>
    <n v="1.2433471034681525"/>
    <n v="1.1805678531373591E-2"/>
    <s v="Tuesday"/>
  </r>
  <r>
    <s v="Journey to Data Analyst in 2024: A Step-by-Step Guide! _x000a__x000a_1️⃣ Start with Basics: Master Excel, SQL, and fundamental statistics. _x000a__x000a_2️⃣ Learn Programming: Dive into Python for data manipulation and analysis. _x000a__x000a_3️⃣ Get Hands-On: Work on real-world datasets. Try Kaggle competitions! _x000a__x000a_4️⃣ Master Data Visualization: Bring data to life with Tableau or Power BI. _x000a__x000a_5️⃣ Understand Machine Learning: Grasp the basics to stand out. _x000a__x000a_6️⃣ Build a Portfolio: Showcase your projects and skills. _x000a__x000a_7️⃣ Network and Learn: Join data analytics groups and events. _x000a__x000a_8️⃣ Apply Smart: Tailor your resume for analytics roles. _x000a__x000a_Every step is a leap towards your goal! _x000a__x000a_Ready to dive into the world of data? DM us. _x000a__x000a_#dataanalyst #dataanalytics #datascience"/>
    <n v="10"/>
    <x v="181"/>
    <s v="https://www.instagram.com/reel/C0jhVgrtILV/"/>
    <s v="IG reel"/>
    <m/>
    <x v="0"/>
    <n v="1938154"/>
    <n v="1862853"/>
    <n v="18578"/>
    <n v="11936"/>
    <n v="2735077"/>
    <n v="38901"/>
    <n v="188"/>
    <n v="46882"/>
    <s v="Duration &lt;= 10 secs"/>
    <b v="0"/>
    <n v="1.4111763048756703"/>
    <n v="1.4030763565348419E-2"/>
    <s v="Thursday"/>
  </r>
  <r>
    <s v="Master SQL for Data Analytics in 2024 - Your Ultimate Guide! 🚀_x000a__x000a_1️⃣ Start Simple: Understand basic SQL syntax and commands. SELECT, FROM, WHERE - get these down! _x000a__x000a_2️⃣ Dive into Joins: Learn INNER, LEFT, RIGHT, and FULL JOINS to combine data from multiple tables. _x000a__x000a_3️⃣ Aggregate Functions: Summarize data with COUNT, SUM, AVG, MIN, and MAX. _x000a__x000a_4️⃣ Subqueries and Nested Queries: Develop complex queries within queries for deeper insights. _x000a__x000a_5️⃣ Set Operations: Use UNION, INTERSECT, and EXCEPT to combine results from different queries. _x000a__x000a_6️⃣ Window Functions: Master OVER, PARTITION BY for advanced data analysis tasks. _x000a__x000a_7️⃣ Indexing and Performance Tuning: Optimize your queries for speed and efficiency. _x000a__x000a_8️⃣ Stored Procedures and Triggers: Automate and enhance database functionality. _x000a__x000a_9️⃣ Practice Real-world Scenarios: Work on datasets to apply your skills practically. _x000a__x000a_🔟 Stay Updated: SQL is ever-evolving, keep learning new features and best practices. _x000a__x000a_Embark on your SQL journey today and unlock the power of data! _x000a__x000a_DM for details on the SQL course. _x000a__x000a_#sql #dataanalytics #data analyst #datascience"/>
    <n v="7"/>
    <x v="182"/>
    <s v="https://www.instagram.com/reel/C0mCYy4NsXm/"/>
    <s v="IG reel"/>
    <m/>
    <x v="0"/>
    <n v="283346"/>
    <n v="265645"/>
    <n v="3089"/>
    <n v="2126"/>
    <n v="395432"/>
    <n v="5882"/>
    <n v="122"/>
    <n v="9013"/>
    <s v="Duration &lt;= 10 secs"/>
    <b v="0"/>
    <n v="1.3955799623075675"/>
    <n v="1.7039658190442133E-2"/>
    <s v="Friday"/>
  </r>
  <r>
    <s v="🚀 Excel Your Way to Data Analytics Mastery in 2024! _x000a__x000a_1️⃣ Basics First: Get comfortable with Excel’s interface, basic formulas, and functions. _x000a__x000a_2️⃣ Data Organization: Master sorting, filtering, and conditional formatting for clean datasets. _x000a__x000a_3️⃣ Pivot Tables: Learn to summarize and analyze large data sets with ease. _x000a__x000a_4️⃣ Advanced Formulas: Dive into VLOOKUP, HLOOKUP, INDEX, MATCH for complex data retrieval. _x000a__x000a_5️⃣ Data Visualization: Create impactful charts and graphs to visualize data trends. _x000a__x000a_6️⃣ Macros and VBA: Automate repetitive tasks and enhance functionality with simple coding. _x000a__x000a_7️⃣ Power Query: Import and transform data from various sources seamlessly. _x000a__x000a_8️⃣ Power Pivot: Manage large data sets and create sophisticated data models. _x000a__x000a_9️⃣ Dashboards: Build interactive dashboards for impactful data presentations. _x000a__x000a_🔟 Continuous Learning: Keep up with new Excel features and best practices. _x000a__x000a_#exc #dataanalyst #dataanalytics #datascience"/>
    <n v="8"/>
    <x v="183"/>
    <s v="https://www.instagram.com/reel/C0olIt-rjJD/"/>
    <s v="IG reel"/>
    <m/>
    <x v="0"/>
    <n v="98522"/>
    <n v="90606"/>
    <n v="1158"/>
    <n v="528"/>
    <n v="142552"/>
    <n v="2195"/>
    <n v="12"/>
    <n v="3346"/>
    <s v="Duration &lt;= 10 secs"/>
    <b v="0"/>
    <n v="1.4469052597389416"/>
    <n v="1.8516985630090722E-2"/>
    <s v="Saturday"/>
  </r>
  <r>
    <s v="@dataanalystduo x @datatodestiny | Power BI Mastery for Data Analytics in 2024_x000a__x000a_1️⃣ Start with the Basics: Familiarize yourself with Power BI interface and basic functionalities._x000a__x000a_2️⃣ Data Importing: Learn to import data from various sources (Excel, SQL, cloud-based services). _x000a__x000a_3️⃣ Data Transformation: Master Power Query for cleaning, transforming, and preparing data. _x000a__x000a_4️⃣ DAX Deep Dive: Understand Data Analysis Expressions for calculated columns and measures. _x000a__x000a_5️⃣ Data Modeling: Create relationships between different data tables for a comprehensive model. _x000a__x000a_6️⃣ Advanced Visualizations: Explore a range of charts, graphs, and maps for dynamic reporting. _x000a__x000a_7️⃣ Dashboard Design: Design interactive and user-friendly dashboards. _x000a__x000a_8️⃣ Publishing Reports: Learn to publish and share your reports and dashboards. _x000a__x000a_9️⃣ Advanced Analytics: Integrate R and Python scripts for more sophisticated analytics. _x000a__x000a_🔟 Continuous Learning: Stay updated with new features and best practices in Power BI. _x000a__x000a_Transform data into decisions with Power BI! _x000a__x000a_#powerbi #dataanalytics #datavisualization"/>
    <n v="11"/>
    <x v="184"/>
    <s v="https://www.instagram.com/reel/C0rTRF_vPR0/"/>
    <s v="IG reel"/>
    <m/>
    <x v="0"/>
    <n v="77522"/>
    <n v="69402"/>
    <n v="826"/>
    <n v="366"/>
    <n v="102350"/>
    <n v="1758"/>
    <n v="15"/>
    <n v="2491"/>
    <s v="Duration between 10 to 30 secs"/>
    <b v="0"/>
    <n v="1.3202703748613296"/>
    <n v="1.8335206478199473E-2"/>
    <s v="Sunday"/>
  </r>
  <r>
    <s v="Apply your skills to real-world datasets and projects. _x000a__x000a_Elevate your data game with Python, Pandas, and NumPy in 2024!_x000a__x000a_#python #dataanalyst #dataanalytics #datascience"/>
    <n v="6"/>
    <x v="185"/>
    <s v="https://www.instagram.com/reel/C0t38I0tJ1O/"/>
    <s v="IG reel"/>
    <m/>
    <x v="0"/>
    <n v="55614"/>
    <n v="48226"/>
    <n v="320"/>
    <n v="128"/>
    <n v="81083"/>
    <n v="1437"/>
    <n v="9"/>
    <n v="1644"/>
    <s v="Duration &lt;= 10 secs"/>
    <b v="0"/>
    <n v="1.4579602258424138"/>
    <n v="1.7677186579853191E-2"/>
    <s v="Monday"/>
  </r>
  <r>
    <s v="New batch of Simplified Statistics starts next Monday. DM for offer on the course. _x000a__x000a_#statistics #dataanalytics #datascience #dataanalyst"/>
    <n v="9"/>
    <x v="186"/>
    <s v="https://www.instagram.com/reel/C0wN6_ONHVE/"/>
    <s v="IG reel"/>
    <m/>
    <x v="0"/>
    <n v="100272"/>
    <n v="97188"/>
    <n v="776"/>
    <n v="552"/>
    <n v="143938"/>
    <n v="2535"/>
    <n v="16"/>
    <n v="2457"/>
    <s v="Duration &lt;= 10 secs"/>
    <b v="0"/>
    <n v="1.4354755066219882"/>
    <n v="1.4878380046919373E-2"/>
    <s v="Tuesday"/>
  </r>
  <r>
    <s v="Save &amp; Share! _x000a__x000a_25% OFF on all the courses! _x000a__x000a_SQL - 16th Dec - sql25_x000a_Statistics - 18th Dec - stats25_x000a_Data Analytics Bootcamp - 31st Dec - cohort25_x000a__x000a_#dataanalytics #dataanalyst #python #sql #statistics #powerbi #excel"/>
    <n v="11"/>
    <x v="187"/>
    <s v="https://www.instagram.com/reel/C0zG8fntZrF/"/>
    <s v="IG reel"/>
    <m/>
    <x v="0"/>
    <n v="22369"/>
    <n v="20466"/>
    <n v="186"/>
    <n v="65"/>
    <n v="33846"/>
    <n v="574"/>
    <n v="10"/>
    <n v="746"/>
    <s v="Duration between 10 to 30 secs"/>
    <b v="0"/>
    <n v="1.513076132147168"/>
    <n v="1.8518518518518517E-2"/>
    <s v="Wednesday"/>
  </r>
  <r>
    <s v="Save &amp; Share! _x000a__x000a_#resume #resumetemplate #dataanalyst #datascience #data #dataanalytics"/>
    <n v="6"/>
    <x v="188"/>
    <s v="https://www.instagram.com/reel/C09EZVigp6x/"/>
    <s v="IG reel"/>
    <m/>
    <x v="0"/>
    <n v="53160"/>
    <n v="47992"/>
    <n v="664"/>
    <n v="85"/>
    <n v="100005"/>
    <n v="2255"/>
    <n v="29"/>
    <n v="2979"/>
    <s v="Duration &lt;= 10 secs"/>
    <b v="0"/>
    <n v="1.8812076749435667"/>
    <n v="3.0874937489581596E-2"/>
    <s v="Sunday"/>
  </r>
  <r>
    <s v="Elevate your Data Skills today! _x000a__x000a_Start Analyzing your Sales Data with These Easy Methods. _x000a__x000a_#data #dataanalytics #sql #python #excel #datascience"/>
    <n v="10"/>
    <x v="189"/>
    <s v="https://www.instagram.com/reel/C2KYPVBvR5I/"/>
    <s v="IG reel"/>
    <m/>
    <x v="0"/>
    <n v="37301"/>
    <n v="31523"/>
    <n v="180"/>
    <n v="148"/>
    <n v="53554"/>
    <n v="1088"/>
    <n v="2"/>
    <n v="912"/>
    <s v="Duration &lt;= 10 secs"/>
    <b v="0"/>
    <n v="1.4357255837645104"/>
    <n v="1.7304825048377374E-2"/>
    <s v="Tuesday"/>
  </r>
  <r>
    <s v="The 3-day moving average calculates the average of a variable over a three-day period._x000a__x000a_Why It’s Useful in Data Analysis:_x000a__x000a_1) It helps in smoothing out short-term fluctuations and highlighting longer-term trends or cycles. This is particularly useful in volatile datasets where daily variations might obscure the underlying pattern_x000a__x000a_2) By averaging data over a period, it becomes easier to identify the direction of a trend. In business analytics, for instance, seeing whether sales are generally increasing or decreasing over time can be more apparent with a moving average._x000a__x000a_3) In data with a lot of random variation (‘noise’), a moving average can help to clarify the true signal by averaging out these random fluctuations._x000a__x000a_#dataanalytics #sql #python #excel #tips"/>
    <n v="4"/>
    <x v="190"/>
    <s v="https://www.instagram.com/reel/C2e_IGtt6ji/"/>
    <s v="IG reel"/>
    <m/>
    <x v="0"/>
    <n v="19045"/>
    <n v="15416"/>
    <n v="57"/>
    <n v="15"/>
    <n v="33021"/>
    <n v="473"/>
    <n v="0"/>
    <n v="312"/>
    <s v="Duration &lt;= 10 secs"/>
    <b v="0"/>
    <n v="1.7338409031241795"/>
    <n v="1.3654644525168656E-2"/>
    <s v="Wednesday"/>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11707.276"/>
    <n v="25206.482"/>
  </r>
  <r>
    <x v="1"/>
    <n v="21144.773999999998"/>
    <n v="48621.034"/>
  </r>
  <r>
    <x v="2"/>
    <n v="3703.3220000000001"/>
    <n v="6689.8720000000003"/>
  </r>
  <r>
    <x v="3"/>
    <n v="597.31000000000006"/>
    <n v="955.69600000000003"/>
  </r>
  <r>
    <x v="4"/>
    <n v="119.462"/>
    <n v="238.92400000000001"/>
  </r>
  <r>
    <x v="5"/>
    <n v="119.462"/>
    <n v="358.386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854F1-D8EA-4599-85EB-B1FAAC2ADE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60:F89" firstHeaderRow="1" firstDataRow="1"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4"/>
    <field x="2"/>
  </rowFields>
  <rowItems count="2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Instagram reach"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600B37-D046-4F50-A842-0B57742488F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142:J156" firstHeaderRow="1" firstDataRow="2"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sd="0" x="2"/>
        <item sd="0" x="3"/>
        <item sd="0" x="4"/>
      </items>
    </pivotField>
  </pivotFields>
  <rowFields count="1">
    <field x="2"/>
  </rowFields>
  <rowItems count="13">
    <i>
      <x v="1"/>
    </i>
    <i>
      <x v="2"/>
    </i>
    <i>
      <x v="3"/>
    </i>
    <i>
      <x v="4"/>
    </i>
    <i>
      <x v="5"/>
    </i>
    <i>
      <x v="6"/>
    </i>
    <i>
      <x v="7"/>
    </i>
    <i>
      <x v="8"/>
    </i>
    <i>
      <x v="9"/>
    </i>
    <i>
      <x v="10"/>
    </i>
    <i>
      <x v="11"/>
    </i>
    <i>
      <x v="12"/>
    </i>
    <i t="grand">
      <x/>
    </i>
  </rowItems>
  <colFields count="1">
    <field x="4"/>
  </colFields>
  <colItems count="4">
    <i>
      <x v="1"/>
    </i>
    <i>
      <x v="2"/>
    </i>
    <i>
      <x v="3"/>
    </i>
    <i t="grand">
      <x/>
    </i>
  </colItems>
  <dataFields count="1">
    <dataField name="Sum of Instagram reach" fld="1" baseField="0" baseItem="0"/>
  </dataFields>
  <chartFormats count="3">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15DE5D-CDD0-42F6-9D4D-04F6867193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F95:I113" firstHeaderRow="1" firstDataRow="2"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items count="746">
        <item x="111"/>
        <item x="138"/>
        <item x="143"/>
        <item x="155"/>
        <item x="137"/>
        <item x="133"/>
        <item x="106"/>
        <item x="105"/>
        <item x="156"/>
        <item x="169"/>
        <item x="142"/>
        <item x="154"/>
        <item x="107"/>
        <item x="139"/>
        <item x="160"/>
        <item x="109"/>
        <item x="103"/>
        <item x="141"/>
        <item x="168"/>
        <item x="136"/>
        <item x="124"/>
        <item x="140"/>
        <item x="102"/>
        <item x="110"/>
        <item x="158"/>
        <item x="122"/>
        <item x="159"/>
        <item x="123"/>
        <item x="153"/>
        <item x="126"/>
        <item x="46"/>
        <item x="167"/>
        <item x="135"/>
        <item x="134"/>
        <item x="30"/>
        <item x="108"/>
        <item x="131"/>
        <item x="115"/>
        <item x="130"/>
        <item x="120"/>
        <item x="27"/>
        <item x="146"/>
        <item x="125"/>
        <item x="163"/>
        <item x="150"/>
        <item x="671"/>
        <item x="157"/>
        <item x="129"/>
        <item x="152"/>
        <item x="132"/>
        <item x="116"/>
        <item x="101"/>
        <item x="145"/>
        <item x="26"/>
        <item x="31"/>
        <item x="149"/>
        <item x="41"/>
        <item x="104"/>
        <item x="127"/>
        <item x="34"/>
        <item x="32"/>
        <item x="29"/>
        <item x="44"/>
        <item x="47"/>
        <item x="170"/>
        <item x="118"/>
        <item x="670"/>
        <item x="114"/>
        <item x="50"/>
        <item x="37"/>
        <item x="119"/>
        <item x="112"/>
        <item x="238"/>
        <item x="162"/>
        <item x="39"/>
        <item x="176"/>
        <item x="165"/>
        <item x="99"/>
        <item x="49"/>
        <item x="0"/>
        <item x="48"/>
        <item x="147"/>
        <item x="33"/>
        <item x="669"/>
        <item x="98"/>
        <item x="36"/>
        <item x="243"/>
        <item x="87"/>
        <item x="281"/>
        <item x="35"/>
        <item x="392"/>
        <item x="175"/>
        <item x="682"/>
        <item x="166"/>
        <item x="605"/>
        <item x="685"/>
        <item x="406"/>
        <item x="51"/>
        <item x="28"/>
        <item x="673"/>
        <item x="45"/>
        <item x="314"/>
        <item x="237"/>
        <item x="40"/>
        <item x="100"/>
        <item x="401"/>
        <item x="164"/>
        <item x="161"/>
        <item x="25"/>
        <item x="317"/>
        <item x="462"/>
        <item x="144"/>
        <item x="113"/>
        <item x="681"/>
        <item x="277"/>
        <item x="665"/>
        <item x="399"/>
        <item x="117"/>
        <item x="38"/>
        <item x="88"/>
        <item x="173"/>
        <item x="651"/>
        <item x="679"/>
        <item x="613"/>
        <item x="279"/>
        <item x="86"/>
        <item x="455"/>
        <item x="310"/>
        <item x="395"/>
        <item x="668"/>
        <item x="739"/>
        <item x="91"/>
        <item x="151"/>
        <item x="128"/>
        <item x="172"/>
        <item x="456"/>
        <item x="463"/>
        <item x="312"/>
        <item x="400"/>
        <item x="24"/>
        <item x="280"/>
        <item x="464"/>
        <item x="402"/>
        <item x="315"/>
        <item x="300"/>
        <item x="299"/>
        <item x="303"/>
        <item x="601"/>
        <item x="275"/>
        <item x="403"/>
        <item x="619"/>
        <item x="607"/>
        <item x="677"/>
        <item x="436"/>
        <item x="686"/>
        <item x="617"/>
        <item x="242"/>
        <item x="458"/>
        <item x="199"/>
        <item x="22"/>
        <item x="97"/>
        <item x="313"/>
        <item x="674"/>
        <item x="657"/>
        <item x="290"/>
        <item x="664"/>
        <item x="292"/>
        <item x="683"/>
        <item x="736"/>
        <item x="663"/>
        <item x="42"/>
        <item x="289"/>
        <item x="616"/>
        <item x="452"/>
        <item x="286"/>
        <item x="53"/>
        <item x="410"/>
        <item x="201"/>
        <item x="672"/>
        <item x="236"/>
        <item x="655"/>
        <item x="734"/>
        <item x="740"/>
        <item x="311"/>
        <item x="309"/>
        <item x="687"/>
        <item x="43"/>
        <item x="667"/>
        <item x="666"/>
        <item x="680"/>
        <item x="396"/>
        <item x="298"/>
        <item x="287"/>
        <item x="678"/>
        <item x="599"/>
        <item x="301"/>
        <item x="422"/>
        <item x="302"/>
        <item x="573"/>
        <item x="85"/>
        <item x="445"/>
        <item x="148"/>
        <item x="276"/>
        <item x="451"/>
        <item x="591"/>
        <item x="288"/>
        <item x="733"/>
        <item x="295"/>
        <item x="198"/>
        <item x="603"/>
        <item x="89"/>
        <item x="684"/>
        <item x="297"/>
        <item x="255"/>
        <item x="441"/>
        <item x="294"/>
        <item x="393"/>
        <item x="594"/>
        <item x="606"/>
        <item x="274"/>
        <item x="296"/>
        <item x="659"/>
        <item x="620"/>
        <item x="52"/>
        <item x="457"/>
        <item x="424"/>
        <item x="440"/>
        <item x="596"/>
        <item x="618"/>
        <item x="598"/>
        <item x="84"/>
        <item x="429"/>
        <item x="278"/>
        <item x="293"/>
        <item x="240"/>
        <item x="282"/>
        <item x="21"/>
        <item x="96"/>
        <item x="398"/>
        <item x="83"/>
        <item x="600"/>
        <item x="409"/>
        <item x="171"/>
        <item x="576"/>
        <item x="575"/>
        <item x="191"/>
        <item x="658"/>
        <item x="23"/>
        <item x="612"/>
        <item x="405"/>
        <item x="200"/>
        <item x="611"/>
        <item x="602"/>
        <item x="20"/>
        <item x="174"/>
        <item x="273"/>
        <item x="17"/>
        <item x="305"/>
        <item x="252"/>
        <item x="637"/>
        <item x="307"/>
        <item x="90"/>
        <item x="389"/>
        <item x="432"/>
        <item x="388"/>
        <item x="743"/>
        <item x="454"/>
        <item x="434"/>
        <item x="741"/>
        <item x="408"/>
        <item x="595"/>
        <item x="444"/>
        <item x="604"/>
        <item x="394"/>
        <item x="272"/>
        <item x="676"/>
        <item x="438"/>
        <item x="650"/>
        <item x="470"/>
        <item x="643"/>
        <item x="628"/>
        <item x="675"/>
        <item x="253"/>
        <item x="291"/>
        <item x="639"/>
        <item x="654"/>
        <item x="95"/>
        <item x="241"/>
        <item x="254"/>
        <item x="258"/>
        <item x="614"/>
        <item x="597"/>
        <item x="435"/>
        <item x="572"/>
        <item x="270"/>
        <item x="391"/>
        <item x="624"/>
        <item x="271"/>
        <item x="636"/>
        <item x="397"/>
        <item x="609"/>
        <item x="384"/>
        <item x="407"/>
        <item x="382"/>
        <item x="404"/>
        <item x="418"/>
        <item x="370"/>
        <item x="235"/>
        <item x="448"/>
        <item x="735"/>
        <item x="10"/>
        <item x="727"/>
        <item x="728"/>
        <item x="269"/>
        <item x="439"/>
        <item x="121"/>
        <item x="724"/>
        <item x="629"/>
        <item x="568"/>
        <item x="366"/>
        <item x="459"/>
        <item x="319"/>
        <item x="387"/>
        <item x="635"/>
        <item x="257"/>
        <item x="213"/>
        <item x="190"/>
        <item x="465"/>
        <item x="433"/>
        <item x="461"/>
        <item x="744"/>
        <item x="93"/>
        <item x="55"/>
        <item x="386"/>
        <item x="285"/>
        <item x="742"/>
        <item x="615"/>
        <item x="9"/>
        <item x="453"/>
        <item x="239"/>
        <item x="82"/>
        <item x="18"/>
        <item x="368"/>
        <item x="638"/>
        <item x="385"/>
        <item x="571"/>
        <item x="3"/>
        <item x="641"/>
        <item x="732"/>
        <item x="19"/>
        <item x="378"/>
        <item x="460"/>
        <item x="189"/>
        <item x="365"/>
        <item x="642"/>
        <item x="446"/>
        <item x="520"/>
        <item x="419"/>
        <item x="561"/>
        <item x="94"/>
        <item x="543"/>
        <item x="54"/>
        <item x="234"/>
        <item x="7"/>
        <item x="380"/>
        <item x="284"/>
        <item x="648"/>
        <item x="233"/>
        <item x="383"/>
        <item x="646"/>
        <item x="662"/>
        <item x="8"/>
        <item x="593"/>
        <item x="374"/>
        <item x="649"/>
        <item x="610"/>
        <item x="364"/>
        <item x="416"/>
        <item x="560"/>
        <item x="247"/>
        <item x="443"/>
        <item x="447"/>
        <item x="4"/>
        <item x="316"/>
        <item x="718"/>
        <item x="644"/>
        <item x="437"/>
        <item x="661"/>
        <item x="417"/>
        <item x="362"/>
        <item x="423"/>
        <item x="449"/>
        <item x="177"/>
        <item x="304"/>
        <item x="259"/>
        <item x="542"/>
        <item x="308"/>
        <item x="11"/>
        <item x="623"/>
        <item x="214"/>
        <item x="306"/>
        <item x="587"/>
        <item x="725"/>
        <item x="363"/>
        <item x="204"/>
        <item x="469"/>
        <item x="738"/>
        <item x="450"/>
        <item x="519"/>
        <item x="260"/>
        <item x="541"/>
        <item x="1"/>
        <item x="586"/>
        <item x="194"/>
        <item x="16"/>
        <item x="634"/>
        <item x="570"/>
        <item x="737"/>
        <item x="56"/>
        <item x="518"/>
        <item x="210"/>
        <item x="256"/>
        <item x="92"/>
        <item x="415"/>
        <item x="203"/>
        <item x="414"/>
        <item x="196"/>
        <item x="726"/>
        <item x="656"/>
        <item x="428"/>
        <item x="360"/>
        <item x="622"/>
        <item x="195"/>
        <item x="376"/>
        <item x="215"/>
        <item x="421"/>
        <item x="245"/>
        <item x="564"/>
        <item x="653"/>
        <item x="627"/>
        <item x="232"/>
        <item x="567"/>
        <item x="544"/>
        <item x="361"/>
        <item x="371"/>
        <item x="216"/>
        <item x="188"/>
        <item x="633"/>
        <item x="584"/>
        <item x="187"/>
        <item x="180"/>
        <item x="318"/>
        <item x="57"/>
        <item x="590"/>
        <item x="640"/>
        <item x="248"/>
        <item x="608"/>
        <item x="427"/>
        <item x="652"/>
        <item x="589"/>
        <item x="246"/>
        <item x="645"/>
        <item x="5"/>
        <item x="251"/>
        <item x="523"/>
        <item x="574"/>
        <item x="320"/>
        <item x="283"/>
        <item x="430"/>
        <item x="566"/>
        <item x="626"/>
        <item x="390"/>
        <item x="522"/>
        <item x="76"/>
        <item x="717"/>
        <item x="517"/>
        <item x="688"/>
        <item x="632"/>
        <item x="359"/>
        <item x="268"/>
        <item x="412"/>
        <item x="562"/>
        <item x="62"/>
        <item x="181"/>
        <item x="711"/>
        <item x="209"/>
        <item x="372"/>
        <item x="565"/>
        <item x="585"/>
        <item x="540"/>
        <item x="197"/>
        <item x="379"/>
        <item x="78"/>
        <item x="471"/>
        <item x="13"/>
        <item x="12"/>
        <item x="211"/>
        <item x="208"/>
        <item x="2"/>
        <item x="77"/>
        <item x="178"/>
        <item x="631"/>
        <item x="61"/>
        <item x="625"/>
        <item x="193"/>
        <item x="528"/>
        <item x="577"/>
        <item x="524"/>
        <item x="261"/>
        <item x="580"/>
        <item x="535"/>
        <item x="582"/>
        <item x="719"/>
        <item x="431"/>
        <item x="521"/>
        <item x="334"/>
        <item x="712"/>
        <item x="333"/>
        <item x="588"/>
        <item x="367"/>
        <item x="477"/>
        <item x="722"/>
        <item x="569"/>
        <item x="413"/>
        <item x="539"/>
        <item x="660"/>
        <item x="476"/>
        <item x="322"/>
        <item x="68"/>
        <item x="513"/>
        <item x="536"/>
        <item x="426"/>
        <item x="630"/>
        <item x="324"/>
        <item x="466"/>
        <item x="230"/>
        <item x="468"/>
        <item x="358"/>
        <item x="357"/>
        <item x="202"/>
        <item x="537"/>
        <item x="420"/>
        <item x="323"/>
        <item x="531"/>
        <item x="265"/>
        <item x="558"/>
        <item x="467"/>
        <item x="377"/>
        <item x="332"/>
        <item x="545"/>
        <item x="67"/>
        <item x="563"/>
        <item x="225"/>
        <item x="58"/>
        <item x="714"/>
        <item x="6"/>
        <item x="179"/>
        <item x="475"/>
        <item x="79"/>
        <item x="516"/>
        <item x="480"/>
        <item x="534"/>
        <item x="578"/>
        <item x="472"/>
        <item x="75"/>
        <item x="356"/>
        <item x="730"/>
        <item x="512"/>
        <item x="689"/>
        <item x="729"/>
        <item x="713"/>
        <item x="205"/>
        <item x="731"/>
        <item x="192"/>
        <item x="369"/>
        <item x="71"/>
        <item x="267"/>
        <item x="321"/>
        <item x="556"/>
        <item x="647"/>
        <item x="207"/>
        <item x="723"/>
        <item x="526"/>
        <item x="559"/>
        <item x="244"/>
        <item x="473"/>
        <item x="381"/>
        <item x="710"/>
        <item x="81"/>
        <item x="621"/>
        <item x="212"/>
        <item x="581"/>
        <item x="231"/>
        <item x="530"/>
        <item x="331"/>
        <item x="474"/>
        <item x="266"/>
        <item x="511"/>
        <item x="329"/>
        <item x="325"/>
        <item x="330"/>
        <item x="721"/>
        <item x="425"/>
        <item x="592"/>
        <item x="263"/>
        <item x="337"/>
        <item x="583"/>
        <item x="538"/>
        <item x="527"/>
        <item x="557"/>
        <item x="80"/>
        <item x="14"/>
        <item x="226"/>
        <item x="373"/>
        <item x="63"/>
        <item x="355"/>
        <item x="546"/>
        <item x="60"/>
        <item x="555"/>
        <item x="533"/>
        <item x="706"/>
        <item x="716"/>
        <item x="720"/>
        <item x="515"/>
        <item x="554"/>
        <item x="70"/>
        <item x="479"/>
        <item x="15"/>
        <item x="709"/>
        <item x="59"/>
        <item x="411"/>
        <item x="353"/>
        <item x="514"/>
        <item x="553"/>
        <item x="352"/>
        <item x="264"/>
        <item x="185"/>
        <item x="217"/>
        <item x="249"/>
        <item x="506"/>
        <item x="262"/>
        <item x="375"/>
        <item x="354"/>
        <item x="336"/>
        <item x="335"/>
        <item x="698"/>
        <item x="705"/>
        <item x="338"/>
        <item x="701"/>
        <item x="700"/>
        <item x="510"/>
        <item x="224"/>
        <item x="532"/>
        <item x="328"/>
        <item x="206"/>
        <item x="529"/>
        <item x="478"/>
        <item x="229"/>
        <item x="442"/>
        <item x="351"/>
        <item x="227"/>
        <item x="64"/>
        <item x="525"/>
        <item x="497"/>
        <item x="503"/>
        <item x="250"/>
        <item x="550"/>
        <item x="223"/>
        <item x="547"/>
        <item x="481"/>
        <item x="69"/>
        <item x="549"/>
        <item x="228"/>
        <item x="498"/>
        <item x="499"/>
        <item x="186"/>
        <item x="72"/>
        <item x="707"/>
        <item x="715"/>
        <item x="493"/>
        <item x="500"/>
        <item x="326"/>
        <item x="502"/>
        <item x="551"/>
        <item x="548"/>
        <item x="552"/>
        <item x="509"/>
        <item x="66"/>
        <item x="496"/>
        <item x="501"/>
        <item x="222"/>
        <item x="708"/>
        <item x="327"/>
        <item x="696"/>
        <item x="507"/>
        <item x="579"/>
        <item x="344"/>
        <item x="505"/>
        <item x="74"/>
        <item x="184"/>
        <item x="697"/>
        <item x="482"/>
        <item x="182"/>
        <item x="495"/>
        <item x="702"/>
        <item x="342"/>
        <item x="704"/>
        <item x="349"/>
        <item x="218"/>
        <item x="699"/>
        <item x="339"/>
        <item x="220"/>
        <item x="504"/>
        <item x="492"/>
        <item x="343"/>
        <item x="221"/>
        <item x="350"/>
        <item x="703"/>
        <item x="183"/>
        <item x="345"/>
        <item x="341"/>
        <item x="508"/>
        <item x="494"/>
        <item x="346"/>
        <item x="340"/>
        <item x="491"/>
        <item x="695"/>
        <item x="490"/>
        <item x="348"/>
        <item x="347"/>
        <item x="219"/>
        <item x="692"/>
        <item x="65"/>
        <item x="690"/>
        <item x="485"/>
        <item x="489"/>
        <item x="486"/>
        <item x="73"/>
        <item x="483"/>
        <item x="484"/>
        <item x="487"/>
        <item x="488"/>
        <item x="691"/>
        <item x="693"/>
        <item x="694"/>
        <item t="default"/>
      </items>
    </pivotField>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Col" showAll="0" defaultSubtotal="0">
      <items count="5">
        <item h="1" x="0"/>
        <item x="1"/>
        <item x="2"/>
        <item h="1" x="3"/>
        <item h="1" x="4"/>
      </items>
    </pivotField>
  </pivotFields>
  <rowFields count="2">
    <field x="3"/>
    <field x="2"/>
  </rowFields>
  <rowItems count="17">
    <i>
      <x v="1"/>
    </i>
    <i r="1">
      <x v="1"/>
    </i>
    <i r="1">
      <x v="2"/>
    </i>
    <i r="1">
      <x v="3"/>
    </i>
    <i>
      <x v="2"/>
    </i>
    <i r="1">
      <x v="4"/>
    </i>
    <i r="1">
      <x v="5"/>
    </i>
    <i r="1">
      <x v="6"/>
    </i>
    <i>
      <x v="3"/>
    </i>
    <i r="1">
      <x v="7"/>
    </i>
    <i r="1">
      <x v="8"/>
    </i>
    <i r="1">
      <x v="9"/>
    </i>
    <i>
      <x v="4"/>
    </i>
    <i r="1">
      <x v="10"/>
    </i>
    <i r="1">
      <x v="11"/>
    </i>
    <i r="1">
      <x v="12"/>
    </i>
    <i t="grand">
      <x/>
    </i>
  </rowItems>
  <colFields count="1">
    <field x="4"/>
  </colFields>
  <colItems count="3">
    <i>
      <x v="1"/>
    </i>
    <i>
      <x v="2"/>
    </i>
    <i t="grand">
      <x/>
    </i>
  </colItems>
  <dataFields count="1">
    <dataField name="Sum of Instagram reach" fld="1" baseField="0" baseItem="0"/>
  </dataFields>
  <chartFormats count="7">
    <chartFormat chart="16" format="0" series="1">
      <pivotArea type="data" outline="0" fieldPosition="0">
        <references count="2">
          <reference field="4294967294" count="1" selected="0">
            <x v="0"/>
          </reference>
          <reference field="4" count="1" selected="0">
            <x v="1"/>
          </reference>
        </references>
      </pivotArea>
    </chartFormat>
    <chartFormat chart="16" format="1" series="1">
      <pivotArea type="data" outline="0" fieldPosition="0">
        <references count="2">
          <reference field="4294967294" count="1" selected="0">
            <x v="0"/>
          </reference>
          <reference field="4" count="1" selected="0">
            <x v="2"/>
          </reference>
        </references>
      </pivotArea>
    </chartFormat>
    <chartFormat chart="16" format="2" series="1">
      <pivotArea type="data" outline="0" fieldPosition="0">
        <references count="2">
          <reference field="4294967294" count="1" selected="0">
            <x v="0"/>
          </reference>
          <reference field="4" count="1" selected="0">
            <x v="3"/>
          </reference>
        </references>
      </pivotArea>
    </chartFormat>
    <chartFormat chart="34" format="17" series="1">
      <pivotArea type="data" outline="0" fieldPosition="0">
        <references count="2">
          <reference field="4294967294" count="1" selected="0">
            <x v="0"/>
          </reference>
          <reference field="4" count="1" selected="0">
            <x v="1"/>
          </reference>
        </references>
      </pivotArea>
    </chartFormat>
    <chartFormat chart="34" format="18" series="1">
      <pivotArea type="data" outline="0" fieldPosition="0">
        <references count="2">
          <reference field="4294967294" count="1" selected="0">
            <x v="0"/>
          </reference>
          <reference field="4" count="1" selected="0">
            <x v="2"/>
          </reference>
        </references>
      </pivotArea>
    </chartFormat>
    <chartFormat chart="40" format="17" series="1">
      <pivotArea type="data" outline="0" fieldPosition="0">
        <references count="2">
          <reference field="4294967294" count="1" selected="0">
            <x v="0"/>
          </reference>
          <reference field="4" count="1" selected="0">
            <x v="1"/>
          </reference>
        </references>
      </pivotArea>
    </chartFormat>
    <chartFormat chart="40" format="1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50F372-9987-485E-817E-896B55BEE8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F117:I123" firstHeaderRow="1" firstDataRow="2"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showAll="0" defaultSubtotal="0"/>
    <pivotField axis="axisRow" showAll="0" defaultSubtotal="0">
      <items count="6">
        <item x="0"/>
        <item x="1"/>
        <item x="2"/>
        <item x="3"/>
        <item x="4"/>
        <item x="5"/>
      </items>
    </pivotField>
    <pivotField axis="axisCol" showAll="0" defaultSubtotal="0">
      <items count="5">
        <item h="1" x="0"/>
        <item x="1"/>
        <item x="2"/>
        <item h="1" x="3"/>
        <item h="1" x="4"/>
      </items>
    </pivotField>
  </pivotFields>
  <rowFields count="1">
    <field x="3"/>
  </rowFields>
  <rowItems count="5">
    <i>
      <x v="1"/>
    </i>
    <i>
      <x v="2"/>
    </i>
    <i>
      <x v="3"/>
    </i>
    <i>
      <x v="4"/>
    </i>
    <i t="grand">
      <x/>
    </i>
  </rowItems>
  <colFields count="1">
    <field x="4"/>
  </colFields>
  <colItems count="3">
    <i>
      <x v="1"/>
    </i>
    <i>
      <x v="2"/>
    </i>
    <i t="grand">
      <x/>
    </i>
  </colItems>
  <dataFields count="1">
    <dataField name="Sum of Instagram reach" fld="1" baseField="0" baseItem="0"/>
  </dataFields>
  <chartFormats count="5">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28" format="5" series="1">
      <pivotArea type="data" outline="0" fieldPosition="0">
        <references count="2">
          <reference field="4294967294" count="1" selected="0">
            <x v="0"/>
          </reference>
          <reference field="4" count="1" selected="0">
            <x v="1"/>
          </reference>
        </references>
      </pivotArea>
    </chartFormat>
    <chartFormat chart="28" format="6"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9FBD16-320B-4DCB-A7EA-4B702D10A7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42:F53" firstHeaderRow="1" firstDataRow="1"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5">
        <item h="1" x="0"/>
        <item x="1"/>
        <item x="2"/>
        <item h="1" x="3"/>
        <item h="1" x="4"/>
      </items>
    </pivotField>
  </pivotFields>
  <rowFields count="2">
    <field x="4"/>
    <field x="3"/>
  </rowFields>
  <rowItems count="11">
    <i>
      <x v="1"/>
    </i>
    <i r="1">
      <x v="1"/>
    </i>
    <i r="1">
      <x v="2"/>
    </i>
    <i r="1">
      <x v="3"/>
    </i>
    <i r="1">
      <x v="4"/>
    </i>
    <i>
      <x v="2"/>
    </i>
    <i r="1">
      <x v="1"/>
    </i>
    <i r="1">
      <x v="2"/>
    </i>
    <i r="1">
      <x v="3"/>
    </i>
    <i r="1">
      <x v="4"/>
    </i>
    <i t="grand">
      <x/>
    </i>
  </rowItems>
  <colItems count="1">
    <i/>
  </colItems>
  <dataFields count="1">
    <dataField name="Sum of Instagram reach" fld="1"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CB2A9F-BB8D-472A-8DB8-8F55862FBBF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28:F32" firstHeaderRow="1" firstDataRow="1"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1">
    <field x="4"/>
  </rowFields>
  <rowItems count="4">
    <i>
      <x v="1"/>
    </i>
    <i>
      <x v="2"/>
    </i>
    <i>
      <x v="3"/>
    </i>
    <i t="grand">
      <x/>
    </i>
  </rowItems>
  <colItems count="1">
    <i/>
  </colItems>
  <dataFields count="1">
    <dataField name="Sum of Instagram reach" fld="1" baseField="0" baseItem="0"/>
  </dataFields>
  <formats count="2">
    <format dxfId="35">
      <pivotArea collapsedLevelsAreSubtotals="1" fieldPosition="0">
        <references count="1">
          <reference field="4" count="1">
            <x v="1"/>
          </reference>
        </references>
      </pivotArea>
    </format>
    <format dxfId="34">
      <pivotArea collapsedLevelsAreSubtotals="1" fieldPosition="0">
        <references count="1">
          <reference field="4" count="1">
            <x v="2"/>
          </reference>
        </references>
      </pivotArea>
    </format>
  </format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9E4593-003C-4B9D-95EB-0A0A11CB0E7E}"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35:I53" firstHeaderRow="1" firstDataRow="2"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Col" showAll="0" defaultSubtotal="0">
      <items count="5">
        <item h="1" x="0"/>
        <item x="1"/>
        <item x="2"/>
        <item h="1" x="3"/>
        <item h="1" x="4"/>
      </items>
    </pivotField>
  </pivotFields>
  <rowFields count="2">
    <field x="3"/>
    <field x="2"/>
  </rowFields>
  <rowItems count="17">
    <i>
      <x v="1"/>
    </i>
    <i r="1">
      <x v="1"/>
    </i>
    <i r="1">
      <x v="2"/>
    </i>
    <i r="1">
      <x v="3"/>
    </i>
    <i>
      <x v="2"/>
    </i>
    <i r="1">
      <x v="4"/>
    </i>
    <i r="1">
      <x v="5"/>
    </i>
    <i r="1">
      <x v="6"/>
    </i>
    <i>
      <x v="3"/>
    </i>
    <i r="1">
      <x v="7"/>
    </i>
    <i r="1">
      <x v="8"/>
    </i>
    <i r="1">
      <x v="9"/>
    </i>
    <i>
      <x v="4"/>
    </i>
    <i r="1">
      <x v="10"/>
    </i>
    <i r="1">
      <x v="11"/>
    </i>
    <i r="1">
      <x v="12"/>
    </i>
    <i t="grand">
      <x/>
    </i>
  </rowItems>
  <colFields count="1">
    <field x="4"/>
  </colFields>
  <colItems count="3">
    <i>
      <x v="1"/>
    </i>
    <i>
      <x v="2"/>
    </i>
    <i t="grand">
      <x/>
    </i>
  </colItems>
  <dataFields count="1">
    <dataField name="Sum of Instagram followers visit" fld="1" baseField="0" baseItem="0"/>
  </dataFields>
  <chartFormats count="1">
    <chartFormat chart="0" format="0"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90CF9-5482-41E5-89EB-9BA051B51C7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F21:I27" firstHeaderRow="1" firstDataRow="2"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showAll="0" defaultSubtotal="0"/>
    <pivotField axis="axisRow" showAll="0" defaultSubtotal="0">
      <items count="6">
        <item x="0"/>
        <item x="1"/>
        <item x="2"/>
        <item x="3"/>
        <item x="4"/>
        <item x="5"/>
      </items>
    </pivotField>
    <pivotField axis="axisCol" showAll="0" defaultSubtotal="0">
      <items count="5">
        <item h="1" x="0"/>
        <item x="1"/>
        <item x="2"/>
        <item h="1" x="3"/>
        <item h="1" x="4"/>
      </items>
    </pivotField>
  </pivotFields>
  <rowFields count="1">
    <field x="3"/>
  </rowFields>
  <rowItems count="5">
    <i>
      <x v="1"/>
    </i>
    <i>
      <x v="2"/>
    </i>
    <i>
      <x v="3"/>
    </i>
    <i>
      <x v="4"/>
    </i>
    <i t="grand">
      <x/>
    </i>
  </rowItems>
  <colFields count="1">
    <field x="4"/>
  </colFields>
  <colItems count="3">
    <i>
      <x v="1"/>
    </i>
    <i>
      <x v="2"/>
    </i>
    <i t="grand">
      <x/>
    </i>
  </colItems>
  <dataFields count="1">
    <dataField name="Sum of Instagram followers visit" fld="1" baseField="0" baseItem="0"/>
  </dataFields>
  <chartFormats count="3">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9CAA50-E14F-4F6E-80AC-0B8848229575}"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F73:G98" firstHeaderRow="1" firstDataRow="1"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5">
        <item x="0"/>
        <item x="1"/>
        <item x="2"/>
        <item x="3"/>
        <item x="4"/>
      </items>
    </pivotField>
  </pivotFields>
  <rowFields count="3">
    <field x="4"/>
    <field x="3"/>
    <field x="2"/>
  </rowFields>
  <rowItems count="25">
    <i>
      <x v="1"/>
    </i>
    <i r="1">
      <x v="4"/>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Instagram followers visit"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
      <autoFilter ref="A1">
        <filterColumn colId="0">
          <customFilters and="1">
            <customFilter operator="greaterThanOrEqual" val="44866"/>
            <customFilter operator="lessThanOrEqual" val="4529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34CCCB-8239-486D-958B-34873B69201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4:G8" firstHeaderRow="1" firstDataRow="1" firstDataCol="1"/>
  <pivotFields count="5">
    <pivotField numFmtId="14" showAll="0">
      <items count="7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4"/>
  </rowFields>
  <rowItems count="4">
    <i>
      <x v="1"/>
    </i>
    <i>
      <x v="2"/>
    </i>
    <i>
      <x v="3"/>
    </i>
    <i t="grand">
      <x/>
    </i>
  </rowItems>
  <colItems count="1">
    <i/>
  </colItems>
  <dataFields count="1">
    <dataField name="Sum of Instagram followers visit"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1E4D93-6CD7-452E-A847-F129EA24A02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20:K31" firstHeaderRow="1" firstDataRow="1" firstDataCol="1"/>
  <pivotFields count="5">
    <pivotField numFmtId="14" showAll="0">
      <items count="4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t="default"/>
      </items>
    </pivotField>
    <pivotField dataField="1" showAll="0"/>
    <pivotField showAll="0" defaultSubtota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3"/>
    <field x="4"/>
  </rowFields>
  <rowItems count="11">
    <i>
      <x v="1"/>
    </i>
    <i r="1">
      <x v="2"/>
    </i>
    <i r="1">
      <x v="3"/>
    </i>
    <i>
      <x v="2"/>
    </i>
    <i r="1">
      <x v="2"/>
    </i>
    <i>
      <x v="3"/>
    </i>
    <i r="1">
      <x v="2"/>
    </i>
    <i>
      <x v="4"/>
    </i>
    <i r="1">
      <x v="1"/>
    </i>
    <i r="1">
      <x v="2"/>
    </i>
    <i t="grand">
      <x/>
    </i>
  </rowItems>
  <colItems count="1">
    <i/>
  </colItems>
  <dataFields count="1">
    <dataField name="Sum of New Instagram followers" fld="1" baseField="0" baseItem="0"/>
  </dataFields>
  <chartFormats count="4">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736143-199F-4D8A-84B7-2C5C4293FB1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4:K8" firstHeaderRow="1" firstDataRow="1" firstDataCol="1"/>
  <pivotFields count="5">
    <pivotField axis="axisRow" numFmtId="14" showAll="0">
      <items count="4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4"/>
    <field x="3"/>
    <field x="2"/>
    <field x="0"/>
  </rowFields>
  <rowItems count="4">
    <i>
      <x v="1"/>
    </i>
    <i>
      <x v="2"/>
    </i>
    <i>
      <x v="3"/>
    </i>
    <i t="grand">
      <x/>
    </i>
  </rowItems>
  <colItems count="1">
    <i/>
  </colItems>
  <dataFields count="1">
    <dataField name="Sum of New Instagram follower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27B13A-2693-4AAE-BD68-EFC9003388C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9:K64" firstHeaderRow="1" firstDataRow="1" firstDataCol="1"/>
  <pivotFields count="5">
    <pivotField numFmtId="14" showAll="0">
      <items count="4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t="default"/>
      </items>
    </pivotField>
    <pivotField dataField="1"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5">
        <item x="0"/>
        <item x="1"/>
        <item x="2"/>
        <item x="3"/>
        <item x="4"/>
      </items>
    </pivotField>
  </pivotFields>
  <rowFields count="3">
    <field x="4"/>
    <field x="3"/>
    <field x="2"/>
  </rowFields>
  <rowItems count="25">
    <i>
      <x v="1"/>
    </i>
    <i r="1">
      <x v="4"/>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New Instagram followers" fld="1"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6A3DB7-A174-4D87-9A03-ABB3D6213CC7}"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E43" firstHeaderRow="0" firstDataRow="1" firstDataCol="1" rowPageCount="1" colPageCount="1"/>
  <pivotFields count="23">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dataField="1" showAll="0"/>
    <pivotField showAll="0"/>
    <pivotField showAll="0"/>
    <pivotField dataField="1" showAll="0"/>
    <pivotField dataField="1" showAll="0"/>
    <pivotField dataField="1" showAll="0"/>
    <pivotField showAll="0"/>
    <pivotField axis="axisPage" showAll="0">
      <items count="3">
        <item x="1"/>
        <item x="0"/>
        <item t="default"/>
      </items>
    </pivotField>
    <pivotField showAll="0"/>
    <pivotField numFmtId="9" showAll="0"/>
  </pivotFields>
  <rowFields count="1">
    <field x="8"/>
  </rowFields>
  <rowItems count="4">
    <i>
      <x/>
    </i>
    <i>
      <x v="1"/>
    </i>
    <i>
      <x v="2"/>
    </i>
    <i t="grand">
      <x/>
    </i>
  </rowItems>
  <colFields count="1">
    <field x="-2"/>
  </colFields>
  <colItems count="4">
    <i>
      <x/>
    </i>
    <i i="1">
      <x v="1"/>
    </i>
    <i i="2">
      <x v="2"/>
    </i>
    <i i="3">
      <x v="3"/>
    </i>
  </colItems>
  <pageFields count="1">
    <pageField fld="20" item="1" hier="-1"/>
  </pageFields>
  <dataFields count="4">
    <dataField name="Average of Shares" fld="13" subtotal="average" baseField="8" baseItem="0"/>
    <dataField name="Average of Likes" fld="16" subtotal="average" baseField="8" baseItem="0"/>
    <dataField name="Average of Comments" fld="17" subtotal="average" baseField="8" baseItem="0"/>
    <dataField name="Average of Saves" fld="18" subtotal="average" baseField="8"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E24FDF-430E-4AC6-9C73-C5F4F48F9A93}"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8:B99" firstHeaderRow="0" firstDataRow="1" firstDataCol="0"/>
  <pivotFields count="24">
    <pivotField showAll="0"/>
    <pivotField numFmtId="1" showAll="0"/>
    <pivotField showAll="0"/>
    <pivotField showAll="0"/>
    <pivotField showAll="0"/>
    <pivotField showAll="0"/>
    <pivotField numFmtId="164"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items count="3">
        <item x="1"/>
        <item x="0"/>
        <item t="default"/>
      </items>
    </pivotField>
    <pivotField dataField="1" numFmtId="9" showAll="0"/>
    <pivotField dataField="1" numFmtId="9" showAll="0"/>
    <pivotField showAll="0">
      <items count="8">
        <item x="6"/>
        <item x="3"/>
        <item x="4"/>
        <item x="5"/>
        <item x="0"/>
        <item x="1"/>
        <item x="2"/>
        <item t="default"/>
      </items>
    </pivotField>
  </pivotFields>
  <rowItems count="1">
    <i/>
  </rowItems>
  <colFields count="1">
    <field x="-2"/>
  </colFields>
  <colItems count="2">
    <i>
      <x/>
    </i>
    <i i="1">
      <x v="1"/>
    </i>
  </colItems>
  <dataFields count="2">
    <dataField name="Average of Retention Rate" fld="21" subtotal="average" baseField="0" baseItem="1" numFmtId="9"/>
    <dataField name="Average of Engagement Rate" fld="22" subtotal="average" baseField="0" baseItem="1" numFmtId="9"/>
  </dataFields>
  <formats count="3">
    <format dxfId="6">
      <pivotArea outline="0" collapsedLevelsAreSubtotals="1" fieldPosition="0"/>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F93751A-8B6F-4912-8D91-440307438A59}" name="PivotTable10"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12:D226" firstHeaderRow="1" firstDataRow="2" firstDataCol="1"/>
  <pivotFields count="23">
    <pivotField dataField="1" showAll="0"/>
    <pivotField showAll="0"/>
    <pivotField axis="axisRow" numFmtId="164" showAll="0">
      <items count="1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t="default"/>
      </items>
    </pivotField>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numFmtId="9"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2">
    <field x="20"/>
    <field x="2"/>
  </rowFields>
  <rowItems count="13">
    <i>
      <x v="1"/>
    </i>
    <i>
      <x v="2"/>
    </i>
    <i>
      <x v="3"/>
    </i>
    <i>
      <x v="4"/>
    </i>
    <i>
      <x v="5"/>
    </i>
    <i>
      <x v="6"/>
    </i>
    <i>
      <x v="7"/>
    </i>
    <i>
      <x v="8"/>
    </i>
    <i>
      <x v="9"/>
    </i>
    <i>
      <x v="10"/>
    </i>
    <i>
      <x v="11"/>
    </i>
    <i>
      <x v="12"/>
    </i>
    <i t="grand">
      <x/>
    </i>
  </rowItems>
  <colFields count="1">
    <field x="22"/>
  </colFields>
  <colItems count="3">
    <i>
      <x v="1"/>
    </i>
    <i>
      <x v="2"/>
    </i>
    <i>
      <x v="3"/>
    </i>
  </colItems>
  <dataFields count="1">
    <dataField name="Count of Descrip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D7094E6-7ACE-40F2-BFB9-30995B3BD248}" name="PivotTable2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162:B166" firstHeaderRow="1" firstDataRow="1" firstDataCol="1"/>
  <pivotFields count="24">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dataField="1" showAll="0"/>
    <pivotField showAll="0"/>
    <pivotField showAll="0"/>
    <pivotField showAll="0"/>
    <pivotField showAll="0"/>
    <pivotField showAll="0"/>
    <pivotField showAll="0">
      <items count="4">
        <item x="1"/>
        <item x="2"/>
        <item x="0"/>
        <item t="default"/>
      </items>
    </pivotField>
    <pivotField showAll="0"/>
    <pivotField numFmtId="9" showAll="0"/>
    <pivotField numFmtId="9" showAll="0"/>
    <pivotField showAll="0">
      <items count="8">
        <item x="6"/>
        <item x="3"/>
        <item x="4"/>
        <item x="5"/>
        <item x="0"/>
        <item x="1"/>
        <item x="2"/>
        <item t="default"/>
      </items>
    </pivotField>
  </pivotFields>
  <rowFields count="1">
    <field x="8"/>
  </rowFields>
  <rowItems count="4">
    <i>
      <x/>
    </i>
    <i>
      <x v="1"/>
    </i>
    <i>
      <x v="2"/>
    </i>
    <i t="grand">
      <x/>
    </i>
  </rowItems>
  <colItems count="1">
    <i/>
  </colItems>
  <dataFields count="1">
    <dataField name="Average of Shares" fld="13" subtotal="average" baseField="8" baseItem="0"/>
  </dataFields>
  <formats count="1">
    <format dxfId="7">
      <pivotArea outline="0" collapsedLevelsAreSubtotals="1" fieldPosition="0"/>
    </format>
  </formats>
  <chartFormats count="2">
    <chartFormat chart="35"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F10D5B-8E82-447A-A954-29A32646C608}"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6:C29" firstHeaderRow="0" firstDataRow="1" firstDataCol="1" rowPageCount="1" colPageCount="1"/>
  <pivotFields count="23">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ataField="1" showAll="0"/>
    <pivotField dataField="1" numFmtId="9" showAll="0"/>
  </pivotFields>
  <rowFields count="1">
    <field x="8"/>
  </rowFields>
  <rowItems count="3">
    <i>
      <x/>
    </i>
    <i>
      <x v="1"/>
    </i>
    <i>
      <x v="2"/>
    </i>
  </rowItems>
  <colFields count="1">
    <field x="-2"/>
  </colFields>
  <colItems count="2">
    <i>
      <x/>
    </i>
    <i i="1">
      <x v="1"/>
    </i>
  </colItems>
  <pageFields count="1">
    <pageField fld="20" item="1" hier="-1"/>
  </pageFields>
  <dataFields count="2">
    <dataField name="Average of Retention Rate" fld="21" subtotal="average" baseField="8" baseItem="0" numFmtId="166"/>
    <dataField name="Average of Engagement Rate" fld="22" subtotal="average" baseField="8" baseItem="0" numFmtId="166"/>
  </dataFields>
  <formats count="5">
    <format dxfId="12">
      <pivotArea outline="0" collapsedLevelsAreSubtotals="1" fieldPosition="0"/>
    </format>
    <format dxfId="11">
      <pivotArea collapsedLevelsAreSubtotals="1" fieldPosition="0">
        <references count="2">
          <reference field="4294967294" count="1" selected="0">
            <x v="0"/>
          </reference>
          <reference field="8" count="1">
            <x v="0"/>
          </reference>
        </references>
      </pivotArea>
    </format>
    <format dxfId="10">
      <pivotArea collapsedLevelsAreSubtotals="1" fieldPosition="0">
        <references count="2">
          <reference field="4294967294" count="1" selected="0">
            <x v="0"/>
          </reference>
          <reference field="8" count="1">
            <x v="1"/>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732DB9A-CA9A-45EB-BC4C-C46E652C612C}"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4:C18" firstHeaderRow="0" firstDataRow="1" firstDataCol="1" rowPageCount="1" colPageCount="1"/>
  <pivotFields count="19">
    <pivotField showAll="0"/>
    <pivotField showAll="0"/>
    <pivotField numFmtId="164" showAll="0"/>
    <pivotField showAll="0"/>
    <pivotField axis="axisRow" showAll="0">
      <items count="4">
        <item x="1"/>
        <item x="2"/>
        <item x="0"/>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axis="axisPage" showAll="0">
      <items count="3">
        <item x="1"/>
        <item x="0"/>
        <item t="default"/>
      </items>
    </pivotField>
    <pivotField showAll="0">
      <items count="154">
        <item x="31"/>
        <item x="8"/>
        <item x="55"/>
        <item x="46"/>
        <item x="83"/>
        <item x="7"/>
        <item x="30"/>
        <item x="12"/>
        <item x="34"/>
        <item x="73"/>
        <item x="11"/>
        <item x="59"/>
        <item x="54"/>
        <item x="37"/>
        <item x="0"/>
        <item x="29"/>
        <item x="68"/>
        <item x="4"/>
        <item x="96"/>
        <item x="15"/>
        <item x="70"/>
        <item x="48"/>
        <item x="64"/>
        <item x="10"/>
        <item x="17"/>
        <item x="50"/>
        <item x="22"/>
        <item x="89"/>
        <item x="53"/>
        <item x="1"/>
        <item x="63"/>
        <item x="2"/>
        <item x="42"/>
        <item x="38"/>
        <item x="49"/>
        <item x="51"/>
        <item x="13"/>
        <item x="9"/>
        <item x="21"/>
        <item x="23"/>
        <item x="97"/>
        <item x="24"/>
        <item x="52"/>
        <item x="26"/>
        <item x="16"/>
        <item x="58"/>
        <item x="93"/>
        <item x="20"/>
        <item x="41"/>
        <item x="28"/>
        <item x="78"/>
        <item x="92"/>
        <item x="98"/>
        <item x="6"/>
        <item x="60"/>
        <item x="74"/>
        <item x="88"/>
        <item x="84"/>
        <item x="27"/>
        <item x="95"/>
        <item x="62"/>
        <item x="40"/>
        <item x="35"/>
        <item x="3"/>
        <item x="44"/>
        <item x="66"/>
        <item x="76"/>
        <item x="71"/>
        <item x="67"/>
        <item x="5"/>
        <item x="85"/>
        <item x="36"/>
        <item x="19"/>
        <item x="75"/>
        <item x="32"/>
        <item x="43"/>
        <item x="61"/>
        <item x="80"/>
        <item x="91"/>
        <item x="39"/>
        <item x="99"/>
        <item x="45"/>
        <item x="82"/>
        <item x="14"/>
        <item x="94"/>
        <item x="77"/>
        <item x="81"/>
        <item x="25"/>
        <item x="90"/>
        <item x="72"/>
        <item x="57"/>
        <item x="79"/>
        <item x="56"/>
        <item x="47"/>
        <item x="65"/>
        <item x="87"/>
        <item x="18"/>
        <item x="69"/>
        <item x="86"/>
        <item x="33"/>
        <item x="127"/>
        <item x="126"/>
        <item x="124"/>
        <item x="123"/>
        <item x="125"/>
        <item x="128"/>
        <item x="122"/>
        <item x="121"/>
        <item x="129"/>
        <item x="119"/>
        <item x="108"/>
        <item x="111"/>
        <item x="110"/>
        <item x="116"/>
        <item x="106"/>
        <item x="117"/>
        <item x="109"/>
        <item x="114"/>
        <item x="118"/>
        <item x="115"/>
        <item x="101"/>
        <item x="112"/>
        <item x="107"/>
        <item x="113"/>
        <item x="105"/>
        <item x="102"/>
        <item x="103"/>
        <item x="104"/>
        <item x="130"/>
        <item x="120"/>
        <item x="141"/>
        <item x="142"/>
        <item x="138"/>
        <item x="140"/>
        <item x="134"/>
        <item x="137"/>
        <item x="146"/>
        <item x="136"/>
        <item x="135"/>
        <item x="144"/>
        <item x="139"/>
        <item x="143"/>
        <item x="131"/>
        <item x="148"/>
        <item x="151"/>
        <item x="145"/>
        <item x="100"/>
        <item x="147"/>
        <item x="149"/>
        <item x="132"/>
        <item x="152"/>
        <item x="133"/>
        <item x="150"/>
        <item t="default"/>
      </items>
    </pivotField>
    <pivotField numFmtId="9" showAll="0"/>
  </pivotFields>
  <rowFields count="1">
    <field x="4"/>
  </rowFields>
  <rowItems count="4">
    <i>
      <x/>
    </i>
    <i>
      <x v="1"/>
    </i>
    <i>
      <x v="2"/>
    </i>
    <i t="grand">
      <x/>
    </i>
  </rowItems>
  <colFields count="1">
    <field x="-2"/>
  </colFields>
  <colItems count="2">
    <i>
      <x/>
    </i>
    <i i="1">
      <x v="1"/>
    </i>
  </colItems>
  <pageFields count="1">
    <pageField fld="16" item="1" hier="-1"/>
  </pageFields>
  <dataFields count="2">
    <dataField name="Average of Impressions" fld="7" subtotal="average" baseField="8" baseItem="2" numFmtId="1"/>
    <dataField name="Average of Reach" fld="8" subtotal="average" baseField="8" baseItem="0"/>
  </dataFields>
  <formats count="4">
    <format dxfId="16">
      <pivotArea outline="0" collapsedLevelsAreSubtotals="1" fieldPosition="0">
        <references count="1">
          <reference field="4294967294" count="1" selected="0">
            <x v="0"/>
          </reference>
        </references>
      </pivotArea>
    </format>
    <format dxfId="15">
      <pivotArea collapsedLevelsAreSubtotals="1" fieldPosition="0">
        <references count="2">
          <reference field="4294967294" count="1" selected="0">
            <x v="1"/>
          </reference>
          <reference field="4" count="2">
            <x v="1"/>
            <x v="2"/>
          </reference>
        </references>
      </pivotArea>
    </format>
    <format dxfId="14">
      <pivotArea field="4" grandRow="1" outline="0" collapsedLevelsAreSubtotals="1" axis="axisRow" fieldPosition="0">
        <references count="1">
          <reference field="4294967294" count="1" selected="0">
            <x v="1"/>
          </reference>
        </references>
      </pivotArea>
    </format>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0DAAA1-0502-4869-BAA6-28D0202D156D}" name="PivotTable2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146:B150" firstHeaderRow="1" firstDataRow="1" firstDataCol="1"/>
  <pivotFields count="24">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 showAll="0"/>
    <pivotField showAll="0"/>
    <pivotField showAll="0">
      <items count="4">
        <item x="1"/>
        <item x="2"/>
        <item x="0"/>
        <item t="default"/>
      </items>
    </pivotField>
    <pivotField showAll="0"/>
    <pivotField numFmtId="9" showAll="0"/>
    <pivotField numFmtId="9" showAll="0"/>
    <pivotField showAll="0">
      <items count="8">
        <item x="6"/>
        <item x="3"/>
        <item x="4"/>
        <item x="5"/>
        <item x="0"/>
        <item x="1"/>
        <item x="2"/>
        <item t="default"/>
      </items>
    </pivotField>
  </pivotFields>
  <rowFields count="1">
    <field x="8"/>
  </rowFields>
  <rowItems count="4">
    <i>
      <x/>
    </i>
    <i>
      <x v="1"/>
    </i>
    <i>
      <x v="2"/>
    </i>
    <i t="grand">
      <x/>
    </i>
  </rowItems>
  <colItems count="1">
    <i/>
  </colItems>
  <dataFields count="1">
    <dataField name="Average of Likes" fld="16" subtotal="average" baseField="23" baseItem="0"/>
  </dataFields>
  <formats count="1">
    <format dxfId="1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C72A56B-968D-419C-A436-86FD7D2C95A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 firstHeaderRow="0" firstDataRow="1" firstDataCol="1" rowPageCount="1" colPageCount="1"/>
  <pivotFields count="23">
    <pivotField showAll="0"/>
    <pivotField numFmtId="1" showAll="0"/>
    <pivotField showAll="0"/>
    <pivotField showAll="0"/>
    <pivotField showAll="0"/>
    <pivotField showAll="0"/>
    <pivotField numFmtId="164"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showAll="0"/>
    <pivotField showAll="0"/>
    <pivotField showAll="0"/>
    <pivotField showAll="0"/>
    <pivotField showAll="0"/>
    <pivotField showAll="0"/>
    <pivotField axis="axisPage" showAll="0">
      <items count="3">
        <item x="1"/>
        <item x="0"/>
        <item t="default"/>
      </items>
    </pivotField>
    <pivotField showAll="0"/>
    <pivotField numFmtId="9" showAll="0"/>
  </pivotFields>
  <rowFields count="1">
    <field x="8"/>
  </rowFields>
  <rowItems count="4">
    <i>
      <x v="2"/>
    </i>
    <i>
      <x/>
    </i>
    <i>
      <x v="1"/>
    </i>
    <i t="grand">
      <x/>
    </i>
  </rowItems>
  <colFields count="1">
    <field x="-2"/>
  </colFields>
  <colItems count="4">
    <i>
      <x/>
    </i>
    <i i="1">
      <x v="1"/>
    </i>
    <i i="2">
      <x v="2"/>
    </i>
    <i i="3">
      <x v="3"/>
    </i>
  </colItems>
  <pageFields count="1">
    <pageField fld="20" item="1" hier="-1"/>
  </pageFields>
  <dataFields count="4">
    <dataField name="Total Impressions" fld="11" baseField="8" baseItem="2"/>
    <dataField name="Average of Impressions" fld="11" subtotal="average" baseField="8" baseItem="2" numFmtId="1"/>
    <dataField name="Total Reach" fld="12" baseField="8" baseItem="2"/>
    <dataField name="Average of Reach" fld="12" subtotal="average" baseField="8" baseItem="0"/>
  </dataFields>
  <formats count="6">
    <format dxfId="23">
      <pivotArea outline="0" collapsedLevelsAreSubtotals="1" fieldPosition="0">
        <references count="1">
          <reference field="4294967294" count="1" selected="0">
            <x v="1"/>
          </reference>
        </references>
      </pivotArea>
    </format>
    <format dxfId="22">
      <pivotArea collapsedLevelsAreSubtotals="1" fieldPosition="0">
        <references count="2">
          <reference field="4294967294" count="1" selected="0">
            <x v="3"/>
          </reference>
          <reference field="8" count="2">
            <x v="1"/>
            <x v="2"/>
          </reference>
        </references>
      </pivotArea>
    </format>
    <format dxfId="21">
      <pivotArea field="8" grandRow="1" outline="0" collapsedLevelsAreSubtotals="1" axis="axisRow" fieldPosition="0">
        <references count="1">
          <reference field="4294967294" count="1" selected="0">
            <x v="3"/>
          </reference>
        </references>
      </pivotArea>
    </format>
    <format dxfId="20">
      <pivotArea outline="0" collapsedLevelsAreSubtotals="1" fieldPosition="0"/>
    </format>
    <format dxfId="19">
      <pivotArea field="8" type="button" dataOnly="0" labelOnly="1" outline="0" axis="axisRow" fieldPosition="0"/>
    </format>
    <format dxfId="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3E3B17-EB67-4C2E-9A60-7B16EDD30074}"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3:B84" firstHeaderRow="0" firstDataRow="1" firstDataCol="0"/>
  <pivotFields count="24">
    <pivotField showAll="0"/>
    <pivotField numFmtId="1" showAll="0"/>
    <pivotField showAll="0"/>
    <pivotField showAll="0"/>
    <pivotField showAll="0"/>
    <pivotField showAll="0"/>
    <pivotField numFmtId="164"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items count="3">
        <item x="1"/>
        <item x="0"/>
        <item t="default"/>
      </items>
    </pivotField>
    <pivotField dataField="1" numFmtId="9" showAll="0"/>
    <pivotField dataField="1" numFmtId="9" showAll="0"/>
    <pivotField showAll="0">
      <items count="8">
        <item x="6"/>
        <item x="3"/>
        <item x="4"/>
        <item x="5"/>
        <item x="0"/>
        <item x="1"/>
        <item x="2"/>
        <item t="default"/>
      </items>
    </pivotField>
  </pivotFields>
  <rowItems count="1">
    <i/>
  </rowItems>
  <colFields count="1">
    <field x="-2"/>
  </colFields>
  <colItems count="2">
    <i>
      <x/>
    </i>
    <i i="1">
      <x v="1"/>
    </i>
  </colItems>
  <dataFields count="2">
    <dataField name="Average of Retention Rate" fld="21" subtotal="average" baseField="0" baseItem="1" numFmtId="9"/>
    <dataField name="Average of Engagement Rate" fld="22" subtotal="average" baseField="0" baseItem="1" numFmtId="9"/>
  </dataFields>
  <formats count="3">
    <format dxfId="26">
      <pivotArea outline="0" collapsedLevelsAreSubtotals="1" fieldPosition="0"/>
    </format>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8967BA2-BDA8-4DE2-98B8-572EB8C3D827}"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178:B182" firstHeaderRow="1" firstDataRow="1" firstDataCol="1"/>
  <pivotFields count="24">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dataField="1" showAll="0"/>
    <pivotField showAll="0"/>
    <pivotField showAll="0">
      <items count="4">
        <item x="1"/>
        <item x="2"/>
        <item x="0"/>
        <item t="default"/>
      </items>
    </pivotField>
    <pivotField showAll="0"/>
    <pivotField numFmtId="9" showAll="0"/>
    <pivotField numFmtId="9" showAll="0"/>
    <pivotField showAll="0">
      <items count="8">
        <item x="6"/>
        <item x="3"/>
        <item x="4"/>
        <item x="5"/>
        <item x="0"/>
        <item x="1"/>
        <item x="2"/>
        <item t="default"/>
      </items>
    </pivotField>
  </pivotFields>
  <rowFields count="1">
    <field x="8"/>
  </rowFields>
  <rowItems count="4">
    <i>
      <x/>
    </i>
    <i>
      <x v="1"/>
    </i>
    <i>
      <x v="2"/>
    </i>
    <i t="grand">
      <x/>
    </i>
  </rowItems>
  <colItems count="1">
    <i/>
  </colItems>
  <dataFields count="1">
    <dataField name="Average of Comments" fld="17" subtotal="average" baseField="8" baseItem="0"/>
  </dataFields>
  <formats count="1">
    <format dxfId="27">
      <pivotArea outline="0" collapsedLevelsAreSubtotals="1" fieldPosition="0"/>
    </format>
  </formats>
  <chartFormats count="2">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83C60F4-B9BB-451F-AA4A-DD2C9028CB19}"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9:F80" firstHeaderRow="0" firstDataRow="1" firstDataCol="0"/>
  <pivotFields count="24">
    <pivotField showAll="0"/>
    <pivotField numFmtId="1" showAll="0"/>
    <pivotField showAll="0"/>
    <pivotField showAll="0"/>
    <pivotField showAll="0"/>
    <pivotField showAll="0"/>
    <pivotField numFmtId="164" showAll="0"/>
    <pivotField showAll="0"/>
    <pivotField showAll="0">
      <items count="4">
        <item x="1"/>
        <item x="2"/>
        <item x="0"/>
        <item t="default"/>
      </items>
    </pivotField>
    <pivotField showAll="0"/>
    <pivotField showAll="0"/>
    <pivotField dataField="1" showAll="0"/>
    <pivotField dataField="1" showAll="0"/>
    <pivotField dataField="1" showAll="0"/>
    <pivotField showAll="0"/>
    <pivotField showAll="0"/>
    <pivotField dataField="1" showAll="0"/>
    <pivotField dataField="1" showAll="0"/>
    <pivotField dataField="1" showAll="0"/>
    <pivotField showAll="0">
      <items count="4">
        <item x="1"/>
        <item x="2"/>
        <item x="0"/>
        <item t="default"/>
      </items>
    </pivotField>
    <pivotField showAll="0">
      <items count="3">
        <item x="1"/>
        <item x="0"/>
        <item t="default"/>
      </items>
    </pivotField>
    <pivotField numFmtId="9" showAll="0"/>
    <pivotField numFmtId="9" showAll="0"/>
    <pivotField showAll="0">
      <items count="8">
        <item x="6"/>
        <item x="3"/>
        <item x="4"/>
        <item x="5"/>
        <item x="0"/>
        <item x="1"/>
        <item x="2"/>
        <item t="default"/>
      </items>
    </pivotField>
  </pivotFields>
  <rowItems count="1">
    <i/>
  </rowItems>
  <colFields count="1">
    <field x="-2"/>
  </colFields>
  <colItems count="6">
    <i>
      <x/>
    </i>
    <i i="1">
      <x v="1"/>
    </i>
    <i i="2">
      <x v="2"/>
    </i>
    <i i="3">
      <x v="3"/>
    </i>
    <i i="4">
      <x v="4"/>
    </i>
    <i i="5">
      <x v="5"/>
    </i>
  </colItems>
  <dataFields count="6">
    <dataField name="Average of Impressions" fld="11" subtotal="average" baseField="0" baseItem="1"/>
    <dataField name="Average of Reach" fld="12" subtotal="average" baseField="0" baseItem="1"/>
    <dataField name="Average of Shares" fld="13" subtotal="average" baseField="0" baseItem="1"/>
    <dataField name="Average of Likes" fld="16" subtotal="average" baseField="0" baseItem="1"/>
    <dataField name="Average of Comments" fld="17" subtotal="average" baseField="0" baseItem="1"/>
    <dataField name="Average of Saves" fld="18" subtotal="average" baseField="0" baseItem="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32DA30-CDA7-4F92-AEE8-1BF037B8D91A}" name="PivotTable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4:C112" firstHeaderRow="0" firstDataRow="1" firstDataCol="1"/>
  <pivotFields count="24">
    <pivotField showAll="0"/>
    <pivotField numFmtId="1" showAll="0"/>
    <pivotField showAll="0"/>
    <pivotField showAll="0"/>
    <pivotField showAll="0"/>
    <pivotField showAll="0"/>
    <pivotField numFmtId="164" showAll="0"/>
    <pivotField showAll="0"/>
    <pivotField showAll="0">
      <items count="4">
        <item x="1"/>
        <item x="2"/>
        <item x="0"/>
        <item t="default"/>
      </items>
    </pivotField>
    <pivotField showAll="0"/>
    <pivotField showAll="0"/>
    <pivotField dataField="1" showAll="0"/>
    <pivotField dataField="1" showAll="0"/>
    <pivotField showAll="0"/>
    <pivotField showAll="0"/>
    <pivotField showAll="0"/>
    <pivotField showAll="0"/>
    <pivotField showAll="0"/>
    <pivotField showAll="0"/>
    <pivotField showAll="0">
      <items count="4">
        <item x="1"/>
        <item x="2"/>
        <item x="0"/>
        <item t="default"/>
      </items>
    </pivotField>
    <pivotField showAll="0"/>
    <pivotField numFmtId="9" showAll="0"/>
    <pivotField numFmtId="9" showAll="0"/>
    <pivotField axis="axisRow" showAll="0">
      <items count="8">
        <item x="6"/>
        <item x="3"/>
        <item x="4"/>
        <item x="5"/>
        <item x="0"/>
        <item x="1"/>
        <item x="2"/>
        <item t="default"/>
      </items>
    </pivotField>
  </pivotFields>
  <rowFields count="1">
    <field x="23"/>
  </rowFields>
  <rowItems count="8">
    <i>
      <x/>
    </i>
    <i>
      <x v="1"/>
    </i>
    <i>
      <x v="2"/>
    </i>
    <i>
      <x v="3"/>
    </i>
    <i>
      <x v="4"/>
    </i>
    <i>
      <x v="5"/>
    </i>
    <i>
      <x v="6"/>
    </i>
    <i t="grand">
      <x/>
    </i>
  </rowItems>
  <colFields count="1">
    <field x="-2"/>
  </colFields>
  <colItems count="2">
    <i>
      <x/>
    </i>
    <i i="1">
      <x v="1"/>
    </i>
  </colItems>
  <dataFields count="2">
    <dataField name="Average of Impressions" fld="11" subtotal="average" baseField="23" baseItem="0"/>
    <dataField name="Average of Reach" fld="12" subtotal="average" baseField="23" baseItem="0"/>
  </dataFields>
  <formats count="1">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DC969CE-3D5F-4BA9-8BF8-F80723A97751}"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55" firstHeaderRow="0" firstDataRow="1" firstDataCol="1" rowPageCount="1" colPageCount="1"/>
  <pivotFields count="23">
    <pivotField showAll="0"/>
    <pivotField numFmtId="1" showAll="0"/>
    <pivotField showAll="0"/>
    <pivotField showAll="0"/>
    <pivotField dataField="1" showAll="0"/>
    <pivotField showAll="0"/>
    <pivotField numFmtId="164" showAll="0"/>
    <pivotField showAll="0"/>
    <pivotField axis="axisRow" showAll="0">
      <items count="4">
        <item x="1"/>
        <item x="2"/>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axis="axisPage" showAll="0">
      <items count="3">
        <item x="1"/>
        <item x="0"/>
        <item t="default"/>
      </items>
    </pivotField>
    <pivotField showAll="0"/>
    <pivotField numFmtId="9" showAll="0"/>
  </pivotFields>
  <rowFields count="1">
    <field x="8"/>
  </rowFields>
  <rowItems count="4">
    <i>
      <x/>
    </i>
    <i>
      <x v="1"/>
    </i>
    <i>
      <x v="2"/>
    </i>
    <i t="grand">
      <x/>
    </i>
  </rowItems>
  <colFields count="1">
    <field x="-2"/>
  </colFields>
  <colItems count="2">
    <i>
      <x/>
    </i>
    <i i="1">
      <x v="1"/>
    </i>
  </colItems>
  <pageFields count="1">
    <pageField fld="20" item="1" hier="-1"/>
  </pageFields>
  <dataFields count="2">
    <dataField name="Count of Description" fld="4" subtotal="count" baseField="0" baseItem="0"/>
    <dataField name="Sum of Follow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B8A25CB-B202-48BC-8D83-B25290D18DAD}" name="PivotTable2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194:B198" firstHeaderRow="1" firstDataRow="1" firstDataCol="1"/>
  <pivotFields count="24">
    <pivotField showAll="0"/>
    <pivotField numFmtId="1" showAll="0"/>
    <pivotField showAll="0"/>
    <pivotField showAll="0"/>
    <pivotField showAll="0"/>
    <pivotField showAll="0"/>
    <pivotField numFmtId="164"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numFmtId="9" showAll="0"/>
    <pivotField numFmtId="9" showAll="0"/>
    <pivotField showAll="0">
      <items count="8">
        <item x="6"/>
        <item x="3"/>
        <item x="4"/>
        <item x="5"/>
        <item x="0"/>
        <item x="1"/>
        <item x="2"/>
        <item t="default"/>
      </items>
    </pivotField>
  </pivotFields>
  <rowFields count="1">
    <field x="8"/>
  </rowFields>
  <rowItems count="4">
    <i>
      <x/>
    </i>
    <i>
      <x v="1"/>
    </i>
    <i>
      <x v="2"/>
    </i>
    <i t="grand">
      <x/>
    </i>
  </rowItems>
  <colItems count="1">
    <i/>
  </colItems>
  <dataFields count="1">
    <dataField name="Average of Saves" fld="18" subtotal="average" baseField="8" baseItem="0"/>
  </dataFields>
  <formats count="1">
    <format dxfId="30">
      <pivotArea outline="0" collapsedLevelsAreSubtotals="1" fieldPosition="0"/>
    </format>
  </formats>
  <chartFormats count="2">
    <chartFormat chart="39"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B4A411C-679A-4035-89E4-6B792056AEC0}"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I71" firstHeaderRow="0" firstDataRow="1" firstDataCol="1" rowPageCount="3" colPageCount="1"/>
  <pivotFields count="23">
    <pivotField showAll="0">
      <items count="197">
        <item x="155"/>
        <item x="13"/>
        <item x="70"/>
        <item x="123"/>
        <item x="28"/>
        <item x="27"/>
        <item x="174"/>
        <item x="68"/>
        <item x="23"/>
        <item x="1"/>
        <item x="110"/>
        <item x="167"/>
        <item x="73"/>
        <item x="30"/>
        <item x="157"/>
        <item x="0"/>
        <item x="138"/>
        <item x="95"/>
        <item x="81"/>
        <item x="143"/>
        <item x="121"/>
        <item x="99"/>
        <item x="9"/>
        <item x="61"/>
        <item x="54"/>
        <item x="162"/>
        <item x="62"/>
        <item x="45"/>
        <item x="53"/>
        <item x="147"/>
        <item x="191"/>
        <item x="114"/>
        <item x="109"/>
        <item x="3"/>
        <item x="165"/>
        <item x="29"/>
        <item x="168"/>
        <item x="175"/>
        <item x="87"/>
        <item x="136"/>
        <item x="124"/>
        <item x="41"/>
        <item x="21"/>
        <item x="16"/>
        <item x="56"/>
        <item x="78"/>
        <item x="31"/>
        <item x="26"/>
        <item x="85"/>
        <item x="93"/>
        <item x="117"/>
        <item x="119"/>
        <item x="22"/>
        <item x="132"/>
        <item x="77"/>
        <item x="15"/>
        <item x="92"/>
        <item x="106"/>
        <item x="55"/>
        <item x="19"/>
        <item x="103"/>
        <item x="127"/>
        <item x="38"/>
        <item x="4"/>
        <item x="94"/>
        <item x="98"/>
        <item x="65"/>
        <item x="47"/>
        <item x="96"/>
        <item x="42"/>
        <item x="128"/>
        <item x="183"/>
        <item x="113"/>
        <item x="71"/>
        <item x="90"/>
        <item x="32"/>
        <item x="80"/>
        <item x="97"/>
        <item x="39"/>
        <item x="75"/>
        <item x="142"/>
        <item x="52"/>
        <item x="178"/>
        <item x="108"/>
        <item x="24"/>
        <item x="169"/>
        <item x="170"/>
        <item x="194"/>
        <item x="182"/>
        <item x="91"/>
        <item x="7"/>
        <item x="193"/>
        <item x="14"/>
        <item x="5"/>
        <item x="18"/>
        <item x="158"/>
        <item x="100"/>
        <item x="25"/>
        <item x="37"/>
        <item x="116"/>
        <item x="133"/>
        <item x="72"/>
        <item x="33"/>
        <item x="36"/>
        <item x="67"/>
        <item x="131"/>
        <item x="11"/>
        <item x="172"/>
        <item x="102"/>
        <item x="161"/>
        <item x="135"/>
        <item x="89"/>
        <item x="176"/>
        <item x="46"/>
        <item x="146"/>
        <item x="186"/>
        <item x="163"/>
        <item x="35"/>
        <item x="10"/>
        <item x="150"/>
        <item x="141"/>
        <item x="180"/>
        <item x="159"/>
        <item x="82"/>
        <item x="151"/>
        <item x="188"/>
        <item x="145"/>
        <item x="69"/>
        <item x="64"/>
        <item x="57"/>
        <item x="134"/>
        <item x="195"/>
        <item x="51"/>
        <item x="120"/>
        <item x="126"/>
        <item x="139"/>
        <item x="20"/>
        <item x="8"/>
        <item x="148"/>
        <item x="58"/>
        <item x="63"/>
        <item x="166"/>
        <item x="185"/>
        <item x="149"/>
        <item x="187"/>
        <item x="184"/>
        <item x="171"/>
        <item x="125"/>
        <item x="192"/>
        <item x="118"/>
        <item x="60"/>
        <item x="189"/>
        <item x="160"/>
        <item x="83"/>
        <item x="50"/>
        <item x="156"/>
        <item x="152"/>
        <item x="154"/>
        <item x="79"/>
        <item x="88"/>
        <item x="101"/>
        <item x="66"/>
        <item x="2"/>
        <item x="104"/>
        <item x="177"/>
        <item x="86"/>
        <item x="105"/>
        <item x="44"/>
        <item x="48"/>
        <item x="179"/>
        <item x="34"/>
        <item x="12"/>
        <item x="6"/>
        <item x="173"/>
        <item x="144"/>
        <item x="130"/>
        <item x="76"/>
        <item x="107"/>
        <item x="17"/>
        <item x="112"/>
        <item x="140"/>
        <item x="43"/>
        <item x="153"/>
        <item x="84"/>
        <item x="115"/>
        <item x="137"/>
        <item x="40"/>
        <item x="59"/>
        <item x="49"/>
        <item x="111"/>
        <item x="74"/>
        <item x="129"/>
        <item x="122"/>
        <item x="181"/>
        <item x="164"/>
        <item x="190"/>
        <item t="default"/>
      </items>
    </pivotField>
    <pivotField numFmtId="1" showAll="0"/>
    <pivotField showAll="0"/>
    <pivotField showAll="0"/>
    <pivotField axis="axisPage" dataField="1" showAll="0">
      <items count="195">
        <item x="61"/>
        <item x="107"/>
        <item x="141"/>
        <item x="145"/>
        <item x="17"/>
        <item x="69"/>
        <item x="47"/>
        <item x="19"/>
        <item x="125"/>
        <item x="129"/>
        <item x="127"/>
        <item x="130"/>
        <item x="126"/>
        <item x="128"/>
        <item x="124"/>
        <item x="149"/>
        <item x="36"/>
        <item x="143"/>
        <item x="187"/>
        <item x="52"/>
        <item x="82"/>
        <item x="138"/>
        <item x="137"/>
        <item x="147"/>
        <item x="154"/>
        <item x="89"/>
        <item x="48"/>
        <item x="73"/>
        <item x="91"/>
        <item x="79"/>
        <item x="6"/>
        <item x="120"/>
        <item x="157"/>
        <item x="77"/>
        <item x="88"/>
        <item x="188"/>
        <item x="111"/>
        <item x="146"/>
        <item x="34"/>
        <item x="116"/>
        <item x="132"/>
        <item x="55"/>
        <item x="97"/>
        <item x="150"/>
        <item x="15"/>
        <item x="7"/>
        <item x="8"/>
        <item x="5"/>
        <item x="121"/>
        <item x="139"/>
        <item x="3"/>
        <item x="155"/>
        <item x="106"/>
        <item x="169"/>
        <item x="144"/>
        <item x="113"/>
        <item x="31"/>
        <item x="14"/>
        <item x="46"/>
        <item x="44"/>
        <item x="22"/>
        <item x="175"/>
        <item x="192"/>
        <item x="51"/>
        <item x="38"/>
        <item x="122"/>
        <item x="68"/>
        <item x="160"/>
        <item x="76"/>
        <item x="108"/>
        <item x="164"/>
        <item x="131"/>
        <item x="9"/>
        <item x="80"/>
        <item x="100"/>
        <item x="134"/>
        <item x="117"/>
        <item x="98"/>
        <item x="99"/>
        <item x="23"/>
        <item x="119"/>
        <item x="115"/>
        <item x="64"/>
        <item x="172"/>
        <item x="118"/>
        <item x="62"/>
        <item x="0"/>
        <item x="114"/>
        <item x="161"/>
        <item x="142"/>
        <item x="159"/>
        <item x="66"/>
        <item x="59"/>
        <item x="60"/>
        <item x="54"/>
        <item x="110"/>
        <item x="94"/>
        <item x="40"/>
        <item x="78"/>
        <item x="4"/>
        <item x="33"/>
        <item x="101"/>
        <item x="87"/>
        <item x="35"/>
        <item x="184"/>
        <item x="50"/>
        <item x="173"/>
        <item x="56"/>
        <item x="57"/>
        <item x="105"/>
        <item x="90"/>
        <item x="29"/>
        <item x="140"/>
        <item x="95"/>
        <item x="185"/>
        <item x="12"/>
        <item x="189"/>
        <item x="72"/>
        <item x="167"/>
        <item x="39"/>
        <item x="85"/>
        <item x="21"/>
        <item x="162"/>
        <item x="112"/>
        <item x="20"/>
        <item x="170"/>
        <item x="165"/>
        <item x="41"/>
        <item x="171"/>
        <item x="13"/>
        <item x="104"/>
        <item x="86"/>
        <item x="191"/>
        <item x="190"/>
        <item x="136"/>
        <item x="158"/>
        <item x="156"/>
        <item x="84"/>
        <item x="45"/>
        <item x="28"/>
        <item x="65"/>
        <item x="63"/>
        <item x="135"/>
        <item x="193"/>
        <item x="16"/>
        <item x="166"/>
        <item x="49"/>
        <item x="42"/>
        <item x="43"/>
        <item x="26"/>
        <item x="74"/>
        <item x="25"/>
        <item x="96"/>
        <item x="10"/>
        <item x="133"/>
        <item x="37"/>
        <item x="67"/>
        <item x="123"/>
        <item x="152"/>
        <item x="92"/>
        <item x="11"/>
        <item x="58"/>
        <item x="24"/>
        <item x="18"/>
        <item x="70"/>
        <item x="53"/>
        <item x="71"/>
        <item x="153"/>
        <item x="151"/>
        <item x="1"/>
        <item x="81"/>
        <item x="2"/>
        <item x="75"/>
        <item x="163"/>
        <item x="148"/>
        <item x="83"/>
        <item x="168"/>
        <item x="32"/>
        <item x="27"/>
        <item x="93"/>
        <item x="180"/>
        <item x="179"/>
        <item x="176"/>
        <item x="183"/>
        <item x="103"/>
        <item x="182"/>
        <item x="178"/>
        <item x="177"/>
        <item x="109"/>
        <item x="102"/>
        <item x="174"/>
        <item x="30"/>
        <item x="186"/>
        <item x="181"/>
        <item t="default"/>
      </items>
    </pivotField>
    <pivotField showAll="0"/>
    <pivotField numFmtId="164" showAll="0"/>
    <pivotField showAll="0"/>
    <pivotField axis="axisPage" showAll="0">
      <items count="4">
        <item x="1"/>
        <item x="2"/>
        <item x="0"/>
        <item t="default"/>
      </items>
    </pivotField>
    <pivotField showAll="0"/>
    <pivotField showAll="0"/>
    <pivotField dataField="1" showAll="0"/>
    <pivotField dataField="1" showAll="0"/>
    <pivotField dataField="1" showAll="0"/>
    <pivotField dataField="1" showAll="0"/>
    <pivotField showAll="0"/>
    <pivotField dataField="1" showAll="0"/>
    <pivotField dataField="1" showAll="0"/>
    <pivotField dataField="1" showAll="0"/>
    <pivotField axis="axisRow" showAll="0">
      <items count="4">
        <item x="1"/>
        <item x="2"/>
        <item x="0"/>
        <item t="default"/>
      </items>
    </pivotField>
    <pivotField axis="axisPage" showAll="0">
      <items count="3">
        <item x="1"/>
        <item x="0"/>
        <item t="default"/>
      </items>
    </pivotField>
    <pivotField showAll="0"/>
    <pivotField numFmtId="9" showAll="0"/>
  </pivotFields>
  <rowFields count="1">
    <field x="19"/>
  </rowFields>
  <rowItems count="4">
    <i>
      <x/>
    </i>
    <i>
      <x v="1"/>
    </i>
    <i>
      <x v="2"/>
    </i>
    <i t="grand">
      <x/>
    </i>
  </rowItems>
  <colFields count="1">
    <field x="-2"/>
  </colFields>
  <colItems count="8">
    <i>
      <x/>
    </i>
    <i i="1">
      <x v="1"/>
    </i>
    <i i="2">
      <x v="2"/>
    </i>
    <i i="3">
      <x v="3"/>
    </i>
    <i i="4">
      <x v="4"/>
    </i>
    <i i="5">
      <x v="5"/>
    </i>
    <i i="6">
      <x v="6"/>
    </i>
    <i i="7">
      <x v="7"/>
    </i>
  </colItems>
  <pageFields count="3">
    <pageField fld="20" item="1" hier="-1"/>
    <pageField fld="8" item="2" hier="-1"/>
    <pageField fld="4" hier="-1"/>
  </pageFields>
  <dataFields count="8">
    <dataField name="Count of Description" fld="4" subtotal="count" baseField="0" baseItem="0"/>
    <dataField name="Average of Impressions" fld="11" subtotal="average" baseField="19" baseItem="0" numFmtId="165"/>
    <dataField name="Average of Reach" fld="12" subtotal="average" baseField="19" baseItem="0" numFmtId="165"/>
    <dataField name="Average of Likes" fld="16" subtotal="average" baseField="19" baseItem="0" numFmtId="165"/>
    <dataField name="Average of Shares" fld="13" subtotal="average" baseField="19" baseItem="0" numFmtId="165"/>
    <dataField name="Average of Comments" fld="17" subtotal="average" baseField="19" baseItem="0" numFmtId="165"/>
    <dataField name="Average of Saves" fld="18" subtotal="average" baseField="19" baseItem="0" numFmtId="165"/>
    <dataField name="Average of Follows" fld="14" subtotal="average" baseField="19" baseItem="0" numFmtId="165"/>
  </dataFields>
  <formats count="2">
    <format dxfId="32">
      <pivotArea outline="0" collapsedLevelsAreSubtotals="1" fieldPosition="0">
        <references count="1">
          <reference field="4294967294" count="7" selected="0">
            <x v="1"/>
            <x v="2"/>
            <x v="3"/>
            <x v="4"/>
            <x v="5"/>
            <x v="6"/>
            <x v="7"/>
          </reference>
        </references>
      </pivotArea>
    </format>
    <format dxfId="31">
      <pivotArea field="19"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518520F-E71D-4630-B4C3-32AA3E95CE7C}" name="PivotTable1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20:E128" firstHeaderRow="0" firstDataRow="1" firstDataCol="1"/>
  <pivotFields count="24">
    <pivotField showAll="0"/>
    <pivotField numFmtId="1" showAll="0"/>
    <pivotField showAll="0"/>
    <pivotField showAll="0"/>
    <pivotField showAll="0"/>
    <pivotField showAll="0"/>
    <pivotField numFmtId="164" showAll="0"/>
    <pivotField showAll="0"/>
    <pivotField showAll="0">
      <items count="4">
        <item x="1"/>
        <item x="2"/>
        <item x="0"/>
        <item t="default"/>
      </items>
    </pivotField>
    <pivotField showAll="0"/>
    <pivotField showAll="0"/>
    <pivotField showAll="0"/>
    <pivotField showAll="0"/>
    <pivotField dataField="1" showAll="0"/>
    <pivotField showAll="0"/>
    <pivotField showAll="0"/>
    <pivotField dataField="1" showAll="0"/>
    <pivotField dataField="1" showAll="0"/>
    <pivotField dataField="1" showAll="0"/>
    <pivotField showAll="0">
      <items count="4">
        <item x="1"/>
        <item x="2"/>
        <item x="0"/>
        <item t="default"/>
      </items>
    </pivotField>
    <pivotField showAll="0"/>
    <pivotField numFmtId="9" showAll="0"/>
    <pivotField numFmtId="9" showAll="0"/>
    <pivotField axis="axisRow" showAll="0">
      <items count="8">
        <item x="6"/>
        <item x="3"/>
        <item x="4"/>
        <item x="5"/>
        <item x="0"/>
        <item x="1"/>
        <item x="2"/>
        <item t="default"/>
      </items>
    </pivotField>
  </pivotFields>
  <rowFields count="1">
    <field x="23"/>
  </rowFields>
  <rowItems count="8">
    <i>
      <x/>
    </i>
    <i>
      <x v="1"/>
    </i>
    <i>
      <x v="2"/>
    </i>
    <i>
      <x v="3"/>
    </i>
    <i>
      <x v="4"/>
    </i>
    <i>
      <x v="5"/>
    </i>
    <i>
      <x v="6"/>
    </i>
    <i t="grand">
      <x/>
    </i>
  </rowItems>
  <colFields count="1">
    <field x="-2"/>
  </colFields>
  <colItems count="4">
    <i>
      <x/>
    </i>
    <i i="1">
      <x v="1"/>
    </i>
    <i i="2">
      <x v="2"/>
    </i>
    <i i="3">
      <x v="3"/>
    </i>
  </colItems>
  <dataFields count="4">
    <dataField name="Average of Likes" fld="16" subtotal="average" baseField="23" baseItem="0"/>
    <dataField name="Average of Shares" fld="13" subtotal="average" baseField="23" baseItem="0"/>
    <dataField name="Average of Comments" fld="17" subtotal="average" baseField="23" baseItem="0"/>
    <dataField name="Average of Saves" fld="18" subtotal="average" baseField="23" baseItem="0"/>
  </dataFields>
  <formats count="1">
    <format dxfId="3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338F506-8A76-4C76-B4B6-7A321897E2D9}" name="PivotTable1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G45:H63"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showAll="0"/>
    <pivotField showAll="0"/>
    <pivotField dataField="1"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New Instagram followers" fld="3"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82E501F-DCE8-4973-9A15-0ACBD446B5E3}" name="PivotTable1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G24:H42"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showAll="0"/>
    <pivotField dataField="1" showAll="0"/>
    <pivotField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Instagram followers visit" fld="2"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C22C772-8ECB-45F1-93E0-8EC7A10FB042}" name="PivotTable10"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G3:H21" firstHeaderRow="1" firstDataRow="1" firstDataCol="1"/>
  <pivotFields count="8">
    <pivotField axis="axisRow"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dataField="1" showAll="0"/>
    <pivotField showAll="0"/>
    <pivotField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7"/>
    <field x="5"/>
    <field x="0"/>
  </rowFields>
  <rowItems count="18">
    <i>
      <x v="1"/>
    </i>
    <i r="1">
      <x v="12"/>
    </i>
    <i>
      <x v="2"/>
    </i>
    <i r="1">
      <x v="1"/>
    </i>
    <i r="1">
      <x v="2"/>
    </i>
    <i r="1">
      <x v="3"/>
    </i>
    <i r="1">
      <x v="4"/>
    </i>
    <i r="1">
      <x v="5"/>
    </i>
    <i r="1">
      <x v="6"/>
    </i>
    <i r="1">
      <x v="7"/>
    </i>
    <i r="1">
      <x v="8"/>
    </i>
    <i r="1">
      <x v="9"/>
    </i>
    <i r="1">
      <x v="10"/>
    </i>
    <i r="1">
      <x v="11"/>
    </i>
    <i r="1">
      <x v="12"/>
    </i>
    <i>
      <x v="3"/>
    </i>
    <i r="1">
      <x v="1"/>
    </i>
    <i t="grand">
      <x/>
    </i>
  </rowItems>
  <colItems count="1">
    <i/>
  </colItems>
  <dataFields count="1">
    <dataField name="Sum of Instagram reach" fld="1"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AB9651B-9BA2-4F68-80FA-A7D51F8361C0}" name="PivotTable13"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G66:J67" firstHeaderRow="0" firstDataRow="1" firstDataCol="0"/>
  <pivotFields count="8">
    <pivotField numFmtId="14" showAll="0">
      <items count="4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t="default"/>
      </items>
    </pivotField>
    <pivotField dataField="1" showAll="0"/>
    <pivotField dataField="1" showAll="0"/>
    <pivotField dataField="1" showAll="0"/>
    <pivotField dataField="1"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Instagram reach" fld="1" baseField="0" baseItem="0"/>
    <dataField name="Sum of Instagram followers visit" fld="2" baseField="0" baseItem="0"/>
    <dataField name="Sum of New Instagram followers" fld="3" baseField="0" baseItem="0"/>
    <dataField name="Average of Growth Rate" fld="4" subtotal="average" baseField="0" baseItem="3" numFmtId="9"/>
  </dataFields>
  <formats count="2">
    <format dxfId="2">
      <pivotArea outline="0" collapsedLevelsAreSubtotals="1" fieldPosition="0"/>
    </format>
    <format dxfId="1">
      <pivotArea outline="0" collapsedLevelsAreSubtotals="1" fieldPosition="0">
        <references count="1">
          <reference field="4294967294" count="1" selected="0">
            <x v="3"/>
          </reference>
        </references>
      </pivotArea>
    </format>
  </formats>
  <chartFormats count="1">
    <chartFormat chart="6" format="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B015357-B620-4619-86AE-26279FD1377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6:C23" firstHeaderRow="0" firstDataRow="1" firstDataCol="1"/>
  <pivotFields count="3">
    <pivotField axis="axisRow" showAll="0">
      <items count="7">
        <item x="0"/>
        <item x="1"/>
        <item x="2"/>
        <item x="3"/>
        <item x="4"/>
        <item x="5"/>
        <item t="default"/>
      </items>
    </pivotField>
    <pivotField dataField="1" numFmtId="1" showAll="0"/>
    <pivotField dataField="1" numFmtId="1" showAll="0"/>
  </pivotFields>
  <rowFields count="1">
    <field x="0"/>
  </rowFields>
  <rowItems count="7">
    <i>
      <x/>
    </i>
    <i>
      <x v="1"/>
    </i>
    <i>
      <x v="2"/>
    </i>
    <i>
      <x v="3"/>
    </i>
    <i>
      <x v="4"/>
    </i>
    <i>
      <x v="5"/>
    </i>
    <i t="grand">
      <x/>
    </i>
  </rowItems>
  <colFields count="1">
    <field x="-2"/>
  </colFields>
  <colItems count="2">
    <i>
      <x/>
    </i>
    <i i="1">
      <x v="1"/>
    </i>
  </colItems>
  <dataFields count="2">
    <dataField name="Total Women" fld="1" baseField="0" baseItem="0"/>
    <dataField name="Total Men" fld="2" baseField="0" baseItem="0"/>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type" xr10:uid="{43F2E8FA-AB5F-451E-8A48-31B97247621D}" sourceName="Post type">
  <pivotTables>
    <pivotTable tabId="10" name="PivotTable15"/>
    <pivotTable tabId="10" name="PivotTable16"/>
    <pivotTable tabId="10" name="PivotTable17"/>
    <pivotTable tabId="10" name="PivotTable14"/>
    <pivotTable tabId="10" name="PivotTable19"/>
    <pivotTable tabId="10" name="PivotTable20"/>
    <pivotTable tabId="10" name="PivotTable21"/>
    <pivotTable tabId="10" name="PivotTable22"/>
    <pivotTable tabId="10" name="PivotTable23"/>
  </pivotTables>
  <data>
    <tabular pivotCacheId="16409051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el_Duration" xr10:uid="{89CFE5A6-01FB-41C6-868B-1FB6D5B34D60}" sourceName="Reel Duration ">
  <pivotTables>
    <pivotTable tabId="10" name="PivotTable15"/>
    <pivotTable tabId="10" name="PivotTable16"/>
    <pivotTable tabId="10" name="PivotTable14"/>
    <pivotTable tabId="10" name="PivotTable19"/>
    <pivotTable tabId="10" name="PivotTable20"/>
    <pivotTable tabId="10" name="PivotTable21"/>
    <pivotTable tabId="10" name="PivotTable22"/>
    <pivotTable tabId="10" name="PivotTable23"/>
    <pivotTable tabId="10" name="PivotTable17"/>
  </pivotTables>
  <data>
    <tabular pivotCacheId="16409051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02474CA0-51DF-4EB9-A5B1-FBD1F051A4DC}" sourceName="Weekday">
  <pivotTables>
    <pivotTable tabId="10" name="PivotTable15"/>
    <pivotTable tabId="10" name="PivotTable16"/>
    <pivotTable tabId="10" name="PivotTable14"/>
    <pivotTable tabId="10" name="PivotTable17"/>
    <pivotTable tabId="10" name="PivotTable19"/>
    <pivotTable tabId="10" name="PivotTable20"/>
    <pivotTable tabId="10" name="PivotTable21"/>
    <pivotTable tabId="10" name="PivotTable22"/>
    <pivotTable tabId="10" name="PivotTable23"/>
  </pivotTables>
  <data>
    <tabular pivotCacheId="164090515">
      <items count="7">
        <i x="6" s="1"/>
        <i x="3" s="1"/>
        <i x="4" s="1"/>
        <i x="5"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type" xr10:uid="{E902E27A-F143-4E74-A96D-0F95867B1077}" cache="Slicer_Post_type" caption="Post type" rowHeight="234950"/>
  <slicer name="Reel Duration " xr10:uid="{6045E452-84F4-436C-A2C8-01AC43ACE9A5}" cache="Slicer_Reel_Duration" caption="Reel Duration " rowHeight="234950"/>
  <slicer name="Weekday" xr10:uid="{03195A34-42C8-4E5D-AA84-B4A9AA71A9C7}" cache="Slicer_Weekday" caption="Weekda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type 1" xr10:uid="{1D9B9565-8470-42BA-B842-5C5A76CBD970}" cache="Slicer_Post_type" caption="Post type" rowHeight="216000"/>
  <slicer name="Reel Duration  1" xr10:uid="{750651AA-D7D5-43DB-96E2-74516A1A9E28}" cache="Slicer_Reel_Duration" caption="Reel Duration " rowHeight="234950"/>
  <slicer name="Weekday 1" xr10:uid="{FC842F68-C8C4-433E-82A3-95508FB024FD}" cache="Slicer_Weekday" caption="Weekda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6AFF579-9864-4E79-8BA2-FCB6F773EE9A}" sourceName="Date">
  <pivotTables>
    <pivotTable tabId="11" name="PivotTable13"/>
    <pivotTable tabId="11" name="PivotTable10"/>
    <pivotTable tabId="11" name="PivotTable11"/>
    <pivotTable tabId="11" name="PivotTable12"/>
  </pivotTables>
  <state minimalRefreshVersion="6" lastRefreshVersion="6" pivotCacheId="1652425601"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483633D-80FD-4969-AC2E-1EA085404B43}" cache="NativeTimeline_Date" caption="Date" level="2" selectionLevel="2" scrollPosition="2023-07-04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946DB961-25D1-44C3-88F9-A067756CC85A}" cache="NativeTimeline_Date" caption="Date" level="2" selectionLevel="2" scrollPosition="2022-05-24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3.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18" Type="http://schemas.microsoft.com/office/2007/relationships/slicer" Target="../slicers/slicer1.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17" Type="http://schemas.openxmlformats.org/officeDocument/2006/relationships/drawing" Target="../drawings/drawing5.xml"/><Relationship Id="rId2" Type="http://schemas.openxmlformats.org/officeDocument/2006/relationships/pivotTable" Target="../pivotTables/pivotTable15.xml"/><Relationship Id="rId16" Type="http://schemas.openxmlformats.org/officeDocument/2006/relationships/pivotTable" Target="../pivotTables/pivotTable29.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pivotTable" Target="../pivotTables/pivotTable2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2.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microsoft.com/office/2011/relationships/timeline" Target="../timelines/timeline1.xml"/><Relationship Id="rId5" Type="http://schemas.openxmlformats.org/officeDocument/2006/relationships/drawing" Target="../drawings/drawing6.xml"/><Relationship Id="rId4" Type="http://schemas.openxmlformats.org/officeDocument/2006/relationships/pivotTable" Target="../pivotTables/pivotTable3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E61FE-B56C-4CF6-80FA-A73AD8019111}">
  <dimension ref="A1"/>
  <sheetViews>
    <sheetView showGridLines="0" workbookViewId="0">
      <selection activeCell="F29" sqref="F29"/>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54"/>
  <sheetViews>
    <sheetView topLeftCell="A82" zoomScale="102" zoomScaleNormal="102" workbookViewId="0">
      <selection activeCell="AA108" sqref="AA108"/>
    </sheetView>
  </sheetViews>
  <sheetFormatPr defaultRowHeight="14.4" x14ac:dyDescent="0.3"/>
  <cols>
    <col min="1" max="1" width="19" bestFit="1" customWidth="1"/>
    <col min="2" max="2" width="14.6640625" bestFit="1" customWidth="1"/>
    <col min="6" max="6" width="21.33203125" bestFit="1" customWidth="1"/>
    <col min="7" max="7" width="15.5546875" bestFit="1" customWidth="1"/>
    <col min="8" max="8" width="9.6640625" bestFit="1" customWidth="1"/>
    <col min="9" max="10" width="11" bestFit="1" customWidth="1"/>
    <col min="11" max="14" width="8.33203125" bestFit="1" customWidth="1"/>
    <col min="15" max="15" width="7.21875" bestFit="1" customWidth="1"/>
    <col min="16" max="16" width="8.33203125" bestFit="1" customWidth="1"/>
    <col min="17" max="17" width="7.21875" bestFit="1" customWidth="1"/>
    <col min="18" max="18" width="8.33203125" bestFit="1" customWidth="1"/>
    <col min="19" max="19" width="10.77734375" bestFit="1" customWidth="1"/>
    <col min="20" max="20" width="7.109375" bestFit="1" customWidth="1"/>
    <col min="21" max="21" width="8.109375" bestFit="1" customWidth="1"/>
    <col min="22" max="22" width="11" bestFit="1" customWidth="1"/>
  </cols>
  <sheetData>
    <row r="1" spans="1:2" x14ac:dyDescent="0.3">
      <c r="A1" s="4" t="s">
        <v>0</v>
      </c>
      <c r="B1" s="4" t="s">
        <v>1</v>
      </c>
    </row>
    <row r="2" spans="1:2" x14ac:dyDescent="0.3">
      <c r="A2" s="10">
        <v>44570</v>
      </c>
      <c r="B2" s="4">
        <v>4112</v>
      </c>
    </row>
    <row r="3" spans="1:2" x14ac:dyDescent="0.3">
      <c r="A3" s="10">
        <v>44571</v>
      </c>
      <c r="B3" s="4">
        <v>20987</v>
      </c>
    </row>
    <row r="4" spans="1:2" x14ac:dyDescent="0.3">
      <c r="A4" s="10">
        <v>44572</v>
      </c>
      <c r="B4" s="4">
        <v>28003</v>
      </c>
    </row>
    <row r="5" spans="1:2" x14ac:dyDescent="0.3">
      <c r="A5" s="10">
        <v>44573</v>
      </c>
      <c r="B5" s="4">
        <v>16547</v>
      </c>
    </row>
    <row r="6" spans="1:2" x14ac:dyDescent="0.3">
      <c r="A6" s="10">
        <v>44574</v>
      </c>
      <c r="B6" s="4">
        <v>19299</v>
      </c>
    </row>
    <row r="7" spans="1:2" x14ac:dyDescent="0.3">
      <c r="A7" s="10">
        <v>44575</v>
      </c>
      <c r="B7" s="4">
        <v>24416</v>
      </c>
    </row>
    <row r="8" spans="1:2" x14ac:dyDescent="0.3">
      <c r="A8" s="10">
        <v>44576</v>
      </c>
      <c r="B8" s="4">
        <v>33086</v>
      </c>
    </row>
    <row r="9" spans="1:2" x14ac:dyDescent="0.3">
      <c r="A9" s="10">
        <v>44577</v>
      </c>
      <c r="B9" s="4">
        <v>17874</v>
      </c>
    </row>
    <row r="10" spans="1:2" x14ac:dyDescent="0.3">
      <c r="A10" s="10">
        <v>44578</v>
      </c>
      <c r="B10" s="4">
        <v>18673</v>
      </c>
    </row>
    <row r="11" spans="1:2" x14ac:dyDescent="0.3">
      <c r="A11" s="10">
        <v>44579</v>
      </c>
      <c r="B11" s="4">
        <v>16161</v>
      </c>
    </row>
    <row r="12" spans="1:2" x14ac:dyDescent="0.3">
      <c r="A12" s="10">
        <v>44580</v>
      </c>
      <c r="B12" s="4">
        <v>14928</v>
      </c>
    </row>
    <row r="13" spans="1:2" x14ac:dyDescent="0.3">
      <c r="A13" s="10">
        <v>44581</v>
      </c>
      <c r="B13" s="4">
        <v>20146</v>
      </c>
    </row>
    <row r="14" spans="1:2" x14ac:dyDescent="0.3">
      <c r="A14" s="10">
        <v>44582</v>
      </c>
      <c r="B14" s="4">
        <v>27486</v>
      </c>
    </row>
    <row r="15" spans="1:2" x14ac:dyDescent="0.3">
      <c r="A15" s="10">
        <v>44583</v>
      </c>
      <c r="B15" s="4">
        <v>27397</v>
      </c>
    </row>
    <row r="16" spans="1:2" x14ac:dyDescent="0.3">
      <c r="A16" s="10">
        <v>44584</v>
      </c>
      <c r="B16" s="4">
        <v>41642</v>
      </c>
    </row>
    <row r="17" spans="1:6" x14ac:dyDescent="0.3">
      <c r="A17" s="10">
        <v>44585</v>
      </c>
      <c r="B17" s="4">
        <v>44862</v>
      </c>
    </row>
    <row r="18" spans="1:6" x14ac:dyDescent="0.3">
      <c r="A18" s="10">
        <v>44586</v>
      </c>
      <c r="B18" s="4">
        <v>21078</v>
      </c>
    </row>
    <row r="19" spans="1:6" x14ac:dyDescent="0.3">
      <c r="A19" s="10">
        <v>44587</v>
      </c>
      <c r="B19" s="4">
        <v>12643</v>
      </c>
    </row>
    <row r="20" spans="1:6" x14ac:dyDescent="0.3">
      <c r="A20" s="10">
        <v>44588</v>
      </c>
      <c r="B20" s="4">
        <v>16411</v>
      </c>
    </row>
    <row r="21" spans="1:6" x14ac:dyDescent="0.3">
      <c r="A21" s="10">
        <v>44589</v>
      </c>
      <c r="B21" s="4">
        <v>16744</v>
      </c>
    </row>
    <row r="22" spans="1:6" x14ac:dyDescent="0.3">
      <c r="A22" s="10">
        <v>44590</v>
      </c>
      <c r="B22" s="4">
        <v>12542</v>
      </c>
    </row>
    <row r="23" spans="1:6" x14ac:dyDescent="0.3">
      <c r="A23" s="10">
        <v>44591</v>
      </c>
      <c r="B23" s="4">
        <v>11845</v>
      </c>
    </row>
    <row r="24" spans="1:6" x14ac:dyDescent="0.3">
      <c r="A24" s="10">
        <v>44592</v>
      </c>
      <c r="B24" s="4">
        <v>9028</v>
      </c>
    </row>
    <row r="25" spans="1:6" x14ac:dyDescent="0.3">
      <c r="A25" s="10">
        <v>44593</v>
      </c>
      <c r="B25" s="4">
        <v>12247</v>
      </c>
    </row>
    <row r="26" spans="1:6" x14ac:dyDescent="0.3">
      <c r="A26" s="10">
        <v>44594</v>
      </c>
      <c r="B26" s="4">
        <v>8187</v>
      </c>
    </row>
    <row r="27" spans="1:6" x14ac:dyDescent="0.3">
      <c r="A27" s="10">
        <v>44595</v>
      </c>
      <c r="B27" s="4">
        <v>6372</v>
      </c>
    </row>
    <row r="28" spans="1:6" x14ac:dyDescent="0.3">
      <c r="A28" s="10">
        <v>44596</v>
      </c>
      <c r="B28" s="4">
        <v>2768</v>
      </c>
      <c r="E28" s="12" t="s">
        <v>438</v>
      </c>
      <c r="F28" t="s">
        <v>443</v>
      </c>
    </row>
    <row r="29" spans="1:6" x14ac:dyDescent="0.3">
      <c r="A29" s="10">
        <v>44597</v>
      </c>
      <c r="B29" s="4">
        <v>2144</v>
      </c>
      <c r="E29" s="13" t="s">
        <v>440</v>
      </c>
      <c r="F29" s="15">
        <v>7529440</v>
      </c>
    </row>
    <row r="30" spans="1:6" x14ac:dyDescent="0.3">
      <c r="A30" s="10">
        <v>44598</v>
      </c>
      <c r="B30" s="4">
        <v>5880</v>
      </c>
      <c r="E30" s="13" t="s">
        <v>441</v>
      </c>
      <c r="F30" s="15">
        <v>11304185</v>
      </c>
    </row>
    <row r="31" spans="1:6" x14ac:dyDescent="0.3">
      <c r="A31" s="10">
        <v>44599</v>
      </c>
      <c r="B31" s="4">
        <v>3054</v>
      </c>
      <c r="E31" s="13" t="s">
        <v>442</v>
      </c>
      <c r="F31">
        <v>728291</v>
      </c>
    </row>
    <row r="32" spans="1:6" x14ac:dyDescent="0.3">
      <c r="A32" s="10">
        <v>44600</v>
      </c>
      <c r="B32" s="4">
        <v>2019</v>
      </c>
      <c r="E32" s="13" t="s">
        <v>439</v>
      </c>
      <c r="F32">
        <v>19561916</v>
      </c>
    </row>
    <row r="33" spans="1:6" x14ac:dyDescent="0.3">
      <c r="A33" s="10">
        <v>44601</v>
      </c>
      <c r="B33" s="4">
        <v>2792</v>
      </c>
    </row>
    <row r="34" spans="1:6" x14ac:dyDescent="0.3">
      <c r="A34" s="10">
        <v>44602</v>
      </c>
      <c r="B34" s="4">
        <v>3032</v>
      </c>
    </row>
    <row r="35" spans="1:6" x14ac:dyDescent="0.3">
      <c r="A35" s="10">
        <v>44603</v>
      </c>
      <c r="B35" s="4">
        <v>4425</v>
      </c>
    </row>
    <row r="36" spans="1:6" x14ac:dyDescent="0.3">
      <c r="A36" s="10">
        <v>44604</v>
      </c>
      <c r="B36" s="4">
        <v>2880</v>
      </c>
    </row>
    <row r="37" spans="1:6" x14ac:dyDescent="0.3">
      <c r="A37" s="10">
        <v>44605</v>
      </c>
      <c r="B37" s="4">
        <v>4957</v>
      </c>
    </row>
    <row r="38" spans="1:6" x14ac:dyDescent="0.3">
      <c r="A38" s="10">
        <v>44606</v>
      </c>
      <c r="B38" s="4">
        <v>4551</v>
      </c>
    </row>
    <row r="39" spans="1:6" x14ac:dyDescent="0.3">
      <c r="A39" s="10">
        <v>44607</v>
      </c>
      <c r="B39" s="4">
        <v>3376</v>
      </c>
    </row>
    <row r="40" spans="1:6" x14ac:dyDescent="0.3">
      <c r="A40" s="10">
        <v>44608</v>
      </c>
      <c r="B40" s="4">
        <v>7256</v>
      </c>
    </row>
    <row r="41" spans="1:6" x14ac:dyDescent="0.3">
      <c r="A41" s="10">
        <v>44609</v>
      </c>
      <c r="B41" s="4">
        <v>3684</v>
      </c>
    </row>
    <row r="42" spans="1:6" x14ac:dyDescent="0.3">
      <c r="A42" s="10">
        <v>44610</v>
      </c>
      <c r="B42" s="4">
        <v>6077</v>
      </c>
      <c r="E42" s="12" t="s">
        <v>438</v>
      </c>
      <c r="F42" t="s">
        <v>443</v>
      </c>
    </row>
    <row r="43" spans="1:6" x14ac:dyDescent="0.3">
      <c r="A43" s="10">
        <v>44611</v>
      </c>
      <c r="B43" s="4">
        <v>2800</v>
      </c>
      <c r="E43" s="13" t="s">
        <v>440</v>
      </c>
    </row>
    <row r="44" spans="1:6" x14ac:dyDescent="0.3">
      <c r="A44" s="10">
        <v>44612</v>
      </c>
      <c r="B44" s="4">
        <v>9370</v>
      </c>
      <c r="E44" s="14" t="s">
        <v>444</v>
      </c>
      <c r="F44">
        <v>1790916</v>
      </c>
    </row>
    <row r="45" spans="1:6" x14ac:dyDescent="0.3">
      <c r="A45" s="10">
        <v>44613</v>
      </c>
      <c r="B45" s="4">
        <v>9729</v>
      </c>
      <c r="E45" s="14" t="s">
        <v>445</v>
      </c>
      <c r="F45">
        <v>435270</v>
      </c>
    </row>
    <row r="46" spans="1:6" x14ac:dyDescent="0.3">
      <c r="A46" s="10">
        <v>44614</v>
      </c>
      <c r="B46" s="4">
        <v>3076</v>
      </c>
      <c r="E46" s="14" t="s">
        <v>446</v>
      </c>
      <c r="F46">
        <v>2592361</v>
      </c>
    </row>
    <row r="47" spans="1:6" x14ac:dyDescent="0.3">
      <c r="A47" s="10">
        <v>44615</v>
      </c>
      <c r="B47" s="4">
        <v>6001</v>
      </c>
      <c r="E47" s="14" t="s">
        <v>447</v>
      </c>
      <c r="F47">
        <v>2710893</v>
      </c>
    </row>
    <row r="48" spans="1:6" x14ac:dyDescent="0.3">
      <c r="A48" s="10">
        <v>44616</v>
      </c>
      <c r="B48" s="4">
        <v>1915</v>
      </c>
      <c r="E48" s="13" t="s">
        <v>441</v>
      </c>
    </row>
    <row r="49" spans="1:6" x14ac:dyDescent="0.3">
      <c r="A49" s="10">
        <v>44617</v>
      </c>
      <c r="B49" s="4">
        <v>3126</v>
      </c>
      <c r="E49" s="14" t="s">
        <v>444</v>
      </c>
      <c r="F49">
        <v>1831316</v>
      </c>
    </row>
    <row r="50" spans="1:6" x14ac:dyDescent="0.3">
      <c r="A50" s="10">
        <v>44618</v>
      </c>
      <c r="B50" s="4">
        <v>4165</v>
      </c>
      <c r="E50" s="14" t="s">
        <v>445</v>
      </c>
      <c r="F50">
        <v>4039023</v>
      </c>
    </row>
    <row r="51" spans="1:6" x14ac:dyDescent="0.3">
      <c r="A51" s="10">
        <v>44619</v>
      </c>
      <c r="B51" s="4">
        <v>3907</v>
      </c>
      <c r="E51" s="14" t="s">
        <v>446</v>
      </c>
      <c r="F51">
        <v>2311726</v>
      </c>
    </row>
    <row r="52" spans="1:6" x14ac:dyDescent="0.3">
      <c r="A52" s="10">
        <v>44620</v>
      </c>
      <c r="B52" s="4">
        <v>3365</v>
      </c>
      <c r="E52" s="14" t="s">
        <v>447</v>
      </c>
      <c r="F52">
        <v>3122120</v>
      </c>
    </row>
    <row r="53" spans="1:6" x14ac:dyDescent="0.3">
      <c r="A53" s="10">
        <v>44621</v>
      </c>
      <c r="B53" s="4">
        <v>5805</v>
      </c>
      <c r="E53" s="13" t="s">
        <v>439</v>
      </c>
      <c r="F53">
        <v>18833625</v>
      </c>
    </row>
    <row r="54" spans="1:6" x14ac:dyDescent="0.3">
      <c r="A54" s="10">
        <v>44622</v>
      </c>
      <c r="B54" s="4">
        <v>6001</v>
      </c>
    </row>
    <row r="55" spans="1:6" x14ac:dyDescent="0.3">
      <c r="A55" s="10">
        <v>44623</v>
      </c>
      <c r="B55" s="4">
        <v>11204</v>
      </c>
    </row>
    <row r="56" spans="1:6" x14ac:dyDescent="0.3">
      <c r="A56" s="10">
        <v>44624</v>
      </c>
      <c r="B56" s="4">
        <v>9440</v>
      </c>
    </row>
    <row r="57" spans="1:6" x14ac:dyDescent="0.3">
      <c r="A57" s="10">
        <v>44625</v>
      </c>
      <c r="B57" s="4">
        <v>17704</v>
      </c>
    </row>
    <row r="58" spans="1:6" x14ac:dyDescent="0.3">
      <c r="A58" s="10">
        <v>44626</v>
      </c>
      <c r="B58" s="4">
        <v>15886</v>
      </c>
    </row>
    <row r="59" spans="1:6" x14ac:dyDescent="0.3">
      <c r="A59" s="10">
        <v>44627</v>
      </c>
      <c r="B59" s="4">
        <v>21173</v>
      </c>
    </row>
    <row r="60" spans="1:6" x14ac:dyDescent="0.3">
      <c r="A60" s="10">
        <v>44628</v>
      </c>
      <c r="B60" s="4">
        <v>23647</v>
      </c>
      <c r="E60" s="12" t="s">
        <v>438</v>
      </c>
      <c r="F60" t="s">
        <v>443</v>
      </c>
    </row>
    <row r="61" spans="1:6" x14ac:dyDescent="0.3">
      <c r="A61" s="10">
        <v>44629</v>
      </c>
      <c r="B61" s="4">
        <v>32961</v>
      </c>
      <c r="E61" s="13" t="s">
        <v>440</v>
      </c>
    </row>
    <row r="62" spans="1:6" x14ac:dyDescent="0.3">
      <c r="A62" s="10">
        <v>44630</v>
      </c>
      <c r="B62" s="4">
        <v>45301</v>
      </c>
      <c r="E62" s="14" t="s">
        <v>448</v>
      </c>
      <c r="F62">
        <v>475910</v>
      </c>
    </row>
    <row r="63" spans="1:6" x14ac:dyDescent="0.3">
      <c r="A63" s="10">
        <v>44631</v>
      </c>
      <c r="B63" s="4">
        <v>42328</v>
      </c>
      <c r="E63" s="14" t="s">
        <v>449</v>
      </c>
      <c r="F63">
        <v>133155</v>
      </c>
    </row>
    <row r="64" spans="1:6" x14ac:dyDescent="0.3">
      <c r="A64" s="10">
        <v>44632</v>
      </c>
      <c r="B64" s="4">
        <v>28108</v>
      </c>
      <c r="E64" s="14" t="s">
        <v>450</v>
      </c>
      <c r="F64">
        <v>1181851</v>
      </c>
    </row>
    <row r="65" spans="1:6" x14ac:dyDescent="0.3">
      <c r="A65" s="10">
        <v>44633</v>
      </c>
      <c r="B65" s="4">
        <v>25980</v>
      </c>
      <c r="E65" s="14" t="s">
        <v>451</v>
      </c>
      <c r="F65">
        <v>259014</v>
      </c>
    </row>
    <row r="66" spans="1:6" x14ac:dyDescent="0.3">
      <c r="A66" s="10">
        <v>44634</v>
      </c>
      <c r="B66" s="4">
        <v>42097</v>
      </c>
      <c r="E66" s="14" t="s">
        <v>452</v>
      </c>
      <c r="F66">
        <v>89067</v>
      </c>
    </row>
    <row r="67" spans="1:6" x14ac:dyDescent="0.3">
      <c r="A67" s="10">
        <v>44635</v>
      </c>
      <c r="B67" s="4">
        <v>53940</v>
      </c>
      <c r="E67" s="14" t="s">
        <v>453</v>
      </c>
      <c r="F67">
        <v>87189</v>
      </c>
    </row>
    <row r="68" spans="1:6" x14ac:dyDescent="0.3">
      <c r="A68" s="10">
        <v>44636</v>
      </c>
      <c r="B68" s="4">
        <v>102144</v>
      </c>
      <c r="E68" s="14" t="s">
        <v>454</v>
      </c>
      <c r="F68">
        <v>769527</v>
      </c>
    </row>
    <row r="69" spans="1:6" x14ac:dyDescent="0.3">
      <c r="A69" s="10">
        <v>44637</v>
      </c>
      <c r="B69" s="4">
        <v>65322</v>
      </c>
      <c r="E69" s="14" t="s">
        <v>455</v>
      </c>
      <c r="F69">
        <v>1230632</v>
      </c>
    </row>
    <row r="70" spans="1:6" x14ac:dyDescent="0.3">
      <c r="A70" s="10">
        <v>44638</v>
      </c>
      <c r="B70" s="4">
        <v>32658</v>
      </c>
      <c r="E70" s="14" t="s">
        <v>456</v>
      </c>
      <c r="F70">
        <v>592202</v>
      </c>
    </row>
    <row r="71" spans="1:6" x14ac:dyDescent="0.3">
      <c r="A71" s="10">
        <v>44639</v>
      </c>
      <c r="B71" s="4">
        <v>30770</v>
      </c>
      <c r="E71" s="14" t="s">
        <v>457</v>
      </c>
      <c r="F71">
        <v>573411</v>
      </c>
    </row>
    <row r="72" spans="1:6" x14ac:dyDescent="0.3">
      <c r="A72" s="10">
        <v>44640</v>
      </c>
      <c r="B72" s="4">
        <v>56445</v>
      </c>
      <c r="E72" s="14" t="s">
        <v>458</v>
      </c>
      <c r="F72">
        <v>366306</v>
      </c>
    </row>
    <row r="73" spans="1:6" x14ac:dyDescent="0.3">
      <c r="A73" s="10">
        <v>44641</v>
      </c>
      <c r="B73" s="4">
        <v>43978</v>
      </c>
      <c r="E73" s="14" t="s">
        <v>459</v>
      </c>
      <c r="F73">
        <v>1771176</v>
      </c>
    </row>
    <row r="74" spans="1:6" x14ac:dyDescent="0.3">
      <c r="A74" s="10">
        <v>44642</v>
      </c>
      <c r="B74" s="4">
        <v>35291</v>
      </c>
      <c r="E74" s="13" t="s">
        <v>441</v>
      </c>
    </row>
    <row r="75" spans="1:6" x14ac:dyDescent="0.3">
      <c r="A75" s="10">
        <v>44643</v>
      </c>
      <c r="B75" s="4">
        <v>58837</v>
      </c>
      <c r="E75" s="14" t="s">
        <v>448</v>
      </c>
      <c r="F75">
        <v>864501</v>
      </c>
    </row>
    <row r="76" spans="1:6" x14ac:dyDescent="0.3">
      <c r="A76" s="10">
        <v>44644</v>
      </c>
      <c r="B76" s="4">
        <v>116328</v>
      </c>
      <c r="E76" s="14" t="s">
        <v>449</v>
      </c>
      <c r="F76">
        <v>339078</v>
      </c>
    </row>
    <row r="77" spans="1:6" x14ac:dyDescent="0.3">
      <c r="A77" s="10">
        <v>44645</v>
      </c>
      <c r="B77" s="4">
        <v>69454</v>
      </c>
      <c r="E77" s="14" t="s">
        <v>450</v>
      </c>
      <c r="F77">
        <v>627737</v>
      </c>
    </row>
    <row r="78" spans="1:6" x14ac:dyDescent="0.3">
      <c r="A78" s="10">
        <v>44646</v>
      </c>
      <c r="B78" s="4">
        <v>34523</v>
      </c>
      <c r="E78" s="14" t="s">
        <v>451</v>
      </c>
      <c r="F78">
        <v>515012</v>
      </c>
    </row>
    <row r="79" spans="1:6" x14ac:dyDescent="0.3">
      <c r="A79" s="10">
        <v>44647</v>
      </c>
      <c r="B79" s="4">
        <v>25086</v>
      </c>
      <c r="E79" s="14" t="s">
        <v>452</v>
      </c>
      <c r="F79">
        <v>2254210</v>
      </c>
    </row>
    <row r="80" spans="1:6" x14ac:dyDescent="0.3">
      <c r="A80" s="10">
        <v>44648</v>
      </c>
      <c r="B80" s="4">
        <v>28013</v>
      </c>
      <c r="E80" s="14" t="s">
        <v>453</v>
      </c>
      <c r="F80">
        <v>1269801</v>
      </c>
    </row>
    <row r="81" spans="1:9" x14ac:dyDescent="0.3">
      <c r="A81" s="10">
        <v>44649</v>
      </c>
      <c r="B81" s="4">
        <v>27042</v>
      </c>
      <c r="E81" s="14" t="s">
        <v>454</v>
      </c>
      <c r="F81">
        <v>1137604</v>
      </c>
    </row>
    <row r="82" spans="1:9" x14ac:dyDescent="0.3">
      <c r="A82" s="10">
        <v>44650</v>
      </c>
      <c r="B82" s="4">
        <v>33389</v>
      </c>
      <c r="E82" s="14" t="s">
        <v>455</v>
      </c>
      <c r="F82">
        <v>781188</v>
      </c>
    </row>
    <row r="83" spans="1:9" x14ac:dyDescent="0.3">
      <c r="A83" s="10">
        <v>44651</v>
      </c>
      <c r="B83" s="4">
        <v>40996</v>
      </c>
      <c r="E83" s="14" t="s">
        <v>456</v>
      </c>
      <c r="F83">
        <v>392934</v>
      </c>
    </row>
    <row r="84" spans="1:9" x14ac:dyDescent="0.3">
      <c r="A84" s="10">
        <v>44652</v>
      </c>
      <c r="B84" s="4">
        <v>36880</v>
      </c>
      <c r="E84" s="14" t="s">
        <v>457</v>
      </c>
      <c r="F84">
        <v>614316</v>
      </c>
    </row>
    <row r="85" spans="1:9" x14ac:dyDescent="0.3">
      <c r="A85" s="10">
        <v>44653</v>
      </c>
      <c r="B85" s="4">
        <v>16389</v>
      </c>
      <c r="E85" s="14" t="s">
        <v>458</v>
      </c>
      <c r="F85">
        <v>331622</v>
      </c>
    </row>
    <row r="86" spans="1:9" x14ac:dyDescent="0.3">
      <c r="A86" s="10">
        <v>44654</v>
      </c>
      <c r="B86" s="4">
        <v>11999</v>
      </c>
      <c r="E86" s="14" t="s">
        <v>459</v>
      </c>
      <c r="F86">
        <v>2176182</v>
      </c>
    </row>
    <row r="87" spans="1:9" x14ac:dyDescent="0.3">
      <c r="A87" s="10">
        <v>44655</v>
      </c>
      <c r="B87" s="4">
        <v>11537</v>
      </c>
      <c r="E87" s="13" t="s">
        <v>442</v>
      </c>
    </row>
    <row r="88" spans="1:9" x14ac:dyDescent="0.3">
      <c r="A88" s="10">
        <v>44656</v>
      </c>
      <c r="B88" s="4">
        <v>10056</v>
      </c>
      <c r="E88" s="14" t="s">
        <v>448</v>
      </c>
      <c r="F88">
        <v>728291</v>
      </c>
    </row>
    <row r="89" spans="1:9" x14ac:dyDescent="0.3">
      <c r="A89" s="10">
        <v>44657</v>
      </c>
      <c r="B89" s="4">
        <v>7659</v>
      </c>
      <c r="E89" s="13" t="s">
        <v>439</v>
      </c>
      <c r="F89">
        <v>19561916</v>
      </c>
    </row>
    <row r="90" spans="1:9" x14ac:dyDescent="0.3">
      <c r="A90" s="10">
        <v>44658</v>
      </c>
      <c r="B90" s="4">
        <v>4775</v>
      </c>
    </row>
    <row r="91" spans="1:9" x14ac:dyDescent="0.3">
      <c r="A91" s="10">
        <v>44659</v>
      </c>
      <c r="B91" s="4">
        <v>7322</v>
      </c>
    </row>
    <row r="92" spans="1:9" x14ac:dyDescent="0.3">
      <c r="A92" s="10">
        <v>44660</v>
      </c>
      <c r="B92" s="4">
        <v>10723</v>
      </c>
    </row>
    <row r="93" spans="1:9" x14ac:dyDescent="0.3">
      <c r="A93" s="10">
        <v>44661</v>
      </c>
      <c r="B93" s="4">
        <v>12928</v>
      </c>
    </row>
    <row r="94" spans="1:9" x14ac:dyDescent="0.3">
      <c r="A94" s="10">
        <v>44662</v>
      </c>
      <c r="B94" s="4">
        <v>7812</v>
      </c>
    </row>
    <row r="95" spans="1:9" x14ac:dyDescent="0.3">
      <c r="A95" s="10">
        <v>44663</v>
      </c>
      <c r="B95" s="4">
        <v>21377</v>
      </c>
      <c r="F95" s="12" t="s">
        <v>443</v>
      </c>
      <c r="G95" s="12" t="s">
        <v>460</v>
      </c>
    </row>
    <row r="96" spans="1:9" x14ac:dyDescent="0.3">
      <c r="A96" s="10">
        <v>44664</v>
      </c>
      <c r="B96" s="4">
        <v>15766</v>
      </c>
      <c r="F96" s="12" t="s">
        <v>438</v>
      </c>
      <c r="G96" t="s">
        <v>440</v>
      </c>
      <c r="H96" t="s">
        <v>441</v>
      </c>
      <c r="I96" t="s">
        <v>439</v>
      </c>
    </row>
    <row r="97" spans="1:9" x14ac:dyDescent="0.3">
      <c r="A97" s="10">
        <v>44665</v>
      </c>
      <c r="B97" s="4">
        <v>17602</v>
      </c>
      <c r="F97" s="13" t="s">
        <v>444</v>
      </c>
    </row>
    <row r="98" spans="1:9" x14ac:dyDescent="0.3">
      <c r="A98" s="10">
        <v>44666</v>
      </c>
      <c r="B98" s="4">
        <v>13723</v>
      </c>
      <c r="F98" s="14" t="s">
        <v>448</v>
      </c>
      <c r="G98">
        <v>475910</v>
      </c>
      <c r="H98">
        <v>864501</v>
      </c>
      <c r="I98">
        <v>1340411</v>
      </c>
    </row>
    <row r="99" spans="1:9" x14ac:dyDescent="0.3">
      <c r="A99" s="10">
        <v>44667</v>
      </c>
      <c r="B99" s="4">
        <v>11947</v>
      </c>
      <c r="F99" s="14" t="s">
        <v>449</v>
      </c>
      <c r="G99">
        <v>133155</v>
      </c>
      <c r="H99">
        <v>339078</v>
      </c>
      <c r="I99">
        <v>472233</v>
      </c>
    </row>
    <row r="100" spans="1:9" x14ac:dyDescent="0.3">
      <c r="A100" s="10">
        <v>44668</v>
      </c>
      <c r="B100" s="4">
        <v>9056</v>
      </c>
      <c r="F100" s="14" t="s">
        <v>450</v>
      </c>
      <c r="G100">
        <v>1181851</v>
      </c>
      <c r="H100">
        <v>627737</v>
      </c>
      <c r="I100">
        <v>1809588</v>
      </c>
    </row>
    <row r="101" spans="1:9" x14ac:dyDescent="0.3">
      <c r="A101" s="10">
        <v>44669</v>
      </c>
      <c r="B101" s="4">
        <v>4460</v>
      </c>
      <c r="F101" s="13" t="s">
        <v>445</v>
      </c>
    </row>
    <row r="102" spans="1:9" x14ac:dyDescent="0.3">
      <c r="A102" s="10">
        <v>44670</v>
      </c>
      <c r="B102" s="4">
        <v>3860</v>
      </c>
      <c r="F102" s="14" t="s">
        <v>451</v>
      </c>
      <c r="G102">
        <v>259014</v>
      </c>
      <c r="H102">
        <v>515012</v>
      </c>
      <c r="I102">
        <v>774026</v>
      </c>
    </row>
    <row r="103" spans="1:9" x14ac:dyDescent="0.3">
      <c r="A103" s="10">
        <v>44671</v>
      </c>
      <c r="B103" s="4">
        <v>6109</v>
      </c>
      <c r="F103" s="14" t="s">
        <v>452</v>
      </c>
      <c r="G103">
        <v>89067</v>
      </c>
      <c r="H103">
        <v>2254210</v>
      </c>
      <c r="I103">
        <v>2343277</v>
      </c>
    </row>
    <row r="104" spans="1:9" x14ac:dyDescent="0.3">
      <c r="A104" s="10">
        <v>44672</v>
      </c>
      <c r="B104" s="4">
        <v>2685</v>
      </c>
      <c r="F104" s="14" t="s">
        <v>453</v>
      </c>
      <c r="G104">
        <v>87189</v>
      </c>
      <c r="H104">
        <v>1269801</v>
      </c>
      <c r="I104">
        <v>1356990</v>
      </c>
    </row>
    <row r="105" spans="1:9" x14ac:dyDescent="0.3">
      <c r="A105" s="10">
        <v>44673</v>
      </c>
      <c r="B105" s="4">
        <v>1343</v>
      </c>
      <c r="F105" s="13" t="s">
        <v>446</v>
      </c>
    </row>
    <row r="106" spans="1:9" x14ac:dyDescent="0.3">
      <c r="A106" s="10">
        <v>44674</v>
      </c>
      <c r="B106" s="4">
        <v>1013</v>
      </c>
      <c r="F106" s="14" t="s">
        <v>454</v>
      </c>
      <c r="G106">
        <v>769527</v>
      </c>
      <c r="H106">
        <v>1137604</v>
      </c>
      <c r="I106">
        <v>1907131</v>
      </c>
    </row>
    <row r="107" spans="1:9" x14ac:dyDescent="0.3">
      <c r="A107" s="10">
        <v>44675</v>
      </c>
      <c r="B107" s="4">
        <v>2811</v>
      </c>
      <c r="F107" s="14" t="s">
        <v>455</v>
      </c>
      <c r="G107">
        <v>1230632</v>
      </c>
      <c r="H107">
        <v>781188</v>
      </c>
      <c r="I107">
        <v>2011820</v>
      </c>
    </row>
    <row r="108" spans="1:9" x14ac:dyDescent="0.3">
      <c r="A108" s="10">
        <v>44676</v>
      </c>
      <c r="B108" s="4">
        <v>526</v>
      </c>
      <c r="F108" s="14" t="s">
        <v>456</v>
      </c>
      <c r="G108">
        <v>592202</v>
      </c>
      <c r="H108">
        <v>392934</v>
      </c>
      <c r="I108">
        <v>985136</v>
      </c>
    </row>
    <row r="109" spans="1:9" x14ac:dyDescent="0.3">
      <c r="A109" s="10">
        <v>44677</v>
      </c>
      <c r="B109" s="4">
        <v>509</v>
      </c>
      <c r="F109" s="13" t="s">
        <v>447</v>
      </c>
    </row>
    <row r="110" spans="1:9" x14ac:dyDescent="0.3">
      <c r="A110" s="10">
        <v>44678</v>
      </c>
      <c r="B110" s="4">
        <v>834</v>
      </c>
      <c r="F110" s="14" t="s">
        <v>457</v>
      </c>
      <c r="G110">
        <v>573411</v>
      </c>
      <c r="H110">
        <v>614316</v>
      </c>
      <c r="I110">
        <v>1187727</v>
      </c>
    </row>
    <row r="111" spans="1:9" x14ac:dyDescent="0.3">
      <c r="A111" s="10">
        <v>44679</v>
      </c>
      <c r="B111" s="4">
        <v>3365</v>
      </c>
      <c r="F111" s="14" t="s">
        <v>458</v>
      </c>
      <c r="G111">
        <v>366306</v>
      </c>
      <c r="H111">
        <v>331622</v>
      </c>
      <c r="I111">
        <v>697928</v>
      </c>
    </row>
    <row r="112" spans="1:9" x14ac:dyDescent="0.3">
      <c r="A112" s="10">
        <v>44680</v>
      </c>
      <c r="B112" s="4">
        <v>1915</v>
      </c>
      <c r="F112" s="14" t="s">
        <v>459</v>
      </c>
      <c r="G112">
        <v>1771176</v>
      </c>
      <c r="H112">
        <v>2176182</v>
      </c>
      <c r="I112">
        <v>3947358</v>
      </c>
    </row>
    <row r="113" spans="1:9" x14ac:dyDescent="0.3">
      <c r="A113" s="10">
        <v>44681</v>
      </c>
      <c r="B113" s="4">
        <v>2033</v>
      </c>
      <c r="F113" s="13" t="s">
        <v>439</v>
      </c>
      <c r="G113">
        <v>7529440</v>
      </c>
      <c r="H113">
        <v>11304185</v>
      </c>
      <c r="I113">
        <v>18833625</v>
      </c>
    </row>
    <row r="114" spans="1:9" x14ac:dyDescent="0.3">
      <c r="A114" s="10">
        <v>44682</v>
      </c>
      <c r="B114" s="4">
        <v>892</v>
      </c>
    </row>
    <row r="115" spans="1:9" x14ac:dyDescent="0.3">
      <c r="A115" s="10">
        <v>44683</v>
      </c>
      <c r="B115" s="4">
        <v>1480</v>
      </c>
    </row>
    <row r="116" spans="1:9" x14ac:dyDescent="0.3">
      <c r="A116" s="10">
        <v>44684</v>
      </c>
      <c r="B116" s="4">
        <v>286</v>
      </c>
    </row>
    <row r="117" spans="1:9" x14ac:dyDescent="0.3">
      <c r="A117" s="10">
        <v>44685</v>
      </c>
      <c r="B117" s="4">
        <v>3493</v>
      </c>
      <c r="F117" s="12" t="s">
        <v>443</v>
      </c>
      <c r="G117" s="12" t="s">
        <v>460</v>
      </c>
    </row>
    <row r="118" spans="1:9" x14ac:dyDescent="0.3">
      <c r="A118" s="10">
        <v>44686</v>
      </c>
      <c r="B118" s="4">
        <v>6846</v>
      </c>
      <c r="F118" s="12" t="s">
        <v>438</v>
      </c>
      <c r="G118" t="s">
        <v>440</v>
      </c>
      <c r="H118" t="s">
        <v>441</v>
      </c>
      <c r="I118" t="s">
        <v>439</v>
      </c>
    </row>
    <row r="119" spans="1:9" x14ac:dyDescent="0.3">
      <c r="A119" s="10">
        <v>44687</v>
      </c>
      <c r="B119" s="4">
        <v>3279</v>
      </c>
      <c r="F119" s="13" t="s">
        <v>444</v>
      </c>
      <c r="G119">
        <v>1790916</v>
      </c>
      <c r="H119">
        <v>1831316</v>
      </c>
      <c r="I119">
        <v>3622232</v>
      </c>
    </row>
    <row r="120" spans="1:9" x14ac:dyDescent="0.3">
      <c r="A120" s="10">
        <v>44688</v>
      </c>
      <c r="B120" s="4">
        <v>2088</v>
      </c>
      <c r="F120" s="13" t="s">
        <v>445</v>
      </c>
      <c r="G120">
        <v>435270</v>
      </c>
      <c r="H120">
        <v>4039023</v>
      </c>
      <c r="I120">
        <v>4474293</v>
      </c>
    </row>
    <row r="121" spans="1:9" x14ac:dyDescent="0.3">
      <c r="A121" s="10">
        <v>44689</v>
      </c>
      <c r="B121" s="4">
        <v>2656</v>
      </c>
      <c r="F121" s="13" t="s">
        <v>446</v>
      </c>
      <c r="G121">
        <v>2592361</v>
      </c>
      <c r="H121">
        <v>2311726</v>
      </c>
      <c r="I121">
        <v>4904087</v>
      </c>
    </row>
    <row r="122" spans="1:9" x14ac:dyDescent="0.3">
      <c r="A122" s="10">
        <v>44690</v>
      </c>
      <c r="B122" s="4">
        <v>7138</v>
      </c>
      <c r="F122" s="13" t="s">
        <v>447</v>
      </c>
      <c r="G122">
        <v>2710893</v>
      </c>
      <c r="H122">
        <v>3122120</v>
      </c>
      <c r="I122">
        <v>5833013</v>
      </c>
    </row>
    <row r="123" spans="1:9" x14ac:dyDescent="0.3">
      <c r="A123" s="10">
        <v>44691</v>
      </c>
      <c r="B123" s="4">
        <v>3192</v>
      </c>
      <c r="F123" s="13" t="s">
        <v>439</v>
      </c>
      <c r="G123">
        <v>7529440</v>
      </c>
      <c r="H123">
        <v>11304185</v>
      </c>
      <c r="I123">
        <v>18833625</v>
      </c>
    </row>
    <row r="124" spans="1:9" x14ac:dyDescent="0.3">
      <c r="A124" s="10">
        <v>44692</v>
      </c>
      <c r="B124" s="4">
        <v>3397</v>
      </c>
    </row>
    <row r="125" spans="1:9" x14ac:dyDescent="0.3">
      <c r="A125" s="10">
        <v>44693</v>
      </c>
      <c r="B125" s="4">
        <v>2130</v>
      </c>
    </row>
    <row r="126" spans="1:9" x14ac:dyDescent="0.3">
      <c r="A126" s="10">
        <v>44694</v>
      </c>
      <c r="B126" s="4">
        <v>15038</v>
      </c>
    </row>
    <row r="127" spans="1:9" x14ac:dyDescent="0.3">
      <c r="A127" s="10">
        <v>44695</v>
      </c>
      <c r="B127" s="4">
        <v>1673</v>
      </c>
    </row>
    <row r="128" spans="1:9" x14ac:dyDescent="0.3">
      <c r="A128" s="10">
        <v>44696</v>
      </c>
      <c r="B128" s="4">
        <v>1815</v>
      </c>
    </row>
    <row r="129" spans="1:10" x14ac:dyDescent="0.3">
      <c r="A129" s="10">
        <v>44697</v>
      </c>
      <c r="B129" s="4">
        <v>1191</v>
      </c>
    </row>
    <row r="130" spans="1:10" x14ac:dyDescent="0.3">
      <c r="A130" s="10">
        <v>44698</v>
      </c>
      <c r="B130" s="4">
        <v>2276</v>
      </c>
    </row>
    <row r="131" spans="1:10" x14ac:dyDescent="0.3">
      <c r="A131" s="10">
        <v>44699</v>
      </c>
      <c r="B131" s="4">
        <v>1862</v>
      </c>
    </row>
    <row r="132" spans="1:10" x14ac:dyDescent="0.3">
      <c r="A132" s="10">
        <v>44700</v>
      </c>
      <c r="B132" s="4">
        <v>2851</v>
      </c>
    </row>
    <row r="133" spans="1:10" x14ac:dyDescent="0.3">
      <c r="A133" s="10">
        <v>44701</v>
      </c>
      <c r="B133" s="4">
        <v>7857</v>
      </c>
    </row>
    <row r="134" spans="1:10" x14ac:dyDescent="0.3">
      <c r="A134" s="10">
        <v>44702</v>
      </c>
      <c r="B134" s="4">
        <v>2542</v>
      </c>
    </row>
    <row r="135" spans="1:10" x14ac:dyDescent="0.3">
      <c r="A135" s="10">
        <v>44703</v>
      </c>
      <c r="B135" s="4">
        <v>1815</v>
      </c>
    </row>
    <row r="136" spans="1:10" x14ac:dyDescent="0.3">
      <c r="A136" s="10">
        <v>44704</v>
      </c>
      <c r="B136" s="4">
        <v>2113</v>
      </c>
    </row>
    <row r="137" spans="1:10" x14ac:dyDescent="0.3">
      <c r="A137" s="10">
        <v>44705</v>
      </c>
      <c r="B137" s="4">
        <v>2038</v>
      </c>
    </row>
    <row r="138" spans="1:10" x14ac:dyDescent="0.3">
      <c r="A138" s="10">
        <v>44706</v>
      </c>
      <c r="B138" s="4">
        <v>2641</v>
      </c>
    </row>
    <row r="139" spans="1:10" x14ac:dyDescent="0.3">
      <c r="A139" s="10">
        <v>44707</v>
      </c>
      <c r="B139" s="4">
        <v>494</v>
      </c>
    </row>
    <row r="140" spans="1:10" x14ac:dyDescent="0.3">
      <c r="A140" s="10">
        <v>44708</v>
      </c>
      <c r="B140" s="4">
        <v>2017</v>
      </c>
    </row>
    <row r="141" spans="1:10" x14ac:dyDescent="0.3">
      <c r="A141" s="10">
        <v>44709</v>
      </c>
      <c r="B141" s="4">
        <v>2006</v>
      </c>
    </row>
    <row r="142" spans="1:10" x14ac:dyDescent="0.3">
      <c r="A142" s="10">
        <v>44710</v>
      </c>
      <c r="B142" s="4">
        <v>1166</v>
      </c>
      <c r="F142" s="12" t="s">
        <v>443</v>
      </c>
      <c r="G142" s="12" t="s">
        <v>460</v>
      </c>
    </row>
    <row r="143" spans="1:10" x14ac:dyDescent="0.3">
      <c r="A143" s="10">
        <v>44711</v>
      </c>
      <c r="B143" s="4">
        <v>440</v>
      </c>
      <c r="F143" s="12" t="s">
        <v>438</v>
      </c>
      <c r="G143" t="s">
        <v>440</v>
      </c>
      <c r="H143" t="s">
        <v>441</v>
      </c>
      <c r="I143" t="s">
        <v>442</v>
      </c>
      <c r="J143" t="s">
        <v>439</v>
      </c>
    </row>
    <row r="144" spans="1:10" x14ac:dyDescent="0.3">
      <c r="A144" s="10">
        <v>44712</v>
      </c>
      <c r="B144" s="4">
        <v>355</v>
      </c>
      <c r="F144" s="13" t="s">
        <v>448</v>
      </c>
      <c r="G144">
        <v>475910</v>
      </c>
      <c r="H144">
        <v>864501</v>
      </c>
      <c r="I144">
        <v>728291</v>
      </c>
      <c r="J144">
        <v>2068702</v>
      </c>
    </row>
    <row r="145" spans="1:10" x14ac:dyDescent="0.3">
      <c r="A145" s="10">
        <v>44713</v>
      </c>
      <c r="B145" s="4">
        <v>843</v>
      </c>
      <c r="F145" s="13" t="s">
        <v>449</v>
      </c>
      <c r="G145">
        <v>133155</v>
      </c>
      <c r="H145">
        <v>339078</v>
      </c>
      <c r="J145">
        <v>472233</v>
      </c>
    </row>
    <row r="146" spans="1:10" x14ac:dyDescent="0.3">
      <c r="A146" s="10">
        <v>44714</v>
      </c>
      <c r="B146" s="4">
        <v>1262</v>
      </c>
      <c r="F146" s="13" t="s">
        <v>450</v>
      </c>
      <c r="G146">
        <v>1181851</v>
      </c>
      <c r="H146">
        <v>627737</v>
      </c>
      <c r="J146">
        <v>1809588</v>
      </c>
    </row>
    <row r="147" spans="1:10" x14ac:dyDescent="0.3">
      <c r="A147" s="10">
        <v>44715</v>
      </c>
      <c r="B147" s="4">
        <v>1134</v>
      </c>
      <c r="F147" s="13" t="s">
        <v>451</v>
      </c>
      <c r="G147">
        <v>259014</v>
      </c>
      <c r="H147">
        <v>515012</v>
      </c>
      <c r="J147">
        <v>774026</v>
      </c>
    </row>
    <row r="148" spans="1:10" x14ac:dyDescent="0.3">
      <c r="A148" s="10">
        <v>44716</v>
      </c>
      <c r="B148" s="4">
        <v>767</v>
      </c>
      <c r="F148" s="13" t="s">
        <v>452</v>
      </c>
      <c r="G148">
        <v>89067</v>
      </c>
      <c r="H148">
        <v>2254210</v>
      </c>
      <c r="J148">
        <v>2343277</v>
      </c>
    </row>
    <row r="149" spans="1:10" x14ac:dyDescent="0.3">
      <c r="A149" s="10">
        <v>44717</v>
      </c>
      <c r="B149" s="4">
        <v>393</v>
      </c>
      <c r="F149" s="13" t="s">
        <v>453</v>
      </c>
      <c r="G149">
        <v>87189</v>
      </c>
      <c r="H149">
        <v>1269801</v>
      </c>
      <c r="J149">
        <v>1356990</v>
      </c>
    </row>
    <row r="150" spans="1:10" x14ac:dyDescent="0.3">
      <c r="A150" s="10">
        <v>44718</v>
      </c>
      <c r="B150" s="4">
        <v>6811</v>
      </c>
      <c r="F150" s="13" t="s">
        <v>454</v>
      </c>
      <c r="G150">
        <v>769527</v>
      </c>
      <c r="H150">
        <v>1137604</v>
      </c>
      <c r="J150">
        <v>1907131</v>
      </c>
    </row>
    <row r="151" spans="1:10" x14ac:dyDescent="0.3">
      <c r="A151" s="10">
        <v>44719</v>
      </c>
      <c r="B151" s="4">
        <v>2693</v>
      </c>
      <c r="F151" s="13" t="s">
        <v>455</v>
      </c>
      <c r="G151">
        <v>1230632</v>
      </c>
      <c r="H151">
        <v>781188</v>
      </c>
      <c r="J151">
        <v>2011820</v>
      </c>
    </row>
    <row r="152" spans="1:10" x14ac:dyDescent="0.3">
      <c r="A152" s="10">
        <v>44720</v>
      </c>
      <c r="B152" s="4">
        <v>2270</v>
      </c>
      <c r="F152" s="13" t="s">
        <v>456</v>
      </c>
      <c r="G152">
        <v>592202</v>
      </c>
      <c r="H152">
        <v>392934</v>
      </c>
      <c r="J152">
        <v>985136</v>
      </c>
    </row>
    <row r="153" spans="1:10" x14ac:dyDescent="0.3">
      <c r="A153" s="10">
        <v>44721</v>
      </c>
      <c r="B153" s="4">
        <v>4275</v>
      </c>
      <c r="F153" s="13" t="s">
        <v>457</v>
      </c>
      <c r="G153">
        <v>573411</v>
      </c>
      <c r="H153">
        <v>614316</v>
      </c>
      <c r="J153">
        <v>1187727</v>
      </c>
    </row>
    <row r="154" spans="1:10" x14ac:dyDescent="0.3">
      <c r="A154" s="10">
        <v>44722</v>
      </c>
      <c r="B154" s="4">
        <v>10206</v>
      </c>
      <c r="F154" s="13" t="s">
        <v>458</v>
      </c>
      <c r="G154">
        <v>366306</v>
      </c>
      <c r="H154">
        <v>331622</v>
      </c>
      <c r="J154">
        <v>697928</v>
      </c>
    </row>
    <row r="155" spans="1:10" x14ac:dyDescent="0.3">
      <c r="A155" s="10">
        <v>44723</v>
      </c>
      <c r="B155" s="4">
        <v>2796</v>
      </c>
      <c r="F155" s="13" t="s">
        <v>459</v>
      </c>
      <c r="G155">
        <v>1771176</v>
      </c>
      <c r="H155">
        <v>2176182</v>
      </c>
      <c r="J155">
        <v>3947358</v>
      </c>
    </row>
    <row r="156" spans="1:10" x14ac:dyDescent="0.3">
      <c r="A156" s="10">
        <v>44724</v>
      </c>
      <c r="B156" s="4">
        <v>2298</v>
      </c>
      <c r="F156" s="13" t="s">
        <v>439</v>
      </c>
      <c r="G156">
        <v>7529440</v>
      </c>
      <c r="H156">
        <v>11304185</v>
      </c>
      <c r="I156">
        <v>728291</v>
      </c>
      <c r="J156">
        <v>19561916</v>
      </c>
    </row>
    <row r="157" spans="1:10" x14ac:dyDescent="0.3">
      <c r="A157" s="10">
        <v>44725</v>
      </c>
      <c r="B157" s="4">
        <v>7818</v>
      </c>
    </row>
    <row r="158" spans="1:10" x14ac:dyDescent="0.3">
      <c r="A158" s="10">
        <v>44726</v>
      </c>
      <c r="B158" s="4">
        <v>2591</v>
      </c>
    </row>
    <row r="159" spans="1:10" x14ac:dyDescent="0.3">
      <c r="A159" s="10">
        <v>44727</v>
      </c>
      <c r="B159" s="4">
        <v>1820</v>
      </c>
    </row>
    <row r="160" spans="1:10" x14ac:dyDescent="0.3">
      <c r="A160" s="10">
        <v>44728</v>
      </c>
      <c r="B160" s="4">
        <v>785</v>
      </c>
    </row>
    <row r="161" spans="1:2" x14ac:dyDescent="0.3">
      <c r="A161" s="10">
        <v>44729</v>
      </c>
      <c r="B161" s="4">
        <v>435</v>
      </c>
    </row>
    <row r="162" spans="1:2" x14ac:dyDescent="0.3">
      <c r="A162" s="10">
        <v>44730</v>
      </c>
      <c r="B162" s="4">
        <v>686</v>
      </c>
    </row>
    <row r="163" spans="1:2" x14ac:dyDescent="0.3">
      <c r="A163" s="10">
        <v>44731</v>
      </c>
      <c r="B163" s="4">
        <v>2411</v>
      </c>
    </row>
    <row r="164" spans="1:2" x14ac:dyDescent="0.3">
      <c r="A164" s="10">
        <v>44732</v>
      </c>
      <c r="B164" s="4">
        <v>1573</v>
      </c>
    </row>
    <row r="165" spans="1:2" x14ac:dyDescent="0.3">
      <c r="A165" s="10">
        <v>44733</v>
      </c>
      <c r="B165" s="4">
        <v>1801</v>
      </c>
    </row>
    <row r="166" spans="1:2" x14ac:dyDescent="0.3">
      <c r="A166" s="10">
        <v>44734</v>
      </c>
      <c r="B166" s="4">
        <v>850</v>
      </c>
    </row>
    <row r="167" spans="1:2" x14ac:dyDescent="0.3">
      <c r="A167" s="10">
        <v>44735</v>
      </c>
      <c r="B167" s="4">
        <v>6259</v>
      </c>
    </row>
    <row r="168" spans="1:2" x14ac:dyDescent="0.3">
      <c r="A168" s="10">
        <v>44736</v>
      </c>
      <c r="B168" s="4">
        <v>3583</v>
      </c>
    </row>
    <row r="169" spans="1:2" x14ac:dyDescent="0.3">
      <c r="A169" s="10">
        <v>44737</v>
      </c>
      <c r="B169" s="4">
        <v>2291</v>
      </c>
    </row>
    <row r="170" spans="1:2" x14ac:dyDescent="0.3">
      <c r="A170" s="10">
        <v>44738</v>
      </c>
      <c r="B170" s="4">
        <v>6249</v>
      </c>
    </row>
    <row r="171" spans="1:2" x14ac:dyDescent="0.3">
      <c r="A171" s="10">
        <v>44739</v>
      </c>
      <c r="B171" s="4">
        <v>3847</v>
      </c>
    </row>
    <row r="172" spans="1:2" x14ac:dyDescent="0.3">
      <c r="A172" s="10">
        <v>44740</v>
      </c>
      <c r="B172" s="4">
        <v>5347</v>
      </c>
    </row>
    <row r="173" spans="1:2" x14ac:dyDescent="0.3">
      <c r="A173" s="10">
        <v>44741</v>
      </c>
      <c r="B173" s="4">
        <v>1938</v>
      </c>
    </row>
    <row r="174" spans="1:2" x14ac:dyDescent="0.3">
      <c r="A174" s="10">
        <v>44742</v>
      </c>
      <c r="B174" s="4">
        <v>1157</v>
      </c>
    </row>
    <row r="175" spans="1:2" x14ac:dyDescent="0.3">
      <c r="A175" s="10">
        <v>44743</v>
      </c>
      <c r="B175" s="4">
        <v>741</v>
      </c>
    </row>
    <row r="176" spans="1:2" x14ac:dyDescent="0.3">
      <c r="A176" s="10">
        <v>44744</v>
      </c>
      <c r="B176" s="4">
        <v>1134</v>
      </c>
    </row>
    <row r="177" spans="1:2" x14ac:dyDescent="0.3">
      <c r="A177" s="10">
        <v>44745</v>
      </c>
      <c r="B177" s="4">
        <v>3136</v>
      </c>
    </row>
    <row r="178" spans="1:2" x14ac:dyDescent="0.3">
      <c r="A178" s="10">
        <v>44746</v>
      </c>
      <c r="B178" s="4">
        <v>12043</v>
      </c>
    </row>
    <row r="179" spans="1:2" x14ac:dyDescent="0.3">
      <c r="A179" s="10">
        <v>44747</v>
      </c>
      <c r="B179" s="4">
        <v>7909</v>
      </c>
    </row>
    <row r="180" spans="1:2" x14ac:dyDescent="0.3">
      <c r="A180" s="10">
        <v>44748</v>
      </c>
      <c r="B180" s="4">
        <v>7350</v>
      </c>
    </row>
    <row r="181" spans="1:2" x14ac:dyDescent="0.3">
      <c r="A181" s="10">
        <v>44749</v>
      </c>
      <c r="B181" s="4">
        <v>12570</v>
      </c>
    </row>
    <row r="182" spans="1:2" x14ac:dyDescent="0.3">
      <c r="A182" s="10">
        <v>44750</v>
      </c>
      <c r="B182" s="4">
        <v>5222</v>
      </c>
    </row>
    <row r="183" spans="1:2" x14ac:dyDescent="0.3">
      <c r="A183" s="10">
        <v>44751</v>
      </c>
      <c r="B183" s="4">
        <v>3827</v>
      </c>
    </row>
    <row r="184" spans="1:2" x14ac:dyDescent="0.3">
      <c r="A184" s="10">
        <v>44752</v>
      </c>
      <c r="B184" s="4">
        <v>19758</v>
      </c>
    </row>
    <row r="185" spans="1:2" x14ac:dyDescent="0.3">
      <c r="A185" s="10">
        <v>44753</v>
      </c>
      <c r="B185" s="4">
        <v>28038</v>
      </c>
    </row>
    <row r="186" spans="1:2" x14ac:dyDescent="0.3">
      <c r="A186" s="10">
        <v>44754</v>
      </c>
      <c r="B186" s="4">
        <v>33174</v>
      </c>
    </row>
    <row r="187" spans="1:2" x14ac:dyDescent="0.3">
      <c r="A187" s="10">
        <v>44755</v>
      </c>
      <c r="B187" s="4">
        <v>23528</v>
      </c>
    </row>
    <row r="188" spans="1:2" x14ac:dyDescent="0.3">
      <c r="A188" s="10">
        <v>44756</v>
      </c>
      <c r="B188" s="4">
        <v>25992</v>
      </c>
    </row>
    <row r="189" spans="1:2" x14ac:dyDescent="0.3">
      <c r="A189" s="10">
        <v>44757</v>
      </c>
      <c r="B189" s="4">
        <v>71353</v>
      </c>
    </row>
    <row r="190" spans="1:2" x14ac:dyDescent="0.3">
      <c r="A190" s="10">
        <v>44758</v>
      </c>
      <c r="B190" s="4">
        <v>81217</v>
      </c>
    </row>
    <row r="191" spans="1:2" x14ac:dyDescent="0.3">
      <c r="A191" s="10">
        <v>44759</v>
      </c>
      <c r="B191" s="4">
        <v>69851</v>
      </c>
    </row>
    <row r="192" spans="1:2" x14ac:dyDescent="0.3">
      <c r="A192" s="10">
        <v>44760</v>
      </c>
      <c r="B192" s="4">
        <v>46667</v>
      </c>
    </row>
    <row r="193" spans="1:2" x14ac:dyDescent="0.3">
      <c r="A193" s="10">
        <v>44761</v>
      </c>
      <c r="B193" s="4">
        <v>58174</v>
      </c>
    </row>
    <row r="194" spans="1:2" x14ac:dyDescent="0.3">
      <c r="A194" s="10">
        <v>44762</v>
      </c>
      <c r="B194" s="4">
        <v>23523</v>
      </c>
    </row>
    <row r="195" spans="1:2" x14ac:dyDescent="0.3">
      <c r="A195" s="10">
        <v>44763</v>
      </c>
      <c r="B195" s="4">
        <v>23275</v>
      </c>
    </row>
    <row r="196" spans="1:2" x14ac:dyDescent="0.3">
      <c r="A196" s="10">
        <v>44764</v>
      </c>
      <c r="B196" s="4">
        <v>17090</v>
      </c>
    </row>
    <row r="197" spans="1:2" x14ac:dyDescent="0.3">
      <c r="A197" s="10">
        <v>44765</v>
      </c>
      <c r="B197" s="4">
        <v>15486</v>
      </c>
    </row>
    <row r="198" spans="1:2" x14ac:dyDescent="0.3">
      <c r="A198" s="10">
        <v>44766</v>
      </c>
      <c r="B198" s="4">
        <v>12142</v>
      </c>
    </row>
    <row r="199" spans="1:2" x14ac:dyDescent="0.3">
      <c r="A199" s="10">
        <v>44767</v>
      </c>
      <c r="B199" s="4">
        <v>35180</v>
      </c>
    </row>
    <row r="200" spans="1:2" x14ac:dyDescent="0.3">
      <c r="A200" s="10">
        <v>44768</v>
      </c>
      <c r="B200" s="4">
        <v>28619</v>
      </c>
    </row>
    <row r="201" spans="1:2" x14ac:dyDescent="0.3">
      <c r="A201" s="10">
        <v>44769</v>
      </c>
      <c r="B201" s="4">
        <v>21059</v>
      </c>
    </row>
    <row r="202" spans="1:2" x14ac:dyDescent="0.3">
      <c r="A202" s="10">
        <v>44770</v>
      </c>
      <c r="B202" s="4">
        <v>22340</v>
      </c>
    </row>
    <row r="203" spans="1:2" x14ac:dyDescent="0.3">
      <c r="A203" s="10">
        <v>44771</v>
      </c>
      <c r="B203" s="4">
        <v>21649</v>
      </c>
    </row>
    <row r="204" spans="1:2" x14ac:dyDescent="0.3">
      <c r="A204" s="10">
        <v>44772</v>
      </c>
      <c r="B204" s="4">
        <v>26917</v>
      </c>
    </row>
    <row r="205" spans="1:2" x14ac:dyDescent="0.3">
      <c r="A205" s="10">
        <v>44773</v>
      </c>
      <c r="B205" s="4">
        <v>10563</v>
      </c>
    </row>
    <row r="206" spans="1:2" x14ac:dyDescent="0.3">
      <c r="A206" s="10">
        <v>44774</v>
      </c>
      <c r="B206" s="4">
        <v>8986</v>
      </c>
    </row>
    <row r="207" spans="1:2" x14ac:dyDescent="0.3">
      <c r="A207" s="10">
        <v>44775</v>
      </c>
      <c r="B207" s="4">
        <v>12433</v>
      </c>
    </row>
    <row r="208" spans="1:2" x14ac:dyDescent="0.3">
      <c r="A208" s="10">
        <v>44776</v>
      </c>
      <c r="B208" s="4">
        <v>9492</v>
      </c>
    </row>
    <row r="209" spans="1:2" x14ac:dyDescent="0.3">
      <c r="A209" s="10">
        <v>44777</v>
      </c>
      <c r="B209" s="4">
        <v>31641</v>
      </c>
    </row>
    <row r="210" spans="1:2" x14ac:dyDescent="0.3">
      <c r="A210" s="10">
        <v>44778</v>
      </c>
      <c r="B210" s="4">
        <v>21572</v>
      </c>
    </row>
    <row r="211" spans="1:2" x14ac:dyDescent="0.3">
      <c r="A211" s="10">
        <v>44779</v>
      </c>
      <c r="B211" s="4">
        <v>20504</v>
      </c>
    </row>
    <row r="212" spans="1:2" x14ac:dyDescent="0.3">
      <c r="A212" s="10">
        <v>44780</v>
      </c>
      <c r="B212" s="4">
        <v>35029</v>
      </c>
    </row>
    <row r="213" spans="1:2" x14ac:dyDescent="0.3">
      <c r="A213" s="10">
        <v>44781</v>
      </c>
      <c r="B213" s="4">
        <v>51681</v>
      </c>
    </row>
    <row r="214" spans="1:2" x14ac:dyDescent="0.3">
      <c r="A214" s="10">
        <v>44782</v>
      </c>
      <c r="B214" s="4">
        <v>36099</v>
      </c>
    </row>
    <row r="215" spans="1:2" x14ac:dyDescent="0.3">
      <c r="A215" s="10">
        <v>44783</v>
      </c>
      <c r="B215" s="4">
        <v>27813</v>
      </c>
    </row>
    <row r="216" spans="1:2" x14ac:dyDescent="0.3">
      <c r="A216" s="10">
        <v>44784</v>
      </c>
      <c r="B216" s="4">
        <v>26208</v>
      </c>
    </row>
    <row r="217" spans="1:2" x14ac:dyDescent="0.3">
      <c r="A217" s="10">
        <v>44785</v>
      </c>
      <c r="B217" s="4">
        <v>21255</v>
      </c>
    </row>
    <row r="218" spans="1:2" x14ac:dyDescent="0.3">
      <c r="A218" s="10">
        <v>44786</v>
      </c>
      <c r="B218" s="4">
        <v>27681</v>
      </c>
    </row>
    <row r="219" spans="1:2" x14ac:dyDescent="0.3">
      <c r="A219" s="10">
        <v>44787</v>
      </c>
      <c r="B219" s="4">
        <v>37450</v>
      </c>
    </row>
    <row r="220" spans="1:2" x14ac:dyDescent="0.3">
      <c r="A220" s="10">
        <v>44788</v>
      </c>
      <c r="B220" s="4">
        <v>15417</v>
      </c>
    </row>
    <row r="221" spans="1:2" x14ac:dyDescent="0.3">
      <c r="A221" s="10">
        <v>44789</v>
      </c>
      <c r="B221" s="4">
        <v>20268</v>
      </c>
    </row>
    <row r="222" spans="1:2" x14ac:dyDescent="0.3">
      <c r="A222" s="10">
        <v>44790</v>
      </c>
      <c r="B222" s="4">
        <v>22571</v>
      </c>
    </row>
    <row r="223" spans="1:2" x14ac:dyDescent="0.3">
      <c r="A223" s="10">
        <v>44791</v>
      </c>
      <c r="B223" s="4">
        <v>23244</v>
      </c>
    </row>
    <row r="224" spans="1:2" x14ac:dyDescent="0.3">
      <c r="A224" s="10">
        <v>44792</v>
      </c>
      <c r="B224" s="4">
        <v>46712</v>
      </c>
    </row>
    <row r="225" spans="1:2" x14ac:dyDescent="0.3">
      <c r="A225" s="10">
        <v>44793</v>
      </c>
      <c r="B225" s="4">
        <v>74776</v>
      </c>
    </row>
    <row r="226" spans="1:2" x14ac:dyDescent="0.3">
      <c r="A226" s="10">
        <v>44794</v>
      </c>
      <c r="B226" s="4">
        <v>93008</v>
      </c>
    </row>
    <row r="227" spans="1:2" x14ac:dyDescent="0.3">
      <c r="A227" s="10">
        <v>44795</v>
      </c>
      <c r="B227" s="4">
        <v>75342</v>
      </c>
    </row>
    <row r="228" spans="1:2" x14ac:dyDescent="0.3">
      <c r="A228" s="10">
        <v>44796</v>
      </c>
      <c r="B228" s="4">
        <v>79892</v>
      </c>
    </row>
    <row r="229" spans="1:2" x14ac:dyDescent="0.3">
      <c r="A229" s="10">
        <v>44797</v>
      </c>
      <c r="B229" s="4">
        <v>66216</v>
      </c>
    </row>
    <row r="230" spans="1:2" x14ac:dyDescent="0.3">
      <c r="A230" s="10">
        <v>44798</v>
      </c>
      <c r="B230" s="4">
        <v>55837</v>
      </c>
    </row>
    <row r="231" spans="1:2" x14ac:dyDescent="0.3">
      <c r="A231" s="10">
        <v>44799</v>
      </c>
      <c r="B231" s="4">
        <v>51082</v>
      </c>
    </row>
    <row r="232" spans="1:2" x14ac:dyDescent="0.3">
      <c r="A232" s="10">
        <v>44800</v>
      </c>
      <c r="B232" s="4">
        <v>32840</v>
      </c>
    </row>
    <row r="233" spans="1:2" x14ac:dyDescent="0.3">
      <c r="A233" s="10">
        <v>44801</v>
      </c>
      <c r="B233" s="4">
        <v>41645</v>
      </c>
    </row>
    <row r="234" spans="1:2" x14ac:dyDescent="0.3">
      <c r="A234" s="10">
        <v>44802</v>
      </c>
      <c r="B234" s="4">
        <v>53854</v>
      </c>
    </row>
    <row r="235" spans="1:2" x14ac:dyDescent="0.3">
      <c r="A235" s="10">
        <v>44803</v>
      </c>
      <c r="B235" s="4">
        <v>57294</v>
      </c>
    </row>
    <row r="236" spans="1:2" x14ac:dyDescent="0.3">
      <c r="A236" s="10">
        <v>44804</v>
      </c>
      <c r="B236" s="4">
        <v>52790</v>
      </c>
    </row>
    <row r="237" spans="1:2" x14ac:dyDescent="0.3">
      <c r="A237" s="10">
        <v>44805</v>
      </c>
      <c r="B237" s="4">
        <v>31149</v>
      </c>
    </row>
    <row r="238" spans="1:2" x14ac:dyDescent="0.3">
      <c r="A238" s="10">
        <v>44806</v>
      </c>
      <c r="B238" s="4">
        <v>37829</v>
      </c>
    </row>
    <row r="239" spans="1:2" x14ac:dyDescent="0.3">
      <c r="A239" s="10">
        <v>44807</v>
      </c>
      <c r="B239" s="4">
        <v>22786</v>
      </c>
    </row>
    <row r="240" spans="1:2" x14ac:dyDescent="0.3">
      <c r="A240" s="10">
        <v>44808</v>
      </c>
      <c r="B240" s="4">
        <v>18282</v>
      </c>
    </row>
    <row r="241" spans="1:2" x14ac:dyDescent="0.3">
      <c r="A241" s="10">
        <v>44809</v>
      </c>
      <c r="B241" s="4">
        <v>17868</v>
      </c>
    </row>
    <row r="242" spans="1:2" x14ac:dyDescent="0.3">
      <c r="A242" s="10">
        <v>44810</v>
      </c>
      <c r="B242" s="4">
        <v>14740</v>
      </c>
    </row>
    <row r="243" spans="1:2" x14ac:dyDescent="0.3">
      <c r="A243" s="10">
        <v>44811</v>
      </c>
      <c r="B243" s="4">
        <v>9524</v>
      </c>
    </row>
    <row r="244" spans="1:2" x14ac:dyDescent="0.3">
      <c r="A244" s="10">
        <v>44812</v>
      </c>
      <c r="B244" s="4">
        <v>6040</v>
      </c>
    </row>
    <row r="245" spans="1:2" x14ac:dyDescent="0.3">
      <c r="A245" s="10">
        <v>44813</v>
      </c>
      <c r="B245" s="4">
        <v>3515</v>
      </c>
    </row>
    <row r="246" spans="1:2" x14ac:dyDescent="0.3">
      <c r="A246" s="10">
        <v>44814</v>
      </c>
      <c r="B246" s="4">
        <v>16348</v>
      </c>
    </row>
    <row r="247" spans="1:2" x14ac:dyDescent="0.3">
      <c r="A247" s="10">
        <v>44815</v>
      </c>
      <c r="B247" s="4">
        <v>11740</v>
      </c>
    </row>
    <row r="248" spans="1:2" x14ac:dyDescent="0.3">
      <c r="A248" s="10">
        <v>44816</v>
      </c>
      <c r="B248" s="4">
        <v>13732</v>
      </c>
    </row>
    <row r="249" spans="1:2" x14ac:dyDescent="0.3">
      <c r="A249" s="10">
        <v>44817</v>
      </c>
      <c r="B249" s="4">
        <v>8884</v>
      </c>
    </row>
    <row r="250" spans="1:2" x14ac:dyDescent="0.3">
      <c r="A250" s="10">
        <v>44818</v>
      </c>
      <c r="B250" s="4">
        <v>4684</v>
      </c>
    </row>
    <row r="251" spans="1:2" x14ac:dyDescent="0.3">
      <c r="A251" s="10">
        <v>44819</v>
      </c>
      <c r="B251" s="4">
        <v>36445</v>
      </c>
    </row>
    <row r="252" spans="1:2" x14ac:dyDescent="0.3">
      <c r="A252" s="10">
        <v>44820</v>
      </c>
      <c r="B252" s="4">
        <v>22592</v>
      </c>
    </row>
    <row r="253" spans="1:2" x14ac:dyDescent="0.3">
      <c r="A253" s="10">
        <v>44821</v>
      </c>
      <c r="B253" s="4">
        <v>24188</v>
      </c>
    </row>
    <row r="254" spans="1:2" x14ac:dyDescent="0.3">
      <c r="A254" s="10">
        <v>44822</v>
      </c>
      <c r="B254" s="4">
        <v>19162</v>
      </c>
    </row>
    <row r="255" spans="1:2" x14ac:dyDescent="0.3">
      <c r="A255" s="10">
        <v>44823</v>
      </c>
      <c r="B255" s="4">
        <v>24017</v>
      </c>
    </row>
    <row r="256" spans="1:2" x14ac:dyDescent="0.3">
      <c r="A256" s="10">
        <v>44824</v>
      </c>
      <c r="B256" s="4">
        <v>47147</v>
      </c>
    </row>
    <row r="257" spans="1:2" x14ac:dyDescent="0.3">
      <c r="A257" s="10">
        <v>44825</v>
      </c>
      <c r="B257" s="4">
        <v>55624</v>
      </c>
    </row>
    <row r="258" spans="1:2" x14ac:dyDescent="0.3">
      <c r="A258" s="10">
        <v>44826</v>
      </c>
      <c r="B258" s="4">
        <v>24424</v>
      </c>
    </row>
    <row r="259" spans="1:2" x14ac:dyDescent="0.3">
      <c r="A259" s="10">
        <v>44827</v>
      </c>
      <c r="B259" s="4">
        <v>12786</v>
      </c>
    </row>
    <row r="260" spans="1:2" x14ac:dyDescent="0.3">
      <c r="A260" s="10">
        <v>44828</v>
      </c>
      <c r="B260" s="4">
        <v>13574</v>
      </c>
    </row>
    <row r="261" spans="1:2" x14ac:dyDescent="0.3">
      <c r="A261" s="10">
        <v>44829</v>
      </c>
      <c r="B261" s="4">
        <v>13818</v>
      </c>
    </row>
    <row r="262" spans="1:2" x14ac:dyDescent="0.3">
      <c r="A262" s="10">
        <v>44830</v>
      </c>
      <c r="B262" s="4">
        <v>10877</v>
      </c>
    </row>
    <row r="263" spans="1:2" x14ac:dyDescent="0.3">
      <c r="A263" s="10">
        <v>44831</v>
      </c>
      <c r="B263" s="4">
        <v>21301</v>
      </c>
    </row>
    <row r="264" spans="1:2" x14ac:dyDescent="0.3">
      <c r="A264" s="10">
        <v>44832</v>
      </c>
      <c r="B264" s="4">
        <v>15398</v>
      </c>
    </row>
    <row r="265" spans="1:2" x14ac:dyDescent="0.3">
      <c r="A265" s="10">
        <v>44833</v>
      </c>
      <c r="B265" s="4">
        <v>13871</v>
      </c>
    </row>
    <row r="266" spans="1:2" x14ac:dyDescent="0.3">
      <c r="A266" s="10">
        <v>44834</v>
      </c>
      <c r="B266" s="4">
        <v>19857</v>
      </c>
    </row>
    <row r="267" spans="1:2" x14ac:dyDescent="0.3">
      <c r="A267" s="10">
        <v>44835</v>
      </c>
      <c r="B267" s="4">
        <v>20804</v>
      </c>
    </row>
    <row r="268" spans="1:2" x14ac:dyDescent="0.3">
      <c r="A268" s="10">
        <v>44836</v>
      </c>
      <c r="B268" s="4">
        <v>29154</v>
      </c>
    </row>
    <row r="269" spans="1:2" x14ac:dyDescent="0.3">
      <c r="A269" s="10">
        <v>44837</v>
      </c>
      <c r="B269" s="4">
        <v>47324</v>
      </c>
    </row>
    <row r="270" spans="1:2" x14ac:dyDescent="0.3">
      <c r="A270" s="10">
        <v>44838</v>
      </c>
      <c r="B270" s="4">
        <v>40118</v>
      </c>
    </row>
    <row r="271" spans="1:2" x14ac:dyDescent="0.3">
      <c r="A271" s="10">
        <v>44839</v>
      </c>
      <c r="B271" s="4">
        <v>46622</v>
      </c>
    </row>
    <row r="272" spans="1:2" x14ac:dyDescent="0.3">
      <c r="A272" s="10">
        <v>44840</v>
      </c>
      <c r="B272" s="4">
        <v>32316</v>
      </c>
    </row>
    <row r="273" spans="1:2" x14ac:dyDescent="0.3">
      <c r="A273" s="10">
        <v>44841</v>
      </c>
      <c r="B273" s="4">
        <v>38824</v>
      </c>
    </row>
    <row r="274" spans="1:2" x14ac:dyDescent="0.3">
      <c r="A274" s="10">
        <v>44842</v>
      </c>
      <c r="B274" s="4">
        <v>35390</v>
      </c>
    </row>
    <row r="275" spans="1:2" x14ac:dyDescent="0.3">
      <c r="A275" s="10">
        <v>44843</v>
      </c>
      <c r="B275" s="4">
        <v>25740</v>
      </c>
    </row>
    <row r="276" spans="1:2" x14ac:dyDescent="0.3">
      <c r="A276" s="10">
        <v>44844</v>
      </c>
      <c r="B276" s="4">
        <v>15019</v>
      </c>
    </row>
    <row r="277" spans="1:2" x14ac:dyDescent="0.3">
      <c r="A277" s="10">
        <v>44845</v>
      </c>
      <c r="B277" s="4">
        <v>14003</v>
      </c>
    </row>
    <row r="278" spans="1:2" x14ac:dyDescent="0.3">
      <c r="A278" s="10">
        <v>44846</v>
      </c>
      <c r="B278" s="4">
        <v>14153</v>
      </c>
    </row>
    <row r="279" spans="1:2" x14ac:dyDescent="0.3">
      <c r="A279" s="10">
        <v>44847</v>
      </c>
      <c r="B279" s="4">
        <v>13349</v>
      </c>
    </row>
    <row r="280" spans="1:2" x14ac:dyDescent="0.3">
      <c r="A280" s="10">
        <v>44848</v>
      </c>
      <c r="B280" s="4">
        <v>12637</v>
      </c>
    </row>
    <row r="281" spans="1:2" x14ac:dyDescent="0.3">
      <c r="A281" s="10">
        <v>44849</v>
      </c>
      <c r="B281" s="4">
        <v>11026</v>
      </c>
    </row>
    <row r="282" spans="1:2" x14ac:dyDescent="0.3">
      <c r="A282" s="10">
        <v>44850</v>
      </c>
      <c r="B282" s="4">
        <v>8556</v>
      </c>
    </row>
    <row r="283" spans="1:2" x14ac:dyDescent="0.3">
      <c r="A283" s="10">
        <v>44851</v>
      </c>
      <c r="B283" s="4">
        <v>10226</v>
      </c>
    </row>
    <row r="284" spans="1:2" x14ac:dyDescent="0.3">
      <c r="A284" s="10">
        <v>44852</v>
      </c>
      <c r="B284" s="4">
        <v>6960</v>
      </c>
    </row>
    <row r="285" spans="1:2" x14ac:dyDescent="0.3">
      <c r="A285" s="10">
        <v>44853</v>
      </c>
      <c r="B285" s="4">
        <v>11653</v>
      </c>
    </row>
    <row r="286" spans="1:2" x14ac:dyDescent="0.3">
      <c r="A286" s="10">
        <v>44854</v>
      </c>
      <c r="B286" s="4">
        <v>7658</v>
      </c>
    </row>
    <row r="287" spans="1:2" x14ac:dyDescent="0.3">
      <c r="A287" s="10">
        <v>44855</v>
      </c>
      <c r="B287" s="4">
        <v>8206</v>
      </c>
    </row>
    <row r="288" spans="1:2" x14ac:dyDescent="0.3">
      <c r="A288" s="10">
        <v>44856</v>
      </c>
      <c r="B288" s="4">
        <v>4785</v>
      </c>
    </row>
    <row r="289" spans="1:2" x14ac:dyDescent="0.3">
      <c r="A289" s="10">
        <v>44857</v>
      </c>
      <c r="B289" s="4">
        <v>11779</v>
      </c>
    </row>
    <row r="290" spans="1:2" x14ac:dyDescent="0.3">
      <c r="A290" s="10">
        <v>44858</v>
      </c>
      <c r="B290" s="4">
        <v>24779</v>
      </c>
    </row>
    <row r="291" spans="1:2" x14ac:dyDescent="0.3">
      <c r="A291" s="10">
        <v>44859</v>
      </c>
      <c r="B291" s="4">
        <v>18095</v>
      </c>
    </row>
    <row r="292" spans="1:2" x14ac:dyDescent="0.3">
      <c r="A292" s="10">
        <v>44860</v>
      </c>
      <c r="B292" s="4">
        <v>16019</v>
      </c>
    </row>
    <row r="293" spans="1:2" x14ac:dyDescent="0.3">
      <c r="A293" s="10">
        <v>44861</v>
      </c>
      <c r="B293" s="4">
        <v>9439</v>
      </c>
    </row>
    <row r="294" spans="1:2" x14ac:dyDescent="0.3">
      <c r="A294" s="10">
        <v>44862</v>
      </c>
      <c r="B294" s="4">
        <v>9853</v>
      </c>
    </row>
    <row r="295" spans="1:2" x14ac:dyDescent="0.3">
      <c r="A295" s="10">
        <v>44863</v>
      </c>
      <c r="B295" s="4">
        <v>10350</v>
      </c>
    </row>
    <row r="296" spans="1:2" x14ac:dyDescent="0.3">
      <c r="A296" s="10">
        <v>44864</v>
      </c>
      <c r="B296" s="4">
        <v>9387</v>
      </c>
    </row>
    <row r="297" spans="1:2" x14ac:dyDescent="0.3">
      <c r="A297" s="10">
        <v>44865</v>
      </c>
      <c r="B297" s="4">
        <v>9187</v>
      </c>
    </row>
    <row r="298" spans="1:2" x14ac:dyDescent="0.3">
      <c r="A298" s="10">
        <v>44866</v>
      </c>
      <c r="B298" s="4">
        <v>13581</v>
      </c>
    </row>
    <row r="299" spans="1:2" x14ac:dyDescent="0.3">
      <c r="A299" s="10">
        <v>44867</v>
      </c>
      <c r="B299" s="4">
        <v>9211</v>
      </c>
    </row>
    <row r="300" spans="1:2" x14ac:dyDescent="0.3">
      <c r="A300" s="10">
        <v>44868</v>
      </c>
      <c r="B300" s="4">
        <v>11680</v>
      </c>
    </row>
    <row r="301" spans="1:2" x14ac:dyDescent="0.3">
      <c r="A301" s="10">
        <v>44869</v>
      </c>
      <c r="B301" s="4">
        <v>10912</v>
      </c>
    </row>
    <row r="302" spans="1:2" x14ac:dyDescent="0.3">
      <c r="A302" s="10">
        <v>44870</v>
      </c>
      <c r="B302" s="4">
        <v>10489</v>
      </c>
    </row>
    <row r="303" spans="1:2" x14ac:dyDescent="0.3">
      <c r="A303" s="10">
        <v>44871</v>
      </c>
      <c r="B303" s="4">
        <v>11082</v>
      </c>
    </row>
    <row r="304" spans="1:2" x14ac:dyDescent="0.3">
      <c r="A304" s="10">
        <v>44872</v>
      </c>
      <c r="B304" s="4">
        <v>10833</v>
      </c>
    </row>
    <row r="305" spans="1:2" x14ac:dyDescent="0.3">
      <c r="A305" s="10">
        <v>44873</v>
      </c>
      <c r="B305" s="4">
        <v>9822</v>
      </c>
    </row>
    <row r="306" spans="1:2" x14ac:dyDescent="0.3">
      <c r="A306" s="10">
        <v>44874</v>
      </c>
      <c r="B306" s="4">
        <v>8435</v>
      </c>
    </row>
    <row r="307" spans="1:2" x14ac:dyDescent="0.3">
      <c r="A307" s="10">
        <v>44875</v>
      </c>
      <c r="B307" s="4">
        <v>8328</v>
      </c>
    </row>
    <row r="308" spans="1:2" x14ac:dyDescent="0.3">
      <c r="A308" s="10">
        <v>44876</v>
      </c>
      <c r="B308" s="4">
        <v>9911</v>
      </c>
    </row>
    <row r="309" spans="1:2" x14ac:dyDescent="0.3">
      <c r="A309" s="10">
        <v>44877</v>
      </c>
      <c r="B309" s="4">
        <v>10026</v>
      </c>
    </row>
    <row r="310" spans="1:2" x14ac:dyDescent="0.3">
      <c r="A310" s="10">
        <v>44878</v>
      </c>
      <c r="B310" s="4">
        <v>8455</v>
      </c>
    </row>
    <row r="311" spans="1:2" x14ac:dyDescent="0.3">
      <c r="A311" s="10">
        <v>44879</v>
      </c>
      <c r="B311" s="4">
        <v>19825</v>
      </c>
    </row>
    <row r="312" spans="1:2" x14ac:dyDescent="0.3">
      <c r="A312" s="10">
        <v>44880</v>
      </c>
      <c r="B312" s="4">
        <v>12745</v>
      </c>
    </row>
    <row r="313" spans="1:2" x14ac:dyDescent="0.3">
      <c r="A313" s="10">
        <v>44881</v>
      </c>
      <c r="B313" s="4">
        <v>20277</v>
      </c>
    </row>
    <row r="314" spans="1:2" x14ac:dyDescent="0.3">
      <c r="A314" s="10">
        <v>44882</v>
      </c>
      <c r="B314" s="4">
        <v>12830</v>
      </c>
    </row>
    <row r="315" spans="1:2" x14ac:dyDescent="0.3">
      <c r="A315" s="10">
        <v>44883</v>
      </c>
      <c r="B315" s="4">
        <v>19931</v>
      </c>
    </row>
    <row r="316" spans="1:2" x14ac:dyDescent="0.3">
      <c r="A316" s="10">
        <v>44884</v>
      </c>
      <c r="B316" s="4">
        <v>9698</v>
      </c>
    </row>
    <row r="317" spans="1:2" x14ac:dyDescent="0.3">
      <c r="A317" s="10">
        <v>44885</v>
      </c>
      <c r="B317" s="4">
        <v>7689</v>
      </c>
    </row>
    <row r="318" spans="1:2" x14ac:dyDescent="0.3">
      <c r="A318" s="10">
        <v>44886</v>
      </c>
      <c r="B318" s="4">
        <v>9661</v>
      </c>
    </row>
    <row r="319" spans="1:2" x14ac:dyDescent="0.3">
      <c r="A319" s="10">
        <v>44887</v>
      </c>
      <c r="B319" s="4">
        <v>8073</v>
      </c>
    </row>
    <row r="320" spans="1:2" x14ac:dyDescent="0.3">
      <c r="A320" s="10">
        <v>44888</v>
      </c>
      <c r="B320" s="4">
        <v>9117</v>
      </c>
    </row>
    <row r="321" spans="1:2" x14ac:dyDescent="0.3">
      <c r="A321" s="10">
        <v>44889</v>
      </c>
      <c r="B321" s="4">
        <v>6012</v>
      </c>
    </row>
    <row r="322" spans="1:2" x14ac:dyDescent="0.3">
      <c r="A322" s="10">
        <v>44890</v>
      </c>
      <c r="B322" s="4">
        <v>8298</v>
      </c>
    </row>
    <row r="323" spans="1:2" x14ac:dyDescent="0.3">
      <c r="A323" s="10">
        <v>44891</v>
      </c>
      <c r="B323" s="4">
        <v>19326</v>
      </c>
    </row>
    <row r="324" spans="1:2" x14ac:dyDescent="0.3">
      <c r="A324" s="10">
        <v>44892</v>
      </c>
      <c r="B324" s="4">
        <v>6687</v>
      </c>
    </row>
    <row r="325" spans="1:2" x14ac:dyDescent="0.3">
      <c r="A325" s="10">
        <v>44893</v>
      </c>
      <c r="B325" s="4">
        <v>23559</v>
      </c>
    </row>
    <row r="326" spans="1:2" x14ac:dyDescent="0.3">
      <c r="A326" s="10">
        <v>44894</v>
      </c>
      <c r="B326" s="4">
        <v>15266</v>
      </c>
    </row>
    <row r="327" spans="1:2" x14ac:dyDescent="0.3">
      <c r="A327" s="10">
        <v>44895</v>
      </c>
      <c r="B327" s="4">
        <v>24547</v>
      </c>
    </row>
    <row r="328" spans="1:2" x14ac:dyDescent="0.3">
      <c r="A328" s="10">
        <v>44896</v>
      </c>
      <c r="B328" s="4">
        <v>35414</v>
      </c>
    </row>
    <row r="329" spans="1:2" x14ac:dyDescent="0.3">
      <c r="A329" s="10">
        <v>44897</v>
      </c>
      <c r="B329" s="4">
        <v>30583</v>
      </c>
    </row>
    <row r="330" spans="1:2" x14ac:dyDescent="0.3">
      <c r="A330" s="10">
        <v>44898</v>
      </c>
      <c r="B330" s="4">
        <v>32112</v>
      </c>
    </row>
    <row r="331" spans="1:2" x14ac:dyDescent="0.3">
      <c r="A331" s="10">
        <v>44899</v>
      </c>
      <c r="B331" s="4">
        <v>30851</v>
      </c>
    </row>
    <row r="332" spans="1:2" x14ac:dyDescent="0.3">
      <c r="A332" s="10">
        <v>44900</v>
      </c>
      <c r="B332" s="4">
        <v>39611</v>
      </c>
    </row>
    <row r="333" spans="1:2" x14ac:dyDescent="0.3">
      <c r="A333" s="10">
        <v>44901</v>
      </c>
      <c r="B333" s="4">
        <v>62370</v>
      </c>
    </row>
    <row r="334" spans="1:2" x14ac:dyDescent="0.3">
      <c r="A334" s="10">
        <v>44902</v>
      </c>
      <c r="B334" s="4">
        <v>66801</v>
      </c>
    </row>
    <row r="335" spans="1:2" x14ac:dyDescent="0.3">
      <c r="A335" s="10">
        <v>44903</v>
      </c>
      <c r="B335" s="4">
        <v>51602</v>
      </c>
    </row>
    <row r="336" spans="1:2" x14ac:dyDescent="0.3">
      <c r="A336" s="10">
        <v>44904</v>
      </c>
      <c r="B336" s="4">
        <v>39309</v>
      </c>
    </row>
    <row r="337" spans="1:2" x14ac:dyDescent="0.3">
      <c r="A337" s="10">
        <v>44905</v>
      </c>
      <c r="B337" s="4">
        <v>39655</v>
      </c>
    </row>
    <row r="338" spans="1:2" x14ac:dyDescent="0.3">
      <c r="A338" s="10">
        <v>44906</v>
      </c>
      <c r="B338" s="4">
        <v>38036</v>
      </c>
    </row>
    <row r="339" spans="1:2" x14ac:dyDescent="0.3">
      <c r="A339" s="10">
        <v>44907</v>
      </c>
      <c r="B339" s="4">
        <v>32650</v>
      </c>
    </row>
    <row r="340" spans="1:2" x14ac:dyDescent="0.3">
      <c r="A340" s="10">
        <v>44908</v>
      </c>
      <c r="B340" s="4">
        <v>29979</v>
      </c>
    </row>
    <row r="341" spans="1:2" x14ac:dyDescent="0.3">
      <c r="A341" s="10">
        <v>44909</v>
      </c>
      <c r="B341" s="4">
        <v>29539</v>
      </c>
    </row>
    <row r="342" spans="1:2" x14ac:dyDescent="0.3">
      <c r="A342" s="10">
        <v>44910</v>
      </c>
      <c r="B342" s="4">
        <v>49355</v>
      </c>
    </row>
    <row r="343" spans="1:2" x14ac:dyDescent="0.3">
      <c r="A343" s="10">
        <v>44911</v>
      </c>
      <c r="B343" s="4">
        <v>48435</v>
      </c>
    </row>
    <row r="344" spans="1:2" x14ac:dyDescent="0.3">
      <c r="A344" s="10">
        <v>44912</v>
      </c>
      <c r="B344" s="4">
        <v>40130</v>
      </c>
    </row>
    <row r="345" spans="1:2" x14ac:dyDescent="0.3">
      <c r="A345" s="10">
        <v>44913</v>
      </c>
      <c r="B345" s="4">
        <v>49953</v>
      </c>
    </row>
    <row r="346" spans="1:2" x14ac:dyDescent="0.3">
      <c r="A346" s="10">
        <v>44914</v>
      </c>
      <c r="B346" s="4">
        <v>75025</v>
      </c>
    </row>
    <row r="347" spans="1:2" x14ac:dyDescent="0.3">
      <c r="A347" s="10">
        <v>44915</v>
      </c>
      <c r="B347" s="4">
        <v>88250</v>
      </c>
    </row>
    <row r="348" spans="1:2" x14ac:dyDescent="0.3">
      <c r="A348" s="10">
        <v>44916</v>
      </c>
      <c r="B348" s="4">
        <v>83710</v>
      </c>
    </row>
    <row r="349" spans="1:2" x14ac:dyDescent="0.3">
      <c r="A349" s="10">
        <v>44917</v>
      </c>
      <c r="B349" s="4">
        <v>73061</v>
      </c>
    </row>
    <row r="350" spans="1:2" x14ac:dyDescent="0.3">
      <c r="A350" s="10">
        <v>44918</v>
      </c>
      <c r="B350" s="4">
        <v>79516</v>
      </c>
    </row>
    <row r="351" spans="1:2" x14ac:dyDescent="0.3">
      <c r="A351" s="10">
        <v>44919</v>
      </c>
      <c r="B351" s="4">
        <v>68559</v>
      </c>
    </row>
    <row r="352" spans="1:2" x14ac:dyDescent="0.3">
      <c r="A352" s="10">
        <v>44920</v>
      </c>
      <c r="B352" s="4">
        <v>81265</v>
      </c>
    </row>
    <row r="353" spans="1:2" x14ac:dyDescent="0.3">
      <c r="A353" s="10">
        <v>44921</v>
      </c>
      <c r="B353" s="4">
        <v>87274</v>
      </c>
    </row>
    <row r="354" spans="1:2" x14ac:dyDescent="0.3">
      <c r="A354" s="10">
        <v>44922</v>
      </c>
      <c r="B354" s="4">
        <v>90302</v>
      </c>
    </row>
    <row r="355" spans="1:2" x14ac:dyDescent="0.3">
      <c r="A355" s="10">
        <v>44923</v>
      </c>
      <c r="B355" s="4">
        <v>89972</v>
      </c>
    </row>
    <row r="356" spans="1:2" x14ac:dyDescent="0.3">
      <c r="A356" s="10">
        <v>44924</v>
      </c>
      <c r="B356" s="4">
        <v>73967</v>
      </c>
    </row>
    <row r="357" spans="1:2" x14ac:dyDescent="0.3">
      <c r="A357" s="10">
        <v>44925</v>
      </c>
      <c r="B357" s="4">
        <v>80209</v>
      </c>
    </row>
    <row r="358" spans="1:2" x14ac:dyDescent="0.3">
      <c r="A358" s="10">
        <v>44926</v>
      </c>
      <c r="B358" s="4">
        <v>53681</v>
      </c>
    </row>
    <row r="359" spans="1:2" x14ac:dyDescent="0.3">
      <c r="A359" s="10">
        <v>44927</v>
      </c>
      <c r="B359" s="4">
        <v>46612</v>
      </c>
    </row>
    <row r="360" spans="1:2" x14ac:dyDescent="0.3">
      <c r="A360" s="10">
        <v>44928</v>
      </c>
      <c r="B360" s="4">
        <v>45428</v>
      </c>
    </row>
    <row r="361" spans="1:2" x14ac:dyDescent="0.3">
      <c r="A361" s="10">
        <v>44929</v>
      </c>
      <c r="B361" s="4">
        <v>48226</v>
      </c>
    </row>
    <row r="362" spans="1:2" x14ac:dyDescent="0.3">
      <c r="A362" s="10">
        <v>44930</v>
      </c>
      <c r="B362" s="4">
        <v>42266</v>
      </c>
    </row>
    <row r="363" spans="1:2" x14ac:dyDescent="0.3">
      <c r="A363" s="10">
        <v>44931</v>
      </c>
      <c r="B363" s="4">
        <v>34559</v>
      </c>
    </row>
    <row r="364" spans="1:2" x14ac:dyDescent="0.3">
      <c r="A364" s="10">
        <v>44932</v>
      </c>
      <c r="B364" s="4">
        <v>31635</v>
      </c>
    </row>
    <row r="365" spans="1:2" x14ac:dyDescent="0.3">
      <c r="A365" s="10">
        <v>44933</v>
      </c>
      <c r="B365" s="4">
        <v>31593</v>
      </c>
    </row>
    <row r="366" spans="1:2" x14ac:dyDescent="0.3">
      <c r="A366" s="10">
        <v>44934</v>
      </c>
      <c r="B366" s="4">
        <v>25577</v>
      </c>
    </row>
    <row r="367" spans="1:2" x14ac:dyDescent="0.3">
      <c r="A367" s="10">
        <v>44935</v>
      </c>
      <c r="B367" s="4">
        <v>22213</v>
      </c>
    </row>
    <row r="368" spans="1:2" x14ac:dyDescent="0.3">
      <c r="A368" s="10">
        <v>44936</v>
      </c>
      <c r="B368" s="4">
        <v>22909</v>
      </c>
    </row>
    <row r="369" spans="1:2" x14ac:dyDescent="0.3">
      <c r="A369" s="10">
        <v>44937</v>
      </c>
      <c r="B369" s="4">
        <v>19496</v>
      </c>
    </row>
    <row r="370" spans="1:2" x14ac:dyDescent="0.3">
      <c r="A370" s="10">
        <v>44938</v>
      </c>
      <c r="B370" s="4">
        <v>20459</v>
      </c>
    </row>
    <row r="371" spans="1:2" x14ac:dyDescent="0.3">
      <c r="A371" s="10">
        <v>44939</v>
      </c>
      <c r="B371" s="4">
        <v>18941</v>
      </c>
    </row>
    <row r="372" spans="1:2" x14ac:dyDescent="0.3">
      <c r="A372" s="10">
        <v>44940</v>
      </c>
      <c r="B372" s="4">
        <v>17122</v>
      </c>
    </row>
    <row r="373" spans="1:2" x14ac:dyDescent="0.3">
      <c r="A373" s="10">
        <v>44941</v>
      </c>
      <c r="B373" s="4">
        <v>15259</v>
      </c>
    </row>
    <row r="374" spans="1:2" x14ac:dyDescent="0.3">
      <c r="A374" s="10">
        <v>44942</v>
      </c>
      <c r="B374" s="4">
        <v>30096</v>
      </c>
    </row>
    <row r="375" spans="1:2" x14ac:dyDescent="0.3">
      <c r="A375" s="10">
        <v>44943</v>
      </c>
      <c r="B375" s="4">
        <v>16417</v>
      </c>
    </row>
    <row r="376" spans="1:2" x14ac:dyDescent="0.3">
      <c r="A376" s="10">
        <v>44944</v>
      </c>
      <c r="B376" s="4">
        <v>35283</v>
      </c>
    </row>
    <row r="377" spans="1:2" x14ac:dyDescent="0.3">
      <c r="A377" s="10">
        <v>44945</v>
      </c>
      <c r="B377" s="4">
        <v>14660</v>
      </c>
    </row>
    <row r="378" spans="1:2" x14ac:dyDescent="0.3">
      <c r="A378" s="10">
        <v>44946</v>
      </c>
      <c r="B378" s="4">
        <v>23009</v>
      </c>
    </row>
    <row r="379" spans="1:2" x14ac:dyDescent="0.3">
      <c r="A379" s="10">
        <v>44947</v>
      </c>
      <c r="B379" s="4">
        <v>26388</v>
      </c>
    </row>
    <row r="380" spans="1:2" x14ac:dyDescent="0.3">
      <c r="A380" s="10">
        <v>44948</v>
      </c>
      <c r="B380" s="4">
        <v>41960</v>
      </c>
    </row>
    <row r="381" spans="1:2" x14ac:dyDescent="0.3">
      <c r="A381" s="10">
        <v>44949</v>
      </c>
      <c r="B381" s="4">
        <v>18761</v>
      </c>
    </row>
    <row r="382" spans="1:2" x14ac:dyDescent="0.3">
      <c r="A382" s="10">
        <v>44950</v>
      </c>
      <c r="B382" s="4">
        <v>47536</v>
      </c>
    </row>
    <row r="383" spans="1:2" x14ac:dyDescent="0.3">
      <c r="A383" s="10">
        <v>44951</v>
      </c>
      <c r="B383" s="4">
        <v>22538</v>
      </c>
    </row>
    <row r="384" spans="1:2" x14ac:dyDescent="0.3">
      <c r="A384" s="10">
        <v>44952</v>
      </c>
      <c r="B384" s="4">
        <v>32494</v>
      </c>
    </row>
    <row r="385" spans="1:2" x14ac:dyDescent="0.3">
      <c r="A385" s="10">
        <v>44953</v>
      </c>
      <c r="B385" s="4">
        <v>16880</v>
      </c>
    </row>
    <row r="386" spans="1:2" x14ac:dyDescent="0.3">
      <c r="A386" s="10">
        <v>44954</v>
      </c>
      <c r="B386" s="4">
        <v>27016</v>
      </c>
    </row>
    <row r="387" spans="1:2" x14ac:dyDescent="0.3">
      <c r="A387" s="10">
        <v>44955</v>
      </c>
      <c r="B387" s="4">
        <v>17937</v>
      </c>
    </row>
    <row r="388" spans="1:2" x14ac:dyDescent="0.3">
      <c r="A388" s="10">
        <v>44956</v>
      </c>
      <c r="B388" s="4">
        <v>36689</v>
      </c>
    </row>
    <row r="389" spans="1:2" x14ac:dyDescent="0.3">
      <c r="A389" s="10">
        <v>44957</v>
      </c>
      <c r="B389" s="4">
        <v>14542</v>
      </c>
    </row>
    <row r="390" spans="1:2" x14ac:dyDescent="0.3">
      <c r="A390" s="10">
        <v>44958</v>
      </c>
      <c r="B390" s="4">
        <v>18567</v>
      </c>
    </row>
    <row r="391" spans="1:2" x14ac:dyDescent="0.3">
      <c r="A391" s="10">
        <v>44959</v>
      </c>
      <c r="B391" s="4">
        <v>14265</v>
      </c>
    </row>
    <row r="392" spans="1:2" x14ac:dyDescent="0.3">
      <c r="A392" s="10">
        <v>44960</v>
      </c>
      <c r="B392" s="4">
        <v>16450</v>
      </c>
    </row>
    <row r="393" spans="1:2" x14ac:dyDescent="0.3">
      <c r="A393" s="10">
        <v>44961</v>
      </c>
      <c r="B393" s="4">
        <v>16016</v>
      </c>
    </row>
    <row r="394" spans="1:2" x14ac:dyDescent="0.3">
      <c r="A394" s="10">
        <v>44962</v>
      </c>
      <c r="B394" s="4">
        <v>15320</v>
      </c>
    </row>
    <row r="395" spans="1:2" x14ac:dyDescent="0.3">
      <c r="A395" s="10">
        <v>44963</v>
      </c>
      <c r="B395" s="4">
        <v>13084</v>
      </c>
    </row>
    <row r="396" spans="1:2" x14ac:dyDescent="0.3">
      <c r="A396" s="10">
        <v>44964</v>
      </c>
      <c r="B396" s="4">
        <v>12947</v>
      </c>
    </row>
    <row r="397" spans="1:2" x14ac:dyDescent="0.3">
      <c r="A397" s="10">
        <v>44965</v>
      </c>
      <c r="B397" s="4">
        <v>24953</v>
      </c>
    </row>
    <row r="398" spans="1:2" x14ac:dyDescent="0.3">
      <c r="A398" s="10">
        <v>44966</v>
      </c>
      <c r="B398" s="4">
        <v>14073</v>
      </c>
    </row>
    <row r="399" spans="1:2" x14ac:dyDescent="0.3">
      <c r="A399" s="10">
        <v>44967</v>
      </c>
      <c r="B399" s="4">
        <v>5135</v>
      </c>
    </row>
    <row r="400" spans="1:2" x14ac:dyDescent="0.3">
      <c r="A400" s="10">
        <v>44968</v>
      </c>
      <c r="B400" s="4">
        <v>10927</v>
      </c>
    </row>
    <row r="401" spans="1:2" x14ac:dyDescent="0.3">
      <c r="A401" s="10">
        <v>44969</v>
      </c>
      <c r="B401" s="4">
        <v>13279</v>
      </c>
    </row>
    <row r="402" spans="1:2" x14ac:dyDescent="0.3">
      <c r="A402" s="10">
        <v>44970</v>
      </c>
      <c r="B402" s="4">
        <v>7768</v>
      </c>
    </row>
    <row r="403" spans="1:2" x14ac:dyDescent="0.3">
      <c r="A403" s="10">
        <v>44971</v>
      </c>
      <c r="B403" s="4">
        <v>9803</v>
      </c>
    </row>
    <row r="404" spans="1:2" x14ac:dyDescent="0.3">
      <c r="A404" s="10">
        <v>44972</v>
      </c>
      <c r="B404" s="4">
        <v>14248</v>
      </c>
    </row>
    <row r="405" spans="1:2" x14ac:dyDescent="0.3">
      <c r="A405" s="10">
        <v>44973</v>
      </c>
      <c r="B405" s="4">
        <v>11959</v>
      </c>
    </row>
    <row r="406" spans="1:2" x14ac:dyDescent="0.3">
      <c r="A406" s="10">
        <v>44974</v>
      </c>
      <c r="B406" s="4">
        <v>7123</v>
      </c>
    </row>
    <row r="407" spans="1:2" x14ac:dyDescent="0.3">
      <c r="A407" s="10">
        <v>44975</v>
      </c>
      <c r="B407" s="4">
        <v>8088</v>
      </c>
    </row>
    <row r="408" spans="1:2" x14ac:dyDescent="0.3">
      <c r="A408" s="10">
        <v>44976</v>
      </c>
      <c r="B408" s="4">
        <v>6175</v>
      </c>
    </row>
    <row r="409" spans="1:2" x14ac:dyDescent="0.3">
      <c r="A409" s="10">
        <v>44977</v>
      </c>
      <c r="B409" s="4">
        <v>8274</v>
      </c>
    </row>
    <row r="410" spans="1:2" x14ac:dyDescent="0.3">
      <c r="A410" s="10">
        <v>44978</v>
      </c>
      <c r="B410" s="4">
        <v>8569</v>
      </c>
    </row>
    <row r="411" spans="1:2" x14ac:dyDescent="0.3">
      <c r="A411" s="10">
        <v>44979</v>
      </c>
      <c r="B411" s="4">
        <v>14626</v>
      </c>
    </row>
    <row r="412" spans="1:2" x14ac:dyDescent="0.3">
      <c r="A412" s="10">
        <v>44980</v>
      </c>
      <c r="B412" s="4">
        <v>12427</v>
      </c>
    </row>
    <row r="413" spans="1:2" x14ac:dyDescent="0.3">
      <c r="A413" s="10">
        <v>44981</v>
      </c>
      <c r="B413" s="4">
        <v>5799</v>
      </c>
    </row>
    <row r="414" spans="1:2" x14ac:dyDescent="0.3">
      <c r="A414" s="10">
        <v>44982</v>
      </c>
      <c r="B414" s="4">
        <v>14537</v>
      </c>
    </row>
    <row r="415" spans="1:2" x14ac:dyDescent="0.3">
      <c r="A415" s="10">
        <v>44983</v>
      </c>
      <c r="B415" s="4">
        <v>13187</v>
      </c>
    </row>
    <row r="416" spans="1:2" x14ac:dyDescent="0.3">
      <c r="A416" s="10">
        <v>44984</v>
      </c>
      <c r="B416" s="4">
        <v>12025</v>
      </c>
    </row>
    <row r="417" spans="1:2" x14ac:dyDescent="0.3">
      <c r="A417" s="10">
        <v>44985</v>
      </c>
      <c r="B417" s="4">
        <v>9454</v>
      </c>
    </row>
    <row r="418" spans="1:2" x14ac:dyDescent="0.3">
      <c r="A418" s="10">
        <v>44986</v>
      </c>
      <c r="B418" s="4">
        <v>45333</v>
      </c>
    </row>
    <row r="419" spans="1:2" x14ac:dyDescent="0.3">
      <c r="A419" s="10">
        <v>44987</v>
      </c>
      <c r="B419" s="4">
        <v>25792</v>
      </c>
    </row>
    <row r="420" spans="1:2" x14ac:dyDescent="0.3">
      <c r="A420" s="10">
        <v>44988</v>
      </c>
      <c r="B420" s="4">
        <v>30247</v>
      </c>
    </row>
    <row r="421" spans="1:2" x14ac:dyDescent="0.3">
      <c r="A421" s="10">
        <v>44989</v>
      </c>
      <c r="B421" s="4">
        <v>21611</v>
      </c>
    </row>
    <row r="422" spans="1:2" x14ac:dyDescent="0.3">
      <c r="A422" s="10">
        <v>44990</v>
      </c>
      <c r="B422" s="4">
        <v>21416</v>
      </c>
    </row>
    <row r="423" spans="1:2" x14ac:dyDescent="0.3">
      <c r="A423" s="10">
        <v>44991</v>
      </c>
      <c r="B423" s="4">
        <v>18954</v>
      </c>
    </row>
    <row r="424" spans="1:2" x14ac:dyDescent="0.3">
      <c r="A424" s="10">
        <v>44992</v>
      </c>
      <c r="B424" s="4">
        <v>19478</v>
      </c>
    </row>
    <row r="425" spans="1:2" x14ac:dyDescent="0.3">
      <c r="A425" s="10">
        <v>44993</v>
      </c>
      <c r="B425" s="4">
        <v>14656</v>
      </c>
    </row>
    <row r="426" spans="1:2" x14ac:dyDescent="0.3">
      <c r="A426" s="10">
        <v>44994</v>
      </c>
      <c r="B426" s="4">
        <v>17568</v>
      </c>
    </row>
    <row r="427" spans="1:2" x14ac:dyDescent="0.3">
      <c r="A427" s="10">
        <v>44995</v>
      </c>
      <c r="B427" s="4">
        <v>31855</v>
      </c>
    </row>
    <row r="428" spans="1:2" x14ac:dyDescent="0.3">
      <c r="A428" s="10">
        <v>44996</v>
      </c>
      <c r="B428" s="4">
        <v>22575</v>
      </c>
    </row>
    <row r="429" spans="1:2" x14ac:dyDescent="0.3">
      <c r="A429" s="10">
        <v>44997</v>
      </c>
      <c r="B429" s="4">
        <v>9970</v>
      </c>
    </row>
    <row r="430" spans="1:2" x14ac:dyDescent="0.3">
      <c r="A430" s="10">
        <v>44998</v>
      </c>
      <c r="B430" s="4">
        <v>19647</v>
      </c>
    </row>
    <row r="431" spans="1:2" x14ac:dyDescent="0.3">
      <c r="A431" s="10">
        <v>44999</v>
      </c>
      <c r="B431" s="4">
        <v>11301</v>
      </c>
    </row>
    <row r="432" spans="1:2" x14ac:dyDescent="0.3">
      <c r="A432" s="10">
        <v>45000</v>
      </c>
      <c r="B432" s="4">
        <v>39830</v>
      </c>
    </row>
    <row r="433" spans="1:2" x14ac:dyDescent="0.3">
      <c r="A433" s="10">
        <v>45001</v>
      </c>
      <c r="B433" s="4">
        <v>30813</v>
      </c>
    </row>
    <row r="434" spans="1:2" x14ac:dyDescent="0.3">
      <c r="A434" s="10">
        <v>45002</v>
      </c>
      <c r="B434" s="4">
        <v>24163</v>
      </c>
    </row>
    <row r="435" spans="1:2" x14ac:dyDescent="0.3">
      <c r="A435" s="10">
        <v>45003</v>
      </c>
      <c r="B435" s="4">
        <v>21989</v>
      </c>
    </row>
    <row r="436" spans="1:2" x14ac:dyDescent="0.3">
      <c r="A436" s="10">
        <v>45004</v>
      </c>
      <c r="B436" s="4">
        <v>11606</v>
      </c>
    </row>
    <row r="437" spans="1:2" x14ac:dyDescent="0.3">
      <c r="A437" s="10">
        <v>45005</v>
      </c>
      <c r="B437" s="4">
        <v>24835</v>
      </c>
    </row>
    <row r="438" spans="1:2" x14ac:dyDescent="0.3">
      <c r="A438" s="10">
        <v>45006</v>
      </c>
      <c r="B438" s="4">
        <v>29430</v>
      </c>
    </row>
    <row r="439" spans="1:2" x14ac:dyDescent="0.3">
      <c r="A439" s="10">
        <v>45007</v>
      </c>
      <c r="B439" s="4">
        <v>12958</v>
      </c>
    </row>
    <row r="440" spans="1:2" x14ac:dyDescent="0.3">
      <c r="A440" s="10">
        <v>45008</v>
      </c>
      <c r="B440" s="4">
        <v>15583</v>
      </c>
    </row>
    <row r="441" spans="1:2" x14ac:dyDescent="0.3">
      <c r="A441" s="10">
        <v>45009</v>
      </c>
      <c r="B441" s="4">
        <v>13152</v>
      </c>
    </row>
    <row r="442" spans="1:2" x14ac:dyDescent="0.3">
      <c r="A442" s="10">
        <v>45010</v>
      </c>
      <c r="B442" s="4">
        <v>13969</v>
      </c>
    </row>
    <row r="443" spans="1:2" x14ac:dyDescent="0.3">
      <c r="A443" s="10">
        <v>45011</v>
      </c>
      <c r="B443" s="4">
        <v>8820</v>
      </c>
    </row>
    <row r="444" spans="1:2" x14ac:dyDescent="0.3">
      <c r="A444" s="10">
        <v>45012</v>
      </c>
      <c r="B444" s="4">
        <v>19409</v>
      </c>
    </row>
    <row r="445" spans="1:2" x14ac:dyDescent="0.3">
      <c r="A445" s="10">
        <v>45013</v>
      </c>
      <c r="B445" s="4">
        <v>13453</v>
      </c>
    </row>
    <row r="446" spans="1:2" x14ac:dyDescent="0.3">
      <c r="A446" s="10">
        <v>45014</v>
      </c>
      <c r="B446" s="4">
        <v>15033</v>
      </c>
    </row>
    <row r="447" spans="1:2" x14ac:dyDescent="0.3">
      <c r="A447" s="10">
        <v>45015</v>
      </c>
      <c r="B447" s="4">
        <v>11399</v>
      </c>
    </row>
    <row r="448" spans="1:2" x14ac:dyDescent="0.3">
      <c r="A448" s="10">
        <v>45016</v>
      </c>
      <c r="B448" s="4">
        <v>10892</v>
      </c>
    </row>
    <row r="449" spans="1:2" x14ac:dyDescent="0.3">
      <c r="A449" s="10">
        <v>45017</v>
      </c>
      <c r="B449" s="4">
        <v>53287</v>
      </c>
    </row>
    <row r="450" spans="1:2" x14ac:dyDescent="0.3">
      <c r="A450" s="10">
        <v>45018</v>
      </c>
      <c r="B450" s="4">
        <v>19234</v>
      </c>
    </row>
    <row r="451" spans="1:2" x14ac:dyDescent="0.3">
      <c r="A451" s="10">
        <v>45019</v>
      </c>
      <c r="B451" s="4">
        <v>13231</v>
      </c>
    </row>
    <row r="452" spans="1:2" x14ac:dyDescent="0.3">
      <c r="A452" s="10">
        <v>45020</v>
      </c>
      <c r="B452" s="4">
        <v>10090</v>
      </c>
    </row>
    <row r="453" spans="1:2" x14ac:dyDescent="0.3">
      <c r="A453" s="10">
        <v>45021</v>
      </c>
      <c r="B453" s="4">
        <v>17425</v>
      </c>
    </row>
    <row r="454" spans="1:2" x14ac:dyDescent="0.3">
      <c r="A454" s="10">
        <v>45022</v>
      </c>
      <c r="B454" s="4">
        <v>19269</v>
      </c>
    </row>
    <row r="455" spans="1:2" x14ac:dyDescent="0.3">
      <c r="A455" s="10">
        <v>45023</v>
      </c>
      <c r="B455" s="4">
        <v>14805</v>
      </c>
    </row>
    <row r="456" spans="1:2" x14ac:dyDescent="0.3">
      <c r="A456" s="10">
        <v>45024</v>
      </c>
      <c r="B456" s="4">
        <v>19689</v>
      </c>
    </row>
    <row r="457" spans="1:2" x14ac:dyDescent="0.3">
      <c r="A457" s="10">
        <v>45025</v>
      </c>
      <c r="B457" s="4">
        <v>20627</v>
      </c>
    </row>
    <row r="458" spans="1:2" x14ac:dyDescent="0.3">
      <c r="A458" s="10">
        <v>45026</v>
      </c>
      <c r="B458" s="4">
        <v>10261</v>
      </c>
    </row>
    <row r="459" spans="1:2" x14ac:dyDescent="0.3">
      <c r="A459" s="10">
        <v>45027</v>
      </c>
      <c r="B459" s="4">
        <v>9437</v>
      </c>
    </row>
    <row r="460" spans="1:2" x14ac:dyDescent="0.3">
      <c r="A460" s="10">
        <v>45028</v>
      </c>
      <c r="B460" s="4">
        <v>16290</v>
      </c>
    </row>
    <row r="461" spans="1:2" x14ac:dyDescent="0.3">
      <c r="A461" s="10">
        <v>45029</v>
      </c>
      <c r="B461" s="4">
        <v>13132</v>
      </c>
    </row>
    <row r="462" spans="1:2" x14ac:dyDescent="0.3">
      <c r="A462" s="10">
        <v>45030</v>
      </c>
      <c r="B462" s="4">
        <v>7681</v>
      </c>
    </row>
    <row r="463" spans="1:2" x14ac:dyDescent="0.3">
      <c r="A463" s="10">
        <v>45031</v>
      </c>
      <c r="B463" s="4">
        <v>7970</v>
      </c>
    </row>
    <row r="464" spans="1:2" x14ac:dyDescent="0.3">
      <c r="A464" s="10">
        <v>45032</v>
      </c>
      <c r="B464" s="4">
        <v>11249</v>
      </c>
    </row>
    <row r="465" spans="1:2" x14ac:dyDescent="0.3">
      <c r="A465" s="10">
        <v>45033</v>
      </c>
      <c r="B465" s="4">
        <v>8920</v>
      </c>
    </row>
    <row r="466" spans="1:2" x14ac:dyDescent="0.3">
      <c r="A466" s="10">
        <v>45034</v>
      </c>
      <c r="B466" s="4">
        <v>15262</v>
      </c>
    </row>
    <row r="467" spans="1:2" x14ac:dyDescent="0.3">
      <c r="A467" s="10">
        <v>45035</v>
      </c>
      <c r="B467" s="4">
        <v>16960</v>
      </c>
    </row>
    <row r="468" spans="1:2" x14ac:dyDescent="0.3">
      <c r="A468" s="10">
        <v>45036</v>
      </c>
      <c r="B468" s="4">
        <v>15615</v>
      </c>
    </row>
    <row r="469" spans="1:2" x14ac:dyDescent="0.3">
      <c r="A469" s="10">
        <v>45037</v>
      </c>
      <c r="B469" s="4">
        <v>6747</v>
      </c>
    </row>
    <row r="470" spans="1:2" x14ac:dyDescent="0.3">
      <c r="A470" s="10">
        <v>45038</v>
      </c>
      <c r="B470" s="4">
        <v>8060</v>
      </c>
    </row>
    <row r="471" spans="1:2" x14ac:dyDescent="0.3">
      <c r="A471" s="10">
        <v>45039</v>
      </c>
      <c r="B471" s="4">
        <v>8212</v>
      </c>
    </row>
    <row r="472" spans="1:2" x14ac:dyDescent="0.3">
      <c r="A472" s="10">
        <v>45040</v>
      </c>
      <c r="B472" s="4">
        <v>15545</v>
      </c>
    </row>
    <row r="473" spans="1:2" x14ac:dyDescent="0.3">
      <c r="A473" s="10">
        <v>45041</v>
      </c>
      <c r="B473" s="4">
        <v>31035</v>
      </c>
    </row>
    <row r="474" spans="1:2" x14ac:dyDescent="0.3">
      <c r="A474" s="10">
        <v>45042</v>
      </c>
      <c r="B474" s="4">
        <v>32378</v>
      </c>
    </row>
    <row r="475" spans="1:2" x14ac:dyDescent="0.3">
      <c r="A475" s="10">
        <v>45043</v>
      </c>
      <c r="B475" s="4">
        <v>31429</v>
      </c>
    </row>
    <row r="476" spans="1:2" x14ac:dyDescent="0.3">
      <c r="A476" s="10">
        <v>45044</v>
      </c>
      <c r="B476" s="4">
        <v>20506</v>
      </c>
    </row>
    <row r="477" spans="1:2" x14ac:dyDescent="0.3">
      <c r="A477" s="10">
        <v>45045</v>
      </c>
      <c r="B477" s="4">
        <v>13472</v>
      </c>
    </row>
    <row r="478" spans="1:2" x14ac:dyDescent="0.3">
      <c r="A478" s="10">
        <v>45046</v>
      </c>
      <c r="B478" s="4">
        <v>27194</v>
      </c>
    </row>
    <row r="479" spans="1:2" x14ac:dyDescent="0.3">
      <c r="A479" s="10">
        <v>45047</v>
      </c>
      <c r="B479" s="4">
        <v>34448</v>
      </c>
    </row>
    <row r="480" spans="1:2" x14ac:dyDescent="0.3">
      <c r="A480" s="10">
        <v>45048</v>
      </c>
      <c r="B480" s="4">
        <v>36602</v>
      </c>
    </row>
    <row r="481" spans="1:2" x14ac:dyDescent="0.3">
      <c r="A481" s="10">
        <v>45049</v>
      </c>
      <c r="B481" s="4">
        <v>38631</v>
      </c>
    </row>
    <row r="482" spans="1:2" x14ac:dyDescent="0.3">
      <c r="A482" s="10">
        <v>45050</v>
      </c>
      <c r="B482" s="4">
        <v>33286</v>
      </c>
    </row>
    <row r="483" spans="1:2" x14ac:dyDescent="0.3">
      <c r="A483" s="10">
        <v>45051</v>
      </c>
      <c r="B483" s="4">
        <v>30533</v>
      </c>
    </row>
    <row r="484" spans="1:2" x14ac:dyDescent="0.3">
      <c r="A484" s="10">
        <v>45052</v>
      </c>
      <c r="B484" s="4">
        <v>30105</v>
      </c>
    </row>
    <row r="485" spans="1:2" x14ac:dyDescent="0.3">
      <c r="A485" s="10">
        <v>45053</v>
      </c>
      <c r="B485" s="4">
        <v>52220</v>
      </c>
    </row>
    <row r="486" spans="1:2" x14ac:dyDescent="0.3">
      <c r="A486" s="10">
        <v>45054</v>
      </c>
      <c r="B486" s="4">
        <v>44324</v>
      </c>
    </row>
    <row r="487" spans="1:2" x14ac:dyDescent="0.3">
      <c r="A487" s="10">
        <v>45055</v>
      </c>
      <c r="B487" s="4">
        <v>33778</v>
      </c>
    </row>
    <row r="488" spans="1:2" x14ac:dyDescent="0.3">
      <c r="A488" s="10">
        <v>45056</v>
      </c>
      <c r="B488" s="4">
        <v>56328</v>
      </c>
    </row>
    <row r="489" spans="1:2" x14ac:dyDescent="0.3">
      <c r="A489" s="10">
        <v>45057</v>
      </c>
      <c r="B489" s="4">
        <v>71004</v>
      </c>
    </row>
    <row r="490" spans="1:2" x14ac:dyDescent="0.3">
      <c r="A490" s="10">
        <v>45058</v>
      </c>
      <c r="B490" s="4">
        <v>122326</v>
      </c>
    </row>
    <row r="491" spans="1:2" x14ac:dyDescent="0.3">
      <c r="A491" s="10">
        <v>45059</v>
      </c>
      <c r="B491" s="4">
        <v>136843</v>
      </c>
    </row>
    <row r="492" spans="1:2" x14ac:dyDescent="0.3">
      <c r="A492" s="10">
        <v>45060</v>
      </c>
      <c r="B492" s="4">
        <v>111135</v>
      </c>
    </row>
    <row r="493" spans="1:2" x14ac:dyDescent="0.3">
      <c r="A493" s="10">
        <v>45061</v>
      </c>
      <c r="B493" s="4">
        <v>113277</v>
      </c>
    </row>
    <row r="494" spans="1:2" x14ac:dyDescent="0.3">
      <c r="A494" s="10">
        <v>45062</v>
      </c>
      <c r="B494" s="4">
        <v>145184</v>
      </c>
    </row>
    <row r="495" spans="1:2" x14ac:dyDescent="0.3">
      <c r="A495" s="10">
        <v>45063</v>
      </c>
      <c r="B495" s="4">
        <v>149297</v>
      </c>
    </row>
    <row r="496" spans="1:2" x14ac:dyDescent="0.3">
      <c r="A496" s="10">
        <v>45064</v>
      </c>
      <c r="B496" s="4">
        <v>111666</v>
      </c>
    </row>
    <row r="497" spans="1:2" x14ac:dyDescent="0.3">
      <c r="A497" s="10">
        <v>45065</v>
      </c>
      <c r="B497" s="4">
        <v>89277</v>
      </c>
    </row>
    <row r="498" spans="1:2" x14ac:dyDescent="0.3">
      <c r="A498" s="10">
        <v>45066</v>
      </c>
      <c r="B498" s="4">
        <v>88908</v>
      </c>
    </row>
    <row r="499" spans="1:2" x14ac:dyDescent="0.3">
      <c r="A499" s="10">
        <v>45067</v>
      </c>
      <c r="B499" s="4">
        <v>77750</v>
      </c>
    </row>
    <row r="500" spans="1:2" x14ac:dyDescent="0.3">
      <c r="A500" s="10">
        <v>45068</v>
      </c>
      <c r="B500" s="4">
        <v>61852</v>
      </c>
    </row>
    <row r="501" spans="1:2" x14ac:dyDescent="0.3">
      <c r="A501" s="10">
        <v>45069</v>
      </c>
      <c r="B501" s="4">
        <v>86286</v>
      </c>
    </row>
    <row r="502" spans="1:2" x14ac:dyDescent="0.3">
      <c r="A502" s="10">
        <v>45070</v>
      </c>
      <c r="B502" s="4">
        <v>72052</v>
      </c>
    </row>
    <row r="503" spans="1:2" x14ac:dyDescent="0.3">
      <c r="A503" s="10">
        <v>45071</v>
      </c>
      <c r="B503" s="4">
        <v>65697</v>
      </c>
    </row>
    <row r="504" spans="1:2" x14ac:dyDescent="0.3">
      <c r="A504" s="10">
        <v>45072</v>
      </c>
      <c r="B504" s="4">
        <v>55178</v>
      </c>
    </row>
    <row r="505" spans="1:2" x14ac:dyDescent="0.3">
      <c r="A505" s="10">
        <v>45073</v>
      </c>
      <c r="B505" s="4">
        <v>57814</v>
      </c>
    </row>
    <row r="506" spans="1:2" x14ac:dyDescent="0.3">
      <c r="A506" s="10">
        <v>45074</v>
      </c>
      <c r="B506" s="4">
        <v>57986</v>
      </c>
    </row>
    <row r="507" spans="1:2" x14ac:dyDescent="0.3">
      <c r="A507" s="10">
        <v>45075</v>
      </c>
      <c r="B507" s="4">
        <v>61982</v>
      </c>
    </row>
    <row r="508" spans="1:2" x14ac:dyDescent="0.3">
      <c r="A508" s="10">
        <v>45076</v>
      </c>
      <c r="B508" s="4">
        <v>65789</v>
      </c>
    </row>
    <row r="509" spans="1:2" x14ac:dyDescent="0.3">
      <c r="A509" s="10">
        <v>45077</v>
      </c>
      <c r="B509" s="4">
        <v>62652</v>
      </c>
    </row>
    <row r="510" spans="1:2" x14ac:dyDescent="0.3">
      <c r="A510" s="10">
        <v>45078</v>
      </c>
      <c r="B510" s="4">
        <v>55588</v>
      </c>
    </row>
    <row r="511" spans="1:2" x14ac:dyDescent="0.3">
      <c r="A511" s="10">
        <v>45079</v>
      </c>
      <c r="B511" s="4">
        <v>76732</v>
      </c>
    </row>
    <row r="512" spans="1:2" x14ac:dyDescent="0.3">
      <c r="A512" s="10">
        <v>45080</v>
      </c>
      <c r="B512" s="4">
        <v>68820</v>
      </c>
    </row>
    <row r="513" spans="1:2" x14ac:dyDescent="0.3">
      <c r="A513" s="10">
        <v>45081</v>
      </c>
      <c r="B513" s="4">
        <v>47200</v>
      </c>
    </row>
    <row r="514" spans="1:2" x14ac:dyDescent="0.3">
      <c r="A514" s="10">
        <v>45082</v>
      </c>
      <c r="B514" s="4">
        <v>67243</v>
      </c>
    </row>
    <row r="515" spans="1:2" x14ac:dyDescent="0.3">
      <c r="A515" s="10">
        <v>45083</v>
      </c>
      <c r="B515" s="4">
        <v>85915</v>
      </c>
    </row>
    <row r="516" spans="1:2" x14ac:dyDescent="0.3">
      <c r="A516" s="10">
        <v>45084</v>
      </c>
      <c r="B516" s="4">
        <v>64532</v>
      </c>
    </row>
    <row r="517" spans="1:2" x14ac:dyDescent="0.3">
      <c r="A517" s="10">
        <v>45085</v>
      </c>
      <c r="B517" s="4">
        <v>50737</v>
      </c>
    </row>
    <row r="518" spans="1:2" x14ac:dyDescent="0.3">
      <c r="A518" s="10">
        <v>45086</v>
      </c>
      <c r="B518" s="4">
        <v>39000</v>
      </c>
    </row>
    <row r="519" spans="1:2" x14ac:dyDescent="0.3">
      <c r="A519" s="10">
        <v>45087</v>
      </c>
      <c r="B519" s="4">
        <v>34812</v>
      </c>
    </row>
    <row r="520" spans="1:2" x14ac:dyDescent="0.3">
      <c r="A520" s="10">
        <v>45088</v>
      </c>
      <c r="B520" s="4">
        <v>30806</v>
      </c>
    </row>
    <row r="521" spans="1:2" x14ac:dyDescent="0.3">
      <c r="A521" s="10">
        <v>45089</v>
      </c>
      <c r="B521" s="4">
        <v>45574</v>
      </c>
    </row>
    <row r="522" spans="1:2" x14ac:dyDescent="0.3">
      <c r="A522" s="10">
        <v>45090</v>
      </c>
      <c r="B522" s="4">
        <v>43369</v>
      </c>
    </row>
    <row r="523" spans="1:2" x14ac:dyDescent="0.3">
      <c r="A523" s="10">
        <v>45091</v>
      </c>
      <c r="B523" s="4">
        <v>33570</v>
      </c>
    </row>
    <row r="524" spans="1:2" x14ac:dyDescent="0.3">
      <c r="A524" s="10">
        <v>45092</v>
      </c>
      <c r="B524" s="4">
        <v>25482</v>
      </c>
    </row>
    <row r="525" spans="1:2" x14ac:dyDescent="0.3">
      <c r="A525" s="10">
        <v>45093</v>
      </c>
      <c r="B525" s="4">
        <v>21212</v>
      </c>
    </row>
    <row r="526" spans="1:2" x14ac:dyDescent="0.3">
      <c r="A526" s="10">
        <v>45094</v>
      </c>
      <c r="B526" s="4">
        <v>20688</v>
      </c>
    </row>
    <row r="527" spans="1:2" x14ac:dyDescent="0.3">
      <c r="A527" s="10">
        <v>45095</v>
      </c>
      <c r="B527" s="4">
        <v>17429</v>
      </c>
    </row>
    <row r="528" spans="1:2" x14ac:dyDescent="0.3">
      <c r="A528" s="10">
        <v>45096</v>
      </c>
      <c r="B528" s="4">
        <v>29480</v>
      </c>
    </row>
    <row r="529" spans="1:2" x14ac:dyDescent="0.3">
      <c r="A529" s="10">
        <v>45097</v>
      </c>
      <c r="B529" s="4">
        <v>25027</v>
      </c>
    </row>
    <row r="530" spans="1:2" x14ac:dyDescent="0.3">
      <c r="A530" s="10">
        <v>45098</v>
      </c>
      <c r="B530" s="4">
        <v>24432</v>
      </c>
    </row>
    <row r="531" spans="1:2" x14ac:dyDescent="0.3">
      <c r="A531" s="10">
        <v>45099</v>
      </c>
      <c r="B531" s="4">
        <v>29089</v>
      </c>
    </row>
    <row r="532" spans="1:2" x14ac:dyDescent="0.3">
      <c r="A532" s="10">
        <v>45100</v>
      </c>
      <c r="B532" s="4">
        <v>54387</v>
      </c>
    </row>
    <row r="533" spans="1:2" x14ac:dyDescent="0.3">
      <c r="A533" s="10">
        <v>45101</v>
      </c>
      <c r="B533" s="4">
        <v>36281</v>
      </c>
    </row>
    <row r="534" spans="1:2" x14ac:dyDescent="0.3">
      <c r="A534" s="10">
        <v>45102</v>
      </c>
      <c r="B534" s="4">
        <v>40275</v>
      </c>
    </row>
    <row r="535" spans="1:2" x14ac:dyDescent="0.3">
      <c r="A535" s="10">
        <v>45103</v>
      </c>
      <c r="B535" s="4">
        <v>28641</v>
      </c>
    </row>
    <row r="536" spans="1:2" x14ac:dyDescent="0.3">
      <c r="A536" s="10">
        <v>45104</v>
      </c>
      <c r="B536" s="4">
        <v>51944</v>
      </c>
    </row>
    <row r="537" spans="1:2" x14ac:dyDescent="0.3">
      <c r="A537" s="10">
        <v>45105</v>
      </c>
      <c r="B537" s="4">
        <v>38020</v>
      </c>
    </row>
    <row r="538" spans="1:2" x14ac:dyDescent="0.3">
      <c r="A538" s="10">
        <v>45106</v>
      </c>
      <c r="B538" s="4">
        <v>32260</v>
      </c>
    </row>
    <row r="539" spans="1:2" x14ac:dyDescent="0.3">
      <c r="A539" s="10">
        <v>45107</v>
      </c>
      <c r="B539" s="4">
        <v>51256</v>
      </c>
    </row>
    <row r="540" spans="1:2" x14ac:dyDescent="0.3">
      <c r="A540" s="10">
        <v>45108</v>
      </c>
      <c r="B540" s="4">
        <v>42683</v>
      </c>
    </row>
    <row r="541" spans="1:2" x14ac:dyDescent="0.3">
      <c r="A541" s="10">
        <v>45109</v>
      </c>
      <c r="B541" s="4">
        <v>33826</v>
      </c>
    </row>
    <row r="542" spans="1:2" x14ac:dyDescent="0.3">
      <c r="A542" s="10">
        <v>45110</v>
      </c>
      <c r="B542" s="4">
        <v>29306</v>
      </c>
    </row>
    <row r="543" spans="1:2" x14ac:dyDescent="0.3">
      <c r="A543" s="10">
        <v>45111</v>
      </c>
      <c r="B543" s="4">
        <v>30808</v>
      </c>
    </row>
    <row r="544" spans="1:2" x14ac:dyDescent="0.3">
      <c r="A544" s="10">
        <v>45112</v>
      </c>
      <c r="B544" s="4">
        <v>31820</v>
      </c>
    </row>
    <row r="545" spans="1:2" x14ac:dyDescent="0.3">
      <c r="A545" s="10">
        <v>45113</v>
      </c>
      <c r="B545" s="4">
        <v>40212</v>
      </c>
    </row>
    <row r="546" spans="1:2" x14ac:dyDescent="0.3">
      <c r="A546" s="10">
        <v>45114</v>
      </c>
      <c r="B546" s="4">
        <v>30461</v>
      </c>
    </row>
    <row r="547" spans="1:2" x14ac:dyDescent="0.3">
      <c r="A547" s="10">
        <v>45115</v>
      </c>
      <c r="B547" s="4">
        <v>26904</v>
      </c>
    </row>
    <row r="548" spans="1:2" x14ac:dyDescent="0.3">
      <c r="A548" s="10">
        <v>45116</v>
      </c>
      <c r="B548" s="4">
        <v>20941</v>
      </c>
    </row>
    <row r="549" spans="1:2" x14ac:dyDescent="0.3">
      <c r="A549" s="10">
        <v>45117</v>
      </c>
      <c r="B549" s="4">
        <v>19903</v>
      </c>
    </row>
    <row r="550" spans="1:2" x14ac:dyDescent="0.3">
      <c r="A550" s="10">
        <v>45118</v>
      </c>
      <c r="B550" s="4">
        <v>17637</v>
      </c>
    </row>
    <row r="551" spans="1:2" x14ac:dyDescent="0.3">
      <c r="A551" s="10">
        <v>45119</v>
      </c>
      <c r="B551" s="4">
        <v>22851</v>
      </c>
    </row>
    <row r="552" spans="1:2" x14ac:dyDescent="0.3">
      <c r="A552" s="10">
        <v>45120</v>
      </c>
      <c r="B552" s="4">
        <v>32651</v>
      </c>
    </row>
    <row r="553" spans="1:2" x14ac:dyDescent="0.3">
      <c r="A553" s="10">
        <v>45121</v>
      </c>
      <c r="B553" s="4">
        <v>42303</v>
      </c>
    </row>
    <row r="554" spans="1:2" x14ac:dyDescent="0.3">
      <c r="A554" s="10">
        <v>45122</v>
      </c>
      <c r="B554" s="4">
        <v>56211</v>
      </c>
    </row>
    <row r="555" spans="1:2" x14ac:dyDescent="0.3">
      <c r="A555" s="10">
        <v>45123</v>
      </c>
      <c r="B555" s="4">
        <v>63221</v>
      </c>
    </row>
    <row r="556" spans="1:2" x14ac:dyDescent="0.3">
      <c r="A556" s="10">
        <v>45124</v>
      </c>
      <c r="B556" s="4">
        <v>56787</v>
      </c>
    </row>
    <row r="557" spans="1:2" x14ac:dyDescent="0.3">
      <c r="A557" s="10">
        <v>45125</v>
      </c>
      <c r="B557" s="4">
        <v>55747</v>
      </c>
    </row>
    <row r="558" spans="1:2" x14ac:dyDescent="0.3">
      <c r="A558" s="10">
        <v>45126</v>
      </c>
      <c r="B558" s="4">
        <v>63188</v>
      </c>
    </row>
    <row r="559" spans="1:2" x14ac:dyDescent="0.3">
      <c r="A559" s="10">
        <v>45127</v>
      </c>
      <c r="B559" s="4">
        <v>63648</v>
      </c>
    </row>
    <row r="560" spans="1:2" x14ac:dyDescent="0.3">
      <c r="A560" s="10">
        <v>45128</v>
      </c>
      <c r="B560" s="4">
        <v>46059</v>
      </c>
    </row>
    <row r="561" spans="1:2" x14ac:dyDescent="0.3">
      <c r="A561" s="10">
        <v>45129</v>
      </c>
      <c r="B561" s="4">
        <v>43595</v>
      </c>
    </row>
    <row r="562" spans="1:2" x14ac:dyDescent="0.3">
      <c r="A562" s="10">
        <v>45130</v>
      </c>
      <c r="B562" s="4">
        <v>42336</v>
      </c>
    </row>
    <row r="563" spans="1:2" x14ac:dyDescent="0.3">
      <c r="A563" s="10">
        <v>45131</v>
      </c>
      <c r="B563" s="4">
        <v>35546</v>
      </c>
    </row>
    <row r="564" spans="1:2" x14ac:dyDescent="0.3">
      <c r="A564" s="10">
        <v>45132</v>
      </c>
      <c r="B564" s="4">
        <v>40656</v>
      </c>
    </row>
    <row r="565" spans="1:2" x14ac:dyDescent="0.3">
      <c r="A565" s="10">
        <v>45133</v>
      </c>
      <c r="B565" s="4">
        <v>32341</v>
      </c>
    </row>
    <row r="566" spans="1:2" x14ac:dyDescent="0.3">
      <c r="A566" s="10">
        <v>45134</v>
      </c>
      <c r="B566" s="4">
        <v>36382</v>
      </c>
    </row>
    <row r="567" spans="1:2" x14ac:dyDescent="0.3">
      <c r="A567" s="10">
        <v>45135</v>
      </c>
      <c r="B567" s="4">
        <v>18998</v>
      </c>
    </row>
    <row r="568" spans="1:2" x14ac:dyDescent="0.3">
      <c r="A568" s="10">
        <v>45136</v>
      </c>
      <c r="B568" s="4">
        <v>17594</v>
      </c>
    </row>
    <row r="569" spans="1:2" x14ac:dyDescent="0.3">
      <c r="A569" s="10">
        <v>45137</v>
      </c>
      <c r="B569" s="4">
        <v>25899</v>
      </c>
    </row>
    <row r="570" spans="1:2" x14ac:dyDescent="0.3">
      <c r="A570" s="10">
        <v>45138</v>
      </c>
      <c r="B570" s="4">
        <v>17090</v>
      </c>
    </row>
    <row r="571" spans="1:2" x14ac:dyDescent="0.3">
      <c r="A571" s="10">
        <v>45139</v>
      </c>
      <c r="B571" s="4">
        <v>32754</v>
      </c>
    </row>
    <row r="572" spans="1:2" x14ac:dyDescent="0.3">
      <c r="A572" s="10">
        <v>45140</v>
      </c>
      <c r="B572" s="4">
        <v>22673</v>
      </c>
    </row>
    <row r="573" spans="1:2" x14ac:dyDescent="0.3">
      <c r="A573" s="10">
        <v>45141</v>
      </c>
      <c r="B573" s="4">
        <v>26812</v>
      </c>
    </row>
    <row r="574" spans="1:2" x14ac:dyDescent="0.3">
      <c r="A574" s="10">
        <v>45142</v>
      </c>
      <c r="B574" s="4">
        <v>24858</v>
      </c>
    </row>
    <row r="575" spans="1:2" x14ac:dyDescent="0.3">
      <c r="A575" s="10">
        <v>45143</v>
      </c>
      <c r="B575" s="4">
        <v>22806</v>
      </c>
    </row>
    <row r="576" spans="1:2" x14ac:dyDescent="0.3">
      <c r="A576" s="10">
        <v>45144</v>
      </c>
      <c r="B576" s="4">
        <v>15137</v>
      </c>
    </row>
    <row r="577" spans="1:2" x14ac:dyDescent="0.3">
      <c r="A577" s="10">
        <v>45145</v>
      </c>
      <c r="B577" s="4">
        <v>30244</v>
      </c>
    </row>
    <row r="578" spans="1:2" x14ac:dyDescent="0.3">
      <c r="A578" s="10">
        <v>45146</v>
      </c>
      <c r="B578" s="4">
        <v>21086</v>
      </c>
    </row>
    <row r="579" spans="1:2" x14ac:dyDescent="0.3">
      <c r="A579" s="10">
        <v>45147</v>
      </c>
      <c r="B579" s="4">
        <v>16546</v>
      </c>
    </row>
    <row r="580" spans="1:2" x14ac:dyDescent="0.3">
      <c r="A580" s="10">
        <v>45148</v>
      </c>
      <c r="B580" s="4">
        <v>13998</v>
      </c>
    </row>
    <row r="581" spans="1:2" x14ac:dyDescent="0.3">
      <c r="A581" s="10">
        <v>45149</v>
      </c>
      <c r="B581" s="4">
        <v>10048</v>
      </c>
    </row>
    <row r="582" spans="1:2" x14ac:dyDescent="0.3">
      <c r="A582" s="10">
        <v>45150</v>
      </c>
      <c r="B582" s="4">
        <v>9056</v>
      </c>
    </row>
    <row r="583" spans="1:2" x14ac:dyDescent="0.3">
      <c r="A583" s="10">
        <v>45151</v>
      </c>
      <c r="B583" s="4">
        <v>24522</v>
      </c>
    </row>
    <row r="584" spans="1:2" x14ac:dyDescent="0.3">
      <c r="A584" s="10">
        <v>45152</v>
      </c>
      <c r="B584" s="4">
        <v>12135</v>
      </c>
    </row>
    <row r="585" spans="1:2" x14ac:dyDescent="0.3">
      <c r="A585" s="10">
        <v>45153</v>
      </c>
      <c r="B585" s="4">
        <v>12081</v>
      </c>
    </row>
    <row r="586" spans="1:2" x14ac:dyDescent="0.3">
      <c r="A586" s="10">
        <v>45154</v>
      </c>
      <c r="B586" s="4">
        <v>29039</v>
      </c>
    </row>
    <row r="587" spans="1:2" x14ac:dyDescent="0.3">
      <c r="A587" s="10">
        <v>45155</v>
      </c>
      <c r="B587" s="4">
        <v>33961</v>
      </c>
    </row>
    <row r="588" spans="1:2" x14ac:dyDescent="0.3">
      <c r="A588" s="10">
        <v>45156</v>
      </c>
      <c r="B588" s="4">
        <v>67344</v>
      </c>
    </row>
    <row r="589" spans="1:2" x14ac:dyDescent="0.3">
      <c r="A589" s="10">
        <v>45157</v>
      </c>
      <c r="B589" s="4">
        <v>29297</v>
      </c>
    </row>
    <row r="590" spans="1:2" x14ac:dyDescent="0.3">
      <c r="A590" s="10">
        <v>45158</v>
      </c>
      <c r="B590" s="4">
        <v>37633</v>
      </c>
    </row>
    <row r="591" spans="1:2" x14ac:dyDescent="0.3">
      <c r="A591" s="10">
        <v>45159</v>
      </c>
      <c r="B591" s="4">
        <v>29320</v>
      </c>
    </row>
    <row r="592" spans="1:2" x14ac:dyDescent="0.3">
      <c r="A592" s="10">
        <v>45160</v>
      </c>
      <c r="B592" s="4">
        <v>40166</v>
      </c>
    </row>
    <row r="593" spans="1:2" x14ac:dyDescent="0.3">
      <c r="A593" s="10">
        <v>45161</v>
      </c>
      <c r="B593" s="4">
        <v>23411</v>
      </c>
    </row>
    <row r="594" spans="1:2" x14ac:dyDescent="0.3">
      <c r="A594" s="10">
        <v>45162</v>
      </c>
      <c r="B594" s="4">
        <v>26870</v>
      </c>
    </row>
    <row r="595" spans="1:2" x14ac:dyDescent="0.3">
      <c r="A595" s="10">
        <v>45163</v>
      </c>
      <c r="B595" s="4">
        <v>21009</v>
      </c>
    </row>
    <row r="596" spans="1:2" x14ac:dyDescent="0.3">
      <c r="A596" s="10">
        <v>45164</v>
      </c>
      <c r="B596" s="4">
        <v>20279</v>
      </c>
    </row>
    <row r="597" spans="1:2" x14ac:dyDescent="0.3">
      <c r="A597" s="10">
        <v>45165</v>
      </c>
      <c r="B597" s="4">
        <v>30034</v>
      </c>
    </row>
    <row r="598" spans="1:2" x14ac:dyDescent="0.3">
      <c r="A598" s="10">
        <v>45166</v>
      </c>
      <c r="B598" s="4">
        <v>24183</v>
      </c>
    </row>
    <row r="599" spans="1:2" x14ac:dyDescent="0.3">
      <c r="A599" s="10">
        <v>45167</v>
      </c>
      <c r="B599" s="4">
        <v>23679</v>
      </c>
    </row>
    <row r="600" spans="1:2" x14ac:dyDescent="0.3">
      <c r="A600" s="10">
        <v>45168</v>
      </c>
      <c r="B600" s="4">
        <v>10308</v>
      </c>
    </row>
    <row r="601" spans="1:2" x14ac:dyDescent="0.3">
      <c r="A601" s="10">
        <v>45169</v>
      </c>
      <c r="B601" s="4">
        <v>39899</v>
      </c>
    </row>
    <row r="602" spans="1:2" x14ac:dyDescent="0.3">
      <c r="A602" s="10">
        <v>45170</v>
      </c>
      <c r="B602" s="4">
        <v>18694</v>
      </c>
    </row>
    <row r="603" spans="1:2" x14ac:dyDescent="0.3">
      <c r="A603" s="10">
        <v>45171</v>
      </c>
      <c r="B603" s="4">
        <v>10932</v>
      </c>
    </row>
    <row r="604" spans="1:2" x14ac:dyDescent="0.3">
      <c r="A604" s="10">
        <v>45172</v>
      </c>
      <c r="B604" s="4">
        <v>13218</v>
      </c>
    </row>
    <row r="605" spans="1:2" x14ac:dyDescent="0.3">
      <c r="A605" s="10">
        <v>45173</v>
      </c>
      <c r="B605" s="4">
        <v>11405</v>
      </c>
    </row>
    <row r="606" spans="1:2" x14ac:dyDescent="0.3">
      <c r="A606" s="10">
        <v>45174</v>
      </c>
      <c r="B606" s="4">
        <v>13906</v>
      </c>
    </row>
    <row r="607" spans="1:2" x14ac:dyDescent="0.3">
      <c r="A607" s="10">
        <v>45175</v>
      </c>
      <c r="B607" s="4">
        <v>11514</v>
      </c>
    </row>
    <row r="608" spans="1:2" x14ac:dyDescent="0.3">
      <c r="A608" s="10">
        <v>45176</v>
      </c>
      <c r="B608" s="4">
        <v>9858</v>
      </c>
    </row>
    <row r="609" spans="1:2" x14ac:dyDescent="0.3">
      <c r="A609" s="10">
        <v>45177</v>
      </c>
      <c r="B609" s="4">
        <v>12009</v>
      </c>
    </row>
    <row r="610" spans="1:2" x14ac:dyDescent="0.3">
      <c r="A610" s="10">
        <v>45178</v>
      </c>
      <c r="B610" s="4">
        <v>8473</v>
      </c>
    </row>
    <row r="611" spans="1:2" x14ac:dyDescent="0.3">
      <c r="A611" s="10">
        <v>45179</v>
      </c>
      <c r="B611" s="4">
        <v>12521</v>
      </c>
    </row>
    <row r="612" spans="1:2" x14ac:dyDescent="0.3">
      <c r="A612" s="10">
        <v>45180</v>
      </c>
      <c r="B612" s="4">
        <v>10587</v>
      </c>
    </row>
    <row r="613" spans="1:2" x14ac:dyDescent="0.3">
      <c r="A613" s="10">
        <v>45181</v>
      </c>
      <c r="B613" s="4">
        <v>13253</v>
      </c>
    </row>
    <row r="614" spans="1:2" x14ac:dyDescent="0.3">
      <c r="A614" s="10">
        <v>45182</v>
      </c>
      <c r="B614" s="4">
        <v>5623</v>
      </c>
    </row>
    <row r="615" spans="1:2" x14ac:dyDescent="0.3">
      <c r="A615" s="10">
        <v>45183</v>
      </c>
      <c r="B615" s="4">
        <v>10955</v>
      </c>
    </row>
    <row r="616" spans="1:2" x14ac:dyDescent="0.3">
      <c r="A616" s="10">
        <v>45184</v>
      </c>
      <c r="B616" s="4">
        <v>8647</v>
      </c>
    </row>
    <row r="617" spans="1:2" x14ac:dyDescent="0.3">
      <c r="A617" s="10">
        <v>45185</v>
      </c>
      <c r="B617" s="4">
        <v>24127</v>
      </c>
    </row>
    <row r="618" spans="1:2" x14ac:dyDescent="0.3">
      <c r="A618" s="10">
        <v>45186</v>
      </c>
      <c r="B618" s="4">
        <v>14249</v>
      </c>
    </row>
    <row r="619" spans="1:2" x14ac:dyDescent="0.3">
      <c r="A619" s="10">
        <v>45187</v>
      </c>
      <c r="B619" s="4">
        <v>18856</v>
      </c>
    </row>
    <row r="620" spans="1:2" x14ac:dyDescent="0.3">
      <c r="A620" s="10">
        <v>45188</v>
      </c>
      <c r="B620" s="4">
        <v>12454</v>
      </c>
    </row>
    <row r="621" spans="1:2" x14ac:dyDescent="0.3">
      <c r="A621" s="10">
        <v>45189</v>
      </c>
      <c r="B621" s="4">
        <v>12272</v>
      </c>
    </row>
    <row r="622" spans="1:2" x14ac:dyDescent="0.3">
      <c r="A622" s="10">
        <v>45190</v>
      </c>
      <c r="B622" s="4">
        <v>7631</v>
      </c>
    </row>
    <row r="623" spans="1:2" x14ac:dyDescent="0.3">
      <c r="A623" s="10">
        <v>45191</v>
      </c>
      <c r="B623" s="4">
        <v>13894</v>
      </c>
    </row>
    <row r="624" spans="1:2" x14ac:dyDescent="0.3">
      <c r="A624" s="10">
        <v>45192</v>
      </c>
      <c r="B624" s="4">
        <v>16117</v>
      </c>
    </row>
    <row r="625" spans="1:2" x14ac:dyDescent="0.3">
      <c r="A625" s="10">
        <v>45193</v>
      </c>
      <c r="B625" s="4">
        <v>9389</v>
      </c>
    </row>
    <row r="626" spans="1:2" x14ac:dyDescent="0.3">
      <c r="A626" s="10">
        <v>45194</v>
      </c>
      <c r="B626" s="4">
        <v>8876</v>
      </c>
    </row>
    <row r="627" spans="1:2" x14ac:dyDescent="0.3">
      <c r="A627" s="10">
        <v>45195</v>
      </c>
      <c r="B627" s="4">
        <v>15398</v>
      </c>
    </row>
    <row r="628" spans="1:2" x14ac:dyDescent="0.3">
      <c r="A628" s="10">
        <v>45196</v>
      </c>
      <c r="B628" s="4">
        <v>11442</v>
      </c>
    </row>
    <row r="629" spans="1:2" x14ac:dyDescent="0.3">
      <c r="A629" s="10">
        <v>45197</v>
      </c>
      <c r="B629" s="4">
        <v>8577</v>
      </c>
    </row>
    <row r="630" spans="1:2" x14ac:dyDescent="0.3">
      <c r="A630" s="10">
        <v>45198</v>
      </c>
      <c r="B630" s="4">
        <v>11137</v>
      </c>
    </row>
    <row r="631" spans="1:2" x14ac:dyDescent="0.3">
      <c r="A631" s="10">
        <v>45199</v>
      </c>
      <c r="B631" s="4">
        <v>36920</v>
      </c>
    </row>
    <row r="632" spans="1:2" x14ac:dyDescent="0.3">
      <c r="A632" s="10">
        <v>45200</v>
      </c>
      <c r="B632" s="4">
        <v>22259</v>
      </c>
    </row>
    <row r="633" spans="1:2" x14ac:dyDescent="0.3">
      <c r="A633" s="10">
        <v>45201</v>
      </c>
      <c r="B633" s="4">
        <v>20191</v>
      </c>
    </row>
    <row r="634" spans="1:2" x14ac:dyDescent="0.3">
      <c r="A634" s="10">
        <v>45202</v>
      </c>
      <c r="B634" s="4">
        <v>14103</v>
      </c>
    </row>
    <row r="635" spans="1:2" x14ac:dyDescent="0.3">
      <c r="A635" s="10">
        <v>45203</v>
      </c>
      <c r="B635" s="4">
        <v>28613</v>
      </c>
    </row>
    <row r="636" spans="1:2" x14ac:dyDescent="0.3">
      <c r="A636" s="10">
        <v>45204</v>
      </c>
      <c r="B636" s="4">
        <v>24945</v>
      </c>
    </row>
    <row r="637" spans="1:2" x14ac:dyDescent="0.3">
      <c r="A637" s="10">
        <v>45205</v>
      </c>
      <c r="B637" s="4">
        <v>22726</v>
      </c>
    </row>
    <row r="638" spans="1:2" x14ac:dyDescent="0.3">
      <c r="A638" s="10">
        <v>45206</v>
      </c>
      <c r="B638" s="4">
        <v>13564</v>
      </c>
    </row>
    <row r="639" spans="1:2" x14ac:dyDescent="0.3">
      <c r="A639" s="10">
        <v>45207</v>
      </c>
      <c r="B639" s="4">
        <v>15087</v>
      </c>
    </row>
    <row r="640" spans="1:2" x14ac:dyDescent="0.3">
      <c r="A640" s="10">
        <v>45208</v>
      </c>
      <c r="B640" s="4">
        <v>30832</v>
      </c>
    </row>
    <row r="641" spans="1:2" x14ac:dyDescent="0.3">
      <c r="A641" s="10">
        <v>45209</v>
      </c>
      <c r="B641" s="4">
        <v>28063</v>
      </c>
    </row>
    <row r="642" spans="1:2" x14ac:dyDescent="0.3">
      <c r="A642" s="10">
        <v>45210</v>
      </c>
      <c r="B642" s="4">
        <v>25559</v>
      </c>
    </row>
    <row r="643" spans="1:2" x14ac:dyDescent="0.3">
      <c r="A643" s="10">
        <v>45211</v>
      </c>
      <c r="B643" s="4">
        <v>23405</v>
      </c>
    </row>
    <row r="644" spans="1:2" x14ac:dyDescent="0.3">
      <c r="A644" s="10">
        <v>45212</v>
      </c>
      <c r="B644" s="4">
        <v>21080</v>
      </c>
    </row>
    <row r="645" spans="1:2" x14ac:dyDescent="0.3">
      <c r="A645" s="10">
        <v>45213</v>
      </c>
      <c r="B645" s="4">
        <v>15354</v>
      </c>
    </row>
    <row r="646" spans="1:2" x14ac:dyDescent="0.3">
      <c r="A646" s="10">
        <v>45214</v>
      </c>
      <c r="B646" s="4">
        <v>14221</v>
      </c>
    </row>
    <row r="647" spans="1:2" x14ac:dyDescent="0.3">
      <c r="A647" s="10">
        <v>45215</v>
      </c>
      <c r="B647" s="4">
        <v>12806</v>
      </c>
    </row>
    <row r="648" spans="1:2" x14ac:dyDescent="0.3">
      <c r="A648" s="10">
        <v>45216</v>
      </c>
      <c r="B648" s="4">
        <v>16433</v>
      </c>
    </row>
    <row r="649" spans="1:2" x14ac:dyDescent="0.3">
      <c r="A649" s="10">
        <v>45217</v>
      </c>
      <c r="B649" s="4">
        <v>13642</v>
      </c>
    </row>
    <row r="650" spans="1:2" x14ac:dyDescent="0.3">
      <c r="A650" s="10">
        <v>45218</v>
      </c>
      <c r="B650" s="4">
        <v>23721</v>
      </c>
    </row>
    <row r="651" spans="1:2" x14ac:dyDescent="0.3">
      <c r="A651" s="10">
        <v>45219</v>
      </c>
      <c r="B651" s="4">
        <v>16616</v>
      </c>
    </row>
    <row r="652" spans="1:2" x14ac:dyDescent="0.3">
      <c r="A652" s="10">
        <v>45220</v>
      </c>
      <c r="B652" s="4">
        <v>17400</v>
      </c>
    </row>
    <row r="653" spans="1:2" x14ac:dyDescent="0.3">
      <c r="A653" s="10">
        <v>45221</v>
      </c>
      <c r="B653" s="4">
        <v>13543</v>
      </c>
    </row>
    <row r="654" spans="1:2" x14ac:dyDescent="0.3">
      <c r="A654" s="10">
        <v>45222</v>
      </c>
      <c r="B654" s="4">
        <v>19379</v>
      </c>
    </row>
    <row r="655" spans="1:2" x14ac:dyDescent="0.3">
      <c r="A655" s="10">
        <v>45223</v>
      </c>
      <c r="B655" s="4">
        <v>24288</v>
      </c>
    </row>
    <row r="656" spans="1:2" x14ac:dyDescent="0.3">
      <c r="A656" s="10">
        <v>45224</v>
      </c>
      <c r="B656" s="4">
        <v>18571</v>
      </c>
    </row>
    <row r="657" spans="1:2" x14ac:dyDescent="0.3">
      <c r="A657" s="10">
        <v>45225</v>
      </c>
      <c r="B657" s="4">
        <v>35736</v>
      </c>
    </row>
    <row r="658" spans="1:2" x14ac:dyDescent="0.3">
      <c r="A658" s="10">
        <v>45226</v>
      </c>
      <c r="B658" s="4">
        <v>18118</v>
      </c>
    </row>
    <row r="659" spans="1:2" x14ac:dyDescent="0.3">
      <c r="A659" s="10">
        <v>45227</v>
      </c>
      <c r="B659" s="4">
        <v>18842</v>
      </c>
    </row>
    <row r="660" spans="1:2" x14ac:dyDescent="0.3">
      <c r="A660" s="10">
        <v>45228</v>
      </c>
      <c r="B660" s="4">
        <v>13465</v>
      </c>
    </row>
    <row r="661" spans="1:2" x14ac:dyDescent="0.3">
      <c r="A661" s="10">
        <v>45229</v>
      </c>
      <c r="B661" s="4">
        <v>7586</v>
      </c>
    </row>
    <row r="662" spans="1:2" x14ac:dyDescent="0.3">
      <c r="A662" s="10">
        <v>45230</v>
      </c>
      <c r="B662" s="4">
        <v>24168</v>
      </c>
    </row>
    <row r="663" spans="1:2" x14ac:dyDescent="0.3">
      <c r="A663" s="10">
        <v>45231</v>
      </c>
      <c r="B663" s="4">
        <v>22711</v>
      </c>
    </row>
    <row r="664" spans="1:2" x14ac:dyDescent="0.3">
      <c r="A664" s="10">
        <v>45232</v>
      </c>
      <c r="B664" s="4">
        <v>13710</v>
      </c>
    </row>
    <row r="665" spans="1:2" x14ac:dyDescent="0.3">
      <c r="A665" s="10">
        <v>45233</v>
      </c>
      <c r="B665" s="4">
        <v>9627</v>
      </c>
    </row>
    <row r="666" spans="1:2" x14ac:dyDescent="0.3">
      <c r="A666" s="10">
        <v>45234</v>
      </c>
      <c r="B666" s="4">
        <v>21940</v>
      </c>
    </row>
    <row r="667" spans="1:2" x14ac:dyDescent="0.3">
      <c r="A667" s="10">
        <v>45235</v>
      </c>
      <c r="B667" s="4">
        <v>9181</v>
      </c>
    </row>
    <row r="668" spans="1:2" x14ac:dyDescent="0.3">
      <c r="A668" s="10">
        <v>45236</v>
      </c>
      <c r="B668" s="4">
        <v>12243</v>
      </c>
    </row>
    <row r="669" spans="1:2" x14ac:dyDescent="0.3">
      <c r="A669" s="10">
        <v>45237</v>
      </c>
      <c r="B669" s="4">
        <v>11109</v>
      </c>
    </row>
    <row r="670" spans="1:2" x14ac:dyDescent="0.3">
      <c r="A670" s="10">
        <v>45238</v>
      </c>
      <c r="B670" s="4">
        <v>30516</v>
      </c>
    </row>
    <row r="671" spans="1:2" x14ac:dyDescent="0.3">
      <c r="A671" s="10">
        <v>45239</v>
      </c>
      <c r="B671" s="4">
        <v>19412</v>
      </c>
    </row>
    <row r="672" spans="1:2" x14ac:dyDescent="0.3">
      <c r="A672" s="10">
        <v>45240</v>
      </c>
      <c r="B672" s="4">
        <v>18621</v>
      </c>
    </row>
    <row r="673" spans="1:2" x14ac:dyDescent="0.3">
      <c r="A673" s="10">
        <v>45241</v>
      </c>
      <c r="B673" s="4">
        <v>9361</v>
      </c>
    </row>
    <row r="674" spans="1:2" x14ac:dyDescent="0.3">
      <c r="A674" s="10">
        <v>45242</v>
      </c>
      <c r="B674" s="4">
        <v>9196</v>
      </c>
    </row>
    <row r="675" spans="1:2" x14ac:dyDescent="0.3">
      <c r="A675" s="10">
        <v>45243</v>
      </c>
      <c r="B675" s="4">
        <v>6995</v>
      </c>
    </row>
    <row r="676" spans="1:2" x14ac:dyDescent="0.3">
      <c r="A676" s="10">
        <v>45244</v>
      </c>
      <c r="B676" s="4">
        <v>9770</v>
      </c>
    </row>
    <row r="677" spans="1:2" x14ac:dyDescent="0.3">
      <c r="A677" s="10">
        <v>45245</v>
      </c>
      <c r="B677" s="4">
        <v>9765</v>
      </c>
    </row>
    <row r="678" spans="1:2" x14ac:dyDescent="0.3">
      <c r="A678" s="10">
        <v>45246</v>
      </c>
      <c r="B678" s="4">
        <v>7777</v>
      </c>
    </row>
    <row r="679" spans="1:2" x14ac:dyDescent="0.3">
      <c r="A679" s="10">
        <v>45247</v>
      </c>
      <c r="B679" s="4">
        <v>4451</v>
      </c>
    </row>
    <row r="680" spans="1:2" x14ac:dyDescent="0.3">
      <c r="A680" s="10">
        <v>45248</v>
      </c>
      <c r="B680" s="4">
        <v>3221</v>
      </c>
    </row>
    <row r="681" spans="1:2" x14ac:dyDescent="0.3">
      <c r="A681" s="10">
        <v>45249</v>
      </c>
      <c r="B681" s="4">
        <v>2357</v>
      </c>
    </row>
    <row r="682" spans="1:2" x14ac:dyDescent="0.3">
      <c r="A682" s="10">
        <v>45250</v>
      </c>
      <c r="B682" s="4">
        <v>9521</v>
      </c>
    </row>
    <row r="683" spans="1:2" x14ac:dyDescent="0.3">
      <c r="A683" s="10">
        <v>45251</v>
      </c>
      <c r="B683" s="4">
        <v>5973</v>
      </c>
    </row>
    <row r="684" spans="1:2" x14ac:dyDescent="0.3">
      <c r="A684" s="10">
        <v>45252</v>
      </c>
      <c r="B684" s="4">
        <v>9134</v>
      </c>
    </row>
    <row r="685" spans="1:2" x14ac:dyDescent="0.3">
      <c r="A685" s="10">
        <v>45253</v>
      </c>
      <c r="B685" s="4">
        <v>13570</v>
      </c>
    </row>
    <row r="686" spans="1:2" x14ac:dyDescent="0.3">
      <c r="A686" s="10">
        <v>45254</v>
      </c>
      <c r="B686" s="4">
        <v>13406</v>
      </c>
    </row>
    <row r="687" spans="1:2" x14ac:dyDescent="0.3">
      <c r="A687" s="10">
        <v>45255</v>
      </c>
      <c r="B687" s="4">
        <v>8656</v>
      </c>
    </row>
    <row r="688" spans="1:2" x14ac:dyDescent="0.3">
      <c r="A688" s="10">
        <v>45256</v>
      </c>
      <c r="B688" s="4">
        <v>9857</v>
      </c>
    </row>
    <row r="689" spans="1:2" x14ac:dyDescent="0.3">
      <c r="A689" s="10">
        <v>45257</v>
      </c>
      <c r="B689" s="4">
        <v>7592</v>
      </c>
    </row>
    <row r="690" spans="1:2" x14ac:dyDescent="0.3">
      <c r="A690" s="10">
        <v>45258</v>
      </c>
      <c r="B690" s="4">
        <v>9789</v>
      </c>
    </row>
    <row r="691" spans="1:2" x14ac:dyDescent="0.3">
      <c r="A691" s="10">
        <v>45259</v>
      </c>
      <c r="B691" s="4">
        <v>6933</v>
      </c>
    </row>
    <row r="692" spans="1:2" x14ac:dyDescent="0.3">
      <c r="A692" s="10">
        <v>45260</v>
      </c>
      <c r="B692" s="4">
        <v>5228</v>
      </c>
    </row>
    <row r="693" spans="1:2" x14ac:dyDescent="0.3">
      <c r="A693" s="10">
        <v>45261</v>
      </c>
      <c r="B693" s="4">
        <v>9239</v>
      </c>
    </row>
    <row r="694" spans="1:2" x14ac:dyDescent="0.3">
      <c r="A694" s="10">
        <v>45262</v>
      </c>
      <c r="B694" s="4">
        <v>10749</v>
      </c>
    </row>
    <row r="695" spans="1:2" x14ac:dyDescent="0.3">
      <c r="A695" s="10">
        <v>45263</v>
      </c>
      <c r="B695" s="4">
        <v>5758</v>
      </c>
    </row>
    <row r="696" spans="1:2" x14ac:dyDescent="0.3">
      <c r="A696" s="10">
        <v>45264</v>
      </c>
      <c r="B696" s="4">
        <v>8821</v>
      </c>
    </row>
    <row r="697" spans="1:2" x14ac:dyDescent="0.3">
      <c r="A697" s="10">
        <v>45265</v>
      </c>
      <c r="B697" s="4">
        <v>9707</v>
      </c>
    </row>
    <row r="698" spans="1:2" x14ac:dyDescent="0.3">
      <c r="A698" s="10">
        <v>45266</v>
      </c>
      <c r="B698" s="4">
        <v>25505</v>
      </c>
    </row>
    <row r="699" spans="1:2" x14ac:dyDescent="0.3">
      <c r="A699" s="10">
        <v>45267</v>
      </c>
      <c r="B699" s="4">
        <v>34870</v>
      </c>
    </row>
    <row r="700" spans="1:2" x14ac:dyDescent="0.3">
      <c r="A700" s="10">
        <v>45268</v>
      </c>
      <c r="B700" s="4">
        <v>103997</v>
      </c>
    </row>
    <row r="701" spans="1:2" x14ac:dyDescent="0.3">
      <c r="A701" s="10">
        <v>45269</v>
      </c>
      <c r="B701" s="4">
        <v>150882</v>
      </c>
    </row>
    <row r="702" spans="1:2" x14ac:dyDescent="0.3">
      <c r="A702" s="10">
        <v>45270</v>
      </c>
      <c r="B702" s="4">
        <v>98289</v>
      </c>
    </row>
    <row r="703" spans="1:2" x14ac:dyDescent="0.3">
      <c r="A703" s="10">
        <v>45271</v>
      </c>
      <c r="B703" s="4">
        <v>296280</v>
      </c>
    </row>
    <row r="704" spans="1:2" x14ac:dyDescent="0.3">
      <c r="A704" s="10">
        <v>45272</v>
      </c>
      <c r="B704" s="4">
        <v>352875</v>
      </c>
    </row>
    <row r="705" spans="1:2" x14ac:dyDescent="0.3">
      <c r="A705" s="10">
        <v>45273</v>
      </c>
      <c r="B705" s="4">
        <v>88949</v>
      </c>
    </row>
    <row r="706" spans="1:2" x14ac:dyDescent="0.3">
      <c r="A706" s="10">
        <v>45274</v>
      </c>
      <c r="B706" s="4">
        <v>66934</v>
      </c>
    </row>
    <row r="707" spans="1:2" x14ac:dyDescent="0.3">
      <c r="A707" s="10">
        <v>45275</v>
      </c>
      <c r="B707" s="4">
        <v>70773</v>
      </c>
    </row>
    <row r="708" spans="1:2" x14ac:dyDescent="0.3">
      <c r="A708" s="10">
        <v>45276</v>
      </c>
      <c r="B708" s="4">
        <v>49440</v>
      </c>
    </row>
    <row r="709" spans="1:2" x14ac:dyDescent="0.3">
      <c r="A709" s="10">
        <v>45277</v>
      </c>
      <c r="B709" s="4">
        <v>74783</v>
      </c>
    </row>
    <row r="710" spans="1:2" x14ac:dyDescent="0.3">
      <c r="A710" s="10">
        <v>45278</v>
      </c>
      <c r="B710" s="4">
        <v>50691</v>
      </c>
    </row>
    <row r="711" spans="1:2" x14ac:dyDescent="0.3">
      <c r="A711" s="10">
        <v>45279</v>
      </c>
      <c r="B711" s="4">
        <v>50195</v>
      </c>
    </row>
    <row r="712" spans="1:2" x14ac:dyDescent="0.3">
      <c r="A712" s="10">
        <v>45280</v>
      </c>
      <c r="B712" s="4">
        <v>72633</v>
      </c>
    </row>
    <row r="713" spans="1:2" x14ac:dyDescent="0.3">
      <c r="A713" s="10">
        <v>45281</v>
      </c>
      <c r="B713" s="4">
        <v>81047</v>
      </c>
    </row>
    <row r="714" spans="1:2" x14ac:dyDescent="0.3">
      <c r="A714" s="10">
        <v>45282</v>
      </c>
      <c r="B714" s="4">
        <v>73546</v>
      </c>
    </row>
    <row r="715" spans="1:2" x14ac:dyDescent="0.3">
      <c r="A715" s="10">
        <v>45283</v>
      </c>
      <c r="B715" s="4">
        <v>49465</v>
      </c>
    </row>
    <row r="716" spans="1:2" x14ac:dyDescent="0.3">
      <c r="A716" s="10">
        <v>45284</v>
      </c>
      <c r="B716" s="4">
        <v>42714</v>
      </c>
    </row>
    <row r="717" spans="1:2" x14ac:dyDescent="0.3">
      <c r="A717" s="10">
        <v>45285</v>
      </c>
      <c r="B717" s="4">
        <v>58858</v>
      </c>
    </row>
    <row r="718" spans="1:2" x14ac:dyDescent="0.3">
      <c r="A718" s="10">
        <v>45286</v>
      </c>
      <c r="B718" s="4">
        <v>66489</v>
      </c>
    </row>
    <row r="719" spans="1:2" x14ac:dyDescent="0.3">
      <c r="A719" s="10">
        <v>45287</v>
      </c>
      <c r="B719" s="4">
        <v>44917</v>
      </c>
    </row>
    <row r="720" spans="1:2" x14ac:dyDescent="0.3">
      <c r="A720" s="10">
        <v>45288</v>
      </c>
      <c r="B720" s="4">
        <v>36780</v>
      </c>
    </row>
    <row r="721" spans="1:2" x14ac:dyDescent="0.3">
      <c r="A721" s="10">
        <v>45289</v>
      </c>
      <c r="B721" s="4">
        <v>26088</v>
      </c>
    </row>
    <row r="722" spans="1:2" x14ac:dyDescent="0.3">
      <c r="A722" s="10">
        <v>45290</v>
      </c>
      <c r="B722" s="4">
        <v>29906</v>
      </c>
    </row>
    <row r="723" spans="1:2" x14ac:dyDescent="0.3">
      <c r="A723" s="10">
        <v>45291</v>
      </c>
      <c r="B723" s="4">
        <v>35002</v>
      </c>
    </row>
    <row r="724" spans="1:2" x14ac:dyDescent="0.3">
      <c r="A724" s="10">
        <v>45292</v>
      </c>
      <c r="B724" s="4">
        <v>32999</v>
      </c>
    </row>
    <row r="725" spans="1:2" x14ac:dyDescent="0.3">
      <c r="A725" s="10">
        <v>45293</v>
      </c>
      <c r="B725" s="4">
        <v>59268</v>
      </c>
    </row>
    <row r="726" spans="1:2" x14ac:dyDescent="0.3">
      <c r="A726" s="10">
        <v>45294</v>
      </c>
      <c r="B726" s="4">
        <v>42854</v>
      </c>
    </row>
    <row r="727" spans="1:2" x14ac:dyDescent="0.3">
      <c r="A727" s="10">
        <v>45295</v>
      </c>
      <c r="B727" s="4">
        <v>25334</v>
      </c>
    </row>
    <row r="728" spans="1:2" x14ac:dyDescent="0.3">
      <c r="A728" s="10">
        <v>45296</v>
      </c>
      <c r="B728" s="4">
        <v>19334</v>
      </c>
    </row>
    <row r="729" spans="1:2" x14ac:dyDescent="0.3">
      <c r="A729" s="10">
        <v>45297</v>
      </c>
      <c r="B729" s="4">
        <v>29427</v>
      </c>
    </row>
    <row r="730" spans="1:2" x14ac:dyDescent="0.3">
      <c r="A730" s="10">
        <v>45298</v>
      </c>
      <c r="B730" s="4">
        <v>42865</v>
      </c>
    </row>
    <row r="731" spans="1:2" x14ac:dyDescent="0.3">
      <c r="A731" s="10">
        <v>45299</v>
      </c>
      <c r="B731" s="4">
        <v>39754</v>
      </c>
    </row>
    <row r="732" spans="1:2" x14ac:dyDescent="0.3">
      <c r="A732" s="10">
        <v>45300</v>
      </c>
      <c r="B732" s="4">
        <v>30212</v>
      </c>
    </row>
    <row r="733" spans="1:2" x14ac:dyDescent="0.3">
      <c r="A733" s="10">
        <v>45301</v>
      </c>
      <c r="B733" s="4">
        <v>36272</v>
      </c>
    </row>
    <row r="734" spans="1:2" x14ac:dyDescent="0.3">
      <c r="A734" s="10">
        <v>45302</v>
      </c>
      <c r="B734" s="4">
        <v>15065</v>
      </c>
    </row>
    <row r="735" spans="1:2" x14ac:dyDescent="0.3">
      <c r="A735" s="10">
        <v>45303</v>
      </c>
      <c r="B735" s="4">
        <v>20314</v>
      </c>
    </row>
    <row r="736" spans="1:2" x14ac:dyDescent="0.3">
      <c r="A736" s="10">
        <v>45304</v>
      </c>
      <c r="B736" s="4">
        <v>21815</v>
      </c>
    </row>
    <row r="737" spans="1:2" x14ac:dyDescent="0.3">
      <c r="A737" s="10">
        <v>45305</v>
      </c>
      <c r="B737" s="4">
        <v>14971</v>
      </c>
    </row>
    <row r="738" spans="1:2" x14ac:dyDescent="0.3">
      <c r="A738" s="10">
        <v>45306</v>
      </c>
      <c r="B738" s="4">
        <v>14993</v>
      </c>
    </row>
    <row r="739" spans="1:2" x14ac:dyDescent="0.3">
      <c r="A739" s="10">
        <v>45307</v>
      </c>
      <c r="B739" s="4">
        <v>34961</v>
      </c>
    </row>
    <row r="740" spans="1:2" x14ac:dyDescent="0.3">
      <c r="A740" s="10">
        <v>45308</v>
      </c>
      <c r="B740" s="4">
        <v>34716</v>
      </c>
    </row>
    <row r="741" spans="1:2" x14ac:dyDescent="0.3">
      <c r="A741" s="10">
        <v>45309</v>
      </c>
      <c r="B741" s="4">
        <v>35033</v>
      </c>
    </row>
    <row r="742" spans="1:2" x14ac:dyDescent="0.3">
      <c r="A742" s="10">
        <v>45310</v>
      </c>
      <c r="B742" s="4">
        <v>16620</v>
      </c>
    </row>
    <row r="743" spans="1:2" x14ac:dyDescent="0.3">
      <c r="A743" s="10">
        <v>45311</v>
      </c>
      <c r="B743" s="4">
        <v>10446</v>
      </c>
    </row>
    <row r="744" spans="1:2" x14ac:dyDescent="0.3">
      <c r="A744" s="10">
        <v>45312</v>
      </c>
      <c r="B744" s="4">
        <v>9631</v>
      </c>
    </row>
    <row r="745" spans="1:2" x14ac:dyDescent="0.3">
      <c r="A745" s="10">
        <v>45313</v>
      </c>
      <c r="B745" s="4">
        <v>14921</v>
      </c>
    </row>
    <row r="746" spans="1:2" x14ac:dyDescent="0.3">
      <c r="A746" s="10">
        <v>45314</v>
      </c>
      <c r="B746" s="4">
        <v>9268</v>
      </c>
    </row>
    <row r="747" spans="1:2" x14ac:dyDescent="0.3">
      <c r="A747" s="10">
        <v>45315</v>
      </c>
      <c r="B747" s="4">
        <v>21153</v>
      </c>
    </row>
    <row r="748" spans="1:2" x14ac:dyDescent="0.3">
      <c r="A748" s="10">
        <v>45316</v>
      </c>
      <c r="B748" s="4">
        <v>20616</v>
      </c>
    </row>
    <row r="749" spans="1:2" x14ac:dyDescent="0.3">
      <c r="A749" s="10">
        <v>45317</v>
      </c>
      <c r="B749" s="4">
        <v>7802</v>
      </c>
    </row>
    <row r="750" spans="1:2" x14ac:dyDescent="0.3">
      <c r="A750" s="10">
        <v>45318</v>
      </c>
      <c r="B750" s="4">
        <v>9649</v>
      </c>
    </row>
    <row r="751" spans="1:2" x14ac:dyDescent="0.3">
      <c r="A751" s="10">
        <v>45319</v>
      </c>
      <c r="B751" s="4">
        <v>13168</v>
      </c>
    </row>
    <row r="752" spans="1:2" x14ac:dyDescent="0.3">
      <c r="A752" s="10">
        <v>45320</v>
      </c>
      <c r="B752" s="4">
        <v>16042</v>
      </c>
    </row>
    <row r="753" spans="1:2" x14ac:dyDescent="0.3">
      <c r="A753" s="10">
        <v>45321</v>
      </c>
      <c r="B753" s="4">
        <v>13086</v>
      </c>
    </row>
    <row r="754" spans="1:2" x14ac:dyDescent="0.3">
      <c r="A754" s="10">
        <v>45322</v>
      </c>
      <c r="B754" s="4">
        <v>15702</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CD52-4C64-47DE-99A3-0DB16E212E1D}">
  <dimension ref="A1:I754"/>
  <sheetViews>
    <sheetView tabSelected="1" topLeftCell="I1" zoomScale="57" zoomScaleNormal="81" workbookViewId="0">
      <selection activeCell="AD38" sqref="AD38"/>
    </sheetView>
  </sheetViews>
  <sheetFormatPr defaultRowHeight="14.4" x14ac:dyDescent="0.3"/>
  <cols>
    <col min="1" max="1" width="20.88671875" bestFit="1" customWidth="1"/>
    <col min="2" max="2" width="22.77734375" bestFit="1" customWidth="1"/>
    <col min="3" max="3" width="20.6640625" customWidth="1"/>
    <col min="4" max="4" width="39.21875" bestFit="1" customWidth="1"/>
    <col min="5" max="5" width="12" customWidth="1"/>
    <col min="6" max="6" width="36.21875" bestFit="1" customWidth="1"/>
    <col min="7" max="7" width="21.5546875" bestFit="1" customWidth="1"/>
    <col min="8" max="8" width="9.88671875" bestFit="1" customWidth="1"/>
    <col min="9" max="9" width="14.33203125" bestFit="1" customWidth="1"/>
    <col min="10" max="10" width="10.77734375" bestFit="1" customWidth="1"/>
  </cols>
  <sheetData>
    <row r="1" spans="1:7" x14ac:dyDescent="0.3">
      <c r="A1" s="4" t="s">
        <v>0</v>
      </c>
      <c r="B1" s="4" t="s">
        <v>323</v>
      </c>
      <c r="C1" s="16" t="s">
        <v>13</v>
      </c>
      <c r="D1" s="28" t="s">
        <v>515</v>
      </c>
      <c r="E1" s="17"/>
    </row>
    <row r="2" spans="1:7" x14ac:dyDescent="0.3">
      <c r="A2" s="10">
        <v>44570</v>
      </c>
      <c r="B2" s="4">
        <v>309</v>
      </c>
      <c r="C2">
        <f>VLOOKUP(A2,reach!$A$1:$B$754,2,FALSE)</f>
        <v>4112</v>
      </c>
      <c r="D2" s="18">
        <f>CORREL(B2:B754,C2:C754)</f>
        <v>0.88901110644378867</v>
      </c>
    </row>
    <row r="3" spans="1:7" x14ac:dyDescent="0.3">
      <c r="A3" s="10">
        <v>44571</v>
      </c>
      <c r="B3" s="4">
        <v>325</v>
      </c>
      <c r="C3">
        <f>VLOOKUP(A3,reach!$A$1:$B$754,2,FALSE)</f>
        <v>20987</v>
      </c>
    </row>
    <row r="4" spans="1:7" x14ac:dyDescent="0.3">
      <c r="A4" s="10">
        <v>44572</v>
      </c>
      <c r="B4" s="4">
        <v>396</v>
      </c>
      <c r="C4">
        <f>VLOOKUP(A4,reach!$A$1:$B$754,2,FALSE)</f>
        <v>28003</v>
      </c>
      <c r="F4" s="12" t="s">
        <v>438</v>
      </c>
      <c r="G4" t="s">
        <v>461</v>
      </c>
    </row>
    <row r="5" spans="1:7" x14ac:dyDescent="0.3">
      <c r="A5" s="10">
        <v>44573</v>
      </c>
      <c r="B5" s="4">
        <v>326</v>
      </c>
      <c r="C5">
        <f>VLOOKUP(A5,reach!$A$1:$B$754,2,FALSE)</f>
        <v>16547</v>
      </c>
      <c r="F5" s="13" t="s">
        <v>440</v>
      </c>
      <c r="G5">
        <v>197456</v>
      </c>
    </row>
    <row r="6" spans="1:7" x14ac:dyDescent="0.3">
      <c r="A6" s="10">
        <v>44574</v>
      </c>
      <c r="B6" s="4">
        <v>431</v>
      </c>
      <c r="C6">
        <f>VLOOKUP(A6,reach!$A$1:$B$754,2,FALSE)</f>
        <v>19299</v>
      </c>
      <c r="F6" s="13" t="s">
        <v>441</v>
      </c>
      <c r="G6">
        <v>278625</v>
      </c>
    </row>
    <row r="7" spans="1:7" x14ac:dyDescent="0.3">
      <c r="A7" s="10">
        <v>44575</v>
      </c>
      <c r="B7" s="4">
        <v>415</v>
      </c>
      <c r="C7">
        <f>VLOOKUP(A7,reach!$A$1:$B$754,2,FALSE)</f>
        <v>24416</v>
      </c>
      <c r="F7" s="13" t="s">
        <v>442</v>
      </c>
      <c r="G7">
        <v>18800</v>
      </c>
    </row>
    <row r="8" spans="1:7" x14ac:dyDescent="0.3">
      <c r="A8" s="10">
        <v>44576</v>
      </c>
      <c r="B8" s="4">
        <v>579</v>
      </c>
      <c r="C8">
        <f>VLOOKUP(A8,reach!$A$1:$B$754,2,FALSE)</f>
        <v>33086</v>
      </c>
      <c r="F8" s="13" t="s">
        <v>439</v>
      </c>
      <c r="G8">
        <v>494881</v>
      </c>
    </row>
    <row r="9" spans="1:7" x14ac:dyDescent="0.3">
      <c r="A9" s="10">
        <v>44577</v>
      </c>
      <c r="B9" s="4">
        <v>505</v>
      </c>
      <c r="C9">
        <f>VLOOKUP(A9,reach!$A$1:$B$754,2,FALSE)</f>
        <v>17874</v>
      </c>
    </row>
    <row r="10" spans="1:7" x14ac:dyDescent="0.3">
      <c r="A10" s="10">
        <v>44578</v>
      </c>
      <c r="B10" s="4">
        <v>536</v>
      </c>
      <c r="C10">
        <f>VLOOKUP(A10,reach!$A$1:$B$754,2,FALSE)</f>
        <v>18673</v>
      </c>
    </row>
    <row r="11" spans="1:7" x14ac:dyDescent="0.3">
      <c r="A11" s="10">
        <v>44579</v>
      </c>
      <c r="B11" s="4">
        <v>529</v>
      </c>
      <c r="C11">
        <f>VLOOKUP(A11,reach!$A$1:$B$754,2,FALSE)</f>
        <v>16161</v>
      </c>
    </row>
    <row r="12" spans="1:7" x14ac:dyDescent="0.3">
      <c r="A12" s="10">
        <v>44580</v>
      </c>
      <c r="B12" s="4">
        <v>497</v>
      </c>
      <c r="C12">
        <f>VLOOKUP(A12,reach!$A$1:$B$754,2,FALSE)</f>
        <v>14928</v>
      </c>
    </row>
    <row r="13" spans="1:7" x14ac:dyDescent="0.3">
      <c r="A13" s="10">
        <v>44581</v>
      </c>
      <c r="B13" s="4">
        <v>575</v>
      </c>
      <c r="C13">
        <f>VLOOKUP(A13,reach!$A$1:$B$754,2,FALSE)</f>
        <v>20146</v>
      </c>
    </row>
    <row r="14" spans="1:7" x14ac:dyDescent="0.3">
      <c r="A14" s="10">
        <v>44582</v>
      </c>
      <c r="B14" s="4">
        <v>586</v>
      </c>
      <c r="C14">
        <f>VLOOKUP(A14,reach!$A$1:$B$754,2,FALSE)</f>
        <v>27486</v>
      </c>
    </row>
    <row r="15" spans="1:7" x14ac:dyDescent="0.3">
      <c r="A15" s="10">
        <v>44583</v>
      </c>
      <c r="B15" s="4">
        <v>606</v>
      </c>
      <c r="C15">
        <f>VLOOKUP(A15,reach!$A$1:$B$754,2,FALSE)</f>
        <v>27397</v>
      </c>
    </row>
    <row r="16" spans="1:7" x14ac:dyDescent="0.3">
      <c r="A16" s="10">
        <v>44584</v>
      </c>
      <c r="B16" s="4">
        <v>746</v>
      </c>
      <c r="C16">
        <f>VLOOKUP(A16,reach!$A$1:$B$754,2,FALSE)</f>
        <v>41642</v>
      </c>
    </row>
    <row r="17" spans="1:9" x14ac:dyDescent="0.3">
      <c r="A17" s="10">
        <v>44585</v>
      </c>
      <c r="B17" s="4">
        <v>643</v>
      </c>
      <c r="C17">
        <f>VLOOKUP(A17,reach!$A$1:$B$754,2,FALSE)</f>
        <v>44862</v>
      </c>
    </row>
    <row r="18" spans="1:9" x14ac:dyDescent="0.3">
      <c r="A18" s="10">
        <v>44586</v>
      </c>
      <c r="B18" s="4">
        <v>464</v>
      </c>
      <c r="C18">
        <f>VLOOKUP(A18,reach!$A$1:$B$754,2,FALSE)</f>
        <v>21078</v>
      </c>
    </row>
    <row r="19" spans="1:9" x14ac:dyDescent="0.3">
      <c r="A19" s="10">
        <v>44587</v>
      </c>
      <c r="B19" s="4">
        <v>577</v>
      </c>
      <c r="C19">
        <f>VLOOKUP(A19,reach!$A$1:$B$754,2,FALSE)</f>
        <v>12643</v>
      </c>
    </row>
    <row r="20" spans="1:9" x14ac:dyDescent="0.3">
      <c r="A20" s="10">
        <v>44588</v>
      </c>
      <c r="B20" s="4">
        <v>524</v>
      </c>
      <c r="C20">
        <f>VLOOKUP(A20,reach!$A$1:$B$754,2,FALSE)</f>
        <v>16411</v>
      </c>
    </row>
    <row r="21" spans="1:9" x14ac:dyDescent="0.3">
      <c r="A21" s="10">
        <v>44589</v>
      </c>
      <c r="B21" s="4">
        <v>548</v>
      </c>
      <c r="C21">
        <f>VLOOKUP(A21,reach!$A$1:$B$754,2,FALSE)</f>
        <v>16744</v>
      </c>
      <c r="F21" s="12" t="s">
        <v>461</v>
      </c>
      <c r="G21" s="12" t="s">
        <v>460</v>
      </c>
    </row>
    <row r="22" spans="1:9" x14ac:dyDescent="0.3">
      <c r="A22" s="10">
        <v>44590</v>
      </c>
      <c r="B22" s="4">
        <v>455</v>
      </c>
      <c r="C22">
        <f>VLOOKUP(A22,reach!$A$1:$B$754,2,FALSE)</f>
        <v>12542</v>
      </c>
      <c r="F22" s="12" t="s">
        <v>438</v>
      </c>
      <c r="G22" t="s">
        <v>440</v>
      </c>
      <c r="H22" t="s">
        <v>441</v>
      </c>
      <c r="I22" t="s">
        <v>439</v>
      </c>
    </row>
    <row r="23" spans="1:9" x14ac:dyDescent="0.3">
      <c r="A23" s="10">
        <v>44591</v>
      </c>
      <c r="B23" s="4">
        <v>352</v>
      </c>
      <c r="C23">
        <f>VLOOKUP(A23,reach!$A$1:$B$754,2,FALSE)</f>
        <v>11845</v>
      </c>
      <c r="F23" s="13" t="s">
        <v>444</v>
      </c>
      <c r="G23">
        <v>44609</v>
      </c>
      <c r="H23">
        <v>50982</v>
      </c>
      <c r="I23">
        <v>95591</v>
      </c>
    </row>
    <row r="24" spans="1:9" x14ac:dyDescent="0.3">
      <c r="A24" s="10">
        <v>44592</v>
      </c>
      <c r="B24" s="4">
        <v>414</v>
      </c>
      <c r="C24">
        <f>VLOOKUP(A24,reach!$A$1:$B$754,2,FALSE)</f>
        <v>9028</v>
      </c>
      <c r="F24" s="13" t="s">
        <v>445</v>
      </c>
      <c r="G24">
        <v>24008</v>
      </c>
      <c r="H24">
        <v>103299</v>
      </c>
      <c r="I24">
        <v>127307</v>
      </c>
    </row>
    <row r="25" spans="1:9" x14ac:dyDescent="0.3">
      <c r="A25" s="10">
        <v>44593</v>
      </c>
      <c r="B25" s="4">
        <v>528</v>
      </c>
      <c r="C25">
        <f>VLOOKUP(A25,reach!$A$1:$B$754,2,FALSE)</f>
        <v>12247</v>
      </c>
      <c r="F25" s="13" t="s">
        <v>446</v>
      </c>
      <c r="G25">
        <v>55474</v>
      </c>
      <c r="H25">
        <v>62514</v>
      </c>
      <c r="I25">
        <v>117988</v>
      </c>
    </row>
    <row r="26" spans="1:9" x14ac:dyDescent="0.3">
      <c r="A26" s="10">
        <v>44594</v>
      </c>
      <c r="B26" s="4">
        <v>444</v>
      </c>
      <c r="C26">
        <f>VLOOKUP(A26,reach!$A$1:$B$754,2,FALSE)</f>
        <v>8187</v>
      </c>
      <c r="F26" s="13" t="s">
        <v>447</v>
      </c>
      <c r="G26">
        <v>73365</v>
      </c>
      <c r="H26">
        <v>61830</v>
      </c>
      <c r="I26">
        <v>135195</v>
      </c>
    </row>
    <row r="27" spans="1:9" x14ac:dyDescent="0.3">
      <c r="A27" s="10">
        <v>44595</v>
      </c>
      <c r="B27" s="4">
        <v>426</v>
      </c>
      <c r="C27">
        <f>VLOOKUP(A27,reach!$A$1:$B$754,2,FALSE)</f>
        <v>6372</v>
      </c>
      <c r="F27" s="13" t="s">
        <v>439</v>
      </c>
      <c r="G27">
        <v>197456</v>
      </c>
      <c r="H27">
        <v>278625</v>
      </c>
      <c r="I27">
        <v>476081</v>
      </c>
    </row>
    <row r="28" spans="1:9" x14ac:dyDescent="0.3">
      <c r="A28" s="10">
        <v>44596</v>
      </c>
      <c r="B28" s="4">
        <v>241</v>
      </c>
      <c r="C28">
        <f>VLOOKUP(A28,reach!$A$1:$B$754,2,FALSE)</f>
        <v>2768</v>
      </c>
    </row>
    <row r="29" spans="1:9" x14ac:dyDescent="0.3">
      <c r="A29" s="10">
        <v>44597</v>
      </c>
      <c r="B29" s="4">
        <v>277</v>
      </c>
      <c r="C29">
        <f>VLOOKUP(A29,reach!$A$1:$B$754,2,FALSE)</f>
        <v>2144</v>
      </c>
    </row>
    <row r="30" spans="1:9" x14ac:dyDescent="0.3">
      <c r="A30" s="10">
        <v>44598</v>
      </c>
      <c r="B30" s="4">
        <v>238</v>
      </c>
      <c r="C30">
        <f>VLOOKUP(A30,reach!$A$1:$B$754,2,FALSE)</f>
        <v>5880</v>
      </c>
    </row>
    <row r="31" spans="1:9" x14ac:dyDescent="0.3">
      <c r="A31" s="10">
        <v>44599</v>
      </c>
      <c r="B31" s="4">
        <v>261</v>
      </c>
      <c r="C31">
        <f>VLOOKUP(A31,reach!$A$1:$B$754,2,FALSE)</f>
        <v>3054</v>
      </c>
    </row>
    <row r="32" spans="1:9" x14ac:dyDescent="0.3">
      <c r="A32" s="10">
        <v>44600</v>
      </c>
      <c r="B32" s="4">
        <v>243</v>
      </c>
      <c r="C32">
        <f>VLOOKUP(A32,reach!$A$1:$B$754,2,FALSE)</f>
        <v>2019</v>
      </c>
    </row>
    <row r="33" spans="1:9" x14ac:dyDescent="0.3">
      <c r="A33" s="10">
        <v>44601</v>
      </c>
      <c r="B33" s="4">
        <v>201</v>
      </c>
      <c r="C33">
        <f>VLOOKUP(A33,reach!$A$1:$B$754,2,FALSE)</f>
        <v>2792</v>
      </c>
    </row>
    <row r="34" spans="1:9" x14ac:dyDescent="0.3">
      <c r="A34" s="10">
        <v>44602</v>
      </c>
      <c r="B34" s="4">
        <v>240</v>
      </c>
      <c r="C34">
        <f>VLOOKUP(A34,reach!$A$1:$B$754,2,FALSE)</f>
        <v>3032</v>
      </c>
    </row>
    <row r="35" spans="1:9" x14ac:dyDescent="0.3">
      <c r="A35" s="10">
        <v>44603</v>
      </c>
      <c r="B35" s="4">
        <v>259</v>
      </c>
      <c r="C35">
        <f>VLOOKUP(A35,reach!$A$1:$B$754,2,FALSE)</f>
        <v>4425</v>
      </c>
      <c r="F35" s="12" t="s">
        <v>461</v>
      </c>
      <c r="G35" s="12" t="s">
        <v>460</v>
      </c>
    </row>
    <row r="36" spans="1:9" x14ac:dyDescent="0.3">
      <c r="A36" s="10">
        <v>44604</v>
      </c>
      <c r="B36" s="4">
        <v>421</v>
      </c>
      <c r="C36">
        <f>VLOOKUP(A36,reach!$A$1:$B$754,2,FALSE)</f>
        <v>2880</v>
      </c>
      <c r="F36" s="12" t="s">
        <v>438</v>
      </c>
      <c r="G36" t="s">
        <v>440</v>
      </c>
      <c r="H36" t="s">
        <v>441</v>
      </c>
      <c r="I36" t="s">
        <v>439</v>
      </c>
    </row>
    <row r="37" spans="1:9" x14ac:dyDescent="0.3">
      <c r="A37" s="10">
        <v>44605</v>
      </c>
      <c r="B37" s="4">
        <v>320</v>
      </c>
      <c r="C37">
        <f>VLOOKUP(A37,reach!$A$1:$B$754,2,FALSE)</f>
        <v>4957</v>
      </c>
      <c r="F37" s="13" t="s">
        <v>444</v>
      </c>
    </row>
    <row r="38" spans="1:9" x14ac:dyDescent="0.3">
      <c r="A38" s="10">
        <v>44606</v>
      </c>
      <c r="B38" s="4">
        <v>323</v>
      </c>
      <c r="C38">
        <f>VLOOKUP(A38,reach!$A$1:$B$754,2,FALSE)</f>
        <v>4551</v>
      </c>
      <c r="F38" s="14" t="s">
        <v>448</v>
      </c>
      <c r="G38">
        <v>11338</v>
      </c>
      <c r="H38">
        <v>21652</v>
      </c>
      <c r="I38">
        <v>32990</v>
      </c>
    </row>
    <row r="39" spans="1:9" x14ac:dyDescent="0.3">
      <c r="A39" s="10">
        <v>44607</v>
      </c>
      <c r="B39" s="4">
        <v>266</v>
      </c>
      <c r="C39">
        <f>VLOOKUP(A39,reach!$A$1:$B$754,2,FALSE)</f>
        <v>3376</v>
      </c>
      <c r="F39" s="14" t="s">
        <v>449</v>
      </c>
      <c r="G39">
        <v>7697</v>
      </c>
      <c r="H39">
        <v>11182</v>
      </c>
      <c r="I39">
        <v>18879</v>
      </c>
    </row>
    <row r="40" spans="1:9" x14ac:dyDescent="0.3">
      <c r="A40" s="10">
        <v>44608</v>
      </c>
      <c r="B40" s="4">
        <v>336</v>
      </c>
      <c r="C40">
        <f>VLOOKUP(A40,reach!$A$1:$B$754,2,FALSE)</f>
        <v>7256</v>
      </c>
      <c r="F40" s="14" t="s">
        <v>450</v>
      </c>
      <c r="G40">
        <v>25574</v>
      </c>
      <c r="H40">
        <v>18148</v>
      </c>
      <c r="I40">
        <v>43722</v>
      </c>
    </row>
    <row r="41" spans="1:9" x14ac:dyDescent="0.3">
      <c r="A41" s="10">
        <v>44609</v>
      </c>
      <c r="B41" s="4">
        <v>296</v>
      </c>
      <c r="C41">
        <f>VLOOKUP(A41,reach!$A$1:$B$754,2,FALSE)</f>
        <v>3684</v>
      </c>
      <c r="F41" s="13" t="s">
        <v>445</v>
      </c>
    </row>
    <row r="42" spans="1:9" x14ac:dyDescent="0.3">
      <c r="A42" s="10">
        <v>44610</v>
      </c>
      <c r="B42" s="4">
        <v>271</v>
      </c>
      <c r="C42">
        <f>VLOOKUP(A42,reach!$A$1:$B$754,2,FALSE)</f>
        <v>6077</v>
      </c>
      <c r="F42" s="14" t="s">
        <v>451</v>
      </c>
      <c r="G42">
        <v>9358</v>
      </c>
      <c r="H42">
        <v>16825</v>
      </c>
      <c r="I42">
        <v>26183</v>
      </c>
    </row>
    <row r="43" spans="1:9" x14ac:dyDescent="0.3">
      <c r="A43" s="10">
        <v>44611</v>
      </c>
      <c r="B43" s="4">
        <v>242</v>
      </c>
      <c r="C43">
        <f>VLOOKUP(A43,reach!$A$1:$B$754,2,FALSE)</f>
        <v>2800</v>
      </c>
      <c r="F43" s="14" t="s">
        <v>452</v>
      </c>
      <c r="G43">
        <v>7677</v>
      </c>
      <c r="H43">
        <v>50245</v>
      </c>
      <c r="I43">
        <v>57922</v>
      </c>
    </row>
    <row r="44" spans="1:9" x14ac:dyDescent="0.3">
      <c r="A44" s="10">
        <v>44612</v>
      </c>
      <c r="B44" s="4">
        <v>281</v>
      </c>
      <c r="C44">
        <f>VLOOKUP(A44,reach!$A$1:$B$754,2,FALSE)</f>
        <v>9370</v>
      </c>
      <c r="F44" s="14" t="s">
        <v>453</v>
      </c>
      <c r="G44">
        <v>6973</v>
      </c>
      <c r="H44">
        <v>36229</v>
      </c>
      <c r="I44">
        <v>43202</v>
      </c>
    </row>
    <row r="45" spans="1:9" x14ac:dyDescent="0.3">
      <c r="A45" s="10">
        <v>44613</v>
      </c>
      <c r="B45" s="4">
        <v>285</v>
      </c>
      <c r="C45">
        <f>VLOOKUP(A45,reach!$A$1:$B$754,2,FALSE)</f>
        <v>9729</v>
      </c>
      <c r="F45" s="13" t="s">
        <v>446</v>
      </c>
    </row>
    <row r="46" spans="1:9" x14ac:dyDescent="0.3">
      <c r="A46" s="10">
        <v>44614</v>
      </c>
      <c r="B46" s="4">
        <v>221</v>
      </c>
      <c r="C46">
        <f>VLOOKUP(A46,reach!$A$1:$B$754,2,FALSE)</f>
        <v>3076</v>
      </c>
      <c r="F46" s="14" t="s">
        <v>454</v>
      </c>
      <c r="G46">
        <v>15459</v>
      </c>
      <c r="H46">
        <v>30540</v>
      </c>
      <c r="I46">
        <v>45999</v>
      </c>
    </row>
    <row r="47" spans="1:9" x14ac:dyDescent="0.3">
      <c r="A47" s="10">
        <v>44615</v>
      </c>
      <c r="B47" s="4">
        <v>257</v>
      </c>
      <c r="C47">
        <f>VLOOKUP(A47,reach!$A$1:$B$754,2,FALSE)</f>
        <v>6001</v>
      </c>
      <c r="F47" s="14" t="s">
        <v>455</v>
      </c>
      <c r="G47">
        <v>26182</v>
      </c>
      <c r="H47">
        <v>20553</v>
      </c>
      <c r="I47">
        <v>46735</v>
      </c>
    </row>
    <row r="48" spans="1:9" x14ac:dyDescent="0.3">
      <c r="A48" s="10">
        <v>44616</v>
      </c>
      <c r="B48" s="4">
        <v>141</v>
      </c>
      <c r="C48">
        <f>VLOOKUP(A48,reach!$A$1:$B$754,2,FALSE)</f>
        <v>1915</v>
      </c>
      <c r="F48" s="14" t="s">
        <v>456</v>
      </c>
      <c r="G48">
        <v>13833</v>
      </c>
      <c r="H48">
        <v>11421</v>
      </c>
      <c r="I48">
        <v>25254</v>
      </c>
    </row>
    <row r="49" spans="1:9" x14ac:dyDescent="0.3">
      <c r="A49" s="10">
        <v>44617</v>
      </c>
      <c r="B49" s="4">
        <v>166</v>
      </c>
      <c r="C49">
        <f>VLOOKUP(A49,reach!$A$1:$B$754,2,FALSE)</f>
        <v>3126</v>
      </c>
      <c r="F49" s="13" t="s">
        <v>447</v>
      </c>
    </row>
    <row r="50" spans="1:9" x14ac:dyDescent="0.3">
      <c r="A50" s="10">
        <v>44618</v>
      </c>
      <c r="B50" s="4">
        <v>157</v>
      </c>
      <c r="C50">
        <f>VLOOKUP(A50,reach!$A$1:$B$754,2,FALSE)</f>
        <v>4165</v>
      </c>
      <c r="F50" s="14" t="s">
        <v>457</v>
      </c>
      <c r="G50">
        <v>19009</v>
      </c>
      <c r="H50">
        <v>14620</v>
      </c>
      <c r="I50">
        <v>33629</v>
      </c>
    </row>
    <row r="51" spans="1:9" x14ac:dyDescent="0.3">
      <c r="A51" s="10">
        <v>44619</v>
      </c>
      <c r="B51" s="4">
        <v>132</v>
      </c>
      <c r="C51">
        <f>VLOOKUP(A51,reach!$A$1:$B$754,2,FALSE)</f>
        <v>3907</v>
      </c>
      <c r="F51" s="14" t="s">
        <v>458</v>
      </c>
      <c r="G51">
        <v>15085</v>
      </c>
      <c r="H51">
        <v>9367</v>
      </c>
      <c r="I51">
        <v>24452</v>
      </c>
    </row>
    <row r="52" spans="1:9" x14ac:dyDescent="0.3">
      <c r="A52" s="10">
        <v>44620</v>
      </c>
      <c r="B52" s="4">
        <v>224</v>
      </c>
      <c r="C52">
        <f>VLOOKUP(A52,reach!$A$1:$B$754,2,FALSE)</f>
        <v>3365</v>
      </c>
      <c r="F52" s="14" t="s">
        <v>459</v>
      </c>
      <c r="G52">
        <v>39271</v>
      </c>
      <c r="H52">
        <v>37843</v>
      </c>
      <c r="I52">
        <v>77114</v>
      </c>
    </row>
    <row r="53" spans="1:9" x14ac:dyDescent="0.3">
      <c r="A53" s="10">
        <v>44621</v>
      </c>
      <c r="B53" s="4">
        <v>347</v>
      </c>
      <c r="C53">
        <f>VLOOKUP(A53,reach!$A$1:$B$754,2,FALSE)</f>
        <v>5805</v>
      </c>
      <c r="F53" s="13" t="s">
        <v>439</v>
      </c>
      <c r="G53">
        <v>197456</v>
      </c>
      <c r="H53">
        <v>278625</v>
      </c>
      <c r="I53">
        <v>476081</v>
      </c>
    </row>
    <row r="54" spans="1:9" x14ac:dyDescent="0.3">
      <c r="A54" s="10">
        <v>44622</v>
      </c>
      <c r="B54" s="4">
        <v>249</v>
      </c>
      <c r="C54">
        <f>VLOOKUP(A54,reach!$A$1:$B$754,2,FALSE)</f>
        <v>6001</v>
      </c>
    </row>
    <row r="55" spans="1:9" x14ac:dyDescent="0.3">
      <c r="A55" s="10">
        <v>44623</v>
      </c>
      <c r="B55" s="4">
        <v>339</v>
      </c>
      <c r="C55">
        <f>VLOOKUP(A55,reach!$A$1:$B$754,2,FALSE)</f>
        <v>11204</v>
      </c>
    </row>
    <row r="56" spans="1:9" x14ac:dyDescent="0.3">
      <c r="A56" s="10">
        <v>44624</v>
      </c>
      <c r="B56" s="4">
        <v>430</v>
      </c>
      <c r="C56">
        <f>VLOOKUP(A56,reach!$A$1:$B$754,2,FALSE)</f>
        <v>9440</v>
      </c>
    </row>
    <row r="57" spans="1:9" x14ac:dyDescent="0.3">
      <c r="A57" s="10">
        <v>44625</v>
      </c>
      <c r="B57" s="4">
        <v>572</v>
      </c>
      <c r="C57">
        <f>VLOOKUP(A57,reach!$A$1:$B$754,2,FALSE)</f>
        <v>17704</v>
      </c>
    </row>
    <row r="58" spans="1:9" x14ac:dyDescent="0.3">
      <c r="A58" s="10">
        <v>44626</v>
      </c>
      <c r="B58" s="4">
        <v>505</v>
      </c>
      <c r="C58">
        <f>VLOOKUP(A58,reach!$A$1:$B$754,2,FALSE)</f>
        <v>15886</v>
      </c>
    </row>
    <row r="59" spans="1:9" x14ac:dyDescent="0.3">
      <c r="A59" s="10">
        <v>44627</v>
      </c>
      <c r="B59" s="4">
        <v>643</v>
      </c>
      <c r="C59">
        <f>VLOOKUP(A59,reach!$A$1:$B$754,2,FALSE)</f>
        <v>21173</v>
      </c>
    </row>
    <row r="60" spans="1:9" x14ac:dyDescent="0.3">
      <c r="A60" s="10">
        <v>44628</v>
      </c>
      <c r="B60" s="4">
        <v>739</v>
      </c>
      <c r="C60">
        <f>VLOOKUP(A60,reach!$A$1:$B$754,2,FALSE)</f>
        <v>23647</v>
      </c>
    </row>
    <row r="61" spans="1:9" x14ac:dyDescent="0.3">
      <c r="A61" s="10">
        <v>44629</v>
      </c>
      <c r="B61" s="4">
        <v>799</v>
      </c>
      <c r="C61">
        <f>VLOOKUP(A61,reach!$A$1:$B$754,2,FALSE)</f>
        <v>32961</v>
      </c>
    </row>
    <row r="62" spans="1:9" x14ac:dyDescent="0.3">
      <c r="A62" s="10">
        <v>44630</v>
      </c>
      <c r="B62" s="4">
        <v>986</v>
      </c>
      <c r="C62">
        <f>VLOOKUP(A62,reach!$A$1:$B$754,2,FALSE)</f>
        <v>45301</v>
      </c>
    </row>
    <row r="63" spans="1:9" x14ac:dyDescent="0.3">
      <c r="A63" s="10">
        <v>44631</v>
      </c>
      <c r="B63" s="4">
        <v>882</v>
      </c>
      <c r="C63">
        <f>VLOOKUP(A63,reach!$A$1:$B$754,2,FALSE)</f>
        <v>42328</v>
      </c>
    </row>
    <row r="64" spans="1:9" x14ac:dyDescent="0.3">
      <c r="A64" s="10">
        <v>44632</v>
      </c>
      <c r="B64" s="4">
        <v>671</v>
      </c>
      <c r="C64">
        <f>VLOOKUP(A64,reach!$A$1:$B$754,2,FALSE)</f>
        <v>28108</v>
      </c>
    </row>
    <row r="65" spans="1:7" x14ac:dyDescent="0.3">
      <c r="A65" s="10">
        <v>44633</v>
      </c>
      <c r="B65" s="4">
        <v>686</v>
      </c>
      <c r="C65">
        <f>VLOOKUP(A65,reach!$A$1:$B$754,2,FALSE)</f>
        <v>25980</v>
      </c>
    </row>
    <row r="66" spans="1:7" x14ac:dyDescent="0.3">
      <c r="A66" s="10">
        <v>44634</v>
      </c>
      <c r="B66" s="4">
        <v>903</v>
      </c>
      <c r="C66">
        <f>VLOOKUP(A66,reach!$A$1:$B$754,2,FALSE)</f>
        <v>42097</v>
      </c>
    </row>
    <row r="67" spans="1:7" x14ac:dyDescent="0.3">
      <c r="A67" s="10">
        <v>44635</v>
      </c>
      <c r="B67" s="4">
        <v>1210</v>
      </c>
      <c r="C67">
        <f>VLOOKUP(A67,reach!$A$1:$B$754,2,FALSE)</f>
        <v>53940</v>
      </c>
    </row>
    <row r="68" spans="1:7" x14ac:dyDescent="0.3">
      <c r="A68" s="10">
        <v>44636</v>
      </c>
      <c r="B68" s="4">
        <v>1919</v>
      </c>
      <c r="C68">
        <f>VLOOKUP(A68,reach!$A$1:$B$754,2,FALSE)</f>
        <v>102144</v>
      </c>
    </row>
    <row r="69" spans="1:7" x14ac:dyDescent="0.3">
      <c r="A69" s="10">
        <v>44637</v>
      </c>
      <c r="B69" s="4">
        <v>1242</v>
      </c>
      <c r="C69">
        <f>VLOOKUP(A69,reach!$A$1:$B$754,2,FALSE)</f>
        <v>65322</v>
      </c>
    </row>
    <row r="70" spans="1:7" x14ac:dyDescent="0.3">
      <c r="A70" s="10">
        <v>44638</v>
      </c>
      <c r="B70" s="4">
        <v>616</v>
      </c>
      <c r="C70">
        <f>VLOOKUP(A70,reach!$A$1:$B$754,2,FALSE)</f>
        <v>32658</v>
      </c>
    </row>
    <row r="71" spans="1:7" x14ac:dyDescent="0.3">
      <c r="A71" s="10">
        <v>44639</v>
      </c>
      <c r="B71" s="4">
        <v>727</v>
      </c>
      <c r="C71">
        <f>VLOOKUP(A71,reach!$A$1:$B$754,2,FALSE)</f>
        <v>30770</v>
      </c>
    </row>
    <row r="72" spans="1:7" x14ac:dyDescent="0.3">
      <c r="A72" s="10">
        <v>44640</v>
      </c>
      <c r="B72" s="4">
        <v>1049</v>
      </c>
      <c r="C72">
        <f>VLOOKUP(A72,reach!$A$1:$B$754,2,FALSE)</f>
        <v>56445</v>
      </c>
    </row>
    <row r="73" spans="1:7" x14ac:dyDescent="0.3">
      <c r="A73" s="10">
        <v>44641</v>
      </c>
      <c r="B73" s="4">
        <v>974</v>
      </c>
      <c r="C73">
        <f>VLOOKUP(A73,reach!$A$1:$B$754,2,FALSE)</f>
        <v>43978</v>
      </c>
      <c r="F73" s="12" t="s">
        <v>438</v>
      </c>
      <c r="G73" t="s">
        <v>461</v>
      </c>
    </row>
    <row r="74" spans="1:7" x14ac:dyDescent="0.3">
      <c r="A74" s="10">
        <v>44642</v>
      </c>
      <c r="B74" s="4">
        <v>746</v>
      </c>
      <c r="C74">
        <f>VLOOKUP(A74,reach!$A$1:$B$754,2,FALSE)</f>
        <v>35291</v>
      </c>
      <c r="F74" s="13" t="s">
        <v>440</v>
      </c>
    </row>
    <row r="75" spans="1:7" x14ac:dyDescent="0.3">
      <c r="A75" s="10">
        <v>44643</v>
      </c>
      <c r="B75" s="4">
        <v>1076</v>
      </c>
      <c r="C75">
        <f>VLOOKUP(A75,reach!$A$1:$B$754,2,FALSE)</f>
        <v>58837</v>
      </c>
      <c r="F75" s="14" t="s">
        <v>447</v>
      </c>
    </row>
    <row r="76" spans="1:7" x14ac:dyDescent="0.3">
      <c r="A76" s="10">
        <v>44644</v>
      </c>
      <c r="B76" s="4">
        <v>1628</v>
      </c>
      <c r="C76">
        <f>VLOOKUP(A76,reach!$A$1:$B$754,2,FALSE)</f>
        <v>116328</v>
      </c>
      <c r="F76" s="19" t="s">
        <v>458</v>
      </c>
      <c r="G76">
        <v>15085</v>
      </c>
    </row>
    <row r="77" spans="1:7" x14ac:dyDescent="0.3">
      <c r="A77" s="10">
        <v>44645</v>
      </c>
      <c r="B77" s="4">
        <v>1321</v>
      </c>
      <c r="C77">
        <f>VLOOKUP(A77,reach!$A$1:$B$754,2,FALSE)</f>
        <v>69454</v>
      </c>
      <c r="F77" s="19" t="s">
        <v>459</v>
      </c>
      <c r="G77">
        <v>39271</v>
      </c>
    </row>
    <row r="78" spans="1:7" x14ac:dyDescent="0.3">
      <c r="A78" s="10">
        <v>44646</v>
      </c>
      <c r="B78" s="4">
        <v>775</v>
      </c>
      <c r="C78">
        <f>VLOOKUP(A78,reach!$A$1:$B$754,2,FALSE)</f>
        <v>34523</v>
      </c>
      <c r="F78" s="13" t="s">
        <v>441</v>
      </c>
    </row>
    <row r="79" spans="1:7" x14ac:dyDescent="0.3">
      <c r="A79" s="10">
        <v>44647</v>
      </c>
      <c r="B79" s="4">
        <v>718</v>
      </c>
      <c r="C79">
        <f>VLOOKUP(A79,reach!$A$1:$B$754,2,FALSE)</f>
        <v>25086</v>
      </c>
      <c r="F79" s="14" t="s">
        <v>444</v>
      </c>
    </row>
    <row r="80" spans="1:7" x14ac:dyDescent="0.3">
      <c r="A80" s="10">
        <v>44648</v>
      </c>
      <c r="B80" s="4">
        <v>743</v>
      </c>
      <c r="C80">
        <f>VLOOKUP(A80,reach!$A$1:$B$754,2,FALSE)</f>
        <v>28013</v>
      </c>
      <c r="F80" s="19" t="s">
        <v>448</v>
      </c>
      <c r="G80">
        <v>21652</v>
      </c>
    </row>
    <row r="81" spans="1:7" x14ac:dyDescent="0.3">
      <c r="A81" s="10">
        <v>44649</v>
      </c>
      <c r="B81" s="4">
        <v>653</v>
      </c>
      <c r="C81">
        <f>VLOOKUP(A81,reach!$A$1:$B$754,2,FALSE)</f>
        <v>27042</v>
      </c>
      <c r="F81" s="19" t="s">
        <v>449</v>
      </c>
      <c r="G81">
        <v>11182</v>
      </c>
    </row>
    <row r="82" spans="1:7" x14ac:dyDescent="0.3">
      <c r="A82" s="10">
        <v>44650</v>
      </c>
      <c r="B82" s="4">
        <v>632</v>
      </c>
      <c r="C82">
        <f>VLOOKUP(A82,reach!$A$1:$B$754,2,FALSE)</f>
        <v>33389</v>
      </c>
      <c r="F82" s="19" t="s">
        <v>450</v>
      </c>
      <c r="G82">
        <v>18148</v>
      </c>
    </row>
    <row r="83" spans="1:7" x14ac:dyDescent="0.3">
      <c r="A83" s="10">
        <v>44651</v>
      </c>
      <c r="B83" s="4">
        <v>794</v>
      </c>
      <c r="C83">
        <f>VLOOKUP(A83,reach!$A$1:$B$754,2,FALSE)</f>
        <v>40996</v>
      </c>
      <c r="F83" s="14" t="s">
        <v>445</v>
      </c>
    </row>
    <row r="84" spans="1:7" x14ac:dyDescent="0.3">
      <c r="A84" s="10">
        <v>44652</v>
      </c>
      <c r="B84" s="4">
        <v>681</v>
      </c>
      <c r="C84">
        <f>VLOOKUP(A84,reach!$A$1:$B$754,2,FALSE)</f>
        <v>36880</v>
      </c>
      <c r="F84" s="19" t="s">
        <v>451</v>
      </c>
      <c r="G84">
        <v>16825</v>
      </c>
    </row>
    <row r="85" spans="1:7" x14ac:dyDescent="0.3">
      <c r="A85" s="10">
        <v>44653</v>
      </c>
      <c r="B85" s="4">
        <v>453</v>
      </c>
      <c r="C85">
        <f>VLOOKUP(A85,reach!$A$1:$B$754,2,FALSE)</f>
        <v>16389</v>
      </c>
      <c r="F85" s="19" t="s">
        <v>452</v>
      </c>
      <c r="G85">
        <v>50245</v>
      </c>
    </row>
    <row r="86" spans="1:7" x14ac:dyDescent="0.3">
      <c r="A86" s="10">
        <v>44654</v>
      </c>
      <c r="B86" s="4">
        <v>417</v>
      </c>
      <c r="C86">
        <f>VLOOKUP(A86,reach!$A$1:$B$754,2,FALSE)</f>
        <v>11999</v>
      </c>
      <c r="F86" s="19" t="s">
        <v>453</v>
      </c>
      <c r="G86">
        <v>36229</v>
      </c>
    </row>
    <row r="87" spans="1:7" x14ac:dyDescent="0.3">
      <c r="A87" s="10">
        <v>44655</v>
      </c>
      <c r="B87" s="4">
        <v>382</v>
      </c>
      <c r="C87">
        <f>VLOOKUP(A87,reach!$A$1:$B$754,2,FALSE)</f>
        <v>11537</v>
      </c>
      <c r="F87" s="14" t="s">
        <v>446</v>
      </c>
    </row>
    <row r="88" spans="1:7" x14ac:dyDescent="0.3">
      <c r="A88" s="10">
        <v>44656</v>
      </c>
      <c r="B88" s="4">
        <v>319</v>
      </c>
      <c r="C88">
        <f>VLOOKUP(A88,reach!$A$1:$B$754,2,FALSE)</f>
        <v>10056</v>
      </c>
      <c r="F88" s="19" t="s">
        <v>454</v>
      </c>
      <c r="G88">
        <v>30540</v>
      </c>
    </row>
    <row r="89" spans="1:7" x14ac:dyDescent="0.3">
      <c r="A89" s="10">
        <v>44657</v>
      </c>
      <c r="B89" s="4">
        <v>353</v>
      </c>
      <c r="C89">
        <f>VLOOKUP(A89,reach!$A$1:$B$754,2,FALSE)</f>
        <v>7659</v>
      </c>
      <c r="F89" s="19" t="s">
        <v>455</v>
      </c>
      <c r="G89">
        <v>20553</v>
      </c>
    </row>
    <row r="90" spans="1:7" x14ac:dyDescent="0.3">
      <c r="A90" s="10">
        <v>44658</v>
      </c>
      <c r="B90" s="4">
        <v>294</v>
      </c>
      <c r="C90">
        <f>VLOOKUP(A90,reach!$A$1:$B$754,2,FALSE)</f>
        <v>4775</v>
      </c>
      <c r="F90" s="19" t="s">
        <v>456</v>
      </c>
      <c r="G90">
        <v>11421</v>
      </c>
    </row>
    <row r="91" spans="1:7" x14ac:dyDescent="0.3">
      <c r="A91" s="10">
        <v>44659</v>
      </c>
      <c r="B91" s="4">
        <v>320</v>
      </c>
      <c r="C91">
        <f>VLOOKUP(A91,reach!$A$1:$B$754,2,FALSE)</f>
        <v>7322</v>
      </c>
      <c r="F91" s="14" t="s">
        <v>447</v>
      </c>
    </row>
    <row r="92" spans="1:7" x14ac:dyDescent="0.3">
      <c r="A92" s="10">
        <v>44660</v>
      </c>
      <c r="B92" s="4">
        <v>339</v>
      </c>
      <c r="C92">
        <f>VLOOKUP(A92,reach!$A$1:$B$754,2,FALSE)</f>
        <v>10723</v>
      </c>
      <c r="F92" s="19" t="s">
        <v>457</v>
      </c>
      <c r="G92">
        <v>14620</v>
      </c>
    </row>
    <row r="93" spans="1:7" x14ac:dyDescent="0.3">
      <c r="A93" s="10">
        <v>44661</v>
      </c>
      <c r="B93" s="4">
        <v>479</v>
      </c>
      <c r="C93">
        <f>VLOOKUP(A93,reach!$A$1:$B$754,2,FALSE)</f>
        <v>12928</v>
      </c>
      <c r="F93" s="19" t="s">
        <v>458</v>
      </c>
      <c r="G93">
        <v>9367</v>
      </c>
    </row>
    <row r="94" spans="1:7" x14ac:dyDescent="0.3">
      <c r="A94" s="10">
        <v>44662</v>
      </c>
      <c r="B94" s="4">
        <v>347</v>
      </c>
      <c r="C94">
        <f>VLOOKUP(A94,reach!$A$1:$B$754,2,FALSE)</f>
        <v>7812</v>
      </c>
      <c r="F94" s="19" t="s">
        <v>459</v>
      </c>
      <c r="G94">
        <v>37843</v>
      </c>
    </row>
    <row r="95" spans="1:7" x14ac:dyDescent="0.3">
      <c r="A95" s="10">
        <v>44663</v>
      </c>
      <c r="B95" s="4">
        <v>402</v>
      </c>
      <c r="C95">
        <f>VLOOKUP(A95,reach!$A$1:$B$754,2,FALSE)</f>
        <v>21377</v>
      </c>
      <c r="F95" s="13" t="s">
        <v>442</v>
      </c>
    </row>
    <row r="96" spans="1:7" x14ac:dyDescent="0.3">
      <c r="A96" s="10">
        <v>44664</v>
      </c>
      <c r="B96" s="4">
        <v>265</v>
      </c>
      <c r="C96">
        <f>VLOOKUP(A96,reach!$A$1:$B$754,2,FALSE)</f>
        <v>15766</v>
      </c>
      <c r="F96" s="14" t="s">
        <v>444</v>
      </c>
    </row>
    <row r="97" spans="1:7" x14ac:dyDescent="0.3">
      <c r="A97" s="10">
        <v>44665</v>
      </c>
      <c r="B97" s="4">
        <v>355</v>
      </c>
      <c r="C97">
        <f>VLOOKUP(A97,reach!$A$1:$B$754,2,FALSE)</f>
        <v>17602</v>
      </c>
      <c r="F97" s="19" t="s">
        <v>448</v>
      </c>
      <c r="G97">
        <v>757</v>
      </c>
    </row>
    <row r="98" spans="1:7" x14ac:dyDescent="0.3">
      <c r="A98" s="10">
        <v>44666</v>
      </c>
      <c r="B98" s="4">
        <v>322</v>
      </c>
      <c r="C98">
        <f>VLOOKUP(A98,reach!$A$1:$B$754,2,FALSE)</f>
        <v>13723</v>
      </c>
      <c r="F98" s="13" t="s">
        <v>439</v>
      </c>
      <c r="G98">
        <v>333738</v>
      </c>
    </row>
    <row r="99" spans="1:7" x14ac:dyDescent="0.3">
      <c r="A99" s="10">
        <v>44667</v>
      </c>
      <c r="B99" s="4">
        <v>265</v>
      </c>
      <c r="C99">
        <f>VLOOKUP(A99,reach!$A$1:$B$754,2,FALSE)</f>
        <v>11947</v>
      </c>
    </row>
    <row r="100" spans="1:7" x14ac:dyDescent="0.3">
      <c r="A100" s="10">
        <v>44668</v>
      </c>
      <c r="B100" s="4">
        <v>222</v>
      </c>
      <c r="C100">
        <f>VLOOKUP(A100,reach!$A$1:$B$754,2,FALSE)</f>
        <v>9056</v>
      </c>
    </row>
    <row r="101" spans="1:7" x14ac:dyDescent="0.3">
      <c r="A101" s="10">
        <v>44669</v>
      </c>
      <c r="B101" s="4">
        <v>272</v>
      </c>
      <c r="C101">
        <f>VLOOKUP(A101,reach!$A$1:$B$754,2,FALSE)</f>
        <v>4460</v>
      </c>
    </row>
    <row r="102" spans="1:7" x14ac:dyDescent="0.3">
      <c r="A102" s="10">
        <v>44670</v>
      </c>
      <c r="B102" s="4">
        <v>285</v>
      </c>
      <c r="C102">
        <f>VLOOKUP(A102,reach!$A$1:$B$754,2,FALSE)</f>
        <v>3860</v>
      </c>
    </row>
    <row r="103" spans="1:7" x14ac:dyDescent="0.3">
      <c r="A103" s="10">
        <v>44671</v>
      </c>
      <c r="B103" s="4">
        <v>338</v>
      </c>
      <c r="C103">
        <f>VLOOKUP(A103,reach!$A$1:$B$754,2,FALSE)</f>
        <v>6109</v>
      </c>
    </row>
    <row r="104" spans="1:7" x14ac:dyDescent="0.3">
      <c r="A104" s="10">
        <v>44672</v>
      </c>
      <c r="B104" s="4">
        <v>306</v>
      </c>
      <c r="C104">
        <f>VLOOKUP(A104,reach!$A$1:$B$754,2,FALSE)</f>
        <v>2685</v>
      </c>
    </row>
    <row r="105" spans="1:7" x14ac:dyDescent="0.3">
      <c r="A105" s="10">
        <v>44673</v>
      </c>
      <c r="B105" s="4">
        <v>232</v>
      </c>
      <c r="C105">
        <f>VLOOKUP(A105,reach!$A$1:$B$754,2,FALSE)</f>
        <v>1343</v>
      </c>
    </row>
    <row r="106" spans="1:7" x14ac:dyDescent="0.3">
      <c r="A106" s="10">
        <v>44674</v>
      </c>
      <c r="B106" s="4">
        <v>201</v>
      </c>
      <c r="C106">
        <f>VLOOKUP(A106,reach!$A$1:$B$754,2,FALSE)</f>
        <v>1013</v>
      </c>
    </row>
    <row r="107" spans="1:7" x14ac:dyDescent="0.3">
      <c r="A107" s="10">
        <v>44675</v>
      </c>
      <c r="B107" s="4">
        <v>285</v>
      </c>
      <c r="C107">
        <f>VLOOKUP(A107,reach!$A$1:$B$754,2,FALSE)</f>
        <v>2811</v>
      </c>
    </row>
    <row r="108" spans="1:7" x14ac:dyDescent="0.3">
      <c r="A108" s="10">
        <v>44676</v>
      </c>
      <c r="B108" s="4">
        <v>201</v>
      </c>
      <c r="C108">
        <f>VLOOKUP(A108,reach!$A$1:$B$754,2,FALSE)</f>
        <v>526</v>
      </c>
    </row>
    <row r="109" spans="1:7" x14ac:dyDescent="0.3">
      <c r="A109" s="10">
        <v>44677</v>
      </c>
      <c r="B109" s="4">
        <v>205</v>
      </c>
      <c r="C109">
        <f>VLOOKUP(A109,reach!$A$1:$B$754,2,FALSE)</f>
        <v>509</v>
      </c>
    </row>
    <row r="110" spans="1:7" x14ac:dyDescent="0.3">
      <c r="A110" s="10">
        <v>44678</v>
      </c>
      <c r="B110" s="4">
        <v>185</v>
      </c>
      <c r="C110">
        <f>VLOOKUP(A110,reach!$A$1:$B$754,2,FALSE)</f>
        <v>834</v>
      </c>
    </row>
    <row r="111" spans="1:7" x14ac:dyDescent="0.3">
      <c r="A111" s="10">
        <v>44679</v>
      </c>
      <c r="B111" s="4">
        <v>236</v>
      </c>
      <c r="C111">
        <f>VLOOKUP(A111,reach!$A$1:$B$754,2,FALSE)</f>
        <v>3365</v>
      </c>
    </row>
    <row r="112" spans="1:7" x14ac:dyDescent="0.3">
      <c r="A112" s="10">
        <v>44680</v>
      </c>
      <c r="B112" s="4">
        <v>158</v>
      </c>
      <c r="C112">
        <f>VLOOKUP(A112,reach!$A$1:$B$754,2,FALSE)</f>
        <v>1915</v>
      </c>
    </row>
    <row r="113" spans="1:3" x14ac:dyDescent="0.3">
      <c r="A113" s="10">
        <v>44681</v>
      </c>
      <c r="B113" s="4">
        <v>239</v>
      </c>
      <c r="C113">
        <f>VLOOKUP(A113,reach!$A$1:$B$754,2,FALSE)</f>
        <v>2033</v>
      </c>
    </row>
    <row r="114" spans="1:3" x14ac:dyDescent="0.3">
      <c r="A114" s="10">
        <v>44682</v>
      </c>
      <c r="B114" s="4">
        <v>155</v>
      </c>
      <c r="C114">
        <f>VLOOKUP(A114,reach!$A$1:$B$754,2,FALSE)</f>
        <v>892</v>
      </c>
    </row>
    <row r="115" spans="1:3" x14ac:dyDescent="0.3">
      <c r="A115" s="10">
        <v>44683</v>
      </c>
      <c r="B115" s="4">
        <v>198</v>
      </c>
      <c r="C115">
        <f>VLOOKUP(A115,reach!$A$1:$B$754,2,FALSE)</f>
        <v>1480</v>
      </c>
    </row>
    <row r="116" spans="1:3" x14ac:dyDescent="0.3">
      <c r="A116" s="10">
        <v>44684</v>
      </c>
      <c r="B116" s="4">
        <v>139</v>
      </c>
      <c r="C116">
        <f>VLOOKUP(A116,reach!$A$1:$B$754,2,FALSE)</f>
        <v>286</v>
      </c>
    </row>
    <row r="117" spans="1:3" x14ac:dyDescent="0.3">
      <c r="A117" s="10">
        <v>44685</v>
      </c>
      <c r="B117" s="4">
        <v>426</v>
      </c>
      <c r="C117">
        <f>VLOOKUP(A117,reach!$A$1:$B$754,2,FALSE)</f>
        <v>3493</v>
      </c>
    </row>
    <row r="118" spans="1:3" x14ac:dyDescent="0.3">
      <c r="A118" s="10">
        <v>44686</v>
      </c>
      <c r="B118" s="4">
        <v>555</v>
      </c>
      <c r="C118">
        <f>VLOOKUP(A118,reach!$A$1:$B$754,2,FALSE)</f>
        <v>6846</v>
      </c>
    </row>
    <row r="119" spans="1:3" x14ac:dyDescent="0.3">
      <c r="A119" s="10">
        <v>44687</v>
      </c>
      <c r="B119" s="4">
        <v>270</v>
      </c>
      <c r="C119">
        <f>VLOOKUP(A119,reach!$A$1:$B$754,2,FALSE)</f>
        <v>3279</v>
      </c>
    </row>
    <row r="120" spans="1:3" x14ac:dyDescent="0.3">
      <c r="A120" s="10">
        <v>44688</v>
      </c>
      <c r="B120" s="4">
        <v>267</v>
      </c>
      <c r="C120">
        <f>VLOOKUP(A120,reach!$A$1:$B$754,2,FALSE)</f>
        <v>2088</v>
      </c>
    </row>
    <row r="121" spans="1:3" x14ac:dyDescent="0.3">
      <c r="A121" s="10">
        <v>44689</v>
      </c>
      <c r="B121" s="4">
        <v>317</v>
      </c>
      <c r="C121">
        <f>VLOOKUP(A121,reach!$A$1:$B$754,2,FALSE)</f>
        <v>2656</v>
      </c>
    </row>
    <row r="122" spans="1:3" x14ac:dyDescent="0.3">
      <c r="A122" s="10">
        <v>44690</v>
      </c>
      <c r="B122" s="4">
        <v>247</v>
      </c>
      <c r="C122">
        <f>VLOOKUP(A122,reach!$A$1:$B$754,2,FALSE)</f>
        <v>7138</v>
      </c>
    </row>
    <row r="123" spans="1:3" x14ac:dyDescent="0.3">
      <c r="A123" s="10">
        <v>44691</v>
      </c>
      <c r="B123" s="4">
        <v>237</v>
      </c>
      <c r="C123">
        <f>VLOOKUP(A123,reach!$A$1:$B$754,2,FALSE)</f>
        <v>3192</v>
      </c>
    </row>
    <row r="124" spans="1:3" x14ac:dyDescent="0.3">
      <c r="A124" s="10">
        <v>44692</v>
      </c>
      <c r="B124" s="4">
        <v>298</v>
      </c>
      <c r="C124">
        <f>VLOOKUP(A124,reach!$A$1:$B$754,2,FALSE)</f>
        <v>3397</v>
      </c>
    </row>
    <row r="125" spans="1:3" x14ac:dyDescent="0.3">
      <c r="A125" s="10">
        <v>44693</v>
      </c>
      <c r="B125" s="4">
        <v>231</v>
      </c>
      <c r="C125">
        <f>VLOOKUP(A125,reach!$A$1:$B$754,2,FALSE)</f>
        <v>2130</v>
      </c>
    </row>
    <row r="126" spans="1:3" x14ac:dyDescent="0.3">
      <c r="A126" s="10">
        <v>44694</v>
      </c>
      <c r="B126" s="4">
        <v>326</v>
      </c>
      <c r="C126">
        <f>VLOOKUP(A126,reach!$A$1:$B$754,2,FALSE)</f>
        <v>15038</v>
      </c>
    </row>
    <row r="127" spans="1:3" x14ac:dyDescent="0.3">
      <c r="A127" s="10">
        <v>44695</v>
      </c>
      <c r="B127" s="4">
        <v>180</v>
      </c>
      <c r="C127">
        <f>VLOOKUP(A127,reach!$A$1:$B$754,2,FALSE)</f>
        <v>1673</v>
      </c>
    </row>
    <row r="128" spans="1:3" x14ac:dyDescent="0.3">
      <c r="A128" s="10">
        <v>44696</v>
      </c>
      <c r="B128" s="4">
        <v>207</v>
      </c>
      <c r="C128">
        <f>VLOOKUP(A128,reach!$A$1:$B$754,2,FALSE)</f>
        <v>1815</v>
      </c>
    </row>
    <row r="129" spans="1:3" x14ac:dyDescent="0.3">
      <c r="A129" s="10">
        <v>44697</v>
      </c>
      <c r="B129" s="4">
        <v>243</v>
      </c>
      <c r="C129">
        <f>VLOOKUP(A129,reach!$A$1:$B$754,2,FALSE)</f>
        <v>1191</v>
      </c>
    </row>
    <row r="130" spans="1:3" x14ac:dyDescent="0.3">
      <c r="A130" s="10">
        <v>44698</v>
      </c>
      <c r="B130" s="4">
        <v>378</v>
      </c>
      <c r="C130">
        <f>VLOOKUP(A130,reach!$A$1:$B$754,2,FALSE)</f>
        <v>2276</v>
      </c>
    </row>
    <row r="131" spans="1:3" x14ac:dyDescent="0.3">
      <c r="A131" s="10">
        <v>44699</v>
      </c>
      <c r="B131" s="4">
        <v>307</v>
      </c>
      <c r="C131">
        <f>VLOOKUP(A131,reach!$A$1:$B$754,2,FALSE)</f>
        <v>1862</v>
      </c>
    </row>
    <row r="132" spans="1:3" x14ac:dyDescent="0.3">
      <c r="A132" s="10">
        <v>44700</v>
      </c>
      <c r="B132" s="4">
        <v>261</v>
      </c>
      <c r="C132">
        <f>VLOOKUP(A132,reach!$A$1:$B$754,2,FALSE)</f>
        <v>2851</v>
      </c>
    </row>
    <row r="133" spans="1:3" x14ac:dyDescent="0.3">
      <c r="A133" s="10">
        <v>44701</v>
      </c>
      <c r="B133" s="4">
        <v>245</v>
      </c>
      <c r="C133">
        <f>VLOOKUP(A133,reach!$A$1:$B$754,2,FALSE)</f>
        <v>7857</v>
      </c>
    </row>
    <row r="134" spans="1:3" x14ac:dyDescent="0.3">
      <c r="A134" s="10">
        <v>44702</v>
      </c>
      <c r="B134" s="4">
        <v>169</v>
      </c>
      <c r="C134">
        <f>VLOOKUP(A134,reach!$A$1:$B$754,2,FALSE)</f>
        <v>2542</v>
      </c>
    </row>
    <row r="135" spans="1:3" x14ac:dyDescent="0.3">
      <c r="A135" s="10">
        <v>44703</v>
      </c>
      <c r="B135" s="4">
        <v>257</v>
      </c>
      <c r="C135">
        <f>VLOOKUP(A135,reach!$A$1:$B$754,2,FALSE)</f>
        <v>1815</v>
      </c>
    </row>
    <row r="136" spans="1:3" x14ac:dyDescent="0.3">
      <c r="A136" s="10">
        <v>44704</v>
      </c>
      <c r="B136" s="4">
        <v>318</v>
      </c>
      <c r="C136">
        <f>VLOOKUP(A136,reach!$A$1:$B$754,2,FALSE)</f>
        <v>2113</v>
      </c>
    </row>
    <row r="137" spans="1:3" x14ac:dyDescent="0.3">
      <c r="A137" s="10">
        <v>44705</v>
      </c>
      <c r="B137" s="4">
        <v>252</v>
      </c>
      <c r="C137">
        <f>VLOOKUP(A137,reach!$A$1:$B$754,2,FALSE)</f>
        <v>2038</v>
      </c>
    </row>
    <row r="138" spans="1:3" x14ac:dyDescent="0.3">
      <c r="A138" s="10">
        <v>44706</v>
      </c>
      <c r="B138" s="4">
        <v>212</v>
      </c>
      <c r="C138">
        <f>VLOOKUP(A138,reach!$A$1:$B$754,2,FALSE)</f>
        <v>2641</v>
      </c>
    </row>
    <row r="139" spans="1:3" x14ac:dyDescent="0.3">
      <c r="A139" s="10">
        <v>44707</v>
      </c>
      <c r="B139" s="4">
        <v>128</v>
      </c>
      <c r="C139">
        <f>VLOOKUP(A139,reach!$A$1:$B$754,2,FALSE)</f>
        <v>494</v>
      </c>
    </row>
    <row r="140" spans="1:3" x14ac:dyDescent="0.3">
      <c r="A140" s="10">
        <v>44708</v>
      </c>
      <c r="B140" s="4">
        <v>183</v>
      </c>
      <c r="C140">
        <f>VLOOKUP(A140,reach!$A$1:$B$754,2,FALSE)</f>
        <v>2017</v>
      </c>
    </row>
    <row r="141" spans="1:3" x14ac:dyDescent="0.3">
      <c r="A141" s="10">
        <v>44709</v>
      </c>
      <c r="B141" s="4">
        <v>161</v>
      </c>
      <c r="C141">
        <f>VLOOKUP(A141,reach!$A$1:$B$754,2,FALSE)</f>
        <v>2006</v>
      </c>
    </row>
    <row r="142" spans="1:3" x14ac:dyDescent="0.3">
      <c r="A142" s="10">
        <v>44710</v>
      </c>
      <c r="B142" s="4">
        <v>191</v>
      </c>
      <c r="C142">
        <f>VLOOKUP(A142,reach!$A$1:$B$754,2,FALSE)</f>
        <v>1166</v>
      </c>
    </row>
    <row r="143" spans="1:3" x14ac:dyDescent="0.3">
      <c r="A143" s="10">
        <v>44711</v>
      </c>
      <c r="B143" s="4">
        <v>163</v>
      </c>
      <c r="C143">
        <f>VLOOKUP(A143,reach!$A$1:$B$754,2,FALSE)</f>
        <v>440</v>
      </c>
    </row>
    <row r="144" spans="1:3" x14ac:dyDescent="0.3">
      <c r="A144" s="10">
        <v>44712</v>
      </c>
      <c r="B144" s="4">
        <v>156</v>
      </c>
      <c r="C144">
        <f>VLOOKUP(A144,reach!$A$1:$B$754,2,FALSE)</f>
        <v>355</v>
      </c>
    </row>
    <row r="145" spans="1:3" x14ac:dyDescent="0.3">
      <c r="A145" s="10">
        <v>44713</v>
      </c>
      <c r="B145" s="4">
        <v>149</v>
      </c>
      <c r="C145">
        <f>VLOOKUP(A145,reach!$A$1:$B$754,2,FALSE)</f>
        <v>843</v>
      </c>
    </row>
    <row r="146" spans="1:3" x14ac:dyDescent="0.3">
      <c r="A146" s="10">
        <v>44714</v>
      </c>
      <c r="B146" s="4">
        <v>209</v>
      </c>
      <c r="C146">
        <f>VLOOKUP(A146,reach!$A$1:$B$754,2,FALSE)</f>
        <v>1262</v>
      </c>
    </row>
    <row r="147" spans="1:3" x14ac:dyDescent="0.3">
      <c r="A147" s="10">
        <v>44715</v>
      </c>
      <c r="B147" s="4">
        <v>131</v>
      </c>
      <c r="C147">
        <f>VLOOKUP(A147,reach!$A$1:$B$754,2,FALSE)</f>
        <v>1134</v>
      </c>
    </row>
    <row r="148" spans="1:3" x14ac:dyDescent="0.3">
      <c r="A148" s="10">
        <v>44716</v>
      </c>
      <c r="B148" s="4">
        <v>123</v>
      </c>
      <c r="C148">
        <f>VLOOKUP(A148,reach!$A$1:$B$754,2,FALSE)</f>
        <v>767</v>
      </c>
    </row>
    <row r="149" spans="1:3" x14ac:dyDescent="0.3">
      <c r="A149" s="10">
        <v>44717</v>
      </c>
      <c r="B149" s="4">
        <v>139</v>
      </c>
      <c r="C149">
        <f>VLOOKUP(A149,reach!$A$1:$B$754,2,FALSE)</f>
        <v>393</v>
      </c>
    </row>
    <row r="150" spans="1:3" x14ac:dyDescent="0.3">
      <c r="A150" s="10">
        <v>44718</v>
      </c>
      <c r="B150" s="4">
        <v>287</v>
      </c>
      <c r="C150">
        <f>VLOOKUP(A150,reach!$A$1:$B$754,2,FALSE)</f>
        <v>6811</v>
      </c>
    </row>
    <row r="151" spans="1:3" x14ac:dyDescent="0.3">
      <c r="A151" s="10">
        <v>44719</v>
      </c>
      <c r="B151" s="4">
        <v>219</v>
      </c>
      <c r="C151">
        <f>VLOOKUP(A151,reach!$A$1:$B$754,2,FALSE)</f>
        <v>2693</v>
      </c>
    </row>
    <row r="152" spans="1:3" x14ac:dyDescent="0.3">
      <c r="A152" s="10">
        <v>44720</v>
      </c>
      <c r="B152" s="4">
        <v>195</v>
      </c>
      <c r="C152">
        <f>VLOOKUP(A152,reach!$A$1:$B$754,2,FALSE)</f>
        <v>2270</v>
      </c>
    </row>
    <row r="153" spans="1:3" x14ac:dyDescent="0.3">
      <c r="A153" s="10">
        <v>44721</v>
      </c>
      <c r="B153" s="4">
        <v>287</v>
      </c>
      <c r="C153">
        <f>VLOOKUP(A153,reach!$A$1:$B$754,2,FALSE)</f>
        <v>4275</v>
      </c>
    </row>
    <row r="154" spans="1:3" x14ac:dyDescent="0.3">
      <c r="A154" s="10">
        <v>44722</v>
      </c>
      <c r="B154" s="4">
        <v>553</v>
      </c>
      <c r="C154">
        <f>VLOOKUP(A154,reach!$A$1:$B$754,2,FALSE)</f>
        <v>10206</v>
      </c>
    </row>
    <row r="155" spans="1:3" x14ac:dyDescent="0.3">
      <c r="A155" s="10">
        <v>44723</v>
      </c>
      <c r="B155" s="4">
        <v>254</v>
      </c>
      <c r="C155">
        <f>VLOOKUP(A155,reach!$A$1:$B$754,2,FALSE)</f>
        <v>2796</v>
      </c>
    </row>
    <row r="156" spans="1:3" x14ac:dyDescent="0.3">
      <c r="A156" s="10">
        <v>44724</v>
      </c>
      <c r="B156" s="4">
        <v>191</v>
      </c>
      <c r="C156">
        <f>VLOOKUP(A156,reach!$A$1:$B$754,2,FALSE)</f>
        <v>2298</v>
      </c>
    </row>
    <row r="157" spans="1:3" x14ac:dyDescent="0.3">
      <c r="A157" s="10">
        <v>44725</v>
      </c>
      <c r="B157" s="4">
        <v>249</v>
      </c>
      <c r="C157">
        <f>VLOOKUP(A157,reach!$A$1:$B$754,2,FALSE)</f>
        <v>7818</v>
      </c>
    </row>
    <row r="158" spans="1:3" x14ac:dyDescent="0.3">
      <c r="A158" s="10">
        <v>44726</v>
      </c>
      <c r="B158" s="4">
        <v>212</v>
      </c>
      <c r="C158">
        <f>VLOOKUP(A158,reach!$A$1:$B$754,2,FALSE)</f>
        <v>2591</v>
      </c>
    </row>
    <row r="159" spans="1:3" x14ac:dyDescent="0.3">
      <c r="A159" s="10">
        <v>44727</v>
      </c>
      <c r="B159" s="4">
        <v>222</v>
      </c>
      <c r="C159">
        <f>VLOOKUP(A159,reach!$A$1:$B$754,2,FALSE)</f>
        <v>1820</v>
      </c>
    </row>
    <row r="160" spans="1:3" x14ac:dyDescent="0.3">
      <c r="A160" s="10">
        <v>44728</v>
      </c>
      <c r="B160" s="4">
        <v>193</v>
      </c>
      <c r="C160">
        <f>VLOOKUP(A160,reach!$A$1:$B$754,2,FALSE)</f>
        <v>785</v>
      </c>
    </row>
    <row r="161" spans="1:3" x14ac:dyDescent="0.3">
      <c r="A161" s="10">
        <v>44729</v>
      </c>
      <c r="B161" s="4">
        <v>164</v>
      </c>
      <c r="C161">
        <f>VLOOKUP(A161,reach!$A$1:$B$754,2,FALSE)</f>
        <v>435</v>
      </c>
    </row>
    <row r="162" spans="1:3" x14ac:dyDescent="0.3">
      <c r="A162" s="10">
        <v>44730</v>
      </c>
      <c r="B162" s="4">
        <v>173</v>
      </c>
      <c r="C162">
        <f>VLOOKUP(A162,reach!$A$1:$B$754,2,FALSE)</f>
        <v>686</v>
      </c>
    </row>
    <row r="163" spans="1:3" x14ac:dyDescent="0.3">
      <c r="A163" s="10">
        <v>44731</v>
      </c>
      <c r="B163" s="4">
        <v>202</v>
      </c>
      <c r="C163">
        <f>VLOOKUP(A163,reach!$A$1:$B$754,2,FALSE)</f>
        <v>2411</v>
      </c>
    </row>
    <row r="164" spans="1:3" x14ac:dyDescent="0.3">
      <c r="A164" s="10">
        <v>44732</v>
      </c>
      <c r="B164" s="4">
        <v>209</v>
      </c>
      <c r="C164">
        <f>VLOOKUP(A164,reach!$A$1:$B$754,2,FALSE)</f>
        <v>1573</v>
      </c>
    </row>
    <row r="165" spans="1:3" x14ac:dyDescent="0.3">
      <c r="A165" s="10">
        <v>44733</v>
      </c>
      <c r="B165" s="4">
        <v>222</v>
      </c>
      <c r="C165">
        <f>VLOOKUP(A165,reach!$A$1:$B$754,2,FALSE)</f>
        <v>1801</v>
      </c>
    </row>
    <row r="166" spans="1:3" x14ac:dyDescent="0.3">
      <c r="A166" s="10">
        <v>44734</v>
      </c>
      <c r="B166" s="4">
        <v>213</v>
      </c>
      <c r="C166">
        <f>VLOOKUP(A166,reach!$A$1:$B$754,2,FALSE)</f>
        <v>850</v>
      </c>
    </row>
    <row r="167" spans="1:3" x14ac:dyDescent="0.3">
      <c r="A167" s="10">
        <v>44735</v>
      </c>
      <c r="B167" s="4">
        <v>271</v>
      </c>
      <c r="C167">
        <f>VLOOKUP(A167,reach!$A$1:$B$754,2,FALSE)</f>
        <v>6259</v>
      </c>
    </row>
    <row r="168" spans="1:3" x14ac:dyDescent="0.3">
      <c r="A168" s="10">
        <v>44736</v>
      </c>
      <c r="B168" s="4">
        <v>270</v>
      </c>
      <c r="C168">
        <f>VLOOKUP(A168,reach!$A$1:$B$754,2,FALSE)</f>
        <v>3583</v>
      </c>
    </row>
    <row r="169" spans="1:3" x14ac:dyDescent="0.3">
      <c r="A169" s="10">
        <v>44737</v>
      </c>
      <c r="B169" s="4">
        <v>173</v>
      </c>
      <c r="C169">
        <f>VLOOKUP(A169,reach!$A$1:$B$754,2,FALSE)</f>
        <v>2291</v>
      </c>
    </row>
    <row r="170" spans="1:3" x14ac:dyDescent="0.3">
      <c r="A170" s="10">
        <v>44738</v>
      </c>
      <c r="B170" s="4">
        <v>230</v>
      </c>
      <c r="C170">
        <f>VLOOKUP(A170,reach!$A$1:$B$754,2,FALSE)</f>
        <v>6249</v>
      </c>
    </row>
    <row r="171" spans="1:3" x14ac:dyDescent="0.3">
      <c r="A171" s="10">
        <v>44739</v>
      </c>
      <c r="B171" s="4">
        <v>217</v>
      </c>
      <c r="C171">
        <f>VLOOKUP(A171,reach!$A$1:$B$754,2,FALSE)</f>
        <v>3847</v>
      </c>
    </row>
    <row r="172" spans="1:3" x14ac:dyDescent="0.3">
      <c r="A172" s="10">
        <v>44740</v>
      </c>
      <c r="B172" s="4">
        <v>531</v>
      </c>
      <c r="C172">
        <f>VLOOKUP(A172,reach!$A$1:$B$754,2,FALSE)</f>
        <v>5347</v>
      </c>
    </row>
    <row r="173" spans="1:3" x14ac:dyDescent="0.3">
      <c r="A173" s="10">
        <v>44741</v>
      </c>
      <c r="B173" s="4">
        <v>301</v>
      </c>
      <c r="C173">
        <f>VLOOKUP(A173,reach!$A$1:$B$754,2,FALSE)</f>
        <v>1938</v>
      </c>
    </row>
    <row r="174" spans="1:3" x14ac:dyDescent="0.3">
      <c r="A174" s="10">
        <v>44742</v>
      </c>
      <c r="B174" s="4">
        <v>184</v>
      </c>
      <c r="C174">
        <f>VLOOKUP(A174,reach!$A$1:$B$754,2,FALSE)</f>
        <v>1157</v>
      </c>
    </row>
    <row r="175" spans="1:3" x14ac:dyDescent="0.3">
      <c r="A175" s="10">
        <v>44743</v>
      </c>
      <c r="B175" s="4">
        <v>168</v>
      </c>
      <c r="C175">
        <f>VLOOKUP(A175,reach!$A$1:$B$754,2,FALSE)</f>
        <v>741</v>
      </c>
    </row>
    <row r="176" spans="1:3" x14ac:dyDescent="0.3">
      <c r="A176" s="10">
        <v>44744</v>
      </c>
      <c r="B176" s="4">
        <v>176</v>
      </c>
      <c r="C176">
        <f>VLOOKUP(A176,reach!$A$1:$B$754,2,FALSE)</f>
        <v>1134</v>
      </c>
    </row>
    <row r="177" spans="1:3" x14ac:dyDescent="0.3">
      <c r="A177" s="10">
        <v>44745</v>
      </c>
      <c r="B177" s="4">
        <v>323</v>
      </c>
      <c r="C177">
        <f>VLOOKUP(A177,reach!$A$1:$B$754,2,FALSE)</f>
        <v>3136</v>
      </c>
    </row>
    <row r="178" spans="1:3" x14ac:dyDescent="0.3">
      <c r="A178" s="10">
        <v>44746</v>
      </c>
      <c r="B178" s="4">
        <v>519</v>
      </c>
      <c r="C178">
        <f>VLOOKUP(A178,reach!$A$1:$B$754,2,FALSE)</f>
        <v>12043</v>
      </c>
    </row>
    <row r="179" spans="1:3" x14ac:dyDescent="0.3">
      <c r="A179" s="10">
        <v>44747</v>
      </c>
      <c r="B179" s="4">
        <v>442</v>
      </c>
      <c r="C179">
        <f>VLOOKUP(A179,reach!$A$1:$B$754,2,FALSE)</f>
        <v>7909</v>
      </c>
    </row>
    <row r="180" spans="1:3" x14ac:dyDescent="0.3">
      <c r="A180" s="10">
        <v>44748</v>
      </c>
      <c r="B180" s="4">
        <v>318</v>
      </c>
      <c r="C180">
        <f>VLOOKUP(A180,reach!$A$1:$B$754,2,FALSE)</f>
        <v>7350</v>
      </c>
    </row>
    <row r="181" spans="1:3" x14ac:dyDescent="0.3">
      <c r="A181" s="10">
        <v>44749</v>
      </c>
      <c r="B181" s="4">
        <v>330</v>
      </c>
      <c r="C181">
        <f>VLOOKUP(A181,reach!$A$1:$B$754,2,FALSE)</f>
        <v>12570</v>
      </c>
    </row>
    <row r="182" spans="1:3" x14ac:dyDescent="0.3">
      <c r="A182" s="10">
        <v>44750</v>
      </c>
      <c r="B182" s="4">
        <v>223</v>
      </c>
      <c r="C182">
        <f>VLOOKUP(A182,reach!$A$1:$B$754,2,FALSE)</f>
        <v>5222</v>
      </c>
    </row>
    <row r="183" spans="1:3" x14ac:dyDescent="0.3">
      <c r="A183" s="10">
        <v>44751</v>
      </c>
      <c r="B183" s="4">
        <v>206</v>
      </c>
      <c r="C183">
        <f>VLOOKUP(A183,reach!$A$1:$B$754,2,FALSE)</f>
        <v>3827</v>
      </c>
    </row>
    <row r="184" spans="1:3" x14ac:dyDescent="0.3">
      <c r="A184" s="10">
        <v>44752</v>
      </c>
      <c r="B184" s="4">
        <v>779</v>
      </c>
      <c r="C184">
        <f>VLOOKUP(A184,reach!$A$1:$B$754,2,FALSE)</f>
        <v>19758</v>
      </c>
    </row>
    <row r="185" spans="1:3" x14ac:dyDescent="0.3">
      <c r="A185" s="10">
        <v>44753</v>
      </c>
      <c r="B185" s="4">
        <v>968</v>
      </c>
      <c r="C185">
        <f>VLOOKUP(A185,reach!$A$1:$B$754,2,FALSE)</f>
        <v>28038</v>
      </c>
    </row>
    <row r="186" spans="1:3" x14ac:dyDescent="0.3">
      <c r="A186" s="10">
        <v>44754</v>
      </c>
      <c r="B186" s="4">
        <v>944</v>
      </c>
      <c r="C186">
        <f>VLOOKUP(A186,reach!$A$1:$B$754,2,FALSE)</f>
        <v>33174</v>
      </c>
    </row>
    <row r="187" spans="1:3" x14ac:dyDescent="0.3">
      <c r="A187" s="10">
        <v>44755</v>
      </c>
      <c r="B187" s="4">
        <v>616</v>
      </c>
      <c r="C187">
        <f>VLOOKUP(A187,reach!$A$1:$B$754,2,FALSE)</f>
        <v>23528</v>
      </c>
    </row>
    <row r="188" spans="1:3" x14ac:dyDescent="0.3">
      <c r="A188" s="10">
        <v>44756</v>
      </c>
      <c r="B188" s="4">
        <v>548</v>
      </c>
      <c r="C188">
        <f>VLOOKUP(A188,reach!$A$1:$B$754,2,FALSE)</f>
        <v>25992</v>
      </c>
    </row>
    <row r="189" spans="1:3" x14ac:dyDescent="0.3">
      <c r="A189" s="10">
        <v>44757</v>
      </c>
      <c r="B189" s="4">
        <v>1094</v>
      </c>
      <c r="C189">
        <f>VLOOKUP(A189,reach!$A$1:$B$754,2,FALSE)</f>
        <v>71353</v>
      </c>
    </row>
    <row r="190" spans="1:3" x14ac:dyDescent="0.3">
      <c r="A190" s="10">
        <v>44758</v>
      </c>
      <c r="B190" s="4">
        <v>990</v>
      </c>
      <c r="C190">
        <f>VLOOKUP(A190,reach!$A$1:$B$754,2,FALSE)</f>
        <v>81217</v>
      </c>
    </row>
    <row r="191" spans="1:3" x14ac:dyDescent="0.3">
      <c r="A191" s="10">
        <v>44759</v>
      </c>
      <c r="B191" s="4">
        <v>896</v>
      </c>
      <c r="C191">
        <f>VLOOKUP(A191,reach!$A$1:$B$754,2,FALSE)</f>
        <v>69851</v>
      </c>
    </row>
    <row r="192" spans="1:3" x14ac:dyDescent="0.3">
      <c r="A192" s="10">
        <v>44760</v>
      </c>
      <c r="B192" s="4">
        <v>522</v>
      </c>
      <c r="C192">
        <f>VLOOKUP(A192,reach!$A$1:$B$754,2,FALSE)</f>
        <v>46667</v>
      </c>
    </row>
    <row r="193" spans="1:3" x14ac:dyDescent="0.3">
      <c r="A193" s="10">
        <v>44761</v>
      </c>
      <c r="B193" s="4">
        <v>648</v>
      </c>
      <c r="C193">
        <f>VLOOKUP(A193,reach!$A$1:$B$754,2,FALSE)</f>
        <v>58174</v>
      </c>
    </row>
    <row r="194" spans="1:3" x14ac:dyDescent="0.3">
      <c r="A194" s="10">
        <v>44762</v>
      </c>
      <c r="B194" s="4">
        <v>454</v>
      </c>
      <c r="C194">
        <f>VLOOKUP(A194,reach!$A$1:$B$754,2,FALSE)</f>
        <v>23523</v>
      </c>
    </row>
    <row r="195" spans="1:3" x14ac:dyDescent="0.3">
      <c r="A195" s="10">
        <v>44763</v>
      </c>
      <c r="B195" s="4">
        <v>447</v>
      </c>
      <c r="C195">
        <f>VLOOKUP(A195,reach!$A$1:$B$754,2,FALSE)</f>
        <v>23275</v>
      </c>
    </row>
    <row r="196" spans="1:3" x14ac:dyDescent="0.3">
      <c r="A196" s="10">
        <v>44764</v>
      </c>
      <c r="B196" s="4">
        <v>322</v>
      </c>
      <c r="C196">
        <f>VLOOKUP(A196,reach!$A$1:$B$754,2,FALSE)</f>
        <v>17090</v>
      </c>
    </row>
    <row r="197" spans="1:3" x14ac:dyDescent="0.3">
      <c r="A197" s="10">
        <v>44765</v>
      </c>
      <c r="B197" s="4">
        <v>365</v>
      </c>
      <c r="C197">
        <f>VLOOKUP(A197,reach!$A$1:$B$754,2,FALSE)</f>
        <v>15486</v>
      </c>
    </row>
    <row r="198" spans="1:3" x14ac:dyDescent="0.3">
      <c r="A198" s="10">
        <v>44766</v>
      </c>
      <c r="B198" s="4">
        <v>301</v>
      </c>
      <c r="C198">
        <f>VLOOKUP(A198,reach!$A$1:$B$754,2,FALSE)</f>
        <v>12142</v>
      </c>
    </row>
    <row r="199" spans="1:3" x14ac:dyDescent="0.3">
      <c r="A199" s="10">
        <v>44767</v>
      </c>
      <c r="B199" s="4">
        <v>592</v>
      </c>
      <c r="C199">
        <f>VLOOKUP(A199,reach!$A$1:$B$754,2,FALSE)</f>
        <v>35180</v>
      </c>
    </row>
    <row r="200" spans="1:3" x14ac:dyDescent="0.3">
      <c r="A200" s="10">
        <v>44768</v>
      </c>
      <c r="B200" s="4">
        <v>463</v>
      </c>
      <c r="C200">
        <f>VLOOKUP(A200,reach!$A$1:$B$754,2,FALSE)</f>
        <v>28619</v>
      </c>
    </row>
    <row r="201" spans="1:3" x14ac:dyDescent="0.3">
      <c r="A201" s="10">
        <v>44769</v>
      </c>
      <c r="B201" s="4">
        <v>526</v>
      </c>
      <c r="C201">
        <f>VLOOKUP(A201,reach!$A$1:$B$754,2,FALSE)</f>
        <v>21059</v>
      </c>
    </row>
    <row r="202" spans="1:3" x14ac:dyDescent="0.3">
      <c r="A202" s="10">
        <v>44770</v>
      </c>
      <c r="B202" s="4">
        <v>356</v>
      </c>
      <c r="C202">
        <f>VLOOKUP(A202,reach!$A$1:$B$754,2,FALSE)</f>
        <v>22340</v>
      </c>
    </row>
    <row r="203" spans="1:3" x14ac:dyDescent="0.3">
      <c r="A203" s="10">
        <v>44771</v>
      </c>
      <c r="B203" s="4">
        <v>283</v>
      </c>
      <c r="C203">
        <f>VLOOKUP(A203,reach!$A$1:$B$754,2,FALSE)</f>
        <v>21649</v>
      </c>
    </row>
    <row r="204" spans="1:3" x14ac:dyDescent="0.3">
      <c r="A204" s="10">
        <v>44772</v>
      </c>
      <c r="B204" s="4">
        <v>376</v>
      </c>
      <c r="C204">
        <f>VLOOKUP(A204,reach!$A$1:$B$754,2,FALSE)</f>
        <v>26917</v>
      </c>
    </row>
    <row r="205" spans="1:3" x14ac:dyDescent="0.3">
      <c r="A205" s="10">
        <v>44773</v>
      </c>
      <c r="B205" s="4">
        <v>264</v>
      </c>
      <c r="C205">
        <f>VLOOKUP(A205,reach!$A$1:$B$754,2,FALSE)</f>
        <v>10563</v>
      </c>
    </row>
    <row r="206" spans="1:3" x14ac:dyDescent="0.3">
      <c r="A206" s="10">
        <v>44774</v>
      </c>
      <c r="B206" s="4">
        <v>263</v>
      </c>
      <c r="C206">
        <f>VLOOKUP(A206,reach!$A$1:$B$754,2,FALSE)</f>
        <v>8986</v>
      </c>
    </row>
    <row r="207" spans="1:3" x14ac:dyDescent="0.3">
      <c r="A207" s="10">
        <v>44775</v>
      </c>
      <c r="B207" s="4">
        <v>309</v>
      </c>
      <c r="C207">
        <f>VLOOKUP(A207,reach!$A$1:$B$754,2,FALSE)</f>
        <v>12433</v>
      </c>
    </row>
    <row r="208" spans="1:3" x14ac:dyDescent="0.3">
      <c r="A208" s="10">
        <v>44776</v>
      </c>
      <c r="B208" s="4">
        <v>319</v>
      </c>
      <c r="C208">
        <f>VLOOKUP(A208,reach!$A$1:$B$754,2,FALSE)</f>
        <v>9492</v>
      </c>
    </row>
    <row r="209" spans="1:3" x14ac:dyDescent="0.3">
      <c r="A209" s="10">
        <v>44777</v>
      </c>
      <c r="B209" s="4">
        <v>414</v>
      </c>
      <c r="C209">
        <f>VLOOKUP(A209,reach!$A$1:$B$754,2,FALSE)</f>
        <v>31641</v>
      </c>
    </row>
    <row r="210" spans="1:3" x14ac:dyDescent="0.3">
      <c r="A210" s="10">
        <v>44778</v>
      </c>
      <c r="B210" s="4">
        <v>358</v>
      </c>
      <c r="C210">
        <f>VLOOKUP(A210,reach!$A$1:$B$754,2,FALSE)</f>
        <v>21572</v>
      </c>
    </row>
    <row r="211" spans="1:3" x14ac:dyDescent="0.3">
      <c r="A211" s="10">
        <v>44779</v>
      </c>
      <c r="B211" s="4">
        <v>354</v>
      </c>
      <c r="C211">
        <f>VLOOKUP(A211,reach!$A$1:$B$754,2,FALSE)</f>
        <v>20504</v>
      </c>
    </row>
    <row r="212" spans="1:3" x14ac:dyDescent="0.3">
      <c r="A212" s="10">
        <v>44780</v>
      </c>
      <c r="B212" s="4">
        <v>472</v>
      </c>
      <c r="C212">
        <f>VLOOKUP(A212,reach!$A$1:$B$754,2,FALSE)</f>
        <v>35029</v>
      </c>
    </row>
    <row r="213" spans="1:3" x14ac:dyDescent="0.3">
      <c r="A213" s="10">
        <v>44781</v>
      </c>
      <c r="B213" s="4">
        <v>482</v>
      </c>
      <c r="C213">
        <f>VLOOKUP(A213,reach!$A$1:$B$754,2,FALSE)</f>
        <v>51681</v>
      </c>
    </row>
    <row r="214" spans="1:3" x14ac:dyDescent="0.3">
      <c r="A214" s="10">
        <v>44782</v>
      </c>
      <c r="B214" s="4">
        <v>421</v>
      </c>
      <c r="C214">
        <f>VLOOKUP(A214,reach!$A$1:$B$754,2,FALSE)</f>
        <v>36099</v>
      </c>
    </row>
    <row r="215" spans="1:3" x14ac:dyDescent="0.3">
      <c r="A215" s="10">
        <v>44783</v>
      </c>
      <c r="B215" s="4">
        <v>324</v>
      </c>
      <c r="C215">
        <f>VLOOKUP(A215,reach!$A$1:$B$754,2,FALSE)</f>
        <v>27813</v>
      </c>
    </row>
    <row r="216" spans="1:3" x14ac:dyDescent="0.3">
      <c r="A216" s="10">
        <v>44784</v>
      </c>
      <c r="B216" s="4">
        <v>278</v>
      </c>
      <c r="C216">
        <f>VLOOKUP(A216,reach!$A$1:$B$754,2,FALSE)</f>
        <v>26208</v>
      </c>
    </row>
    <row r="217" spans="1:3" x14ac:dyDescent="0.3">
      <c r="A217" s="10">
        <v>44785</v>
      </c>
      <c r="B217" s="4">
        <v>317</v>
      </c>
      <c r="C217">
        <f>VLOOKUP(A217,reach!$A$1:$B$754,2,FALSE)</f>
        <v>21255</v>
      </c>
    </row>
    <row r="218" spans="1:3" x14ac:dyDescent="0.3">
      <c r="A218" s="10">
        <v>44786</v>
      </c>
      <c r="B218" s="4">
        <v>752</v>
      </c>
      <c r="C218">
        <f>VLOOKUP(A218,reach!$A$1:$B$754,2,FALSE)</f>
        <v>27681</v>
      </c>
    </row>
    <row r="219" spans="1:3" x14ac:dyDescent="0.3">
      <c r="A219" s="10">
        <v>44787</v>
      </c>
      <c r="B219" s="4">
        <v>430</v>
      </c>
      <c r="C219">
        <f>VLOOKUP(A219,reach!$A$1:$B$754,2,FALSE)</f>
        <v>37450</v>
      </c>
    </row>
    <row r="220" spans="1:3" x14ac:dyDescent="0.3">
      <c r="A220" s="10">
        <v>44788</v>
      </c>
      <c r="B220" s="4">
        <v>335</v>
      </c>
      <c r="C220">
        <f>VLOOKUP(A220,reach!$A$1:$B$754,2,FALSE)</f>
        <v>15417</v>
      </c>
    </row>
    <row r="221" spans="1:3" x14ac:dyDescent="0.3">
      <c r="A221" s="10">
        <v>44789</v>
      </c>
      <c r="B221" s="4">
        <v>731</v>
      </c>
      <c r="C221">
        <f>VLOOKUP(A221,reach!$A$1:$B$754,2,FALSE)</f>
        <v>20268</v>
      </c>
    </row>
    <row r="222" spans="1:3" x14ac:dyDescent="0.3">
      <c r="A222" s="10">
        <v>44790</v>
      </c>
      <c r="B222" s="4">
        <v>535</v>
      </c>
      <c r="C222">
        <f>VLOOKUP(A222,reach!$A$1:$B$754,2,FALSE)</f>
        <v>22571</v>
      </c>
    </row>
    <row r="223" spans="1:3" x14ac:dyDescent="0.3">
      <c r="A223" s="10">
        <v>44791</v>
      </c>
      <c r="B223" s="4">
        <v>470</v>
      </c>
      <c r="C223">
        <f>VLOOKUP(A223,reach!$A$1:$B$754,2,FALSE)</f>
        <v>23244</v>
      </c>
    </row>
    <row r="224" spans="1:3" x14ac:dyDescent="0.3">
      <c r="A224" s="10">
        <v>44792</v>
      </c>
      <c r="B224" s="4">
        <v>1191</v>
      </c>
      <c r="C224">
        <f>VLOOKUP(A224,reach!$A$1:$B$754,2,FALSE)</f>
        <v>46712</v>
      </c>
    </row>
    <row r="225" spans="1:3" x14ac:dyDescent="0.3">
      <c r="A225" s="10">
        <v>44793</v>
      </c>
      <c r="B225" s="4">
        <v>1811</v>
      </c>
      <c r="C225">
        <f>VLOOKUP(A225,reach!$A$1:$B$754,2,FALSE)</f>
        <v>74776</v>
      </c>
    </row>
    <row r="226" spans="1:3" x14ac:dyDescent="0.3">
      <c r="A226" s="10">
        <v>44794</v>
      </c>
      <c r="B226" s="4">
        <v>1861</v>
      </c>
      <c r="C226">
        <f>VLOOKUP(A226,reach!$A$1:$B$754,2,FALSE)</f>
        <v>93008</v>
      </c>
    </row>
    <row r="227" spans="1:3" x14ac:dyDescent="0.3">
      <c r="A227" s="10">
        <v>44795</v>
      </c>
      <c r="B227" s="4">
        <v>1491</v>
      </c>
      <c r="C227">
        <f>VLOOKUP(A227,reach!$A$1:$B$754,2,FALSE)</f>
        <v>75342</v>
      </c>
    </row>
    <row r="228" spans="1:3" x14ac:dyDescent="0.3">
      <c r="A228" s="10">
        <v>44796</v>
      </c>
      <c r="B228" s="4">
        <v>1931</v>
      </c>
      <c r="C228">
        <f>VLOOKUP(A228,reach!$A$1:$B$754,2,FALSE)</f>
        <v>79892</v>
      </c>
    </row>
    <row r="229" spans="1:3" x14ac:dyDescent="0.3">
      <c r="A229" s="10">
        <v>44797</v>
      </c>
      <c r="B229" s="4">
        <v>1325</v>
      </c>
      <c r="C229">
        <f>VLOOKUP(A229,reach!$A$1:$B$754,2,FALSE)</f>
        <v>66216</v>
      </c>
    </row>
    <row r="230" spans="1:3" x14ac:dyDescent="0.3">
      <c r="A230" s="10">
        <v>44798</v>
      </c>
      <c r="B230" s="4">
        <v>1378</v>
      </c>
      <c r="C230">
        <f>VLOOKUP(A230,reach!$A$1:$B$754,2,FALSE)</f>
        <v>55837</v>
      </c>
    </row>
    <row r="231" spans="1:3" x14ac:dyDescent="0.3">
      <c r="A231" s="10">
        <v>44799</v>
      </c>
      <c r="B231" s="4">
        <v>2166</v>
      </c>
      <c r="C231">
        <f>VLOOKUP(A231,reach!$A$1:$B$754,2,FALSE)</f>
        <v>51082</v>
      </c>
    </row>
    <row r="232" spans="1:3" x14ac:dyDescent="0.3">
      <c r="A232" s="10">
        <v>44800</v>
      </c>
      <c r="B232" s="4">
        <v>1358</v>
      </c>
      <c r="C232">
        <f>VLOOKUP(A232,reach!$A$1:$B$754,2,FALSE)</f>
        <v>32840</v>
      </c>
    </row>
    <row r="233" spans="1:3" x14ac:dyDescent="0.3">
      <c r="A233" s="10">
        <v>44801</v>
      </c>
      <c r="B233" s="4">
        <v>1600</v>
      </c>
      <c r="C233">
        <f>VLOOKUP(A233,reach!$A$1:$B$754,2,FALSE)</f>
        <v>41645</v>
      </c>
    </row>
    <row r="234" spans="1:3" x14ac:dyDescent="0.3">
      <c r="A234" s="10">
        <v>44802</v>
      </c>
      <c r="B234" s="4">
        <v>1279</v>
      </c>
      <c r="C234">
        <f>VLOOKUP(A234,reach!$A$1:$B$754,2,FALSE)</f>
        <v>53854</v>
      </c>
    </row>
    <row r="235" spans="1:3" x14ac:dyDescent="0.3">
      <c r="A235" s="10">
        <v>44803</v>
      </c>
      <c r="B235" s="4">
        <v>597</v>
      </c>
      <c r="C235">
        <f>VLOOKUP(A235,reach!$A$1:$B$754,2,FALSE)</f>
        <v>57294</v>
      </c>
    </row>
    <row r="236" spans="1:3" x14ac:dyDescent="0.3">
      <c r="A236" s="10">
        <v>44804</v>
      </c>
      <c r="B236" s="4">
        <v>630</v>
      </c>
      <c r="C236">
        <f>VLOOKUP(A236,reach!$A$1:$B$754,2,FALSE)</f>
        <v>52790</v>
      </c>
    </row>
    <row r="237" spans="1:3" x14ac:dyDescent="0.3">
      <c r="A237" s="10">
        <v>44805</v>
      </c>
      <c r="B237" s="4">
        <v>487</v>
      </c>
      <c r="C237">
        <f>VLOOKUP(A237,reach!$A$1:$B$754,2,FALSE)</f>
        <v>31149</v>
      </c>
    </row>
    <row r="238" spans="1:3" x14ac:dyDescent="0.3">
      <c r="A238" s="10">
        <v>44806</v>
      </c>
      <c r="B238" s="4">
        <v>509</v>
      </c>
      <c r="C238">
        <f>VLOOKUP(A238,reach!$A$1:$B$754,2,FALSE)</f>
        <v>37829</v>
      </c>
    </row>
    <row r="239" spans="1:3" x14ac:dyDescent="0.3">
      <c r="A239" s="10">
        <v>44807</v>
      </c>
      <c r="B239" s="4">
        <v>449</v>
      </c>
      <c r="C239">
        <f>VLOOKUP(A239,reach!$A$1:$B$754,2,FALSE)</f>
        <v>22786</v>
      </c>
    </row>
    <row r="240" spans="1:3" x14ac:dyDescent="0.3">
      <c r="A240" s="10">
        <v>44808</v>
      </c>
      <c r="B240" s="4">
        <v>354</v>
      </c>
      <c r="C240">
        <f>VLOOKUP(A240,reach!$A$1:$B$754,2,FALSE)</f>
        <v>18282</v>
      </c>
    </row>
    <row r="241" spans="1:3" x14ac:dyDescent="0.3">
      <c r="A241" s="10">
        <v>44809</v>
      </c>
      <c r="B241" s="4">
        <v>601</v>
      </c>
      <c r="C241">
        <f>VLOOKUP(A241,reach!$A$1:$B$754,2,FALSE)</f>
        <v>17868</v>
      </c>
    </row>
    <row r="242" spans="1:3" x14ac:dyDescent="0.3">
      <c r="A242" s="10">
        <v>44810</v>
      </c>
      <c r="B242" s="4">
        <v>451</v>
      </c>
      <c r="C242">
        <f>VLOOKUP(A242,reach!$A$1:$B$754,2,FALSE)</f>
        <v>14740</v>
      </c>
    </row>
    <row r="243" spans="1:3" x14ac:dyDescent="0.3">
      <c r="A243" s="10">
        <v>44811</v>
      </c>
      <c r="B243" s="4">
        <v>314</v>
      </c>
      <c r="C243">
        <f>VLOOKUP(A243,reach!$A$1:$B$754,2,FALSE)</f>
        <v>9524</v>
      </c>
    </row>
    <row r="244" spans="1:3" x14ac:dyDescent="0.3">
      <c r="A244" s="10">
        <v>44812</v>
      </c>
      <c r="B244" s="4">
        <v>276</v>
      </c>
      <c r="C244">
        <f>VLOOKUP(A244,reach!$A$1:$B$754,2,FALSE)</f>
        <v>6040</v>
      </c>
    </row>
    <row r="245" spans="1:3" x14ac:dyDescent="0.3">
      <c r="A245" s="10">
        <v>44813</v>
      </c>
      <c r="B245" s="4">
        <v>197</v>
      </c>
      <c r="C245">
        <f>VLOOKUP(A245,reach!$A$1:$B$754,2,FALSE)</f>
        <v>3515</v>
      </c>
    </row>
    <row r="246" spans="1:3" x14ac:dyDescent="0.3">
      <c r="A246" s="10">
        <v>44814</v>
      </c>
      <c r="B246" s="4">
        <v>442</v>
      </c>
      <c r="C246">
        <f>VLOOKUP(A246,reach!$A$1:$B$754,2,FALSE)</f>
        <v>16348</v>
      </c>
    </row>
    <row r="247" spans="1:3" x14ac:dyDescent="0.3">
      <c r="A247" s="10">
        <v>44815</v>
      </c>
      <c r="B247" s="4">
        <v>409</v>
      </c>
      <c r="C247">
        <f>VLOOKUP(A247,reach!$A$1:$B$754,2,FALSE)</f>
        <v>11740</v>
      </c>
    </row>
    <row r="248" spans="1:3" x14ac:dyDescent="0.3">
      <c r="A248" s="10">
        <v>44816</v>
      </c>
      <c r="B248" s="4">
        <v>563</v>
      </c>
      <c r="C248">
        <f>VLOOKUP(A248,reach!$A$1:$B$754,2,FALSE)</f>
        <v>13732</v>
      </c>
    </row>
    <row r="249" spans="1:3" x14ac:dyDescent="0.3">
      <c r="A249" s="10">
        <v>44817</v>
      </c>
      <c r="B249" s="4">
        <v>470</v>
      </c>
      <c r="C249">
        <f>VLOOKUP(A249,reach!$A$1:$B$754,2,FALSE)</f>
        <v>8884</v>
      </c>
    </row>
    <row r="250" spans="1:3" x14ac:dyDescent="0.3">
      <c r="A250" s="10">
        <v>44818</v>
      </c>
      <c r="B250" s="4">
        <v>285</v>
      </c>
      <c r="C250">
        <f>VLOOKUP(A250,reach!$A$1:$B$754,2,FALSE)</f>
        <v>4684</v>
      </c>
    </row>
    <row r="251" spans="1:3" x14ac:dyDescent="0.3">
      <c r="A251" s="10">
        <v>44819</v>
      </c>
      <c r="B251" s="4">
        <v>832</v>
      </c>
      <c r="C251">
        <f>VLOOKUP(A251,reach!$A$1:$B$754,2,FALSE)</f>
        <v>36445</v>
      </c>
    </row>
    <row r="252" spans="1:3" x14ac:dyDescent="0.3">
      <c r="A252" s="10">
        <v>44820</v>
      </c>
      <c r="B252" s="4">
        <v>417</v>
      </c>
      <c r="C252">
        <f>VLOOKUP(A252,reach!$A$1:$B$754,2,FALSE)</f>
        <v>22592</v>
      </c>
    </row>
    <row r="253" spans="1:3" x14ac:dyDescent="0.3">
      <c r="A253" s="10">
        <v>44821</v>
      </c>
      <c r="B253" s="4">
        <v>373</v>
      </c>
      <c r="C253">
        <f>VLOOKUP(A253,reach!$A$1:$B$754,2,FALSE)</f>
        <v>24188</v>
      </c>
    </row>
    <row r="254" spans="1:3" x14ac:dyDescent="0.3">
      <c r="A254" s="10">
        <v>44822</v>
      </c>
      <c r="B254" s="4">
        <v>240</v>
      </c>
      <c r="C254">
        <f>VLOOKUP(A254,reach!$A$1:$B$754,2,FALSE)</f>
        <v>19162</v>
      </c>
    </row>
    <row r="255" spans="1:3" x14ac:dyDescent="0.3">
      <c r="A255" s="10">
        <v>44823</v>
      </c>
      <c r="B255" s="4">
        <v>392</v>
      </c>
      <c r="C255">
        <f>VLOOKUP(A255,reach!$A$1:$B$754,2,FALSE)</f>
        <v>24017</v>
      </c>
    </row>
    <row r="256" spans="1:3" x14ac:dyDescent="0.3">
      <c r="A256" s="10">
        <v>44824</v>
      </c>
      <c r="B256" s="4">
        <v>764</v>
      </c>
      <c r="C256">
        <f>VLOOKUP(A256,reach!$A$1:$B$754,2,FALSE)</f>
        <v>47147</v>
      </c>
    </row>
    <row r="257" spans="1:3" x14ac:dyDescent="0.3">
      <c r="A257" s="10">
        <v>44825</v>
      </c>
      <c r="B257" s="4">
        <v>664</v>
      </c>
      <c r="C257">
        <f>VLOOKUP(A257,reach!$A$1:$B$754,2,FALSE)</f>
        <v>55624</v>
      </c>
    </row>
    <row r="258" spans="1:3" x14ac:dyDescent="0.3">
      <c r="A258" s="10">
        <v>44826</v>
      </c>
      <c r="B258" s="4">
        <v>448</v>
      </c>
      <c r="C258">
        <f>VLOOKUP(A258,reach!$A$1:$B$754,2,FALSE)</f>
        <v>24424</v>
      </c>
    </row>
    <row r="259" spans="1:3" x14ac:dyDescent="0.3">
      <c r="A259" s="10">
        <v>44827</v>
      </c>
      <c r="B259" s="4">
        <v>369</v>
      </c>
      <c r="C259">
        <f>VLOOKUP(A259,reach!$A$1:$B$754,2,FALSE)</f>
        <v>12786</v>
      </c>
    </row>
    <row r="260" spans="1:3" x14ac:dyDescent="0.3">
      <c r="A260" s="10">
        <v>44828</v>
      </c>
      <c r="B260" s="4">
        <v>346</v>
      </c>
      <c r="C260">
        <f>VLOOKUP(A260,reach!$A$1:$B$754,2,FALSE)</f>
        <v>13574</v>
      </c>
    </row>
    <row r="261" spans="1:3" x14ac:dyDescent="0.3">
      <c r="A261" s="10">
        <v>44829</v>
      </c>
      <c r="B261" s="4">
        <v>449</v>
      </c>
      <c r="C261">
        <f>VLOOKUP(A261,reach!$A$1:$B$754,2,FALSE)</f>
        <v>13818</v>
      </c>
    </row>
    <row r="262" spans="1:3" x14ac:dyDescent="0.3">
      <c r="A262" s="10">
        <v>44830</v>
      </c>
      <c r="B262" s="4">
        <v>405</v>
      </c>
      <c r="C262">
        <f>VLOOKUP(A262,reach!$A$1:$B$754,2,FALSE)</f>
        <v>10877</v>
      </c>
    </row>
    <row r="263" spans="1:3" x14ac:dyDescent="0.3">
      <c r="A263" s="10">
        <v>44831</v>
      </c>
      <c r="B263" s="4">
        <v>711</v>
      </c>
      <c r="C263">
        <f>VLOOKUP(A263,reach!$A$1:$B$754,2,FALSE)</f>
        <v>21301</v>
      </c>
    </row>
    <row r="264" spans="1:3" x14ac:dyDescent="0.3">
      <c r="A264" s="10">
        <v>44832</v>
      </c>
      <c r="B264" s="4">
        <v>501</v>
      </c>
      <c r="C264">
        <f>VLOOKUP(A264,reach!$A$1:$B$754,2,FALSE)</f>
        <v>15398</v>
      </c>
    </row>
    <row r="265" spans="1:3" x14ac:dyDescent="0.3">
      <c r="A265" s="10">
        <v>44833</v>
      </c>
      <c r="B265" s="4">
        <v>472</v>
      </c>
      <c r="C265">
        <f>VLOOKUP(A265,reach!$A$1:$B$754,2,FALSE)</f>
        <v>13871</v>
      </c>
    </row>
    <row r="266" spans="1:3" x14ac:dyDescent="0.3">
      <c r="A266" s="10">
        <v>44834</v>
      </c>
      <c r="B266" s="4">
        <v>643</v>
      </c>
      <c r="C266">
        <f>VLOOKUP(A266,reach!$A$1:$B$754,2,FALSE)</f>
        <v>19857</v>
      </c>
    </row>
    <row r="267" spans="1:3" x14ac:dyDescent="0.3">
      <c r="A267" s="10">
        <v>44835</v>
      </c>
      <c r="B267" s="4">
        <v>654</v>
      </c>
      <c r="C267">
        <f>VLOOKUP(A267,reach!$A$1:$B$754,2,FALSE)</f>
        <v>20804</v>
      </c>
    </row>
    <row r="268" spans="1:3" x14ac:dyDescent="0.3">
      <c r="A268" s="10">
        <v>44836</v>
      </c>
      <c r="B268" s="4">
        <v>914</v>
      </c>
      <c r="C268">
        <f>VLOOKUP(A268,reach!$A$1:$B$754,2,FALSE)</f>
        <v>29154</v>
      </c>
    </row>
    <row r="269" spans="1:3" x14ac:dyDescent="0.3">
      <c r="A269" s="10">
        <v>44837</v>
      </c>
      <c r="B269" s="4">
        <v>1207</v>
      </c>
      <c r="C269">
        <f>VLOOKUP(A269,reach!$A$1:$B$754,2,FALSE)</f>
        <v>47324</v>
      </c>
    </row>
    <row r="270" spans="1:3" x14ac:dyDescent="0.3">
      <c r="A270" s="10">
        <v>44838</v>
      </c>
      <c r="B270" s="4">
        <v>1013</v>
      </c>
      <c r="C270">
        <f>VLOOKUP(A270,reach!$A$1:$B$754,2,FALSE)</f>
        <v>40118</v>
      </c>
    </row>
    <row r="271" spans="1:3" x14ac:dyDescent="0.3">
      <c r="A271" s="10">
        <v>44839</v>
      </c>
      <c r="B271" s="4">
        <v>1044</v>
      </c>
      <c r="C271">
        <f>VLOOKUP(A271,reach!$A$1:$B$754,2,FALSE)</f>
        <v>46622</v>
      </c>
    </row>
    <row r="272" spans="1:3" x14ac:dyDescent="0.3">
      <c r="A272" s="10">
        <v>44840</v>
      </c>
      <c r="B272" s="4">
        <v>968</v>
      </c>
      <c r="C272">
        <f>VLOOKUP(A272,reach!$A$1:$B$754,2,FALSE)</f>
        <v>32316</v>
      </c>
    </row>
    <row r="273" spans="1:3" x14ac:dyDescent="0.3">
      <c r="A273" s="10">
        <v>44841</v>
      </c>
      <c r="B273" s="4">
        <v>1201</v>
      </c>
      <c r="C273">
        <f>VLOOKUP(A273,reach!$A$1:$B$754,2,FALSE)</f>
        <v>38824</v>
      </c>
    </row>
    <row r="274" spans="1:3" x14ac:dyDescent="0.3">
      <c r="A274" s="10">
        <v>44842</v>
      </c>
      <c r="B274" s="4">
        <v>1011</v>
      </c>
      <c r="C274">
        <f>VLOOKUP(A274,reach!$A$1:$B$754,2,FALSE)</f>
        <v>35390</v>
      </c>
    </row>
    <row r="275" spans="1:3" x14ac:dyDescent="0.3">
      <c r="A275" s="10">
        <v>44843</v>
      </c>
      <c r="B275" s="4">
        <v>838</v>
      </c>
      <c r="C275">
        <f>VLOOKUP(A275,reach!$A$1:$B$754,2,FALSE)</f>
        <v>25740</v>
      </c>
    </row>
    <row r="276" spans="1:3" x14ac:dyDescent="0.3">
      <c r="A276" s="10">
        <v>44844</v>
      </c>
      <c r="B276" s="4">
        <v>630</v>
      </c>
      <c r="C276">
        <f>VLOOKUP(A276,reach!$A$1:$B$754,2,FALSE)</f>
        <v>15019</v>
      </c>
    </row>
    <row r="277" spans="1:3" x14ac:dyDescent="0.3">
      <c r="A277" s="10">
        <v>44845</v>
      </c>
      <c r="B277" s="4">
        <v>610</v>
      </c>
      <c r="C277">
        <f>VLOOKUP(A277,reach!$A$1:$B$754,2,FALSE)</f>
        <v>14003</v>
      </c>
    </row>
    <row r="278" spans="1:3" x14ac:dyDescent="0.3">
      <c r="A278" s="10">
        <v>44846</v>
      </c>
      <c r="B278" s="4">
        <v>595</v>
      </c>
      <c r="C278">
        <f>VLOOKUP(A278,reach!$A$1:$B$754,2,FALSE)</f>
        <v>14153</v>
      </c>
    </row>
    <row r="279" spans="1:3" x14ac:dyDescent="0.3">
      <c r="A279" s="10">
        <v>44847</v>
      </c>
      <c r="B279" s="4">
        <v>509</v>
      </c>
      <c r="C279">
        <f>VLOOKUP(A279,reach!$A$1:$B$754,2,FALSE)</f>
        <v>13349</v>
      </c>
    </row>
    <row r="280" spans="1:3" x14ac:dyDescent="0.3">
      <c r="A280" s="10">
        <v>44848</v>
      </c>
      <c r="B280" s="4">
        <v>544</v>
      </c>
      <c r="C280">
        <f>VLOOKUP(A280,reach!$A$1:$B$754,2,FALSE)</f>
        <v>12637</v>
      </c>
    </row>
    <row r="281" spans="1:3" x14ac:dyDescent="0.3">
      <c r="A281" s="10">
        <v>44849</v>
      </c>
      <c r="B281" s="4">
        <v>534</v>
      </c>
      <c r="C281">
        <f>VLOOKUP(A281,reach!$A$1:$B$754,2,FALSE)</f>
        <v>11026</v>
      </c>
    </row>
    <row r="282" spans="1:3" x14ac:dyDescent="0.3">
      <c r="A282" s="10">
        <v>44850</v>
      </c>
      <c r="B282" s="4">
        <v>442</v>
      </c>
      <c r="C282">
        <f>VLOOKUP(A282,reach!$A$1:$B$754,2,FALSE)</f>
        <v>8556</v>
      </c>
    </row>
    <row r="283" spans="1:3" x14ac:dyDescent="0.3">
      <c r="A283" s="10">
        <v>44851</v>
      </c>
      <c r="B283" s="4">
        <v>454</v>
      </c>
      <c r="C283">
        <f>VLOOKUP(A283,reach!$A$1:$B$754,2,FALSE)</f>
        <v>10226</v>
      </c>
    </row>
    <row r="284" spans="1:3" x14ac:dyDescent="0.3">
      <c r="A284" s="10">
        <v>44852</v>
      </c>
      <c r="B284" s="4">
        <v>432</v>
      </c>
      <c r="C284">
        <f>VLOOKUP(A284,reach!$A$1:$B$754,2,FALSE)</f>
        <v>6960</v>
      </c>
    </row>
    <row r="285" spans="1:3" x14ac:dyDescent="0.3">
      <c r="A285" s="10">
        <v>44853</v>
      </c>
      <c r="B285" s="4">
        <v>407</v>
      </c>
      <c r="C285">
        <f>VLOOKUP(A285,reach!$A$1:$B$754,2,FALSE)</f>
        <v>11653</v>
      </c>
    </row>
    <row r="286" spans="1:3" x14ac:dyDescent="0.3">
      <c r="A286" s="10">
        <v>44854</v>
      </c>
      <c r="B286" s="4">
        <v>437</v>
      </c>
      <c r="C286">
        <f>VLOOKUP(A286,reach!$A$1:$B$754,2,FALSE)</f>
        <v>7658</v>
      </c>
    </row>
    <row r="287" spans="1:3" x14ac:dyDescent="0.3">
      <c r="A287" s="10">
        <v>44855</v>
      </c>
      <c r="B287" s="4">
        <v>368</v>
      </c>
      <c r="C287">
        <f>VLOOKUP(A287,reach!$A$1:$B$754,2,FALSE)</f>
        <v>8206</v>
      </c>
    </row>
    <row r="288" spans="1:3" x14ac:dyDescent="0.3">
      <c r="A288" s="10">
        <v>44856</v>
      </c>
      <c r="B288" s="4">
        <v>366</v>
      </c>
      <c r="C288">
        <f>VLOOKUP(A288,reach!$A$1:$B$754,2,FALSE)</f>
        <v>4785</v>
      </c>
    </row>
    <row r="289" spans="1:3" x14ac:dyDescent="0.3">
      <c r="A289" s="10">
        <v>44857</v>
      </c>
      <c r="B289" s="4">
        <v>342</v>
      </c>
      <c r="C289">
        <f>VLOOKUP(A289,reach!$A$1:$B$754,2,FALSE)</f>
        <v>11779</v>
      </c>
    </row>
    <row r="290" spans="1:3" x14ac:dyDescent="0.3">
      <c r="A290" s="10">
        <v>44858</v>
      </c>
      <c r="B290" s="4">
        <v>540</v>
      </c>
      <c r="C290">
        <f>VLOOKUP(A290,reach!$A$1:$B$754,2,FALSE)</f>
        <v>24779</v>
      </c>
    </row>
    <row r="291" spans="1:3" x14ac:dyDescent="0.3">
      <c r="A291" s="10">
        <v>44859</v>
      </c>
      <c r="B291" s="4">
        <v>505</v>
      </c>
      <c r="C291">
        <f>VLOOKUP(A291,reach!$A$1:$B$754,2,FALSE)</f>
        <v>18095</v>
      </c>
    </row>
    <row r="292" spans="1:3" x14ac:dyDescent="0.3">
      <c r="A292" s="10">
        <v>44860</v>
      </c>
      <c r="B292" s="4">
        <v>447</v>
      </c>
      <c r="C292">
        <f>VLOOKUP(A292,reach!$A$1:$B$754,2,FALSE)</f>
        <v>16019</v>
      </c>
    </row>
    <row r="293" spans="1:3" x14ac:dyDescent="0.3">
      <c r="A293" s="10">
        <v>44861</v>
      </c>
      <c r="B293" s="4">
        <v>426</v>
      </c>
      <c r="C293">
        <f>VLOOKUP(A293,reach!$A$1:$B$754,2,FALSE)</f>
        <v>9439</v>
      </c>
    </row>
    <row r="294" spans="1:3" x14ac:dyDescent="0.3">
      <c r="A294" s="10">
        <v>44862</v>
      </c>
      <c r="B294" s="4">
        <v>442</v>
      </c>
      <c r="C294">
        <f>VLOOKUP(A294,reach!$A$1:$B$754,2,FALSE)</f>
        <v>9853</v>
      </c>
    </row>
    <row r="295" spans="1:3" x14ac:dyDescent="0.3">
      <c r="A295" s="10">
        <v>44863</v>
      </c>
      <c r="B295" s="4">
        <v>395</v>
      </c>
      <c r="C295">
        <f>VLOOKUP(A295,reach!$A$1:$B$754,2,FALSE)</f>
        <v>10350</v>
      </c>
    </row>
    <row r="296" spans="1:3" x14ac:dyDescent="0.3">
      <c r="A296" s="10">
        <v>44864</v>
      </c>
      <c r="B296" s="4">
        <v>352</v>
      </c>
      <c r="C296">
        <f>VLOOKUP(A296,reach!$A$1:$B$754,2,FALSE)</f>
        <v>9387</v>
      </c>
    </row>
    <row r="297" spans="1:3" x14ac:dyDescent="0.3">
      <c r="A297" s="10">
        <v>44865</v>
      </c>
      <c r="B297" s="4">
        <v>382</v>
      </c>
      <c r="C297">
        <f>VLOOKUP(A297,reach!$A$1:$B$754,2,FALSE)</f>
        <v>9187</v>
      </c>
    </row>
    <row r="298" spans="1:3" x14ac:dyDescent="0.3">
      <c r="A298" s="10">
        <v>44866</v>
      </c>
      <c r="B298" s="4">
        <v>595</v>
      </c>
      <c r="C298">
        <f>VLOOKUP(A298,reach!$A$1:$B$754,2,FALSE)</f>
        <v>13581</v>
      </c>
    </row>
    <row r="299" spans="1:3" x14ac:dyDescent="0.3">
      <c r="A299" s="10">
        <v>44867</v>
      </c>
      <c r="B299" s="4">
        <v>469</v>
      </c>
      <c r="C299">
        <f>VLOOKUP(A299,reach!$A$1:$B$754,2,FALSE)</f>
        <v>9211</v>
      </c>
    </row>
    <row r="300" spans="1:3" x14ac:dyDescent="0.3">
      <c r="A300" s="10">
        <v>44868</v>
      </c>
      <c r="B300" s="4">
        <v>624</v>
      </c>
      <c r="C300">
        <f>VLOOKUP(A300,reach!$A$1:$B$754,2,FALSE)</f>
        <v>11680</v>
      </c>
    </row>
    <row r="301" spans="1:3" x14ac:dyDescent="0.3">
      <c r="A301" s="10">
        <v>44869</v>
      </c>
      <c r="B301" s="4">
        <v>530</v>
      </c>
      <c r="C301">
        <f>VLOOKUP(A301,reach!$A$1:$B$754,2,FALSE)</f>
        <v>10912</v>
      </c>
    </row>
    <row r="302" spans="1:3" x14ac:dyDescent="0.3">
      <c r="A302" s="10">
        <v>44870</v>
      </c>
      <c r="B302" s="4">
        <v>534</v>
      </c>
      <c r="C302">
        <f>VLOOKUP(A302,reach!$A$1:$B$754,2,FALSE)</f>
        <v>10489</v>
      </c>
    </row>
    <row r="303" spans="1:3" x14ac:dyDescent="0.3">
      <c r="A303" s="10">
        <v>44871</v>
      </c>
      <c r="B303" s="4">
        <v>519</v>
      </c>
      <c r="C303">
        <f>VLOOKUP(A303,reach!$A$1:$B$754,2,FALSE)</f>
        <v>11082</v>
      </c>
    </row>
    <row r="304" spans="1:3" x14ac:dyDescent="0.3">
      <c r="A304" s="10">
        <v>44872</v>
      </c>
      <c r="B304" s="4">
        <v>509</v>
      </c>
      <c r="C304">
        <f>VLOOKUP(A304,reach!$A$1:$B$754,2,FALSE)</f>
        <v>10833</v>
      </c>
    </row>
    <row r="305" spans="1:3" x14ac:dyDescent="0.3">
      <c r="A305" s="10">
        <v>44873</v>
      </c>
      <c r="B305" s="4">
        <v>515</v>
      </c>
      <c r="C305">
        <f>VLOOKUP(A305,reach!$A$1:$B$754,2,FALSE)</f>
        <v>9822</v>
      </c>
    </row>
    <row r="306" spans="1:3" x14ac:dyDescent="0.3">
      <c r="A306" s="10">
        <v>44874</v>
      </c>
      <c r="B306" s="4">
        <v>443</v>
      </c>
      <c r="C306">
        <f>VLOOKUP(A306,reach!$A$1:$B$754,2,FALSE)</f>
        <v>8435</v>
      </c>
    </row>
    <row r="307" spans="1:3" x14ac:dyDescent="0.3">
      <c r="A307" s="10">
        <v>44875</v>
      </c>
      <c r="B307" s="4">
        <v>476</v>
      </c>
      <c r="C307">
        <f>VLOOKUP(A307,reach!$A$1:$B$754,2,FALSE)</f>
        <v>8328</v>
      </c>
    </row>
    <row r="308" spans="1:3" x14ac:dyDescent="0.3">
      <c r="A308" s="10">
        <v>44876</v>
      </c>
      <c r="B308" s="4">
        <v>458</v>
      </c>
      <c r="C308">
        <f>VLOOKUP(A308,reach!$A$1:$B$754,2,FALSE)</f>
        <v>9911</v>
      </c>
    </row>
    <row r="309" spans="1:3" x14ac:dyDescent="0.3">
      <c r="A309" s="10">
        <v>44877</v>
      </c>
      <c r="B309" s="4">
        <v>474</v>
      </c>
      <c r="C309">
        <f>VLOOKUP(A309,reach!$A$1:$B$754,2,FALSE)</f>
        <v>10026</v>
      </c>
    </row>
    <row r="310" spans="1:3" x14ac:dyDescent="0.3">
      <c r="A310" s="10">
        <v>44878</v>
      </c>
      <c r="B310" s="4">
        <v>458</v>
      </c>
      <c r="C310">
        <f>VLOOKUP(A310,reach!$A$1:$B$754,2,FALSE)</f>
        <v>8455</v>
      </c>
    </row>
    <row r="311" spans="1:3" x14ac:dyDescent="0.3">
      <c r="A311" s="10">
        <v>44879</v>
      </c>
      <c r="B311" s="4">
        <v>694</v>
      </c>
      <c r="C311">
        <f>VLOOKUP(A311,reach!$A$1:$B$754,2,FALSE)</f>
        <v>19825</v>
      </c>
    </row>
    <row r="312" spans="1:3" x14ac:dyDescent="0.3">
      <c r="A312" s="10">
        <v>44880</v>
      </c>
      <c r="B312" s="4">
        <v>496</v>
      </c>
      <c r="C312">
        <f>VLOOKUP(A312,reach!$A$1:$B$754,2,FALSE)</f>
        <v>12745</v>
      </c>
    </row>
    <row r="313" spans="1:3" x14ac:dyDescent="0.3">
      <c r="A313" s="10">
        <v>44881</v>
      </c>
      <c r="B313" s="4">
        <v>526</v>
      </c>
      <c r="C313">
        <f>VLOOKUP(A313,reach!$A$1:$B$754,2,FALSE)</f>
        <v>20277</v>
      </c>
    </row>
    <row r="314" spans="1:3" x14ac:dyDescent="0.3">
      <c r="A314" s="10">
        <v>44882</v>
      </c>
      <c r="B314" s="4">
        <v>475</v>
      </c>
      <c r="C314">
        <f>VLOOKUP(A314,reach!$A$1:$B$754,2,FALSE)</f>
        <v>12830</v>
      </c>
    </row>
    <row r="315" spans="1:3" x14ac:dyDescent="0.3">
      <c r="A315" s="10">
        <v>44883</v>
      </c>
      <c r="B315" s="4">
        <v>425</v>
      </c>
      <c r="C315">
        <f>VLOOKUP(A315,reach!$A$1:$B$754,2,FALSE)</f>
        <v>19931</v>
      </c>
    </row>
    <row r="316" spans="1:3" x14ac:dyDescent="0.3">
      <c r="A316" s="10">
        <v>44884</v>
      </c>
      <c r="B316" s="4">
        <v>355</v>
      </c>
      <c r="C316">
        <f>VLOOKUP(A316,reach!$A$1:$B$754,2,FALSE)</f>
        <v>9698</v>
      </c>
    </row>
    <row r="317" spans="1:3" x14ac:dyDescent="0.3">
      <c r="A317" s="10">
        <v>44885</v>
      </c>
      <c r="B317" s="4">
        <v>322</v>
      </c>
      <c r="C317">
        <f>VLOOKUP(A317,reach!$A$1:$B$754,2,FALSE)</f>
        <v>7689</v>
      </c>
    </row>
    <row r="318" spans="1:3" x14ac:dyDescent="0.3">
      <c r="A318" s="10">
        <v>44886</v>
      </c>
      <c r="B318" s="4">
        <v>310</v>
      </c>
      <c r="C318">
        <f>VLOOKUP(A318,reach!$A$1:$B$754,2,FALSE)</f>
        <v>9661</v>
      </c>
    </row>
    <row r="319" spans="1:3" x14ac:dyDescent="0.3">
      <c r="A319" s="10">
        <v>44887</v>
      </c>
      <c r="B319" s="4">
        <v>309</v>
      </c>
      <c r="C319">
        <f>VLOOKUP(A319,reach!$A$1:$B$754,2,FALSE)</f>
        <v>8073</v>
      </c>
    </row>
    <row r="320" spans="1:3" x14ac:dyDescent="0.3">
      <c r="A320" s="10">
        <v>44888</v>
      </c>
      <c r="B320" s="4">
        <v>366</v>
      </c>
      <c r="C320">
        <f>VLOOKUP(A320,reach!$A$1:$B$754,2,FALSE)</f>
        <v>9117</v>
      </c>
    </row>
    <row r="321" spans="1:3" x14ac:dyDescent="0.3">
      <c r="A321" s="10">
        <v>44889</v>
      </c>
      <c r="B321" s="4">
        <v>358</v>
      </c>
      <c r="C321">
        <f>VLOOKUP(A321,reach!$A$1:$B$754,2,FALSE)</f>
        <v>6012</v>
      </c>
    </row>
    <row r="322" spans="1:3" x14ac:dyDescent="0.3">
      <c r="A322" s="10">
        <v>44890</v>
      </c>
      <c r="B322" s="4">
        <v>663</v>
      </c>
      <c r="C322">
        <f>VLOOKUP(A322,reach!$A$1:$B$754,2,FALSE)</f>
        <v>8298</v>
      </c>
    </row>
    <row r="323" spans="1:3" x14ac:dyDescent="0.3">
      <c r="A323" s="10">
        <v>44891</v>
      </c>
      <c r="B323" s="4">
        <v>786</v>
      </c>
      <c r="C323">
        <f>VLOOKUP(A323,reach!$A$1:$B$754,2,FALSE)</f>
        <v>19326</v>
      </c>
    </row>
    <row r="324" spans="1:3" x14ac:dyDescent="0.3">
      <c r="A324" s="10">
        <v>44892</v>
      </c>
      <c r="B324" s="4">
        <v>333</v>
      </c>
      <c r="C324">
        <f>VLOOKUP(A324,reach!$A$1:$B$754,2,FALSE)</f>
        <v>6687</v>
      </c>
    </row>
    <row r="325" spans="1:3" x14ac:dyDescent="0.3">
      <c r="A325" s="10">
        <v>44893</v>
      </c>
      <c r="B325" s="4">
        <v>784</v>
      </c>
      <c r="C325">
        <f>VLOOKUP(A325,reach!$A$1:$B$754,2,FALSE)</f>
        <v>23559</v>
      </c>
    </row>
    <row r="326" spans="1:3" x14ac:dyDescent="0.3">
      <c r="A326" s="10">
        <v>44894</v>
      </c>
      <c r="B326" s="4">
        <v>557</v>
      </c>
      <c r="C326">
        <f>VLOOKUP(A326,reach!$A$1:$B$754,2,FALSE)</f>
        <v>15266</v>
      </c>
    </row>
    <row r="327" spans="1:3" x14ac:dyDescent="0.3">
      <c r="A327" s="10">
        <v>44895</v>
      </c>
      <c r="B327" s="4">
        <v>722</v>
      </c>
      <c r="C327">
        <f>VLOOKUP(A327,reach!$A$1:$B$754,2,FALSE)</f>
        <v>24547</v>
      </c>
    </row>
    <row r="328" spans="1:3" x14ac:dyDescent="0.3">
      <c r="A328" s="10">
        <v>44896</v>
      </c>
      <c r="B328" s="4">
        <v>1002</v>
      </c>
      <c r="C328">
        <f>VLOOKUP(A328,reach!$A$1:$B$754,2,FALSE)</f>
        <v>35414</v>
      </c>
    </row>
    <row r="329" spans="1:3" x14ac:dyDescent="0.3">
      <c r="A329" s="10">
        <v>44897</v>
      </c>
      <c r="B329" s="4">
        <v>1024</v>
      </c>
      <c r="C329">
        <f>VLOOKUP(A329,reach!$A$1:$B$754,2,FALSE)</f>
        <v>30583</v>
      </c>
    </row>
    <row r="330" spans="1:3" x14ac:dyDescent="0.3">
      <c r="A330" s="10">
        <v>44898</v>
      </c>
      <c r="B330" s="4">
        <v>875</v>
      </c>
      <c r="C330">
        <f>VLOOKUP(A330,reach!$A$1:$B$754,2,FALSE)</f>
        <v>32112</v>
      </c>
    </row>
    <row r="331" spans="1:3" x14ac:dyDescent="0.3">
      <c r="A331" s="10">
        <v>44899</v>
      </c>
      <c r="B331" s="4">
        <v>829</v>
      </c>
      <c r="C331">
        <f>VLOOKUP(A331,reach!$A$1:$B$754,2,FALSE)</f>
        <v>30851</v>
      </c>
    </row>
    <row r="332" spans="1:3" x14ac:dyDescent="0.3">
      <c r="A332" s="10">
        <v>44900</v>
      </c>
      <c r="B332" s="4">
        <v>1069</v>
      </c>
      <c r="C332">
        <f>VLOOKUP(A332,reach!$A$1:$B$754,2,FALSE)</f>
        <v>39611</v>
      </c>
    </row>
    <row r="333" spans="1:3" x14ac:dyDescent="0.3">
      <c r="A333" s="10">
        <v>44901</v>
      </c>
      <c r="B333" s="4">
        <v>1399</v>
      </c>
      <c r="C333">
        <f>VLOOKUP(A333,reach!$A$1:$B$754,2,FALSE)</f>
        <v>62370</v>
      </c>
    </row>
    <row r="334" spans="1:3" x14ac:dyDescent="0.3">
      <c r="A334" s="10">
        <v>44902</v>
      </c>
      <c r="B334" s="4">
        <v>1482</v>
      </c>
      <c r="C334">
        <f>VLOOKUP(A334,reach!$A$1:$B$754,2,FALSE)</f>
        <v>66801</v>
      </c>
    </row>
    <row r="335" spans="1:3" x14ac:dyDescent="0.3">
      <c r="A335" s="10">
        <v>44903</v>
      </c>
      <c r="B335" s="4">
        <v>1287</v>
      </c>
      <c r="C335">
        <f>VLOOKUP(A335,reach!$A$1:$B$754,2,FALSE)</f>
        <v>51602</v>
      </c>
    </row>
    <row r="336" spans="1:3" x14ac:dyDescent="0.3">
      <c r="A336" s="10">
        <v>44904</v>
      </c>
      <c r="B336" s="4">
        <v>985</v>
      </c>
      <c r="C336">
        <f>VLOOKUP(A336,reach!$A$1:$B$754,2,FALSE)</f>
        <v>39309</v>
      </c>
    </row>
    <row r="337" spans="1:3" x14ac:dyDescent="0.3">
      <c r="A337" s="10">
        <v>44905</v>
      </c>
      <c r="B337" s="4">
        <v>933</v>
      </c>
      <c r="C337">
        <f>VLOOKUP(A337,reach!$A$1:$B$754,2,FALSE)</f>
        <v>39655</v>
      </c>
    </row>
    <row r="338" spans="1:3" x14ac:dyDescent="0.3">
      <c r="A338" s="10">
        <v>44906</v>
      </c>
      <c r="B338" s="4">
        <v>954</v>
      </c>
      <c r="C338">
        <f>VLOOKUP(A338,reach!$A$1:$B$754,2,FALSE)</f>
        <v>38036</v>
      </c>
    </row>
    <row r="339" spans="1:3" x14ac:dyDescent="0.3">
      <c r="A339" s="10">
        <v>44907</v>
      </c>
      <c r="B339" s="4">
        <v>825</v>
      </c>
      <c r="C339">
        <f>VLOOKUP(A339,reach!$A$1:$B$754,2,FALSE)</f>
        <v>32650</v>
      </c>
    </row>
    <row r="340" spans="1:3" x14ac:dyDescent="0.3">
      <c r="A340" s="10">
        <v>44908</v>
      </c>
      <c r="B340" s="4">
        <v>726</v>
      </c>
      <c r="C340">
        <f>VLOOKUP(A340,reach!$A$1:$B$754,2,FALSE)</f>
        <v>29979</v>
      </c>
    </row>
    <row r="341" spans="1:3" x14ac:dyDescent="0.3">
      <c r="A341" s="10">
        <v>44909</v>
      </c>
      <c r="B341" s="4">
        <v>706</v>
      </c>
      <c r="C341">
        <f>VLOOKUP(A341,reach!$A$1:$B$754,2,FALSE)</f>
        <v>29539</v>
      </c>
    </row>
    <row r="342" spans="1:3" x14ac:dyDescent="0.3">
      <c r="A342" s="10">
        <v>44910</v>
      </c>
      <c r="B342" s="4">
        <v>1074</v>
      </c>
      <c r="C342">
        <f>VLOOKUP(A342,reach!$A$1:$B$754,2,FALSE)</f>
        <v>49355</v>
      </c>
    </row>
    <row r="343" spans="1:3" x14ac:dyDescent="0.3">
      <c r="A343" s="10">
        <v>44911</v>
      </c>
      <c r="B343" s="4">
        <v>1215</v>
      </c>
      <c r="C343">
        <f>VLOOKUP(A343,reach!$A$1:$B$754,2,FALSE)</f>
        <v>48435</v>
      </c>
    </row>
    <row r="344" spans="1:3" x14ac:dyDescent="0.3">
      <c r="A344" s="10">
        <v>44912</v>
      </c>
      <c r="B344" s="4">
        <v>966</v>
      </c>
      <c r="C344">
        <f>VLOOKUP(A344,reach!$A$1:$B$754,2,FALSE)</f>
        <v>40130</v>
      </c>
    </row>
    <row r="345" spans="1:3" x14ac:dyDescent="0.3">
      <c r="A345" s="10">
        <v>44913</v>
      </c>
      <c r="B345" s="4">
        <v>1290</v>
      </c>
      <c r="C345">
        <f>VLOOKUP(A345,reach!$A$1:$B$754,2,FALSE)</f>
        <v>49953</v>
      </c>
    </row>
    <row r="346" spans="1:3" x14ac:dyDescent="0.3">
      <c r="A346" s="10">
        <v>44914</v>
      </c>
      <c r="B346" s="4">
        <v>1679</v>
      </c>
      <c r="C346">
        <f>VLOOKUP(A346,reach!$A$1:$B$754,2,FALSE)</f>
        <v>75025</v>
      </c>
    </row>
    <row r="347" spans="1:3" x14ac:dyDescent="0.3">
      <c r="A347" s="10">
        <v>44915</v>
      </c>
      <c r="B347" s="4">
        <v>1852</v>
      </c>
      <c r="C347">
        <f>VLOOKUP(A347,reach!$A$1:$B$754,2,FALSE)</f>
        <v>88250</v>
      </c>
    </row>
    <row r="348" spans="1:3" x14ac:dyDescent="0.3">
      <c r="A348" s="10">
        <v>44916</v>
      </c>
      <c r="B348" s="4">
        <v>1738</v>
      </c>
      <c r="C348">
        <f>VLOOKUP(A348,reach!$A$1:$B$754,2,FALSE)</f>
        <v>83710</v>
      </c>
    </row>
    <row r="349" spans="1:3" x14ac:dyDescent="0.3">
      <c r="A349" s="10">
        <v>44917</v>
      </c>
      <c r="B349" s="4">
        <v>1624</v>
      </c>
      <c r="C349">
        <f>VLOOKUP(A349,reach!$A$1:$B$754,2,FALSE)</f>
        <v>73061</v>
      </c>
    </row>
    <row r="350" spans="1:3" x14ac:dyDescent="0.3">
      <c r="A350" s="10">
        <v>44918</v>
      </c>
      <c r="B350" s="4">
        <v>1342</v>
      </c>
      <c r="C350">
        <f>VLOOKUP(A350,reach!$A$1:$B$754,2,FALSE)</f>
        <v>79516</v>
      </c>
    </row>
    <row r="351" spans="1:3" x14ac:dyDescent="0.3">
      <c r="A351" s="10">
        <v>44919</v>
      </c>
      <c r="B351" s="4">
        <v>1233</v>
      </c>
      <c r="C351">
        <f>VLOOKUP(A351,reach!$A$1:$B$754,2,FALSE)</f>
        <v>68559</v>
      </c>
    </row>
    <row r="352" spans="1:3" x14ac:dyDescent="0.3">
      <c r="A352" s="10">
        <v>44920</v>
      </c>
      <c r="B352" s="4">
        <v>1271</v>
      </c>
      <c r="C352">
        <f>VLOOKUP(A352,reach!$A$1:$B$754,2,FALSE)</f>
        <v>81265</v>
      </c>
    </row>
    <row r="353" spans="1:3" x14ac:dyDescent="0.3">
      <c r="A353" s="10">
        <v>44921</v>
      </c>
      <c r="B353" s="4">
        <v>1874</v>
      </c>
      <c r="C353">
        <f>VLOOKUP(A353,reach!$A$1:$B$754,2,FALSE)</f>
        <v>87274</v>
      </c>
    </row>
    <row r="354" spans="1:3" x14ac:dyDescent="0.3">
      <c r="A354" s="10">
        <v>44922</v>
      </c>
      <c r="B354" s="4">
        <v>2007</v>
      </c>
      <c r="C354">
        <f>VLOOKUP(A354,reach!$A$1:$B$754,2,FALSE)</f>
        <v>90302</v>
      </c>
    </row>
    <row r="355" spans="1:3" x14ac:dyDescent="0.3">
      <c r="A355" s="10">
        <v>44923</v>
      </c>
      <c r="B355" s="4">
        <v>1842</v>
      </c>
      <c r="C355">
        <f>VLOOKUP(A355,reach!$A$1:$B$754,2,FALSE)</f>
        <v>89972</v>
      </c>
    </row>
    <row r="356" spans="1:3" x14ac:dyDescent="0.3">
      <c r="A356" s="10">
        <v>44924</v>
      </c>
      <c r="B356" s="4">
        <v>1564</v>
      </c>
      <c r="C356">
        <f>VLOOKUP(A356,reach!$A$1:$B$754,2,FALSE)</f>
        <v>73967</v>
      </c>
    </row>
    <row r="357" spans="1:3" x14ac:dyDescent="0.3">
      <c r="A357" s="10">
        <v>44925</v>
      </c>
      <c r="B357" s="4">
        <v>1467</v>
      </c>
      <c r="C357">
        <f>VLOOKUP(A357,reach!$A$1:$B$754,2,FALSE)</f>
        <v>80209</v>
      </c>
    </row>
    <row r="358" spans="1:3" x14ac:dyDescent="0.3">
      <c r="A358" s="10">
        <v>44926</v>
      </c>
      <c r="B358" s="4">
        <v>1137</v>
      </c>
      <c r="C358">
        <f>VLOOKUP(A358,reach!$A$1:$B$754,2,FALSE)</f>
        <v>53681</v>
      </c>
    </row>
    <row r="359" spans="1:3" x14ac:dyDescent="0.3">
      <c r="A359" s="10">
        <v>44927</v>
      </c>
      <c r="B359" s="4">
        <v>1115</v>
      </c>
      <c r="C359">
        <f>VLOOKUP(A359,reach!$A$1:$B$754,2,FALSE)</f>
        <v>46612</v>
      </c>
    </row>
    <row r="360" spans="1:3" x14ac:dyDescent="0.3">
      <c r="A360" s="10">
        <v>44928</v>
      </c>
      <c r="B360" s="4">
        <v>1127</v>
      </c>
      <c r="C360">
        <f>VLOOKUP(A360,reach!$A$1:$B$754,2,FALSE)</f>
        <v>45428</v>
      </c>
    </row>
    <row r="361" spans="1:3" x14ac:dyDescent="0.3">
      <c r="A361" s="10">
        <v>44929</v>
      </c>
      <c r="B361" s="4">
        <v>1261</v>
      </c>
      <c r="C361">
        <f>VLOOKUP(A361,reach!$A$1:$B$754,2,FALSE)</f>
        <v>48226</v>
      </c>
    </row>
    <row r="362" spans="1:3" x14ac:dyDescent="0.3">
      <c r="A362" s="10">
        <v>44930</v>
      </c>
      <c r="B362" s="4">
        <v>972</v>
      </c>
      <c r="C362">
        <f>VLOOKUP(A362,reach!$A$1:$B$754,2,FALSE)</f>
        <v>42266</v>
      </c>
    </row>
    <row r="363" spans="1:3" x14ac:dyDescent="0.3">
      <c r="A363" s="10">
        <v>44931</v>
      </c>
      <c r="B363" s="4">
        <v>885</v>
      </c>
      <c r="C363">
        <f>VLOOKUP(A363,reach!$A$1:$B$754,2,FALSE)</f>
        <v>34559</v>
      </c>
    </row>
    <row r="364" spans="1:3" x14ac:dyDescent="0.3">
      <c r="A364" s="10">
        <v>44932</v>
      </c>
      <c r="B364" s="4">
        <v>816</v>
      </c>
      <c r="C364">
        <f>VLOOKUP(A364,reach!$A$1:$B$754,2,FALSE)</f>
        <v>31635</v>
      </c>
    </row>
    <row r="365" spans="1:3" x14ac:dyDescent="0.3">
      <c r="A365" s="10">
        <v>44933</v>
      </c>
      <c r="B365" s="4">
        <v>875</v>
      </c>
      <c r="C365">
        <f>VLOOKUP(A365,reach!$A$1:$B$754,2,FALSE)</f>
        <v>31593</v>
      </c>
    </row>
    <row r="366" spans="1:3" x14ac:dyDescent="0.3">
      <c r="A366" s="10">
        <v>44934</v>
      </c>
      <c r="B366" s="4">
        <v>720</v>
      </c>
      <c r="C366">
        <f>VLOOKUP(A366,reach!$A$1:$B$754,2,FALSE)</f>
        <v>25577</v>
      </c>
    </row>
    <row r="367" spans="1:3" x14ac:dyDescent="0.3">
      <c r="A367" s="10">
        <v>44935</v>
      </c>
      <c r="B367" s="4">
        <v>658</v>
      </c>
      <c r="C367">
        <f>VLOOKUP(A367,reach!$A$1:$B$754,2,FALSE)</f>
        <v>22213</v>
      </c>
    </row>
    <row r="368" spans="1:3" x14ac:dyDescent="0.3">
      <c r="A368" s="10">
        <v>44936</v>
      </c>
      <c r="B368" s="4">
        <v>624</v>
      </c>
      <c r="C368">
        <f>VLOOKUP(A368,reach!$A$1:$B$754,2,FALSE)</f>
        <v>22909</v>
      </c>
    </row>
    <row r="369" spans="1:3" x14ac:dyDescent="0.3">
      <c r="A369" s="10">
        <v>44937</v>
      </c>
      <c r="B369" s="4">
        <v>634</v>
      </c>
      <c r="C369">
        <f>VLOOKUP(A369,reach!$A$1:$B$754,2,FALSE)</f>
        <v>19496</v>
      </c>
    </row>
    <row r="370" spans="1:3" x14ac:dyDescent="0.3">
      <c r="A370" s="10">
        <v>44938</v>
      </c>
      <c r="B370" s="4">
        <v>588</v>
      </c>
      <c r="C370">
        <f>VLOOKUP(A370,reach!$A$1:$B$754,2,FALSE)</f>
        <v>20459</v>
      </c>
    </row>
    <row r="371" spans="1:3" x14ac:dyDescent="0.3">
      <c r="A371" s="10">
        <v>44939</v>
      </c>
      <c r="B371" s="4">
        <v>538</v>
      </c>
      <c r="C371">
        <f>VLOOKUP(A371,reach!$A$1:$B$754,2,FALSE)</f>
        <v>18941</v>
      </c>
    </row>
    <row r="372" spans="1:3" x14ac:dyDescent="0.3">
      <c r="A372" s="10">
        <v>44940</v>
      </c>
      <c r="B372" s="4">
        <v>474</v>
      </c>
      <c r="C372">
        <f>VLOOKUP(A372,reach!$A$1:$B$754,2,FALSE)</f>
        <v>17122</v>
      </c>
    </row>
    <row r="373" spans="1:3" x14ac:dyDescent="0.3">
      <c r="A373" s="10">
        <v>44941</v>
      </c>
      <c r="B373" s="4">
        <v>564</v>
      </c>
      <c r="C373">
        <f>VLOOKUP(A373,reach!$A$1:$B$754,2,FALSE)</f>
        <v>15259</v>
      </c>
    </row>
    <row r="374" spans="1:3" x14ac:dyDescent="0.3">
      <c r="A374" s="10">
        <v>44942</v>
      </c>
      <c r="B374" s="4">
        <v>842</v>
      </c>
      <c r="C374">
        <f>VLOOKUP(A374,reach!$A$1:$B$754,2,FALSE)</f>
        <v>30096</v>
      </c>
    </row>
    <row r="375" spans="1:3" x14ac:dyDescent="0.3">
      <c r="A375" s="10">
        <v>44943</v>
      </c>
      <c r="B375" s="4">
        <v>519</v>
      </c>
      <c r="C375">
        <f>VLOOKUP(A375,reach!$A$1:$B$754,2,FALSE)</f>
        <v>16417</v>
      </c>
    </row>
    <row r="376" spans="1:3" x14ac:dyDescent="0.3">
      <c r="A376" s="10">
        <v>44944</v>
      </c>
      <c r="B376" s="4">
        <v>601</v>
      </c>
      <c r="C376">
        <f>VLOOKUP(A376,reach!$A$1:$B$754,2,FALSE)</f>
        <v>35283</v>
      </c>
    </row>
    <row r="377" spans="1:3" x14ac:dyDescent="0.3">
      <c r="A377" s="10">
        <v>44945</v>
      </c>
      <c r="B377" s="4">
        <v>436</v>
      </c>
      <c r="C377">
        <f>VLOOKUP(A377,reach!$A$1:$B$754,2,FALSE)</f>
        <v>14660</v>
      </c>
    </row>
    <row r="378" spans="1:3" x14ac:dyDescent="0.3">
      <c r="A378" s="10">
        <v>44946</v>
      </c>
      <c r="B378" s="4">
        <v>597</v>
      </c>
      <c r="C378">
        <f>VLOOKUP(A378,reach!$A$1:$B$754,2,FALSE)</f>
        <v>23009</v>
      </c>
    </row>
    <row r="379" spans="1:3" x14ac:dyDescent="0.3">
      <c r="A379" s="10">
        <v>44947</v>
      </c>
      <c r="B379" s="4">
        <v>609</v>
      </c>
      <c r="C379">
        <f>VLOOKUP(A379,reach!$A$1:$B$754,2,FALSE)</f>
        <v>26388</v>
      </c>
    </row>
    <row r="380" spans="1:3" x14ac:dyDescent="0.3">
      <c r="A380" s="10">
        <v>44948</v>
      </c>
      <c r="B380" s="4">
        <v>928</v>
      </c>
      <c r="C380">
        <f>VLOOKUP(A380,reach!$A$1:$B$754,2,FALSE)</f>
        <v>41960</v>
      </c>
    </row>
    <row r="381" spans="1:3" x14ac:dyDescent="0.3">
      <c r="A381" s="10">
        <v>44949</v>
      </c>
      <c r="B381" s="4">
        <v>577</v>
      </c>
      <c r="C381">
        <f>VLOOKUP(A381,reach!$A$1:$B$754,2,FALSE)</f>
        <v>18761</v>
      </c>
    </row>
    <row r="382" spans="1:3" x14ac:dyDescent="0.3">
      <c r="A382" s="10">
        <v>44950</v>
      </c>
      <c r="B382" s="4">
        <v>855</v>
      </c>
      <c r="C382">
        <f>VLOOKUP(A382,reach!$A$1:$B$754,2,FALSE)</f>
        <v>47536</v>
      </c>
    </row>
    <row r="383" spans="1:3" x14ac:dyDescent="0.3">
      <c r="A383" s="10">
        <v>44951</v>
      </c>
      <c r="B383" s="4">
        <v>558</v>
      </c>
      <c r="C383">
        <f>VLOOKUP(A383,reach!$A$1:$B$754,2,FALSE)</f>
        <v>22538</v>
      </c>
    </row>
    <row r="384" spans="1:3" x14ac:dyDescent="0.3">
      <c r="A384" s="10">
        <v>44952</v>
      </c>
      <c r="B384" s="4">
        <v>628</v>
      </c>
      <c r="C384">
        <f>VLOOKUP(A384,reach!$A$1:$B$754,2,FALSE)</f>
        <v>32494</v>
      </c>
    </row>
    <row r="385" spans="1:3" x14ac:dyDescent="0.3">
      <c r="A385" s="10">
        <v>44953</v>
      </c>
      <c r="B385" s="4">
        <v>436</v>
      </c>
      <c r="C385">
        <f>VLOOKUP(A385,reach!$A$1:$B$754,2,FALSE)</f>
        <v>16880</v>
      </c>
    </row>
    <row r="386" spans="1:3" x14ac:dyDescent="0.3">
      <c r="A386" s="10">
        <v>44954</v>
      </c>
      <c r="B386" s="4">
        <v>533</v>
      </c>
      <c r="C386">
        <f>VLOOKUP(A386,reach!$A$1:$B$754,2,FALSE)</f>
        <v>27016</v>
      </c>
    </row>
    <row r="387" spans="1:3" x14ac:dyDescent="0.3">
      <c r="A387" s="10">
        <v>44955</v>
      </c>
      <c r="B387" s="4">
        <v>503</v>
      </c>
      <c r="C387">
        <f>VLOOKUP(A387,reach!$A$1:$B$754,2,FALSE)</f>
        <v>17937</v>
      </c>
    </row>
    <row r="388" spans="1:3" x14ac:dyDescent="0.3">
      <c r="A388" s="10">
        <v>44956</v>
      </c>
      <c r="B388" s="4">
        <v>738</v>
      </c>
      <c r="C388">
        <f>VLOOKUP(A388,reach!$A$1:$B$754,2,FALSE)</f>
        <v>36689</v>
      </c>
    </row>
    <row r="389" spans="1:3" x14ac:dyDescent="0.3">
      <c r="A389" s="10">
        <v>44957</v>
      </c>
      <c r="B389" s="4">
        <v>441</v>
      </c>
      <c r="C389">
        <f>VLOOKUP(A389,reach!$A$1:$B$754,2,FALSE)</f>
        <v>14542</v>
      </c>
    </row>
    <row r="390" spans="1:3" x14ac:dyDescent="0.3">
      <c r="A390" s="10">
        <v>44958</v>
      </c>
      <c r="B390" s="4">
        <v>492</v>
      </c>
      <c r="C390">
        <f>VLOOKUP(A390,reach!$A$1:$B$754,2,FALSE)</f>
        <v>18567</v>
      </c>
    </row>
    <row r="391" spans="1:3" x14ac:dyDescent="0.3">
      <c r="A391" s="10">
        <v>44959</v>
      </c>
      <c r="B391" s="4">
        <v>469</v>
      </c>
      <c r="C391">
        <f>VLOOKUP(A391,reach!$A$1:$B$754,2,FALSE)</f>
        <v>14265</v>
      </c>
    </row>
    <row r="392" spans="1:3" x14ac:dyDescent="0.3">
      <c r="A392" s="10">
        <v>44960</v>
      </c>
      <c r="B392" s="4">
        <v>433</v>
      </c>
      <c r="C392">
        <f>VLOOKUP(A392,reach!$A$1:$B$754,2,FALSE)</f>
        <v>16450</v>
      </c>
    </row>
    <row r="393" spans="1:3" x14ac:dyDescent="0.3">
      <c r="A393" s="10">
        <v>44961</v>
      </c>
      <c r="B393" s="4">
        <v>426</v>
      </c>
      <c r="C393">
        <f>VLOOKUP(A393,reach!$A$1:$B$754,2,FALSE)</f>
        <v>16016</v>
      </c>
    </row>
    <row r="394" spans="1:3" x14ac:dyDescent="0.3">
      <c r="A394" s="10">
        <v>44962</v>
      </c>
      <c r="B394" s="4">
        <v>435</v>
      </c>
      <c r="C394">
        <f>VLOOKUP(A394,reach!$A$1:$B$754,2,FALSE)</f>
        <v>15320</v>
      </c>
    </row>
    <row r="395" spans="1:3" x14ac:dyDescent="0.3">
      <c r="A395" s="10">
        <v>44963</v>
      </c>
      <c r="B395" s="4">
        <v>399</v>
      </c>
      <c r="C395">
        <f>VLOOKUP(A395,reach!$A$1:$B$754,2,FALSE)</f>
        <v>13084</v>
      </c>
    </row>
    <row r="396" spans="1:3" x14ac:dyDescent="0.3">
      <c r="A396" s="10">
        <v>44964</v>
      </c>
      <c r="B396" s="4">
        <v>378</v>
      </c>
      <c r="C396">
        <f>VLOOKUP(A396,reach!$A$1:$B$754,2,FALSE)</f>
        <v>12947</v>
      </c>
    </row>
    <row r="397" spans="1:3" x14ac:dyDescent="0.3">
      <c r="A397" s="10">
        <v>44965</v>
      </c>
      <c r="B397" s="4">
        <v>497</v>
      </c>
      <c r="C397">
        <f>VLOOKUP(A397,reach!$A$1:$B$754,2,FALSE)</f>
        <v>24953</v>
      </c>
    </row>
    <row r="398" spans="1:3" x14ac:dyDescent="0.3">
      <c r="A398" s="10">
        <v>44966</v>
      </c>
      <c r="B398" s="4">
        <v>356</v>
      </c>
      <c r="C398">
        <f>VLOOKUP(A398,reach!$A$1:$B$754,2,FALSE)</f>
        <v>14073</v>
      </c>
    </row>
    <row r="399" spans="1:3" x14ac:dyDescent="0.3">
      <c r="A399" s="10">
        <v>44967</v>
      </c>
      <c r="B399" s="4">
        <v>272</v>
      </c>
      <c r="C399">
        <f>VLOOKUP(A399,reach!$A$1:$B$754,2,FALSE)</f>
        <v>5135</v>
      </c>
    </row>
    <row r="400" spans="1:3" x14ac:dyDescent="0.3">
      <c r="A400" s="10">
        <v>44968</v>
      </c>
      <c r="B400" s="4">
        <v>370</v>
      </c>
      <c r="C400">
        <f>VLOOKUP(A400,reach!$A$1:$B$754,2,FALSE)</f>
        <v>10927</v>
      </c>
    </row>
    <row r="401" spans="1:3" x14ac:dyDescent="0.3">
      <c r="A401" s="10">
        <v>44969</v>
      </c>
      <c r="B401" s="4">
        <v>464</v>
      </c>
      <c r="C401">
        <f>VLOOKUP(A401,reach!$A$1:$B$754,2,FALSE)</f>
        <v>13279</v>
      </c>
    </row>
    <row r="402" spans="1:3" x14ac:dyDescent="0.3">
      <c r="A402" s="10">
        <v>44970</v>
      </c>
      <c r="B402" s="4">
        <v>339</v>
      </c>
      <c r="C402">
        <f>VLOOKUP(A402,reach!$A$1:$B$754,2,FALSE)</f>
        <v>7768</v>
      </c>
    </row>
    <row r="403" spans="1:3" x14ac:dyDescent="0.3">
      <c r="A403" s="10">
        <v>44971</v>
      </c>
      <c r="B403" s="4">
        <v>338</v>
      </c>
      <c r="C403">
        <f>VLOOKUP(A403,reach!$A$1:$B$754,2,FALSE)</f>
        <v>9803</v>
      </c>
    </row>
    <row r="404" spans="1:3" x14ac:dyDescent="0.3">
      <c r="A404" s="10">
        <v>44972</v>
      </c>
      <c r="B404" s="4">
        <v>446</v>
      </c>
      <c r="C404">
        <f>VLOOKUP(A404,reach!$A$1:$B$754,2,FALSE)</f>
        <v>14248</v>
      </c>
    </row>
    <row r="405" spans="1:3" x14ac:dyDescent="0.3">
      <c r="A405" s="10">
        <v>44973</v>
      </c>
      <c r="B405" s="4">
        <v>446</v>
      </c>
      <c r="C405">
        <f>VLOOKUP(A405,reach!$A$1:$B$754,2,FALSE)</f>
        <v>11959</v>
      </c>
    </row>
    <row r="406" spans="1:3" x14ac:dyDescent="0.3">
      <c r="A406" s="10">
        <v>44974</v>
      </c>
      <c r="B406" s="4">
        <v>318</v>
      </c>
      <c r="C406">
        <f>VLOOKUP(A406,reach!$A$1:$B$754,2,FALSE)</f>
        <v>7123</v>
      </c>
    </row>
    <row r="407" spans="1:3" x14ac:dyDescent="0.3">
      <c r="A407" s="10">
        <v>44975</v>
      </c>
      <c r="B407" s="4">
        <v>313</v>
      </c>
      <c r="C407">
        <f>VLOOKUP(A407,reach!$A$1:$B$754,2,FALSE)</f>
        <v>8088</v>
      </c>
    </row>
    <row r="408" spans="1:3" x14ac:dyDescent="0.3">
      <c r="A408" s="10">
        <v>44976</v>
      </c>
      <c r="B408" s="4">
        <v>283</v>
      </c>
      <c r="C408">
        <f>VLOOKUP(A408,reach!$A$1:$B$754,2,FALSE)</f>
        <v>6175</v>
      </c>
    </row>
    <row r="409" spans="1:3" x14ac:dyDescent="0.3">
      <c r="A409" s="10">
        <v>44977</v>
      </c>
      <c r="B409" s="4">
        <v>317</v>
      </c>
      <c r="C409">
        <f>VLOOKUP(A409,reach!$A$1:$B$754,2,FALSE)</f>
        <v>8274</v>
      </c>
    </row>
    <row r="410" spans="1:3" x14ac:dyDescent="0.3">
      <c r="A410" s="10">
        <v>44978</v>
      </c>
      <c r="B410" s="4">
        <v>354</v>
      </c>
      <c r="C410">
        <f>VLOOKUP(A410,reach!$A$1:$B$754,2,FALSE)</f>
        <v>8569</v>
      </c>
    </row>
    <row r="411" spans="1:3" x14ac:dyDescent="0.3">
      <c r="A411" s="10">
        <v>44979</v>
      </c>
      <c r="B411" s="4">
        <v>462</v>
      </c>
      <c r="C411">
        <f>VLOOKUP(A411,reach!$A$1:$B$754,2,FALSE)</f>
        <v>14626</v>
      </c>
    </row>
    <row r="412" spans="1:3" x14ac:dyDescent="0.3">
      <c r="A412" s="10">
        <v>44980</v>
      </c>
      <c r="B412" s="4">
        <v>375</v>
      </c>
      <c r="C412">
        <f>VLOOKUP(A412,reach!$A$1:$B$754,2,FALSE)</f>
        <v>12427</v>
      </c>
    </row>
    <row r="413" spans="1:3" x14ac:dyDescent="0.3">
      <c r="A413" s="10">
        <v>44981</v>
      </c>
      <c r="B413" s="4">
        <v>258</v>
      </c>
      <c r="C413">
        <f>VLOOKUP(A413,reach!$A$1:$B$754,2,FALSE)</f>
        <v>5799</v>
      </c>
    </row>
    <row r="414" spans="1:3" x14ac:dyDescent="0.3">
      <c r="A414" s="10">
        <v>44982</v>
      </c>
      <c r="B414" s="4">
        <v>444</v>
      </c>
      <c r="C414">
        <f>VLOOKUP(A414,reach!$A$1:$B$754,2,FALSE)</f>
        <v>14537</v>
      </c>
    </row>
    <row r="415" spans="1:3" x14ac:dyDescent="0.3">
      <c r="A415" s="10">
        <v>44983</v>
      </c>
      <c r="B415" s="4">
        <v>627</v>
      </c>
      <c r="C415">
        <f>VLOOKUP(A415,reach!$A$1:$B$754,2,FALSE)</f>
        <v>13187</v>
      </c>
    </row>
    <row r="416" spans="1:3" x14ac:dyDescent="0.3">
      <c r="A416" s="10">
        <v>44984</v>
      </c>
      <c r="B416" s="4">
        <v>465</v>
      </c>
      <c r="C416">
        <f>VLOOKUP(A416,reach!$A$1:$B$754,2,FALSE)</f>
        <v>12025</v>
      </c>
    </row>
    <row r="417" spans="1:3" x14ac:dyDescent="0.3">
      <c r="A417" s="10">
        <v>44985</v>
      </c>
      <c r="B417" s="4">
        <v>406</v>
      </c>
      <c r="C417">
        <f>VLOOKUP(A417,reach!$A$1:$B$754,2,FALSE)</f>
        <v>9454</v>
      </c>
    </row>
    <row r="418" spans="1:3" x14ac:dyDescent="0.3">
      <c r="A418" s="10">
        <v>44986</v>
      </c>
      <c r="B418" s="4">
        <v>1015</v>
      </c>
      <c r="C418">
        <f>VLOOKUP(A418,reach!$A$1:$B$754,2,FALSE)</f>
        <v>45333</v>
      </c>
    </row>
    <row r="419" spans="1:3" x14ac:dyDescent="0.3">
      <c r="A419" s="10">
        <v>44987</v>
      </c>
      <c r="B419" s="4">
        <v>642</v>
      </c>
      <c r="C419">
        <f>VLOOKUP(A419,reach!$A$1:$B$754,2,FALSE)</f>
        <v>25792</v>
      </c>
    </row>
    <row r="420" spans="1:3" x14ac:dyDescent="0.3">
      <c r="A420" s="10">
        <v>44988</v>
      </c>
      <c r="B420" s="4">
        <v>630</v>
      </c>
      <c r="C420">
        <f>VLOOKUP(A420,reach!$A$1:$B$754,2,FALSE)</f>
        <v>30247</v>
      </c>
    </row>
    <row r="421" spans="1:3" x14ac:dyDescent="0.3">
      <c r="A421" s="10">
        <v>44989</v>
      </c>
      <c r="B421" s="4">
        <v>542</v>
      </c>
      <c r="C421">
        <f>VLOOKUP(A421,reach!$A$1:$B$754,2,FALSE)</f>
        <v>21611</v>
      </c>
    </row>
    <row r="422" spans="1:3" x14ac:dyDescent="0.3">
      <c r="A422" s="10">
        <v>44990</v>
      </c>
      <c r="B422" s="4">
        <v>545</v>
      </c>
      <c r="C422">
        <f>VLOOKUP(A422,reach!$A$1:$B$754,2,FALSE)</f>
        <v>21416</v>
      </c>
    </row>
    <row r="423" spans="1:3" x14ac:dyDescent="0.3">
      <c r="A423" s="10">
        <v>44991</v>
      </c>
      <c r="B423" s="4">
        <v>491</v>
      </c>
      <c r="C423">
        <f>VLOOKUP(A423,reach!$A$1:$B$754,2,FALSE)</f>
        <v>18954</v>
      </c>
    </row>
    <row r="424" spans="1:3" x14ac:dyDescent="0.3">
      <c r="A424" s="10">
        <v>44992</v>
      </c>
      <c r="B424" s="4">
        <v>546</v>
      </c>
      <c r="C424">
        <f>VLOOKUP(A424,reach!$A$1:$B$754,2,FALSE)</f>
        <v>19478</v>
      </c>
    </row>
    <row r="425" spans="1:3" x14ac:dyDescent="0.3">
      <c r="A425" s="10">
        <v>44993</v>
      </c>
      <c r="B425" s="4">
        <v>451</v>
      </c>
      <c r="C425">
        <f>VLOOKUP(A425,reach!$A$1:$B$754,2,FALSE)</f>
        <v>14656</v>
      </c>
    </row>
    <row r="426" spans="1:3" x14ac:dyDescent="0.3">
      <c r="A426" s="10">
        <v>44994</v>
      </c>
      <c r="B426" s="4">
        <v>650</v>
      </c>
      <c r="C426">
        <f>VLOOKUP(A426,reach!$A$1:$B$754,2,FALSE)</f>
        <v>17568</v>
      </c>
    </row>
    <row r="427" spans="1:3" x14ac:dyDescent="0.3">
      <c r="A427" s="10">
        <v>44995</v>
      </c>
      <c r="B427" s="4">
        <v>637</v>
      </c>
      <c r="C427">
        <f>VLOOKUP(A427,reach!$A$1:$B$754,2,FALSE)</f>
        <v>31855</v>
      </c>
    </row>
    <row r="428" spans="1:3" x14ac:dyDescent="0.3">
      <c r="A428" s="10">
        <v>44996</v>
      </c>
      <c r="B428" s="4">
        <v>488</v>
      </c>
      <c r="C428">
        <f>VLOOKUP(A428,reach!$A$1:$B$754,2,FALSE)</f>
        <v>22575</v>
      </c>
    </row>
    <row r="429" spans="1:3" x14ac:dyDescent="0.3">
      <c r="A429" s="10">
        <v>44997</v>
      </c>
      <c r="B429" s="4">
        <v>362</v>
      </c>
      <c r="C429">
        <f>VLOOKUP(A429,reach!$A$1:$B$754,2,FALSE)</f>
        <v>9970</v>
      </c>
    </row>
    <row r="430" spans="1:3" x14ac:dyDescent="0.3">
      <c r="A430" s="10">
        <v>44998</v>
      </c>
      <c r="B430" s="4">
        <v>559</v>
      </c>
      <c r="C430">
        <f>VLOOKUP(A430,reach!$A$1:$B$754,2,FALSE)</f>
        <v>19647</v>
      </c>
    </row>
    <row r="431" spans="1:3" x14ac:dyDescent="0.3">
      <c r="A431" s="10">
        <v>44999</v>
      </c>
      <c r="B431" s="4">
        <v>536</v>
      </c>
      <c r="C431">
        <f>VLOOKUP(A431,reach!$A$1:$B$754,2,FALSE)</f>
        <v>11301</v>
      </c>
    </row>
    <row r="432" spans="1:3" x14ac:dyDescent="0.3">
      <c r="A432" s="10">
        <v>45000</v>
      </c>
      <c r="B432" s="4">
        <v>921</v>
      </c>
      <c r="C432">
        <f>VLOOKUP(A432,reach!$A$1:$B$754,2,FALSE)</f>
        <v>39830</v>
      </c>
    </row>
    <row r="433" spans="1:3" x14ac:dyDescent="0.3">
      <c r="A433" s="10">
        <v>45001</v>
      </c>
      <c r="B433" s="4">
        <v>912</v>
      </c>
      <c r="C433">
        <f>VLOOKUP(A433,reach!$A$1:$B$754,2,FALSE)</f>
        <v>30813</v>
      </c>
    </row>
    <row r="434" spans="1:3" x14ac:dyDescent="0.3">
      <c r="A434" s="10">
        <v>45002</v>
      </c>
      <c r="B434" s="4">
        <v>544</v>
      </c>
      <c r="C434">
        <f>VLOOKUP(A434,reach!$A$1:$B$754,2,FALSE)</f>
        <v>24163</v>
      </c>
    </row>
    <row r="435" spans="1:3" x14ac:dyDescent="0.3">
      <c r="A435" s="10">
        <v>45003</v>
      </c>
      <c r="B435" s="4">
        <v>543</v>
      </c>
      <c r="C435">
        <f>VLOOKUP(A435,reach!$A$1:$B$754,2,FALSE)</f>
        <v>21989</v>
      </c>
    </row>
    <row r="436" spans="1:3" x14ac:dyDescent="0.3">
      <c r="A436" s="10">
        <v>45004</v>
      </c>
      <c r="B436" s="4">
        <v>460</v>
      </c>
      <c r="C436">
        <f>VLOOKUP(A436,reach!$A$1:$B$754,2,FALSE)</f>
        <v>11606</v>
      </c>
    </row>
    <row r="437" spans="1:3" x14ac:dyDescent="0.3">
      <c r="A437" s="10">
        <v>45005</v>
      </c>
      <c r="B437" s="4">
        <v>854</v>
      </c>
      <c r="C437">
        <f>VLOOKUP(A437,reach!$A$1:$B$754,2,FALSE)</f>
        <v>24835</v>
      </c>
    </row>
    <row r="438" spans="1:3" x14ac:dyDescent="0.3">
      <c r="A438" s="10">
        <v>45006</v>
      </c>
      <c r="B438" s="4">
        <v>912</v>
      </c>
      <c r="C438">
        <f>VLOOKUP(A438,reach!$A$1:$B$754,2,FALSE)</f>
        <v>29430</v>
      </c>
    </row>
    <row r="439" spans="1:3" x14ac:dyDescent="0.3">
      <c r="A439" s="10">
        <v>45007</v>
      </c>
      <c r="B439" s="4">
        <v>382</v>
      </c>
      <c r="C439">
        <f>VLOOKUP(A439,reach!$A$1:$B$754,2,FALSE)</f>
        <v>12958</v>
      </c>
    </row>
    <row r="440" spans="1:3" x14ac:dyDescent="0.3">
      <c r="A440" s="10">
        <v>45008</v>
      </c>
      <c r="B440" s="4">
        <v>480</v>
      </c>
      <c r="C440">
        <f>VLOOKUP(A440,reach!$A$1:$B$754,2,FALSE)</f>
        <v>15583</v>
      </c>
    </row>
    <row r="441" spans="1:3" x14ac:dyDescent="0.3">
      <c r="A441" s="10">
        <v>45009</v>
      </c>
      <c r="B441" s="4">
        <v>407</v>
      </c>
      <c r="C441">
        <f>VLOOKUP(A441,reach!$A$1:$B$754,2,FALSE)</f>
        <v>13152</v>
      </c>
    </row>
    <row r="442" spans="1:3" x14ac:dyDescent="0.3">
      <c r="A442" s="10">
        <v>45010</v>
      </c>
      <c r="B442" s="4">
        <v>458</v>
      </c>
      <c r="C442">
        <f>VLOOKUP(A442,reach!$A$1:$B$754,2,FALSE)</f>
        <v>13969</v>
      </c>
    </row>
    <row r="443" spans="1:3" x14ac:dyDescent="0.3">
      <c r="A443" s="10">
        <v>45011</v>
      </c>
      <c r="B443" s="4">
        <v>341</v>
      </c>
      <c r="C443">
        <f>VLOOKUP(A443,reach!$A$1:$B$754,2,FALSE)</f>
        <v>8820</v>
      </c>
    </row>
    <row r="444" spans="1:3" x14ac:dyDescent="0.3">
      <c r="A444" s="10">
        <v>45012</v>
      </c>
      <c r="B444" s="4">
        <v>637</v>
      </c>
      <c r="C444">
        <f>VLOOKUP(A444,reach!$A$1:$B$754,2,FALSE)</f>
        <v>19409</v>
      </c>
    </row>
    <row r="445" spans="1:3" x14ac:dyDescent="0.3">
      <c r="A445" s="10">
        <v>45013</v>
      </c>
      <c r="B445" s="4">
        <v>572</v>
      </c>
      <c r="C445">
        <f>VLOOKUP(A445,reach!$A$1:$B$754,2,FALSE)</f>
        <v>13453</v>
      </c>
    </row>
    <row r="446" spans="1:3" x14ac:dyDescent="0.3">
      <c r="A446" s="10">
        <v>45014</v>
      </c>
      <c r="B446" s="4">
        <v>643</v>
      </c>
      <c r="C446">
        <f>VLOOKUP(A446,reach!$A$1:$B$754,2,FALSE)</f>
        <v>15033</v>
      </c>
    </row>
    <row r="447" spans="1:3" x14ac:dyDescent="0.3">
      <c r="A447" s="10">
        <v>45015</v>
      </c>
      <c r="B447" s="4">
        <v>502</v>
      </c>
      <c r="C447">
        <f>VLOOKUP(A447,reach!$A$1:$B$754,2,FALSE)</f>
        <v>11399</v>
      </c>
    </row>
    <row r="448" spans="1:3" x14ac:dyDescent="0.3">
      <c r="A448" s="10">
        <v>45016</v>
      </c>
      <c r="B448" s="4">
        <v>486</v>
      </c>
      <c r="C448">
        <f>VLOOKUP(A448,reach!$A$1:$B$754,2,FALSE)</f>
        <v>10892</v>
      </c>
    </row>
    <row r="449" spans="1:3" x14ac:dyDescent="0.3">
      <c r="A449" s="10">
        <v>45017</v>
      </c>
      <c r="B449" s="4">
        <v>1587</v>
      </c>
      <c r="C449">
        <f>VLOOKUP(A449,reach!$A$1:$B$754,2,FALSE)</f>
        <v>53287</v>
      </c>
    </row>
    <row r="450" spans="1:3" x14ac:dyDescent="0.3">
      <c r="A450" s="10">
        <v>45018</v>
      </c>
      <c r="B450" s="4">
        <v>661</v>
      </c>
      <c r="C450">
        <f>VLOOKUP(A450,reach!$A$1:$B$754,2,FALSE)</f>
        <v>19234</v>
      </c>
    </row>
    <row r="451" spans="1:3" x14ac:dyDescent="0.3">
      <c r="A451" s="10">
        <v>45019</v>
      </c>
      <c r="B451" s="4">
        <v>570</v>
      </c>
      <c r="C451">
        <f>VLOOKUP(A451,reach!$A$1:$B$754,2,FALSE)</f>
        <v>13231</v>
      </c>
    </row>
    <row r="452" spans="1:3" x14ac:dyDescent="0.3">
      <c r="A452" s="10">
        <v>45020</v>
      </c>
      <c r="B452" s="4">
        <v>534</v>
      </c>
      <c r="C452">
        <f>VLOOKUP(A452,reach!$A$1:$B$754,2,FALSE)</f>
        <v>10090</v>
      </c>
    </row>
    <row r="453" spans="1:3" x14ac:dyDescent="0.3">
      <c r="A453" s="10">
        <v>45021</v>
      </c>
      <c r="B453" s="4">
        <v>532</v>
      </c>
      <c r="C453">
        <f>VLOOKUP(A453,reach!$A$1:$B$754,2,FALSE)</f>
        <v>17425</v>
      </c>
    </row>
    <row r="454" spans="1:3" x14ac:dyDescent="0.3">
      <c r="A454" s="10">
        <v>45022</v>
      </c>
      <c r="B454" s="4">
        <v>565</v>
      </c>
      <c r="C454">
        <f>VLOOKUP(A454,reach!$A$1:$B$754,2,FALSE)</f>
        <v>19269</v>
      </c>
    </row>
    <row r="455" spans="1:3" x14ac:dyDescent="0.3">
      <c r="A455" s="10">
        <v>45023</v>
      </c>
      <c r="B455" s="4">
        <v>1035</v>
      </c>
      <c r="C455">
        <f>VLOOKUP(A455,reach!$A$1:$B$754,2,FALSE)</f>
        <v>14805</v>
      </c>
    </row>
    <row r="456" spans="1:3" x14ac:dyDescent="0.3">
      <c r="A456" s="10">
        <v>45024</v>
      </c>
      <c r="B456" s="4">
        <v>984</v>
      </c>
      <c r="C456">
        <f>VLOOKUP(A456,reach!$A$1:$B$754,2,FALSE)</f>
        <v>19689</v>
      </c>
    </row>
    <row r="457" spans="1:3" x14ac:dyDescent="0.3">
      <c r="A457" s="10">
        <v>45025</v>
      </c>
      <c r="B457" s="4">
        <v>695</v>
      </c>
      <c r="C457">
        <f>VLOOKUP(A457,reach!$A$1:$B$754,2,FALSE)</f>
        <v>20627</v>
      </c>
    </row>
    <row r="458" spans="1:3" x14ac:dyDescent="0.3">
      <c r="A458" s="10">
        <v>45026</v>
      </c>
      <c r="B458" s="4">
        <v>587</v>
      </c>
      <c r="C458">
        <f>VLOOKUP(A458,reach!$A$1:$B$754,2,FALSE)</f>
        <v>10261</v>
      </c>
    </row>
    <row r="459" spans="1:3" x14ac:dyDescent="0.3">
      <c r="A459" s="10">
        <v>45027</v>
      </c>
      <c r="B459" s="4">
        <v>583</v>
      </c>
      <c r="C459">
        <f>VLOOKUP(A459,reach!$A$1:$B$754,2,FALSE)</f>
        <v>9437</v>
      </c>
    </row>
    <row r="460" spans="1:3" x14ac:dyDescent="0.3">
      <c r="A460" s="10">
        <v>45028</v>
      </c>
      <c r="B460" s="4">
        <v>529</v>
      </c>
      <c r="C460">
        <f>VLOOKUP(A460,reach!$A$1:$B$754,2,FALSE)</f>
        <v>16290</v>
      </c>
    </row>
    <row r="461" spans="1:3" x14ac:dyDescent="0.3">
      <c r="A461" s="10">
        <v>45029</v>
      </c>
      <c r="B461" s="4">
        <v>494</v>
      </c>
      <c r="C461">
        <f>VLOOKUP(A461,reach!$A$1:$B$754,2,FALSE)</f>
        <v>13132</v>
      </c>
    </row>
    <row r="462" spans="1:3" x14ac:dyDescent="0.3">
      <c r="A462" s="10">
        <v>45030</v>
      </c>
      <c r="B462" s="4">
        <v>459</v>
      </c>
      <c r="C462">
        <f>VLOOKUP(A462,reach!$A$1:$B$754,2,FALSE)</f>
        <v>7681</v>
      </c>
    </row>
    <row r="463" spans="1:3" x14ac:dyDescent="0.3">
      <c r="A463" s="10">
        <v>45031</v>
      </c>
      <c r="B463" s="4">
        <v>318</v>
      </c>
      <c r="C463">
        <f>VLOOKUP(A463,reach!$A$1:$B$754,2,FALSE)</f>
        <v>7970</v>
      </c>
    </row>
    <row r="464" spans="1:3" x14ac:dyDescent="0.3">
      <c r="A464" s="10">
        <v>45032</v>
      </c>
      <c r="B464" s="4">
        <v>604</v>
      </c>
      <c r="C464">
        <f>VLOOKUP(A464,reach!$A$1:$B$754,2,FALSE)</f>
        <v>11249</v>
      </c>
    </row>
    <row r="465" spans="1:3" x14ac:dyDescent="0.3">
      <c r="A465" s="10">
        <v>45033</v>
      </c>
      <c r="B465" s="4">
        <v>455</v>
      </c>
      <c r="C465">
        <f>VLOOKUP(A465,reach!$A$1:$B$754,2,FALSE)</f>
        <v>8920</v>
      </c>
    </row>
    <row r="466" spans="1:3" x14ac:dyDescent="0.3">
      <c r="A466" s="10">
        <v>45034</v>
      </c>
      <c r="B466" s="4">
        <v>396</v>
      </c>
      <c r="C466">
        <f>VLOOKUP(A466,reach!$A$1:$B$754,2,FALSE)</f>
        <v>15262</v>
      </c>
    </row>
    <row r="467" spans="1:3" x14ac:dyDescent="0.3">
      <c r="A467" s="10">
        <v>45035</v>
      </c>
      <c r="B467" s="4">
        <v>432</v>
      </c>
      <c r="C467">
        <f>VLOOKUP(A467,reach!$A$1:$B$754,2,FALSE)</f>
        <v>16960</v>
      </c>
    </row>
    <row r="468" spans="1:3" x14ac:dyDescent="0.3">
      <c r="A468" s="10">
        <v>45036</v>
      </c>
      <c r="B468" s="4">
        <v>370</v>
      </c>
      <c r="C468">
        <f>VLOOKUP(A468,reach!$A$1:$B$754,2,FALSE)</f>
        <v>15615</v>
      </c>
    </row>
    <row r="469" spans="1:3" x14ac:dyDescent="0.3">
      <c r="A469" s="10">
        <v>45037</v>
      </c>
      <c r="B469" s="4">
        <v>260</v>
      </c>
      <c r="C469">
        <f>VLOOKUP(A469,reach!$A$1:$B$754,2,FALSE)</f>
        <v>6747</v>
      </c>
    </row>
    <row r="470" spans="1:3" x14ac:dyDescent="0.3">
      <c r="A470" s="10">
        <v>45038</v>
      </c>
      <c r="B470" s="4">
        <v>216</v>
      </c>
      <c r="C470">
        <f>VLOOKUP(A470,reach!$A$1:$B$754,2,FALSE)</f>
        <v>8060</v>
      </c>
    </row>
    <row r="471" spans="1:3" x14ac:dyDescent="0.3">
      <c r="A471" s="10">
        <v>45039</v>
      </c>
      <c r="B471" s="4">
        <v>327</v>
      </c>
      <c r="C471">
        <f>VLOOKUP(A471,reach!$A$1:$B$754,2,FALSE)</f>
        <v>8212</v>
      </c>
    </row>
    <row r="472" spans="1:3" x14ac:dyDescent="0.3">
      <c r="A472" s="10">
        <v>45040</v>
      </c>
      <c r="B472" s="4">
        <v>465</v>
      </c>
      <c r="C472">
        <f>VLOOKUP(A472,reach!$A$1:$B$754,2,FALSE)</f>
        <v>15545</v>
      </c>
    </row>
    <row r="473" spans="1:3" x14ac:dyDescent="0.3">
      <c r="A473" s="10">
        <v>45041</v>
      </c>
      <c r="B473" s="4">
        <v>866</v>
      </c>
      <c r="C473">
        <f>VLOOKUP(A473,reach!$A$1:$B$754,2,FALSE)</f>
        <v>31035</v>
      </c>
    </row>
    <row r="474" spans="1:3" x14ac:dyDescent="0.3">
      <c r="A474" s="10">
        <v>45042</v>
      </c>
      <c r="B474" s="4">
        <v>447</v>
      </c>
      <c r="C474">
        <f>VLOOKUP(A474,reach!$A$1:$B$754,2,FALSE)</f>
        <v>32378</v>
      </c>
    </row>
    <row r="475" spans="1:3" x14ac:dyDescent="0.3">
      <c r="A475" s="10">
        <v>45043</v>
      </c>
      <c r="B475" s="4">
        <v>475</v>
      </c>
      <c r="C475">
        <f>VLOOKUP(A475,reach!$A$1:$B$754,2,FALSE)</f>
        <v>31429</v>
      </c>
    </row>
    <row r="476" spans="1:3" x14ac:dyDescent="0.3">
      <c r="A476" s="10">
        <v>45044</v>
      </c>
      <c r="B476" s="4">
        <v>363</v>
      </c>
      <c r="C476">
        <f>VLOOKUP(A476,reach!$A$1:$B$754,2,FALSE)</f>
        <v>20506</v>
      </c>
    </row>
    <row r="477" spans="1:3" x14ac:dyDescent="0.3">
      <c r="A477" s="10">
        <v>45045</v>
      </c>
      <c r="B477" s="4">
        <v>345</v>
      </c>
      <c r="C477">
        <f>VLOOKUP(A477,reach!$A$1:$B$754,2,FALSE)</f>
        <v>13472</v>
      </c>
    </row>
    <row r="478" spans="1:3" x14ac:dyDescent="0.3">
      <c r="A478" s="10">
        <v>45046</v>
      </c>
      <c r="B478" s="4">
        <v>671</v>
      </c>
      <c r="C478">
        <f>VLOOKUP(A478,reach!$A$1:$B$754,2,FALSE)</f>
        <v>27194</v>
      </c>
    </row>
    <row r="479" spans="1:3" x14ac:dyDescent="0.3">
      <c r="A479" s="10">
        <v>45047</v>
      </c>
      <c r="B479" s="4">
        <v>627</v>
      </c>
      <c r="C479">
        <f>VLOOKUP(A479,reach!$A$1:$B$754,2,FALSE)</f>
        <v>34448</v>
      </c>
    </row>
    <row r="480" spans="1:3" x14ac:dyDescent="0.3">
      <c r="A480" s="10">
        <v>45048</v>
      </c>
      <c r="B480" s="4">
        <v>578</v>
      </c>
      <c r="C480">
        <f>VLOOKUP(A480,reach!$A$1:$B$754,2,FALSE)</f>
        <v>36602</v>
      </c>
    </row>
    <row r="481" spans="1:3" x14ac:dyDescent="0.3">
      <c r="A481" s="10">
        <v>45049</v>
      </c>
      <c r="B481" s="4">
        <v>756</v>
      </c>
      <c r="C481">
        <f>VLOOKUP(A481,reach!$A$1:$B$754,2,FALSE)</f>
        <v>38631</v>
      </c>
    </row>
    <row r="482" spans="1:3" x14ac:dyDescent="0.3">
      <c r="A482" s="10">
        <v>45050</v>
      </c>
      <c r="B482" s="4">
        <v>662</v>
      </c>
      <c r="C482">
        <f>VLOOKUP(A482,reach!$A$1:$B$754,2,FALSE)</f>
        <v>33286</v>
      </c>
    </row>
    <row r="483" spans="1:3" x14ac:dyDescent="0.3">
      <c r="A483" s="10">
        <v>45051</v>
      </c>
      <c r="B483" s="4">
        <v>697</v>
      </c>
      <c r="C483">
        <f>VLOOKUP(A483,reach!$A$1:$B$754,2,FALSE)</f>
        <v>30533</v>
      </c>
    </row>
    <row r="484" spans="1:3" x14ac:dyDescent="0.3">
      <c r="A484" s="10">
        <v>45052</v>
      </c>
      <c r="B484" s="4">
        <v>686</v>
      </c>
      <c r="C484">
        <f>VLOOKUP(A484,reach!$A$1:$B$754,2,FALSE)</f>
        <v>30105</v>
      </c>
    </row>
    <row r="485" spans="1:3" x14ac:dyDescent="0.3">
      <c r="A485" s="10">
        <v>45053</v>
      </c>
      <c r="B485" s="4">
        <v>879</v>
      </c>
      <c r="C485">
        <f>VLOOKUP(A485,reach!$A$1:$B$754,2,FALSE)</f>
        <v>52220</v>
      </c>
    </row>
    <row r="486" spans="1:3" x14ac:dyDescent="0.3">
      <c r="A486" s="10">
        <v>45054</v>
      </c>
      <c r="B486" s="4">
        <v>780</v>
      </c>
      <c r="C486">
        <f>VLOOKUP(A486,reach!$A$1:$B$754,2,FALSE)</f>
        <v>44324</v>
      </c>
    </row>
    <row r="487" spans="1:3" x14ac:dyDescent="0.3">
      <c r="A487" s="10">
        <v>45055</v>
      </c>
      <c r="B487" s="4">
        <v>642</v>
      </c>
      <c r="C487">
        <f>VLOOKUP(A487,reach!$A$1:$B$754,2,FALSE)</f>
        <v>33778</v>
      </c>
    </row>
    <row r="488" spans="1:3" x14ac:dyDescent="0.3">
      <c r="A488" s="10">
        <v>45056</v>
      </c>
      <c r="B488" s="4">
        <v>1007</v>
      </c>
      <c r="C488">
        <f>VLOOKUP(A488,reach!$A$1:$B$754,2,FALSE)</f>
        <v>56328</v>
      </c>
    </row>
    <row r="489" spans="1:3" x14ac:dyDescent="0.3">
      <c r="A489" s="10">
        <v>45057</v>
      </c>
      <c r="B489" s="4">
        <v>1349</v>
      </c>
      <c r="C489">
        <f>VLOOKUP(A489,reach!$A$1:$B$754,2,FALSE)</f>
        <v>71004</v>
      </c>
    </row>
    <row r="490" spans="1:3" x14ac:dyDescent="0.3">
      <c r="A490" s="10">
        <v>45058</v>
      </c>
      <c r="B490" s="4">
        <v>1884</v>
      </c>
      <c r="C490">
        <f>VLOOKUP(A490,reach!$A$1:$B$754,2,FALSE)</f>
        <v>122326</v>
      </c>
    </row>
    <row r="491" spans="1:3" x14ac:dyDescent="0.3">
      <c r="A491" s="10">
        <v>45059</v>
      </c>
      <c r="B491" s="4">
        <v>1806</v>
      </c>
      <c r="C491">
        <f>VLOOKUP(A491,reach!$A$1:$B$754,2,FALSE)</f>
        <v>136843</v>
      </c>
    </row>
    <row r="492" spans="1:3" x14ac:dyDescent="0.3">
      <c r="A492" s="10">
        <v>45060</v>
      </c>
      <c r="B492" s="4">
        <v>1815</v>
      </c>
      <c r="C492">
        <f>VLOOKUP(A492,reach!$A$1:$B$754,2,FALSE)</f>
        <v>111135</v>
      </c>
    </row>
    <row r="493" spans="1:3" x14ac:dyDescent="0.3">
      <c r="A493" s="10">
        <v>45061</v>
      </c>
      <c r="B493" s="4">
        <v>2736</v>
      </c>
      <c r="C493">
        <f>VLOOKUP(A493,reach!$A$1:$B$754,2,FALSE)</f>
        <v>113277</v>
      </c>
    </row>
    <row r="494" spans="1:3" x14ac:dyDescent="0.3">
      <c r="A494" s="10">
        <v>45062</v>
      </c>
      <c r="B494" s="4">
        <v>3521</v>
      </c>
      <c r="C494">
        <f>VLOOKUP(A494,reach!$A$1:$B$754,2,FALSE)</f>
        <v>145184</v>
      </c>
    </row>
    <row r="495" spans="1:3" x14ac:dyDescent="0.3">
      <c r="A495" s="10">
        <v>45063</v>
      </c>
      <c r="B495" s="4">
        <v>6819</v>
      </c>
      <c r="C495">
        <f>VLOOKUP(A495,reach!$A$1:$B$754,2,FALSE)</f>
        <v>149297</v>
      </c>
    </row>
    <row r="496" spans="1:3" x14ac:dyDescent="0.3">
      <c r="A496" s="10">
        <v>45064</v>
      </c>
      <c r="B496" s="4">
        <v>2498</v>
      </c>
      <c r="C496">
        <f>VLOOKUP(A496,reach!$A$1:$B$754,2,FALSE)</f>
        <v>111666</v>
      </c>
    </row>
    <row r="497" spans="1:3" x14ac:dyDescent="0.3">
      <c r="A497" s="10">
        <v>45065</v>
      </c>
      <c r="B497" s="4">
        <v>1856</v>
      </c>
      <c r="C497">
        <f>VLOOKUP(A497,reach!$A$1:$B$754,2,FALSE)</f>
        <v>89277</v>
      </c>
    </row>
    <row r="498" spans="1:3" x14ac:dyDescent="0.3">
      <c r="A498" s="10">
        <v>45066</v>
      </c>
      <c r="B498" s="4">
        <v>1891</v>
      </c>
      <c r="C498">
        <f>VLOOKUP(A498,reach!$A$1:$B$754,2,FALSE)</f>
        <v>88908</v>
      </c>
    </row>
    <row r="499" spans="1:3" x14ac:dyDescent="0.3">
      <c r="A499" s="10">
        <v>45067</v>
      </c>
      <c r="B499" s="4">
        <v>1635</v>
      </c>
      <c r="C499">
        <f>VLOOKUP(A499,reach!$A$1:$B$754,2,FALSE)</f>
        <v>77750</v>
      </c>
    </row>
    <row r="500" spans="1:3" x14ac:dyDescent="0.3">
      <c r="A500" s="10">
        <v>45068</v>
      </c>
      <c r="B500" s="4">
        <v>1514</v>
      </c>
      <c r="C500">
        <f>VLOOKUP(A500,reach!$A$1:$B$754,2,FALSE)</f>
        <v>61852</v>
      </c>
    </row>
    <row r="501" spans="1:3" x14ac:dyDescent="0.3">
      <c r="A501" s="10">
        <v>45069</v>
      </c>
      <c r="B501" s="4">
        <v>1832</v>
      </c>
      <c r="C501">
        <f>VLOOKUP(A501,reach!$A$1:$B$754,2,FALSE)</f>
        <v>86286</v>
      </c>
    </row>
    <row r="502" spans="1:3" x14ac:dyDescent="0.3">
      <c r="A502" s="10">
        <v>45070</v>
      </c>
      <c r="B502" s="4">
        <v>1522</v>
      </c>
      <c r="C502">
        <f>VLOOKUP(A502,reach!$A$1:$B$754,2,FALSE)</f>
        <v>72052</v>
      </c>
    </row>
    <row r="503" spans="1:3" x14ac:dyDescent="0.3">
      <c r="A503" s="10">
        <v>45071</v>
      </c>
      <c r="B503" s="4">
        <v>1755</v>
      </c>
      <c r="C503">
        <f>VLOOKUP(A503,reach!$A$1:$B$754,2,FALSE)</f>
        <v>65697</v>
      </c>
    </row>
    <row r="504" spans="1:3" x14ac:dyDescent="0.3">
      <c r="A504" s="10">
        <v>45072</v>
      </c>
      <c r="B504" s="4">
        <v>1412</v>
      </c>
      <c r="C504">
        <f>VLOOKUP(A504,reach!$A$1:$B$754,2,FALSE)</f>
        <v>55178</v>
      </c>
    </row>
    <row r="505" spans="1:3" x14ac:dyDescent="0.3">
      <c r="A505" s="10">
        <v>45073</v>
      </c>
      <c r="B505" s="4">
        <v>1362</v>
      </c>
      <c r="C505">
        <f>VLOOKUP(A505,reach!$A$1:$B$754,2,FALSE)</f>
        <v>57814</v>
      </c>
    </row>
    <row r="506" spans="1:3" x14ac:dyDescent="0.3">
      <c r="A506" s="10">
        <v>45074</v>
      </c>
      <c r="B506" s="4">
        <v>1370</v>
      </c>
      <c r="C506">
        <f>VLOOKUP(A506,reach!$A$1:$B$754,2,FALSE)</f>
        <v>57986</v>
      </c>
    </row>
    <row r="507" spans="1:3" x14ac:dyDescent="0.3">
      <c r="A507" s="10">
        <v>45075</v>
      </c>
      <c r="B507" s="4">
        <v>1417</v>
      </c>
      <c r="C507">
        <f>VLOOKUP(A507,reach!$A$1:$B$754,2,FALSE)</f>
        <v>61982</v>
      </c>
    </row>
    <row r="508" spans="1:3" x14ac:dyDescent="0.3">
      <c r="A508" s="10">
        <v>45076</v>
      </c>
      <c r="B508" s="4">
        <v>1513</v>
      </c>
      <c r="C508">
        <f>VLOOKUP(A508,reach!$A$1:$B$754,2,FALSE)</f>
        <v>65789</v>
      </c>
    </row>
    <row r="509" spans="1:3" x14ac:dyDescent="0.3">
      <c r="A509" s="10">
        <v>45077</v>
      </c>
      <c r="B509" s="4">
        <v>1424</v>
      </c>
      <c r="C509">
        <f>VLOOKUP(A509,reach!$A$1:$B$754,2,FALSE)</f>
        <v>62652</v>
      </c>
    </row>
    <row r="510" spans="1:3" x14ac:dyDescent="0.3">
      <c r="A510" s="10">
        <v>45078</v>
      </c>
      <c r="B510" s="4">
        <v>1282</v>
      </c>
      <c r="C510">
        <f>VLOOKUP(A510,reach!$A$1:$B$754,2,FALSE)</f>
        <v>55588</v>
      </c>
    </row>
    <row r="511" spans="1:3" x14ac:dyDescent="0.3">
      <c r="A511" s="10">
        <v>45079</v>
      </c>
      <c r="B511" s="4">
        <v>2708</v>
      </c>
      <c r="C511">
        <f>VLOOKUP(A511,reach!$A$1:$B$754,2,FALSE)</f>
        <v>76732</v>
      </c>
    </row>
    <row r="512" spans="1:3" x14ac:dyDescent="0.3">
      <c r="A512" s="10">
        <v>45080</v>
      </c>
      <c r="B512" s="4">
        <v>1904</v>
      </c>
      <c r="C512">
        <f>VLOOKUP(A512,reach!$A$1:$B$754,2,FALSE)</f>
        <v>68820</v>
      </c>
    </row>
    <row r="513" spans="1:3" x14ac:dyDescent="0.3">
      <c r="A513" s="10">
        <v>45081</v>
      </c>
      <c r="B513" s="4">
        <v>1537</v>
      </c>
      <c r="C513">
        <f>VLOOKUP(A513,reach!$A$1:$B$754,2,FALSE)</f>
        <v>47200</v>
      </c>
    </row>
    <row r="514" spans="1:3" x14ac:dyDescent="0.3">
      <c r="A514" s="10">
        <v>45082</v>
      </c>
      <c r="B514" s="4">
        <v>2002</v>
      </c>
      <c r="C514">
        <f>VLOOKUP(A514,reach!$A$1:$B$754,2,FALSE)</f>
        <v>67243</v>
      </c>
    </row>
    <row r="515" spans="1:3" x14ac:dyDescent="0.3">
      <c r="A515" s="10">
        <v>45083</v>
      </c>
      <c r="B515" s="4">
        <v>2197</v>
      </c>
      <c r="C515">
        <f>VLOOKUP(A515,reach!$A$1:$B$754,2,FALSE)</f>
        <v>85915</v>
      </c>
    </row>
    <row r="516" spans="1:3" x14ac:dyDescent="0.3">
      <c r="A516" s="10">
        <v>45084</v>
      </c>
      <c r="B516" s="4">
        <v>1487</v>
      </c>
      <c r="C516">
        <f>VLOOKUP(A516,reach!$A$1:$B$754,2,FALSE)</f>
        <v>64532</v>
      </c>
    </row>
    <row r="517" spans="1:3" x14ac:dyDescent="0.3">
      <c r="A517" s="10">
        <v>45085</v>
      </c>
      <c r="B517" s="4">
        <v>1351</v>
      </c>
      <c r="C517">
        <f>VLOOKUP(A517,reach!$A$1:$B$754,2,FALSE)</f>
        <v>50737</v>
      </c>
    </row>
    <row r="518" spans="1:3" x14ac:dyDescent="0.3">
      <c r="A518" s="10">
        <v>45086</v>
      </c>
      <c r="B518" s="4">
        <v>965</v>
      </c>
      <c r="C518">
        <f>VLOOKUP(A518,reach!$A$1:$B$754,2,FALSE)</f>
        <v>39000</v>
      </c>
    </row>
    <row r="519" spans="1:3" x14ac:dyDescent="0.3">
      <c r="A519" s="10">
        <v>45087</v>
      </c>
      <c r="B519" s="4">
        <v>1063</v>
      </c>
      <c r="C519">
        <f>VLOOKUP(A519,reach!$A$1:$B$754,2,FALSE)</f>
        <v>34812</v>
      </c>
    </row>
    <row r="520" spans="1:3" x14ac:dyDescent="0.3">
      <c r="A520" s="10">
        <v>45088</v>
      </c>
      <c r="B520" s="4">
        <v>875</v>
      </c>
      <c r="C520">
        <f>VLOOKUP(A520,reach!$A$1:$B$754,2,FALSE)</f>
        <v>30806</v>
      </c>
    </row>
    <row r="521" spans="1:3" x14ac:dyDescent="0.3">
      <c r="A521" s="10">
        <v>45089</v>
      </c>
      <c r="B521" s="4">
        <v>1061</v>
      </c>
      <c r="C521">
        <f>VLOOKUP(A521,reach!$A$1:$B$754,2,FALSE)</f>
        <v>45574</v>
      </c>
    </row>
    <row r="522" spans="1:3" x14ac:dyDescent="0.3">
      <c r="A522" s="10">
        <v>45090</v>
      </c>
      <c r="B522" s="4">
        <v>1077</v>
      </c>
      <c r="C522">
        <f>VLOOKUP(A522,reach!$A$1:$B$754,2,FALSE)</f>
        <v>43369</v>
      </c>
    </row>
    <row r="523" spans="1:3" x14ac:dyDescent="0.3">
      <c r="A523" s="10">
        <v>45091</v>
      </c>
      <c r="B523" s="4">
        <v>895</v>
      </c>
      <c r="C523">
        <f>VLOOKUP(A523,reach!$A$1:$B$754,2,FALSE)</f>
        <v>33570</v>
      </c>
    </row>
    <row r="524" spans="1:3" x14ac:dyDescent="0.3">
      <c r="A524" s="10">
        <v>45092</v>
      </c>
      <c r="B524" s="4">
        <v>797</v>
      </c>
      <c r="C524">
        <f>VLOOKUP(A524,reach!$A$1:$B$754,2,FALSE)</f>
        <v>25482</v>
      </c>
    </row>
    <row r="525" spans="1:3" x14ac:dyDescent="0.3">
      <c r="A525" s="10">
        <v>45093</v>
      </c>
      <c r="B525" s="4">
        <v>718</v>
      </c>
      <c r="C525">
        <f>VLOOKUP(A525,reach!$A$1:$B$754,2,FALSE)</f>
        <v>21212</v>
      </c>
    </row>
    <row r="526" spans="1:3" x14ac:dyDescent="0.3">
      <c r="A526" s="10">
        <v>45094</v>
      </c>
      <c r="B526" s="4">
        <v>794</v>
      </c>
      <c r="C526">
        <f>VLOOKUP(A526,reach!$A$1:$B$754,2,FALSE)</f>
        <v>20688</v>
      </c>
    </row>
    <row r="527" spans="1:3" x14ac:dyDescent="0.3">
      <c r="A527" s="10">
        <v>45095</v>
      </c>
      <c r="B527" s="4">
        <v>619</v>
      </c>
      <c r="C527">
        <f>VLOOKUP(A527,reach!$A$1:$B$754,2,FALSE)</f>
        <v>17429</v>
      </c>
    </row>
    <row r="528" spans="1:3" x14ac:dyDescent="0.3">
      <c r="A528" s="10">
        <v>45096</v>
      </c>
      <c r="B528" s="4">
        <v>910</v>
      </c>
      <c r="C528">
        <f>VLOOKUP(A528,reach!$A$1:$B$754,2,FALSE)</f>
        <v>29480</v>
      </c>
    </row>
    <row r="529" spans="1:3" x14ac:dyDescent="0.3">
      <c r="A529" s="10">
        <v>45097</v>
      </c>
      <c r="B529" s="4">
        <v>835</v>
      </c>
      <c r="C529">
        <f>VLOOKUP(A529,reach!$A$1:$B$754,2,FALSE)</f>
        <v>25027</v>
      </c>
    </row>
    <row r="530" spans="1:3" x14ac:dyDescent="0.3">
      <c r="A530" s="10">
        <v>45098</v>
      </c>
      <c r="B530" s="4">
        <v>662</v>
      </c>
      <c r="C530">
        <f>VLOOKUP(A530,reach!$A$1:$B$754,2,FALSE)</f>
        <v>24432</v>
      </c>
    </row>
    <row r="531" spans="1:3" x14ac:dyDescent="0.3">
      <c r="A531" s="10">
        <v>45099</v>
      </c>
      <c r="B531" s="4">
        <v>749</v>
      </c>
      <c r="C531">
        <f>VLOOKUP(A531,reach!$A$1:$B$754,2,FALSE)</f>
        <v>29089</v>
      </c>
    </row>
    <row r="532" spans="1:3" x14ac:dyDescent="0.3">
      <c r="A532" s="10">
        <v>45100</v>
      </c>
      <c r="B532" s="4">
        <v>1197</v>
      </c>
      <c r="C532">
        <f>VLOOKUP(A532,reach!$A$1:$B$754,2,FALSE)</f>
        <v>54387</v>
      </c>
    </row>
    <row r="533" spans="1:3" x14ac:dyDescent="0.3">
      <c r="A533" s="10">
        <v>45101</v>
      </c>
      <c r="B533" s="4">
        <v>1156</v>
      </c>
      <c r="C533">
        <f>VLOOKUP(A533,reach!$A$1:$B$754,2,FALSE)</f>
        <v>36281</v>
      </c>
    </row>
    <row r="534" spans="1:3" x14ac:dyDescent="0.3">
      <c r="A534" s="10">
        <v>45102</v>
      </c>
      <c r="B534" s="4">
        <v>1152</v>
      </c>
      <c r="C534">
        <f>VLOOKUP(A534,reach!$A$1:$B$754,2,FALSE)</f>
        <v>40275</v>
      </c>
    </row>
    <row r="535" spans="1:3" x14ac:dyDescent="0.3">
      <c r="A535" s="10">
        <v>45103</v>
      </c>
      <c r="B535" s="4">
        <v>739</v>
      </c>
      <c r="C535">
        <f>VLOOKUP(A535,reach!$A$1:$B$754,2,FALSE)</f>
        <v>28641</v>
      </c>
    </row>
    <row r="536" spans="1:3" x14ac:dyDescent="0.3">
      <c r="A536" s="10">
        <v>45104</v>
      </c>
      <c r="B536" s="4">
        <v>2123</v>
      </c>
      <c r="C536">
        <f>VLOOKUP(A536,reach!$A$1:$B$754,2,FALSE)</f>
        <v>51944</v>
      </c>
    </row>
    <row r="537" spans="1:3" x14ac:dyDescent="0.3">
      <c r="A537" s="10">
        <v>45105</v>
      </c>
      <c r="B537" s="4">
        <v>979</v>
      </c>
      <c r="C537">
        <f>VLOOKUP(A537,reach!$A$1:$B$754,2,FALSE)</f>
        <v>38020</v>
      </c>
    </row>
    <row r="538" spans="1:3" x14ac:dyDescent="0.3">
      <c r="A538" s="10">
        <v>45106</v>
      </c>
      <c r="B538" s="4">
        <v>1026</v>
      </c>
      <c r="C538">
        <f>VLOOKUP(A538,reach!$A$1:$B$754,2,FALSE)</f>
        <v>32260</v>
      </c>
    </row>
    <row r="539" spans="1:3" x14ac:dyDescent="0.3">
      <c r="A539" s="10">
        <v>45107</v>
      </c>
      <c r="B539" s="4">
        <v>1369</v>
      </c>
      <c r="C539">
        <f>VLOOKUP(A539,reach!$A$1:$B$754,2,FALSE)</f>
        <v>51256</v>
      </c>
    </row>
    <row r="540" spans="1:3" x14ac:dyDescent="0.3">
      <c r="A540" s="10">
        <v>45108</v>
      </c>
      <c r="B540" s="4">
        <v>1158</v>
      </c>
      <c r="C540">
        <f>VLOOKUP(A540,reach!$A$1:$B$754,2,FALSE)</f>
        <v>42683</v>
      </c>
    </row>
    <row r="541" spans="1:3" x14ac:dyDescent="0.3">
      <c r="A541" s="10">
        <v>45109</v>
      </c>
      <c r="B541" s="4">
        <v>982</v>
      </c>
      <c r="C541">
        <f>VLOOKUP(A541,reach!$A$1:$B$754,2,FALSE)</f>
        <v>33826</v>
      </c>
    </row>
    <row r="542" spans="1:3" x14ac:dyDescent="0.3">
      <c r="A542" s="10">
        <v>45110</v>
      </c>
      <c r="B542" s="4">
        <v>851</v>
      </c>
      <c r="C542">
        <f>VLOOKUP(A542,reach!$A$1:$B$754,2,FALSE)</f>
        <v>29306</v>
      </c>
    </row>
    <row r="543" spans="1:3" x14ac:dyDescent="0.3">
      <c r="A543" s="10">
        <v>45111</v>
      </c>
      <c r="B543" s="4">
        <v>969</v>
      </c>
      <c r="C543">
        <f>VLOOKUP(A543,reach!$A$1:$B$754,2,FALSE)</f>
        <v>30808</v>
      </c>
    </row>
    <row r="544" spans="1:3" x14ac:dyDescent="0.3">
      <c r="A544" s="10">
        <v>45112</v>
      </c>
      <c r="B544" s="4">
        <v>921</v>
      </c>
      <c r="C544">
        <f>VLOOKUP(A544,reach!$A$1:$B$754,2,FALSE)</f>
        <v>31820</v>
      </c>
    </row>
    <row r="545" spans="1:3" x14ac:dyDescent="0.3">
      <c r="A545" s="10">
        <v>45113</v>
      </c>
      <c r="B545" s="4">
        <v>1131</v>
      </c>
      <c r="C545">
        <f>VLOOKUP(A545,reach!$A$1:$B$754,2,FALSE)</f>
        <v>40212</v>
      </c>
    </row>
    <row r="546" spans="1:3" x14ac:dyDescent="0.3">
      <c r="A546" s="10">
        <v>45114</v>
      </c>
      <c r="B546" s="4">
        <v>900</v>
      </c>
      <c r="C546">
        <f>VLOOKUP(A546,reach!$A$1:$B$754,2,FALSE)</f>
        <v>30461</v>
      </c>
    </row>
    <row r="547" spans="1:3" x14ac:dyDescent="0.3">
      <c r="A547" s="10">
        <v>45115</v>
      </c>
      <c r="B547" s="4">
        <v>757</v>
      </c>
      <c r="C547">
        <f>VLOOKUP(A547,reach!$A$1:$B$754,2,FALSE)</f>
        <v>26904</v>
      </c>
    </row>
    <row r="548" spans="1:3" x14ac:dyDescent="0.3">
      <c r="A548" s="10">
        <v>45116</v>
      </c>
      <c r="B548" s="4">
        <v>785</v>
      </c>
      <c r="C548">
        <f>VLOOKUP(A548,reach!$A$1:$B$754,2,FALSE)</f>
        <v>20941</v>
      </c>
    </row>
    <row r="549" spans="1:3" x14ac:dyDescent="0.3">
      <c r="A549" s="10">
        <v>45117</v>
      </c>
      <c r="B549" s="4">
        <v>715</v>
      </c>
      <c r="C549">
        <f>VLOOKUP(A549,reach!$A$1:$B$754,2,FALSE)</f>
        <v>19903</v>
      </c>
    </row>
    <row r="550" spans="1:3" x14ac:dyDescent="0.3">
      <c r="A550" s="10">
        <v>45118</v>
      </c>
      <c r="B550" s="4">
        <v>688</v>
      </c>
      <c r="C550">
        <f>VLOOKUP(A550,reach!$A$1:$B$754,2,FALSE)</f>
        <v>17637</v>
      </c>
    </row>
    <row r="551" spans="1:3" x14ac:dyDescent="0.3">
      <c r="A551" s="10">
        <v>45119</v>
      </c>
      <c r="B551" s="4">
        <v>781</v>
      </c>
      <c r="C551">
        <f>VLOOKUP(A551,reach!$A$1:$B$754,2,FALSE)</f>
        <v>22851</v>
      </c>
    </row>
    <row r="552" spans="1:3" x14ac:dyDescent="0.3">
      <c r="A552" s="10">
        <v>45120</v>
      </c>
      <c r="B552" s="4">
        <v>863</v>
      </c>
      <c r="C552">
        <f>VLOOKUP(A552,reach!$A$1:$B$754,2,FALSE)</f>
        <v>32651</v>
      </c>
    </row>
    <row r="553" spans="1:3" x14ac:dyDescent="0.3">
      <c r="A553" s="10">
        <v>45121</v>
      </c>
      <c r="B553" s="4">
        <v>999</v>
      </c>
      <c r="C553">
        <f>VLOOKUP(A553,reach!$A$1:$B$754,2,FALSE)</f>
        <v>42303</v>
      </c>
    </row>
    <row r="554" spans="1:3" x14ac:dyDescent="0.3">
      <c r="A554" s="10">
        <v>45122</v>
      </c>
      <c r="B554" s="4">
        <v>1204</v>
      </c>
      <c r="C554">
        <f>VLOOKUP(A554,reach!$A$1:$B$754,2,FALSE)</f>
        <v>56211</v>
      </c>
    </row>
    <row r="555" spans="1:3" x14ac:dyDescent="0.3">
      <c r="A555" s="10">
        <v>45123</v>
      </c>
      <c r="B555" s="4">
        <v>1286</v>
      </c>
      <c r="C555">
        <f>VLOOKUP(A555,reach!$A$1:$B$754,2,FALSE)</f>
        <v>63221</v>
      </c>
    </row>
    <row r="556" spans="1:3" x14ac:dyDescent="0.3">
      <c r="A556" s="10">
        <v>45124</v>
      </c>
      <c r="B556" s="4">
        <v>1114</v>
      </c>
      <c r="C556">
        <f>VLOOKUP(A556,reach!$A$1:$B$754,2,FALSE)</f>
        <v>56787</v>
      </c>
    </row>
    <row r="557" spans="1:3" x14ac:dyDescent="0.3">
      <c r="A557" s="10">
        <v>45125</v>
      </c>
      <c r="B557" s="4">
        <v>1248</v>
      </c>
      <c r="C557">
        <f>VLOOKUP(A557,reach!$A$1:$B$754,2,FALSE)</f>
        <v>55747</v>
      </c>
    </row>
    <row r="558" spans="1:3" x14ac:dyDescent="0.3">
      <c r="A558" s="10">
        <v>45126</v>
      </c>
      <c r="B558" s="4">
        <v>1305</v>
      </c>
      <c r="C558">
        <f>VLOOKUP(A558,reach!$A$1:$B$754,2,FALSE)</f>
        <v>63188</v>
      </c>
    </row>
    <row r="559" spans="1:3" x14ac:dyDescent="0.3">
      <c r="A559" s="10">
        <v>45127</v>
      </c>
      <c r="B559" s="4">
        <v>1335</v>
      </c>
      <c r="C559">
        <f>VLOOKUP(A559,reach!$A$1:$B$754,2,FALSE)</f>
        <v>63648</v>
      </c>
    </row>
    <row r="560" spans="1:3" x14ac:dyDescent="0.3">
      <c r="A560" s="10">
        <v>45128</v>
      </c>
      <c r="B560" s="4">
        <v>1187</v>
      </c>
      <c r="C560">
        <f>VLOOKUP(A560,reach!$A$1:$B$754,2,FALSE)</f>
        <v>46059</v>
      </c>
    </row>
    <row r="561" spans="1:3" x14ac:dyDescent="0.3">
      <c r="A561" s="10">
        <v>45129</v>
      </c>
      <c r="B561" s="4">
        <v>1474</v>
      </c>
      <c r="C561">
        <f>VLOOKUP(A561,reach!$A$1:$B$754,2,FALSE)</f>
        <v>43595</v>
      </c>
    </row>
    <row r="562" spans="1:3" x14ac:dyDescent="0.3">
      <c r="A562" s="10">
        <v>45130</v>
      </c>
      <c r="B562" s="4">
        <v>1914</v>
      </c>
      <c r="C562">
        <f>VLOOKUP(A562,reach!$A$1:$B$754,2,FALSE)</f>
        <v>42336</v>
      </c>
    </row>
    <row r="563" spans="1:3" x14ac:dyDescent="0.3">
      <c r="A563" s="10">
        <v>45131</v>
      </c>
      <c r="B563" s="4">
        <v>891</v>
      </c>
      <c r="C563">
        <f>VLOOKUP(A563,reach!$A$1:$B$754,2,FALSE)</f>
        <v>35546</v>
      </c>
    </row>
    <row r="564" spans="1:3" x14ac:dyDescent="0.3">
      <c r="A564" s="10">
        <v>45132</v>
      </c>
      <c r="B564" s="4">
        <v>951</v>
      </c>
      <c r="C564">
        <f>VLOOKUP(A564,reach!$A$1:$B$754,2,FALSE)</f>
        <v>40656</v>
      </c>
    </row>
    <row r="565" spans="1:3" x14ac:dyDescent="0.3">
      <c r="A565" s="10">
        <v>45133</v>
      </c>
      <c r="B565" s="4">
        <v>848</v>
      </c>
      <c r="C565">
        <f>VLOOKUP(A565,reach!$A$1:$B$754,2,FALSE)</f>
        <v>32341</v>
      </c>
    </row>
    <row r="566" spans="1:3" x14ac:dyDescent="0.3">
      <c r="A566" s="10">
        <v>45134</v>
      </c>
      <c r="B566" s="4">
        <v>1023</v>
      </c>
      <c r="C566">
        <f>VLOOKUP(A566,reach!$A$1:$B$754,2,FALSE)</f>
        <v>36382</v>
      </c>
    </row>
    <row r="567" spans="1:3" x14ac:dyDescent="0.3">
      <c r="A567" s="10">
        <v>45135</v>
      </c>
      <c r="B567" s="4">
        <v>598</v>
      </c>
      <c r="C567">
        <f>VLOOKUP(A567,reach!$A$1:$B$754,2,FALSE)</f>
        <v>18998</v>
      </c>
    </row>
    <row r="568" spans="1:3" x14ac:dyDescent="0.3">
      <c r="A568" s="10">
        <v>45136</v>
      </c>
      <c r="B568" s="4">
        <v>546</v>
      </c>
      <c r="C568">
        <f>VLOOKUP(A568,reach!$A$1:$B$754,2,FALSE)</f>
        <v>17594</v>
      </c>
    </row>
    <row r="569" spans="1:3" x14ac:dyDescent="0.3">
      <c r="A569" s="10">
        <v>45137</v>
      </c>
      <c r="B569" s="4">
        <v>604</v>
      </c>
      <c r="C569">
        <f>VLOOKUP(A569,reach!$A$1:$B$754,2,FALSE)</f>
        <v>25899</v>
      </c>
    </row>
    <row r="570" spans="1:3" x14ac:dyDescent="0.3">
      <c r="A570" s="10">
        <v>45138</v>
      </c>
      <c r="B570" s="4">
        <v>512</v>
      </c>
      <c r="C570">
        <f>VLOOKUP(A570,reach!$A$1:$B$754,2,FALSE)</f>
        <v>17090</v>
      </c>
    </row>
    <row r="571" spans="1:3" x14ac:dyDescent="0.3">
      <c r="A571" s="10">
        <v>45139</v>
      </c>
      <c r="B571" s="4">
        <v>730</v>
      </c>
      <c r="C571">
        <f>VLOOKUP(A571,reach!$A$1:$B$754,2,FALSE)</f>
        <v>32754</v>
      </c>
    </row>
    <row r="572" spans="1:3" x14ac:dyDescent="0.3">
      <c r="A572" s="10">
        <v>45140</v>
      </c>
      <c r="B572" s="4">
        <v>606</v>
      </c>
      <c r="C572">
        <f>VLOOKUP(A572,reach!$A$1:$B$754,2,FALSE)</f>
        <v>22673</v>
      </c>
    </row>
    <row r="573" spans="1:3" x14ac:dyDescent="0.3">
      <c r="A573" s="10">
        <v>45141</v>
      </c>
      <c r="B573" s="4">
        <v>645</v>
      </c>
      <c r="C573">
        <f>VLOOKUP(A573,reach!$A$1:$B$754,2,FALSE)</f>
        <v>26812</v>
      </c>
    </row>
    <row r="574" spans="1:3" x14ac:dyDescent="0.3">
      <c r="A574" s="10">
        <v>45142</v>
      </c>
      <c r="B574" s="4">
        <v>600</v>
      </c>
      <c r="C574">
        <f>VLOOKUP(A574,reach!$A$1:$B$754,2,FALSE)</f>
        <v>24858</v>
      </c>
    </row>
    <row r="575" spans="1:3" x14ac:dyDescent="0.3">
      <c r="A575" s="10">
        <v>45143</v>
      </c>
      <c r="B575" s="4">
        <v>567</v>
      </c>
      <c r="C575">
        <f>VLOOKUP(A575,reach!$A$1:$B$754,2,FALSE)</f>
        <v>22806</v>
      </c>
    </row>
    <row r="576" spans="1:3" x14ac:dyDescent="0.3">
      <c r="A576" s="10">
        <v>45144</v>
      </c>
      <c r="B576" s="4">
        <v>509</v>
      </c>
      <c r="C576">
        <f>VLOOKUP(A576,reach!$A$1:$B$754,2,FALSE)</f>
        <v>15137</v>
      </c>
    </row>
    <row r="577" spans="1:3" x14ac:dyDescent="0.3">
      <c r="A577" s="10">
        <v>45145</v>
      </c>
      <c r="B577" s="4">
        <v>641</v>
      </c>
      <c r="C577">
        <f>VLOOKUP(A577,reach!$A$1:$B$754,2,FALSE)</f>
        <v>30244</v>
      </c>
    </row>
    <row r="578" spans="1:3" x14ac:dyDescent="0.3">
      <c r="A578" s="10">
        <v>45146</v>
      </c>
      <c r="B578" s="4">
        <v>525</v>
      </c>
      <c r="C578">
        <f>VLOOKUP(A578,reach!$A$1:$B$754,2,FALSE)</f>
        <v>21086</v>
      </c>
    </row>
    <row r="579" spans="1:3" x14ac:dyDescent="0.3">
      <c r="A579" s="10">
        <v>45147</v>
      </c>
      <c r="B579" s="4">
        <v>534</v>
      </c>
      <c r="C579">
        <f>VLOOKUP(A579,reach!$A$1:$B$754,2,FALSE)</f>
        <v>16546</v>
      </c>
    </row>
    <row r="580" spans="1:3" x14ac:dyDescent="0.3">
      <c r="A580" s="10">
        <v>45148</v>
      </c>
      <c r="B580" s="4">
        <v>442</v>
      </c>
      <c r="C580">
        <f>VLOOKUP(A580,reach!$A$1:$B$754,2,FALSE)</f>
        <v>13998</v>
      </c>
    </row>
    <row r="581" spans="1:3" x14ac:dyDescent="0.3">
      <c r="A581" s="10">
        <v>45149</v>
      </c>
      <c r="B581" s="4">
        <v>366</v>
      </c>
      <c r="C581">
        <f>VLOOKUP(A581,reach!$A$1:$B$754,2,FALSE)</f>
        <v>10048</v>
      </c>
    </row>
    <row r="582" spans="1:3" x14ac:dyDescent="0.3">
      <c r="A582" s="10">
        <v>45150</v>
      </c>
      <c r="B582" s="4">
        <v>330</v>
      </c>
      <c r="C582">
        <f>VLOOKUP(A582,reach!$A$1:$B$754,2,FALSE)</f>
        <v>9056</v>
      </c>
    </row>
    <row r="583" spans="1:3" x14ac:dyDescent="0.3">
      <c r="A583" s="10">
        <v>45151</v>
      </c>
      <c r="B583" s="4">
        <v>469</v>
      </c>
      <c r="C583">
        <f>VLOOKUP(A583,reach!$A$1:$B$754,2,FALSE)</f>
        <v>24522</v>
      </c>
    </row>
    <row r="584" spans="1:3" x14ac:dyDescent="0.3">
      <c r="A584" s="10">
        <v>45152</v>
      </c>
      <c r="B584" s="4">
        <v>327</v>
      </c>
      <c r="C584">
        <f>VLOOKUP(A584,reach!$A$1:$B$754,2,FALSE)</f>
        <v>12135</v>
      </c>
    </row>
    <row r="585" spans="1:3" x14ac:dyDescent="0.3">
      <c r="A585" s="10">
        <v>45153</v>
      </c>
      <c r="B585" s="4">
        <v>460</v>
      </c>
      <c r="C585">
        <f>VLOOKUP(A585,reach!$A$1:$B$754,2,FALSE)</f>
        <v>12081</v>
      </c>
    </row>
    <row r="586" spans="1:3" x14ac:dyDescent="0.3">
      <c r="A586" s="10">
        <v>45154</v>
      </c>
      <c r="B586" s="4">
        <v>799</v>
      </c>
      <c r="C586">
        <f>VLOOKUP(A586,reach!$A$1:$B$754,2,FALSE)</f>
        <v>29039</v>
      </c>
    </row>
    <row r="587" spans="1:3" x14ac:dyDescent="0.3">
      <c r="A587" s="10">
        <v>45155</v>
      </c>
      <c r="B587" s="4">
        <v>1370</v>
      </c>
      <c r="C587">
        <f>VLOOKUP(A587,reach!$A$1:$B$754,2,FALSE)</f>
        <v>33961</v>
      </c>
    </row>
    <row r="588" spans="1:3" x14ac:dyDescent="0.3">
      <c r="A588" s="10">
        <v>45156</v>
      </c>
      <c r="B588" s="4">
        <v>2084</v>
      </c>
      <c r="C588">
        <f>VLOOKUP(A588,reach!$A$1:$B$754,2,FALSE)</f>
        <v>67344</v>
      </c>
    </row>
    <row r="589" spans="1:3" x14ac:dyDescent="0.3">
      <c r="A589" s="10">
        <v>45157</v>
      </c>
      <c r="B589" s="4">
        <v>857</v>
      </c>
      <c r="C589">
        <f>VLOOKUP(A589,reach!$A$1:$B$754,2,FALSE)</f>
        <v>29297</v>
      </c>
    </row>
    <row r="590" spans="1:3" x14ac:dyDescent="0.3">
      <c r="A590" s="10">
        <v>45158</v>
      </c>
      <c r="B590" s="4">
        <v>797</v>
      </c>
      <c r="C590">
        <f>VLOOKUP(A590,reach!$A$1:$B$754,2,FALSE)</f>
        <v>37633</v>
      </c>
    </row>
    <row r="591" spans="1:3" x14ac:dyDescent="0.3">
      <c r="A591" s="10">
        <v>45159</v>
      </c>
      <c r="B591" s="4">
        <v>664</v>
      </c>
      <c r="C591">
        <f>VLOOKUP(A591,reach!$A$1:$B$754,2,FALSE)</f>
        <v>29320</v>
      </c>
    </row>
    <row r="592" spans="1:3" x14ac:dyDescent="0.3">
      <c r="A592" s="10">
        <v>45160</v>
      </c>
      <c r="B592" s="4">
        <v>993</v>
      </c>
      <c r="C592">
        <f>VLOOKUP(A592,reach!$A$1:$B$754,2,FALSE)</f>
        <v>40166</v>
      </c>
    </row>
    <row r="593" spans="1:3" x14ac:dyDescent="0.3">
      <c r="A593" s="10">
        <v>45161</v>
      </c>
      <c r="B593" s="4">
        <v>660</v>
      </c>
      <c r="C593">
        <f>VLOOKUP(A593,reach!$A$1:$B$754,2,FALSE)</f>
        <v>23411</v>
      </c>
    </row>
    <row r="594" spans="1:3" x14ac:dyDescent="0.3">
      <c r="A594" s="10">
        <v>45162</v>
      </c>
      <c r="B594" s="4">
        <v>648</v>
      </c>
      <c r="C594">
        <f>VLOOKUP(A594,reach!$A$1:$B$754,2,FALSE)</f>
        <v>26870</v>
      </c>
    </row>
    <row r="595" spans="1:3" x14ac:dyDescent="0.3">
      <c r="A595" s="10">
        <v>45163</v>
      </c>
      <c r="B595" s="4">
        <v>546</v>
      </c>
      <c r="C595">
        <f>VLOOKUP(A595,reach!$A$1:$B$754,2,FALSE)</f>
        <v>21009</v>
      </c>
    </row>
    <row r="596" spans="1:3" x14ac:dyDescent="0.3">
      <c r="A596" s="10">
        <v>45164</v>
      </c>
      <c r="B596" s="4">
        <v>497</v>
      </c>
      <c r="C596">
        <f>VLOOKUP(A596,reach!$A$1:$B$754,2,FALSE)</f>
        <v>20279</v>
      </c>
    </row>
    <row r="597" spans="1:3" x14ac:dyDescent="0.3">
      <c r="A597" s="10">
        <v>45165</v>
      </c>
      <c r="B597" s="4">
        <v>703</v>
      </c>
      <c r="C597">
        <f>VLOOKUP(A597,reach!$A$1:$B$754,2,FALSE)</f>
        <v>30034</v>
      </c>
    </row>
    <row r="598" spans="1:3" x14ac:dyDescent="0.3">
      <c r="A598" s="10">
        <v>45166</v>
      </c>
      <c r="B598" s="4">
        <v>583</v>
      </c>
      <c r="C598">
        <f>VLOOKUP(A598,reach!$A$1:$B$754,2,FALSE)</f>
        <v>24183</v>
      </c>
    </row>
    <row r="599" spans="1:3" x14ac:dyDescent="0.3">
      <c r="A599" s="10">
        <v>45167</v>
      </c>
      <c r="B599" s="4">
        <v>617</v>
      </c>
      <c r="C599">
        <f>VLOOKUP(A599,reach!$A$1:$B$754,2,FALSE)</f>
        <v>23679</v>
      </c>
    </row>
    <row r="600" spans="1:3" x14ac:dyDescent="0.3">
      <c r="A600" s="10">
        <v>45168</v>
      </c>
      <c r="B600" s="4">
        <v>340</v>
      </c>
      <c r="C600">
        <f>VLOOKUP(A600,reach!$A$1:$B$754,2,FALSE)</f>
        <v>10308</v>
      </c>
    </row>
    <row r="601" spans="1:3" x14ac:dyDescent="0.3">
      <c r="A601" s="10">
        <v>45169</v>
      </c>
      <c r="B601" s="4">
        <v>644</v>
      </c>
      <c r="C601">
        <f>VLOOKUP(A601,reach!$A$1:$B$754,2,FALSE)</f>
        <v>39899</v>
      </c>
    </row>
    <row r="602" spans="1:3" x14ac:dyDescent="0.3">
      <c r="A602" s="10">
        <v>45170</v>
      </c>
      <c r="B602" s="4">
        <v>382</v>
      </c>
      <c r="C602">
        <f>VLOOKUP(A602,reach!$A$1:$B$754,2,FALSE)</f>
        <v>18694</v>
      </c>
    </row>
    <row r="603" spans="1:3" x14ac:dyDescent="0.3">
      <c r="A603" s="10">
        <v>45171</v>
      </c>
      <c r="B603" s="4">
        <v>312</v>
      </c>
      <c r="C603">
        <f>VLOOKUP(A603,reach!$A$1:$B$754,2,FALSE)</f>
        <v>10932</v>
      </c>
    </row>
    <row r="604" spans="1:3" x14ac:dyDescent="0.3">
      <c r="A604" s="10">
        <v>45172</v>
      </c>
      <c r="B604" s="4">
        <v>498</v>
      </c>
      <c r="C604">
        <f>VLOOKUP(A604,reach!$A$1:$B$754,2,FALSE)</f>
        <v>13218</v>
      </c>
    </row>
    <row r="605" spans="1:3" x14ac:dyDescent="0.3">
      <c r="A605" s="10">
        <v>45173</v>
      </c>
      <c r="B605" s="4">
        <v>412</v>
      </c>
      <c r="C605">
        <f>VLOOKUP(A605,reach!$A$1:$B$754,2,FALSE)</f>
        <v>11405</v>
      </c>
    </row>
    <row r="606" spans="1:3" x14ac:dyDescent="0.3">
      <c r="A606" s="10">
        <v>45174</v>
      </c>
      <c r="B606" s="4">
        <v>422</v>
      </c>
      <c r="C606">
        <f>VLOOKUP(A606,reach!$A$1:$B$754,2,FALSE)</f>
        <v>13906</v>
      </c>
    </row>
    <row r="607" spans="1:3" x14ac:dyDescent="0.3">
      <c r="A607" s="10">
        <v>45175</v>
      </c>
      <c r="B607" s="4">
        <v>402</v>
      </c>
      <c r="C607">
        <f>VLOOKUP(A607,reach!$A$1:$B$754,2,FALSE)</f>
        <v>11514</v>
      </c>
    </row>
    <row r="608" spans="1:3" x14ac:dyDescent="0.3">
      <c r="A608" s="10">
        <v>45176</v>
      </c>
      <c r="B608" s="4">
        <v>329</v>
      </c>
      <c r="C608">
        <f>VLOOKUP(A608,reach!$A$1:$B$754,2,FALSE)</f>
        <v>9858</v>
      </c>
    </row>
    <row r="609" spans="1:3" x14ac:dyDescent="0.3">
      <c r="A609" s="10">
        <v>45177</v>
      </c>
      <c r="B609" s="4">
        <v>302</v>
      </c>
      <c r="C609">
        <f>VLOOKUP(A609,reach!$A$1:$B$754,2,FALSE)</f>
        <v>12009</v>
      </c>
    </row>
    <row r="610" spans="1:3" x14ac:dyDescent="0.3">
      <c r="A610" s="10">
        <v>45178</v>
      </c>
      <c r="B610" s="4">
        <v>397</v>
      </c>
      <c r="C610">
        <f>VLOOKUP(A610,reach!$A$1:$B$754,2,FALSE)</f>
        <v>8473</v>
      </c>
    </row>
    <row r="611" spans="1:3" x14ac:dyDescent="0.3">
      <c r="A611" s="10">
        <v>45179</v>
      </c>
      <c r="B611" s="4">
        <v>365</v>
      </c>
      <c r="C611">
        <f>VLOOKUP(A611,reach!$A$1:$B$754,2,FALSE)</f>
        <v>12521</v>
      </c>
    </row>
    <row r="612" spans="1:3" x14ac:dyDescent="0.3">
      <c r="A612" s="10">
        <v>45180</v>
      </c>
      <c r="B612" s="4">
        <v>318</v>
      </c>
      <c r="C612">
        <f>VLOOKUP(A612,reach!$A$1:$B$754,2,FALSE)</f>
        <v>10587</v>
      </c>
    </row>
    <row r="613" spans="1:3" x14ac:dyDescent="0.3">
      <c r="A613" s="10">
        <v>45181</v>
      </c>
      <c r="B613" s="4">
        <v>320</v>
      </c>
      <c r="C613">
        <f>VLOOKUP(A613,reach!$A$1:$B$754,2,FALSE)</f>
        <v>13253</v>
      </c>
    </row>
    <row r="614" spans="1:3" x14ac:dyDescent="0.3">
      <c r="A614" s="10">
        <v>45182</v>
      </c>
      <c r="B614" s="4">
        <v>324</v>
      </c>
      <c r="C614">
        <f>VLOOKUP(A614,reach!$A$1:$B$754,2,FALSE)</f>
        <v>5623</v>
      </c>
    </row>
    <row r="615" spans="1:3" x14ac:dyDescent="0.3">
      <c r="A615" s="10">
        <v>45183</v>
      </c>
      <c r="B615" s="4">
        <v>346</v>
      </c>
      <c r="C615">
        <f>VLOOKUP(A615,reach!$A$1:$B$754,2,FALSE)</f>
        <v>10955</v>
      </c>
    </row>
    <row r="616" spans="1:3" x14ac:dyDescent="0.3">
      <c r="A616" s="10">
        <v>45184</v>
      </c>
      <c r="B616" s="4">
        <v>327</v>
      </c>
      <c r="C616">
        <f>VLOOKUP(A616,reach!$A$1:$B$754,2,FALSE)</f>
        <v>8647</v>
      </c>
    </row>
    <row r="617" spans="1:3" x14ac:dyDescent="0.3">
      <c r="A617" s="10">
        <v>45185</v>
      </c>
      <c r="B617" s="4">
        <v>482</v>
      </c>
      <c r="C617">
        <f>VLOOKUP(A617,reach!$A$1:$B$754,2,FALSE)</f>
        <v>24127</v>
      </c>
    </row>
    <row r="618" spans="1:3" x14ac:dyDescent="0.3">
      <c r="A618" s="10">
        <v>45186</v>
      </c>
      <c r="B618" s="4">
        <v>327</v>
      </c>
      <c r="C618">
        <f>VLOOKUP(A618,reach!$A$1:$B$754,2,FALSE)</f>
        <v>14249</v>
      </c>
    </row>
    <row r="619" spans="1:3" x14ac:dyDescent="0.3">
      <c r="A619" s="10">
        <v>45187</v>
      </c>
      <c r="B619" s="4">
        <v>536</v>
      </c>
      <c r="C619">
        <f>VLOOKUP(A619,reach!$A$1:$B$754,2,FALSE)</f>
        <v>18856</v>
      </c>
    </row>
    <row r="620" spans="1:3" x14ac:dyDescent="0.3">
      <c r="A620" s="10">
        <v>45188</v>
      </c>
      <c r="B620" s="4">
        <v>354</v>
      </c>
      <c r="C620">
        <f>VLOOKUP(A620,reach!$A$1:$B$754,2,FALSE)</f>
        <v>12454</v>
      </c>
    </row>
    <row r="621" spans="1:3" x14ac:dyDescent="0.3">
      <c r="A621" s="10">
        <v>45189</v>
      </c>
      <c r="B621" s="4">
        <v>317</v>
      </c>
      <c r="C621">
        <f>VLOOKUP(A621,reach!$A$1:$B$754,2,FALSE)</f>
        <v>12272</v>
      </c>
    </row>
    <row r="622" spans="1:3" x14ac:dyDescent="0.3">
      <c r="A622" s="10">
        <v>45190</v>
      </c>
      <c r="B622" s="4">
        <v>264</v>
      </c>
      <c r="C622">
        <f>VLOOKUP(A622,reach!$A$1:$B$754,2,FALSE)</f>
        <v>7631</v>
      </c>
    </row>
    <row r="623" spans="1:3" x14ac:dyDescent="0.3">
      <c r="A623" s="10">
        <v>45191</v>
      </c>
      <c r="B623" s="4">
        <v>455</v>
      </c>
      <c r="C623">
        <f>VLOOKUP(A623,reach!$A$1:$B$754,2,FALSE)</f>
        <v>13894</v>
      </c>
    </row>
    <row r="624" spans="1:3" x14ac:dyDescent="0.3">
      <c r="A624" s="10">
        <v>45192</v>
      </c>
      <c r="B624" s="4">
        <v>608</v>
      </c>
      <c r="C624">
        <f>VLOOKUP(A624,reach!$A$1:$B$754,2,FALSE)</f>
        <v>16117</v>
      </c>
    </row>
    <row r="625" spans="1:3" x14ac:dyDescent="0.3">
      <c r="A625" s="10">
        <v>45193</v>
      </c>
      <c r="B625" s="4">
        <v>424</v>
      </c>
      <c r="C625">
        <f>VLOOKUP(A625,reach!$A$1:$B$754,2,FALSE)</f>
        <v>9389</v>
      </c>
    </row>
    <row r="626" spans="1:3" x14ac:dyDescent="0.3">
      <c r="A626" s="10">
        <v>45194</v>
      </c>
      <c r="B626" s="4">
        <v>398</v>
      </c>
      <c r="C626">
        <f>VLOOKUP(A626,reach!$A$1:$B$754,2,FALSE)</f>
        <v>8876</v>
      </c>
    </row>
    <row r="627" spans="1:3" x14ac:dyDescent="0.3">
      <c r="A627" s="10">
        <v>45195</v>
      </c>
      <c r="B627" s="4">
        <v>370</v>
      </c>
      <c r="C627">
        <f>VLOOKUP(A627,reach!$A$1:$B$754,2,FALSE)</f>
        <v>15398</v>
      </c>
    </row>
    <row r="628" spans="1:3" x14ac:dyDescent="0.3">
      <c r="A628" s="10">
        <v>45196</v>
      </c>
      <c r="B628" s="4">
        <v>328</v>
      </c>
      <c r="C628">
        <f>VLOOKUP(A628,reach!$A$1:$B$754,2,FALSE)</f>
        <v>11442</v>
      </c>
    </row>
    <row r="629" spans="1:3" x14ac:dyDescent="0.3">
      <c r="A629" s="10">
        <v>45197</v>
      </c>
      <c r="B629" s="4">
        <v>302</v>
      </c>
      <c r="C629">
        <f>VLOOKUP(A629,reach!$A$1:$B$754,2,FALSE)</f>
        <v>8577</v>
      </c>
    </row>
    <row r="630" spans="1:3" x14ac:dyDescent="0.3">
      <c r="A630" s="10">
        <v>45198</v>
      </c>
      <c r="B630" s="4">
        <v>326</v>
      </c>
      <c r="C630">
        <f>VLOOKUP(A630,reach!$A$1:$B$754,2,FALSE)</f>
        <v>11137</v>
      </c>
    </row>
    <row r="631" spans="1:3" x14ac:dyDescent="0.3">
      <c r="A631" s="10">
        <v>45199</v>
      </c>
      <c r="B631" s="4">
        <v>474</v>
      </c>
      <c r="C631">
        <f>VLOOKUP(A631,reach!$A$1:$B$754,2,FALSE)</f>
        <v>36920</v>
      </c>
    </row>
    <row r="632" spans="1:3" x14ac:dyDescent="0.3">
      <c r="A632" s="10">
        <v>45200</v>
      </c>
      <c r="B632" s="4">
        <v>494</v>
      </c>
      <c r="C632">
        <f>VLOOKUP(A632,reach!$A$1:$B$754,2,FALSE)</f>
        <v>22259</v>
      </c>
    </row>
    <row r="633" spans="1:3" x14ac:dyDescent="0.3">
      <c r="A633" s="10">
        <v>45201</v>
      </c>
      <c r="B633" s="4">
        <v>521</v>
      </c>
      <c r="C633">
        <f>VLOOKUP(A633,reach!$A$1:$B$754,2,FALSE)</f>
        <v>20191</v>
      </c>
    </row>
    <row r="634" spans="1:3" x14ac:dyDescent="0.3">
      <c r="A634" s="10">
        <v>45202</v>
      </c>
      <c r="B634" s="4">
        <v>337</v>
      </c>
      <c r="C634">
        <f>VLOOKUP(A634,reach!$A$1:$B$754,2,FALSE)</f>
        <v>14103</v>
      </c>
    </row>
    <row r="635" spans="1:3" x14ac:dyDescent="0.3">
      <c r="A635" s="10">
        <v>45203</v>
      </c>
      <c r="B635" s="4">
        <v>653</v>
      </c>
      <c r="C635">
        <f>VLOOKUP(A635,reach!$A$1:$B$754,2,FALSE)</f>
        <v>28613</v>
      </c>
    </row>
    <row r="636" spans="1:3" x14ac:dyDescent="0.3">
      <c r="A636" s="10">
        <v>45204</v>
      </c>
      <c r="B636" s="4">
        <v>547</v>
      </c>
      <c r="C636">
        <f>VLOOKUP(A636,reach!$A$1:$B$754,2,FALSE)</f>
        <v>24945</v>
      </c>
    </row>
    <row r="637" spans="1:3" x14ac:dyDescent="0.3">
      <c r="A637" s="10">
        <v>45205</v>
      </c>
      <c r="B637" s="4">
        <v>463</v>
      </c>
      <c r="C637">
        <f>VLOOKUP(A637,reach!$A$1:$B$754,2,FALSE)</f>
        <v>22726</v>
      </c>
    </row>
    <row r="638" spans="1:3" x14ac:dyDescent="0.3">
      <c r="A638" s="10">
        <v>45206</v>
      </c>
      <c r="B638" s="4">
        <v>437</v>
      </c>
      <c r="C638">
        <f>VLOOKUP(A638,reach!$A$1:$B$754,2,FALSE)</f>
        <v>13564</v>
      </c>
    </row>
    <row r="639" spans="1:3" x14ac:dyDescent="0.3">
      <c r="A639" s="10">
        <v>45207</v>
      </c>
      <c r="B639" s="4">
        <v>448</v>
      </c>
      <c r="C639">
        <f>VLOOKUP(A639,reach!$A$1:$B$754,2,FALSE)</f>
        <v>15087</v>
      </c>
    </row>
    <row r="640" spans="1:3" x14ac:dyDescent="0.3">
      <c r="A640" s="10">
        <v>45208</v>
      </c>
      <c r="B640" s="4">
        <v>641</v>
      </c>
      <c r="C640">
        <f>VLOOKUP(A640,reach!$A$1:$B$754,2,FALSE)</f>
        <v>30832</v>
      </c>
    </row>
    <row r="641" spans="1:3" x14ac:dyDescent="0.3">
      <c r="A641" s="10">
        <v>45209</v>
      </c>
      <c r="B641" s="4">
        <v>693</v>
      </c>
      <c r="C641">
        <f>VLOOKUP(A641,reach!$A$1:$B$754,2,FALSE)</f>
        <v>28063</v>
      </c>
    </row>
    <row r="642" spans="1:3" x14ac:dyDescent="0.3">
      <c r="A642" s="10">
        <v>45210</v>
      </c>
      <c r="B642" s="4">
        <v>657</v>
      </c>
      <c r="C642">
        <f>VLOOKUP(A642,reach!$A$1:$B$754,2,FALSE)</f>
        <v>25559</v>
      </c>
    </row>
    <row r="643" spans="1:3" x14ac:dyDescent="0.3">
      <c r="A643" s="10">
        <v>45211</v>
      </c>
      <c r="B643" s="4">
        <v>675</v>
      </c>
      <c r="C643">
        <f>VLOOKUP(A643,reach!$A$1:$B$754,2,FALSE)</f>
        <v>23405</v>
      </c>
    </row>
    <row r="644" spans="1:3" x14ac:dyDescent="0.3">
      <c r="A644" s="10">
        <v>45212</v>
      </c>
      <c r="B644" s="4">
        <v>508</v>
      </c>
      <c r="C644">
        <f>VLOOKUP(A644,reach!$A$1:$B$754,2,FALSE)</f>
        <v>21080</v>
      </c>
    </row>
    <row r="645" spans="1:3" x14ac:dyDescent="0.3">
      <c r="A645" s="10">
        <v>45213</v>
      </c>
      <c r="B645" s="4">
        <v>429</v>
      </c>
      <c r="C645">
        <f>VLOOKUP(A645,reach!$A$1:$B$754,2,FALSE)</f>
        <v>15354</v>
      </c>
    </row>
    <row r="646" spans="1:3" x14ac:dyDescent="0.3">
      <c r="A646" s="10">
        <v>45214</v>
      </c>
      <c r="B646" s="4">
        <v>417</v>
      </c>
      <c r="C646">
        <f>VLOOKUP(A646,reach!$A$1:$B$754,2,FALSE)</f>
        <v>14221</v>
      </c>
    </row>
    <row r="647" spans="1:3" x14ac:dyDescent="0.3">
      <c r="A647" s="10">
        <v>45215</v>
      </c>
      <c r="B647" s="4">
        <v>368</v>
      </c>
      <c r="C647">
        <f>VLOOKUP(A647,reach!$A$1:$B$754,2,FALSE)</f>
        <v>12806</v>
      </c>
    </row>
    <row r="648" spans="1:3" x14ac:dyDescent="0.3">
      <c r="A648" s="10">
        <v>45216</v>
      </c>
      <c r="B648" s="4">
        <v>445</v>
      </c>
      <c r="C648">
        <f>VLOOKUP(A648,reach!$A$1:$B$754,2,FALSE)</f>
        <v>16433</v>
      </c>
    </row>
    <row r="649" spans="1:3" x14ac:dyDescent="0.3">
      <c r="A649" s="10">
        <v>45217</v>
      </c>
      <c r="B649" s="4">
        <v>388</v>
      </c>
      <c r="C649">
        <f>VLOOKUP(A649,reach!$A$1:$B$754,2,FALSE)</f>
        <v>13642</v>
      </c>
    </row>
    <row r="650" spans="1:3" x14ac:dyDescent="0.3">
      <c r="A650" s="10">
        <v>45218</v>
      </c>
      <c r="B650" s="4">
        <v>588</v>
      </c>
      <c r="C650">
        <f>VLOOKUP(A650,reach!$A$1:$B$754,2,FALSE)</f>
        <v>23721</v>
      </c>
    </row>
    <row r="651" spans="1:3" x14ac:dyDescent="0.3">
      <c r="A651" s="10">
        <v>45219</v>
      </c>
      <c r="B651" s="4">
        <v>306</v>
      </c>
      <c r="C651">
        <f>VLOOKUP(A651,reach!$A$1:$B$754,2,FALSE)</f>
        <v>16616</v>
      </c>
    </row>
    <row r="652" spans="1:3" x14ac:dyDescent="0.3">
      <c r="A652" s="10">
        <v>45220</v>
      </c>
      <c r="B652" s="4">
        <v>337</v>
      </c>
      <c r="C652">
        <f>VLOOKUP(A652,reach!$A$1:$B$754,2,FALSE)</f>
        <v>17400</v>
      </c>
    </row>
    <row r="653" spans="1:3" x14ac:dyDescent="0.3">
      <c r="A653" s="10">
        <v>45221</v>
      </c>
      <c r="B653" s="4">
        <v>285</v>
      </c>
      <c r="C653">
        <f>VLOOKUP(A653,reach!$A$1:$B$754,2,FALSE)</f>
        <v>13543</v>
      </c>
    </row>
    <row r="654" spans="1:3" x14ac:dyDescent="0.3">
      <c r="A654" s="10">
        <v>45222</v>
      </c>
      <c r="B654" s="4">
        <v>315</v>
      </c>
      <c r="C654">
        <f>VLOOKUP(A654,reach!$A$1:$B$754,2,FALSE)</f>
        <v>19379</v>
      </c>
    </row>
    <row r="655" spans="1:3" x14ac:dyDescent="0.3">
      <c r="A655" s="10">
        <v>45223</v>
      </c>
      <c r="B655" s="4">
        <v>435</v>
      </c>
      <c r="C655">
        <f>VLOOKUP(A655,reach!$A$1:$B$754,2,FALSE)</f>
        <v>24288</v>
      </c>
    </row>
    <row r="656" spans="1:3" x14ac:dyDescent="0.3">
      <c r="A656" s="10">
        <v>45224</v>
      </c>
      <c r="B656" s="4">
        <v>488</v>
      </c>
      <c r="C656">
        <f>VLOOKUP(A656,reach!$A$1:$B$754,2,FALSE)</f>
        <v>18571</v>
      </c>
    </row>
    <row r="657" spans="1:3" x14ac:dyDescent="0.3">
      <c r="A657" s="10">
        <v>45225</v>
      </c>
      <c r="B657" s="4">
        <v>789</v>
      </c>
      <c r="C657">
        <f>VLOOKUP(A657,reach!$A$1:$B$754,2,FALSE)</f>
        <v>35736</v>
      </c>
    </row>
    <row r="658" spans="1:3" x14ac:dyDescent="0.3">
      <c r="A658" s="10">
        <v>45226</v>
      </c>
      <c r="B658" s="4">
        <v>400</v>
      </c>
      <c r="C658">
        <f>VLOOKUP(A658,reach!$A$1:$B$754,2,FALSE)</f>
        <v>18118</v>
      </c>
    </row>
    <row r="659" spans="1:3" x14ac:dyDescent="0.3">
      <c r="A659" s="10">
        <v>45227</v>
      </c>
      <c r="B659" s="4">
        <v>374</v>
      </c>
      <c r="C659">
        <f>VLOOKUP(A659,reach!$A$1:$B$754,2,FALSE)</f>
        <v>18842</v>
      </c>
    </row>
    <row r="660" spans="1:3" x14ac:dyDescent="0.3">
      <c r="A660" s="10">
        <v>45228</v>
      </c>
      <c r="B660" s="4">
        <v>433</v>
      </c>
      <c r="C660">
        <f>VLOOKUP(A660,reach!$A$1:$B$754,2,FALSE)</f>
        <v>13465</v>
      </c>
    </row>
    <row r="661" spans="1:3" x14ac:dyDescent="0.3">
      <c r="A661" s="10">
        <v>45229</v>
      </c>
      <c r="B661" s="4">
        <v>334</v>
      </c>
      <c r="C661">
        <f>VLOOKUP(A661,reach!$A$1:$B$754,2,FALSE)</f>
        <v>7586</v>
      </c>
    </row>
    <row r="662" spans="1:3" x14ac:dyDescent="0.3">
      <c r="A662" s="10">
        <v>45230</v>
      </c>
      <c r="B662" s="4">
        <v>415</v>
      </c>
      <c r="C662">
        <f>VLOOKUP(A662,reach!$A$1:$B$754,2,FALSE)</f>
        <v>24168</v>
      </c>
    </row>
    <row r="663" spans="1:3" x14ac:dyDescent="0.3">
      <c r="A663" s="10">
        <v>45231</v>
      </c>
      <c r="B663" s="4">
        <v>445</v>
      </c>
      <c r="C663">
        <f>VLOOKUP(A663,reach!$A$1:$B$754,2,FALSE)</f>
        <v>22711</v>
      </c>
    </row>
    <row r="664" spans="1:3" x14ac:dyDescent="0.3">
      <c r="A664" s="10">
        <v>45232</v>
      </c>
      <c r="B664" s="4">
        <v>321</v>
      </c>
      <c r="C664">
        <f>VLOOKUP(A664,reach!$A$1:$B$754,2,FALSE)</f>
        <v>13710</v>
      </c>
    </row>
    <row r="665" spans="1:3" x14ac:dyDescent="0.3">
      <c r="A665" s="10">
        <v>45233</v>
      </c>
      <c r="B665" s="4">
        <v>216</v>
      </c>
      <c r="C665">
        <f>VLOOKUP(A665,reach!$A$1:$B$754,2,FALSE)</f>
        <v>9627</v>
      </c>
    </row>
    <row r="666" spans="1:3" x14ac:dyDescent="0.3">
      <c r="A666" s="10">
        <v>45234</v>
      </c>
      <c r="B666" s="4">
        <v>393</v>
      </c>
      <c r="C666">
        <f>VLOOKUP(A666,reach!$A$1:$B$754,2,FALSE)</f>
        <v>21940</v>
      </c>
    </row>
    <row r="667" spans="1:3" x14ac:dyDescent="0.3">
      <c r="A667" s="10">
        <v>45235</v>
      </c>
      <c r="B667" s="4">
        <v>235</v>
      </c>
      <c r="C667">
        <f>VLOOKUP(A667,reach!$A$1:$B$754,2,FALSE)</f>
        <v>9181</v>
      </c>
    </row>
    <row r="668" spans="1:3" x14ac:dyDescent="0.3">
      <c r="A668" s="10">
        <v>45236</v>
      </c>
      <c r="B668" s="4">
        <v>283</v>
      </c>
      <c r="C668">
        <f>VLOOKUP(A668,reach!$A$1:$B$754,2,FALSE)</f>
        <v>12243</v>
      </c>
    </row>
    <row r="669" spans="1:3" x14ac:dyDescent="0.3">
      <c r="A669" s="10">
        <v>45237</v>
      </c>
      <c r="B669" s="4">
        <v>230</v>
      </c>
      <c r="C669">
        <f>VLOOKUP(A669,reach!$A$1:$B$754,2,FALSE)</f>
        <v>11109</v>
      </c>
    </row>
    <row r="670" spans="1:3" x14ac:dyDescent="0.3">
      <c r="A670" s="10">
        <v>45238</v>
      </c>
      <c r="B670" s="4">
        <v>949</v>
      </c>
      <c r="C670">
        <f>VLOOKUP(A670,reach!$A$1:$B$754,2,FALSE)</f>
        <v>30516</v>
      </c>
    </row>
    <row r="671" spans="1:3" x14ac:dyDescent="0.3">
      <c r="A671" s="10">
        <v>45239</v>
      </c>
      <c r="B671" s="4">
        <v>495</v>
      </c>
      <c r="C671">
        <f>VLOOKUP(A671,reach!$A$1:$B$754,2,FALSE)</f>
        <v>19412</v>
      </c>
    </row>
    <row r="672" spans="1:3" x14ac:dyDescent="0.3">
      <c r="A672" s="10">
        <v>45240</v>
      </c>
      <c r="B672" s="4">
        <v>418</v>
      </c>
      <c r="C672">
        <f>VLOOKUP(A672,reach!$A$1:$B$754,2,FALSE)</f>
        <v>18621</v>
      </c>
    </row>
    <row r="673" spans="1:3" x14ac:dyDescent="0.3">
      <c r="A673" s="10">
        <v>45241</v>
      </c>
      <c r="B673" s="4">
        <v>225</v>
      </c>
      <c r="C673">
        <f>VLOOKUP(A673,reach!$A$1:$B$754,2,FALSE)</f>
        <v>9361</v>
      </c>
    </row>
    <row r="674" spans="1:3" x14ac:dyDescent="0.3">
      <c r="A674" s="10">
        <v>45242</v>
      </c>
      <c r="B674" s="4">
        <v>216</v>
      </c>
      <c r="C674">
        <f>VLOOKUP(A674,reach!$A$1:$B$754,2,FALSE)</f>
        <v>9196</v>
      </c>
    </row>
    <row r="675" spans="1:3" x14ac:dyDescent="0.3">
      <c r="A675" s="10">
        <v>45243</v>
      </c>
      <c r="B675" s="4">
        <v>245</v>
      </c>
      <c r="C675">
        <f>VLOOKUP(A675,reach!$A$1:$B$754,2,FALSE)</f>
        <v>6995</v>
      </c>
    </row>
    <row r="676" spans="1:3" x14ac:dyDescent="0.3">
      <c r="A676" s="10">
        <v>45244</v>
      </c>
      <c r="B676" s="4">
        <v>230</v>
      </c>
      <c r="C676">
        <f>VLOOKUP(A676,reach!$A$1:$B$754,2,FALSE)</f>
        <v>9770</v>
      </c>
    </row>
    <row r="677" spans="1:3" x14ac:dyDescent="0.3">
      <c r="A677" s="10">
        <v>45245</v>
      </c>
      <c r="B677" s="4">
        <v>341</v>
      </c>
      <c r="C677">
        <f>VLOOKUP(A677,reach!$A$1:$B$754,2,FALSE)</f>
        <v>9765</v>
      </c>
    </row>
    <row r="678" spans="1:3" x14ac:dyDescent="0.3">
      <c r="A678" s="10">
        <v>45246</v>
      </c>
      <c r="B678" s="4">
        <v>226</v>
      </c>
      <c r="C678">
        <f>VLOOKUP(A678,reach!$A$1:$B$754,2,FALSE)</f>
        <v>7777</v>
      </c>
    </row>
    <row r="679" spans="1:3" x14ac:dyDescent="0.3">
      <c r="A679" s="10">
        <v>45247</v>
      </c>
      <c r="B679" s="4">
        <v>220</v>
      </c>
      <c r="C679">
        <f>VLOOKUP(A679,reach!$A$1:$B$754,2,FALSE)</f>
        <v>4451</v>
      </c>
    </row>
    <row r="680" spans="1:3" x14ac:dyDescent="0.3">
      <c r="A680" s="10">
        <v>45248</v>
      </c>
      <c r="B680" s="4">
        <v>176</v>
      </c>
      <c r="C680">
        <f>VLOOKUP(A680,reach!$A$1:$B$754,2,FALSE)</f>
        <v>3221</v>
      </c>
    </row>
    <row r="681" spans="1:3" x14ac:dyDescent="0.3">
      <c r="A681" s="10">
        <v>45249</v>
      </c>
      <c r="B681" s="4">
        <v>160</v>
      </c>
      <c r="C681">
        <f>VLOOKUP(A681,reach!$A$1:$B$754,2,FALSE)</f>
        <v>2357</v>
      </c>
    </row>
    <row r="682" spans="1:3" x14ac:dyDescent="0.3">
      <c r="A682" s="10">
        <v>45250</v>
      </c>
      <c r="B682" s="4">
        <v>269</v>
      </c>
      <c r="C682">
        <f>VLOOKUP(A682,reach!$A$1:$B$754,2,FALSE)</f>
        <v>9521</v>
      </c>
    </row>
    <row r="683" spans="1:3" x14ac:dyDescent="0.3">
      <c r="A683" s="10">
        <v>45251</v>
      </c>
      <c r="B683" s="4">
        <v>221</v>
      </c>
      <c r="C683">
        <f>VLOOKUP(A683,reach!$A$1:$B$754,2,FALSE)</f>
        <v>5973</v>
      </c>
    </row>
    <row r="684" spans="1:3" x14ac:dyDescent="0.3">
      <c r="A684" s="10">
        <v>45252</v>
      </c>
      <c r="B684" s="4">
        <v>235</v>
      </c>
      <c r="C684">
        <f>VLOOKUP(A684,reach!$A$1:$B$754,2,FALSE)</f>
        <v>9134</v>
      </c>
    </row>
    <row r="685" spans="1:3" x14ac:dyDescent="0.3">
      <c r="A685" s="10">
        <v>45253</v>
      </c>
      <c r="B685" s="4">
        <v>390</v>
      </c>
      <c r="C685">
        <f>VLOOKUP(A685,reach!$A$1:$B$754,2,FALSE)</f>
        <v>13570</v>
      </c>
    </row>
    <row r="686" spans="1:3" x14ac:dyDescent="0.3">
      <c r="A686" s="10">
        <v>45254</v>
      </c>
      <c r="B686" s="4">
        <v>395</v>
      </c>
      <c r="C686">
        <f>VLOOKUP(A686,reach!$A$1:$B$754,2,FALSE)</f>
        <v>13406</v>
      </c>
    </row>
    <row r="687" spans="1:3" x14ac:dyDescent="0.3">
      <c r="A687" s="10">
        <v>45255</v>
      </c>
      <c r="B687" s="4">
        <v>283</v>
      </c>
      <c r="C687">
        <f>VLOOKUP(A687,reach!$A$1:$B$754,2,FALSE)</f>
        <v>8656</v>
      </c>
    </row>
    <row r="688" spans="1:3" x14ac:dyDescent="0.3">
      <c r="A688" s="10">
        <v>45256</v>
      </c>
      <c r="B688" s="4">
        <v>289</v>
      </c>
      <c r="C688">
        <f>VLOOKUP(A688,reach!$A$1:$B$754,2,FALSE)</f>
        <v>9857</v>
      </c>
    </row>
    <row r="689" spans="1:3" x14ac:dyDescent="0.3">
      <c r="A689" s="10">
        <v>45257</v>
      </c>
      <c r="B689" s="4">
        <v>338</v>
      </c>
      <c r="C689">
        <f>VLOOKUP(A689,reach!$A$1:$B$754,2,FALSE)</f>
        <v>7592</v>
      </c>
    </row>
    <row r="690" spans="1:3" x14ac:dyDescent="0.3">
      <c r="A690" s="10">
        <v>45258</v>
      </c>
      <c r="B690" s="4">
        <v>323</v>
      </c>
      <c r="C690">
        <f>VLOOKUP(A690,reach!$A$1:$B$754,2,FALSE)</f>
        <v>9789</v>
      </c>
    </row>
    <row r="691" spans="1:3" x14ac:dyDescent="0.3">
      <c r="A691" s="10">
        <v>45259</v>
      </c>
      <c r="B691" s="4">
        <v>302</v>
      </c>
      <c r="C691">
        <f>VLOOKUP(A691,reach!$A$1:$B$754,2,FALSE)</f>
        <v>6933</v>
      </c>
    </row>
    <row r="692" spans="1:3" x14ac:dyDescent="0.3">
      <c r="A692" s="10">
        <v>45260</v>
      </c>
      <c r="B692" s="4">
        <v>298</v>
      </c>
      <c r="C692">
        <f>VLOOKUP(A692,reach!$A$1:$B$754,2,FALSE)</f>
        <v>5228</v>
      </c>
    </row>
    <row r="693" spans="1:3" x14ac:dyDescent="0.3">
      <c r="A693" s="10">
        <v>45261</v>
      </c>
      <c r="B693" s="4">
        <v>318</v>
      </c>
      <c r="C693">
        <f>VLOOKUP(A693,reach!$A$1:$B$754,2,FALSE)</f>
        <v>9239</v>
      </c>
    </row>
    <row r="694" spans="1:3" x14ac:dyDescent="0.3">
      <c r="A694" s="10">
        <v>45262</v>
      </c>
      <c r="B694" s="4">
        <v>242</v>
      </c>
      <c r="C694">
        <f>VLOOKUP(A694,reach!$A$1:$B$754,2,FALSE)</f>
        <v>10749</v>
      </c>
    </row>
    <row r="695" spans="1:3" x14ac:dyDescent="0.3">
      <c r="A695" s="10">
        <v>45263</v>
      </c>
      <c r="B695" s="4">
        <v>281</v>
      </c>
      <c r="C695">
        <f>VLOOKUP(A695,reach!$A$1:$B$754,2,FALSE)</f>
        <v>5758</v>
      </c>
    </row>
    <row r="696" spans="1:3" x14ac:dyDescent="0.3">
      <c r="A696" s="10">
        <v>45264</v>
      </c>
      <c r="B696" s="4">
        <v>262</v>
      </c>
      <c r="C696">
        <f>VLOOKUP(A696,reach!$A$1:$B$754,2,FALSE)</f>
        <v>8821</v>
      </c>
    </row>
    <row r="697" spans="1:3" x14ac:dyDescent="0.3">
      <c r="A697" s="10">
        <v>45265</v>
      </c>
      <c r="B697" s="4">
        <v>269</v>
      </c>
      <c r="C697">
        <f>VLOOKUP(A697,reach!$A$1:$B$754,2,FALSE)</f>
        <v>9707</v>
      </c>
    </row>
    <row r="698" spans="1:3" x14ac:dyDescent="0.3">
      <c r="A698" s="10">
        <v>45266</v>
      </c>
      <c r="B698" s="4">
        <v>603</v>
      </c>
      <c r="C698">
        <f>VLOOKUP(A698,reach!$A$1:$B$754,2,FALSE)</f>
        <v>25505</v>
      </c>
    </row>
    <row r="699" spans="1:3" x14ac:dyDescent="0.3">
      <c r="A699" s="10">
        <v>45267</v>
      </c>
      <c r="B699" s="4">
        <v>581</v>
      </c>
      <c r="C699">
        <f>VLOOKUP(A699,reach!$A$1:$B$754,2,FALSE)</f>
        <v>34870</v>
      </c>
    </row>
    <row r="700" spans="1:3" x14ac:dyDescent="0.3">
      <c r="A700" s="10">
        <v>45268</v>
      </c>
      <c r="B700" s="4">
        <v>1571</v>
      </c>
      <c r="C700">
        <f>VLOOKUP(A700,reach!$A$1:$B$754,2,FALSE)</f>
        <v>103997</v>
      </c>
    </row>
    <row r="701" spans="1:3" x14ac:dyDescent="0.3">
      <c r="A701" s="10">
        <v>45269</v>
      </c>
      <c r="B701" s="4">
        <v>2152</v>
      </c>
      <c r="C701">
        <f>VLOOKUP(A701,reach!$A$1:$B$754,2,FALSE)</f>
        <v>150882</v>
      </c>
    </row>
    <row r="702" spans="1:3" x14ac:dyDescent="0.3">
      <c r="A702" s="10">
        <v>45270</v>
      </c>
      <c r="B702" s="4">
        <v>1974</v>
      </c>
      <c r="C702">
        <f>VLOOKUP(A702,reach!$A$1:$B$754,2,FALSE)</f>
        <v>98289</v>
      </c>
    </row>
    <row r="703" spans="1:3" x14ac:dyDescent="0.3">
      <c r="A703" s="10">
        <v>45271</v>
      </c>
      <c r="B703" s="4">
        <v>4269</v>
      </c>
      <c r="C703">
        <f>VLOOKUP(A703,reach!$A$1:$B$754,2,FALSE)</f>
        <v>296280</v>
      </c>
    </row>
    <row r="704" spans="1:3" x14ac:dyDescent="0.3">
      <c r="A704" s="10">
        <v>45272</v>
      </c>
      <c r="B704" s="4">
        <v>4929</v>
      </c>
      <c r="C704">
        <f>VLOOKUP(A704,reach!$A$1:$B$754,2,FALSE)</f>
        <v>352875</v>
      </c>
    </row>
    <row r="705" spans="1:3" x14ac:dyDescent="0.3">
      <c r="A705" s="10">
        <v>45273</v>
      </c>
      <c r="B705" s="4">
        <v>1723</v>
      </c>
      <c r="C705">
        <f>VLOOKUP(A705,reach!$A$1:$B$754,2,FALSE)</f>
        <v>88949</v>
      </c>
    </row>
    <row r="706" spans="1:3" x14ac:dyDescent="0.3">
      <c r="A706" s="10">
        <v>45274</v>
      </c>
      <c r="B706" s="4">
        <v>1515</v>
      </c>
      <c r="C706">
        <f>VLOOKUP(A706,reach!$A$1:$B$754,2,FALSE)</f>
        <v>66934</v>
      </c>
    </row>
    <row r="707" spans="1:3" x14ac:dyDescent="0.3">
      <c r="A707" s="10">
        <v>45275</v>
      </c>
      <c r="B707" s="4">
        <v>1272</v>
      </c>
      <c r="C707">
        <f>VLOOKUP(A707,reach!$A$1:$B$754,2,FALSE)</f>
        <v>70773</v>
      </c>
    </row>
    <row r="708" spans="1:3" x14ac:dyDescent="0.3">
      <c r="A708" s="10">
        <v>45276</v>
      </c>
      <c r="B708" s="4">
        <v>1020</v>
      </c>
      <c r="C708">
        <f>VLOOKUP(A708,reach!$A$1:$B$754,2,FALSE)</f>
        <v>49440</v>
      </c>
    </row>
    <row r="709" spans="1:3" x14ac:dyDescent="0.3">
      <c r="A709" s="10">
        <v>45277</v>
      </c>
      <c r="B709" s="4">
        <v>1339</v>
      </c>
      <c r="C709">
        <f>VLOOKUP(A709,reach!$A$1:$B$754,2,FALSE)</f>
        <v>74783</v>
      </c>
    </row>
    <row r="710" spans="1:3" x14ac:dyDescent="0.3">
      <c r="A710" s="10">
        <v>45278</v>
      </c>
      <c r="B710" s="4">
        <v>1045</v>
      </c>
      <c r="C710">
        <f>VLOOKUP(A710,reach!$A$1:$B$754,2,FALSE)</f>
        <v>50691</v>
      </c>
    </row>
    <row r="711" spans="1:3" x14ac:dyDescent="0.3">
      <c r="A711" s="10">
        <v>45279</v>
      </c>
      <c r="B711" s="4">
        <v>1130</v>
      </c>
      <c r="C711">
        <f>VLOOKUP(A711,reach!$A$1:$B$754,2,FALSE)</f>
        <v>50195</v>
      </c>
    </row>
    <row r="712" spans="1:3" x14ac:dyDescent="0.3">
      <c r="A712" s="10">
        <v>45280</v>
      </c>
      <c r="B712" s="4">
        <v>1193</v>
      </c>
      <c r="C712">
        <f>VLOOKUP(A712,reach!$A$1:$B$754,2,FALSE)</f>
        <v>72633</v>
      </c>
    </row>
    <row r="713" spans="1:3" x14ac:dyDescent="0.3">
      <c r="A713" s="10">
        <v>45281</v>
      </c>
      <c r="B713" s="4">
        <v>1395</v>
      </c>
      <c r="C713">
        <f>VLOOKUP(A713,reach!$A$1:$B$754,2,FALSE)</f>
        <v>81047</v>
      </c>
    </row>
    <row r="714" spans="1:3" x14ac:dyDescent="0.3">
      <c r="A714" s="10">
        <v>45282</v>
      </c>
      <c r="B714" s="4">
        <v>1295</v>
      </c>
      <c r="C714">
        <f>VLOOKUP(A714,reach!$A$1:$B$754,2,FALSE)</f>
        <v>73546</v>
      </c>
    </row>
    <row r="715" spans="1:3" x14ac:dyDescent="0.3">
      <c r="A715" s="10">
        <v>45283</v>
      </c>
      <c r="B715" s="4">
        <v>824</v>
      </c>
      <c r="C715">
        <f>VLOOKUP(A715,reach!$A$1:$B$754,2,FALSE)</f>
        <v>49465</v>
      </c>
    </row>
    <row r="716" spans="1:3" x14ac:dyDescent="0.3">
      <c r="A716" s="10">
        <v>45284</v>
      </c>
      <c r="B716" s="4">
        <v>744</v>
      </c>
      <c r="C716">
        <f>VLOOKUP(A716,reach!$A$1:$B$754,2,FALSE)</f>
        <v>42714</v>
      </c>
    </row>
    <row r="717" spans="1:3" x14ac:dyDescent="0.3">
      <c r="A717" s="10">
        <v>45285</v>
      </c>
      <c r="B717" s="4">
        <v>958</v>
      </c>
      <c r="C717">
        <f>VLOOKUP(A717,reach!$A$1:$B$754,2,FALSE)</f>
        <v>58858</v>
      </c>
    </row>
    <row r="718" spans="1:3" x14ac:dyDescent="0.3">
      <c r="A718" s="10">
        <v>45286</v>
      </c>
      <c r="B718" s="4">
        <v>1273</v>
      </c>
      <c r="C718">
        <f>VLOOKUP(A718,reach!$A$1:$B$754,2,FALSE)</f>
        <v>66489</v>
      </c>
    </row>
    <row r="719" spans="1:3" x14ac:dyDescent="0.3">
      <c r="A719" s="10">
        <v>45287</v>
      </c>
      <c r="B719" s="4">
        <v>816</v>
      </c>
      <c r="C719">
        <f>VLOOKUP(A719,reach!$A$1:$B$754,2,FALSE)</f>
        <v>44917</v>
      </c>
    </row>
    <row r="720" spans="1:3" x14ac:dyDescent="0.3">
      <c r="A720" s="10">
        <v>45288</v>
      </c>
      <c r="B720" s="4">
        <v>838</v>
      </c>
      <c r="C720">
        <f>VLOOKUP(A720,reach!$A$1:$B$754,2,FALSE)</f>
        <v>36780</v>
      </c>
    </row>
    <row r="721" spans="1:3" x14ac:dyDescent="0.3">
      <c r="A721" s="10">
        <v>45289</v>
      </c>
      <c r="B721" s="4">
        <v>750</v>
      </c>
      <c r="C721">
        <f>VLOOKUP(A721,reach!$A$1:$B$754,2,FALSE)</f>
        <v>26088</v>
      </c>
    </row>
    <row r="722" spans="1:3" x14ac:dyDescent="0.3">
      <c r="A722" s="10">
        <v>45290</v>
      </c>
      <c r="B722" s="4">
        <v>680</v>
      </c>
      <c r="C722">
        <f>VLOOKUP(A722,reach!$A$1:$B$754,2,FALSE)</f>
        <v>29906</v>
      </c>
    </row>
    <row r="723" spans="1:3" x14ac:dyDescent="0.3">
      <c r="A723" s="10">
        <v>45291</v>
      </c>
      <c r="B723" s="4">
        <v>582</v>
      </c>
      <c r="C723">
        <f>VLOOKUP(A723,reach!$A$1:$B$754,2,FALSE)</f>
        <v>35002</v>
      </c>
    </row>
    <row r="724" spans="1:3" x14ac:dyDescent="0.3">
      <c r="A724" s="10">
        <v>45292</v>
      </c>
      <c r="B724" s="4">
        <v>757</v>
      </c>
      <c r="C724">
        <f>VLOOKUP(A724,reach!$A$1:$B$754,2,FALSE)</f>
        <v>32999</v>
      </c>
    </row>
    <row r="725" spans="1:3" x14ac:dyDescent="0.3">
      <c r="A725" s="10">
        <v>45293</v>
      </c>
      <c r="B725" s="4">
        <v>1150</v>
      </c>
      <c r="C725">
        <f>VLOOKUP(A725,reach!$A$1:$B$754,2,FALSE)</f>
        <v>59268</v>
      </c>
    </row>
    <row r="726" spans="1:3" x14ac:dyDescent="0.3">
      <c r="A726" s="10">
        <v>45294</v>
      </c>
      <c r="B726" s="4">
        <v>876</v>
      </c>
      <c r="C726">
        <f>VLOOKUP(A726,reach!$A$1:$B$754,2,FALSE)</f>
        <v>42854</v>
      </c>
    </row>
    <row r="727" spans="1:3" x14ac:dyDescent="0.3">
      <c r="A727" s="10">
        <v>45295</v>
      </c>
      <c r="B727" s="4">
        <v>639</v>
      </c>
      <c r="C727">
        <f>VLOOKUP(A727,reach!$A$1:$B$754,2,FALSE)</f>
        <v>25334</v>
      </c>
    </row>
    <row r="728" spans="1:3" x14ac:dyDescent="0.3">
      <c r="A728" s="10">
        <v>45296</v>
      </c>
      <c r="B728" s="4">
        <v>513</v>
      </c>
      <c r="C728">
        <f>VLOOKUP(A728,reach!$A$1:$B$754,2,FALSE)</f>
        <v>19334</v>
      </c>
    </row>
    <row r="729" spans="1:3" x14ac:dyDescent="0.3">
      <c r="A729" s="10">
        <v>45297</v>
      </c>
      <c r="B729" s="4">
        <v>657</v>
      </c>
      <c r="C729">
        <f>VLOOKUP(A729,reach!$A$1:$B$754,2,FALSE)</f>
        <v>29427</v>
      </c>
    </row>
    <row r="730" spans="1:3" x14ac:dyDescent="0.3">
      <c r="A730" s="10">
        <v>45298</v>
      </c>
      <c r="B730" s="4">
        <v>757</v>
      </c>
      <c r="C730">
        <f>VLOOKUP(A730,reach!$A$1:$B$754,2,FALSE)</f>
        <v>42865</v>
      </c>
    </row>
    <row r="731" spans="1:3" x14ac:dyDescent="0.3">
      <c r="A731" s="10">
        <v>45299</v>
      </c>
      <c r="B731" s="4">
        <v>754</v>
      </c>
      <c r="C731">
        <f>VLOOKUP(A731,reach!$A$1:$B$754,2,FALSE)</f>
        <v>39754</v>
      </c>
    </row>
    <row r="732" spans="1:3" x14ac:dyDescent="0.3">
      <c r="A732" s="10">
        <v>45300</v>
      </c>
      <c r="B732" s="4">
        <v>893</v>
      </c>
      <c r="C732">
        <f>VLOOKUP(A732,reach!$A$1:$B$754,2,FALSE)</f>
        <v>30212</v>
      </c>
    </row>
    <row r="733" spans="1:3" x14ac:dyDescent="0.3">
      <c r="A733" s="10">
        <v>45301</v>
      </c>
      <c r="B733" s="4">
        <v>840</v>
      </c>
      <c r="C733">
        <f>VLOOKUP(A733,reach!$A$1:$B$754,2,FALSE)</f>
        <v>36272</v>
      </c>
    </row>
    <row r="734" spans="1:3" x14ac:dyDescent="0.3">
      <c r="A734" s="10">
        <v>45302</v>
      </c>
      <c r="B734" s="4">
        <v>438</v>
      </c>
      <c r="C734">
        <f>VLOOKUP(A734,reach!$A$1:$B$754,2,FALSE)</f>
        <v>15065</v>
      </c>
    </row>
    <row r="735" spans="1:3" x14ac:dyDescent="0.3">
      <c r="A735" s="10">
        <v>45303</v>
      </c>
      <c r="B735" s="4">
        <v>635</v>
      </c>
      <c r="C735">
        <f>VLOOKUP(A735,reach!$A$1:$B$754,2,FALSE)</f>
        <v>20314</v>
      </c>
    </row>
    <row r="736" spans="1:3" x14ac:dyDescent="0.3">
      <c r="A736" s="10">
        <v>45304</v>
      </c>
      <c r="B736" s="4">
        <v>581</v>
      </c>
      <c r="C736">
        <f>VLOOKUP(A736,reach!$A$1:$B$754,2,FALSE)</f>
        <v>21815</v>
      </c>
    </row>
    <row r="737" spans="1:3" x14ac:dyDescent="0.3">
      <c r="A737" s="10">
        <v>45305</v>
      </c>
      <c r="B737" s="4">
        <v>338</v>
      </c>
      <c r="C737">
        <f>VLOOKUP(A737,reach!$A$1:$B$754,2,FALSE)</f>
        <v>14971</v>
      </c>
    </row>
    <row r="738" spans="1:3" x14ac:dyDescent="0.3">
      <c r="A738" s="10">
        <v>45306</v>
      </c>
      <c r="B738" s="4">
        <v>334</v>
      </c>
      <c r="C738">
        <f>VLOOKUP(A738,reach!$A$1:$B$754,2,FALSE)</f>
        <v>14993</v>
      </c>
    </row>
    <row r="739" spans="1:3" x14ac:dyDescent="0.3">
      <c r="A739" s="10">
        <v>45307</v>
      </c>
      <c r="B739" s="4">
        <v>810</v>
      </c>
      <c r="C739">
        <f>VLOOKUP(A739,reach!$A$1:$B$754,2,FALSE)</f>
        <v>34961</v>
      </c>
    </row>
    <row r="740" spans="1:3" x14ac:dyDescent="0.3">
      <c r="A740" s="10">
        <v>45308</v>
      </c>
      <c r="B740" s="4">
        <v>735</v>
      </c>
      <c r="C740">
        <f>VLOOKUP(A740,reach!$A$1:$B$754,2,FALSE)</f>
        <v>34716</v>
      </c>
    </row>
    <row r="741" spans="1:3" x14ac:dyDescent="0.3">
      <c r="A741" s="10">
        <v>45309</v>
      </c>
      <c r="B741" s="4">
        <v>674</v>
      </c>
      <c r="C741">
        <f>VLOOKUP(A741,reach!$A$1:$B$754,2,FALSE)</f>
        <v>35033</v>
      </c>
    </row>
    <row r="742" spans="1:3" x14ac:dyDescent="0.3">
      <c r="A742" s="10">
        <v>45310</v>
      </c>
      <c r="B742" s="4">
        <v>419</v>
      </c>
      <c r="C742">
        <f>VLOOKUP(A742,reach!$A$1:$B$754,2,FALSE)</f>
        <v>16620</v>
      </c>
    </row>
    <row r="743" spans="1:3" x14ac:dyDescent="0.3">
      <c r="A743" s="10">
        <v>45311</v>
      </c>
      <c r="B743" s="4">
        <v>1437</v>
      </c>
      <c r="C743">
        <f>VLOOKUP(A743,reach!$A$1:$B$754,2,FALSE)</f>
        <v>10446</v>
      </c>
    </row>
    <row r="744" spans="1:3" x14ac:dyDescent="0.3">
      <c r="A744" s="10">
        <v>45312</v>
      </c>
      <c r="B744" s="4">
        <v>439</v>
      </c>
      <c r="C744">
        <f>VLOOKUP(A744,reach!$A$1:$B$754,2,FALSE)</f>
        <v>9631</v>
      </c>
    </row>
    <row r="745" spans="1:3" x14ac:dyDescent="0.3">
      <c r="A745" s="10">
        <v>45313</v>
      </c>
      <c r="B745" s="4">
        <v>408</v>
      </c>
      <c r="C745">
        <f>VLOOKUP(A745,reach!$A$1:$B$754,2,FALSE)</f>
        <v>14921</v>
      </c>
    </row>
    <row r="746" spans="1:3" x14ac:dyDescent="0.3">
      <c r="A746" s="10">
        <v>45314</v>
      </c>
      <c r="B746" s="4">
        <v>366</v>
      </c>
      <c r="C746">
        <f>VLOOKUP(A746,reach!$A$1:$B$754,2,FALSE)</f>
        <v>9268</v>
      </c>
    </row>
    <row r="747" spans="1:3" x14ac:dyDescent="0.3">
      <c r="A747" s="10">
        <v>45315</v>
      </c>
      <c r="B747" s="4">
        <v>591</v>
      </c>
      <c r="C747">
        <f>VLOOKUP(A747,reach!$A$1:$B$754,2,FALSE)</f>
        <v>21153</v>
      </c>
    </row>
    <row r="748" spans="1:3" x14ac:dyDescent="0.3">
      <c r="A748" s="10">
        <v>45316</v>
      </c>
      <c r="B748" s="4">
        <v>493</v>
      </c>
      <c r="C748">
        <f>VLOOKUP(A748,reach!$A$1:$B$754,2,FALSE)</f>
        <v>20616</v>
      </c>
    </row>
    <row r="749" spans="1:3" x14ac:dyDescent="0.3">
      <c r="A749" s="10">
        <v>45317</v>
      </c>
      <c r="B749" s="4">
        <v>336</v>
      </c>
      <c r="C749">
        <f>VLOOKUP(A749,reach!$A$1:$B$754,2,FALSE)</f>
        <v>7802</v>
      </c>
    </row>
    <row r="750" spans="1:3" x14ac:dyDescent="0.3">
      <c r="A750" s="10">
        <v>45318</v>
      </c>
      <c r="B750" s="4">
        <v>307</v>
      </c>
      <c r="C750">
        <f>VLOOKUP(A750,reach!$A$1:$B$754,2,FALSE)</f>
        <v>9649</v>
      </c>
    </row>
    <row r="751" spans="1:3" x14ac:dyDescent="0.3">
      <c r="A751" s="10">
        <v>45319</v>
      </c>
      <c r="B751" s="4">
        <v>400</v>
      </c>
      <c r="C751">
        <f>VLOOKUP(A751,reach!$A$1:$B$754,2,FALSE)</f>
        <v>13168</v>
      </c>
    </row>
    <row r="752" spans="1:3" x14ac:dyDescent="0.3">
      <c r="A752" s="10">
        <v>45320</v>
      </c>
      <c r="B752" s="4">
        <v>461</v>
      </c>
      <c r="C752">
        <f>VLOOKUP(A752,reach!$A$1:$B$754,2,FALSE)</f>
        <v>16042</v>
      </c>
    </row>
    <row r="753" spans="1:3" x14ac:dyDescent="0.3">
      <c r="A753" s="10">
        <v>45321</v>
      </c>
      <c r="B753" s="4">
        <v>398</v>
      </c>
      <c r="C753">
        <f>VLOOKUP(A753,reach!$A$1:$B$754,2,FALSE)</f>
        <v>13086</v>
      </c>
    </row>
    <row r="754" spans="1:3" x14ac:dyDescent="0.3">
      <c r="A754" s="10">
        <v>45322</v>
      </c>
      <c r="B754" s="4">
        <v>364</v>
      </c>
      <c r="C754">
        <f>VLOOKUP(A754,reach!$A$1:$B$754,2,FALSE)</f>
        <v>15702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3658-E2E1-4B36-89AA-26B7258D1323}">
  <dimension ref="A1:K439"/>
  <sheetViews>
    <sheetView workbookViewId="0">
      <selection activeCell="B440" sqref="B440"/>
    </sheetView>
  </sheetViews>
  <sheetFormatPr defaultRowHeight="14.4" x14ac:dyDescent="0.3"/>
  <cols>
    <col min="1" max="1" width="20.88671875" bestFit="1" customWidth="1"/>
    <col min="2" max="3" width="23.109375" customWidth="1"/>
    <col min="4" max="4" width="20.33203125" bestFit="1" customWidth="1"/>
    <col min="7" max="7" width="35.33203125" customWidth="1"/>
    <col min="8" max="8" width="12.5546875" bestFit="1" customWidth="1"/>
    <col min="9" max="9" width="31.44140625" bestFit="1" customWidth="1"/>
    <col min="10" max="11" width="15.77734375" bestFit="1" customWidth="1"/>
    <col min="12" max="12" width="28.21875" bestFit="1" customWidth="1"/>
    <col min="13" max="13" width="7" bestFit="1" customWidth="1"/>
    <col min="14" max="14" width="6" bestFit="1" customWidth="1"/>
    <col min="15" max="15" width="12.5546875" bestFit="1" customWidth="1"/>
    <col min="16" max="16" width="9" bestFit="1" customWidth="1"/>
    <col min="17" max="17" width="7" bestFit="1" customWidth="1"/>
    <col min="18" max="18" width="33.44140625" bestFit="1" customWidth="1"/>
    <col min="19" max="19" width="33" bestFit="1" customWidth="1"/>
    <col min="20" max="20" width="17.44140625" bestFit="1" customWidth="1"/>
  </cols>
  <sheetData>
    <row r="1" spans="1:11" x14ac:dyDescent="0.3">
      <c r="A1" s="6" t="s">
        <v>0</v>
      </c>
      <c r="B1" s="6" t="s">
        <v>2</v>
      </c>
      <c r="C1" s="6" t="s">
        <v>465</v>
      </c>
      <c r="D1" s="4" t="s">
        <v>323</v>
      </c>
      <c r="E1" t="s">
        <v>13</v>
      </c>
    </row>
    <row r="2" spans="1:11" x14ac:dyDescent="0.3">
      <c r="A2" s="11">
        <v>44886</v>
      </c>
      <c r="B2" s="6">
        <v>95</v>
      </c>
      <c r="C2" s="6">
        <v>0</v>
      </c>
      <c r="D2">
        <f>VLOOKUP(A2,profile_visits!A1:B754,2,FALSE)</f>
        <v>310</v>
      </c>
      <c r="E2">
        <f>VLOOKUP(A2,reach!$A$1:$B$754,2,FALSE)</f>
        <v>9661</v>
      </c>
    </row>
    <row r="3" spans="1:11" ht="26.4" customHeight="1" x14ac:dyDescent="0.3">
      <c r="A3" s="11">
        <v>44887</v>
      </c>
      <c r="B3" s="6">
        <v>94</v>
      </c>
      <c r="C3" s="22">
        <f>B3/B2-1</f>
        <v>-1.0526315789473717E-2</v>
      </c>
      <c r="D3">
        <f>VLOOKUP(A3,profile_visits!A2:B755,2,FALSE)</f>
        <v>309</v>
      </c>
      <c r="E3">
        <f>VLOOKUP(A3,reach!$A$1:$B$754,2,FALSE)</f>
        <v>8073</v>
      </c>
      <c r="G3" s="21" t="s">
        <v>463</v>
      </c>
      <c r="H3" s="20">
        <f>CORREL(B2:B438,D2:D438)</f>
        <v>0.77825219418814739</v>
      </c>
    </row>
    <row r="4" spans="1:11" x14ac:dyDescent="0.3">
      <c r="A4" s="11">
        <v>44888</v>
      </c>
      <c r="B4" s="6">
        <v>103</v>
      </c>
      <c r="C4" s="22">
        <f>B4/B3-1</f>
        <v>9.5744680851063801E-2</v>
      </c>
      <c r="D4">
        <f>VLOOKUP(A4,profile_visits!A3:B756,2,FALSE)</f>
        <v>366</v>
      </c>
      <c r="E4">
        <f>VLOOKUP(A4,reach!$A$1:$B$754,2,FALSE)</f>
        <v>9117</v>
      </c>
      <c r="H4" s="16"/>
      <c r="J4" s="12" t="s">
        <v>438</v>
      </c>
      <c r="K4" t="s">
        <v>462</v>
      </c>
    </row>
    <row r="5" spans="1:11" x14ac:dyDescent="0.3">
      <c r="A5" s="11">
        <v>44889</v>
      </c>
      <c r="B5" s="6">
        <v>101</v>
      </c>
      <c r="C5" s="22">
        <f t="shared" ref="C5:C67" si="0">B5/B4-1</f>
        <v>-1.9417475728155331E-2</v>
      </c>
      <c r="D5">
        <f>VLOOKUP(A5,profile_visits!A4:B757,2,FALSE)</f>
        <v>358</v>
      </c>
      <c r="E5">
        <f>VLOOKUP(A5,reach!$A$1:$B$754,2,FALSE)</f>
        <v>6012</v>
      </c>
      <c r="H5" s="16"/>
      <c r="J5" s="13" t="s">
        <v>440</v>
      </c>
      <c r="K5">
        <v>26394</v>
      </c>
    </row>
    <row r="6" spans="1:11" ht="28.2" customHeight="1" x14ac:dyDescent="0.3">
      <c r="A6" s="11">
        <v>44890</v>
      </c>
      <c r="B6" s="6">
        <v>160</v>
      </c>
      <c r="C6" s="22">
        <f t="shared" si="0"/>
        <v>0.58415841584158423</v>
      </c>
      <c r="D6">
        <f>VLOOKUP(A6,profile_visits!A5:B758,2,FALSE)</f>
        <v>663</v>
      </c>
      <c r="E6">
        <f>VLOOKUP(A6,reach!$A$1:$B$754,2,FALSE)</f>
        <v>8298</v>
      </c>
      <c r="G6" s="21" t="s">
        <v>464</v>
      </c>
      <c r="H6" s="20">
        <f>CORREL(B2:B438,E2:E438)</f>
        <v>0.81640678069902051</v>
      </c>
      <c r="J6" s="13" t="s">
        <v>441</v>
      </c>
      <c r="K6">
        <v>86095</v>
      </c>
    </row>
    <row r="7" spans="1:11" x14ac:dyDescent="0.3">
      <c r="A7" s="11">
        <v>44891</v>
      </c>
      <c r="B7" s="6">
        <v>84</v>
      </c>
      <c r="C7" s="22">
        <f t="shared" si="0"/>
        <v>-0.47499999999999998</v>
      </c>
      <c r="D7">
        <f>VLOOKUP(A7,profile_visits!A6:B759,2,FALSE)</f>
        <v>786</v>
      </c>
      <c r="E7">
        <f>VLOOKUP(A7,reach!$A$1:$B$754,2,FALSE)</f>
        <v>19326</v>
      </c>
      <c r="J7" s="13" t="s">
        <v>442</v>
      </c>
      <c r="K7">
        <v>6801</v>
      </c>
    </row>
    <row r="8" spans="1:11" x14ac:dyDescent="0.3">
      <c r="A8" s="11">
        <v>44892</v>
      </c>
      <c r="B8" s="6">
        <v>104</v>
      </c>
      <c r="C8" s="22">
        <f t="shared" si="0"/>
        <v>0.23809523809523814</v>
      </c>
      <c r="D8">
        <f>VLOOKUP(A8,profile_visits!A7:B760,2,FALSE)</f>
        <v>333</v>
      </c>
      <c r="E8">
        <f>VLOOKUP(A8,reach!$A$1:$B$754,2,FALSE)</f>
        <v>6687</v>
      </c>
      <c r="J8" s="13" t="s">
        <v>439</v>
      </c>
      <c r="K8">
        <v>119290</v>
      </c>
    </row>
    <row r="9" spans="1:11" x14ac:dyDescent="0.3">
      <c r="A9" s="11">
        <v>44893</v>
      </c>
      <c r="B9" s="6">
        <v>196</v>
      </c>
      <c r="C9" s="22">
        <f t="shared" si="0"/>
        <v>0.88461538461538458</v>
      </c>
      <c r="D9">
        <f>VLOOKUP(A9,profile_visits!A8:B761,2,FALSE)</f>
        <v>784</v>
      </c>
      <c r="E9">
        <f>VLOOKUP(A9,reach!$A$1:$B$754,2,FALSE)</f>
        <v>23559</v>
      </c>
      <c r="G9" s="29" t="s">
        <v>466</v>
      </c>
      <c r="H9" s="23">
        <f>AVERAGE(C3:C438)</f>
        <v>3.4036223744292084E-2</v>
      </c>
    </row>
    <row r="10" spans="1:11" x14ac:dyDescent="0.3">
      <c r="A10" s="11">
        <v>44894</v>
      </c>
      <c r="B10" s="6">
        <v>242</v>
      </c>
      <c r="C10" s="22">
        <f t="shared" si="0"/>
        <v>0.23469387755102034</v>
      </c>
      <c r="D10">
        <f>VLOOKUP(A10,profile_visits!A9:B762,2,FALSE)</f>
        <v>557</v>
      </c>
      <c r="E10">
        <f>VLOOKUP(A10,reach!$A$1:$B$754,2,FALSE)</f>
        <v>15266</v>
      </c>
    </row>
    <row r="11" spans="1:11" ht="43.2" x14ac:dyDescent="0.3">
      <c r="A11" s="11">
        <v>44895</v>
      </c>
      <c r="B11" s="6">
        <v>416</v>
      </c>
      <c r="C11" s="22">
        <f t="shared" si="0"/>
        <v>0.71900826446280997</v>
      </c>
      <c r="D11">
        <f>VLOOKUP(A11,profile_visits!A10:B763,2,FALSE)</f>
        <v>722</v>
      </c>
      <c r="E11">
        <f>VLOOKUP(A11,reach!$A$1:$B$754,2,FALSE)</f>
        <v>24547</v>
      </c>
      <c r="G11" s="24" t="s">
        <v>467</v>
      </c>
    </row>
    <row r="12" spans="1:11" x14ac:dyDescent="0.3">
      <c r="A12" s="11">
        <v>44896</v>
      </c>
      <c r="B12" s="6">
        <v>568</v>
      </c>
      <c r="C12" s="22">
        <f t="shared" si="0"/>
        <v>0.36538461538461542</v>
      </c>
      <c r="D12">
        <f>VLOOKUP(A12,profile_visits!A11:B764,2,FALSE)</f>
        <v>1002</v>
      </c>
      <c r="E12">
        <f>VLOOKUP(A12,reach!$A$1:$B$754,2,FALSE)</f>
        <v>35414</v>
      </c>
    </row>
    <row r="13" spans="1:11" x14ac:dyDescent="0.3">
      <c r="A13" s="11">
        <v>44897</v>
      </c>
      <c r="B13" s="6">
        <v>504</v>
      </c>
      <c r="C13" s="22">
        <f t="shared" si="0"/>
        <v>-0.11267605633802813</v>
      </c>
      <c r="D13">
        <f>VLOOKUP(A13,profile_visits!A12:B765,2,FALSE)</f>
        <v>1024</v>
      </c>
      <c r="E13">
        <f>VLOOKUP(A13,reach!$A$1:$B$754,2,FALSE)</f>
        <v>30583</v>
      </c>
    </row>
    <row r="14" spans="1:11" x14ac:dyDescent="0.3">
      <c r="A14" s="11">
        <v>44898</v>
      </c>
      <c r="B14" s="6">
        <v>421</v>
      </c>
      <c r="C14" s="22">
        <f t="shared" si="0"/>
        <v>-0.16468253968253965</v>
      </c>
      <c r="D14">
        <f>VLOOKUP(A14,profile_visits!A13:B766,2,FALSE)</f>
        <v>875</v>
      </c>
      <c r="E14">
        <f>VLOOKUP(A14,reach!$A$1:$B$754,2,FALSE)</f>
        <v>32112</v>
      </c>
    </row>
    <row r="15" spans="1:11" x14ac:dyDescent="0.3">
      <c r="A15" s="11">
        <v>44899</v>
      </c>
      <c r="B15" s="6">
        <v>475</v>
      </c>
      <c r="C15" s="22">
        <f t="shared" si="0"/>
        <v>0.12826603325415675</v>
      </c>
      <c r="D15">
        <f>VLOOKUP(A15,profile_visits!A14:B767,2,FALSE)</f>
        <v>829</v>
      </c>
      <c r="E15">
        <f>VLOOKUP(A15,reach!$A$1:$B$754,2,FALSE)</f>
        <v>30851</v>
      </c>
    </row>
    <row r="16" spans="1:11" x14ac:dyDescent="0.3">
      <c r="A16" s="11">
        <v>44900</v>
      </c>
      <c r="B16" s="6">
        <v>823</v>
      </c>
      <c r="C16" s="22">
        <f t="shared" si="0"/>
        <v>0.73263157894736852</v>
      </c>
      <c r="D16">
        <f>VLOOKUP(A16,profile_visits!A15:B768,2,FALSE)</f>
        <v>1069</v>
      </c>
      <c r="E16">
        <f>VLOOKUP(A16,reach!$A$1:$B$754,2,FALSE)</f>
        <v>39611</v>
      </c>
    </row>
    <row r="17" spans="1:11" x14ac:dyDescent="0.3">
      <c r="A17" s="11">
        <v>44901</v>
      </c>
      <c r="B17" s="6">
        <v>1418</v>
      </c>
      <c r="C17" s="22">
        <f t="shared" si="0"/>
        <v>0.72296476306196844</v>
      </c>
      <c r="D17">
        <f>VLOOKUP(A17,profile_visits!A16:B769,2,FALSE)</f>
        <v>1399</v>
      </c>
      <c r="E17">
        <f>VLOOKUP(A17,reach!$A$1:$B$754,2,FALSE)</f>
        <v>62370</v>
      </c>
    </row>
    <row r="18" spans="1:11" x14ac:dyDescent="0.3">
      <c r="A18" s="11">
        <v>44902</v>
      </c>
      <c r="B18" s="6">
        <v>1427</v>
      </c>
      <c r="C18" s="22">
        <f t="shared" si="0"/>
        <v>6.3469675599436837E-3</v>
      </c>
      <c r="D18">
        <f>VLOOKUP(A18,profile_visits!A17:B770,2,FALSE)</f>
        <v>1482</v>
      </c>
      <c r="E18">
        <f>VLOOKUP(A18,reach!$A$1:$B$754,2,FALSE)</f>
        <v>66801</v>
      </c>
    </row>
    <row r="19" spans="1:11" x14ac:dyDescent="0.3">
      <c r="A19" s="11">
        <v>44903</v>
      </c>
      <c r="B19" s="6">
        <v>1148</v>
      </c>
      <c r="C19" s="22">
        <f t="shared" si="0"/>
        <v>-0.19551506657323059</v>
      </c>
      <c r="D19">
        <f>VLOOKUP(A19,profile_visits!A18:B771,2,FALSE)</f>
        <v>1287</v>
      </c>
      <c r="E19">
        <f>VLOOKUP(A19,reach!$A$1:$B$754,2,FALSE)</f>
        <v>51602</v>
      </c>
    </row>
    <row r="20" spans="1:11" x14ac:dyDescent="0.3">
      <c r="A20" s="11">
        <v>44904</v>
      </c>
      <c r="B20" s="6">
        <v>738</v>
      </c>
      <c r="C20" s="22">
        <f t="shared" si="0"/>
        <v>-0.3571428571428571</v>
      </c>
      <c r="D20">
        <f>VLOOKUP(A20,profile_visits!A19:B772,2,FALSE)</f>
        <v>985</v>
      </c>
      <c r="E20">
        <f>VLOOKUP(A20,reach!$A$1:$B$754,2,FALSE)</f>
        <v>39309</v>
      </c>
      <c r="J20" s="12" t="s">
        <v>438</v>
      </c>
      <c r="K20" t="s">
        <v>462</v>
      </c>
    </row>
    <row r="21" spans="1:11" x14ac:dyDescent="0.3">
      <c r="A21" s="11">
        <v>44905</v>
      </c>
      <c r="B21" s="6">
        <v>526</v>
      </c>
      <c r="C21" s="22">
        <f t="shared" si="0"/>
        <v>-0.2872628726287263</v>
      </c>
      <c r="D21">
        <f>VLOOKUP(A21,profile_visits!A20:B773,2,FALSE)</f>
        <v>933</v>
      </c>
      <c r="E21">
        <f>VLOOKUP(A21,reach!$A$1:$B$754,2,FALSE)</f>
        <v>39655</v>
      </c>
      <c r="J21" s="13" t="s">
        <v>444</v>
      </c>
    </row>
    <row r="22" spans="1:11" x14ac:dyDescent="0.3">
      <c r="A22" s="11">
        <v>44906</v>
      </c>
      <c r="B22" s="6">
        <v>394</v>
      </c>
      <c r="C22" s="22">
        <f t="shared" si="0"/>
        <v>-0.25095057034220536</v>
      </c>
      <c r="D22">
        <f>VLOOKUP(A22,profile_visits!A21:B774,2,FALSE)</f>
        <v>954</v>
      </c>
      <c r="E22">
        <f>VLOOKUP(A22,reach!$A$1:$B$754,2,FALSE)</f>
        <v>38036</v>
      </c>
      <c r="J22" s="14" t="s">
        <v>441</v>
      </c>
      <c r="K22">
        <v>18213</v>
      </c>
    </row>
    <row r="23" spans="1:11" x14ac:dyDescent="0.3">
      <c r="A23" s="11">
        <v>44907</v>
      </c>
      <c r="B23" s="6">
        <v>379</v>
      </c>
      <c r="C23" s="22">
        <f t="shared" si="0"/>
        <v>-3.8071065989847663E-2</v>
      </c>
      <c r="D23">
        <f>VLOOKUP(A23,profile_visits!A22:B775,2,FALSE)</f>
        <v>825</v>
      </c>
      <c r="E23">
        <f>VLOOKUP(A23,reach!$A$1:$B$754,2,FALSE)</f>
        <v>32650</v>
      </c>
      <c r="J23" s="14" t="s">
        <v>442</v>
      </c>
      <c r="K23">
        <v>6801</v>
      </c>
    </row>
    <row r="24" spans="1:11" x14ac:dyDescent="0.3">
      <c r="A24" s="11">
        <v>44908</v>
      </c>
      <c r="B24" s="6">
        <v>394</v>
      </c>
      <c r="C24" s="22">
        <f t="shared" si="0"/>
        <v>3.9577836411609502E-2</v>
      </c>
      <c r="D24">
        <f>VLOOKUP(A24,profile_visits!A23:B776,2,FALSE)</f>
        <v>726</v>
      </c>
      <c r="E24">
        <f>VLOOKUP(A24,reach!$A$1:$B$754,2,FALSE)</f>
        <v>29979</v>
      </c>
      <c r="J24" s="13" t="s">
        <v>445</v>
      </c>
    </row>
    <row r="25" spans="1:11" x14ac:dyDescent="0.3">
      <c r="A25" s="11">
        <v>44909</v>
      </c>
      <c r="B25" s="6">
        <v>425</v>
      </c>
      <c r="C25" s="22">
        <f t="shared" si="0"/>
        <v>7.8680203045685237E-2</v>
      </c>
      <c r="D25">
        <f>VLOOKUP(A25,profile_visits!A24:B777,2,FALSE)</f>
        <v>706</v>
      </c>
      <c r="E25">
        <f>VLOOKUP(A25,reach!$A$1:$B$754,2,FALSE)</f>
        <v>29539</v>
      </c>
      <c r="J25" s="14" t="s">
        <v>441</v>
      </c>
      <c r="K25">
        <v>25159</v>
      </c>
    </row>
    <row r="26" spans="1:11" x14ac:dyDescent="0.3">
      <c r="A26" s="11">
        <v>44910</v>
      </c>
      <c r="B26" s="6">
        <v>474</v>
      </c>
      <c r="C26" s="22">
        <f t="shared" si="0"/>
        <v>0.11529411764705877</v>
      </c>
      <c r="D26">
        <f>VLOOKUP(A26,profile_visits!A25:B778,2,FALSE)</f>
        <v>1074</v>
      </c>
      <c r="E26">
        <f>VLOOKUP(A26,reach!$A$1:$B$754,2,FALSE)</f>
        <v>49355</v>
      </c>
      <c r="J26" s="13" t="s">
        <v>446</v>
      </c>
    </row>
    <row r="27" spans="1:11" x14ac:dyDescent="0.3">
      <c r="A27" s="11">
        <v>44911</v>
      </c>
      <c r="B27" s="6">
        <v>544</v>
      </c>
      <c r="C27" s="22">
        <f t="shared" si="0"/>
        <v>0.14767932489451474</v>
      </c>
      <c r="D27">
        <f>VLOOKUP(A27,profile_visits!A26:B779,2,FALSE)</f>
        <v>1215</v>
      </c>
      <c r="E27">
        <f>VLOOKUP(A27,reach!$A$1:$B$754,2,FALSE)</f>
        <v>48435</v>
      </c>
      <c r="J27" s="14" t="s">
        <v>441</v>
      </c>
      <c r="K27">
        <v>20383</v>
      </c>
    </row>
    <row r="28" spans="1:11" x14ac:dyDescent="0.3">
      <c r="A28" s="11">
        <v>44912</v>
      </c>
      <c r="B28" s="6">
        <v>640</v>
      </c>
      <c r="C28" s="22">
        <f t="shared" si="0"/>
        <v>0.17647058823529416</v>
      </c>
      <c r="D28">
        <f>VLOOKUP(A28,profile_visits!A27:B780,2,FALSE)</f>
        <v>966</v>
      </c>
      <c r="E28">
        <f>VLOOKUP(A28,reach!$A$1:$B$754,2,FALSE)</f>
        <v>40130</v>
      </c>
      <c r="J28" s="13" t="s">
        <v>447</v>
      </c>
    </row>
    <row r="29" spans="1:11" x14ac:dyDescent="0.3">
      <c r="A29" s="11">
        <v>44913</v>
      </c>
      <c r="B29" s="6">
        <v>699</v>
      </c>
      <c r="C29" s="22">
        <f t="shared" si="0"/>
        <v>9.2187500000000089E-2</v>
      </c>
      <c r="D29">
        <f>VLOOKUP(A29,profile_visits!A28:B781,2,FALSE)</f>
        <v>1290</v>
      </c>
      <c r="E29">
        <f>VLOOKUP(A29,reach!$A$1:$B$754,2,FALSE)</f>
        <v>49953</v>
      </c>
      <c r="J29" s="14" t="s">
        <v>440</v>
      </c>
      <c r="K29">
        <v>26394</v>
      </c>
    </row>
    <row r="30" spans="1:11" x14ac:dyDescent="0.3">
      <c r="A30" s="11">
        <v>44914</v>
      </c>
      <c r="B30" s="6">
        <v>835</v>
      </c>
      <c r="C30" s="22">
        <f t="shared" si="0"/>
        <v>0.19456366237482126</v>
      </c>
      <c r="D30">
        <f>VLOOKUP(A30,profile_visits!A29:B782,2,FALSE)</f>
        <v>1679</v>
      </c>
      <c r="E30">
        <f>VLOOKUP(A30,reach!$A$1:$B$754,2,FALSE)</f>
        <v>75025</v>
      </c>
      <c r="J30" s="14" t="s">
        <v>441</v>
      </c>
      <c r="K30">
        <v>22340</v>
      </c>
    </row>
    <row r="31" spans="1:11" x14ac:dyDescent="0.3">
      <c r="A31" s="11">
        <v>44915</v>
      </c>
      <c r="B31" s="6">
        <v>1069</v>
      </c>
      <c r="C31" s="22">
        <f t="shared" si="0"/>
        <v>0.28023952095808391</v>
      </c>
      <c r="D31">
        <f>VLOOKUP(A31,profile_visits!A30:B783,2,FALSE)</f>
        <v>1852</v>
      </c>
      <c r="E31">
        <f>VLOOKUP(A31,reach!$A$1:$B$754,2,FALSE)</f>
        <v>88250</v>
      </c>
      <c r="J31" s="13" t="s">
        <v>439</v>
      </c>
      <c r="K31">
        <v>119290</v>
      </c>
    </row>
    <row r="32" spans="1:11" x14ac:dyDescent="0.3">
      <c r="A32" s="11">
        <v>44916</v>
      </c>
      <c r="B32" s="6">
        <v>1216</v>
      </c>
      <c r="C32" s="22">
        <f t="shared" si="0"/>
        <v>0.13751169317118794</v>
      </c>
      <c r="D32">
        <f>VLOOKUP(A32,profile_visits!A31:B784,2,FALSE)</f>
        <v>1738</v>
      </c>
      <c r="E32">
        <f>VLOOKUP(A32,reach!$A$1:$B$754,2,FALSE)</f>
        <v>83710</v>
      </c>
    </row>
    <row r="33" spans="1:11" x14ac:dyDescent="0.3">
      <c r="A33" s="11">
        <v>44917</v>
      </c>
      <c r="B33" s="6">
        <v>976</v>
      </c>
      <c r="C33" s="22">
        <f t="shared" si="0"/>
        <v>-0.19736842105263153</v>
      </c>
      <c r="D33">
        <f>VLOOKUP(A33,profile_visits!A32:B785,2,FALSE)</f>
        <v>1624</v>
      </c>
      <c r="E33">
        <f>VLOOKUP(A33,reach!$A$1:$B$754,2,FALSE)</f>
        <v>73061</v>
      </c>
    </row>
    <row r="34" spans="1:11" x14ac:dyDescent="0.3">
      <c r="A34" s="11">
        <v>44918</v>
      </c>
      <c r="B34" s="6">
        <v>998</v>
      </c>
      <c r="C34" s="22">
        <f t="shared" si="0"/>
        <v>2.2540983606557319E-2</v>
      </c>
      <c r="D34">
        <f>VLOOKUP(A34,profile_visits!A33:B786,2,FALSE)</f>
        <v>1342</v>
      </c>
      <c r="E34">
        <f>VLOOKUP(A34,reach!$A$1:$B$754,2,FALSE)</f>
        <v>79516</v>
      </c>
    </row>
    <row r="35" spans="1:11" x14ac:dyDescent="0.3">
      <c r="A35" s="11">
        <v>44919</v>
      </c>
      <c r="B35" s="6">
        <v>893</v>
      </c>
      <c r="C35" s="22">
        <f t="shared" si="0"/>
        <v>-0.10521042084168342</v>
      </c>
      <c r="D35">
        <f>VLOOKUP(A35,profile_visits!A34:B787,2,FALSE)</f>
        <v>1233</v>
      </c>
      <c r="E35">
        <f>VLOOKUP(A35,reach!$A$1:$B$754,2,FALSE)</f>
        <v>68559</v>
      </c>
    </row>
    <row r="36" spans="1:11" x14ac:dyDescent="0.3">
      <c r="A36" s="11">
        <v>44920</v>
      </c>
      <c r="B36" s="6">
        <v>964</v>
      </c>
      <c r="C36" s="22">
        <f t="shared" si="0"/>
        <v>7.950727883538633E-2</v>
      </c>
      <c r="D36">
        <f>VLOOKUP(A36,profile_visits!A35:B788,2,FALSE)</f>
        <v>1271</v>
      </c>
      <c r="E36">
        <f>VLOOKUP(A36,reach!$A$1:$B$754,2,FALSE)</f>
        <v>81265</v>
      </c>
    </row>
    <row r="37" spans="1:11" x14ac:dyDescent="0.3">
      <c r="A37" s="11">
        <v>44921</v>
      </c>
      <c r="B37" s="6">
        <v>1037</v>
      </c>
      <c r="C37" s="22">
        <f t="shared" si="0"/>
        <v>7.5726141078838127E-2</v>
      </c>
      <c r="D37">
        <f>VLOOKUP(A37,profile_visits!A36:B789,2,FALSE)</f>
        <v>1874</v>
      </c>
      <c r="E37">
        <f>VLOOKUP(A37,reach!$A$1:$B$754,2,FALSE)</f>
        <v>87274</v>
      </c>
    </row>
    <row r="38" spans="1:11" x14ac:dyDescent="0.3">
      <c r="A38" s="11">
        <v>44922</v>
      </c>
      <c r="B38" s="6">
        <v>1181</v>
      </c>
      <c r="C38" s="22">
        <f t="shared" si="0"/>
        <v>0.13886210221793638</v>
      </c>
      <c r="D38">
        <f>VLOOKUP(A38,profile_visits!A37:B790,2,FALSE)</f>
        <v>2007</v>
      </c>
      <c r="E38">
        <f>VLOOKUP(A38,reach!$A$1:$B$754,2,FALSE)</f>
        <v>90302</v>
      </c>
    </row>
    <row r="39" spans="1:11" x14ac:dyDescent="0.3">
      <c r="A39" s="11">
        <v>44923</v>
      </c>
      <c r="B39" s="6">
        <v>1149</v>
      </c>
      <c r="C39" s="22">
        <f t="shared" si="0"/>
        <v>-2.7095681625740942E-2</v>
      </c>
      <c r="D39">
        <f>VLOOKUP(A39,profile_visits!A38:B791,2,FALSE)</f>
        <v>1842</v>
      </c>
      <c r="E39">
        <f>VLOOKUP(A39,reach!$A$1:$B$754,2,FALSE)</f>
        <v>89972</v>
      </c>
      <c r="J39" s="12" t="s">
        <v>438</v>
      </c>
      <c r="K39" t="s">
        <v>462</v>
      </c>
    </row>
    <row r="40" spans="1:11" x14ac:dyDescent="0.3">
      <c r="A40" s="11">
        <v>44924</v>
      </c>
      <c r="B40" s="6">
        <v>1018</v>
      </c>
      <c r="C40" s="22">
        <f t="shared" si="0"/>
        <v>-0.11401218450826811</v>
      </c>
      <c r="D40">
        <f>VLOOKUP(A40,profile_visits!A39:B792,2,FALSE)</f>
        <v>1564</v>
      </c>
      <c r="E40">
        <f>VLOOKUP(A40,reach!$A$1:$B$754,2,FALSE)</f>
        <v>73967</v>
      </c>
      <c r="J40" s="13" t="s">
        <v>440</v>
      </c>
    </row>
    <row r="41" spans="1:11" x14ac:dyDescent="0.3">
      <c r="A41" s="11">
        <v>44925</v>
      </c>
      <c r="B41" s="6">
        <v>790</v>
      </c>
      <c r="C41" s="22">
        <f t="shared" si="0"/>
        <v>-0.22396856581532421</v>
      </c>
      <c r="D41">
        <f>VLOOKUP(A41,profile_visits!A40:B793,2,FALSE)</f>
        <v>1467</v>
      </c>
      <c r="E41">
        <f>VLOOKUP(A41,reach!$A$1:$B$754,2,FALSE)</f>
        <v>80209</v>
      </c>
      <c r="J41" s="14" t="s">
        <v>447</v>
      </c>
    </row>
    <row r="42" spans="1:11" x14ac:dyDescent="0.3">
      <c r="A42" s="11">
        <v>44926</v>
      </c>
      <c r="B42" s="6">
        <v>676</v>
      </c>
      <c r="C42" s="22">
        <f t="shared" si="0"/>
        <v>-0.14430379746835442</v>
      </c>
      <c r="D42">
        <f>VLOOKUP(A42,profile_visits!A41:B794,2,FALSE)</f>
        <v>1137</v>
      </c>
      <c r="E42">
        <f>VLOOKUP(A42,reach!$A$1:$B$754,2,FALSE)</f>
        <v>53681</v>
      </c>
      <c r="J42" s="19" t="s">
        <v>458</v>
      </c>
      <c r="K42">
        <v>1595</v>
      </c>
    </row>
    <row r="43" spans="1:11" x14ac:dyDescent="0.3">
      <c r="A43" s="11">
        <v>44927</v>
      </c>
      <c r="B43" s="6">
        <v>619</v>
      </c>
      <c r="C43" s="22">
        <f t="shared" si="0"/>
        <v>-8.4319526627218977E-2</v>
      </c>
      <c r="D43">
        <f>VLOOKUP(A43,profile_visits!A42:B795,2,FALSE)</f>
        <v>1115</v>
      </c>
      <c r="E43">
        <f>VLOOKUP(A43,reach!$A$1:$B$754,2,FALSE)</f>
        <v>46612</v>
      </c>
      <c r="J43" s="19" t="s">
        <v>459</v>
      </c>
      <c r="K43">
        <v>24799</v>
      </c>
    </row>
    <row r="44" spans="1:11" x14ac:dyDescent="0.3">
      <c r="A44" s="11">
        <v>44928</v>
      </c>
      <c r="B44" s="6">
        <v>707</v>
      </c>
      <c r="C44" s="22">
        <f t="shared" si="0"/>
        <v>0.14216478190630055</v>
      </c>
      <c r="D44">
        <f>VLOOKUP(A44,profile_visits!A43:B796,2,FALSE)</f>
        <v>1127</v>
      </c>
      <c r="E44">
        <f>VLOOKUP(A44,reach!$A$1:$B$754,2,FALSE)</f>
        <v>45428</v>
      </c>
      <c r="J44" s="13" t="s">
        <v>441</v>
      </c>
    </row>
    <row r="45" spans="1:11" x14ac:dyDescent="0.3">
      <c r="A45" s="11">
        <v>44929</v>
      </c>
      <c r="B45" s="6">
        <v>721</v>
      </c>
      <c r="C45" s="22">
        <f t="shared" si="0"/>
        <v>1.980198019801982E-2</v>
      </c>
      <c r="D45">
        <f>VLOOKUP(A45,profile_visits!A44:B797,2,FALSE)</f>
        <v>1261</v>
      </c>
      <c r="E45">
        <f>VLOOKUP(A45,reach!$A$1:$B$754,2,FALSE)</f>
        <v>48226</v>
      </c>
      <c r="J45" s="14" t="s">
        <v>444</v>
      </c>
    </row>
    <row r="46" spans="1:11" x14ac:dyDescent="0.3">
      <c r="A46" s="11">
        <v>44930</v>
      </c>
      <c r="B46" s="6">
        <v>637</v>
      </c>
      <c r="C46" s="22">
        <f t="shared" si="0"/>
        <v>-0.11650485436893199</v>
      </c>
      <c r="D46">
        <f>VLOOKUP(A46,profile_visits!A45:B798,2,FALSE)</f>
        <v>972</v>
      </c>
      <c r="E46">
        <f>VLOOKUP(A46,reach!$A$1:$B$754,2,FALSE)</f>
        <v>42266</v>
      </c>
      <c r="J46" s="19" t="s">
        <v>448</v>
      </c>
      <c r="K46">
        <v>9923</v>
      </c>
    </row>
    <row r="47" spans="1:11" x14ac:dyDescent="0.3">
      <c r="A47" s="11">
        <v>44931</v>
      </c>
      <c r="B47" s="6">
        <v>527</v>
      </c>
      <c r="C47" s="22">
        <f t="shared" si="0"/>
        <v>-0.17268445839874413</v>
      </c>
      <c r="D47">
        <f>VLOOKUP(A47,profile_visits!A46:B799,2,FALSE)</f>
        <v>885</v>
      </c>
      <c r="E47">
        <f>VLOOKUP(A47,reach!$A$1:$B$754,2,FALSE)</f>
        <v>34559</v>
      </c>
      <c r="J47" s="19" t="s">
        <v>449</v>
      </c>
      <c r="K47">
        <v>3982</v>
      </c>
    </row>
    <row r="48" spans="1:11" x14ac:dyDescent="0.3">
      <c r="A48" s="11">
        <v>44932</v>
      </c>
      <c r="B48" s="6">
        <v>465</v>
      </c>
      <c r="C48" s="22">
        <f t="shared" si="0"/>
        <v>-0.11764705882352944</v>
      </c>
      <c r="D48">
        <f>VLOOKUP(A48,profile_visits!A47:B800,2,FALSE)</f>
        <v>816</v>
      </c>
      <c r="E48">
        <f>VLOOKUP(A48,reach!$A$1:$B$754,2,FALSE)</f>
        <v>31635</v>
      </c>
      <c r="J48" s="19" t="s">
        <v>450</v>
      </c>
      <c r="K48">
        <v>4308</v>
      </c>
    </row>
    <row r="49" spans="1:11" x14ac:dyDescent="0.3">
      <c r="A49" s="11">
        <v>44933</v>
      </c>
      <c r="B49" s="6">
        <v>484</v>
      </c>
      <c r="C49" s="22">
        <f t="shared" si="0"/>
        <v>4.086021505376336E-2</v>
      </c>
      <c r="D49">
        <f>VLOOKUP(A49,profile_visits!A48:B801,2,FALSE)</f>
        <v>875</v>
      </c>
      <c r="E49">
        <f>VLOOKUP(A49,reach!$A$1:$B$754,2,FALSE)</f>
        <v>31593</v>
      </c>
      <c r="J49" s="14" t="s">
        <v>445</v>
      </c>
    </row>
    <row r="50" spans="1:11" x14ac:dyDescent="0.3">
      <c r="A50" s="11">
        <v>44934</v>
      </c>
      <c r="B50" s="6">
        <v>428</v>
      </c>
      <c r="C50" s="22">
        <f t="shared" si="0"/>
        <v>-0.11570247933884292</v>
      </c>
      <c r="D50">
        <f>VLOOKUP(A50,profile_visits!A49:B802,2,FALSE)</f>
        <v>720</v>
      </c>
      <c r="E50">
        <f>VLOOKUP(A50,reach!$A$1:$B$754,2,FALSE)</f>
        <v>25577</v>
      </c>
      <c r="J50" s="19" t="s">
        <v>451</v>
      </c>
      <c r="K50">
        <v>3321</v>
      </c>
    </row>
    <row r="51" spans="1:11" x14ac:dyDescent="0.3">
      <c r="A51" s="11">
        <v>44935</v>
      </c>
      <c r="B51" s="6">
        <v>340</v>
      </c>
      <c r="C51" s="22">
        <f t="shared" si="0"/>
        <v>-0.20560747663551404</v>
      </c>
      <c r="D51">
        <f>VLOOKUP(A51,profile_visits!A50:B803,2,FALSE)</f>
        <v>658</v>
      </c>
      <c r="E51">
        <f>VLOOKUP(A51,reach!$A$1:$B$754,2,FALSE)</f>
        <v>22213</v>
      </c>
      <c r="J51" s="19" t="s">
        <v>452</v>
      </c>
      <c r="K51">
        <v>12395</v>
      </c>
    </row>
    <row r="52" spans="1:11" x14ac:dyDescent="0.3">
      <c r="A52" s="11">
        <v>44936</v>
      </c>
      <c r="B52" s="6">
        <v>355</v>
      </c>
      <c r="C52" s="22">
        <f t="shared" si="0"/>
        <v>4.4117647058823595E-2</v>
      </c>
      <c r="D52">
        <f>VLOOKUP(A52,profile_visits!A51:B804,2,FALSE)</f>
        <v>624</v>
      </c>
      <c r="E52">
        <f>VLOOKUP(A52,reach!$A$1:$B$754,2,FALSE)</f>
        <v>22909</v>
      </c>
      <c r="J52" s="19" t="s">
        <v>453</v>
      </c>
      <c r="K52">
        <v>9443</v>
      </c>
    </row>
    <row r="53" spans="1:11" x14ac:dyDescent="0.3">
      <c r="A53" s="11">
        <v>44937</v>
      </c>
      <c r="B53" s="6">
        <v>361</v>
      </c>
      <c r="C53" s="22">
        <f t="shared" si="0"/>
        <v>1.6901408450704203E-2</v>
      </c>
      <c r="D53">
        <f>VLOOKUP(A53,profile_visits!A52:B805,2,FALSE)</f>
        <v>634</v>
      </c>
      <c r="E53">
        <f>VLOOKUP(A53,reach!$A$1:$B$754,2,FALSE)</f>
        <v>19496</v>
      </c>
      <c r="J53" s="14" t="s">
        <v>446</v>
      </c>
    </row>
    <row r="54" spans="1:11" x14ac:dyDescent="0.3">
      <c r="A54" s="11">
        <v>44938</v>
      </c>
      <c r="B54" s="6">
        <v>348</v>
      </c>
      <c r="C54" s="22">
        <f t="shared" si="0"/>
        <v>-3.6011080332409962E-2</v>
      </c>
      <c r="D54">
        <f>VLOOKUP(A54,profile_visits!A53:B806,2,FALSE)</f>
        <v>588</v>
      </c>
      <c r="E54">
        <f>VLOOKUP(A54,reach!$A$1:$B$754,2,FALSE)</f>
        <v>20459</v>
      </c>
      <c r="J54" s="19" t="s">
        <v>454</v>
      </c>
      <c r="K54">
        <v>10507</v>
      </c>
    </row>
    <row r="55" spans="1:11" x14ac:dyDescent="0.3">
      <c r="A55" s="11">
        <v>44939</v>
      </c>
      <c r="B55" s="6">
        <v>303</v>
      </c>
      <c r="C55" s="22">
        <f t="shared" si="0"/>
        <v>-0.12931034482758619</v>
      </c>
      <c r="D55">
        <f>VLOOKUP(A55,profile_visits!A54:B807,2,FALSE)</f>
        <v>538</v>
      </c>
      <c r="E55">
        <f>VLOOKUP(A55,reach!$A$1:$B$754,2,FALSE)</f>
        <v>18941</v>
      </c>
      <c r="J55" s="19" t="s">
        <v>455</v>
      </c>
      <c r="K55">
        <v>6408</v>
      </c>
    </row>
    <row r="56" spans="1:11" x14ac:dyDescent="0.3">
      <c r="A56" s="11">
        <v>44940</v>
      </c>
      <c r="B56" s="6">
        <v>327</v>
      </c>
      <c r="C56" s="22">
        <f t="shared" si="0"/>
        <v>7.9207920792079278E-2</v>
      </c>
      <c r="D56">
        <f>VLOOKUP(A56,profile_visits!A55:B808,2,FALSE)</f>
        <v>474</v>
      </c>
      <c r="E56">
        <f>VLOOKUP(A56,reach!$A$1:$B$754,2,FALSE)</f>
        <v>17122</v>
      </c>
      <c r="J56" s="19" t="s">
        <v>456</v>
      </c>
      <c r="K56">
        <v>3468</v>
      </c>
    </row>
    <row r="57" spans="1:11" x14ac:dyDescent="0.3">
      <c r="A57" s="11">
        <v>44941</v>
      </c>
      <c r="B57" s="6">
        <v>264</v>
      </c>
      <c r="C57" s="22">
        <f t="shared" si="0"/>
        <v>-0.19266055045871555</v>
      </c>
      <c r="D57">
        <f>VLOOKUP(A57,profile_visits!A56:B809,2,FALSE)</f>
        <v>564</v>
      </c>
      <c r="E57">
        <f>VLOOKUP(A57,reach!$A$1:$B$754,2,FALSE)</f>
        <v>15259</v>
      </c>
      <c r="J57" s="14" t="s">
        <v>447</v>
      </c>
    </row>
    <row r="58" spans="1:11" x14ac:dyDescent="0.3">
      <c r="A58" s="11">
        <v>44942</v>
      </c>
      <c r="B58" s="6">
        <v>276</v>
      </c>
      <c r="C58" s="22">
        <f t="shared" si="0"/>
        <v>4.5454545454545414E-2</v>
      </c>
      <c r="D58">
        <f>VLOOKUP(A58,profile_visits!A57:B810,2,FALSE)</f>
        <v>842</v>
      </c>
      <c r="E58">
        <f>VLOOKUP(A58,reach!$A$1:$B$754,2,FALSE)</f>
        <v>30096</v>
      </c>
      <c r="J58" s="19" t="s">
        <v>457</v>
      </c>
      <c r="K58">
        <v>4339</v>
      </c>
    </row>
    <row r="59" spans="1:11" x14ac:dyDescent="0.3">
      <c r="A59" s="11">
        <v>44943</v>
      </c>
      <c r="B59" s="6">
        <v>153</v>
      </c>
      <c r="C59" s="22">
        <f t="shared" si="0"/>
        <v>-0.44565217391304346</v>
      </c>
      <c r="D59">
        <f>VLOOKUP(A59,profile_visits!A58:B811,2,FALSE)</f>
        <v>519</v>
      </c>
      <c r="E59">
        <f>VLOOKUP(A59,reach!$A$1:$B$754,2,FALSE)</f>
        <v>16417</v>
      </c>
      <c r="J59" s="19" t="s">
        <v>458</v>
      </c>
      <c r="K59">
        <v>3109</v>
      </c>
    </row>
    <row r="60" spans="1:11" x14ac:dyDescent="0.3">
      <c r="A60" s="11">
        <v>44944</v>
      </c>
      <c r="B60" s="6">
        <v>171</v>
      </c>
      <c r="C60" s="22">
        <f t="shared" si="0"/>
        <v>0.11764705882352944</v>
      </c>
      <c r="D60">
        <f>VLOOKUP(A60,profile_visits!A59:B812,2,FALSE)</f>
        <v>601</v>
      </c>
      <c r="E60">
        <f>VLOOKUP(A60,reach!$A$1:$B$754,2,FALSE)</f>
        <v>35283</v>
      </c>
      <c r="J60" s="19" t="s">
        <v>459</v>
      </c>
      <c r="K60">
        <v>14892</v>
      </c>
    </row>
    <row r="61" spans="1:11" x14ac:dyDescent="0.3">
      <c r="A61" s="11">
        <v>44945</v>
      </c>
      <c r="B61" s="6">
        <v>146</v>
      </c>
      <c r="C61" s="22">
        <f t="shared" si="0"/>
        <v>-0.14619883040935677</v>
      </c>
      <c r="D61">
        <f>VLOOKUP(A61,profile_visits!A60:B813,2,FALSE)</f>
        <v>436</v>
      </c>
      <c r="E61">
        <f>VLOOKUP(A61,reach!$A$1:$B$754,2,FALSE)</f>
        <v>14660</v>
      </c>
      <c r="J61" s="13" t="s">
        <v>442</v>
      </c>
    </row>
    <row r="62" spans="1:11" x14ac:dyDescent="0.3">
      <c r="A62" s="11">
        <v>44946</v>
      </c>
      <c r="B62" s="6">
        <v>178</v>
      </c>
      <c r="C62" s="22">
        <f t="shared" si="0"/>
        <v>0.21917808219178081</v>
      </c>
      <c r="D62">
        <f>VLOOKUP(A62,profile_visits!A61:B814,2,FALSE)</f>
        <v>597</v>
      </c>
      <c r="E62">
        <f>VLOOKUP(A62,reach!$A$1:$B$754,2,FALSE)</f>
        <v>23009</v>
      </c>
      <c r="J62" s="14" t="s">
        <v>444</v>
      </c>
    </row>
    <row r="63" spans="1:11" x14ac:dyDescent="0.3">
      <c r="A63" s="11">
        <v>44947</v>
      </c>
      <c r="B63" s="6">
        <v>173</v>
      </c>
      <c r="C63" s="22">
        <f t="shared" si="0"/>
        <v>-2.8089887640449396E-2</v>
      </c>
      <c r="D63">
        <f>VLOOKUP(A63,profile_visits!A62:B815,2,FALSE)</f>
        <v>609</v>
      </c>
      <c r="E63">
        <f>VLOOKUP(A63,reach!$A$1:$B$754,2,FALSE)</f>
        <v>26388</v>
      </c>
      <c r="J63" s="19" t="s">
        <v>448</v>
      </c>
      <c r="K63">
        <v>6801</v>
      </c>
    </row>
    <row r="64" spans="1:11" x14ac:dyDescent="0.3">
      <c r="A64" s="11">
        <v>44948</v>
      </c>
      <c r="B64" s="6">
        <v>211</v>
      </c>
      <c r="C64" s="22">
        <f t="shared" si="0"/>
        <v>0.21965317919075145</v>
      </c>
      <c r="D64">
        <f>VLOOKUP(A64,profile_visits!A63:B816,2,FALSE)</f>
        <v>928</v>
      </c>
      <c r="E64">
        <f>VLOOKUP(A64,reach!$A$1:$B$754,2,FALSE)</f>
        <v>41960</v>
      </c>
      <c r="J64" s="13" t="s">
        <v>439</v>
      </c>
      <c r="K64">
        <v>119290</v>
      </c>
    </row>
    <row r="65" spans="1:5" x14ac:dyDescent="0.3">
      <c r="A65" s="11">
        <v>44949</v>
      </c>
      <c r="B65" s="6">
        <v>210</v>
      </c>
      <c r="C65" s="22">
        <f t="shared" si="0"/>
        <v>-4.7393364928910442E-3</v>
      </c>
      <c r="D65">
        <f>VLOOKUP(A65,profile_visits!A64:B817,2,FALSE)</f>
        <v>577</v>
      </c>
      <c r="E65">
        <f>VLOOKUP(A65,reach!$A$1:$B$754,2,FALSE)</f>
        <v>18761</v>
      </c>
    </row>
    <row r="66" spans="1:5" x14ac:dyDescent="0.3">
      <c r="A66" s="11">
        <v>44950</v>
      </c>
      <c r="B66" s="6">
        <v>265</v>
      </c>
      <c r="C66" s="22">
        <f t="shared" si="0"/>
        <v>0.26190476190476186</v>
      </c>
      <c r="D66">
        <f>VLOOKUP(A66,profile_visits!A65:B818,2,FALSE)</f>
        <v>855</v>
      </c>
      <c r="E66">
        <f>VLOOKUP(A66,reach!$A$1:$B$754,2,FALSE)</f>
        <v>47536</v>
      </c>
    </row>
    <row r="67" spans="1:5" x14ac:dyDescent="0.3">
      <c r="A67" s="11">
        <v>44951</v>
      </c>
      <c r="B67" s="6">
        <v>178</v>
      </c>
      <c r="C67" s="22">
        <f t="shared" si="0"/>
        <v>-0.32830188679245287</v>
      </c>
      <c r="D67">
        <f>VLOOKUP(A67,profile_visits!A66:B819,2,FALSE)</f>
        <v>558</v>
      </c>
      <c r="E67">
        <f>VLOOKUP(A67,reach!$A$1:$B$754,2,FALSE)</f>
        <v>22538</v>
      </c>
    </row>
    <row r="68" spans="1:5" x14ac:dyDescent="0.3">
      <c r="A68" s="11">
        <v>44952</v>
      </c>
      <c r="B68" s="6">
        <v>177</v>
      </c>
      <c r="C68" s="22">
        <f t="shared" ref="C68:C131" si="1">B68/B67-1</f>
        <v>-5.6179775280899014E-3</v>
      </c>
      <c r="D68">
        <f>VLOOKUP(A68,profile_visits!A67:B820,2,FALSE)</f>
        <v>628</v>
      </c>
      <c r="E68">
        <f>VLOOKUP(A68,reach!$A$1:$B$754,2,FALSE)</f>
        <v>32494</v>
      </c>
    </row>
    <row r="69" spans="1:5" x14ac:dyDescent="0.3">
      <c r="A69" s="11">
        <v>44953</v>
      </c>
      <c r="B69" s="6">
        <v>144</v>
      </c>
      <c r="C69" s="22">
        <f t="shared" si="1"/>
        <v>-0.18644067796610164</v>
      </c>
      <c r="D69">
        <f>VLOOKUP(A69,profile_visits!A68:B821,2,FALSE)</f>
        <v>436</v>
      </c>
      <c r="E69">
        <f>VLOOKUP(A69,reach!$A$1:$B$754,2,FALSE)</f>
        <v>16880</v>
      </c>
    </row>
    <row r="70" spans="1:5" x14ac:dyDescent="0.3">
      <c r="A70" s="11">
        <v>44954</v>
      </c>
      <c r="B70" s="6">
        <v>176</v>
      </c>
      <c r="C70" s="22">
        <f t="shared" si="1"/>
        <v>0.22222222222222232</v>
      </c>
      <c r="D70">
        <f>VLOOKUP(A70,profile_visits!A69:B822,2,FALSE)</f>
        <v>533</v>
      </c>
      <c r="E70">
        <f>VLOOKUP(A70,reach!$A$1:$B$754,2,FALSE)</f>
        <v>27016</v>
      </c>
    </row>
    <row r="71" spans="1:5" x14ac:dyDescent="0.3">
      <c r="A71" s="11">
        <v>44955</v>
      </c>
      <c r="B71" s="6">
        <v>187</v>
      </c>
      <c r="C71" s="22">
        <f t="shared" si="1"/>
        <v>6.25E-2</v>
      </c>
      <c r="D71">
        <f>VLOOKUP(A71,profile_visits!A70:B823,2,FALSE)</f>
        <v>503</v>
      </c>
      <c r="E71">
        <f>VLOOKUP(A71,reach!$A$1:$B$754,2,FALSE)</f>
        <v>17937</v>
      </c>
    </row>
    <row r="72" spans="1:5" x14ac:dyDescent="0.3">
      <c r="A72" s="11">
        <v>44956</v>
      </c>
      <c r="B72" s="6">
        <v>218</v>
      </c>
      <c r="C72" s="22">
        <f t="shared" si="1"/>
        <v>0.16577540106951871</v>
      </c>
      <c r="D72">
        <f>VLOOKUP(A72,profile_visits!A71:B824,2,FALSE)</f>
        <v>738</v>
      </c>
      <c r="E72">
        <f>VLOOKUP(A72,reach!$A$1:$B$754,2,FALSE)</f>
        <v>36689</v>
      </c>
    </row>
    <row r="73" spans="1:5" x14ac:dyDescent="0.3">
      <c r="A73" s="11">
        <v>44957</v>
      </c>
      <c r="B73" s="6">
        <v>174</v>
      </c>
      <c r="C73" s="22">
        <f t="shared" si="1"/>
        <v>-0.20183486238532111</v>
      </c>
      <c r="D73">
        <f>VLOOKUP(A73,profile_visits!A72:B825,2,FALSE)</f>
        <v>441</v>
      </c>
      <c r="E73">
        <f>VLOOKUP(A73,reach!$A$1:$B$754,2,FALSE)</f>
        <v>14542</v>
      </c>
    </row>
    <row r="74" spans="1:5" x14ac:dyDescent="0.3">
      <c r="A74" s="11">
        <v>44958</v>
      </c>
      <c r="B74" s="6">
        <v>165</v>
      </c>
      <c r="C74" s="22">
        <f t="shared" si="1"/>
        <v>-5.1724137931034475E-2</v>
      </c>
      <c r="D74">
        <f>VLOOKUP(A74,profile_visits!A73:B826,2,FALSE)</f>
        <v>492</v>
      </c>
      <c r="E74">
        <f>VLOOKUP(A74,reach!$A$1:$B$754,2,FALSE)</f>
        <v>18567</v>
      </c>
    </row>
    <row r="75" spans="1:5" x14ac:dyDescent="0.3">
      <c r="A75" s="11">
        <v>44959</v>
      </c>
      <c r="B75" s="6">
        <v>184</v>
      </c>
      <c r="C75" s="22">
        <f t="shared" si="1"/>
        <v>0.11515151515151523</v>
      </c>
      <c r="D75">
        <f>VLOOKUP(A75,profile_visits!A74:B827,2,FALSE)</f>
        <v>469</v>
      </c>
      <c r="E75">
        <f>VLOOKUP(A75,reach!$A$1:$B$754,2,FALSE)</f>
        <v>14265</v>
      </c>
    </row>
    <row r="76" spans="1:5" x14ac:dyDescent="0.3">
      <c r="A76" s="11">
        <v>44960</v>
      </c>
      <c r="B76" s="6">
        <v>155</v>
      </c>
      <c r="C76" s="22">
        <f t="shared" si="1"/>
        <v>-0.15760869565217395</v>
      </c>
      <c r="D76">
        <f>VLOOKUP(A76,profile_visits!A75:B828,2,FALSE)</f>
        <v>433</v>
      </c>
      <c r="E76">
        <f>VLOOKUP(A76,reach!$A$1:$B$754,2,FALSE)</f>
        <v>16450</v>
      </c>
    </row>
    <row r="77" spans="1:5" x14ac:dyDescent="0.3">
      <c r="A77" s="11">
        <v>44961</v>
      </c>
      <c r="B77" s="6">
        <v>170</v>
      </c>
      <c r="C77" s="22">
        <f t="shared" si="1"/>
        <v>9.6774193548387011E-2</v>
      </c>
      <c r="D77">
        <f>VLOOKUP(A77,profile_visits!A76:B829,2,FALSE)</f>
        <v>426</v>
      </c>
      <c r="E77">
        <f>VLOOKUP(A77,reach!$A$1:$B$754,2,FALSE)</f>
        <v>16016</v>
      </c>
    </row>
    <row r="78" spans="1:5" x14ac:dyDescent="0.3">
      <c r="A78" s="11">
        <v>44962</v>
      </c>
      <c r="B78" s="6">
        <v>162</v>
      </c>
      <c r="C78" s="22">
        <f t="shared" si="1"/>
        <v>-4.705882352941182E-2</v>
      </c>
      <c r="D78">
        <f>VLOOKUP(A78,profile_visits!A77:B830,2,FALSE)</f>
        <v>435</v>
      </c>
      <c r="E78">
        <f>VLOOKUP(A78,reach!$A$1:$B$754,2,FALSE)</f>
        <v>15320</v>
      </c>
    </row>
    <row r="79" spans="1:5" x14ac:dyDescent="0.3">
      <c r="A79" s="11">
        <v>44963</v>
      </c>
      <c r="B79" s="6">
        <v>153</v>
      </c>
      <c r="C79" s="22">
        <f t="shared" si="1"/>
        <v>-5.555555555555558E-2</v>
      </c>
      <c r="D79">
        <f>VLOOKUP(A79,profile_visits!A78:B831,2,FALSE)</f>
        <v>399</v>
      </c>
      <c r="E79">
        <f>VLOOKUP(A79,reach!$A$1:$B$754,2,FALSE)</f>
        <v>13084</v>
      </c>
    </row>
    <row r="80" spans="1:5" x14ac:dyDescent="0.3">
      <c r="A80" s="11">
        <v>44964</v>
      </c>
      <c r="B80" s="6">
        <v>152</v>
      </c>
      <c r="C80" s="22">
        <f t="shared" si="1"/>
        <v>-6.5359477124182774E-3</v>
      </c>
      <c r="D80">
        <f>VLOOKUP(A80,profile_visits!A79:B832,2,FALSE)</f>
        <v>378</v>
      </c>
      <c r="E80">
        <f>VLOOKUP(A80,reach!$A$1:$B$754,2,FALSE)</f>
        <v>12947</v>
      </c>
    </row>
    <row r="81" spans="1:5" x14ac:dyDescent="0.3">
      <c r="A81" s="11">
        <v>44965</v>
      </c>
      <c r="B81" s="6">
        <v>185</v>
      </c>
      <c r="C81" s="22">
        <f t="shared" si="1"/>
        <v>0.21710526315789469</v>
      </c>
      <c r="D81">
        <f>VLOOKUP(A81,profile_visits!A80:B833,2,FALSE)</f>
        <v>497</v>
      </c>
      <c r="E81">
        <f>VLOOKUP(A81,reach!$A$1:$B$754,2,FALSE)</f>
        <v>24953</v>
      </c>
    </row>
    <row r="82" spans="1:5" x14ac:dyDescent="0.3">
      <c r="A82" s="11">
        <v>44966</v>
      </c>
      <c r="B82" s="6">
        <v>148</v>
      </c>
      <c r="C82" s="22">
        <f t="shared" si="1"/>
        <v>-0.19999999999999996</v>
      </c>
      <c r="D82">
        <f>VLOOKUP(A82,profile_visits!A81:B834,2,FALSE)</f>
        <v>356</v>
      </c>
      <c r="E82">
        <f>VLOOKUP(A82,reach!$A$1:$B$754,2,FALSE)</f>
        <v>14073</v>
      </c>
    </row>
    <row r="83" spans="1:5" x14ac:dyDescent="0.3">
      <c r="A83" s="11">
        <v>44967</v>
      </c>
      <c r="B83" s="6">
        <v>113</v>
      </c>
      <c r="C83" s="22">
        <f t="shared" si="1"/>
        <v>-0.23648648648648651</v>
      </c>
      <c r="D83">
        <f>VLOOKUP(A83,profile_visits!A82:B835,2,FALSE)</f>
        <v>272</v>
      </c>
      <c r="E83">
        <f>VLOOKUP(A83,reach!$A$1:$B$754,2,FALSE)</f>
        <v>5135</v>
      </c>
    </row>
    <row r="84" spans="1:5" x14ac:dyDescent="0.3">
      <c r="A84" s="11">
        <v>44968</v>
      </c>
      <c r="B84" s="6">
        <v>122</v>
      </c>
      <c r="C84" s="22">
        <f t="shared" si="1"/>
        <v>7.9646017699114946E-2</v>
      </c>
      <c r="D84">
        <f>VLOOKUP(A84,profile_visits!A83:B836,2,FALSE)</f>
        <v>370</v>
      </c>
      <c r="E84">
        <f>VLOOKUP(A84,reach!$A$1:$B$754,2,FALSE)</f>
        <v>10927</v>
      </c>
    </row>
    <row r="85" spans="1:5" x14ac:dyDescent="0.3">
      <c r="A85" s="11">
        <v>44969</v>
      </c>
      <c r="B85" s="6">
        <v>123</v>
      </c>
      <c r="C85" s="22">
        <f t="shared" si="1"/>
        <v>8.1967213114753079E-3</v>
      </c>
      <c r="D85">
        <f>VLOOKUP(A85,profile_visits!A84:B837,2,FALSE)</f>
        <v>464</v>
      </c>
      <c r="E85">
        <f>VLOOKUP(A85,reach!$A$1:$B$754,2,FALSE)</f>
        <v>13279</v>
      </c>
    </row>
    <row r="86" spans="1:5" x14ac:dyDescent="0.3">
      <c r="A86" s="11">
        <v>44970</v>
      </c>
      <c r="B86" s="6">
        <v>124</v>
      </c>
      <c r="C86" s="22">
        <f t="shared" si="1"/>
        <v>8.1300813008129413E-3</v>
      </c>
      <c r="D86">
        <f>VLOOKUP(A86,profile_visits!A85:B838,2,FALSE)</f>
        <v>339</v>
      </c>
      <c r="E86">
        <f>VLOOKUP(A86,reach!$A$1:$B$754,2,FALSE)</f>
        <v>7768</v>
      </c>
    </row>
    <row r="87" spans="1:5" x14ac:dyDescent="0.3">
      <c r="A87" s="11">
        <v>44971</v>
      </c>
      <c r="B87" s="6">
        <v>114</v>
      </c>
      <c r="C87" s="22">
        <f t="shared" si="1"/>
        <v>-8.064516129032262E-2</v>
      </c>
      <c r="D87">
        <f>VLOOKUP(A87,profile_visits!A86:B839,2,FALSE)</f>
        <v>338</v>
      </c>
      <c r="E87">
        <f>VLOOKUP(A87,reach!$A$1:$B$754,2,FALSE)</f>
        <v>9803</v>
      </c>
    </row>
    <row r="88" spans="1:5" x14ac:dyDescent="0.3">
      <c r="A88" s="11">
        <v>44972</v>
      </c>
      <c r="B88" s="6">
        <v>119</v>
      </c>
      <c r="C88" s="22">
        <f t="shared" si="1"/>
        <v>4.3859649122806932E-2</v>
      </c>
      <c r="D88">
        <f>VLOOKUP(A88,profile_visits!A87:B840,2,FALSE)</f>
        <v>446</v>
      </c>
      <c r="E88">
        <f>VLOOKUP(A88,reach!$A$1:$B$754,2,FALSE)</f>
        <v>14248</v>
      </c>
    </row>
    <row r="89" spans="1:5" x14ac:dyDescent="0.3">
      <c r="A89" s="11">
        <v>44973</v>
      </c>
      <c r="B89" s="6">
        <v>147</v>
      </c>
      <c r="C89" s="22">
        <f t="shared" si="1"/>
        <v>0.23529411764705888</v>
      </c>
      <c r="D89">
        <f>VLOOKUP(A89,profile_visits!A88:B841,2,FALSE)</f>
        <v>446</v>
      </c>
      <c r="E89">
        <f>VLOOKUP(A89,reach!$A$1:$B$754,2,FALSE)</f>
        <v>11959</v>
      </c>
    </row>
    <row r="90" spans="1:5" x14ac:dyDescent="0.3">
      <c r="A90" s="11">
        <v>44974</v>
      </c>
      <c r="B90" s="6">
        <v>130</v>
      </c>
      <c r="C90" s="22">
        <f t="shared" si="1"/>
        <v>-0.11564625850340138</v>
      </c>
      <c r="D90">
        <f>VLOOKUP(A90,profile_visits!A89:B842,2,FALSE)</f>
        <v>318</v>
      </c>
      <c r="E90">
        <f>VLOOKUP(A90,reach!$A$1:$B$754,2,FALSE)</f>
        <v>7123</v>
      </c>
    </row>
    <row r="91" spans="1:5" x14ac:dyDescent="0.3">
      <c r="A91" s="11">
        <v>44975</v>
      </c>
      <c r="B91" s="6">
        <v>103</v>
      </c>
      <c r="C91" s="22">
        <f t="shared" si="1"/>
        <v>-0.20769230769230773</v>
      </c>
      <c r="D91">
        <f>VLOOKUP(A91,profile_visits!A90:B843,2,FALSE)</f>
        <v>313</v>
      </c>
      <c r="E91">
        <f>VLOOKUP(A91,reach!$A$1:$B$754,2,FALSE)</f>
        <v>8088</v>
      </c>
    </row>
    <row r="92" spans="1:5" x14ac:dyDescent="0.3">
      <c r="A92" s="11">
        <v>44976</v>
      </c>
      <c r="B92" s="6">
        <v>113</v>
      </c>
      <c r="C92" s="22">
        <f t="shared" si="1"/>
        <v>9.7087378640776656E-2</v>
      </c>
      <c r="D92">
        <f>VLOOKUP(A92,profile_visits!A91:B844,2,FALSE)</f>
        <v>283</v>
      </c>
      <c r="E92">
        <f>VLOOKUP(A92,reach!$A$1:$B$754,2,FALSE)</f>
        <v>6175</v>
      </c>
    </row>
    <row r="93" spans="1:5" x14ac:dyDescent="0.3">
      <c r="A93" s="11">
        <v>44977</v>
      </c>
      <c r="B93" s="6">
        <v>123</v>
      </c>
      <c r="C93" s="22">
        <f t="shared" si="1"/>
        <v>8.8495575221238854E-2</v>
      </c>
      <c r="D93">
        <f>VLOOKUP(A93,profile_visits!A92:B845,2,FALSE)</f>
        <v>317</v>
      </c>
      <c r="E93">
        <f>VLOOKUP(A93,reach!$A$1:$B$754,2,FALSE)</f>
        <v>8274</v>
      </c>
    </row>
    <row r="94" spans="1:5" x14ac:dyDescent="0.3">
      <c r="A94" s="11">
        <v>44978</v>
      </c>
      <c r="B94" s="6">
        <v>136</v>
      </c>
      <c r="C94" s="22">
        <f t="shared" si="1"/>
        <v>0.10569105691056913</v>
      </c>
      <c r="D94">
        <f>VLOOKUP(A94,profile_visits!A93:B846,2,FALSE)</f>
        <v>354</v>
      </c>
      <c r="E94">
        <f>VLOOKUP(A94,reach!$A$1:$B$754,2,FALSE)</f>
        <v>8569</v>
      </c>
    </row>
    <row r="95" spans="1:5" x14ac:dyDescent="0.3">
      <c r="A95" s="11">
        <v>44979</v>
      </c>
      <c r="B95" s="6">
        <v>197</v>
      </c>
      <c r="C95" s="22">
        <f t="shared" si="1"/>
        <v>0.44852941176470584</v>
      </c>
      <c r="D95">
        <f>VLOOKUP(A95,profile_visits!A94:B847,2,FALSE)</f>
        <v>462</v>
      </c>
      <c r="E95">
        <f>VLOOKUP(A95,reach!$A$1:$B$754,2,FALSE)</f>
        <v>14626</v>
      </c>
    </row>
    <row r="96" spans="1:5" x14ac:dyDescent="0.3">
      <c r="A96" s="11">
        <v>44980</v>
      </c>
      <c r="B96" s="6">
        <v>167</v>
      </c>
      <c r="C96" s="22">
        <f t="shared" si="1"/>
        <v>-0.15228426395939088</v>
      </c>
      <c r="D96">
        <f>VLOOKUP(A96,profile_visits!A95:B848,2,FALSE)</f>
        <v>375</v>
      </c>
      <c r="E96">
        <f>VLOOKUP(A96,reach!$A$1:$B$754,2,FALSE)</f>
        <v>12427</v>
      </c>
    </row>
    <row r="97" spans="1:5" x14ac:dyDescent="0.3">
      <c r="A97" s="11">
        <v>44981</v>
      </c>
      <c r="B97" s="6">
        <v>118</v>
      </c>
      <c r="C97" s="22">
        <f t="shared" si="1"/>
        <v>-0.29341317365269459</v>
      </c>
      <c r="D97">
        <f>VLOOKUP(A97,profile_visits!A96:B849,2,FALSE)</f>
        <v>258</v>
      </c>
      <c r="E97">
        <f>VLOOKUP(A97,reach!$A$1:$B$754,2,FALSE)</f>
        <v>5799</v>
      </c>
    </row>
    <row r="98" spans="1:5" x14ac:dyDescent="0.3">
      <c r="A98" s="11">
        <v>44982</v>
      </c>
      <c r="B98" s="6">
        <v>143</v>
      </c>
      <c r="C98" s="22">
        <f t="shared" si="1"/>
        <v>0.21186440677966112</v>
      </c>
      <c r="D98">
        <f>VLOOKUP(A98,profile_visits!A97:B850,2,FALSE)</f>
        <v>444</v>
      </c>
      <c r="E98">
        <f>VLOOKUP(A98,reach!$A$1:$B$754,2,FALSE)</f>
        <v>14537</v>
      </c>
    </row>
    <row r="99" spans="1:5" x14ac:dyDescent="0.3">
      <c r="A99" s="11">
        <v>44983</v>
      </c>
      <c r="B99" s="6">
        <v>157</v>
      </c>
      <c r="C99" s="22">
        <f t="shared" si="1"/>
        <v>9.7902097902097918E-2</v>
      </c>
      <c r="D99">
        <f>VLOOKUP(A99,profile_visits!A98:B851,2,FALSE)</f>
        <v>627</v>
      </c>
      <c r="E99">
        <f>VLOOKUP(A99,reach!$A$1:$B$754,2,FALSE)</f>
        <v>13187</v>
      </c>
    </row>
    <row r="100" spans="1:5" x14ac:dyDescent="0.3">
      <c r="A100" s="11">
        <v>44984</v>
      </c>
      <c r="B100" s="6">
        <v>125</v>
      </c>
      <c r="C100" s="22">
        <f t="shared" si="1"/>
        <v>-0.20382165605095537</v>
      </c>
      <c r="D100">
        <f>VLOOKUP(A100,profile_visits!A99:B852,2,FALSE)</f>
        <v>465</v>
      </c>
      <c r="E100">
        <f>VLOOKUP(A100,reach!$A$1:$B$754,2,FALSE)</f>
        <v>12025</v>
      </c>
    </row>
    <row r="101" spans="1:5" x14ac:dyDescent="0.3">
      <c r="A101" s="11">
        <v>44985</v>
      </c>
      <c r="B101" s="6">
        <v>134</v>
      </c>
      <c r="C101" s="22">
        <f t="shared" si="1"/>
        <v>7.2000000000000064E-2</v>
      </c>
      <c r="D101">
        <f>VLOOKUP(A101,profile_visits!A100:B853,2,FALSE)</f>
        <v>406</v>
      </c>
      <c r="E101">
        <f>VLOOKUP(A101,reach!$A$1:$B$754,2,FALSE)</f>
        <v>9454</v>
      </c>
    </row>
    <row r="102" spans="1:5" x14ac:dyDescent="0.3">
      <c r="A102" s="11">
        <v>44986</v>
      </c>
      <c r="B102" s="6">
        <v>148</v>
      </c>
      <c r="C102" s="22">
        <f t="shared" si="1"/>
        <v>0.10447761194029859</v>
      </c>
      <c r="D102">
        <f>VLOOKUP(A102,profile_visits!A101:B854,2,FALSE)</f>
        <v>1015</v>
      </c>
      <c r="E102">
        <f>VLOOKUP(A102,reach!$A$1:$B$754,2,FALSE)</f>
        <v>45333</v>
      </c>
    </row>
    <row r="103" spans="1:5" x14ac:dyDescent="0.3">
      <c r="A103" s="11">
        <v>44987</v>
      </c>
      <c r="B103" s="6">
        <v>148</v>
      </c>
      <c r="C103" s="22">
        <f t="shared" si="1"/>
        <v>0</v>
      </c>
      <c r="D103">
        <f>VLOOKUP(A103,profile_visits!A102:B855,2,FALSE)</f>
        <v>642</v>
      </c>
      <c r="E103">
        <f>VLOOKUP(A103,reach!$A$1:$B$754,2,FALSE)</f>
        <v>25792</v>
      </c>
    </row>
    <row r="104" spans="1:5" x14ac:dyDescent="0.3">
      <c r="A104" s="11">
        <v>44988</v>
      </c>
      <c r="B104" s="6">
        <v>125</v>
      </c>
      <c r="C104" s="22">
        <f t="shared" si="1"/>
        <v>-0.15540540540540537</v>
      </c>
      <c r="D104">
        <f>VLOOKUP(A104,profile_visits!A103:B856,2,FALSE)</f>
        <v>630</v>
      </c>
      <c r="E104">
        <f>VLOOKUP(A104,reach!$A$1:$B$754,2,FALSE)</f>
        <v>30247</v>
      </c>
    </row>
    <row r="105" spans="1:5" x14ac:dyDescent="0.3">
      <c r="A105" s="11">
        <v>44989</v>
      </c>
      <c r="B105" s="6">
        <v>115</v>
      </c>
      <c r="C105" s="22">
        <f t="shared" si="1"/>
        <v>-7.999999999999996E-2</v>
      </c>
      <c r="D105">
        <f>VLOOKUP(A105,profile_visits!A104:B857,2,FALSE)</f>
        <v>542</v>
      </c>
      <c r="E105">
        <f>VLOOKUP(A105,reach!$A$1:$B$754,2,FALSE)</f>
        <v>21611</v>
      </c>
    </row>
    <row r="106" spans="1:5" x14ac:dyDescent="0.3">
      <c r="A106" s="11">
        <v>44990</v>
      </c>
      <c r="B106" s="6">
        <v>113</v>
      </c>
      <c r="C106" s="22">
        <f t="shared" si="1"/>
        <v>-1.7391304347826098E-2</v>
      </c>
      <c r="D106">
        <f>VLOOKUP(A106,profile_visits!A105:B858,2,FALSE)</f>
        <v>545</v>
      </c>
      <c r="E106">
        <f>VLOOKUP(A106,reach!$A$1:$B$754,2,FALSE)</f>
        <v>21416</v>
      </c>
    </row>
    <row r="107" spans="1:5" x14ac:dyDescent="0.3">
      <c r="A107" s="11">
        <v>44991</v>
      </c>
      <c r="B107" s="6">
        <v>118</v>
      </c>
      <c r="C107" s="22">
        <f t="shared" si="1"/>
        <v>4.4247787610619538E-2</v>
      </c>
      <c r="D107">
        <f>VLOOKUP(A107,profile_visits!A106:B859,2,FALSE)</f>
        <v>491</v>
      </c>
      <c r="E107">
        <f>VLOOKUP(A107,reach!$A$1:$B$754,2,FALSE)</f>
        <v>18954</v>
      </c>
    </row>
    <row r="108" spans="1:5" x14ac:dyDescent="0.3">
      <c r="A108" s="11">
        <v>44992</v>
      </c>
      <c r="B108" s="6">
        <v>145</v>
      </c>
      <c r="C108" s="22">
        <f t="shared" si="1"/>
        <v>0.22881355932203395</v>
      </c>
      <c r="D108">
        <f>VLOOKUP(A108,profile_visits!A107:B860,2,FALSE)</f>
        <v>546</v>
      </c>
      <c r="E108">
        <f>VLOOKUP(A108,reach!$A$1:$B$754,2,FALSE)</f>
        <v>19478</v>
      </c>
    </row>
    <row r="109" spans="1:5" x14ac:dyDescent="0.3">
      <c r="A109" s="11">
        <v>44993</v>
      </c>
      <c r="B109" s="6">
        <v>136</v>
      </c>
      <c r="C109" s="22">
        <f t="shared" si="1"/>
        <v>-6.2068965517241392E-2</v>
      </c>
      <c r="D109">
        <f>VLOOKUP(A109,profile_visits!A108:B861,2,FALSE)</f>
        <v>451</v>
      </c>
      <c r="E109">
        <f>VLOOKUP(A109,reach!$A$1:$B$754,2,FALSE)</f>
        <v>14656</v>
      </c>
    </row>
    <row r="110" spans="1:5" x14ac:dyDescent="0.3">
      <c r="A110" s="11">
        <v>44994</v>
      </c>
      <c r="B110" s="6">
        <v>144</v>
      </c>
      <c r="C110" s="22">
        <f t="shared" si="1"/>
        <v>5.8823529411764719E-2</v>
      </c>
      <c r="D110">
        <f>VLOOKUP(A110,profile_visits!A109:B862,2,FALSE)</f>
        <v>650</v>
      </c>
      <c r="E110">
        <f>VLOOKUP(A110,reach!$A$1:$B$754,2,FALSE)</f>
        <v>17568</v>
      </c>
    </row>
    <row r="111" spans="1:5" x14ac:dyDescent="0.3">
      <c r="A111" s="11">
        <v>44995</v>
      </c>
      <c r="B111" s="6">
        <v>185</v>
      </c>
      <c r="C111" s="22">
        <f t="shared" si="1"/>
        <v>0.28472222222222232</v>
      </c>
      <c r="D111">
        <f>VLOOKUP(A111,profile_visits!A110:B863,2,FALSE)</f>
        <v>637</v>
      </c>
      <c r="E111">
        <f>VLOOKUP(A111,reach!$A$1:$B$754,2,FALSE)</f>
        <v>31855</v>
      </c>
    </row>
    <row r="112" spans="1:5" x14ac:dyDescent="0.3">
      <c r="A112" s="11">
        <v>44996</v>
      </c>
      <c r="B112" s="6">
        <v>158</v>
      </c>
      <c r="C112" s="22">
        <f t="shared" si="1"/>
        <v>-0.1459459459459459</v>
      </c>
      <c r="D112">
        <f>VLOOKUP(A112,profile_visits!A111:B864,2,FALSE)</f>
        <v>488</v>
      </c>
      <c r="E112">
        <f>VLOOKUP(A112,reach!$A$1:$B$754,2,FALSE)</f>
        <v>22575</v>
      </c>
    </row>
    <row r="113" spans="1:5" x14ac:dyDescent="0.3">
      <c r="A113" s="11">
        <v>44997</v>
      </c>
      <c r="B113" s="6">
        <v>134</v>
      </c>
      <c r="C113" s="22">
        <f t="shared" si="1"/>
        <v>-0.15189873417721522</v>
      </c>
      <c r="D113">
        <f>VLOOKUP(A113,profile_visits!A112:B865,2,FALSE)</f>
        <v>362</v>
      </c>
      <c r="E113">
        <f>VLOOKUP(A113,reach!$A$1:$B$754,2,FALSE)</f>
        <v>9970</v>
      </c>
    </row>
    <row r="114" spans="1:5" x14ac:dyDescent="0.3">
      <c r="A114" s="11">
        <v>44998</v>
      </c>
      <c r="B114" s="6">
        <v>151</v>
      </c>
      <c r="C114" s="22">
        <f t="shared" si="1"/>
        <v>0.12686567164179108</v>
      </c>
      <c r="D114">
        <f>VLOOKUP(A114,profile_visits!A113:B866,2,FALSE)</f>
        <v>559</v>
      </c>
      <c r="E114">
        <f>VLOOKUP(A114,reach!$A$1:$B$754,2,FALSE)</f>
        <v>19647</v>
      </c>
    </row>
    <row r="115" spans="1:5" x14ac:dyDescent="0.3">
      <c r="A115" s="11">
        <v>44999</v>
      </c>
      <c r="B115" s="6">
        <v>135</v>
      </c>
      <c r="C115" s="22">
        <f t="shared" si="1"/>
        <v>-0.10596026490066224</v>
      </c>
      <c r="D115">
        <f>VLOOKUP(A115,profile_visits!A114:B867,2,FALSE)</f>
        <v>536</v>
      </c>
      <c r="E115">
        <f>VLOOKUP(A115,reach!$A$1:$B$754,2,FALSE)</f>
        <v>11301</v>
      </c>
    </row>
    <row r="116" spans="1:5" x14ac:dyDescent="0.3">
      <c r="A116" s="11">
        <v>45000</v>
      </c>
      <c r="B116" s="6">
        <v>177</v>
      </c>
      <c r="C116" s="22">
        <f t="shared" si="1"/>
        <v>0.31111111111111112</v>
      </c>
      <c r="D116">
        <f>VLOOKUP(A116,profile_visits!A115:B868,2,FALSE)</f>
        <v>921</v>
      </c>
      <c r="E116">
        <f>VLOOKUP(A116,reach!$A$1:$B$754,2,FALSE)</f>
        <v>39830</v>
      </c>
    </row>
    <row r="117" spans="1:5" x14ac:dyDescent="0.3">
      <c r="A117" s="11">
        <v>45001</v>
      </c>
      <c r="B117" s="6">
        <v>193</v>
      </c>
      <c r="C117" s="22">
        <f t="shared" si="1"/>
        <v>9.0395480225988756E-2</v>
      </c>
      <c r="D117">
        <f>VLOOKUP(A117,profile_visits!A116:B869,2,FALSE)</f>
        <v>912</v>
      </c>
      <c r="E117">
        <f>VLOOKUP(A117,reach!$A$1:$B$754,2,FALSE)</f>
        <v>30813</v>
      </c>
    </row>
    <row r="118" spans="1:5" x14ac:dyDescent="0.3">
      <c r="A118" s="11">
        <v>45002</v>
      </c>
      <c r="B118" s="6">
        <v>151</v>
      </c>
      <c r="C118" s="22">
        <f t="shared" si="1"/>
        <v>-0.21761658031088082</v>
      </c>
      <c r="D118">
        <f>VLOOKUP(A118,profile_visits!A117:B870,2,FALSE)</f>
        <v>544</v>
      </c>
      <c r="E118">
        <f>VLOOKUP(A118,reach!$A$1:$B$754,2,FALSE)</f>
        <v>24163</v>
      </c>
    </row>
    <row r="119" spans="1:5" x14ac:dyDescent="0.3">
      <c r="A119" s="11">
        <v>45003</v>
      </c>
      <c r="B119" s="6">
        <v>152</v>
      </c>
      <c r="C119" s="22">
        <f t="shared" si="1"/>
        <v>6.6225165562914245E-3</v>
      </c>
      <c r="D119">
        <f>VLOOKUP(A119,profile_visits!A118:B871,2,FALSE)</f>
        <v>543</v>
      </c>
      <c r="E119">
        <f>VLOOKUP(A119,reach!$A$1:$B$754,2,FALSE)</f>
        <v>21989</v>
      </c>
    </row>
    <row r="120" spans="1:5" x14ac:dyDescent="0.3">
      <c r="A120" s="11">
        <v>45004</v>
      </c>
      <c r="B120" s="6">
        <v>158</v>
      </c>
      <c r="C120" s="22">
        <f t="shared" si="1"/>
        <v>3.9473684210526327E-2</v>
      </c>
      <c r="D120">
        <f>VLOOKUP(A120,profile_visits!A119:B872,2,FALSE)</f>
        <v>460</v>
      </c>
      <c r="E120">
        <f>VLOOKUP(A120,reach!$A$1:$B$754,2,FALSE)</f>
        <v>11606</v>
      </c>
    </row>
    <row r="121" spans="1:5" x14ac:dyDescent="0.3">
      <c r="A121" s="11">
        <v>45005</v>
      </c>
      <c r="B121" s="6">
        <v>141</v>
      </c>
      <c r="C121" s="22">
        <f t="shared" si="1"/>
        <v>-0.10759493670886078</v>
      </c>
      <c r="D121">
        <f>VLOOKUP(A121,profile_visits!A120:B873,2,FALSE)</f>
        <v>854</v>
      </c>
      <c r="E121">
        <f>VLOOKUP(A121,reach!$A$1:$B$754,2,FALSE)</f>
        <v>24835</v>
      </c>
    </row>
    <row r="122" spans="1:5" x14ac:dyDescent="0.3">
      <c r="A122" s="11">
        <v>45006</v>
      </c>
      <c r="B122" s="6">
        <v>156</v>
      </c>
      <c r="C122" s="22">
        <f t="shared" si="1"/>
        <v>0.1063829787234043</v>
      </c>
      <c r="D122">
        <f>VLOOKUP(A122,profile_visits!A121:B874,2,FALSE)</f>
        <v>912</v>
      </c>
      <c r="E122">
        <f>VLOOKUP(A122,reach!$A$1:$B$754,2,FALSE)</f>
        <v>29430</v>
      </c>
    </row>
    <row r="123" spans="1:5" x14ac:dyDescent="0.3">
      <c r="A123" s="11">
        <v>45007</v>
      </c>
      <c r="B123" s="6">
        <v>104</v>
      </c>
      <c r="C123" s="22">
        <f t="shared" si="1"/>
        <v>-0.33333333333333337</v>
      </c>
      <c r="D123">
        <f>VLOOKUP(A123,profile_visits!A122:B875,2,FALSE)</f>
        <v>382</v>
      </c>
      <c r="E123">
        <f>VLOOKUP(A123,reach!$A$1:$B$754,2,FALSE)</f>
        <v>12958</v>
      </c>
    </row>
    <row r="124" spans="1:5" x14ac:dyDescent="0.3">
      <c r="A124" s="11">
        <v>45008</v>
      </c>
      <c r="B124" s="6">
        <v>99</v>
      </c>
      <c r="C124" s="22">
        <f t="shared" si="1"/>
        <v>-4.8076923076923128E-2</v>
      </c>
      <c r="D124">
        <f>VLOOKUP(A124,profile_visits!A123:B876,2,FALSE)</f>
        <v>480</v>
      </c>
      <c r="E124">
        <f>VLOOKUP(A124,reach!$A$1:$B$754,2,FALSE)</f>
        <v>15583</v>
      </c>
    </row>
    <row r="125" spans="1:5" x14ac:dyDescent="0.3">
      <c r="A125" s="11">
        <v>45009</v>
      </c>
      <c r="B125" s="6">
        <v>115</v>
      </c>
      <c r="C125" s="22">
        <f t="shared" si="1"/>
        <v>0.16161616161616155</v>
      </c>
      <c r="D125">
        <f>VLOOKUP(A125,profile_visits!A124:B877,2,FALSE)</f>
        <v>407</v>
      </c>
      <c r="E125">
        <f>VLOOKUP(A125,reach!$A$1:$B$754,2,FALSE)</f>
        <v>13152</v>
      </c>
    </row>
    <row r="126" spans="1:5" x14ac:dyDescent="0.3">
      <c r="A126" s="11">
        <v>45010</v>
      </c>
      <c r="B126" s="6">
        <v>100</v>
      </c>
      <c r="C126" s="22">
        <f t="shared" si="1"/>
        <v>-0.13043478260869568</v>
      </c>
      <c r="D126">
        <f>VLOOKUP(A126,profile_visits!A125:B878,2,FALSE)</f>
        <v>458</v>
      </c>
      <c r="E126">
        <f>VLOOKUP(A126,reach!$A$1:$B$754,2,FALSE)</f>
        <v>13969</v>
      </c>
    </row>
    <row r="127" spans="1:5" x14ac:dyDescent="0.3">
      <c r="A127" s="11">
        <v>45011</v>
      </c>
      <c r="B127" s="6">
        <v>103</v>
      </c>
      <c r="C127" s="22">
        <f t="shared" si="1"/>
        <v>3.0000000000000027E-2</v>
      </c>
      <c r="D127">
        <f>VLOOKUP(A127,profile_visits!A126:B879,2,FALSE)</f>
        <v>341</v>
      </c>
      <c r="E127">
        <f>VLOOKUP(A127,reach!$A$1:$B$754,2,FALSE)</f>
        <v>8820</v>
      </c>
    </row>
    <row r="128" spans="1:5" x14ac:dyDescent="0.3">
      <c r="A128" s="11">
        <v>45012</v>
      </c>
      <c r="B128" s="6">
        <v>117</v>
      </c>
      <c r="C128" s="22">
        <f t="shared" si="1"/>
        <v>0.13592233009708732</v>
      </c>
      <c r="D128">
        <f>VLOOKUP(A128,profile_visits!A127:B880,2,FALSE)</f>
        <v>637</v>
      </c>
      <c r="E128">
        <f>VLOOKUP(A128,reach!$A$1:$B$754,2,FALSE)</f>
        <v>19409</v>
      </c>
    </row>
    <row r="129" spans="1:5" x14ac:dyDescent="0.3">
      <c r="A129" s="11">
        <v>45013</v>
      </c>
      <c r="B129" s="6">
        <v>139</v>
      </c>
      <c r="C129" s="22">
        <f t="shared" si="1"/>
        <v>0.18803418803418803</v>
      </c>
      <c r="D129">
        <f>VLOOKUP(A129,profile_visits!A128:B881,2,FALSE)</f>
        <v>572</v>
      </c>
      <c r="E129">
        <f>VLOOKUP(A129,reach!$A$1:$B$754,2,FALSE)</f>
        <v>13453</v>
      </c>
    </row>
    <row r="130" spans="1:5" x14ac:dyDescent="0.3">
      <c r="A130" s="11">
        <v>45014</v>
      </c>
      <c r="B130" s="6">
        <v>111</v>
      </c>
      <c r="C130" s="22">
        <f t="shared" si="1"/>
        <v>-0.20143884892086328</v>
      </c>
      <c r="D130">
        <f>VLOOKUP(A130,profile_visits!A129:B882,2,FALSE)</f>
        <v>643</v>
      </c>
      <c r="E130">
        <f>VLOOKUP(A130,reach!$A$1:$B$754,2,FALSE)</f>
        <v>15033</v>
      </c>
    </row>
    <row r="131" spans="1:5" x14ac:dyDescent="0.3">
      <c r="A131" s="11">
        <v>45015</v>
      </c>
      <c r="B131" s="6">
        <v>164</v>
      </c>
      <c r="C131" s="22">
        <f t="shared" si="1"/>
        <v>0.47747747747747749</v>
      </c>
      <c r="D131">
        <f>VLOOKUP(A131,profile_visits!A130:B883,2,FALSE)</f>
        <v>502</v>
      </c>
      <c r="E131">
        <f>VLOOKUP(A131,reach!$A$1:$B$754,2,FALSE)</f>
        <v>11399</v>
      </c>
    </row>
    <row r="132" spans="1:5" x14ac:dyDescent="0.3">
      <c r="A132" s="11">
        <v>45016</v>
      </c>
      <c r="B132" s="6">
        <v>173</v>
      </c>
      <c r="C132" s="22">
        <f t="shared" ref="C132:C195" si="2">B132/B131-1</f>
        <v>5.4878048780487854E-2</v>
      </c>
      <c r="D132">
        <f>VLOOKUP(A132,profile_visits!A131:B884,2,FALSE)</f>
        <v>486</v>
      </c>
      <c r="E132">
        <f>VLOOKUP(A132,reach!$A$1:$B$754,2,FALSE)</f>
        <v>10892</v>
      </c>
    </row>
    <row r="133" spans="1:5" x14ac:dyDescent="0.3">
      <c r="A133" s="11">
        <v>45017</v>
      </c>
      <c r="B133" s="6">
        <v>192</v>
      </c>
      <c r="C133" s="22">
        <f t="shared" si="2"/>
        <v>0.10982658959537561</v>
      </c>
      <c r="D133">
        <f>VLOOKUP(A133,profile_visits!A132:B885,2,FALSE)</f>
        <v>1587</v>
      </c>
      <c r="E133">
        <f>VLOOKUP(A133,reach!$A$1:$B$754,2,FALSE)</f>
        <v>53287</v>
      </c>
    </row>
    <row r="134" spans="1:5" x14ac:dyDescent="0.3">
      <c r="A134" s="11">
        <v>45018</v>
      </c>
      <c r="B134" s="6">
        <v>136</v>
      </c>
      <c r="C134" s="22">
        <f t="shared" si="2"/>
        <v>-0.29166666666666663</v>
      </c>
      <c r="D134">
        <f>VLOOKUP(A134,profile_visits!A133:B886,2,FALSE)</f>
        <v>661</v>
      </c>
      <c r="E134">
        <f>VLOOKUP(A134,reach!$A$1:$B$754,2,FALSE)</f>
        <v>19234</v>
      </c>
    </row>
    <row r="135" spans="1:5" x14ac:dyDescent="0.3">
      <c r="A135" s="11">
        <v>45019</v>
      </c>
      <c r="B135" s="6">
        <v>139</v>
      </c>
      <c r="C135" s="22">
        <f t="shared" si="2"/>
        <v>2.2058823529411686E-2</v>
      </c>
      <c r="D135">
        <f>VLOOKUP(A135,profile_visits!A134:B887,2,FALSE)</f>
        <v>570</v>
      </c>
      <c r="E135">
        <f>VLOOKUP(A135,reach!$A$1:$B$754,2,FALSE)</f>
        <v>13231</v>
      </c>
    </row>
    <row r="136" spans="1:5" x14ac:dyDescent="0.3">
      <c r="A136" s="11">
        <v>45020</v>
      </c>
      <c r="B136" s="6">
        <v>128</v>
      </c>
      <c r="C136" s="22">
        <f t="shared" si="2"/>
        <v>-7.9136690647481966E-2</v>
      </c>
      <c r="D136">
        <f>VLOOKUP(A136,profile_visits!A135:B888,2,FALSE)</f>
        <v>534</v>
      </c>
      <c r="E136">
        <f>VLOOKUP(A136,reach!$A$1:$B$754,2,FALSE)</f>
        <v>10090</v>
      </c>
    </row>
    <row r="137" spans="1:5" x14ac:dyDescent="0.3">
      <c r="A137" s="11">
        <v>45021</v>
      </c>
      <c r="B137" s="6">
        <v>146</v>
      </c>
      <c r="C137" s="22">
        <f t="shared" si="2"/>
        <v>0.140625</v>
      </c>
      <c r="D137">
        <f>VLOOKUP(A137,profile_visits!A136:B889,2,FALSE)</f>
        <v>532</v>
      </c>
      <c r="E137">
        <f>VLOOKUP(A137,reach!$A$1:$B$754,2,FALSE)</f>
        <v>17425</v>
      </c>
    </row>
    <row r="138" spans="1:5" x14ac:dyDescent="0.3">
      <c r="A138" s="11">
        <v>45022</v>
      </c>
      <c r="B138" s="6">
        <v>128</v>
      </c>
      <c r="C138" s="22">
        <f t="shared" si="2"/>
        <v>-0.12328767123287676</v>
      </c>
      <c r="D138">
        <f>VLOOKUP(A138,profile_visits!A137:B890,2,FALSE)</f>
        <v>565</v>
      </c>
      <c r="E138">
        <f>VLOOKUP(A138,reach!$A$1:$B$754,2,FALSE)</f>
        <v>19269</v>
      </c>
    </row>
    <row r="139" spans="1:5" x14ac:dyDescent="0.3">
      <c r="A139" s="11">
        <v>45023</v>
      </c>
      <c r="B139" s="6">
        <v>134</v>
      </c>
      <c r="C139" s="22">
        <f t="shared" si="2"/>
        <v>4.6875E-2</v>
      </c>
      <c r="D139">
        <f>VLOOKUP(A139,profile_visits!A138:B891,2,FALSE)</f>
        <v>1035</v>
      </c>
      <c r="E139">
        <f>VLOOKUP(A139,reach!$A$1:$B$754,2,FALSE)</f>
        <v>14805</v>
      </c>
    </row>
    <row r="140" spans="1:5" x14ac:dyDescent="0.3">
      <c r="A140" s="11">
        <v>45024</v>
      </c>
      <c r="B140" s="6">
        <v>126</v>
      </c>
      <c r="C140" s="22">
        <f t="shared" si="2"/>
        <v>-5.9701492537313383E-2</v>
      </c>
      <c r="D140">
        <f>VLOOKUP(A140,profile_visits!A139:B892,2,FALSE)</f>
        <v>984</v>
      </c>
      <c r="E140">
        <f>VLOOKUP(A140,reach!$A$1:$B$754,2,FALSE)</f>
        <v>19689</v>
      </c>
    </row>
    <row r="141" spans="1:5" x14ac:dyDescent="0.3">
      <c r="A141" s="11">
        <v>45025</v>
      </c>
      <c r="B141" s="6">
        <v>160</v>
      </c>
      <c r="C141" s="22">
        <f t="shared" si="2"/>
        <v>0.26984126984126977</v>
      </c>
      <c r="D141">
        <f>VLOOKUP(A141,profile_visits!A140:B893,2,FALSE)</f>
        <v>695</v>
      </c>
      <c r="E141">
        <f>VLOOKUP(A141,reach!$A$1:$B$754,2,FALSE)</f>
        <v>20627</v>
      </c>
    </row>
    <row r="142" spans="1:5" x14ac:dyDescent="0.3">
      <c r="A142" s="11">
        <v>45026</v>
      </c>
      <c r="B142" s="6">
        <v>175</v>
      </c>
      <c r="C142" s="22">
        <f t="shared" si="2"/>
        <v>9.375E-2</v>
      </c>
      <c r="D142">
        <f>VLOOKUP(A142,profile_visits!A141:B894,2,FALSE)</f>
        <v>587</v>
      </c>
      <c r="E142">
        <f>VLOOKUP(A142,reach!$A$1:$B$754,2,FALSE)</f>
        <v>10261</v>
      </c>
    </row>
    <row r="143" spans="1:5" x14ac:dyDescent="0.3">
      <c r="A143" s="11">
        <v>45027</v>
      </c>
      <c r="B143" s="6">
        <v>156</v>
      </c>
      <c r="C143" s="22">
        <f t="shared" si="2"/>
        <v>-0.10857142857142854</v>
      </c>
      <c r="D143">
        <f>VLOOKUP(A143,profile_visits!A142:B895,2,FALSE)</f>
        <v>583</v>
      </c>
      <c r="E143">
        <f>VLOOKUP(A143,reach!$A$1:$B$754,2,FALSE)</f>
        <v>9437</v>
      </c>
    </row>
    <row r="144" spans="1:5" x14ac:dyDescent="0.3">
      <c r="A144" s="11">
        <v>45028</v>
      </c>
      <c r="B144" s="6">
        <v>119</v>
      </c>
      <c r="C144" s="22">
        <f t="shared" si="2"/>
        <v>-0.23717948717948723</v>
      </c>
      <c r="D144">
        <f>VLOOKUP(A144,profile_visits!A143:B896,2,FALSE)</f>
        <v>529</v>
      </c>
      <c r="E144">
        <f>VLOOKUP(A144,reach!$A$1:$B$754,2,FALSE)</f>
        <v>16290</v>
      </c>
    </row>
    <row r="145" spans="1:5" x14ac:dyDescent="0.3">
      <c r="A145" s="11">
        <v>45029</v>
      </c>
      <c r="B145" s="6">
        <v>116</v>
      </c>
      <c r="C145" s="22">
        <f t="shared" si="2"/>
        <v>-2.5210084033613467E-2</v>
      </c>
      <c r="D145">
        <f>VLOOKUP(A145,profile_visits!A144:B897,2,FALSE)</f>
        <v>494</v>
      </c>
      <c r="E145">
        <f>VLOOKUP(A145,reach!$A$1:$B$754,2,FALSE)</f>
        <v>13132</v>
      </c>
    </row>
    <row r="146" spans="1:5" x14ac:dyDescent="0.3">
      <c r="A146" s="11">
        <v>45030</v>
      </c>
      <c r="B146" s="6">
        <v>87</v>
      </c>
      <c r="C146" s="22">
        <f t="shared" si="2"/>
        <v>-0.25</v>
      </c>
      <c r="D146">
        <f>VLOOKUP(A146,profile_visits!A145:B898,2,FALSE)</f>
        <v>459</v>
      </c>
      <c r="E146">
        <f>VLOOKUP(A146,reach!$A$1:$B$754,2,FALSE)</f>
        <v>7681</v>
      </c>
    </row>
    <row r="147" spans="1:5" x14ac:dyDescent="0.3">
      <c r="A147" s="11">
        <v>45031</v>
      </c>
      <c r="B147" s="6">
        <v>97</v>
      </c>
      <c r="C147" s="22">
        <f t="shared" si="2"/>
        <v>0.11494252873563227</v>
      </c>
      <c r="D147">
        <f>VLOOKUP(A147,profile_visits!A146:B899,2,FALSE)</f>
        <v>318</v>
      </c>
      <c r="E147">
        <f>VLOOKUP(A147,reach!$A$1:$B$754,2,FALSE)</f>
        <v>7970</v>
      </c>
    </row>
    <row r="148" spans="1:5" x14ac:dyDescent="0.3">
      <c r="A148" s="11">
        <v>45032</v>
      </c>
      <c r="B148" s="6">
        <v>112</v>
      </c>
      <c r="C148" s="22">
        <f t="shared" si="2"/>
        <v>0.15463917525773185</v>
      </c>
      <c r="D148">
        <f>VLOOKUP(A148,profile_visits!A147:B900,2,FALSE)</f>
        <v>604</v>
      </c>
      <c r="E148">
        <f>VLOOKUP(A148,reach!$A$1:$B$754,2,FALSE)</f>
        <v>11249</v>
      </c>
    </row>
    <row r="149" spans="1:5" x14ac:dyDescent="0.3">
      <c r="A149" s="11">
        <v>45033</v>
      </c>
      <c r="B149" s="6">
        <v>93</v>
      </c>
      <c r="C149" s="22">
        <f t="shared" si="2"/>
        <v>-0.1696428571428571</v>
      </c>
      <c r="D149">
        <f>VLOOKUP(A149,profile_visits!A148:B901,2,FALSE)</f>
        <v>455</v>
      </c>
      <c r="E149">
        <f>VLOOKUP(A149,reach!$A$1:$B$754,2,FALSE)</f>
        <v>8920</v>
      </c>
    </row>
    <row r="150" spans="1:5" x14ac:dyDescent="0.3">
      <c r="A150" s="11">
        <v>45034</v>
      </c>
      <c r="B150" s="6">
        <v>88</v>
      </c>
      <c r="C150" s="22">
        <f t="shared" si="2"/>
        <v>-5.3763440860215006E-2</v>
      </c>
      <c r="D150">
        <f>VLOOKUP(A150,profile_visits!A149:B902,2,FALSE)</f>
        <v>396</v>
      </c>
      <c r="E150">
        <f>VLOOKUP(A150,reach!$A$1:$B$754,2,FALSE)</f>
        <v>15262</v>
      </c>
    </row>
    <row r="151" spans="1:5" x14ac:dyDescent="0.3">
      <c r="A151" s="11">
        <v>45035</v>
      </c>
      <c r="B151" s="6">
        <v>81</v>
      </c>
      <c r="C151" s="22">
        <f t="shared" si="2"/>
        <v>-7.9545454545454586E-2</v>
      </c>
      <c r="D151">
        <f>VLOOKUP(A151,profile_visits!A150:B903,2,FALSE)</f>
        <v>432</v>
      </c>
      <c r="E151">
        <f>VLOOKUP(A151,reach!$A$1:$B$754,2,FALSE)</f>
        <v>16960</v>
      </c>
    </row>
    <row r="152" spans="1:5" x14ac:dyDescent="0.3">
      <c r="A152" s="11">
        <v>45036</v>
      </c>
      <c r="B152" s="6">
        <v>61</v>
      </c>
      <c r="C152" s="22">
        <f t="shared" si="2"/>
        <v>-0.24691358024691357</v>
      </c>
      <c r="D152">
        <f>VLOOKUP(A152,profile_visits!A151:B904,2,FALSE)</f>
        <v>370</v>
      </c>
      <c r="E152">
        <f>VLOOKUP(A152,reach!$A$1:$B$754,2,FALSE)</f>
        <v>15615</v>
      </c>
    </row>
    <row r="153" spans="1:5" x14ac:dyDescent="0.3">
      <c r="A153" s="11">
        <v>45037</v>
      </c>
      <c r="B153" s="6">
        <v>81</v>
      </c>
      <c r="C153" s="22">
        <f t="shared" si="2"/>
        <v>0.32786885245901631</v>
      </c>
      <c r="D153">
        <f>VLOOKUP(A153,profile_visits!A152:B905,2,FALSE)</f>
        <v>260</v>
      </c>
      <c r="E153">
        <f>VLOOKUP(A153,reach!$A$1:$B$754,2,FALSE)</f>
        <v>6747</v>
      </c>
    </row>
    <row r="154" spans="1:5" x14ac:dyDescent="0.3">
      <c r="A154" s="11">
        <v>45038</v>
      </c>
      <c r="B154" s="6">
        <v>67</v>
      </c>
      <c r="C154" s="22">
        <f t="shared" si="2"/>
        <v>-0.1728395061728395</v>
      </c>
      <c r="D154">
        <f>VLOOKUP(A154,profile_visits!A153:B906,2,FALSE)</f>
        <v>216</v>
      </c>
      <c r="E154">
        <f>VLOOKUP(A154,reach!$A$1:$B$754,2,FALSE)</f>
        <v>8060</v>
      </c>
    </row>
    <row r="155" spans="1:5" x14ac:dyDescent="0.3">
      <c r="A155" s="11">
        <v>45039</v>
      </c>
      <c r="B155" s="6">
        <v>78</v>
      </c>
      <c r="C155" s="22">
        <f t="shared" si="2"/>
        <v>0.16417910447761197</v>
      </c>
      <c r="D155">
        <f>VLOOKUP(A155,profile_visits!A154:B907,2,FALSE)</f>
        <v>327</v>
      </c>
      <c r="E155">
        <f>VLOOKUP(A155,reach!$A$1:$B$754,2,FALSE)</f>
        <v>8212</v>
      </c>
    </row>
    <row r="156" spans="1:5" x14ac:dyDescent="0.3">
      <c r="A156" s="11">
        <v>45040</v>
      </c>
      <c r="B156" s="6">
        <v>87</v>
      </c>
      <c r="C156" s="22">
        <f t="shared" si="2"/>
        <v>0.11538461538461542</v>
      </c>
      <c r="D156">
        <f>VLOOKUP(A156,profile_visits!A155:B908,2,FALSE)</f>
        <v>465</v>
      </c>
      <c r="E156">
        <f>VLOOKUP(A156,reach!$A$1:$B$754,2,FALSE)</f>
        <v>15545</v>
      </c>
    </row>
    <row r="157" spans="1:5" x14ac:dyDescent="0.3">
      <c r="A157" s="11">
        <v>45041</v>
      </c>
      <c r="B157" s="6">
        <v>91</v>
      </c>
      <c r="C157" s="22">
        <f t="shared" si="2"/>
        <v>4.5977011494252817E-2</v>
      </c>
      <c r="D157">
        <f>VLOOKUP(A157,profile_visits!A156:B909,2,FALSE)</f>
        <v>866</v>
      </c>
      <c r="E157">
        <f>VLOOKUP(A157,reach!$A$1:$B$754,2,FALSE)</f>
        <v>31035</v>
      </c>
    </row>
    <row r="158" spans="1:5" x14ac:dyDescent="0.3">
      <c r="A158" s="11">
        <v>45042</v>
      </c>
      <c r="B158" s="6">
        <v>89</v>
      </c>
      <c r="C158" s="22">
        <f t="shared" si="2"/>
        <v>-2.1978021978022011E-2</v>
      </c>
      <c r="D158">
        <f>VLOOKUP(A158,profile_visits!A157:B910,2,FALSE)</f>
        <v>447</v>
      </c>
      <c r="E158">
        <f>VLOOKUP(A158,reach!$A$1:$B$754,2,FALSE)</f>
        <v>32378</v>
      </c>
    </row>
    <row r="159" spans="1:5" x14ac:dyDescent="0.3">
      <c r="A159" s="11">
        <v>45043</v>
      </c>
      <c r="B159" s="6">
        <v>128</v>
      </c>
      <c r="C159" s="22">
        <f t="shared" si="2"/>
        <v>0.4382022471910112</v>
      </c>
      <c r="D159">
        <f>VLOOKUP(A159,profile_visits!A158:B911,2,FALSE)</f>
        <v>475</v>
      </c>
      <c r="E159">
        <f>VLOOKUP(A159,reach!$A$1:$B$754,2,FALSE)</f>
        <v>31429</v>
      </c>
    </row>
    <row r="160" spans="1:5" x14ac:dyDescent="0.3">
      <c r="A160" s="11">
        <v>45044</v>
      </c>
      <c r="B160" s="6">
        <v>89</v>
      </c>
      <c r="C160" s="22">
        <f t="shared" si="2"/>
        <v>-0.3046875</v>
      </c>
      <c r="D160">
        <f>VLOOKUP(A160,profile_visits!A159:B912,2,FALSE)</f>
        <v>363</v>
      </c>
      <c r="E160">
        <f>VLOOKUP(A160,reach!$A$1:$B$754,2,FALSE)</f>
        <v>20506</v>
      </c>
    </row>
    <row r="161" spans="1:5" x14ac:dyDescent="0.3">
      <c r="A161" s="11">
        <v>45045</v>
      </c>
      <c r="B161" s="6">
        <v>78</v>
      </c>
      <c r="C161" s="22">
        <f t="shared" si="2"/>
        <v>-0.1235955056179775</v>
      </c>
      <c r="D161">
        <f>VLOOKUP(A161,profile_visits!A160:B913,2,FALSE)</f>
        <v>345</v>
      </c>
      <c r="E161">
        <f>VLOOKUP(A161,reach!$A$1:$B$754,2,FALSE)</f>
        <v>13472</v>
      </c>
    </row>
    <row r="162" spans="1:5" x14ac:dyDescent="0.3">
      <c r="A162" s="11">
        <v>45046</v>
      </c>
      <c r="B162" s="6">
        <v>59</v>
      </c>
      <c r="C162" s="22">
        <f t="shared" si="2"/>
        <v>-0.24358974358974361</v>
      </c>
      <c r="D162">
        <f>VLOOKUP(A162,profile_visits!A161:B914,2,FALSE)</f>
        <v>671</v>
      </c>
      <c r="E162">
        <f>VLOOKUP(A162,reach!$A$1:$B$754,2,FALSE)</f>
        <v>27194</v>
      </c>
    </row>
    <row r="163" spans="1:5" x14ac:dyDescent="0.3">
      <c r="A163" s="11">
        <v>45047</v>
      </c>
      <c r="B163" s="6">
        <v>119</v>
      </c>
      <c r="C163" s="22">
        <f t="shared" si="2"/>
        <v>1.0169491525423728</v>
      </c>
      <c r="D163">
        <f>VLOOKUP(A163,profile_visits!A162:B915,2,FALSE)</f>
        <v>627</v>
      </c>
      <c r="E163">
        <f>VLOOKUP(A163,reach!$A$1:$B$754,2,FALSE)</f>
        <v>34448</v>
      </c>
    </row>
    <row r="164" spans="1:5" x14ac:dyDescent="0.3">
      <c r="A164" s="11">
        <v>45048</v>
      </c>
      <c r="B164" s="6">
        <v>88</v>
      </c>
      <c r="C164" s="22">
        <f t="shared" si="2"/>
        <v>-0.26050420168067223</v>
      </c>
      <c r="D164">
        <f>VLOOKUP(A164,profile_visits!A163:B916,2,FALSE)</f>
        <v>578</v>
      </c>
      <c r="E164">
        <f>VLOOKUP(A164,reach!$A$1:$B$754,2,FALSE)</f>
        <v>36602</v>
      </c>
    </row>
    <row r="165" spans="1:5" x14ac:dyDescent="0.3">
      <c r="A165" s="11">
        <v>45049</v>
      </c>
      <c r="B165" s="6">
        <v>96</v>
      </c>
      <c r="C165" s="22">
        <f t="shared" si="2"/>
        <v>9.0909090909090828E-2</v>
      </c>
      <c r="D165">
        <f>VLOOKUP(A165,profile_visits!A164:B917,2,FALSE)</f>
        <v>756</v>
      </c>
      <c r="E165">
        <f>VLOOKUP(A165,reach!$A$1:$B$754,2,FALSE)</f>
        <v>38631</v>
      </c>
    </row>
    <row r="166" spans="1:5" x14ac:dyDescent="0.3">
      <c r="A166" s="11">
        <v>45050</v>
      </c>
      <c r="B166" s="6">
        <v>115</v>
      </c>
      <c r="C166" s="22">
        <f t="shared" si="2"/>
        <v>0.19791666666666674</v>
      </c>
      <c r="D166">
        <f>VLOOKUP(A166,profile_visits!A165:B918,2,FALSE)</f>
        <v>662</v>
      </c>
      <c r="E166">
        <f>VLOOKUP(A166,reach!$A$1:$B$754,2,FALSE)</f>
        <v>33286</v>
      </c>
    </row>
    <row r="167" spans="1:5" x14ac:dyDescent="0.3">
      <c r="A167" s="11">
        <v>45051</v>
      </c>
      <c r="B167" s="6">
        <v>177</v>
      </c>
      <c r="C167" s="22">
        <f t="shared" si="2"/>
        <v>0.53913043478260869</v>
      </c>
      <c r="D167">
        <f>VLOOKUP(A167,profile_visits!A166:B919,2,FALSE)</f>
        <v>697</v>
      </c>
      <c r="E167">
        <f>VLOOKUP(A167,reach!$A$1:$B$754,2,FALSE)</f>
        <v>30533</v>
      </c>
    </row>
    <row r="168" spans="1:5" x14ac:dyDescent="0.3">
      <c r="A168" s="11">
        <v>45052</v>
      </c>
      <c r="B168" s="6">
        <v>191</v>
      </c>
      <c r="C168" s="22">
        <f t="shared" si="2"/>
        <v>7.909604519774005E-2</v>
      </c>
      <c r="D168">
        <f>VLOOKUP(A168,profile_visits!A167:B920,2,FALSE)</f>
        <v>686</v>
      </c>
      <c r="E168">
        <f>VLOOKUP(A168,reach!$A$1:$B$754,2,FALSE)</f>
        <v>30105</v>
      </c>
    </row>
    <row r="169" spans="1:5" x14ac:dyDescent="0.3">
      <c r="A169" s="11">
        <v>45053</v>
      </c>
      <c r="B169" s="6">
        <v>216</v>
      </c>
      <c r="C169" s="22">
        <f t="shared" si="2"/>
        <v>0.13089005235602102</v>
      </c>
      <c r="D169">
        <f>VLOOKUP(A169,profile_visits!A168:B921,2,FALSE)</f>
        <v>879</v>
      </c>
      <c r="E169">
        <f>VLOOKUP(A169,reach!$A$1:$B$754,2,FALSE)</f>
        <v>52220</v>
      </c>
    </row>
    <row r="170" spans="1:5" x14ac:dyDescent="0.3">
      <c r="A170" s="11">
        <v>45054</v>
      </c>
      <c r="B170" s="6">
        <v>183</v>
      </c>
      <c r="C170" s="22">
        <f t="shared" si="2"/>
        <v>-0.15277777777777779</v>
      </c>
      <c r="D170">
        <f>VLOOKUP(A170,profile_visits!A169:B922,2,FALSE)</f>
        <v>780</v>
      </c>
      <c r="E170">
        <f>VLOOKUP(A170,reach!$A$1:$B$754,2,FALSE)</f>
        <v>44324</v>
      </c>
    </row>
    <row r="171" spans="1:5" x14ac:dyDescent="0.3">
      <c r="A171" s="11">
        <v>45055</v>
      </c>
      <c r="B171" s="6">
        <v>198</v>
      </c>
      <c r="C171" s="22">
        <f t="shared" si="2"/>
        <v>8.1967213114754189E-2</v>
      </c>
      <c r="D171">
        <f>VLOOKUP(A171,profile_visits!A170:B923,2,FALSE)</f>
        <v>642</v>
      </c>
      <c r="E171">
        <f>VLOOKUP(A171,reach!$A$1:$B$754,2,FALSE)</f>
        <v>33778</v>
      </c>
    </row>
    <row r="172" spans="1:5" x14ac:dyDescent="0.3">
      <c r="A172" s="11">
        <v>45056</v>
      </c>
      <c r="B172" s="6">
        <v>236</v>
      </c>
      <c r="C172" s="22">
        <f t="shared" si="2"/>
        <v>0.19191919191919182</v>
      </c>
      <c r="D172">
        <f>VLOOKUP(A172,profile_visits!A171:B924,2,FALSE)</f>
        <v>1007</v>
      </c>
      <c r="E172">
        <f>VLOOKUP(A172,reach!$A$1:$B$754,2,FALSE)</f>
        <v>56328</v>
      </c>
    </row>
    <row r="173" spans="1:5" x14ac:dyDescent="0.3">
      <c r="A173" s="11">
        <v>45057</v>
      </c>
      <c r="B173" s="6">
        <v>329</v>
      </c>
      <c r="C173" s="22">
        <f t="shared" si="2"/>
        <v>0.39406779661016955</v>
      </c>
      <c r="D173">
        <f>VLOOKUP(A173,profile_visits!A172:B925,2,FALSE)</f>
        <v>1349</v>
      </c>
      <c r="E173">
        <f>VLOOKUP(A173,reach!$A$1:$B$754,2,FALSE)</f>
        <v>71004</v>
      </c>
    </row>
    <row r="174" spans="1:5" x14ac:dyDescent="0.3">
      <c r="A174" s="11">
        <v>45058</v>
      </c>
      <c r="B174" s="6">
        <v>470</v>
      </c>
      <c r="C174" s="22">
        <f t="shared" si="2"/>
        <v>0.4285714285714286</v>
      </c>
      <c r="D174">
        <f>VLOOKUP(A174,profile_visits!A173:B926,2,FALSE)</f>
        <v>1884</v>
      </c>
      <c r="E174">
        <f>VLOOKUP(A174,reach!$A$1:$B$754,2,FALSE)</f>
        <v>122326</v>
      </c>
    </row>
    <row r="175" spans="1:5" x14ac:dyDescent="0.3">
      <c r="A175" s="11">
        <v>45059</v>
      </c>
      <c r="B175" s="6">
        <v>637</v>
      </c>
      <c r="C175" s="22">
        <f t="shared" si="2"/>
        <v>0.35531914893617023</v>
      </c>
      <c r="D175">
        <f>VLOOKUP(A175,profile_visits!A174:B927,2,FALSE)</f>
        <v>1806</v>
      </c>
      <c r="E175">
        <f>VLOOKUP(A175,reach!$A$1:$B$754,2,FALSE)</f>
        <v>136843</v>
      </c>
    </row>
    <row r="176" spans="1:5" x14ac:dyDescent="0.3">
      <c r="A176" s="11">
        <v>45060</v>
      </c>
      <c r="B176" s="6">
        <v>554</v>
      </c>
      <c r="C176" s="22">
        <f t="shared" si="2"/>
        <v>-0.13029827315541598</v>
      </c>
      <c r="D176">
        <f>VLOOKUP(A176,profile_visits!A175:B928,2,FALSE)</f>
        <v>1815</v>
      </c>
      <c r="E176">
        <f>VLOOKUP(A176,reach!$A$1:$B$754,2,FALSE)</f>
        <v>111135</v>
      </c>
    </row>
    <row r="177" spans="1:5" x14ac:dyDescent="0.3">
      <c r="A177" s="11">
        <v>45061</v>
      </c>
      <c r="B177" s="6">
        <v>741</v>
      </c>
      <c r="C177" s="22">
        <f t="shared" si="2"/>
        <v>0.33754512635379053</v>
      </c>
      <c r="D177">
        <f>VLOOKUP(A177,profile_visits!A176:B929,2,FALSE)</f>
        <v>2736</v>
      </c>
      <c r="E177">
        <f>VLOOKUP(A177,reach!$A$1:$B$754,2,FALSE)</f>
        <v>113277</v>
      </c>
    </row>
    <row r="178" spans="1:5" x14ac:dyDescent="0.3">
      <c r="A178" s="11">
        <v>45062</v>
      </c>
      <c r="B178" s="6">
        <v>1026</v>
      </c>
      <c r="C178" s="22">
        <f t="shared" si="2"/>
        <v>0.38461538461538458</v>
      </c>
      <c r="D178">
        <f>VLOOKUP(A178,profile_visits!A177:B930,2,FALSE)</f>
        <v>3521</v>
      </c>
      <c r="E178">
        <f>VLOOKUP(A178,reach!$A$1:$B$754,2,FALSE)</f>
        <v>145184</v>
      </c>
    </row>
    <row r="179" spans="1:5" x14ac:dyDescent="0.3">
      <c r="A179" s="11">
        <v>45063</v>
      </c>
      <c r="B179" s="6">
        <v>1006</v>
      </c>
      <c r="C179" s="22">
        <f t="shared" si="2"/>
        <v>-1.9493177387914229E-2</v>
      </c>
      <c r="D179">
        <f>VLOOKUP(A179,profile_visits!A178:B931,2,FALSE)</f>
        <v>6819</v>
      </c>
      <c r="E179">
        <f>VLOOKUP(A179,reach!$A$1:$B$754,2,FALSE)</f>
        <v>149297</v>
      </c>
    </row>
    <row r="180" spans="1:5" x14ac:dyDescent="0.3">
      <c r="A180" s="11">
        <v>45064</v>
      </c>
      <c r="B180" s="6">
        <v>714</v>
      </c>
      <c r="C180" s="22">
        <f t="shared" si="2"/>
        <v>-0.29025844930417499</v>
      </c>
      <c r="D180">
        <f>VLOOKUP(A180,profile_visits!A179:B932,2,FALSE)</f>
        <v>2498</v>
      </c>
      <c r="E180">
        <f>VLOOKUP(A180,reach!$A$1:$B$754,2,FALSE)</f>
        <v>111666</v>
      </c>
    </row>
    <row r="181" spans="1:5" x14ac:dyDescent="0.3">
      <c r="A181" s="11">
        <v>45065</v>
      </c>
      <c r="B181" s="6">
        <v>583</v>
      </c>
      <c r="C181" s="22">
        <f t="shared" si="2"/>
        <v>-0.18347338935574231</v>
      </c>
      <c r="D181">
        <f>VLOOKUP(A181,profile_visits!A180:B933,2,FALSE)</f>
        <v>1856</v>
      </c>
      <c r="E181">
        <f>VLOOKUP(A181,reach!$A$1:$B$754,2,FALSE)</f>
        <v>89277</v>
      </c>
    </row>
    <row r="182" spans="1:5" x14ac:dyDescent="0.3">
      <c r="A182" s="11">
        <v>45066</v>
      </c>
      <c r="B182" s="6">
        <v>574</v>
      </c>
      <c r="C182" s="22">
        <f t="shared" si="2"/>
        <v>-1.5437392795883409E-2</v>
      </c>
      <c r="D182">
        <f>VLOOKUP(A182,profile_visits!A181:B934,2,FALSE)</f>
        <v>1891</v>
      </c>
      <c r="E182">
        <f>VLOOKUP(A182,reach!$A$1:$B$754,2,FALSE)</f>
        <v>88908</v>
      </c>
    </row>
    <row r="183" spans="1:5" x14ac:dyDescent="0.3">
      <c r="A183" s="11">
        <v>45067</v>
      </c>
      <c r="B183" s="6">
        <v>425</v>
      </c>
      <c r="C183" s="22">
        <f t="shared" si="2"/>
        <v>-0.25958188153310102</v>
      </c>
      <c r="D183">
        <f>VLOOKUP(A183,profile_visits!A182:B935,2,FALSE)</f>
        <v>1635</v>
      </c>
      <c r="E183">
        <f>VLOOKUP(A183,reach!$A$1:$B$754,2,FALSE)</f>
        <v>77750</v>
      </c>
    </row>
    <row r="184" spans="1:5" x14ac:dyDescent="0.3">
      <c r="A184" s="11">
        <v>45068</v>
      </c>
      <c r="B184" s="6">
        <v>417</v>
      </c>
      <c r="C184" s="22">
        <f t="shared" si="2"/>
        <v>-1.8823529411764683E-2</v>
      </c>
      <c r="D184">
        <f>VLOOKUP(A184,profile_visits!A183:B936,2,FALSE)</f>
        <v>1514</v>
      </c>
      <c r="E184">
        <f>VLOOKUP(A184,reach!$A$1:$B$754,2,FALSE)</f>
        <v>61852</v>
      </c>
    </row>
    <row r="185" spans="1:5" x14ac:dyDescent="0.3">
      <c r="A185" s="11">
        <v>45069</v>
      </c>
      <c r="B185" s="6">
        <v>431</v>
      </c>
      <c r="C185" s="22">
        <f t="shared" si="2"/>
        <v>3.3573141486810565E-2</v>
      </c>
      <c r="D185">
        <f>VLOOKUP(A185,profile_visits!A184:B937,2,FALSE)</f>
        <v>1832</v>
      </c>
      <c r="E185">
        <f>VLOOKUP(A185,reach!$A$1:$B$754,2,FALSE)</f>
        <v>86286</v>
      </c>
    </row>
    <row r="186" spans="1:5" x14ac:dyDescent="0.3">
      <c r="A186" s="11">
        <v>45070</v>
      </c>
      <c r="B186" s="6">
        <v>381</v>
      </c>
      <c r="C186" s="22">
        <f t="shared" si="2"/>
        <v>-0.11600928074245942</v>
      </c>
      <c r="D186">
        <f>VLOOKUP(A186,profile_visits!A185:B938,2,FALSE)</f>
        <v>1522</v>
      </c>
      <c r="E186">
        <f>VLOOKUP(A186,reach!$A$1:$B$754,2,FALSE)</f>
        <v>72052</v>
      </c>
    </row>
    <row r="187" spans="1:5" x14ac:dyDescent="0.3">
      <c r="A187" s="11">
        <v>45071</v>
      </c>
      <c r="B187" s="6">
        <v>330</v>
      </c>
      <c r="C187" s="22">
        <f t="shared" si="2"/>
        <v>-0.13385826771653542</v>
      </c>
      <c r="D187">
        <f>VLOOKUP(A187,profile_visits!A186:B939,2,FALSE)</f>
        <v>1755</v>
      </c>
      <c r="E187">
        <f>VLOOKUP(A187,reach!$A$1:$B$754,2,FALSE)</f>
        <v>65697</v>
      </c>
    </row>
    <row r="188" spans="1:5" x14ac:dyDescent="0.3">
      <c r="A188" s="11">
        <v>45072</v>
      </c>
      <c r="B188" s="6">
        <v>258</v>
      </c>
      <c r="C188" s="22">
        <f t="shared" si="2"/>
        <v>-0.21818181818181814</v>
      </c>
      <c r="D188">
        <f>VLOOKUP(A188,profile_visits!A187:B940,2,FALSE)</f>
        <v>1412</v>
      </c>
      <c r="E188">
        <f>VLOOKUP(A188,reach!$A$1:$B$754,2,FALSE)</f>
        <v>55178</v>
      </c>
    </row>
    <row r="189" spans="1:5" x14ac:dyDescent="0.3">
      <c r="A189" s="11">
        <v>45073</v>
      </c>
      <c r="B189" s="6">
        <v>258</v>
      </c>
      <c r="C189" s="22">
        <f t="shared" si="2"/>
        <v>0</v>
      </c>
      <c r="D189">
        <f>VLOOKUP(A189,profile_visits!A188:B941,2,FALSE)</f>
        <v>1362</v>
      </c>
      <c r="E189">
        <f>VLOOKUP(A189,reach!$A$1:$B$754,2,FALSE)</f>
        <v>57814</v>
      </c>
    </row>
    <row r="190" spans="1:5" x14ac:dyDescent="0.3">
      <c r="A190" s="11">
        <v>45074</v>
      </c>
      <c r="B190" s="6">
        <v>309</v>
      </c>
      <c r="C190" s="22">
        <f t="shared" si="2"/>
        <v>0.19767441860465107</v>
      </c>
      <c r="D190">
        <f>VLOOKUP(A190,profile_visits!A189:B942,2,FALSE)</f>
        <v>1370</v>
      </c>
      <c r="E190">
        <f>VLOOKUP(A190,reach!$A$1:$B$754,2,FALSE)</f>
        <v>57986</v>
      </c>
    </row>
    <row r="191" spans="1:5" x14ac:dyDescent="0.3">
      <c r="A191" s="11">
        <v>45075</v>
      </c>
      <c r="B191" s="6">
        <v>417</v>
      </c>
      <c r="C191" s="22">
        <f t="shared" si="2"/>
        <v>0.34951456310679618</v>
      </c>
      <c r="D191">
        <f>VLOOKUP(A191,profile_visits!A190:B943,2,FALSE)</f>
        <v>1417</v>
      </c>
      <c r="E191">
        <f>VLOOKUP(A191,reach!$A$1:$B$754,2,FALSE)</f>
        <v>61982</v>
      </c>
    </row>
    <row r="192" spans="1:5" x14ac:dyDescent="0.3">
      <c r="A192" s="11">
        <v>45076</v>
      </c>
      <c r="B192" s="6">
        <v>489</v>
      </c>
      <c r="C192" s="22">
        <f t="shared" si="2"/>
        <v>0.17266187050359716</v>
      </c>
      <c r="D192">
        <f>VLOOKUP(A192,profile_visits!A191:B944,2,FALSE)</f>
        <v>1513</v>
      </c>
      <c r="E192">
        <f>VLOOKUP(A192,reach!$A$1:$B$754,2,FALSE)</f>
        <v>65789</v>
      </c>
    </row>
    <row r="193" spans="1:5" x14ac:dyDescent="0.3">
      <c r="A193" s="11">
        <v>45077</v>
      </c>
      <c r="B193" s="6">
        <v>427</v>
      </c>
      <c r="C193" s="22">
        <f t="shared" si="2"/>
        <v>-0.12678936605316971</v>
      </c>
      <c r="D193">
        <f>VLOOKUP(A193,profile_visits!A192:B945,2,FALSE)</f>
        <v>1424</v>
      </c>
      <c r="E193">
        <f>VLOOKUP(A193,reach!$A$1:$B$754,2,FALSE)</f>
        <v>62652</v>
      </c>
    </row>
    <row r="194" spans="1:5" x14ac:dyDescent="0.3">
      <c r="A194" s="11">
        <v>45078</v>
      </c>
      <c r="B194" s="6">
        <v>353</v>
      </c>
      <c r="C194" s="22">
        <f t="shared" si="2"/>
        <v>-0.17330210772833721</v>
      </c>
      <c r="D194">
        <f>VLOOKUP(A194,profile_visits!A193:B946,2,FALSE)</f>
        <v>1282</v>
      </c>
      <c r="E194">
        <f>VLOOKUP(A194,reach!$A$1:$B$754,2,FALSE)</f>
        <v>55588</v>
      </c>
    </row>
    <row r="195" spans="1:5" x14ac:dyDescent="0.3">
      <c r="A195" s="11">
        <v>45079</v>
      </c>
      <c r="B195" s="6">
        <v>410</v>
      </c>
      <c r="C195" s="22">
        <f t="shared" si="2"/>
        <v>0.16147308781869696</v>
      </c>
      <c r="D195">
        <f>VLOOKUP(A195,profile_visits!A194:B947,2,FALSE)</f>
        <v>2708</v>
      </c>
      <c r="E195">
        <f>VLOOKUP(A195,reach!$A$1:$B$754,2,FALSE)</f>
        <v>76732</v>
      </c>
    </row>
    <row r="196" spans="1:5" x14ac:dyDescent="0.3">
      <c r="A196" s="11">
        <v>45080</v>
      </c>
      <c r="B196" s="6">
        <v>481</v>
      </c>
      <c r="C196" s="22">
        <f t="shared" ref="C196:C259" si="3">B196/B195-1</f>
        <v>0.173170731707317</v>
      </c>
      <c r="D196">
        <f>VLOOKUP(A196,profile_visits!A195:B948,2,FALSE)</f>
        <v>1904</v>
      </c>
      <c r="E196">
        <f>VLOOKUP(A196,reach!$A$1:$B$754,2,FALSE)</f>
        <v>68820</v>
      </c>
    </row>
    <row r="197" spans="1:5" x14ac:dyDescent="0.3">
      <c r="A197" s="11">
        <v>45081</v>
      </c>
      <c r="B197" s="6">
        <v>389</v>
      </c>
      <c r="C197" s="22">
        <f t="shared" si="3"/>
        <v>-0.19126819126819128</v>
      </c>
      <c r="D197">
        <f>VLOOKUP(A197,profile_visits!A196:B949,2,FALSE)</f>
        <v>1537</v>
      </c>
      <c r="E197">
        <f>VLOOKUP(A197,reach!$A$1:$B$754,2,FALSE)</f>
        <v>47200</v>
      </c>
    </row>
    <row r="198" spans="1:5" x14ac:dyDescent="0.3">
      <c r="A198" s="11">
        <v>45082</v>
      </c>
      <c r="B198" s="6">
        <v>452</v>
      </c>
      <c r="C198" s="22">
        <f t="shared" si="3"/>
        <v>0.16195372750642667</v>
      </c>
      <c r="D198">
        <f>VLOOKUP(A198,profile_visits!A197:B950,2,FALSE)</f>
        <v>2002</v>
      </c>
      <c r="E198">
        <f>VLOOKUP(A198,reach!$A$1:$B$754,2,FALSE)</f>
        <v>67243</v>
      </c>
    </row>
    <row r="199" spans="1:5" x14ac:dyDescent="0.3">
      <c r="A199" s="11">
        <v>45083</v>
      </c>
      <c r="B199" s="6">
        <v>602</v>
      </c>
      <c r="C199" s="22">
        <f t="shared" si="3"/>
        <v>0.33185840707964598</v>
      </c>
      <c r="D199">
        <f>VLOOKUP(A199,profile_visits!A198:B951,2,FALSE)</f>
        <v>2197</v>
      </c>
      <c r="E199">
        <f>VLOOKUP(A199,reach!$A$1:$B$754,2,FALSE)</f>
        <v>85915</v>
      </c>
    </row>
    <row r="200" spans="1:5" x14ac:dyDescent="0.3">
      <c r="A200" s="11">
        <v>45084</v>
      </c>
      <c r="B200" s="6">
        <v>390</v>
      </c>
      <c r="C200" s="22">
        <f t="shared" si="3"/>
        <v>-0.35215946843853818</v>
      </c>
      <c r="D200">
        <f>VLOOKUP(A200,profile_visits!A199:B952,2,FALSE)</f>
        <v>1487</v>
      </c>
      <c r="E200">
        <f>VLOOKUP(A200,reach!$A$1:$B$754,2,FALSE)</f>
        <v>64532</v>
      </c>
    </row>
    <row r="201" spans="1:5" x14ac:dyDescent="0.3">
      <c r="A201" s="11">
        <v>45085</v>
      </c>
      <c r="B201" s="6">
        <v>423</v>
      </c>
      <c r="C201" s="22">
        <f t="shared" si="3"/>
        <v>8.4615384615384537E-2</v>
      </c>
      <c r="D201">
        <f>VLOOKUP(A201,profile_visits!A200:B953,2,FALSE)</f>
        <v>1351</v>
      </c>
      <c r="E201">
        <f>VLOOKUP(A201,reach!$A$1:$B$754,2,FALSE)</f>
        <v>50737</v>
      </c>
    </row>
    <row r="202" spans="1:5" x14ac:dyDescent="0.3">
      <c r="A202" s="11">
        <v>45086</v>
      </c>
      <c r="B202" s="6">
        <v>335</v>
      </c>
      <c r="C202" s="22">
        <f t="shared" si="3"/>
        <v>-0.20803782505910162</v>
      </c>
      <c r="D202">
        <f>VLOOKUP(A202,profile_visits!A201:B954,2,FALSE)</f>
        <v>965</v>
      </c>
      <c r="E202">
        <f>VLOOKUP(A202,reach!$A$1:$B$754,2,FALSE)</f>
        <v>39000</v>
      </c>
    </row>
    <row r="203" spans="1:5" x14ac:dyDescent="0.3">
      <c r="A203" s="11">
        <v>45087</v>
      </c>
      <c r="B203" s="6">
        <v>233</v>
      </c>
      <c r="C203" s="22">
        <f t="shared" si="3"/>
        <v>-0.30447761194029854</v>
      </c>
      <c r="D203">
        <f>VLOOKUP(A203,profile_visits!A202:B955,2,FALSE)</f>
        <v>1063</v>
      </c>
      <c r="E203">
        <f>VLOOKUP(A203,reach!$A$1:$B$754,2,FALSE)</f>
        <v>34812</v>
      </c>
    </row>
    <row r="204" spans="1:5" x14ac:dyDescent="0.3">
      <c r="A204" s="11">
        <v>45088</v>
      </c>
      <c r="B204" s="6">
        <v>265</v>
      </c>
      <c r="C204" s="22">
        <f t="shared" si="3"/>
        <v>0.13733905579399153</v>
      </c>
      <c r="D204">
        <f>VLOOKUP(A204,profile_visits!A203:B956,2,FALSE)</f>
        <v>875</v>
      </c>
      <c r="E204">
        <f>VLOOKUP(A204,reach!$A$1:$B$754,2,FALSE)</f>
        <v>30806</v>
      </c>
    </row>
    <row r="205" spans="1:5" x14ac:dyDescent="0.3">
      <c r="A205" s="11">
        <v>45089</v>
      </c>
      <c r="B205" s="6">
        <v>310</v>
      </c>
      <c r="C205" s="22">
        <f t="shared" si="3"/>
        <v>0.16981132075471694</v>
      </c>
      <c r="D205">
        <f>VLOOKUP(A205,profile_visits!A204:B957,2,FALSE)</f>
        <v>1061</v>
      </c>
      <c r="E205">
        <f>VLOOKUP(A205,reach!$A$1:$B$754,2,FALSE)</f>
        <v>45574</v>
      </c>
    </row>
    <row r="206" spans="1:5" x14ac:dyDescent="0.3">
      <c r="A206" s="11">
        <v>45090</v>
      </c>
      <c r="B206" s="6">
        <v>244</v>
      </c>
      <c r="C206" s="22">
        <f t="shared" si="3"/>
        <v>-0.2129032258064516</v>
      </c>
      <c r="D206">
        <f>VLOOKUP(A206,profile_visits!A205:B958,2,FALSE)</f>
        <v>1077</v>
      </c>
      <c r="E206">
        <f>VLOOKUP(A206,reach!$A$1:$B$754,2,FALSE)</f>
        <v>43369</v>
      </c>
    </row>
    <row r="207" spans="1:5" x14ac:dyDescent="0.3">
      <c r="A207" s="11">
        <v>45091</v>
      </c>
      <c r="B207" s="6">
        <v>258</v>
      </c>
      <c r="C207" s="22">
        <f t="shared" si="3"/>
        <v>5.7377049180327822E-2</v>
      </c>
      <c r="D207">
        <f>VLOOKUP(A207,profile_visits!A206:B959,2,FALSE)</f>
        <v>895</v>
      </c>
      <c r="E207">
        <f>VLOOKUP(A207,reach!$A$1:$B$754,2,FALSE)</f>
        <v>33570</v>
      </c>
    </row>
    <row r="208" spans="1:5" x14ac:dyDescent="0.3">
      <c r="A208" s="11">
        <v>45092</v>
      </c>
      <c r="B208" s="6">
        <v>273</v>
      </c>
      <c r="C208" s="22">
        <f t="shared" si="3"/>
        <v>5.8139534883721034E-2</v>
      </c>
      <c r="D208">
        <f>VLOOKUP(A208,profile_visits!A207:B960,2,FALSE)</f>
        <v>797</v>
      </c>
      <c r="E208">
        <f>VLOOKUP(A208,reach!$A$1:$B$754,2,FALSE)</f>
        <v>25482</v>
      </c>
    </row>
    <row r="209" spans="1:5" x14ac:dyDescent="0.3">
      <c r="A209" s="11">
        <v>45093</v>
      </c>
      <c r="B209" s="6">
        <v>274</v>
      </c>
      <c r="C209" s="22">
        <f t="shared" si="3"/>
        <v>3.66300366300365E-3</v>
      </c>
      <c r="D209">
        <f>VLOOKUP(A209,profile_visits!A208:B961,2,FALSE)</f>
        <v>718</v>
      </c>
      <c r="E209">
        <f>VLOOKUP(A209,reach!$A$1:$B$754,2,FALSE)</f>
        <v>21212</v>
      </c>
    </row>
    <row r="210" spans="1:5" x14ac:dyDescent="0.3">
      <c r="A210" s="11">
        <v>45094</v>
      </c>
      <c r="B210" s="6">
        <v>255</v>
      </c>
      <c r="C210" s="22">
        <f t="shared" si="3"/>
        <v>-6.9343065693430628E-2</v>
      </c>
      <c r="D210">
        <f>VLOOKUP(A210,profile_visits!A209:B962,2,FALSE)</f>
        <v>794</v>
      </c>
      <c r="E210">
        <f>VLOOKUP(A210,reach!$A$1:$B$754,2,FALSE)</f>
        <v>20688</v>
      </c>
    </row>
    <row r="211" spans="1:5" x14ac:dyDescent="0.3">
      <c r="A211" s="11">
        <v>45095</v>
      </c>
      <c r="B211" s="6">
        <v>217</v>
      </c>
      <c r="C211" s="22">
        <f t="shared" si="3"/>
        <v>-0.14901960784313728</v>
      </c>
      <c r="D211">
        <f>VLOOKUP(A211,profile_visits!A210:B963,2,FALSE)</f>
        <v>619</v>
      </c>
      <c r="E211">
        <f>VLOOKUP(A211,reach!$A$1:$B$754,2,FALSE)</f>
        <v>17429</v>
      </c>
    </row>
    <row r="212" spans="1:5" x14ac:dyDescent="0.3">
      <c r="A212" s="11">
        <v>45096</v>
      </c>
      <c r="B212" s="6">
        <v>264</v>
      </c>
      <c r="C212" s="22">
        <f t="shared" si="3"/>
        <v>0.21658986175115214</v>
      </c>
      <c r="D212">
        <f>VLOOKUP(A212,profile_visits!A211:B964,2,FALSE)</f>
        <v>910</v>
      </c>
      <c r="E212">
        <f>VLOOKUP(A212,reach!$A$1:$B$754,2,FALSE)</f>
        <v>29480</v>
      </c>
    </row>
    <row r="213" spans="1:5" x14ac:dyDescent="0.3">
      <c r="A213" s="11">
        <v>45097</v>
      </c>
      <c r="B213" s="6">
        <v>258</v>
      </c>
      <c r="C213" s="22">
        <f t="shared" si="3"/>
        <v>-2.2727272727272707E-2</v>
      </c>
      <c r="D213">
        <f>VLOOKUP(A213,profile_visits!A212:B965,2,FALSE)</f>
        <v>835</v>
      </c>
      <c r="E213">
        <f>VLOOKUP(A213,reach!$A$1:$B$754,2,FALSE)</f>
        <v>25027</v>
      </c>
    </row>
    <row r="214" spans="1:5" x14ac:dyDescent="0.3">
      <c r="A214" s="11">
        <v>45098</v>
      </c>
      <c r="B214" s="6">
        <v>186</v>
      </c>
      <c r="C214" s="22">
        <f t="shared" si="3"/>
        <v>-0.27906976744186052</v>
      </c>
      <c r="D214">
        <f>VLOOKUP(A214,profile_visits!A213:B966,2,FALSE)</f>
        <v>662</v>
      </c>
      <c r="E214">
        <f>VLOOKUP(A214,reach!$A$1:$B$754,2,FALSE)</f>
        <v>24432</v>
      </c>
    </row>
    <row r="215" spans="1:5" x14ac:dyDescent="0.3">
      <c r="A215" s="11">
        <v>45099</v>
      </c>
      <c r="B215" s="6">
        <v>244</v>
      </c>
      <c r="C215" s="22">
        <f t="shared" si="3"/>
        <v>0.31182795698924726</v>
      </c>
      <c r="D215">
        <f>VLOOKUP(A215,profile_visits!A214:B967,2,FALSE)</f>
        <v>749</v>
      </c>
      <c r="E215">
        <f>VLOOKUP(A215,reach!$A$1:$B$754,2,FALSE)</f>
        <v>29089</v>
      </c>
    </row>
    <row r="216" spans="1:5" x14ac:dyDescent="0.3">
      <c r="A216" s="11">
        <v>45100</v>
      </c>
      <c r="B216" s="6">
        <v>257</v>
      </c>
      <c r="C216" s="22">
        <f t="shared" si="3"/>
        <v>5.3278688524590168E-2</v>
      </c>
      <c r="D216">
        <f>VLOOKUP(A216,profile_visits!A215:B968,2,FALSE)</f>
        <v>1197</v>
      </c>
      <c r="E216">
        <f>VLOOKUP(A216,reach!$A$1:$B$754,2,FALSE)</f>
        <v>54387</v>
      </c>
    </row>
    <row r="217" spans="1:5" x14ac:dyDescent="0.3">
      <c r="A217" s="11">
        <v>45101</v>
      </c>
      <c r="B217" s="6">
        <v>240</v>
      </c>
      <c r="C217" s="22">
        <f t="shared" si="3"/>
        <v>-6.6147859922178975E-2</v>
      </c>
      <c r="D217">
        <f>VLOOKUP(A217,profile_visits!A216:B969,2,FALSE)</f>
        <v>1156</v>
      </c>
      <c r="E217">
        <f>VLOOKUP(A217,reach!$A$1:$B$754,2,FALSE)</f>
        <v>36281</v>
      </c>
    </row>
    <row r="218" spans="1:5" x14ac:dyDescent="0.3">
      <c r="A218" s="11">
        <v>45102</v>
      </c>
      <c r="B218" s="6">
        <v>291</v>
      </c>
      <c r="C218" s="22">
        <f t="shared" si="3"/>
        <v>0.21249999999999991</v>
      </c>
      <c r="D218">
        <f>VLOOKUP(A218,profile_visits!A217:B970,2,FALSE)</f>
        <v>1152</v>
      </c>
      <c r="E218">
        <f>VLOOKUP(A218,reach!$A$1:$B$754,2,FALSE)</f>
        <v>40275</v>
      </c>
    </row>
    <row r="219" spans="1:5" x14ac:dyDescent="0.3">
      <c r="A219" s="11">
        <v>45103</v>
      </c>
      <c r="B219" s="6">
        <v>190</v>
      </c>
      <c r="C219" s="22">
        <f t="shared" si="3"/>
        <v>-0.34707903780068727</v>
      </c>
      <c r="D219">
        <f>VLOOKUP(A219,profile_visits!A218:B971,2,FALSE)</f>
        <v>739</v>
      </c>
      <c r="E219">
        <f>VLOOKUP(A219,reach!$A$1:$B$754,2,FALSE)</f>
        <v>28641</v>
      </c>
    </row>
    <row r="220" spans="1:5" x14ac:dyDescent="0.3">
      <c r="A220" s="11">
        <v>45104</v>
      </c>
      <c r="B220" s="6">
        <v>310</v>
      </c>
      <c r="C220" s="22">
        <f t="shared" si="3"/>
        <v>0.63157894736842102</v>
      </c>
      <c r="D220">
        <f>VLOOKUP(A220,profile_visits!A219:B972,2,FALSE)</f>
        <v>2123</v>
      </c>
      <c r="E220">
        <f>VLOOKUP(A220,reach!$A$1:$B$754,2,FALSE)</f>
        <v>51944</v>
      </c>
    </row>
    <row r="221" spans="1:5" x14ac:dyDescent="0.3">
      <c r="A221" s="11">
        <v>45105</v>
      </c>
      <c r="B221" s="6">
        <v>332</v>
      </c>
      <c r="C221" s="22">
        <f t="shared" si="3"/>
        <v>7.0967741935483941E-2</v>
      </c>
      <c r="D221">
        <f>VLOOKUP(A221,profile_visits!A220:B973,2,FALSE)</f>
        <v>979</v>
      </c>
      <c r="E221">
        <f>VLOOKUP(A221,reach!$A$1:$B$754,2,FALSE)</f>
        <v>38020</v>
      </c>
    </row>
    <row r="222" spans="1:5" x14ac:dyDescent="0.3">
      <c r="A222" s="11">
        <v>45106</v>
      </c>
      <c r="B222" s="6">
        <v>289</v>
      </c>
      <c r="C222" s="22">
        <f t="shared" si="3"/>
        <v>-0.12951807228915657</v>
      </c>
      <c r="D222">
        <f>VLOOKUP(A222,profile_visits!A221:B974,2,FALSE)</f>
        <v>1026</v>
      </c>
      <c r="E222">
        <f>VLOOKUP(A222,reach!$A$1:$B$754,2,FALSE)</f>
        <v>32260</v>
      </c>
    </row>
    <row r="223" spans="1:5" x14ac:dyDescent="0.3">
      <c r="A223" s="11">
        <v>45107</v>
      </c>
      <c r="B223" s="6">
        <v>418</v>
      </c>
      <c r="C223" s="22">
        <f t="shared" si="3"/>
        <v>0.44636678200692037</v>
      </c>
      <c r="D223">
        <f>VLOOKUP(A223,profile_visits!A222:B975,2,FALSE)</f>
        <v>1369</v>
      </c>
      <c r="E223">
        <f>VLOOKUP(A223,reach!$A$1:$B$754,2,FALSE)</f>
        <v>51256</v>
      </c>
    </row>
    <row r="224" spans="1:5" x14ac:dyDescent="0.3">
      <c r="A224" s="11">
        <v>45108</v>
      </c>
      <c r="B224" s="6">
        <v>418</v>
      </c>
      <c r="C224" s="22">
        <f t="shared" si="3"/>
        <v>0</v>
      </c>
      <c r="D224">
        <f>VLOOKUP(A224,profile_visits!A223:B976,2,FALSE)</f>
        <v>1158</v>
      </c>
      <c r="E224">
        <f>VLOOKUP(A224,reach!$A$1:$B$754,2,FALSE)</f>
        <v>42683</v>
      </c>
    </row>
    <row r="225" spans="1:5" x14ac:dyDescent="0.3">
      <c r="A225" s="11">
        <v>45109</v>
      </c>
      <c r="B225" s="6">
        <v>393</v>
      </c>
      <c r="C225" s="22">
        <f t="shared" si="3"/>
        <v>-5.9808612440191422E-2</v>
      </c>
      <c r="D225">
        <f>VLOOKUP(A225,profile_visits!A224:B977,2,FALSE)</f>
        <v>982</v>
      </c>
      <c r="E225">
        <f>VLOOKUP(A225,reach!$A$1:$B$754,2,FALSE)</f>
        <v>33826</v>
      </c>
    </row>
    <row r="226" spans="1:5" x14ac:dyDescent="0.3">
      <c r="A226" s="11">
        <v>45110</v>
      </c>
      <c r="B226" s="6">
        <v>292</v>
      </c>
      <c r="C226" s="22">
        <f t="shared" si="3"/>
        <v>-0.25699745547073793</v>
      </c>
      <c r="D226">
        <f>VLOOKUP(A226,profile_visits!A225:B978,2,FALSE)</f>
        <v>851</v>
      </c>
      <c r="E226">
        <f>VLOOKUP(A226,reach!$A$1:$B$754,2,FALSE)</f>
        <v>29306</v>
      </c>
    </row>
    <row r="227" spans="1:5" x14ac:dyDescent="0.3">
      <c r="A227" s="11">
        <v>45111</v>
      </c>
      <c r="B227" s="6">
        <v>373</v>
      </c>
      <c r="C227" s="22">
        <f t="shared" si="3"/>
        <v>0.27739726027397271</v>
      </c>
      <c r="D227">
        <f>VLOOKUP(A227,profile_visits!A226:B979,2,FALSE)</f>
        <v>969</v>
      </c>
      <c r="E227">
        <f>VLOOKUP(A227,reach!$A$1:$B$754,2,FALSE)</f>
        <v>30808</v>
      </c>
    </row>
    <row r="228" spans="1:5" x14ac:dyDescent="0.3">
      <c r="A228" s="11">
        <v>45112</v>
      </c>
      <c r="B228" s="6">
        <v>383</v>
      </c>
      <c r="C228" s="22">
        <f t="shared" si="3"/>
        <v>2.6809651474530849E-2</v>
      </c>
      <c r="D228">
        <f>VLOOKUP(A228,profile_visits!A227:B980,2,FALSE)</f>
        <v>921</v>
      </c>
      <c r="E228">
        <f>VLOOKUP(A228,reach!$A$1:$B$754,2,FALSE)</f>
        <v>31820</v>
      </c>
    </row>
    <row r="229" spans="1:5" x14ac:dyDescent="0.3">
      <c r="A229" s="11">
        <v>45113</v>
      </c>
      <c r="B229" s="6">
        <v>282</v>
      </c>
      <c r="C229" s="22">
        <f t="shared" si="3"/>
        <v>-0.26370757180156656</v>
      </c>
      <c r="D229">
        <f>VLOOKUP(A229,profile_visits!A228:B981,2,FALSE)</f>
        <v>1131</v>
      </c>
      <c r="E229">
        <f>VLOOKUP(A229,reach!$A$1:$B$754,2,FALSE)</f>
        <v>40212</v>
      </c>
    </row>
    <row r="230" spans="1:5" x14ac:dyDescent="0.3">
      <c r="A230" s="11">
        <v>45114</v>
      </c>
      <c r="B230" s="6">
        <v>287</v>
      </c>
      <c r="C230" s="22">
        <f t="shared" si="3"/>
        <v>1.7730496453900679E-2</v>
      </c>
      <c r="D230">
        <f>VLOOKUP(A230,profile_visits!A229:B982,2,FALSE)</f>
        <v>900</v>
      </c>
      <c r="E230">
        <f>VLOOKUP(A230,reach!$A$1:$B$754,2,FALSE)</f>
        <v>30461</v>
      </c>
    </row>
    <row r="231" spans="1:5" x14ac:dyDescent="0.3">
      <c r="A231" s="11">
        <v>45115</v>
      </c>
      <c r="B231" s="6">
        <v>257</v>
      </c>
      <c r="C231" s="22">
        <f t="shared" si="3"/>
        <v>-0.10452961672473871</v>
      </c>
      <c r="D231">
        <f>VLOOKUP(A231,profile_visits!A230:B983,2,FALSE)</f>
        <v>757</v>
      </c>
      <c r="E231">
        <f>VLOOKUP(A231,reach!$A$1:$B$754,2,FALSE)</f>
        <v>26904</v>
      </c>
    </row>
    <row r="232" spans="1:5" x14ac:dyDescent="0.3">
      <c r="A232" s="11">
        <v>45116</v>
      </c>
      <c r="B232" s="6">
        <v>268</v>
      </c>
      <c r="C232" s="22">
        <f t="shared" si="3"/>
        <v>4.2801556420233533E-2</v>
      </c>
      <c r="D232">
        <f>VLOOKUP(A232,profile_visits!A231:B984,2,FALSE)</f>
        <v>785</v>
      </c>
      <c r="E232">
        <f>VLOOKUP(A232,reach!$A$1:$B$754,2,FALSE)</f>
        <v>20941</v>
      </c>
    </row>
    <row r="233" spans="1:5" x14ac:dyDescent="0.3">
      <c r="A233" s="11">
        <v>45117</v>
      </c>
      <c r="B233" s="6">
        <v>263</v>
      </c>
      <c r="C233" s="22">
        <f t="shared" si="3"/>
        <v>-1.8656716417910446E-2</v>
      </c>
      <c r="D233">
        <f>VLOOKUP(A233,profile_visits!A232:B985,2,FALSE)</f>
        <v>715</v>
      </c>
      <c r="E233">
        <f>VLOOKUP(A233,reach!$A$1:$B$754,2,FALSE)</f>
        <v>19903</v>
      </c>
    </row>
    <row r="234" spans="1:5" x14ac:dyDescent="0.3">
      <c r="A234" s="11">
        <v>45118</v>
      </c>
      <c r="B234" s="6">
        <v>272</v>
      </c>
      <c r="C234" s="22">
        <f t="shared" si="3"/>
        <v>3.4220532319391594E-2</v>
      </c>
      <c r="D234">
        <f>VLOOKUP(A234,profile_visits!A233:B986,2,FALSE)</f>
        <v>688</v>
      </c>
      <c r="E234">
        <f>VLOOKUP(A234,reach!$A$1:$B$754,2,FALSE)</f>
        <v>17637</v>
      </c>
    </row>
    <row r="235" spans="1:5" x14ac:dyDescent="0.3">
      <c r="A235" s="11">
        <v>45119</v>
      </c>
      <c r="B235" s="6">
        <v>258</v>
      </c>
      <c r="C235" s="22">
        <f t="shared" si="3"/>
        <v>-5.1470588235294157E-2</v>
      </c>
      <c r="D235">
        <f>VLOOKUP(A235,profile_visits!A234:B987,2,FALSE)</f>
        <v>781</v>
      </c>
      <c r="E235">
        <f>VLOOKUP(A235,reach!$A$1:$B$754,2,FALSE)</f>
        <v>22851</v>
      </c>
    </row>
    <row r="236" spans="1:5" x14ac:dyDescent="0.3">
      <c r="A236" s="11">
        <v>45120</v>
      </c>
      <c r="B236" s="6">
        <v>236</v>
      </c>
      <c r="C236" s="22">
        <f t="shared" si="3"/>
        <v>-8.5271317829457405E-2</v>
      </c>
      <c r="D236">
        <f>VLOOKUP(A236,profile_visits!A235:B988,2,FALSE)</f>
        <v>863</v>
      </c>
      <c r="E236">
        <f>VLOOKUP(A236,reach!$A$1:$B$754,2,FALSE)</f>
        <v>32651</v>
      </c>
    </row>
    <row r="237" spans="1:5" x14ac:dyDescent="0.3">
      <c r="A237" s="11">
        <v>45121</v>
      </c>
      <c r="B237" s="6">
        <v>248</v>
      </c>
      <c r="C237" s="22">
        <f t="shared" si="3"/>
        <v>5.0847457627118731E-2</v>
      </c>
      <c r="D237">
        <f>VLOOKUP(A237,profile_visits!A236:B989,2,FALSE)</f>
        <v>999</v>
      </c>
      <c r="E237">
        <f>VLOOKUP(A237,reach!$A$1:$B$754,2,FALSE)</f>
        <v>42303</v>
      </c>
    </row>
    <row r="238" spans="1:5" x14ac:dyDescent="0.3">
      <c r="A238" s="11">
        <v>45122</v>
      </c>
      <c r="B238" s="6">
        <v>406</v>
      </c>
      <c r="C238" s="22">
        <f t="shared" si="3"/>
        <v>0.63709677419354849</v>
      </c>
      <c r="D238">
        <f>VLOOKUP(A238,profile_visits!A237:B990,2,FALSE)</f>
        <v>1204</v>
      </c>
      <c r="E238">
        <f>VLOOKUP(A238,reach!$A$1:$B$754,2,FALSE)</f>
        <v>56211</v>
      </c>
    </row>
    <row r="239" spans="1:5" x14ac:dyDescent="0.3">
      <c r="A239" s="11">
        <v>45123</v>
      </c>
      <c r="B239" s="6">
        <v>500</v>
      </c>
      <c r="C239" s="22">
        <f t="shared" si="3"/>
        <v>0.23152709359605916</v>
      </c>
      <c r="D239">
        <f>VLOOKUP(A239,profile_visits!A238:B991,2,FALSE)</f>
        <v>1286</v>
      </c>
      <c r="E239">
        <f>VLOOKUP(A239,reach!$A$1:$B$754,2,FALSE)</f>
        <v>63221</v>
      </c>
    </row>
    <row r="240" spans="1:5" x14ac:dyDescent="0.3">
      <c r="A240" s="11">
        <v>45124</v>
      </c>
      <c r="B240" s="6">
        <v>451</v>
      </c>
      <c r="C240" s="22">
        <f t="shared" si="3"/>
        <v>-9.7999999999999976E-2</v>
      </c>
      <c r="D240">
        <f>VLOOKUP(A240,profile_visits!A239:B992,2,FALSE)</f>
        <v>1114</v>
      </c>
      <c r="E240">
        <f>VLOOKUP(A240,reach!$A$1:$B$754,2,FALSE)</f>
        <v>56787</v>
      </c>
    </row>
    <row r="241" spans="1:5" x14ac:dyDescent="0.3">
      <c r="A241" s="11">
        <v>45125</v>
      </c>
      <c r="B241" s="6">
        <v>480</v>
      </c>
      <c r="C241" s="22">
        <f t="shared" si="3"/>
        <v>6.4301552106430071E-2</v>
      </c>
      <c r="D241">
        <f>VLOOKUP(A241,profile_visits!A240:B993,2,FALSE)</f>
        <v>1248</v>
      </c>
      <c r="E241">
        <f>VLOOKUP(A241,reach!$A$1:$B$754,2,FALSE)</f>
        <v>55747</v>
      </c>
    </row>
    <row r="242" spans="1:5" x14ac:dyDescent="0.3">
      <c r="A242" s="11">
        <v>45126</v>
      </c>
      <c r="B242" s="6">
        <v>484</v>
      </c>
      <c r="C242" s="22">
        <f t="shared" si="3"/>
        <v>8.3333333333333037E-3</v>
      </c>
      <c r="D242">
        <f>VLOOKUP(A242,profile_visits!A241:B994,2,FALSE)</f>
        <v>1305</v>
      </c>
      <c r="E242">
        <f>VLOOKUP(A242,reach!$A$1:$B$754,2,FALSE)</f>
        <v>63188</v>
      </c>
    </row>
    <row r="243" spans="1:5" x14ac:dyDescent="0.3">
      <c r="A243" s="11">
        <v>45127</v>
      </c>
      <c r="B243" s="6">
        <v>507</v>
      </c>
      <c r="C243" s="22">
        <f t="shared" si="3"/>
        <v>4.7520661157024691E-2</v>
      </c>
      <c r="D243">
        <f>VLOOKUP(A243,profile_visits!A242:B995,2,FALSE)</f>
        <v>1335</v>
      </c>
      <c r="E243">
        <f>VLOOKUP(A243,reach!$A$1:$B$754,2,FALSE)</f>
        <v>63648</v>
      </c>
    </row>
    <row r="244" spans="1:5" x14ac:dyDescent="0.3">
      <c r="A244" s="11">
        <v>45128</v>
      </c>
      <c r="B244" s="6">
        <v>446</v>
      </c>
      <c r="C244" s="22">
        <f t="shared" si="3"/>
        <v>-0.12031558185404334</v>
      </c>
      <c r="D244">
        <f>VLOOKUP(A244,profile_visits!A243:B996,2,FALSE)</f>
        <v>1187</v>
      </c>
      <c r="E244">
        <f>VLOOKUP(A244,reach!$A$1:$B$754,2,FALSE)</f>
        <v>46059</v>
      </c>
    </row>
    <row r="245" spans="1:5" x14ac:dyDescent="0.3">
      <c r="A245" s="11">
        <v>45129</v>
      </c>
      <c r="B245" s="6">
        <v>380</v>
      </c>
      <c r="C245" s="22">
        <f t="shared" si="3"/>
        <v>-0.14798206278026904</v>
      </c>
      <c r="D245">
        <f>VLOOKUP(A245,profile_visits!A244:B997,2,FALSE)</f>
        <v>1474</v>
      </c>
      <c r="E245">
        <f>VLOOKUP(A245,reach!$A$1:$B$754,2,FALSE)</f>
        <v>43595</v>
      </c>
    </row>
    <row r="246" spans="1:5" x14ac:dyDescent="0.3">
      <c r="A246" s="11">
        <v>45130</v>
      </c>
      <c r="B246" s="6">
        <v>407</v>
      </c>
      <c r="C246" s="22">
        <f t="shared" si="3"/>
        <v>7.1052631578947478E-2</v>
      </c>
      <c r="D246">
        <f>VLOOKUP(A246,profile_visits!A245:B998,2,FALSE)</f>
        <v>1914</v>
      </c>
      <c r="E246">
        <f>VLOOKUP(A246,reach!$A$1:$B$754,2,FALSE)</f>
        <v>42336</v>
      </c>
    </row>
    <row r="247" spans="1:5" x14ac:dyDescent="0.3">
      <c r="A247" s="11">
        <v>45131</v>
      </c>
      <c r="B247" s="6">
        <v>353</v>
      </c>
      <c r="C247" s="22">
        <f t="shared" si="3"/>
        <v>-0.13267813267813267</v>
      </c>
      <c r="D247">
        <f>VLOOKUP(A247,profile_visits!A246:B999,2,FALSE)</f>
        <v>891</v>
      </c>
      <c r="E247">
        <f>VLOOKUP(A247,reach!$A$1:$B$754,2,FALSE)</f>
        <v>35546</v>
      </c>
    </row>
    <row r="248" spans="1:5" x14ac:dyDescent="0.3">
      <c r="A248" s="11">
        <v>45132</v>
      </c>
      <c r="B248" s="6">
        <v>370</v>
      </c>
      <c r="C248" s="22">
        <f t="shared" si="3"/>
        <v>4.8158640226628968E-2</v>
      </c>
      <c r="D248">
        <f>VLOOKUP(A248,profile_visits!A247:B1000,2,FALSE)</f>
        <v>951</v>
      </c>
      <c r="E248">
        <f>VLOOKUP(A248,reach!$A$1:$B$754,2,FALSE)</f>
        <v>40656</v>
      </c>
    </row>
    <row r="249" spans="1:5" x14ac:dyDescent="0.3">
      <c r="A249" s="11">
        <v>45133</v>
      </c>
      <c r="B249" s="6">
        <v>321</v>
      </c>
      <c r="C249" s="22">
        <f t="shared" si="3"/>
        <v>-0.13243243243243241</v>
      </c>
      <c r="D249">
        <f>VLOOKUP(A249,profile_visits!A248:B1001,2,FALSE)</f>
        <v>848</v>
      </c>
      <c r="E249">
        <f>VLOOKUP(A249,reach!$A$1:$B$754,2,FALSE)</f>
        <v>32341</v>
      </c>
    </row>
    <row r="250" spans="1:5" x14ac:dyDescent="0.3">
      <c r="A250" s="11">
        <v>45134</v>
      </c>
      <c r="B250" s="6">
        <v>316</v>
      </c>
      <c r="C250" s="22">
        <f t="shared" si="3"/>
        <v>-1.5576323987538943E-2</v>
      </c>
      <c r="D250">
        <f>VLOOKUP(A250,profile_visits!A249:B1002,2,FALSE)</f>
        <v>1023</v>
      </c>
      <c r="E250">
        <f>VLOOKUP(A250,reach!$A$1:$B$754,2,FALSE)</f>
        <v>36382</v>
      </c>
    </row>
    <row r="251" spans="1:5" x14ac:dyDescent="0.3">
      <c r="A251" s="11">
        <v>45135</v>
      </c>
      <c r="B251" s="6">
        <v>240</v>
      </c>
      <c r="C251" s="22">
        <f t="shared" si="3"/>
        <v>-0.240506329113924</v>
      </c>
      <c r="D251">
        <f>VLOOKUP(A251,profile_visits!A250:B1003,2,FALSE)</f>
        <v>598</v>
      </c>
      <c r="E251">
        <f>VLOOKUP(A251,reach!$A$1:$B$754,2,FALSE)</f>
        <v>18998</v>
      </c>
    </row>
    <row r="252" spans="1:5" x14ac:dyDescent="0.3">
      <c r="A252" s="11">
        <v>45136</v>
      </c>
      <c r="B252" s="6">
        <v>236</v>
      </c>
      <c r="C252" s="22">
        <f t="shared" si="3"/>
        <v>-1.6666666666666718E-2</v>
      </c>
      <c r="D252">
        <f>VLOOKUP(A252,profile_visits!A251:B1004,2,FALSE)</f>
        <v>546</v>
      </c>
      <c r="E252">
        <f>VLOOKUP(A252,reach!$A$1:$B$754,2,FALSE)</f>
        <v>17594</v>
      </c>
    </row>
    <row r="253" spans="1:5" x14ac:dyDescent="0.3">
      <c r="A253" s="11">
        <v>45137</v>
      </c>
      <c r="B253" s="6">
        <v>207</v>
      </c>
      <c r="C253" s="22">
        <f t="shared" si="3"/>
        <v>-0.1228813559322034</v>
      </c>
      <c r="D253">
        <f>VLOOKUP(A253,profile_visits!A252:B1005,2,FALSE)</f>
        <v>604</v>
      </c>
      <c r="E253">
        <f>VLOOKUP(A253,reach!$A$1:$B$754,2,FALSE)</f>
        <v>25899</v>
      </c>
    </row>
    <row r="254" spans="1:5" x14ac:dyDescent="0.3">
      <c r="A254" s="11">
        <v>45138</v>
      </c>
      <c r="B254" s="6">
        <v>173</v>
      </c>
      <c r="C254" s="22">
        <f t="shared" si="3"/>
        <v>-0.16425120772946855</v>
      </c>
      <c r="D254">
        <f>VLOOKUP(A254,profile_visits!A253:B1006,2,FALSE)</f>
        <v>512</v>
      </c>
      <c r="E254">
        <f>VLOOKUP(A254,reach!$A$1:$B$754,2,FALSE)</f>
        <v>17090</v>
      </c>
    </row>
    <row r="255" spans="1:5" x14ac:dyDescent="0.3">
      <c r="A255" s="11">
        <v>45139</v>
      </c>
      <c r="B255" s="6">
        <v>195</v>
      </c>
      <c r="C255" s="22">
        <f t="shared" si="3"/>
        <v>0.12716763005780352</v>
      </c>
      <c r="D255">
        <f>VLOOKUP(A255,profile_visits!A254:B1007,2,FALSE)</f>
        <v>730</v>
      </c>
      <c r="E255">
        <f>VLOOKUP(A255,reach!$A$1:$B$754,2,FALSE)</f>
        <v>32754</v>
      </c>
    </row>
    <row r="256" spans="1:5" x14ac:dyDescent="0.3">
      <c r="A256" s="11">
        <v>45140</v>
      </c>
      <c r="B256" s="6">
        <v>183</v>
      </c>
      <c r="C256" s="22">
        <f t="shared" si="3"/>
        <v>-6.1538461538461542E-2</v>
      </c>
      <c r="D256">
        <f>VLOOKUP(A256,profile_visits!A255:B1008,2,FALSE)</f>
        <v>606</v>
      </c>
      <c r="E256">
        <f>VLOOKUP(A256,reach!$A$1:$B$754,2,FALSE)</f>
        <v>22673</v>
      </c>
    </row>
    <row r="257" spans="1:5" x14ac:dyDescent="0.3">
      <c r="A257" s="11">
        <v>45141</v>
      </c>
      <c r="B257" s="6">
        <v>207</v>
      </c>
      <c r="C257" s="22">
        <f t="shared" si="3"/>
        <v>0.13114754098360648</v>
      </c>
      <c r="D257">
        <f>VLOOKUP(A257,profile_visits!A256:B1009,2,FALSE)</f>
        <v>645</v>
      </c>
      <c r="E257">
        <f>VLOOKUP(A257,reach!$A$1:$B$754,2,FALSE)</f>
        <v>26812</v>
      </c>
    </row>
    <row r="258" spans="1:5" x14ac:dyDescent="0.3">
      <c r="A258" s="11">
        <v>45142</v>
      </c>
      <c r="B258" s="6">
        <v>185</v>
      </c>
      <c r="C258" s="22">
        <f t="shared" si="3"/>
        <v>-0.106280193236715</v>
      </c>
      <c r="D258">
        <f>VLOOKUP(A258,profile_visits!A257:B1010,2,FALSE)</f>
        <v>600</v>
      </c>
      <c r="E258">
        <f>VLOOKUP(A258,reach!$A$1:$B$754,2,FALSE)</f>
        <v>24858</v>
      </c>
    </row>
    <row r="259" spans="1:5" x14ac:dyDescent="0.3">
      <c r="A259" s="11">
        <v>45143</v>
      </c>
      <c r="B259" s="6">
        <v>149</v>
      </c>
      <c r="C259" s="22">
        <f t="shared" si="3"/>
        <v>-0.19459459459459461</v>
      </c>
      <c r="D259">
        <f>VLOOKUP(A259,profile_visits!A258:B1011,2,FALSE)</f>
        <v>567</v>
      </c>
      <c r="E259">
        <f>VLOOKUP(A259,reach!$A$1:$B$754,2,FALSE)</f>
        <v>22806</v>
      </c>
    </row>
    <row r="260" spans="1:5" x14ac:dyDescent="0.3">
      <c r="A260" s="11">
        <v>45144</v>
      </c>
      <c r="B260" s="6">
        <v>144</v>
      </c>
      <c r="C260" s="22">
        <f t="shared" ref="C260:C323" si="4">B260/B259-1</f>
        <v>-3.3557046979865723E-2</v>
      </c>
      <c r="D260">
        <f>VLOOKUP(A260,profile_visits!A259:B1012,2,FALSE)</f>
        <v>509</v>
      </c>
      <c r="E260">
        <f>VLOOKUP(A260,reach!$A$1:$B$754,2,FALSE)</f>
        <v>15137</v>
      </c>
    </row>
    <row r="261" spans="1:5" x14ac:dyDescent="0.3">
      <c r="A261" s="11">
        <v>45145</v>
      </c>
      <c r="B261" s="6">
        <v>197</v>
      </c>
      <c r="C261" s="22">
        <f t="shared" si="4"/>
        <v>0.36805555555555558</v>
      </c>
      <c r="D261">
        <f>VLOOKUP(A261,profile_visits!A260:B1013,2,FALSE)</f>
        <v>641</v>
      </c>
      <c r="E261">
        <f>VLOOKUP(A261,reach!$A$1:$B$754,2,FALSE)</f>
        <v>30244</v>
      </c>
    </row>
    <row r="262" spans="1:5" x14ac:dyDescent="0.3">
      <c r="A262" s="11">
        <v>45146</v>
      </c>
      <c r="B262" s="6">
        <v>154</v>
      </c>
      <c r="C262" s="22">
        <f t="shared" si="4"/>
        <v>-0.21827411167512689</v>
      </c>
      <c r="D262">
        <f>VLOOKUP(A262,profile_visits!A261:B1014,2,FALSE)</f>
        <v>525</v>
      </c>
      <c r="E262">
        <f>VLOOKUP(A262,reach!$A$1:$B$754,2,FALSE)</f>
        <v>21086</v>
      </c>
    </row>
    <row r="263" spans="1:5" x14ac:dyDescent="0.3">
      <c r="A263" s="11">
        <v>45147</v>
      </c>
      <c r="B263" s="6">
        <v>161</v>
      </c>
      <c r="C263" s="22">
        <f t="shared" si="4"/>
        <v>4.5454545454545414E-2</v>
      </c>
      <c r="D263">
        <f>VLOOKUP(A263,profile_visits!A262:B1015,2,FALSE)</f>
        <v>534</v>
      </c>
      <c r="E263">
        <f>VLOOKUP(A263,reach!$A$1:$B$754,2,FALSE)</f>
        <v>16546</v>
      </c>
    </row>
    <row r="264" spans="1:5" x14ac:dyDescent="0.3">
      <c r="A264" s="11">
        <v>45148</v>
      </c>
      <c r="B264" s="6">
        <v>179</v>
      </c>
      <c r="C264" s="22">
        <f t="shared" si="4"/>
        <v>0.11180124223602483</v>
      </c>
      <c r="D264">
        <f>VLOOKUP(A264,profile_visits!A263:B1016,2,FALSE)</f>
        <v>442</v>
      </c>
      <c r="E264">
        <f>VLOOKUP(A264,reach!$A$1:$B$754,2,FALSE)</f>
        <v>13998</v>
      </c>
    </row>
    <row r="265" spans="1:5" x14ac:dyDescent="0.3">
      <c r="A265" s="11">
        <v>45149</v>
      </c>
      <c r="B265" s="6">
        <v>146</v>
      </c>
      <c r="C265" s="22">
        <f t="shared" si="4"/>
        <v>-0.18435754189944131</v>
      </c>
      <c r="D265">
        <f>VLOOKUP(A265,profile_visits!A264:B1017,2,FALSE)</f>
        <v>366</v>
      </c>
      <c r="E265">
        <f>VLOOKUP(A265,reach!$A$1:$B$754,2,FALSE)</f>
        <v>10048</v>
      </c>
    </row>
    <row r="266" spans="1:5" x14ac:dyDescent="0.3">
      <c r="A266" s="11">
        <v>45150</v>
      </c>
      <c r="B266" s="6">
        <v>115</v>
      </c>
      <c r="C266" s="22">
        <f t="shared" si="4"/>
        <v>-0.21232876712328763</v>
      </c>
      <c r="D266">
        <f>VLOOKUP(A266,profile_visits!A265:B1018,2,FALSE)</f>
        <v>330</v>
      </c>
      <c r="E266">
        <f>VLOOKUP(A266,reach!$A$1:$B$754,2,FALSE)</f>
        <v>9056</v>
      </c>
    </row>
    <row r="267" spans="1:5" x14ac:dyDescent="0.3">
      <c r="A267" s="11">
        <v>45151</v>
      </c>
      <c r="B267" s="6">
        <v>133</v>
      </c>
      <c r="C267" s="22">
        <f t="shared" si="4"/>
        <v>0.15652173913043477</v>
      </c>
      <c r="D267">
        <f>VLOOKUP(A267,profile_visits!A266:B1019,2,FALSE)</f>
        <v>469</v>
      </c>
      <c r="E267">
        <f>VLOOKUP(A267,reach!$A$1:$B$754,2,FALSE)</f>
        <v>24522</v>
      </c>
    </row>
    <row r="268" spans="1:5" x14ac:dyDescent="0.3">
      <c r="A268" s="11">
        <v>45152</v>
      </c>
      <c r="B268" s="6">
        <v>109</v>
      </c>
      <c r="C268" s="22">
        <f t="shared" si="4"/>
        <v>-0.18045112781954886</v>
      </c>
      <c r="D268">
        <f>VLOOKUP(A268,profile_visits!A267:B1020,2,FALSE)</f>
        <v>327</v>
      </c>
      <c r="E268">
        <f>VLOOKUP(A268,reach!$A$1:$B$754,2,FALSE)</f>
        <v>12135</v>
      </c>
    </row>
    <row r="269" spans="1:5" x14ac:dyDescent="0.3">
      <c r="A269" s="11">
        <v>45153</v>
      </c>
      <c r="B269" s="6">
        <v>129</v>
      </c>
      <c r="C269" s="22">
        <f t="shared" si="4"/>
        <v>0.1834862385321101</v>
      </c>
      <c r="D269">
        <f>VLOOKUP(A269,profile_visits!A268:B1021,2,FALSE)</f>
        <v>460</v>
      </c>
      <c r="E269">
        <f>VLOOKUP(A269,reach!$A$1:$B$754,2,FALSE)</f>
        <v>12081</v>
      </c>
    </row>
    <row r="270" spans="1:5" x14ac:dyDescent="0.3">
      <c r="A270" s="11">
        <v>45154</v>
      </c>
      <c r="B270" s="6">
        <v>141</v>
      </c>
      <c r="C270" s="22">
        <f t="shared" si="4"/>
        <v>9.3023255813953432E-2</v>
      </c>
      <c r="D270">
        <f>VLOOKUP(A270,profile_visits!A269:B1022,2,FALSE)</f>
        <v>799</v>
      </c>
      <c r="E270">
        <f>VLOOKUP(A270,reach!$A$1:$B$754,2,FALSE)</f>
        <v>29039</v>
      </c>
    </row>
    <row r="271" spans="1:5" x14ac:dyDescent="0.3">
      <c r="A271" s="11">
        <v>45155</v>
      </c>
      <c r="B271" s="6">
        <v>505</v>
      </c>
      <c r="C271" s="22">
        <f t="shared" si="4"/>
        <v>2.5815602836879434</v>
      </c>
      <c r="D271">
        <f>VLOOKUP(A271,profile_visits!A270:B1023,2,FALSE)</f>
        <v>1370</v>
      </c>
      <c r="E271">
        <f>VLOOKUP(A271,reach!$A$1:$B$754,2,FALSE)</f>
        <v>33961</v>
      </c>
    </row>
    <row r="272" spans="1:5" x14ac:dyDescent="0.3">
      <c r="A272" s="11">
        <v>45156</v>
      </c>
      <c r="B272" s="6">
        <v>906</v>
      </c>
      <c r="C272" s="22">
        <f t="shared" si="4"/>
        <v>0.7940594059405941</v>
      </c>
      <c r="D272">
        <f>VLOOKUP(A272,profile_visits!A271:B1024,2,FALSE)</f>
        <v>2084</v>
      </c>
      <c r="E272">
        <f>VLOOKUP(A272,reach!$A$1:$B$754,2,FALSE)</f>
        <v>67344</v>
      </c>
    </row>
    <row r="273" spans="1:5" x14ac:dyDescent="0.3">
      <c r="A273" s="11">
        <v>45157</v>
      </c>
      <c r="B273" s="6">
        <v>248</v>
      </c>
      <c r="C273" s="22">
        <f t="shared" si="4"/>
        <v>-0.72626931567328912</v>
      </c>
      <c r="D273">
        <f>VLOOKUP(A273,profile_visits!A272:B1025,2,FALSE)</f>
        <v>857</v>
      </c>
      <c r="E273">
        <f>VLOOKUP(A273,reach!$A$1:$B$754,2,FALSE)</f>
        <v>29297</v>
      </c>
    </row>
    <row r="274" spans="1:5" x14ac:dyDescent="0.3">
      <c r="A274" s="11">
        <v>45158</v>
      </c>
      <c r="B274" s="6">
        <v>260</v>
      </c>
      <c r="C274" s="22">
        <f t="shared" si="4"/>
        <v>4.8387096774193505E-2</v>
      </c>
      <c r="D274">
        <f>VLOOKUP(A274,profile_visits!A273:B1026,2,FALSE)</f>
        <v>797</v>
      </c>
      <c r="E274">
        <f>VLOOKUP(A274,reach!$A$1:$B$754,2,FALSE)</f>
        <v>37633</v>
      </c>
    </row>
    <row r="275" spans="1:5" x14ac:dyDescent="0.3">
      <c r="A275" s="11">
        <v>45159</v>
      </c>
      <c r="B275" s="6">
        <v>234</v>
      </c>
      <c r="C275" s="22">
        <f t="shared" si="4"/>
        <v>-9.9999999999999978E-2</v>
      </c>
      <c r="D275">
        <f>VLOOKUP(A275,profile_visits!A274:B1027,2,FALSE)</f>
        <v>664</v>
      </c>
      <c r="E275">
        <f>VLOOKUP(A275,reach!$A$1:$B$754,2,FALSE)</f>
        <v>29320</v>
      </c>
    </row>
    <row r="276" spans="1:5" x14ac:dyDescent="0.3">
      <c r="A276" s="11">
        <v>45160</v>
      </c>
      <c r="B276" s="6">
        <v>335</v>
      </c>
      <c r="C276" s="22">
        <f t="shared" si="4"/>
        <v>0.43162393162393164</v>
      </c>
      <c r="D276">
        <f>VLOOKUP(A276,profile_visits!A275:B1028,2,FALSE)</f>
        <v>993</v>
      </c>
      <c r="E276">
        <f>VLOOKUP(A276,reach!$A$1:$B$754,2,FALSE)</f>
        <v>40166</v>
      </c>
    </row>
    <row r="277" spans="1:5" x14ac:dyDescent="0.3">
      <c r="A277" s="11">
        <v>45161</v>
      </c>
      <c r="B277" s="6">
        <v>242</v>
      </c>
      <c r="C277" s="22">
        <f t="shared" si="4"/>
        <v>-0.27761194029850744</v>
      </c>
      <c r="D277">
        <f>VLOOKUP(A277,profile_visits!A276:B1029,2,FALSE)</f>
        <v>660</v>
      </c>
      <c r="E277">
        <f>VLOOKUP(A277,reach!$A$1:$B$754,2,FALSE)</f>
        <v>23411</v>
      </c>
    </row>
    <row r="278" spans="1:5" x14ac:dyDescent="0.3">
      <c r="A278" s="11">
        <v>45162</v>
      </c>
      <c r="B278" s="6">
        <v>164</v>
      </c>
      <c r="C278" s="22">
        <f t="shared" si="4"/>
        <v>-0.3223140495867769</v>
      </c>
      <c r="D278">
        <f>VLOOKUP(A278,profile_visits!A277:B1030,2,FALSE)</f>
        <v>648</v>
      </c>
      <c r="E278">
        <f>VLOOKUP(A278,reach!$A$1:$B$754,2,FALSE)</f>
        <v>26870</v>
      </c>
    </row>
    <row r="279" spans="1:5" x14ac:dyDescent="0.3">
      <c r="A279" s="11">
        <v>45163</v>
      </c>
      <c r="B279" s="6">
        <v>201</v>
      </c>
      <c r="C279" s="22">
        <f t="shared" si="4"/>
        <v>0.22560975609756095</v>
      </c>
      <c r="D279">
        <f>VLOOKUP(A279,profile_visits!A278:B1031,2,FALSE)</f>
        <v>546</v>
      </c>
      <c r="E279">
        <f>VLOOKUP(A279,reach!$A$1:$B$754,2,FALSE)</f>
        <v>21009</v>
      </c>
    </row>
    <row r="280" spans="1:5" x14ac:dyDescent="0.3">
      <c r="A280" s="11">
        <v>45164</v>
      </c>
      <c r="B280" s="6">
        <v>181</v>
      </c>
      <c r="C280" s="22">
        <f t="shared" si="4"/>
        <v>-9.9502487562189046E-2</v>
      </c>
      <c r="D280">
        <f>VLOOKUP(A280,profile_visits!A279:B1032,2,FALSE)</f>
        <v>497</v>
      </c>
      <c r="E280">
        <f>VLOOKUP(A280,reach!$A$1:$B$754,2,FALSE)</f>
        <v>20279</v>
      </c>
    </row>
    <row r="281" spans="1:5" x14ac:dyDescent="0.3">
      <c r="A281" s="11">
        <v>45165</v>
      </c>
      <c r="B281" s="6">
        <v>148</v>
      </c>
      <c r="C281" s="22">
        <f t="shared" si="4"/>
        <v>-0.18232044198895025</v>
      </c>
      <c r="D281">
        <f>VLOOKUP(A281,profile_visits!A280:B1033,2,FALSE)</f>
        <v>703</v>
      </c>
      <c r="E281">
        <f>VLOOKUP(A281,reach!$A$1:$B$754,2,FALSE)</f>
        <v>30034</v>
      </c>
    </row>
    <row r="282" spans="1:5" x14ac:dyDescent="0.3">
      <c r="A282" s="11">
        <v>45166</v>
      </c>
      <c r="B282" s="6">
        <v>135</v>
      </c>
      <c r="C282" s="22">
        <f t="shared" si="4"/>
        <v>-8.7837837837837829E-2</v>
      </c>
      <c r="D282">
        <f>VLOOKUP(A282,profile_visits!A281:B1034,2,FALSE)</f>
        <v>583</v>
      </c>
      <c r="E282">
        <f>VLOOKUP(A282,reach!$A$1:$B$754,2,FALSE)</f>
        <v>24183</v>
      </c>
    </row>
    <row r="283" spans="1:5" x14ac:dyDescent="0.3">
      <c r="A283" s="11">
        <v>45167</v>
      </c>
      <c r="B283" s="6">
        <v>114</v>
      </c>
      <c r="C283" s="22">
        <f t="shared" si="4"/>
        <v>-0.15555555555555556</v>
      </c>
      <c r="D283">
        <f>VLOOKUP(A283,profile_visits!A282:B1035,2,FALSE)</f>
        <v>617</v>
      </c>
      <c r="E283">
        <f>VLOOKUP(A283,reach!$A$1:$B$754,2,FALSE)</f>
        <v>23679</v>
      </c>
    </row>
    <row r="284" spans="1:5" x14ac:dyDescent="0.3">
      <c r="A284" s="11">
        <v>45168</v>
      </c>
      <c r="B284" s="6">
        <v>98</v>
      </c>
      <c r="C284" s="22">
        <f t="shared" si="4"/>
        <v>-0.14035087719298245</v>
      </c>
      <c r="D284">
        <f>VLOOKUP(A284,profile_visits!A283:B1036,2,FALSE)</f>
        <v>340</v>
      </c>
      <c r="E284">
        <f>VLOOKUP(A284,reach!$A$1:$B$754,2,FALSE)</f>
        <v>10308</v>
      </c>
    </row>
    <row r="285" spans="1:5" x14ac:dyDescent="0.3">
      <c r="A285" s="11">
        <v>45169</v>
      </c>
      <c r="B285" s="6">
        <v>110</v>
      </c>
      <c r="C285" s="22">
        <f t="shared" si="4"/>
        <v>0.12244897959183665</v>
      </c>
      <c r="D285">
        <f>VLOOKUP(A285,profile_visits!A284:B1037,2,FALSE)</f>
        <v>644</v>
      </c>
      <c r="E285">
        <f>VLOOKUP(A285,reach!$A$1:$B$754,2,FALSE)</f>
        <v>39899</v>
      </c>
    </row>
    <row r="286" spans="1:5" x14ac:dyDescent="0.3">
      <c r="A286" s="11">
        <v>45170</v>
      </c>
      <c r="B286" s="6">
        <v>103</v>
      </c>
      <c r="C286" s="22">
        <f t="shared" si="4"/>
        <v>-6.3636363636363602E-2</v>
      </c>
      <c r="D286">
        <f>VLOOKUP(A286,profile_visits!A285:B1038,2,FALSE)</f>
        <v>382</v>
      </c>
      <c r="E286">
        <f>VLOOKUP(A286,reach!$A$1:$B$754,2,FALSE)</f>
        <v>18694</v>
      </c>
    </row>
    <row r="287" spans="1:5" x14ac:dyDescent="0.3">
      <c r="A287" s="11">
        <v>45171</v>
      </c>
      <c r="B287" s="6">
        <v>107</v>
      </c>
      <c r="C287" s="22">
        <f t="shared" si="4"/>
        <v>3.8834951456310662E-2</v>
      </c>
      <c r="D287">
        <f>VLOOKUP(A287,profile_visits!A286:B1039,2,FALSE)</f>
        <v>312</v>
      </c>
      <c r="E287">
        <f>VLOOKUP(A287,reach!$A$1:$B$754,2,FALSE)</f>
        <v>10932</v>
      </c>
    </row>
    <row r="288" spans="1:5" x14ac:dyDescent="0.3">
      <c r="A288" s="11">
        <v>45172</v>
      </c>
      <c r="B288" s="6">
        <v>159</v>
      </c>
      <c r="C288" s="22">
        <f t="shared" si="4"/>
        <v>0.48598130841121501</v>
      </c>
      <c r="D288">
        <f>VLOOKUP(A288,profile_visits!A287:B1040,2,FALSE)</f>
        <v>498</v>
      </c>
      <c r="E288">
        <f>VLOOKUP(A288,reach!$A$1:$B$754,2,FALSE)</f>
        <v>13218</v>
      </c>
    </row>
    <row r="289" spans="1:5" x14ac:dyDescent="0.3">
      <c r="A289" s="11">
        <v>45173</v>
      </c>
      <c r="B289" s="6">
        <v>123</v>
      </c>
      <c r="C289" s="22">
        <f t="shared" si="4"/>
        <v>-0.22641509433962259</v>
      </c>
      <c r="D289">
        <f>VLOOKUP(A289,profile_visits!A288:B1041,2,FALSE)</f>
        <v>412</v>
      </c>
      <c r="E289">
        <f>VLOOKUP(A289,reach!$A$1:$B$754,2,FALSE)</f>
        <v>11405</v>
      </c>
    </row>
    <row r="290" spans="1:5" x14ac:dyDescent="0.3">
      <c r="A290" s="11">
        <v>45174</v>
      </c>
      <c r="B290" s="6">
        <v>143</v>
      </c>
      <c r="C290" s="22">
        <f t="shared" si="4"/>
        <v>0.16260162601626016</v>
      </c>
      <c r="D290">
        <f>VLOOKUP(A290,profile_visits!A289:B1042,2,FALSE)</f>
        <v>422</v>
      </c>
      <c r="E290">
        <f>VLOOKUP(A290,reach!$A$1:$B$754,2,FALSE)</f>
        <v>13906</v>
      </c>
    </row>
    <row r="291" spans="1:5" x14ac:dyDescent="0.3">
      <c r="A291" s="11">
        <v>45175</v>
      </c>
      <c r="B291" s="6">
        <v>124</v>
      </c>
      <c r="C291" s="22">
        <f t="shared" si="4"/>
        <v>-0.13286713286713292</v>
      </c>
      <c r="D291">
        <f>VLOOKUP(A291,profile_visits!A290:B1043,2,FALSE)</f>
        <v>402</v>
      </c>
      <c r="E291">
        <f>VLOOKUP(A291,reach!$A$1:$B$754,2,FALSE)</f>
        <v>11514</v>
      </c>
    </row>
    <row r="292" spans="1:5" x14ac:dyDescent="0.3">
      <c r="A292" s="11">
        <v>45176</v>
      </c>
      <c r="B292" s="6">
        <v>123</v>
      </c>
      <c r="C292" s="22">
        <f t="shared" si="4"/>
        <v>-8.0645161290322509E-3</v>
      </c>
      <c r="D292">
        <f>VLOOKUP(A292,profile_visits!A291:B1044,2,FALSE)</f>
        <v>329</v>
      </c>
      <c r="E292">
        <f>VLOOKUP(A292,reach!$A$1:$B$754,2,FALSE)</f>
        <v>9858</v>
      </c>
    </row>
    <row r="293" spans="1:5" x14ac:dyDescent="0.3">
      <c r="A293" s="11">
        <v>45177</v>
      </c>
      <c r="B293" s="6">
        <v>131</v>
      </c>
      <c r="C293" s="22">
        <f t="shared" si="4"/>
        <v>6.5040650406503975E-2</v>
      </c>
      <c r="D293">
        <f>VLOOKUP(A293,profile_visits!A292:B1045,2,FALSE)</f>
        <v>302</v>
      </c>
      <c r="E293">
        <f>VLOOKUP(A293,reach!$A$1:$B$754,2,FALSE)</f>
        <v>12009</v>
      </c>
    </row>
    <row r="294" spans="1:5" x14ac:dyDescent="0.3">
      <c r="A294" s="11">
        <v>45178</v>
      </c>
      <c r="B294" s="6">
        <v>117</v>
      </c>
      <c r="C294" s="22">
        <f t="shared" si="4"/>
        <v>-0.10687022900763354</v>
      </c>
      <c r="D294">
        <f>VLOOKUP(A294,profile_visits!A293:B1046,2,FALSE)</f>
        <v>397</v>
      </c>
      <c r="E294">
        <f>VLOOKUP(A294,reach!$A$1:$B$754,2,FALSE)</f>
        <v>8473</v>
      </c>
    </row>
    <row r="295" spans="1:5" x14ac:dyDescent="0.3">
      <c r="A295" s="11">
        <v>45179</v>
      </c>
      <c r="B295" s="6">
        <v>115</v>
      </c>
      <c r="C295" s="22">
        <f t="shared" si="4"/>
        <v>-1.7094017094017144E-2</v>
      </c>
      <c r="D295">
        <f>VLOOKUP(A295,profile_visits!A294:B1047,2,FALSE)</f>
        <v>365</v>
      </c>
      <c r="E295">
        <f>VLOOKUP(A295,reach!$A$1:$B$754,2,FALSE)</f>
        <v>12521</v>
      </c>
    </row>
    <row r="296" spans="1:5" x14ac:dyDescent="0.3">
      <c r="A296" s="11">
        <v>45180</v>
      </c>
      <c r="B296" s="6">
        <v>107</v>
      </c>
      <c r="C296" s="22">
        <f t="shared" si="4"/>
        <v>-6.956521739130439E-2</v>
      </c>
      <c r="D296">
        <f>VLOOKUP(A296,profile_visits!A295:B1048,2,FALSE)</f>
        <v>318</v>
      </c>
      <c r="E296">
        <f>VLOOKUP(A296,reach!$A$1:$B$754,2,FALSE)</f>
        <v>10587</v>
      </c>
    </row>
    <row r="297" spans="1:5" x14ac:dyDescent="0.3">
      <c r="A297" s="11">
        <v>45181</v>
      </c>
      <c r="B297" s="6">
        <v>121</v>
      </c>
      <c r="C297" s="22">
        <f t="shared" si="4"/>
        <v>0.13084112149532712</v>
      </c>
      <c r="D297">
        <f>VLOOKUP(A297,profile_visits!A296:B1049,2,FALSE)</f>
        <v>320</v>
      </c>
      <c r="E297">
        <f>VLOOKUP(A297,reach!$A$1:$B$754,2,FALSE)</f>
        <v>13253</v>
      </c>
    </row>
    <row r="298" spans="1:5" x14ac:dyDescent="0.3">
      <c r="A298" s="11">
        <v>45182</v>
      </c>
      <c r="B298" s="6">
        <v>139</v>
      </c>
      <c r="C298" s="22">
        <f t="shared" si="4"/>
        <v>0.14876033057851235</v>
      </c>
      <c r="D298">
        <f>VLOOKUP(A298,profile_visits!A297:B1050,2,FALSE)</f>
        <v>324</v>
      </c>
      <c r="E298">
        <f>VLOOKUP(A298,reach!$A$1:$B$754,2,FALSE)</f>
        <v>5623</v>
      </c>
    </row>
    <row r="299" spans="1:5" x14ac:dyDescent="0.3">
      <c r="A299" s="11">
        <v>45183</v>
      </c>
      <c r="B299" s="6">
        <v>99</v>
      </c>
      <c r="C299" s="22">
        <f t="shared" si="4"/>
        <v>-0.28776978417266186</v>
      </c>
      <c r="D299">
        <f>VLOOKUP(A299,profile_visits!A298:B1051,2,FALSE)</f>
        <v>346</v>
      </c>
      <c r="E299">
        <f>VLOOKUP(A299,reach!$A$1:$B$754,2,FALSE)</f>
        <v>10955</v>
      </c>
    </row>
    <row r="300" spans="1:5" x14ac:dyDescent="0.3">
      <c r="A300" s="11">
        <v>45184</v>
      </c>
      <c r="B300" s="6">
        <v>124</v>
      </c>
      <c r="C300" s="22">
        <f t="shared" si="4"/>
        <v>0.2525252525252526</v>
      </c>
      <c r="D300">
        <f>VLOOKUP(A300,profile_visits!A299:B1052,2,FALSE)</f>
        <v>327</v>
      </c>
      <c r="E300">
        <f>VLOOKUP(A300,reach!$A$1:$B$754,2,FALSE)</f>
        <v>8647</v>
      </c>
    </row>
    <row r="301" spans="1:5" x14ac:dyDescent="0.3">
      <c r="A301" s="11">
        <v>45185</v>
      </c>
      <c r="B301" s="6">
        <v>128</v>
      </c>
      <c r="C301" s="22">
        <f t="shared" si="4"/>
        <v>3.2258064516129004E-2</v>
      </c>
      <c r="D301">
        <f>VLOOKUP(A301,profile_visits!A300:B1053,2,FALSE)</f>
        <v>482</v>
      </c>
      <c r="E301">
        <f>VLOOKUP(A301,reach!$A$1:$B$754,2,FALSE)</f>
        <v>24127</v>
      </c>
    </row>
    <row r="302" spans="1:5" x14ac:dyDescent="0.3">
      <c r="A302" s="11">
        <v>45186</v>
      </c>
      <c r="B302" s="6">
        <v>119</v>
      </c>
      <c r="C302" s="22">
        <f t="shared" si="4"/>
        <v>-7.03125E-2</v>
      </c>
      <c r="D302">
        <f>VLOOKUP(A302,profile_visits!A301:B1054,2,FALSE)</f>
        <v>327</v>
      </c>
      <c r="E302">
        <f>VLOOKUP(A302,reach!$A$1:$B$754,2,FALSE)</f>
        <v>14249</v>
      </c>
    </row>
    <row r="303" spans="1:5" x14ac:dyDescent="0.3">
      <c r="A303" s="11">
        <v>45187</v>
      </c>
      <c r="B303" s="6">
        <v>110</v>
      </c>
      <c r="C303" s="22">
        <f t="shared" si="4"/>
        <v>-7.5630252100840289E-2</v>
      </c>
      <c r="D303">
        <f>VLOOKUP(A303,profile_visits!A302:B1055,2,FALSE)</f>
        <v>536</v>
      </c>
      <c r="E303">
        <f>VLOOKUP(A303,reach!$A$1:$B$754,2,FALSE)</f>
        <v>18856</v>
      </c>
    </row>
    <row r="304" spans="1:5" x14ac:dyDescent="0.3">
      <c r="A304" s="11">
        <v>45188</v>
      </c>
      <c r="B304" s="6">
        <v>132</v>
      </c>
      <c r="C304" s="22">
        <f t="shared" si="4"/>
        <v>0.19999999999999996</v>
      </c>
      <c r="D304">
        <f>VLOOKUP(A304,profile_visits!A303:B1056,2,FALSE)</f>
        <v>354</v>
      </c>
      <c r="E304">
        <f>VLOOKUP(A304,reach!$A$1:$B$754,2,FALSE)</f>
        <v>12454</v>
      </c>
    </row>
    <row r="305" spans="1:5" x14ac:dyDescent="0.3">
      <c r="A305" s="11">
        <v>45189</v>
      </c>
      <c r="B305" s="6">
        <v>118</v>
      </c>
      <c r="C305" s="22">
        <f t="shared" si="4"/>
        <v>-0.10606060606060608</v>
      </c>
      <c r="D305">
        <f>VLOOKUP(A305,profile_visits!A304:B1057,2,FALSE)</f>
        <v>317</v>
      </c>
      <c r="E305">
        <f>VLOOKUP(A305,reach!$A$1:$B$754,2,FALSE)</f>
        <v>12272</v>
      </c>
    </row>
    <row r="306" spans="1:5" x14ac:dyDescent="0.3">
      <c r="A306" s="11">
        <v>45190</v>
      </c>
      <c r="B306" s="6">
        <v>95</v>
      </c>
      <c r="C306" s="22">
        <f t="shared" si="4"/>
        <v>-0.19491525423728817</v>
      </c>
      <c r="D306">
        <f>VLOOKUP(A306,profile_visits!A305:B1058,2,FALSE)</f>
        <v>264</v>
      </c>
      <c r="E306">
        <f>VLOOKUP(A306,reach!$A$1:$B$754,2,FALSE)</f>
        <v>7631</v>
      </c>
    </row>
    <row r="307" spans="1:5" x14ac:dyDescent="0.3">
      <c r="A307" s="11">
        <v>45191</v>
      </c>
      <c r="B307" s="6">
        <v>85</v>
      </c>
      <c r="C307" s="22">
        <f t="shared" si="4"/>
        <v>-0.10526315789473684</v>
      </c>
      <c r="D307">
        <f>VLOOKUP(A307,profile_visits!A306:B1059,2,FALSE)</f>
        <v>455</v>
      </c>
      <c r="E307">
        <f>VLOOKUP(A307,reach!$A$1:$B$754,2,FALSE)</f>
        <v>13894</v>
      </c>
    </row>
    <row r="308" spans="1:5" x14ac:dyDescent="0.3">
      <c r="A308" s="11">
        <v>45192</v>
      </c>
      <c r="B308" s="6">
        <v>104</v>
      </c>
      <c r="C308" s="22">
        <f t="shared" si="4"/>
        <v>0.22352941176470598</v>
      </c>
      <c r="D308">
        <f>VLOOKUP(A308,profile_visits!A307:B1060,2,FALSE)</f>
        <v>608</v>
      </c>
      <c r="E308">
        <f>VLOOKUP(A308,reach!$A$1:$B$754,2,FALSE)</f>
        <v>16117</v>
      </c>
    </row>
    <row r="309" spans="1:5" x14ac:dyDescent="0.3">
      <c r="A309" s="11">
        <v>45193</v>
      </c>
      <c r="B309" s="6">
        <v>102</v>
      </c>
      <c r="C309" s="22">
        <f t="shared" si="4"/>
        <v>-1.9230769230769273E-2</v>
      </c>
      <c r="D309">
        <f>VLOOKUP(A309,profile_visits!A308:B1061,2,FALSE)</f>
        <v>424</v>
      </c>
      <c r="E309">
        <f>VLOOKUP(A309,reach!$A$1:$B$754,2,FALSE)</f>
        <v>9389</v>
      </c>
    </row>
    <row r="310" spans="1:5" x14ac:dyDescent="0.3">
      <c r="A310" s="11">
        <v>45194</v>
      </c>
      <c r="B310" s="6">
        <v>115</v>
      </c>
      <c r="C310" s="22">
        <f t="shared" si="4"/>
        <v>0.12745098039215685</v>
      </c>
      <c r="D310">
        <f>VLOOKUP(A310,profile_visits!A309:B1062,2,FALSE)</f>
        <v>398</v>
      </c>
      <c r="E310">
        <f>VLOOKUP(A310,reach!$A$1:$B$754,2,FALSE)</f>
        <v>8876</v>
      </c>
    </row>
    <row r="311" spans="1:5" x14ac:dyDescent="0.3">
      <c r="A311" s="11">
        <v>45195</v>
      </c>
      <c r="B311" s="6">
        <v>101</v>
      </c>
      <c r="C311" s="22">
        <f t="shared" si="4"/>
        <v>-0.12173913043478257</v>
      </c>
      <c r="D311">
        <f>VLOOKUP(A311,profile_visits!A310:B1063,2,FALSE)</f>
        <v>370</v>
      </c>
      <c r="E311">
        <f>VLOOKUP(A311,reach!$A$1:$B$754,2,FALSE)</f>
        <v>15398</v>
      </c>
    </row>
    <row r="312" spans="1:5" x14ac:dyDescent="0.3">
      <c r="A312" s="11">
        <v>45196</v>
      </c>
      <c r="B312" s="6">
        <v>105</v>
      </c>
      <c r="C312" s="22">
        <f t="shared" si="4"/>
        <v>3.9603960396039639E-2</v>
      </c>
      <c r="D312">
        <f>VLOOKUP(A312,profile_visits!A311:B1064,2,FALSE)</f>
        <v>328</v>
      </c>
      <c r="E312">
        <f>VLOOKUP(A312,reach!$A$1:$B$754,2,FALSE)</f>
        <v>11442</v>
      </c>
    </row>
    <row r="313" spans="1:5" x14ac:dyDescent="0.3">
      <c r="A313" s="11">
        <v>45197</v>
      </c>
      <c r="B313" s="6">
        <v>124</v>
      </c>
      <c r="C313" s="22">
        <f t="shared" si="4"/>
        <v>0.18095238095238098</v>
      </c>
      <c r="D313">
        <f>VLOOKUP(A313,profile_visits!A312:B1065,2,FALSE)</f>
        <v>302</v>
      </c>
      <c r="E313">
        <f>VLOOKUP(A313,reach!$A$1:$B$754,2,FALSE)</f>
        <v>8577</v>
      </c>
    </row>
    <row r="314" spans="1:5" x14ac:dyDescent="0.3">
      <c r="A314" s="11">
        <v>45198</v>
      </c>
      <c r="B314" s="6">
        <v>99</v>
      </c>
      <c r="C314" s="22">
        <f t="shared" si="4"/>
        <v>-0.20161290322580649</v>
      </c>
      <c r="D314">
        <f>VLOOKUP(A314,profile_visits!A313:B1066,2,FALSE)</f>
        <v>326</v>
      </c>
      <c r="E314">
        <f>VLOOKUP(A314,reach!$A$1:$B$754,2,FALSE)</f>
        <v>11137</v>
      </c>
    </row>
    <row r="315" spans="1:5" x14ac:dyDescent="0.3">
      <c r="A315" s="11">
        <v>45199</v>
      </c>
      <c r="B315" s="6">
        <v>96</v>
      </c>
      <c r="C315" s="22">
        <f t="shared" si="4"/>
        <v>-3.0303030303030276E-2</v>
      </c>
      <c r="D315">
        <f>VLOOKUP(A315,profile_visits!A314:B1067,2,FALSE)</f>
        <v>474</v>
      </c>
      <c r="E315">
        <f>VLOOKUP(A315,reach!$A$1:$B$754,2,FALSE)</f>
        <v>36920</v>
      </c>
    </row>
    <row r="316" spans="1:5" x14ac:dyDescent="0.3">
      <c r="A316" s="11">
        <v>45200</v>
      </c>
      <c r="B316" s="6">
        <v>102</v>
      </c>
      <c r="C316" s="22">
        <f t="shared" si="4"/>
        <v>6.25E-2</v>
      </c>
      <c r="D316">
        <f>VLOOKUP(A316,profile_visits!A315:B1068,2,FALSE)</f>
        <v>494</v>
      </c>
      <c r="E316">
        <f>VLOOKUP(A316,reach!$A$1:$B$754,2,FALSE)</f>
        <v>22259</v>
      </c>
    </row>
    <row r="317" spans="1:5" x14ac:dyDescent="0.3">
      <c r="A317" s="11">
        <v>45201</v>
      </c>
      <c r="B317" s="6">
        <v>120</v>
      </c>
      <c r="C317" s="22">
        <f t="shared" si="4"/>
        <v>0.17647058823529416</v>
      </c>
      <c r="D317">
        <f>VLOOKUP(A317,profile_visits!A316:B1069,2,FALSE)</f>
        <v>521</v>
      </c>
      <c r="E317">
        <f>VLOOKUP(A317,reach!$A$1:$B$754,2,FALSE)</f>
        <v>20191</v>
      </c>
    </row>
    <row r="318" spans="1:5" x14ac:dyDescent="0.3">
      <c r="A318" s="11">
        <v>45202</v>
      </c>
      <c r="B318" s="6">
        <v>114</v>
      </c>
      <c r="C318" s="22">
        <f t="shared" si="4"/>
        <v>-5.0000000000000044E-2</v>
      </c>
      <c r="D318">
        <f>VLOOKUP(A318,profile_visits!A317:B1070,2,FALSE)</f>
        <v>337</v>
      </c>
      <c r="E318">
        <f>VLOOKUP(A318,reach!$A$1:$B$754,2,FALSE)</f>
        <v>14103</v>
      </c>
    </row>
    <row r="319" spans="1:5" x14ac:dyDescent="0.3">
      <c r="A319" s="11">
        <v>45203</v>
      </c>
      <c r="B319" s="6">
        <v>103</v>
      </c>
      <c r="C319" s="22">
        <f t="shared" si="4"/>
        <v>-9.6491228070175405E-2</v>
      </c>
      <c r="D319">
        <f>VLOOKUP(A319,profile_visits!A318:B1071,2,FALSE)</f>
        <v>653</v>
      </c>
      <c r="E319">
        <f>VLOOKUP(A319,reach!$A$1:$B$754,2,FALSE)</f>
        <v>28613</v>
      </c>
    </row>
    <row r="320" spans="1:5" x14ac:dyDescent="0.3">
      <c r="A320" s="11">
        <v>45204</v>
      </c>
      <c r="B320" s="6">
        <v>155</v>
      </c>
      <c r="C320" s="22">
        <f t="shared" si="4"/>
        <v>0.50485436893203883</v>
      </c>
      <c r="D320">
        <f>VLOOKUP(A320,profile_visits!A319:B1072,2,FALSE)</f>
        <v>547</v>
      </c>
      <c r="E320">
        <f>VLOOKUP(A320,reach!$A$1:$B$754,2,FALSE)</f>
        <v>24945</v>
      </c>
    </row>
    <row r="321" spans="1:5" x14ac:dyDescent="0.3">
      <c r="A321" s="11">
        <v>45205</v>
      </c>
      <c r="B321" s="6">
        <v>160</v>
      </c>
      <c r="C321" s="22">
        <f t="shared" si="4"/>
        <v>3.2258064516129004E-2</v>
      </c>
      <c r="D321">
        <f>VLOOKUP(A321,profile_visits!A320:B1073,2,FALSE)</f>
        <v>463</v>
      </c>
      <c r="E321">
        <f>VLOOKUP(A321,reach!$A$1:$B$754,2,FALSE)</f>
        <v>22726</v>
      </c>
    </row>
    <row r="322" spans="1:5" x14ac:dyDescent="0.3">
      <c r="A322" s="11">
        <v>45206</v>
      </c>
      <c r="B322" s="6">
        <v>170</v>
      </c>
      <c r="C322" s="22">
        <f t="shared" si="4"/>
        <v>6.25E-2</v>
      </c>
      <c r="D322">
        <f>VLOOKUP(A322,profile_visits!A321:B1074,2,FALSE)</f>
        <v>437</v>
      </c>
      <c r="E322">
        <f>VLOOKUP(A322,reach!$A$1:$B$754,2,FALSE)</f>
        <v>13564</v>
      </c>
    </row>
    <row r="323" spans="1:5" x14ac:dyDescent="0.3">
      <c r="A323" s="11">
        <v>45207</v>
      </c>
      <c r="B323" s="6">
        <v>149</v>
      </c>
      <c r="C323" s="22">
        <f t="shared" si="4"/>
        <v>-0.12352941176470589</v>
      </c>
      <c r="D323">
        <f>VLOOKUP(A323,profile_visits!A322:B1075,2,FALSE)</f>
        <v>448</v>
      </c>
      <c r="E323">
        <f>VLOOKUP(A323,reach!$A$1:$B$754,2,FALSE)</f>
        <v>15087</v>
      </c>
    </row>
    <row r="324" spans="1:5" x14ac:dyDescent="0.3">
      <c r="A324" s="11">
        <v>45208</v>
      </c>
      <c r="B324" s="6">
        <v>195</v>
      </c>
      <c r="C324" s="22">
        <f t="shared" ref="C324:C387" si="5">B324/B323-1</f>
        <v>0.3087248322147651</v>
      </c>
      <c r="D324">
        <f>VLOOKUP(A324,profile_visits!A323:B1076,2,FALSE)</f>
        <v>641</v>
      </c>
      <c r="E324">
        <f>VLOOKUP(A324,reach!$A$1:$B$754,2,FALSE)</f>
        <v>30832</v>
      </c>
    </row>
    <row r="325" spans="1:5" x14ac:dyDescent="0.3">
      <c r="A325" s="11">
        <v>45209</v>
      </c>
      <c r="B325" s="6">
        <v>244</v>
      </c>
      <c r="C325" s="22">
        <f t="shared" si="5"/>
        <v>0.25128205128205128</v>
      </c>
      <c r="D325">
        <f>VLOOKUP(A325,profile_visits!A324:B1077,2,FALSE)</f>
        <v>693</v>
      </c>
      <c r="E325">
        <f>VLOOKUP(A325,reach!$A$1:$B$754,2,FALSE)</f>
        <v>28063</v>
      </c>
    </row>
    <row r="326" spans="1:5" x14ac:dyDescent="0.3">
      <c r="A326" s="11">
        <v>45210</v>
      </c>
      <c r="B326" s="6">
        <v>233</v>
      </c>
      <c r="C326" s="22">
        <f t="shared" si="5"/>
        <v>-4.5081967213114749E-2</v>
      </c>
      <c r="D326">
        <f>VLOOKUP(A326,profile_visits!A325:B1078,2,FALSE)</f>
        <v>657</v>
      </c>
      <c r="E326">
        <f>VLOOKUP(A326,reach!$A$1:$B$754,2,FALSE)</f>
        <v>25559</v>
      </c>
    </row>
    <row r="327" spans="1:5" x14ac:dyDescent="0.3">
      <c r="A327" s="11">
        <v>45211</v>
      </c>
      <c r="B327" s="6">
        <v>264</v>
      </c>
      <c r="C327" s="22">
        <f t="shared" si="5"/>
        <v>0.13304721030042921</v>
      </c>
      <c r="D327">
        <f>VLOOKUP(A327,profile_visits!A326:B1079,2,FALSE)</f>
        <v>675</v>
      </c>
      <c r="E327">
        <f>VLOOKUP(A327,reach!$A$1:$B$754,2,FALSE)</f>
        <v>23405</v>
      </c>
    </row>
    <row r="328" spans="1:5" x14ac:dyDescent="0.3">
      <c r="A328" s="11">
        <v>45212</v>
      </c>
      <c r="B328" s="6">
        <v>148</v>
      </c>
      <c r="C328" s="22">
        <f t="shared" si="5"/>
        <v>-0.43939393939393945</v>
      </c>
      <c r="D328">
        <f>VLOOKUP(A328,profile_visits!A327:B1080,2,FALSE)</f>
        <v>508</v>
      </c>
      <c r="E328">
        <f>VLOOKUP(A328,reach!$A$1:$B$754,2,FALSE)</f>
        <v>21080</v>
      </c>
    </row>
    <row r="329" spans="1:5" x14ac:dyDescent="0.3">
      <c r="A329" s="11">
        <v>45213</v>
      </c>
      <c r="B329" s="6">
        <v>141</v>
      </c>
      <c r="C329" s="22">
        <f t="shared" si="5"/>
        <v>-4.7297297297297258E-2</v>
      </c>
      <c r="D329">
        <f>VLOOKUP(A329,profile_visits!A328:B1081,2,FALSE)</f>
        <v>429</v>
      </c>
      <c r="E329">
        <f>VLOOKUP(A329,reach!$A$1:$B$754,2,FALSE)</f>
        <v>15354</v>
      </c>
    </row>
    <row r="330" spans="1:5" x14ac:dyDescent="0.3">
      <c r="A330" s="11">
        <v>45214</v>
      </c>
      <c r="B330" s="6">
        <v>101</v>
      </c>
      <c r="C330" s="22">
        <f t="shared" si="5"/>
        <v>-0.28368794326241131</v>
      </c>
      <c r="D330">
        <f>VLOOKUP(A330,profile_visits!A329:B1082,2,FALSE)</f>
        <v>417</v>
      </c>
      <c r="E330">
        <f>VLOOKUP(A330,reach!$A$1:$B$754,2,FALSE)</f>
        <v>14221</v>
      </c>
    </row>
    <row r="331" spans="1:5" x14ac:dyDescent="0.3">
      <c r="A331" s="11">
        <v>45215</v>
      </c>
      <c r="B331" s="6">
        <v>112</v>
      </c>
      <c r="C331" s="22">
        <f t="shared" si="5"/>
        <v>0.10891089108910901</v>
      </c>
      <c r="D331">
        <f>VLOOKUP(A331,profile_visits!A330:B1083,2,FALSE)</f>
        <v>368</v>
      </c>
      <c r="E331">
        <f>VLOOKUP(A331,reach!$A$1:$B$754,2,FALSE)</f>
        <v>12806</v>
      </c>
    </row>
    <row r="332" spans="1:5" x14ac:dyDescent="0.3">
      <c r="A332" s="11">
        <v>45216</v>
      </c>
      <c r="B332" s="6">
        <v>134</v>
      </c>
      <c r="C332" s="22">
        <f t="shared" si="5"/>
        <v>0.1964285714285714</v>
      </c>
      <c r="D332">
        <f>VLOOKUP(A332,profile_visits!A331:B1084,2,FALSE)</f>
        <v>445</v>
      </c>
      <c r="E332">
        <f>VLOOKUP(A332,reach!$A$1:$B$754,2,FALSE)</f>
        <v>16433</v>
      </c>
    </row>
    <row r="333" spans="1:5" x14ac:dyDescent="0.3">
      <c r="A333" s="11">
        <v>45217</v>
      </c>
      <c r="B333" s="6">
        <v>127</v>
      </c>
      <c r="C333" s="22">
        <f t="shared" si="5"/>
        <v>-5.2238805970149294E-2</v>
      </c>
      <c r="D333">
        <f>VLOOKUP(A333,profile_visits!A332:B1085,2,FALSE)</f>
        <v>388</v>
      </c>
      <c r="E333">
        <f>VLOOKUP(A333,reach!$A$1:$B$754,2,FALSE)</f>
        <v>13642</v>
      </c>
    </row>
    <row r="334" spans="1:5" x14ac:dyDescent="0.3">
      <c r="A334" s="11">
        <v>45218</v>
      </c>
      <c r="B334" s="6">
        <v>125</v>
      </c>
      <c r="C334" s="22">
        <f t="shared" si="5"/>
        <v>-1.5748031496062964E-2</v>
      </c>
      <c r="D334">
        <f>VLOOKUP(A334,profile_visits!A333:B1086,2,FALSE)</f>
        <v>588</v>
      </c>
      <c r="E334">
        <f>VLOOKUP(A334,reach!$A$1:$B$754,2,FALSE)</f>
        <v>23721</v>
      </c>
    </row>
    <row r="335" spans="1:5" x14ac:dyDescent="0.3">
      <c r="A335" s="11">
        <v>45219</v>
      </c>
      <c r="B335" s="6">
        <v>125</v>
      </c>
      <c r="C335" s="22">
        <f t="shared" si="5"/>
        <v>0</v>
      </c>
      <c r="D335">
        <f>VLOOKUP(A335,profile_visits!A334:B1087,2,FALSE)</f>
        <v>306</v>
      </c>
      <c r="E335">
        <f>VLOOKUP(A335,reach!$A$1:$B$754,2,FALSE)</f>
        <v>16616</v>
      </c>
    </row>
    <row r="336" spans="1:5" x14ac:dyDescent="0.3">
      <c r="A336" s="11">
        <v>45220</v>
      </c>
      <c r="B336" s="6">
        <v>129</v>
      </c>
      <c r="C336" s="22">
        <f t="shared" si="5"/>
        <v>3.2000000000000028E-2</v>
      </c>
      <c r="D336">
        <f>VLOOKUP(A336,profile_visits!A335:B1088,2,FALSE)</f>
        <v>337</v>
      </c>
      <c r="E336">
        <f>VLOOKUP(A336,reach!$A$1:$B$754,2,FALSE)</f>
        <v>17400</v>
      </c>
    </row>
    <row r="337" spans="1:5" x14ac:dyDescent="0.3">
      <c r="A337" s="11">
        <v>45221</v>
      </c>
      <c r="B337" s="6">
        <v>94</v>
      </c>
      <c r="C337" s="22">
        <f t="shared" si="5"/>
        <v>-0.27131782945736438</v>
      </c>
      <c r="D337">
        <f>VLOOKUP(A337,profile_visits!A336:B1089,2,FALSE)</f>
        <v>285</v>
      </c>
      <c r="E337">
        <f>VLOOKUP(A337,reach!$A$1:$B$754,2,FALSE)</f>
        <v>13543</v>
      </c>
    </row>
    <row r="338" spans="1:5" x14ac:dyDescent="0.3">
      <c r="A338" s="11">
        <v>45222</v>
      </c>
      <c r="B338" s="6">
        <v>98</v>
      </c>
      <c r="C338" s="22">
        <f t="shared" si="5"/>
        <v>4.2553191489361764E-2</v>
      </c>
      <c r="D338">
        <f>VLOOKUP(A338,profile_visits!A337:B1090,2,FALSE)</f>
        <v>315</v>
      </c>
      <c r="E338">
        <f>VLOOKUP(A338,reach!$A$1:$B$754,2,FALSE)</f>
        <v>19379</v>
      </c>
    </row>
    <row r="339" spans="1:5" x14ac:dyDescent="0.3">
      <c r="A339" s="11">
        <v>45223</v>
      </c>
      <c r="B339" s="6">
        <v>145</v>
      </c>
      <c r="C339" s="22">
        <f t="shared" si="5"/>
        <v>0.47959183673469385</v>
      </c>
      <c r="D339">
        <f>VLOOKUP(A339,profile_visits!A338:B1091,2,FALSE)</f>
        <v>435</v>
      </c>
      <c r="E339">
        <f>VLOOKUP(A339,reach!$A$1:$B$754,2,FALSE)</f>
        <v>24288</v>
      </c>
    </row>
    <row r="340" spans="1:5" x14ac:dyDescent="0.3">
      <c r="A340" s="11">
        <v>45224</v>
      </c>
      <c r="B340" s="6">
        <v>144</v>
      </c>
      <c r="C340" s="22">
        <f t="shared" si="5"/>
        <v>-6.8965517241379448E-3</v>
      </c>
      <c r="D340">
        <f>VLOOKUP(A340,profile_visits!A339:B1092,2,FALSE)</f>
        <v>488</v>
      </c>
      <c r="E340">
        <f>VLOOKUP(A340,reach!$A$1:$B$754,2,FALSE)</f>
        <v>18571</v>
      </c>
    </row>
    <row r="341" spans="1:5" x14ac:dyDescent="0.3">
      <c r="A341" s="11">
        <v>45225</v>
      </c>
      <c r="B341" s="6">
        <v>132</v>
      </c>
      <c r="C341" s="22">
        <f t="shared" si="5"/>
        <v>-8.333333333333337E-2</v>
      </c>
      <c r="D341">
        <f>VLOOKUP(A341,profile_visits!A340:B1093,2,FALSE)</f>
        <v>789</v>
      </c>
      <c r="E341">
        <f>VLOOKUP(A341,reach!$A$1:$B$754,2,FALSE)</f>
        <v>35736</v>
      </c>
    </row>
    <row r="342" spans="1:5" x14ac:dyDescent="0.3">
      <c r="A342" s="11">
        <v>45226</v>
      </c>
      <c r="B342" s="6">
        <v>115</v>
      </c>
      <c r="C342" s="22">
        <f t="shared" si="5"/>
        <v>-0.12878787878787878</v>
      </c>
      <c r="D342">
        <f>VLOOKUP(A342,profile_visits!A341:B1094,2,FALSE)</f>
        <v>400</v>
      </c>
      <c r="E342">
        <f>VLOOKUP(A342,reach!$A$1:$B$754,2,FALSE)</f>
        <v>18118</v>
      </c>
    </row>
    <row r="343" spans="1:5" x14ac:dyDescent="0.3">
      <c r="A343" s="11">
        <v>45227</v>
      </c>
      <c r="B343" s="6">
        <v>111</v>
      </c>
      <c r="C343" s="22">
        <f t="shared" si="5"/>
        <v>-3.4782608695652195E-2</v>
      </c>
      <c r="D343">
        <f>VLOOKUP(A343,profile_visits!A342:B1095,2,FALSE)</f>
        <v>374</v>
      </c>
      <c r="E343">
        <f>VLOOKUP(A343,reach!$A$1:$B$754,2,FALSE)</f>
        <v>18842</v>
      </c>
    </row>
    <row r="344" spans="1:5" x14ac:dyDescent="0.3">
      <c r="A344" s="11">
        <v>45228</v>
      </c>
      <c r="B344" s="6">
        <v>132</v>
      </c>
      <c r="C344" s="22">
        <f t="shared" si="5"/>
        <v>0.18918918918918926</v>
      </c>
      <c r="D344">
        <f>VLOOKUP(A344,profile_visits!A343:B1096,2,FALSE)</f>
        <v>433</v>
      </c>
      <c r="E344">
        <f>VLOOKUP(A344,reach!$A$1:$B$754,2,FALSE)</f>
        <v>13465</v>
      </c>
    </row>
    <row r="345" spans="1:5" x14ac:dyDescent="0.3">
      <c r="A345" s="11">
        <v>45229</v>
      </c>
      <c r="B345" s="6">
        <v>119</v>
      </c>
      <c r="C345" s="22">
        <f t="shared" si="5"/>
        <v>-9.8484848484848508E-2</v>
      </c>
      <c r="D345">
        <f>VLOOKUP(A345,profile_visits!A344:B1097,2,FALSE)</f>
        <v>334</v>
      </c>
      <c r="E345">
        <f>VLOOKUP(A345,reach!$A$1:$B$754,2,FALSE)</f>
        <v>7586</v>
      </c>
    </row>
    <row r="346" spans="1:5" x14ac:dyDescent="0.3">
      <c r="A346" s="11">
        <v>45230</v>
      </c>
      <c r="B346" s="6">
        <v>98</v>
      </c>
      <c r="C346" s="22">
        <f t="shared" si="5"/>
        <v>-0.17647058823529416</v>
      </c>
      <c r="D346">
        <f>VLOOKUP(A346,profile_visits!A345:B1098,2,FALSE)</f>
        <v>415</v>
      </c>
      <c r="E346">
        <f>VLOOKUP(A346,reach!$A$1:$B$754,2,FALSE)</f>
        <v>24168</v>
      </c>
    </row>
    <row r="347" spans="1:5" x14ac:dyDescent="0.3">
      <c r="A347" s="11">
        <v>45231</v>
      </c>
      <c r="B347" s="6">
        <v>106</v>
      </c>
      <c r="C347" s="22">
        <f t="shared" si="5"/>
        <v>8.163265306122458E-2</v>
      </c>
      <c r="D347">
        <f>VLOOKUP(A347,profile_visits!A346:B1099,2,FALSE)</f>
        <v>445</v>
      </c>
      <c r="E347">
        <f>VLOOKUP(A347,reach!$A$1:$B$754,2,FALSE)</f>
        <v>22711</v>
      </c>
    </row>
    <row r="348" spans="1:5" x14ac:dyDescent="0.3">
      <c r="A348" s="11">
        <v>45232</v>
      </c>
      <c r="B348" s="6">
        <v>88</v>
      </c>
      <c r="C348" s="22">
        <f t="shared" si="5"/>
        <v>-0.16981132075471694</v>
      </c>
      <c r="D348">
        <f>VLOOKUP(A348,profile_visits!A347:B1100,2,FALSE)</f>
        <v>321</v>
      </c>
      <c r="E348">
        <f>VLOOKUP(A348,reach!$A$1:$B$754,2,FALSE)</f>
        <v>13710</v>
      </c>
    </row>
    <row r="349" spans="1:5" x14ac:dyDescent="0.3">
      <c r="A349" s="11">
        <v>45233</v>
      </c>
      <c r="B349" s="6">
        <v>95</v>
      </c>
      <c r="C349" s="22">
        <f t="shared" si="5"/>
        <v>7.9545454545454586E-2</v>
      </c>
      <c r="D349">
        <f>VLOOKUP(A349,profile_visits!A348:B1101,2,FALSE)</f>
        <v>216</v>
      </c>
      <c r="E349">
        <f>VLOOKUP(A349,reach!$A$1:$B$754,2,FALSE)</f>
        <v>9627</v>
      </c>
    </row>
    <row r="350" spans="1:5" x14ac:dyDescent="0.3">
      <c r="A350" s="11">
        <v>45234</v>
      </c>
      <c r="B350" s="6">
        <v>107</v>
      </c>
      <c r="C350" s="22">
        <f t="shared" si="5"/>
        <v>0.12631578947368416</v>
      </c>
      <c r="D350">
        <f>VLOOKUP(A350,profile_visits!A349:B1102,2,FALSE)</f>
        <v>393</v>
      </c>
      <c r="E350">
        <f>VLOOKUP(A350,reach!$A$1:$B$754,2,FALSE)</f>
        <v>21940</v>
      </c>
    </row>
    <row r="351" spans="1:5" x14ac:dyDescent="0.3">
      <c r="A351" s="11">
        <v>45235</v>
      </c>
      <c r="B351" s="6">
        <v>78</v>
      </c>
      <c r="C351" s="22">
        <f t="shared" si="5"/>
        <v>-0.2710280373831776</v>
      </c>
      <c r="D351">
        <f>VLOOKUP(A351,profile_visits!A350:B1103,2,FALSE)</f>
        <v>235</v>
      </c>
      <c r="E351">
        <f>VLOOKUP(A351,reach!$A$1:$B$754,2,FALSE)</f>
        <v>9181</v>
      </c>
    </row>
    <row r="352" spans="1:5" x14ac:dyDescent="0.3">
      <c r="A352" s="11">
        <v>45236</v>
      </c>
      <c r="B352" s="6">
        <v>99</v>
      </c>
      <c r="C352" s="22">
        <f t="shared" si="5"/>
        <v>0.26923076923076916</v>
      </c>
      <c r="D352">
        <f>VLOOKUP(A352,profile_visits!A351:B1104,2,FALSE)</f>
        <v>283</v>
      </c>
      <c r="E352">
        <f>VLOOKUP(A352,reach!$A$1:$B$754,2,FALSE)</f>
        <v>12243</v>
      </c>
    </row>
    <row r="353" spans="1:5" x14ac:dyDescent="0.3">
      <c r="A353" s="11">
        <v>45237</v>
      </c>
      <c r="B353" s="6">
        <v>93</v>
      </c>
      <c r="C353" s="22">
        <f t="shared" si="5"/>
        <v>-6.0606060606060552E-2</v>
      </c>
      <c r="D353">
        <f>VLOOKUP(A353,profile_visits!A352:B1105,2,FALSE)</f>
        <v>230</v>
      </c>
      <c r="E353">
        <f>VLOOKUP(A353,reach!$A$1:$B$754,2,FALSE)</f>
        <v>11109</v>
      </c>
    </row>
    <row r="354" spans="1:5" x14ac:dyDescent="0.3">
      <c r="A354" s="11">
        <v>45238</v>
      </c>
      <c r="B354" s="6">
        <v>136</v>
      </c>
      <c r="C354" s="22">
        <f t="shared" si="5"/>
        <v>0.4623655913978495</v>
      </c>
      <c r="D354">
        <f>VLOOKUP(A354,profile_visits!A353:B1106,2,FALSE)</f>
        <v>949</v>
      </c>
      <c r="E354">
        <f>VLOOKUP(A354,reach!$A$1:$B$754,2,FALSE)</f>
        <v>30516</v>
      </c>
    </row>
    <row r="355" spans="1:5" x14ac:dyDescent="0.3">
      <c r="A355" s="11">
        <v>45239</v>
      </c>
      <c r="B355" s="6">
        <v>120</v>
      </c>
      <c r="C355" s="22">
        <f t="shared" si="5"/>
        <v>-0.11764705882352944</v>
      </c>
      <c r="D355">
        <f>VLOOKUP(A355,profile_visits!A354:B1107,2,FALSE)</f>
        <v>495</v>
      </c>
      <c r="E355">
        <f>VLOOKUP(A355,reach!$A$1:$B$754,2,FALSE)</f>
        <v>19412</v>
      </c>
    </row>
    <row r="356" spans="1:5" x14ac:dyDescent="0.3">
      <c r="A356" s="11">
        <v>45240</v>
      </c>
      <c r="B356" s="6">
        <v>121</v>
      </c>
      <c r="C356" s="22">
        <f t="shared" si="5"/>
        <v>8.3333333333333037E-3</v>
      </c>
      <c r="D356">
        <f>VLOOKUP(A356,profile_visits!A355:B1108,2,FALSE)</f>
        <v>418</v>
      </c>
      <c r="E356">
        <f>VLOOKUP(A356,reach!$A$1:$B$754,2,FALSE)</f>
        <v>18621</v>
      </c>
    </row>
    <row r="357" spans="1:5" x14ac:dyDescent="0.3">
      <c r="A357" s="11">
        <v>45241</v>
      </c>
      <c r="B357" s="6">
        <v>121</v>
      </c>
      <c r="C357" s="22">
        <f t="shared" si="5"/>
        <v>0</v>
      </c>
      <c r="D357">
        <f>VLOOKUP(A357,profile_visits!A356:B1109,2,FALSE)</f>
        <v>225</v>
      </c>
      <c r="E357">
        <f>VLOOKUP(A357,reach!$A$1:$B$754,2,FALSE)</f>
        <v>9361</v>
      </c>
    </row>
    <row r="358" spans="1:5" x14ac:dyDescent="0.3">
      <c r="A358" s="11">
        <v>45242</v>
      </c>
      <c r="B358" s="6">
        <v>81</v>
      </c>
      <c r="C358" s="22">
        <f t="shared" si="5"/>
        <v>-0.33057851239669422</v>
      </c>
      <c r="D358">
        <f>VLOOKUP(A358,profile_visits!A357:B1110,2,FALSE)</f>
        <v>216</v>
      </c>
      <c r="E358">
        <f>VLOOKUP(A358,reach!$A$1:$B$754,2,FALSE)</f>
        <v>9196</v>
      </c>
    </row>
    <row r="359" spans="1:5" x14ac:dyDescent="0.3">
      <c r="A359" s="11">
        <v>45243</v>
      </c>
      <c r="B359" s="6">
        <v>112</v>
      </c>
      <c r="C359" s="22">
        <f t="shared" si="5"/>
        <v>0.38271604938271597</v>
      </c>
      <c r="D359">
        <f>VLOOKUP(A359,profile_visits!A358:B1111,2,FALSE)</f>
        <v>245</v>
      </c>
      <c r="E359">
        <f>VLOOKUP(A359,reach!$A$1:$B$754,2,FALSE)</f>
        <v>6995</v>
      </c>
    </row>
    <row r="360" spans="1:5" x14ac:dyDescent="0.3">
      <c r="A360" s="11">
        <v>45244</v>
      </c>
      <c r="B360" s="6">
        <v>87</v>
      </c>
      <c r="C360" s="22">
        <f t="shared" si="5"/>
        <v>-0.2232142857142857</v>
      </c>
      <c r="D360">
        <f>VLOOKUP(A360,profile_visits!A359:B1112,2,FALSE)</f>
        <v>230</v>
      </c>
      <c r="E360">
        <f>VLOOKUP(A360,reach!$A$1:$B$754,2,FALSE)</f>
        <v>9770</v>
      </c>
    </row>
    <row r="361" spans="1:5" x14ac:dyDescent="0.3">
      <c r="A361" s="11">
        <v>45245</v>
      </c>
      <c r="B361" s="6">
        <v>86</v>
      </c>
      <c r="C361" s="22">
        <f t="shared" si="5"/>
        <v>-1.1494252873563204E-2</v>
      </c>
      <c r="D361">
        <f>VLOOKUP(A361,profile_visits!A360:B1113,2,FALSE)</f>
        <v>341</v>
      </c>
      <c r="E361">
        <f>VLOOKUP(A361,reach!$A$1:$B$754,2,FALSE)</f>
        <v>9765</v>
      </c>
    </row>
    <row r="362" spans="1:5" x14ac:dyDescent="0.3">
      <c r="A362" s="11">
        <v>45246</v>
      </c>
      <c r="B362" s="6">
        <v>96</v>
      </c>
      <c r="C362" s="22">
        <f t="shared" si="5"/>
        <v>0.11627906976744184</v>
      </c>
      <c r="D362">
        <f>VLOOKUP(A362,profile_visits!A361:B1114,2,FALSE)</f>
        <v>226</v>
      </c>
      <c r="E362">
        <f>VLOOKUP(A362,reach!$A$1:$B$754,2,FALSE)</f>
        <v>7777</v>
      </c>
    </row>
    <row r="363" spans="1:5" x14ac:dyDescent="0.3">
      <c r="A363" s="11">
        <v>45247</v>
      </c>
      <c r="B363" s="6">
        <v>137</v>
      </c>
      <c r="C363" s="22">
        <f t="shared" si="5"/>
        <v>0.42708333333333326</v>
      </c>
      <c r="D363">
        <f>VLOOKUP(A363,profile_visits!A362:B1115,2,FALSE)</f>
        <v>220</v>
      </c>
      <c r="E363">
        <f>VLOOKUP(A363,reach!$A$1:$B$754,2,FALSE)</f>
        <v>4451</v>
      </c>
    </row>
    <row r="364" spans="1:5" x14ac:dyDescent="0.3">
      <c r="A364" s="11">
        <v>45248</v>
      </c>
      <c r="B364" s="6">
        <v>113</v>
      </c>
      <c r="C364" s="22">
        <f t="shared" si="5"/>
        <v>-0.17518248175182483</v>
      </c>
      <c r="D364">
        <f>VLOOKUP(A364,profile_visits!A363:B1116,2,FALSE)</f>
        <v>176</v>
      </c>
      <c r="E364">
        <f>VLOOKUP(A364,reach!$A$1:$B$754,2,FALSE)</f>
        <v>3221</v>
      </c>
    </row>
    <row r="365" spans="1:5" x14ac:dyDescent="0.3">
      <c r="A365" s="11">
        <v>45249</v>
      </c>
      <c r="B365" s="6">
        <v>95</v>
      </c>
      <c r="C365" s="22">
        <f t="shared" si="5"/>
        <v>-0.15929203539823011</v>
      </c>
      <c r="D365">
        <f>VLOOKUP(A365,profile_visits!A364:B1117,2,FALSE)</f>
        <v>160</v>
      </c>
      <c r="E365">
        <f>VLOOKUP(A365,reach!$A$1:$B$754,2,FALSE)</f>
        <v>2357</v>
      </c>
    </row>
    <row r="366" spans="1:5" x14ac:dyDescent="0.3">
      <c r="A366" s="11">
        <v>45250</v>
      </c>
      <c r="B366" s="6">
        <v>87</v>
      </c>
      <c r="C366" s="22">
        <f t="shared" si="5"/>
        <v>-8.4210526315789513E-2</v>
      </c>
      <c r="D366">
        <f>VLOOKUP(A366,profile_visits!A365:B1118,2,FALSE)</f>
        <v>269</v>
      </c>
      <c r="E366">
        <f>VLOOKUP(A366,reach!$A$1:$B$754,2,FALSE)</f>
        <v>9521</v>
      </c>
    </row>
    <row r="367" spans="1:5" x14ac:dyDescent="0.3">
      <c r="A367" s="11">
        <v>45251</v>
      </c>
      <c r="B367" s="6">
        <v>100</v>
      </c>
      <c r="C367" s="22">
        <f t="shared" si="5"/>
        <v>0.14942528735632177</v>
      </c>
      <c r="D367">
        <f>VLOOKUP(A367,profile_visits!A366:B1119,2,FALSE)</f>
        <v>221</v>
      </c>
      <c r="E367">
        <f>VLOOKUP(A367,reach!$A$1:$B$754,2,FALSE)</f>
        <v>5973</v>
      </c>
    </row>
    <row r="368" spans="1:5" x14ac:dyDescent="0.3">
      <c r="A368" s="11">
        <v>45252</v>
      </c>
      <c r="B368" s="6">
        <v>93</v>
      </c>
      <c r="C368" s="22">
        <f t="shared" si="5"/>
        <v>-6.9999999999999951E-2</v>
      </c>
      <c r="D368">
        <f>VLOOKUP(A368,profile_visits!A367:B1120,2,FALSE)</f>
        <v>235</v>
      </c>
      <c r="E368">
        <f>VLOOKUP(A368,reach!$A$1:$B$754,2,FALSE)</f>
        <v>9134</v>
      </c>
    </row>
    <row r="369" spans="1:5" x14ac:dyDescent="0.3">
      <c r="A369" s="11">
        <v>45253</v>
      </c>
      <c r="B369" s="6">
        <v>117</v>
      </c>
      <c r="C369" s="22">
        <f t="shared" si="5"/>
        <v>0.25806451612903225</v>
      </c>
      <c r="D369">
        <f>VLOOKUP(A369,profile_visits!A368:B1121,2,FALSE)</f>
        <v>390</v>
      </c>
      <c r="E369">
        <f>VLOOKUP(A369,reach!$A$1:$B$754,2,FALSE)</f>
        <v>13570</v>
      </c>
    </row>
    <row r="370" spans="1:5" x14ac:dyDescent="0.3">
      <c r="A370" s="11">
        <v>45254</v>
      </c>
      <c r="B370" s="6">
        <v>112</v>
      </c>
      <c r="C370" s="22">
        <f t="shared" si="5"/>
        <v>-4.2735042735042694E-2</v>
      </c>
      <c r="D370">
        <f>VLOOKUP(A370,profile_visits!A369:B1122,2,FALSE)</f>
        <v>395</v>
      </c>
      <c r="E370">
        <f>VLOOKUP(A370,reach!$A$1:$B$754,2,FALSE)</f>
        <v>13406</v>
      </c>
    </row>
    <row r="371" spans="1:5" x14ac:dyDescent="0.3">
      <c r="A371" s="11">
        <v>45255</v>
      </c>
      <c r="B371" s="6">
        <v>98</v>
      </c>
      <c r="C371" s="22">
        <f t="shared" si="5"/>
        <v>-0.125</v>
      </c>
      <c r="D371">
        <f>VLOOKUP(A371,profile_visits!A370:B1123,2,FALSE)</f>
        <v>283</v>
      </c>
      <c r="E371">
        <f>VLOOKUP(A371,reach!$A$1:$B$754,2,FALSE)</f>
        <v>8656</v>
      </c>
    </row>
    <row r="372" spans="1:5" x14ac:dyDescent="0.3">
      <c r="A372" s="11">
        <v>45256</v>
      </c>
      <c r="B372" s="6">
        <v>135</v>
      </c>
      <c r="C372" s="22">
        <f t="shared" si="5"/>
        <v>0.37755102040816335</v>
      </c>
      <c r="D372">
        <f>VLOOKUP(A372,profile_visits!A371:B1124,2,FALSE)</f>
        <v>289</v>
      </c>
      <c r="E372">
        <f>VLOOKUP(A372,reach!$A$1:$B$754,2,FALSE)</f>
        <v>9857</v>
      </c>
    </row>
    <row r="373" spans="1:5" x14ac:dyDescent="0.3">
      <c r="A373" s="11">
        <v>45257</v>
      </c>
      <c r="B373" s="6">
        <v>110</v>
      </c>
      <c r="C373" s="22">
        <f t="shared" si="5"/>
        <v>-0.18518518518518523</v>
      </c>
      <c r="D373">
        <f>VLOOKUP(A373,profile_visits!A372:B1125,2,FALSE)</f>
        <v>338</v>
      </c>
      <c r="E373">
        <f>VLOOKUP(A373,reach!$A$1:$B$754,2,FALSE)</f>
        <v>7592</v>
      </c>
    </row>
    <row r="374" spans="1:5" x14ac:dyDescent="0.3">
      <c r="A374" s="11">
        <v>45258</v>
      </c>
      <c r="B374" s="6">
        <v>110</v>
      </c>
      <c r="C374" s="22">
        <f t="shared" si="5"/>
        <v>0</v>
      </c>
      <c r="D374">
        <f>VLOOKUP(A374,profile_visits!A373:B1126,2,FALSE)</f>
        <v>323</v>
      </c>
      <c r="E374">
        <f>VLOOKUP(A374,reach!$A$1:$B$754,2,FALSE)</f>
        <v>9789</v>
      </c>
    </row>
    <row r="375" spans="1:5" x14ac:dyDescent="0.3">
      <c r="A375" s="11">
        <v>45259</v>
      </c>
      <c r="B375" s="6">
        <v>109</v>
      </c>
      <c r="C375" s="22">
        <f t="shared" si="5"/>
        <v>-9.0909090909090384E-3</v>
      </c>
      <c r="D375">
        <f>VLOOKUP(A375,profile_visits!A374:B1127,2,FALSE)</f>
        <v>302</v>
      </c>
      <c r="E375">
        <f>VLOOKUP(A375,reach!$A$1:$B$754,2,FALSE)</f>
        <v>6933</v>
      </c>
    </row>
    <row r="376" spans="1:5" x14ac:dyDescent="0.3">
      <c r="A376" s="11">
        <v>45260</v>
      </c>
      <c r="B376" s="6">
        <v>67</v>
      </c>
      <c r="C376" s="22">
        <f t="shared" si="5"/>
        <v>-0.38532110091743121</v>
      </c>
      <c r="D376">
        <f>VLOOKUP(A376,profile_visits!A375:B1128,2,FALSE)</f>
        <v>298</v>
      </c>
      <c r="E376">
        <f>VLOOKUP(A376,reach!$A$1:$B$754,2,FALSE)</f>
        <v>5228</v>
      </c>
    </row>
    <row r="377" spans="1:5" x14ac:dyDescent="0.3">
      <c r="A377" s="11">
        <v>45261</v>
      </c>
      <c r="B377" s="6">
        <v>119</v>
      </c>
      <c r="C377" s="22">
        <f t="shared" si="5"/>
        <v>0.77611940298507465</v>
      </c>
      <c r="D377">
        <f>VLOOKUP(A377,profile_visits!A376:B1129,2,FALSE)</f>
        <v>318</v>
      </c>
      <c r="E377">
        <f>VLOOKUP(A377,reach!$A$1:$B$754,2,FALSE)</f>
        <v>9239</v>
      </c>
    </row>
    <row r="378" spans="1:5" x14ac:dyDescent="0.3">
      <c r="A378" s="11">
        <v>45262</v>
      </c>
      <c r="B378" s="6">
        <v>106</v>
      </c>
      <c r="C378" s="22">
        <f t="shared" si="5"/>
        <v>-0.10924369747899154</v>
      </c>
      <c r="D378">
        <f>VLOOKUP(A378,profile_visits!A377:B1130,2,FALSE)</f>
        <v>242</v>
      </c>
      <c r="E378">
        <f>VLOOKUP(A378,reach!$A$1:$B$754,2,FALSE)</f>
        <v>10749</v>
      </c>
    </row>
    <row r="379" spans="1:5" x14ac:dyDescent="0.3">
      <c r="A379" s="11">
        <v>45263</v>
      </c>
      <c r="B379" s="6">
        <v>83</v>
      </c>
      <c r="C379" s="22">
        <f t="shared" si="5"/>
        <v>-0.21698113207547165</v>
      </c>
      <c r="D379">
        <f>VLOOKUP(A379,profile_visits!A378:B1131,2,FALSE)</f>
        <v>281</v>
      </c>
      <c r="E379">
        <f>VLOOKUP(A379,reach!$A$1:$B$754,2,FALSE)</f>
        <v>5758</v>
      </c>
    </row>
    <row r="380" spans="1:5" x14ac:dyDescent="0.3">
      <c r="A380" s="11">
        <v>45264</v>
      </c>
      <c r="B380" s="6">
        <v>82</v>
      </c>
      <c r="C380" s="22">
        <f t="shared" si="5"/>
        <v>-1.2048192771084376E-2</v>
      </c>
      <c r="D380">
        <f>VLOOKUP(A380,profile_visits!A379:B1132,2,FALSE)</f>
        <v>262</v>
      </c>
      <c r="E380">
        <f>VLOOKUP(A380,reach!$A$1:$B$754,2,FALSE)</f>
        <v>8821</v>
      </c>
    </row>
    <row r="381" spans="1:5" x14ac:dyDescent="0.3">
      <c r="A381" s="11">
        <v>45265</v>
      </c>
      <c r="B381" s="6">
        <v>106</v>
      </c>
      <c r="C381" s="22">
        <f t="shared" si="5"/>
        <v>0.29268292682926833</v>
      </c>
      <c r="D381">
        <f>VLOOKUP(A381,profile_visits!A380:B1133,2,FALSE)</f>
        <v>269</v>
      </c>
      <c r="E381">
        <f>VLOOKUP(A381,reach!$A$1:$B$754,2,FALSE)</f>
        <v>9707</v>
      </c>
    </row>
    <row r="382" spans="1:5" x14ac:dyDescent="0.3">
      <c r="A382" s="11">
        <v>45266</v>
      </c>
      <c r="B382" s="6">
        <v>76</v>
      </c>
      <c r="C382" s="22">
        <f t="shared" si="5"/>
        <v>-0.28301886792452835</v>
      </c>
      <c r="D382">
        <f>VLOOKUP(A382,profile_visits!A381:B1134,2,FALSE)</f>
        <v>603</v>
      </c>
      <c r="E382">
        <f>VLOOKUP(A382,reach!$A$1:$B$754,2,FALSE)</f>
        <v>25505</v>
      </c>
    </row>
    <row r="383" spans="1:5" x14ac:dyDescent="0.3">
      <c r="A383" s="11">
        <v>45267</v>
      </c>
      <c r="B383" s="6">
        <v>164</v>
      </c>
      <c r="C383" s="22">
        <f t="shared" si="5"/>
        <v>1.1578947368421053</v>
      </c>
      <c r="D383">
        <f>VLOOKUP(A383,profile_visits!A382:B1135,2,FALSE)</f>
        <v>581</v>
      </c>
      <c r="E383">
        <f>VLOOKUP(A383,reach!$A$1:$B$754,2,FALSE)</f>
        <v>34870</v>
      </c>
    </row>
    <row r="384" spans="1:5" x14ac:dyDescent="0.3">
      <c r="A384" s="11">
        <v>45268</v>
      </c>
      <c r="B384" s="6">
        <v>684</v>
      </c>
      <c r="C384" s="22">
        <f t="shared" si="5"/>
        <v>3.1707317073170733</v>
      </c>
      <c r="D384">
        <f>VLOOKUP(A384,profile_visits!A383:B1136,2,FALSE)</f>
        <v>1571</v>
      </c>
      <c r="E384">
        <f>VLOOKUP(A384,reach!$A$1:$B$754,2,FALSE)</f>
        <v>103997</v>
      </c>
    </row>
    <row r="385" spans="1:5" x14ac:dyDescent="0.3">
      <c r="A385" s="11">
        <v>45269</v>
      </c>
      <c r="B385" s="6">
        <v>975</v>
      </c>
      <c r="C385" s="22">
        <f t="shared" si="5"/>
        <v>0.42543859649122817</v>
      </c>
      <c r="D385">
        <f>VLOOKUP(A385,profile_visits!A384:B1137,2,FALSE)</f>
        <v>2152</v>
      </c>
      <c r="E385">
        <f>VLOOKUP(A385,reach!$A$1:$B$754,2,FALSE)</f>
        <v>150882</v>
      </c>
    </row>
    <row r="386" spans="1:5" x14ac:dyDescent="0.3">
      <c r="A386" s="11">
        <v>45270</v>
      </c>
      <c r="B386" s="6">
        <v>924</v>
      </c>
      <c r="C386" s="22">
        <f t="shared" si="5"/>
        <v>-5.2307692307692277E-2</v>
      </c>
      <c r="D386">
        <f>VLOOKUP(A386,profile_visits!A385:B1138,2,FALSE)</f>
        <v>1974</v>
      </c>
      <c r="E386">
        <f>VLOOKUP(A386,reach!$A$1:$B$754,2,FALSE)</f>
        <v>98289</v>
      </c>
    </row>
    <row r="387" spans="1:5" x14ac:dyDescent="0.3">
      <c r="A387" s="11">
        <v>45271</v>
      </c>
      <c r="B387" s="6">
        <v>1811</v>
      </c>
      <c r="C387" s="22">
        <f t="shared" si="5"/>
        <v>0.9599567099567099</v>
      </c>
      <c r="D387">
        <f>VLOOKUP(A387,profile_visits!A386:B1139,2,FALSE)</f>
        <v>4269</v>
      </c>
      <c r="E387">
        <f>VLOOKUP(A387,reach!$A$1:$B$754,2,FALSE)</f>
        <v>296280</v>
      </c>
    </row>
    <row r="388" spans="1:5" x14ac:dyDescent="0.3">
      <c r="A388" s="11">
        <v>45272</v>
      </c>
      <c r="B388" s="6">
        <v>1771</v>
      </c>
      <c r="C388" s="22">
        <f t="shared" ref="C388:C438" si="6">B388/B387-1</f>
        <v>-2.2087244616234125E-2</v>
      </c>
      <c r="D388">
        <f>VLOOKUP(A388,profile_visits!A387:B1140,2,FALSE)</f>
        <v>4929</v>
      </c>
      <c r="E388">
        <f>VLOOKUP(A388,reach!$A$1:$B$754,2,FALSE)</f>
        <v>352875</v>
      </c>
    </row>
    <row r="389" spans="1:5" x14ac:dyDescent="0.3">
      <c r="A389" s="11">
        <v>45273</v>
      </c>
      <c r="B389" s="6">
        <v>562</v>
      </c>
      <c r="C389" s="22">
        <f t="shared" si="6"/>
        <v>-0.68266516092603047</v>
      </c>
      <c r="D389">
        <f>VLOOKUP(A389,profile_visits!A388:B1141,2,FALSE)</f>
        <v>1723</v>
      </c>
      <c r="E389">
        <f>VLOOKUP(A389,reach!$A$1:$B$754,2,FALSE)</f>
        <v>88949</v>
      </c>
    </row>
    <row r="390" spans="1:5" x14ac:dyDescent="0.3">
      <c r="A390" s="11">
        <v>45274</v>
      </c>
      <c r="B390" s="6">
        <v>517</v>
      </c>
      <c r="C390" s="22">
        <f t="shared" si="6"/>
        <v>-8.0071174377224219E-2</v>
      </c>
      <c r="D390">
        <f>VLOOKUP(A390,profile_visits!A389:B1142,2,FALSE)</f>
        <v>1515</v>
      </c>
      <c r="E390">
        <f>VLOOKUP(A390,reach!$A$1:$B$754,2,FALSE)</f>
        <v>66934</v>
      </c>
    </row>
    <row r="391" spans="1:5" x14ac:dyDescent="0.3">
      <c r="A391" s="11">
        <v>45275</v>
      </c>
      <c r="B391" s="6">
        <v>505</v>
      </c>
      <c r="C391" s="22">
        <f t="shared" si="6"/>
        <v>-2.3210831721469982E-2</v>
      </c>
      <c r="D391">
        <f>VLOOKUP(A391,profile_visits!A390:B1143,2,FALSE)</f>
        <v>1272</v>
      </c>
      <c r="E391">
        <f>VLOOKUP(A391,reach!$A$1:$B$754,2,FALSE)</f>
        <v>70773</v>
      </c>
    </row>
    <row r="392" spans="1:5" x14ac:dyDescent="0.3">
      <c r="A392" s="11">
        <v>45276</v>
      </c>
      <c r="B392" s="6">
        <v>384</v>
      </c>
      <c r="C392" s="22">
        <f t="shared" si="6"/>
        <v>-0.23960396039603959</v>
      </c>
      <c r="D392">
        <f>VLOOKUP(A392,profile_visits!A391:B1144,2,FALSE)</f>
        <v>1020</v>
      </c>
      <c r="E392">
        <f>VLOOKUP(A392,reach!$A$1:$B$754,2,FALSE)</f>
        <v>49440</v>
      </c>
    </row>
    <row r="393" spans="1:5" x14ac:dyDescent="0.3">
      <c r="A393" s="11">
        <v>45277</v>
      </c>
      <c r="B393" s="6">
        <v>417</v>
      </c>
      <c r="C393" s="22">
        <f t="shared" si="6"/>
        <v>8.59375E-2</v>
      </c>
      <c r="D393">
        <f>VLOOKUP(A393,profile_visits!A392:B1145,2,FALSE)</f>
        <v>1339</v>
      </c>
      <c r="E393">
        <f>VLOOKUP(A393,reach!$A$1:$B$754,2,FALSE)</f>
        <v>74783</v>
      </c>
    </row>
    <row r="394" spans="1:5" x14ac:dyDescent="0.3">
      <c r="A394" s="11">
        <v>45278</v>
      </c>
      <c r="B394" s="6">
        <v>446</v>
      </c>
      <c r="C394" s="22">
        <f t="shared" si="6"/>
        <v>6.9544364508393297E-2</v>
      </c>
      <c r="D394">
        <f>VLOOKUP(A394,profile_visits!A393:B1146,2,FALSE)</f>
        <v>1045</v>
      </c>
      <c r="E394">
        <f>VLOOKUP(A394,reach!$A$1:$B$754,2,FALSE)</f>
        <v>50691</v>
      </c>
    </row>
    <row r="395" spans="1:5" x14ac:dyDescent="0.3">
      <c r="A395" s="11">
        <v>45279</v>
      </c>
      <c r="B395" s="6">
        <v>479</v>
      </c>
      <c r="C395" s="22">
        <f t="shared" si="6"/>
        <v>7.3991031390134632E-2</v>
      </c>
      <c r="D395">
        <f>VLOOKUP(A395,profile_visits!A394:B1147,2,FALSE)</f>
        <v>1130</v>
      </c>
      <c r="E395">
        <f>VLOOKUP(A395,reach!$A$1:$B$754,2,FALSE)</f>
        <v>50195</v>
      </c>
    </row>
    <row r="396" spans="1:5" x14ac:dyDescent="0.3">
      <c r="A396" s="11">
        <v>45280</v>
      </c>
      <c r="B396" s="6">
        <v>540</v>
      </c>
      <c r="C396" s="22">
        <f t="shared" si="6"/>
        <v>0.12734864300626314</v>
      </c>
      <c r="D396">
        <f>VLOOKUP(A396,profile_visits!A395:B1148,2,FALSE)</f>
        <v>1193</v>
      </c>
      <c r="E396">
        <f>VLOOKUP(A396,reach!$A$1:$B$754,2,FALSE)</f>
        <v>72633</v>
      </c>
    </row>
    <row r="397" spans="1:5" x14ac:dyDescent="0.3">
      <c r="A397" s="11">
        <v>45281</v>
      </c>
      <c r="B397" s="6">
        <v>677</v>
      </c>
      <c r="C397" s="22">
        <f t="shared" si="6"/>
        <v>0.25370370370370376</v>
      </c>
      <c r="D397">
        <f>VLOOKUP(A397,profile_visits!A396:B1149,2,FALSE)</f>
        <v>1395</v>
      </c>
      <c r="E397">
        <f>VLOOKUP(A397,reach!$A$1:$B$754,2,FALSE)</f>
        <v>81047</v>
      </c>
    </row>
    <row r="398" spans="1:5" x14ac:dyDescent="0.3">
      <c r="A398" s="11">
        <v>45282</v>
      </c>
      <c r="B398" s="6">
        <v>509</v>
      </c>
      <c r="C398" s="22">
        <f t="shared" si="6"/>
        <v>-0.24815361890694243</v>
      </c>
      <c r="D398">
        <f>VLOOKUP(A398,profile_visits!A397:B1150,2,FALSE)</f>
        <v>1295</v>
      </c>
      <c r="E398">
        <f>VLOOKUP(A398,reach!$A$1:$B$754,2,FALSE)</f>
        <v>73546</v>
      </c>
    </row>
    <row r="399" spans="1:5" x14ac:dyDescent="0.3">
      <c r="A399" s="11">
        <v>45283</v>
      </c>
      <c r="B399" s="6">
        <v>322</v>
      </c>
      <c r="C399" s="22">
        <f t="shared" si="6"/>
        <v>-0.36738703339882117</v>
      </c>
      <c r="D399">
        <f>VLOOKUP(A399,profile_visits!A398:B1151,2,FALSE)</f>
        <v>824</v>
      </c>
      <c r="E399">
        <f>VLOOKUP(A399,reach!$A$1:$B$754,2,FALSE)</f>
        <v>49465</v>
      </c>
    </row>
    <row r="400" spans="1:5" x14ac:dyDescent="0.3">
      <c r="A400" s="11">
        <v>45284</v>
      </c>
      <c r="B400" s="6">
        <v>315</v>
      </c>
      <c r="C400" s="22">
        <f t="shared" si="6"/>
        <v>-2.1739130434782594E-2</v>
      </c>
      <c r="D400">
        <f>VLOOKUP(A400,profile_visits!A399:B1152,2,FALSE)</f>
        <v>744</v>
      </c>
      <c r="E400">
        <f>VLOOKUP(A400,reach!$A$1:$B$754,2,FALSE)</f>
        <v>42714</v>
      </c>
    </row>
    <row r="401" spans="1:5" x14ac:dyDescent="0.3">
      <c r="A401" s="11">
        <v>45285</v>
      </c>
      <c r="B401" s="6">
        <v>414</v>
      </c>
      <c r="C401" s="22">
        <f t="shared" si="6"/>
        <v>0.31428571428571428</v>
      </c>
      <c r="D401">
        <f>VLOOKUP(A401,profile_visits!A400:B1153,2,FALSE)</f>
        <v>958</v>
      </c>
      <c r="E401">
        <f>VLOOKUP(A401,reach!$A$1:$B$754,2,FALSE)</f>
        <v>58858</v>
      </c>
    </row>
    <row r="402" spans="1:5" x14ac:dyDescent="0.3">
      <c r="A402" s="11">
        <v>45286</v>
      </c>
      <c r="B402" s="6">
        <v>436</v>
      </c>
      <c r="C402" s="22">
        <f t="shared" si="6"/>
        <v>5.3140096618357502E-2</v>
      </c>
      <c r="D402">
        <f>VLOOKUP(A402,profile_visits!A401:B1154,2,FALSE)</f>
        <v>1273</v>
      </c>
      <c r="E402">
        <f>VLOOKUP(A402,reach!$A$1:$B$754,2,FALSE)</f>
        <v>66489</v>
      </c>
    </row>
    <row r="403" spans="1:5" x14ac:dyDescent="0.3">
      <c r="A403" s="11">
        <v>45287</v>
      </c>
      <c r="B403" s="6">
        <v>318</v>
      </c>
      <c r="C403" s="22">
        <f t="shared" si="6"/>
        <v>-0.27064220183486243</v>
      </c>
      <c r="D403">
        <f>VLOOKUP(A403,profile_visits!A402:B1155,2,FALSE)</f>
        <v>816</v>
      </c>
      <c r="E403">
        <f>VLOOKUP(A403,reach!$A$1:$B$754,2,FALSE)</f>
        <v>44917</v>
      </c>
    </row>
    <row r="404" spans="1:5" x14ac:dyDescent="0.3">
      <c r="A404" s="11">
        <v>45288</v>
      </c>
      <c r="B404" s="6">
        <v>298</v>
      </c>
      <c r="C404" s="22">
        <f t="shared" si="6"/>
        <v>-6.2893081761006275E-2</v>
      </c>
      <c r="D404">
        <f>VLOOKUP(A404,profile_visits!A403:B1156,2,FALSE)</f>
        <v>838</v>
      </c>
      <c r="E404">
        <f>VLOOKUP(A404,reach!$A$1:$B$754,2,FALSE)</f>
        <v>36780</v>
      </c>
    </row>
    <row r="405" spans="1:5" x14ac:dyDescent="0.3">
      <c r="A405" s="11">
        <v>45289</v>
      </c>
      <c r="B405" s="6">
        <v>333</v>
      </c>
      <c r="C405" s="22">
        <f t="shared" si="6"/>
        <v>0.1174496644295302</v>
      </c>
      <c r="D405">
        <f>VLOOKUP(A405,profile_visits!A404:B1157,2,FALSE)</f>
        <v>750</v>
      </c>
      <c r="E405">
        <f>VLOOKUP(A405,reach!$A$1:$B$754,2,FALSE)</f>
        <v>26088</v>
      </c>
    </row>
    <row r="406" spans="1:5" x14ac:dyDescent="0.3">
      <c r="A406" s="11">
        <v>45290</v>
      </c>
      <c r="B406" s="6">
        <v>280</v>
      </c>
      <c r="C406" s="22">
        <f t="shared" si="6"/>
        <v>-0.15915915915915912</v>
      </c>
      <c r="D406">
        <f>VLOOKUP(A406,profile_visits!A405:B1158,2,FALSE)</f>
        <v>680</v>
      </c>
      <c r="E406">
        <f>VLOOKUP(A406,reach!$A$1:$B$754,2,FALSE)</f>
        <v>29906</v>
      </c>
    </row>
    <row r="407" spans="1:5" x14ac:dyDescent="0.3">
      <c r="A407" s="11">
        <v>45291</v>
      </c>
      <c r="B407" s="6">
        <v>239</v>
      </c>
      <c r="C407" s="22">
        <f t="shared" si="6"/>
        <v>-0.14642857142857146</v>
      </c>
      <c r="D407">
        <f>VLOOKUP(A407,profile_visits!A406:B1159,2,FALSE)</f>
        <v>582</v>
      </c>
      <c r="E407">
        <f>VLOOKUP(A407,reach!$A$1:$B$754,2,FALSE)</f>
        <v>35002</v>
      </c>
    </row>
    <row r="408" spans="1:5" x14ac:dyDescent="0.3">
      <c r="A408" s="11">
        <v>45292</v>
      </c>
      <c r="B408" s="6">
        <v>262</v>
      </c>
      <c r="C408" s="22">
        <f t="shared" si="6"/>
        <v>9.6234309623431047E-2</v>
      </c>
      <c r="D408">
        <f>VLOOKUP(A408,profile_visits!A407:B1160,2,FALSE)</f>
        <v>757</v>
      </c>
      <c r="E408">
        <f>VLOOKUP(A408,reach!$A$1:$B$754,2,FALSE)</f>
        <v>32999</v>
      </c>
    </row>
    <row r="409" spans="1:5" x14ac:dyDescent="0.3">
      <c r="A409" s="11">
        <v>45293</v>
      </c>
      <c r="B409" s="6">
        <v>408</v>
      </c>
      <c r="C409" s="22">
        <f t="shared" si="6"/>
        <v>0.55725190839694649</v>
      </c>
      <c r="D409">
        <f>VLOOKUP(A409,profile_visits!A408:B1161,2,FALSE)</f>
        <v>1150</v>
      </c>
      <c r="E409">
        <f>VLOOKUP(A409,reach!$A$1:$B$754,2,FALSE)</f>
        <v>59268</v>
      </c>
    </row>
    <row r="410" spans="1:5" x14ac:dyDescent="0.3">
      <c r="A410" s="11">
        <v>45294</v>
      </c>
      <c r="B410" s="6">
        <v>384</v>
      </c>
      <c r="C410" s="22">
        <f t="shared" si="6"/>
        <v>-5.8823529411764719E-2</v>
      </c>
      <c r="D410">
        <f>VLOOKUP(A410,profile_visits!A409:B1162,2,FALSE)</f>
        <v>876</v>
      </c>
      <c r="E410">
        <f>VLOOKUP(A410,reach!$A$1:$B$754,2,FALSE)</f>
        <v>42854</v>
      </c>
    </row>
    <row r="411" spans="1:5" x14ac:dyDescent="0.3">
      <c r="A411" s="11">
        <v>45295</v>
      </c>
      <c r="B411" s="6">
        <v>274</v>
      </c>
      <c r="C411" s="22">
        <f t="shared" si="6"/>
        <v>-0.28645833333333337</v>
      </c>
      <c r="D411">
        <f>VLOOKUP(A411,profile_visits!A410:B1163,2,FALSE)</f>
        <v>639</v>
      </c>
      <c r="E411">
        <f>VLOOKUP(A411,reach!$A$1:$B$754,2,FALSE)</f>
        <v>25334</v>
      </c>
    </row>
    <row r="412" spans="1:5" x14ac:dyDescent="0.3">
      <c r="A412" s="11">
        <v>45296</v>
      </c>
      <c r="B412" s="6">
        <v>229</v>
      </c>
      <c r="C412" s="22">
        <f t="shared" si="6"/>
        <v>-0.16423357664233573</v>
      </c>
      <c r="D412">
        <f>VLOOKUP(A412,profile_visits!A411:B1164,2,FALSE)</f>
        <v>513</v>
      </c>
      <c r="E412">
        <f>VLOOKUP(A412,reach!$A$1:$B$754,2,FALSE)</f>
        <v>19334</v>
      </c>
    </row>
    <row r="413" spans="1:5" x14ac:dyDescent="0.3">
      <c r="A413" s="11">
        <v>45297</v>
      </c>
      <c r="B413" s="6">
        <v>282</v>
      </c>
      <c r="C413" s="22">
        <f t="shared" si="6"/>
        <v>0.23144104803493448</v>
      </c>
      <c r="D413">
        <f>VLOOKUP(A413,profile_visits!A412:B1165,2,FALSE)</f>
        <v>657</v>
      </c>
      <c r="E413">
        <f>VLOOKUP(A413,reach!$A$1:$B$754,2,FALSE)</f>
        <v>29427</v>
      </c>
    </row>
    <row r="414" spans="1:5" x14ac:dyDescent="0.3">
      <c r="A414" s="11">
        <v>45298</v>
      </c>
      <c r="B414" s="6">
        <v>329</v>
      </c>
      <c r="C414" s="22">
        <f t="shared" si="6"/>
        <v>0.16666666666666674</v>
      </c>
      <c r="D414">
        <f>VLOOKUP(A414,profile_visits!A413:B1166,2,FALSE)</f>
        <v>757</v>
      </c>
      <c r="E414">
        <f>VLOOKUP(A414,reach!$A$1:$B$754,2,FALSE)</f>
        <v>42865</v>
      </c>
    </row>
    <row r="415" spans="1:5" x14ac:dyDescent="0.3">
      <c r="A415" s="11">
        <v>45299</v>
      </c>
      <c r="B415" s="6">
        <v>306</v>
      </c>
      <c r="C415" s="22">
        <f t="shared" si="6"/>
        <v>-6.9908814589665691E-2</v>
      </c>
      <c r="D415">
        <f>VLOOKUP(A415,profile_visits!A414:B1167,2,FALSE)</f>
        <v>754</v>
      </c>
      <c r="E415">
        <f>VLOOKUP(A415,reach!$A$1:$B$754,2,FALSE)</f>
        <v>39754</v>
      </c>
    </row>
    <row r="416" spans="1:5" x14ac:dyDescent="0.3">
      <c r="A416" s="11">
        <v>45300</v>
      </c>
      <c r="B416" s="6">
        <v>270</v>
      </c>
      <c r="C416" s="22">
        <f t="shared" si="6"/>
        <v>-0.11764705882352944</v>
      </c>
      <c r="D416">
        <f>VLOOKUP(A416,profile_visits!A415:B1168,2,FALSE)</f>
        <v>893</v>
      </c>
      <c r="E416">
        <f>VLOOKUP(A416,reach!$A$1:$B$754,2,FALSE)</f>
        <v>30212</v>
      </c>
    </row>
    <row r="417" spans="1:5" x14ac:dyDescent="0.3">
      <c r="A417" s="11">
        <v>45301</v>
      </c>
      <c r="B417" s="6">
        <v>232</v>
      </c>
      <c r="C417" s="22">
        <f t="shared" si="6"/>
        <v>-0.14074074074074072</v>
      </c>
      <c r="D417">
        <f>VLOOKUP(A417,profile_visits!A416:B1169,2,FALSE)</f>
        <v>840</v>
      </c>
      <c r="E417">
        <f>VLOOKUP(A417,reach!$A$1:$B$754,2,FALSE)</f>
        <v>36272</v>
      </c>
    </row>
    <row r="418" spans="1:5" x14ac:dyDescent="0.3">
      <c r="A418" s="11">
        <v>45302</v>
      </c>
      <c r="B418" s="6">
        <v>181</v>
      </c>
      <c r="C418" s="22">
        <f t="shared" si="6"/>
        <v>-0.21982758620689657</v>
      </c>
      <c r="D418">
        <f>VLOOKUP(A418,profile_visits!A417:B1170,2,FALSE)</f>
        <v>438</v>
      </c>
      <c r="E418">
        <f>VLOOKUP(A418,reach!$A$1:$B$754,2,FALSE)</f>
        <v>15065</v>
      </c>
    </row>
    <row r="419" spans="1:5" x14ac:dyDescent="0.3">
      <c r="A419" s="11">
        <v>45303</v>
      </c>
      <c r="B419" s="6">
        <v>188</v>
      </c>
      <c r="C419" s="22">
        <f t="shared" si="6"/>
        <v>3.8674033149171283E-2</v>
      </c>
      <c r="D419">
        <f>VLOOKUP(A419,profile_visits!A418:B1171,2,FALSE)</f>
        <v>635</v>
      </c>
      <c r="E419">
        <f>VLOOKUP(A419,reach!$A$1:$B$754,2,FALSE)</f>
        <v>20314</v>
      </c>
    </row>
    <row r="420" spans="1:5" x14ac:dyDescent="0.3">
      <c r="A420" s="11">
        <v>45304</v>
      </c>
      <c r="B420" s="6">
        <v>185</v>
      </c>
      <c r="C420" s="22">
        <f t="shared" si="6"/>
        <v>-1.5957446808510634E-2</v>
      </c>
      <c r="D420">
        <f>VLOOKUP(A420,profile_visits!A419:B1172,2,FALSE)</f>
        <v>581</v>
      </c>
      <c r="E420">
        <f>VLOOKUP(A420,reach!$A$1:$B$754,2,FALSE)</f>
        <v>21815</v>
      </c>
    </row>
    <row r="421" spans="1:5" x14ac:dyDescent="0.3">
      <c r="A421" s="11">
        <v>45305</v>
      </c>
      <c r="B421" s="6">
        <v>143</v>
      </c>
      <c r="C421" s="22">
        <f t="shared" si="6"/>
        <v>-0.22702702702702704</v>
      </c>
      <c r="D421">
        <f>VLOOKUP(A421,profile_visits!A420:B1173,2,FALSE)</f>
        <v>338</v>
      </c>
      <c r="E421">
        <f>VLOOKUP(A421,reach!$A$1:$B$754,2,FALSE)</f>
        <v>14971</v>
      </c>
    </row>
    <row r="422" spans="1:5" x14ac:dyDescent="0.3">
      <c r="A422" s="11">
        <v>45306</v>
      </c>
      <c r="B422" s="6">
        <v>133</v>
      </c>
      <c r="C422" s="22">
        <f t="shared" si="6"/>
        <v>-6.9930069930069894E-2</v>
      </c>
      <c r="D422">
        <f>VLOOKUP(A422,profile_visits!A421:B1174,2,FALSE)</f>
        <v>334</v>
      </c>
      <c r="E422">
        <f>VLOOKUP(A422,reach!$A$1:$B$754,2,FALSE)</f>
        <v>14993</v>
      </c>
    </row>
    <row r="423" spans="1:5" x14ac:dyDescent="0.3">
      <c r="A423" s="11">
        <v>45307</v>
      </c>
      <c r="B423" s="6">
        <v>213</v>
      </c>
      <c r="C423" s="22">
        <f t="shared" si="6"/>
        <v>0.60150375939849621</v>
      </c>
      <c r="D423">
        <f>VLOOKUP(A423,profile_visits!A422:B1175,2,FALSE)</f>
        <v>810</v>
      </c>
      <c r="E423">
        <f>VLOOKUP(A423,reach!$A$1:$B$754,2,FALSE)</f>
        <v>34961</v>
      </c>
    </row>
    <row r="424" spans="1:5" x14ac:dyDescent="0.3">
      <c r="A424" s="11">
        <v>45308</v>
      </c>
      <c r="B424" s="6">
        <v>229</v>
      </c>
      <c r="C424" s="22">
        <f t="shared" si="6"/>
        <v>7.5117370892018753E-2</v>
      </c>
      <c r="D424">
        <f>VLOOKUP(A424,profile_visits!A423:B1176,2,FALSE)</f>
        <v>735</v>
      </c>
      <c r="E424">
        <f>VLOOKUP(A424,reach!$A$1:$B$754,2,FALSE)</f>
        <v>34716</v>
      </c>
    </row>
    <row r="425" spans="1:5" x14ac:dyDescent="0.3">
      <c r="A425" s="11">
        <v>45309</v>
      </c>
      <c r="B425" s="6">
        <v>226</v>
      </c>
      <c r="C425" s="22">
        <f t="shared" si="6"/>
        <v>-1.3100436681222738E-2</v>
      </c>
      <c r="D425">
        <f>VLOOKUP(A425,profile_visits!A424:B1177,2,FALSE)</f>
        <v>674</v>
      </c>
      <c r="E425">
        <f>VLOOKUP(A425,reach!$A$1:$B$754,2,FALSE)</f>
        <v>35033</v>
      </c>
    </row>
    <row r="426" spans="1:5" x14ac:dyDescent="0.3">
      <c r="A426" s="11">
        <v>45310</v>
      </c>
      <c r="B426" s="6">
        <v>200</v>
      </c>
      <c r="C426" s="22">
        <f t="shared" si="6"/>
        <v>-0.11504424778761058</v>
      </c>
      <c r="D426">
        <f>VLOOKUP(A426,profile_visits!A425:B1178,2,FALSE)</f>
        <v>419</v>
      </c>
      <c r="E426">
        <f>VLOOKUP(A426,reach!$A$1:$B$754,2,FALSE)</f>
        <v>16620</v>
      </c>
    </row>
    <row r="427" spans="1:5" x14ac:dyDescent="0.3">
      <c r="A427" s="11">
        <v>45311</v>
      </c>
      <c r="B427" s="6">
        <v>167</v>
      </c>
      <c r="C427" s="22">
        <f t="shared" si="6"/>
        <v>-0.16500000000000004</v>
      </c>
      <c r="D427">
        <f>VLOOKUP(A427,profile_visits!A426:B1179,2,FALSE)</f>
        <v>1437</v>
      </c>
      <c r="E427">
        <f>VLOOKUP(A427,reach!$A$1:$B$754,2,FALSE)</f>
        <v>10446</v>
      </c>
    </row>
    <row r="428" spans="1:5" x14ac:dyDescent="0.3">
      <c r="A428" s="11">
        <v>45312</v>
      </c>
      <c r="B428" s="6">
        <v>173</v>
      </c>
      <c r="C428" s="22">
        <f t="shared" si="6"/>
        <v>3.5928143712574911E-2</v>
      </c>
      <c r="D428">
        <f>VLOOKUP(A428,profile_visits!A427:B1180,2,FALSE)</f>
        <v>439</v>
      </c>
      <c r="E428">
        <f>VLOOKUP(A428,reach!$A$1:$B$754,2,FALSE)</f>
        <v>9631</v>
      </c>
    </row>
    <row r="429" spans="1:5" x14ac:dyDescent="0.3">
      <c r="A429" s="11">
        <v>45313</v>
      </c>
      <c r="B429" s="6">
        <v>163</v>
      </c>
      <c r="C429" s="22">
        <f t="shared" si="6"/>
        <v>-5.7803468208092457E-2</v>
      </c>
      <c r="D429">
        <f>VLOOKUP(A429,profile_visits!A428:B1181,2,FALSE)</f>
        <v>408</v>
      </c>
      <c r="E429">
        <f>VLOOKUP(A429,reach!$A$1:$B$754,2,FALSE)</f>
        <v>14921</v>
      </c>
    </row>
    <row r="430" spans="1:5" x14ac:dyDescent="0.3">
      <c r="A430" s="11">
        <v>45314</v>
      </c>
      <c r="B430" s="6">
        <v>167</v>
      </c>
      <c r="C430" s="22">
        <f t="shared" si="6"/>
        <v>2.4539877300613577E-2</v>
      </c>
      <c r="D430">
        <f>VLOOKUP(A430,profile_visits!A429:B1182,2,FALSE)</f>
        <v>366</v>
      </c>
      <c r="E430">
        <f>VLOOKUP(A430,reach!$A$1:$B$754,2,FALSE)</f>
        <v>9268</v>
      </c>
    </row>
    <row r="431" spans="1:5" x14ac:dyDescent="0.3">
      <c r="A431" s="11">
        <v>45315</v>
      </c>
      <c r="B431" s="6">
        <v>211</v>
      </c>
      <c r="C431" s="22">
        <f t="shared" si="6"/>
        <v>0.26347305389221565</v>
      </c>
      <c r="D431">
        <f>VLOOKUP(A431,profile_visits!A430:B1183,2,FALSE)</f>
        <v>591</v>
      </c>
      <c r="E431">
        <f>VLOOKUP(A431,reach!$A$1:$B$754,2,FALSE)</f>
        <v>21153</v>
      </c>
    </row>
    <row r="432" spans="1:5" x14ac:dyDescent="0.3">
      <c r="A432" s="11">
        <v>45316</v>
      </c>
      <c r="B432" s="6">
        <v>161</v>
      </c>
      <c r="C432" s="22">
        <f t="shared" si="6"/>
        <v>-0.23696682464454977</v>
      </c>
      <c r="D432">
        <f>VLOOKUP(A432,profile_visits!A431:B1184,2,FALSE)</f>
        <v>493</v>
      </c>
      <c r="E432">
        <f>VLOOKUP(A432,reach!$A$1:$B$754,2,FALSE)</f>
        <v>20616</v>
      </c>
    </row>
    <row r="433" spans="1:5" x14ac:dyDescent="0.3">
      <c r="A433" s="11">
        <v>45317</v>
      </c>
      <c r="B433" s="6">
        <v>145</v>
      </c>
      <c r="C433" s="22">
        <f t="shared" si="6"/>
        <v>-9.9378881987577605E-2</v>
      </c>
      <c r="D433">
        <f>VLOOKUP(A433,profile_visits!A432:B1185,2,FALSE)</f>
        <v>336</v>
      </c>
      <c r="E433">
        <f>VLOOKUP(A433,reach!$A$1:$B$754,2,FALSE)</f>
        <v>7802</v>
      </c>
    </row>
    <row r="434" spans="1:5" x14ac:dyDescent="0.3">
      <c r="A434" s="11">
        <v>45318</v>
      </c>
      <c r="B434" s="6">
        <v>176</v>
      </c>
      <c r="C434" s="22">
        <f t="shared" si="6"/>
        <v>0.21379310344827585</v>
      </c>
      <c r="D434">
        <f>VLOOKUP(A434,profile_visits!A433:B1186,2,FALSE)</f>
        <v>307</v>
      </c>
      <c r="E434">
        <f>VLOOKUP(A434,reach!$A$1:$B$754,2,FALSE)</f>
        <v>9649</v>
      </c>
    </row>
    <row r="435" spans="1:5" x14ac:dyDescent="0.3">
      <c r="A435" s="11">
        <v>45319</v>
      </c>
      <c r="B435" s="6">
        <v>207</v>
      </c>
      <c r="C435" s="22">
        <f t="shared" si="6"/>
        <v>0.17613636363636354</v>
      </c>
      <c r="D435">
        <f>VLOOKUP(A435,profile_visits!A434:B1187,2,FALSE)</f>
        <v>400</v>
      </c>
      <c r="E435">
        <f>VLOOKUP(A435,reach!$A$1:$B$754,2,FALSE)</f>
        <v>13168</v>
      </c>
    </row>
    <row r="436" spans="1:5" x14ac:dyDescent="0.3">
      <c r="A436" s="11">
        <v>45320</v>
      </c>
      <c r="B436" s="6">
        <v>198</v>
      </c>
      <c r="C436" s="22">
        <f t="shared" si="6"/>
        <v>-4.3478260869565188E-2</v>
      </c>
      <c r="D436">
        <f>VLOOKUP(A436,profile_visits!A435:B1188,2,FALSE)</f>
        <v>461</v>
      </c>
      <c r="E436">
        <f>VLOOKUP(A436,reach!$A$1:$B$754,2,FALSE)</f>
        <v>16042</v>
      </c>
    </row>
    <row r="437" spans="1:5" x14ac:dyDescent="0.3">
      <c r="A437" s="11">
        <v>45321</v>
      </c>
      <c r="B437" s="6">
        <v>178</v>
      </c>
      <c r="C437" s="22">
        <f t="shared" si="6"/>
        <v>-0.10101010101010099</v>
      </c>
      <c r="D437">
        <f>VLOOKUP(A437,profile_visits!A436:B1189,2,FALSE)</f>
        <v>398</v>
      </c>
      <c r="E437">
        <f>VLOOKUP(A437,reach!$A$1:$B$754,2,FALSE)</f>
        <v>13086</v>
      </c>
    </row>
    <row r="438" spans="1:5" x14ac:dyDescent="0.3">
      <c r="A438" s="11">
        <v>45322</v>
      </c>
      <c r="B438" s="6">
        <v>181</v>
      </c>
      <c r="C438" s="22">
        <f t="shared" si="6"/>
        <v>1.6853932584269593E-2</v>
      </c>
      <c r="D438">
        <f>VLOOKUP(A438,profile_visits!A437:B1190,2,FALSE)</f>
        <v>364</v>
      </c>
      <c r="E438">
        <f>VLOOKUP(A438,reach!$A$1:$B$754,2,FALSE)</f>
        <v>15702</v>
      </c>
    </row>
    <row r="439" spans="1:5" x14ac:dyDescent="0.3">
      <c r="B439">
        <f>SUM(B2:B438)</f>
        <v>119290</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FFAA4-A8FF-496E-A92F-CAEB6CA5E690}">
  <dimension ref="A1:I226"/>
  <sheetViews>
    <sheetView topLeftCell="A211" zoomScale="95" workbookViewId="0">
      <selection activeCell="E216" sqref="E216"/>
    </sheetView>
  </sheetViews>
  <sheetFormatPr defaultRowHeight="14.4" x14ac:dyDescent="0.3"/>
  <cols>
    <col min="1" max="1" width="14.88671875" bestFit="1" customWidth="1"/>
    <col min="2" max="2" width="15.77734375" bestFit="1" customWidth="1"/>
    <col min="3" max="3" width="20.77734375" bestFit="1" customWidth="1"/>
    <col min="4" max="4" width="10.77734375" bestFit="1" customWidth="1"/>
    <col min="5" max="5" width="15.77734375" bestFit="1" customWidth="1"/>
    <col min="6" max="6" width="15.44140625" bestFit="1" customWidth="1"/>
    <col min="7" max="10" width="22.5546875" bestFit="1" customWidth="1"/>
  </cols>
  <sheetData>
    <row r="1" spans="1:5" x14ac:dyDescent="0.3">
      <c r="A1" s="12" t="s">
        <v>472</v>
      </c>
      <c r="B1" t="s">
        <v>480</v>
      </c>
    </row>
    <row r="3" spans="1:5" s="38" customFormat="1" x14ac:dyDescent="0.3">
      <c r="A3" s="37" t="s">
        <v>438</v>
      </c>
      <c r="B3" s="38" t="s">
        <v>519</v>
      </c>
      <c r="C3" s="38" t="s">
        <v>469</v>
      </c>
      <c r="D3" s="38" t="s">
        <v>520</v>
      </c>
      <c r="E3" s="38" t="s">
        <v>470</v>
      </c>
    </row>
    <row r="4" spans="1:5" x14ac:dyDescent="0.3">
      <c r="A4" s="13" t="s">
        <v>24</v>
      </c>
      <c r="B4" s="15">
        <v>7633031</v>
      </c>
      <c r="C4" s="15">
        <v>60579.611111111109</v>
      </c>
      <c r="D4" s="15">
        <v>6773447</v>
      </c>
      <c r="E4" s="15">
        <v>53757.515873015873</v>
      </c>
    </row>
    <row r="5" spans="1:5" x14ac:dyDescent="0.3">
      <c r="A5" s="13" t="s">
        <v>108</v>
      </c>
      <c r="B5" s="15">
        <v>995392</v>
      </c>
      <c r="C5" s="15">
        <v>36866.370370370372</v>
      </c>
      <c r="D5" s="15">
        <v>735453</v>
      </c>
      <c r="E5" s="15">
        <v>27239</v>
      </c>
    </row>
    <row r="6" spans="1:5" x14ac:dyDescent="0.3">
      <c r="A6" s="13" t="s">
        <v>138</v>
      </c>
      <c r="B6" s="15">
        <v>479472</v>
      </c>
      <c r="C6" s="15">
        <v>28204.235294117647</v>
      </c>
      <c r="D6" s="15">
        <v>433393</v>
      </c>
      <c r="E6" s="15">
        <v>25493.705882352941</v>
      </c>
    </row>
    <row r="7" spans="1:5" x14ac:dyDescent="0.3">
      <c r="A7" s="13" t="s">
        <v>439</v>
      </c>
      <c r="B7" s="15">
        <v>9107895</v>
      </c>
      <c r="C7" s="15">
        <v>53575.852941176468</v>
      </c>
      <c r="D7" s="15">
        <v>7942293</v>
      </c>
      <c r="E7" s="15">
        <v>46719.370588235295</v>
      </c>
    </row>
    <row r="9" spans="1:5" x14ac:dyDescent="0.3">
      <c r="A9" s="13"/>
    </row>
    <row r="10" spans="1:5" x14ac:dyDescent="0.3">
      <c r="A10" s="13"/>
    </row>
    <row r="12" spans="1:5" x14ac:dyDescent="0.3">
      <c r="A12" s="12" t="s">
        <v>472</v>
      </c>
      <c r="B12" t="s">
        <v>480</v>
      </c>
    </row>
    <row r="14" spans="1:5" x14ac:dyDescent="0.3">
      <c r="A14" s="12" t="s">
        <v>438</v>
      </c>
      <c r="B14" t="s">
        <v>469</v>
      </c>
      <c r="C14" t="s">
        <v>470</v>
      </c>
    </row>
    <row r="15" spans="1:5" x14ac:dyDescent="0.3">
      <c r="A15" s="13" t="s">
        <v>108</v>
      </c>
      <c r="B15" s="15">
        <v>36866.370370370372</v>
      </c>
      <c r="C15" s="15">
        <v>27239</v>
      </c>
    </row>
    <row r="16" spans="1:5" x14ac:dyDescent="0.3">
      <c r="A16" s="13" t="s">
        <v>138</v>
      </c>
      <c r="B16" s="15">
        <v>28204.235294117647</v>
      </c>
      <c r="C16" s="15">
        <v>25493.705882352941</v>
      </c>
    </row>
    <row r="17" spans="1:3" x14ac:dyDescent="0.3">
      <c r="A17" s="13" t="s">
        <v>24</v>
      </c>
      <c r="B17" s="15">
        <v>60579.611111111109</v>
      </c>
      <c r="C17" s="15">
        <v>53757.515873015873</v>
      </c>
    </row>
    <row r="18" spans="1:3" x14ac:dyDescent="0.3">
      <c r="A18" s="13" t="s">
        <v>439</v>
      </c>
      <c r="B18" s="15">
        <v>53575.852941176468</v>
      </c>
      <c r="C18" s="15">
        <v>46719.370588235295</v>
      </c>
    </row>
    <row r="19" spans="1:3" x14ac:dyDescent="0.3">
      <c r="A19" s="13"/>
      <c r="B19" s="15"/>
      <c r="C19" s="15"/>
    </row>
    <row r="20" spans="1:3" x14ac:dyDescent="0.3">
      <c r="A20" s="13"/>
      <c r="B20" s="15"/>
      <c r="C20" s="15"/>
    </row>
    <row r="21" spans="1:3" x14ac:dyDescent="0.3">
      <c r="A21" s="13"/>
      <c r="B21" s="15"/>
      <c r="C21" s="15"/>
    </row>
    <row r="22" spans="1:3" x14ac:dyDescent="0.3">
      <c r="A22" s="13"/>
      <c r="B22" s="15"/>
      <c r="C22" s="15"/>
    </row>
    <row r="24" spans="1:3" x14ac:dyDescent="0.3">
      <c r="A24" s="12" t="s">
        <v>472</v>
      </c>
      <c r="B24" t="s">
        <v>480</v>
      </c>
    </row>
    <row r="26" spans="1:3" x14ac:dyDescent="0.3">
      <c r="A26" s="12" t="s">
        <v>438</v>
      </c>
      <c r="B26" t="s">
        <v>481</v>
      </c>
      <c r="C26" t="s">
        <v>482</v>
      </c>
    </row>
    <row r="27" spans="1:3" x14ac:dyDescent="0.3">
      <c r="A27" s="13" t="s">
        <v>108</v>
      </c>
      <c r="B27" s="34">
        <v>0</v>
      </c>
      <c r="C27" s="34">
        <v>2.2495647451320679E-2</v>
      </c>
    </row>
    <row r="28" spans="1:3" x14ac:dyDescent="0.3">
      <c r="A28" s="13" t="s">
        <v>138</v>
      </c>
      <c r="B28" s="34">
        <v>0</v>
      </c>
      <c r="C28" s="34">
        <v>1.2274665884756078E-2</v>
      </c>
    </row>
    <row r="29" spans="1:3" x14ac:dyDescent="0.3">
      <c r="A29" s="13" t="s">
        <v>24</v>
      </c>
      <c r="B29" s="34">
        <v>0.53497661078443115</v>
      </c>
      <c r="C29" s="34">
        <v>2.0154076939423275E-2</v>
      </c>
    </row>
    <row r="32" spans="1:3" x14ac:dyDescent="0.3">
      <c r="A32" s="13"/>
    </row>
    <row r="33" spans="1:5" x14ac:dyDescent="0.3">
      <c r="A33" s="13"/>
    </row>
    <row r="34" spans="1:5" x14ac:dyDescent="0.3">
      <c r="A34" s="13"/>
    </row>
    <row r="35" spans="1:5" x14ac:dyDescent="0.3">
      <c r="A35" s="13"/>
    </row>
    <row r="37" spans="1:5" x14ac:dyDescent="0.3">
      <c r="A37" s="12" t="s">
        <v>472</v>
      </c>
      <c r="B37" t="s">
        <v>480</v>
      </c>
    </row>
    <row r="39" spans="1:5" x14ac:dyDescent="0.3">
      <c r="A39" s="12" t="s">
        <v>438</v>
      </c>
      <c r="B39" t="s">
        <v>483</v>
      </c>
      <c r="C39" t="s">
        <v>484</v>
      </c>
      <c r="D39" t="s">
        <v>485</v>
      </c>
      <c r="E39" t="s">
        <v>486</v>
      </c>
    </row>
    <row r="40" spans="1:5" x14ac:dyDescent="0.3">
      <c r="A40" s="13" t="s">
        <v>108</v>
      </c>
      <c r="B40" s="15">
        <v>239.22222222222223</v>
      </c>
      <c r="C40" s="15">
        <v>1277.7037037037037</v>
      </c>
      <c r="D40" s="15">
        <v>67.222222222222229</v>
      </c>
      <c r="E40" s="15">
        <v>1574.5185185185185</v>
      </c>
    </row>
    <row r="41" spans="1:5" x14ac:dyDescent="0.3">
      <c r="A41" s="13" t="s">
        <v>138</v>
      </c>
      <c r="B41" s="15">
        <v>68.117647058823536</v>
      </c>
      <c r="C41" s="15">
        <v>940.05882352941171</v>
      </c>
      <c r="D41" s="15">
        <v>21.294117647058822</v>
      </c>
      <c r="E41" s="15">
        <v>527.47058823529414</v>
      </c>
    </row>
    <row r="42" spans="1:5" x14ac:dyDescent="0.3">
      <c r="A42" s="13" t="s">
        <v>24</v>
      </c>
      <c r="B42" s="15">
        <v>703.26984126984132</v>
      </c>
      <c r="C42" s="15">
        <v>1969.3095238095239</v>
      </c>
      <c r="D42" s="15">
        <v>38.214285714285715</v>
      </c>
      <c r="E42" s="15">
        <v>2262.8095238095239</v>
      </c>
    </row>
    <row r="43" spans="1:5" x14ac:dyDescent="0.3">
      <c r="A43" s="13" t="s">
        <v>439</v>
      </c>
      <c r="B43" s="15">
        <v>566.05294117647054</v>
      </c>
      <c r="C43" s="15">
        <v>1756.5411764705882</v>
      </c>
      <c r="D43" s="15">
        <v>41.129411764705885</v>
      </c>
      <c r="E43" s="15">
        <v>1979.9588235294118</v>
      </c>
    </row>
    <row r="45" spans="1:5" x14ac:dyDescent="0.3">
      <c r="A45" s="13"/>
    </row>
    <row r="46" spans="1:5" x14ac:dyDescent="0.3">
      <c r="A46" s="13"/>
    </row>
    <row r="49" spans="1:4" x14ac:dyDescent="0.3">
      <c r="A49" s="12" t="s">
        <v>472</v>
      </c>
      <c r="B49" t="s">
        <v>480</v>
      </c>
    </row>
    <row r="51" spans="1:4" x14ac:dyDescent="0.3">
      <c r="A51" s="12" t="s">
        <v>438</v>
      </c>
      <c r="B51" t="s">
        <v>487</v>
      </c>
      <c r="C51" t="s">
        <v>468</v>
      </c>
      <c r="D51" s="26" t="s">
        <v>488</v>
      </c>
    </row>
    <row r="52" spans="1:4" x14ac:dyDescent="0.3">
      <c r="A52" s="13" t="s">
        <v>108</v>
      </c>
      <c r="B52">
        <v>27</v>
      </c>
      <c r="C52">
        <v>595</v>
      </c>
      <c r="D52" s="1">
        <f>GETPIVOTDATA("Sum of Follows",$A$51,"Post type","IG carousel")/GETPIVOTDATA("Count of Description",$A$51,"Post type","IG carousel")</f>
        <v>22.037037037037038</v>
      </c>
    </row>
    <row r="53" spans="1:4" x14ac:dyDescent="0.3">
      <c r="A53" s="13" t="s">
        <v>138</v>
      </c>
      <c r="B53">
        <v>17</v>
      </c>
      <c r="C53">
        <v>547</v>
      </c>
      <c r="D53" s="1">
        <f>GETPIVOTDATA("Sum of Follows",$A$51,"Post type","IG image")/GETPIVOTDATA("Count of Description",$A$51,"Post type","IG image")</f>
        <v>32.176470588235297</v>
      </c>
    </row>
    <row r="54" spans="1:4" x14ac:dyDescent="0.3">
      <c r="A54" s="13" t="s">
        <v>24</v>
      </c>
      <c r="B54">
        <v>126</v>
      </c>
      <c r="C54">
        <v>38128</v>
      </c>
      <c r="D54" s="1">
        <f>GETPIVOTDATA("Sum of Follows",$A$51,"Post type","IG reel")/GETPIVOTDATA("Count of Description",$A$51,"Post type","IG reel")</f>
        <v>302.60317460317458</v>
      </c>
    </row>
    <row r="55" spans="1:4" x14ac:dyDescent="0.3">
      <c r="A55" s="13" t="s">
        <v>439</v>
      </c>
      <c r="B55">
        <v>170</v>
      </c>
      <c r="C55">
        <v>39270</v>
      </c>
      <c r="D55" s="35">
        <f>GETPIVOTDATA("Sum of Follows",$A$51)/GETPIVOTDATA("Count of Description",$A$51)</f>
        <v>231</v>
      </c>
    </row>
    <row r="57" spans="1:4" x14ac:dyDescent="0.3">
      <c r="A57" s="13"/>
    </row>
    <row r="58" spans="1:4" x14ac:dyDescent="0.3">
      <c r="A58" s="13"/>
    </row>
    <row r="59" spans="1:4" x14ac:dyDescent="0.3">
      <c r="A59" s="13"/>
    </row>
    <row r="60" spans="1:4" x14ac:dyDescent="0.3">
      <c r="A60" s="13"/>
    </row>
    <row r="61" spans="1:4" x14ac:dyDescent="0.3">
      <c r="A61" s="13"/>
    </row>
    <row r="63" spans="1:4" x14ac:dyDescent="0.3">
      <c r="A63" s="12" t="s">
        <v>472</v>
      </c>
      <c r="B63" t="s">
        <v>480</v>
      </c>
    </row>
    <row r="64" spans="1:4" x14ac:dyDescent="0.3">
      <c r="A64" s="12" t="s">
        <v>10</v>
      </c>
      <c r="B64" t="s">
        <v>24</v>
      </c>
    </row>
    <row r="65" spans="1:9" x14ac:dyDescent="0.3">
      <c r="A65" s="12" t="s">
        <v>7</v>
      </c>
      <c r="B65" t="s">
        <v>479</v>
      </c>
    </row>
    <row r="67" spans="1:9" x14ac:dyDescent="0.3">
      <c r="A67" s="12" t="s">
        <v>438</v>
      </c>
      <c r="B67" t="s">
        <v>487</v>
      </c>
      <c r="C67" t="s">
        <v>469</v>
      </c>
      <c r="D67" t="s">
        <v>470</v>
      </c>
      <c r="E67" t="s">
        <v>484</v>
      </c>
      <c r="F67" t="s">
        <v>483</v>
      </c>
      <c r="G67" t="s">
        <v>485</v>
      </c>
      <c r="H67" t="s">
        <v>486</v>
      </c>
      <c r="I67" t="s">
        <v>492</v>
      </c>
    </row>
    <row r="68" spans="1:9" x14ac:dyDescent="0.3">
      <c r="A68" s="13" t="s">
        <v>489</v>
      </c>
      <c r="B68">
        <v>29</v>
      </c>
      <c r="C68" s="15">
        <v>84313.379310344826</v>
      </c>
      <c r="D68" s="15">
        <v>77968.344827586203</v>
      </c>
      <c r="E68" s="15">
        <v>2288.8620689655172</v>
      </c>
      <c r="F68" s="15">
        <v>872.41379310344826</v>
      </c>
      <c r="G68" s="15">
        <v>63.724137931034484</v>
      </c>
      <c r="H68" s="15">
        <v>3126.8620689655172</v>
      </c>
      <c r="I68" s="15">
        <v>376.62068965517244</v>
      </c>
    </row>
    <row r="69" spans="1:9" x14ac:dyDescent="0.3">
      <c r="A69" s="13" t="s">
        <v>490</v>
      </c>
      <c r="B69">
        <v>21</v>
      </c>
      <c r="C69" s="15">
        <v>44248.380952380954</v>
      </c>
      <c r="D69" s="15">
        <v>38917.285714285717</v>
      </c>
      <c r="E69" s="15">
        <v>1430.7619047619048</v>
      </c>
      <c r="F69" s="15">
        <v>386.71428571428572</v>
      </c>
      <c r="G69" s="15">
        <v>28.80952380952381</v>
      </c>
      <c r="H69" s="15">
        <v>1421.8095238095239</v>
      </c>
      <c r="I69" s="15">
        <v>188.71428571428572</v>
      </c>
    </row>
    <row r="70" spans="1:9" x14ac:dyDescent="0.3">
      <c r="A70" s="13" t="s">
        <v>491</v>
      </c>
      <c r="B70">
        <v>76</v>
      </c>
      <c r="C70" s="15">
        <v>56035.881578947367</v>
      </c>
      <c r="D70" s="15">
        <v>48619.76315789474</v>
      </c>
      <c r="E70" s="15">
        <v>1996.1842105263158</v>
      </c>
      <c r="F70" s="15">
        <v>726.1973684210526</v>
      </c>
      <c r="G70" s="15">
        <v>31.078947368421051</v>
      </c>
      <c r="H70" s="15">
        <v>2165.4868421052633</v>
      </c>
      <c r="I70" s="15">
        <v>305.82894736842104</v>
      </c>
    </row>
    <row r="71" spans="1:9" x14ac:dyDescent="0.3">
      <c r="A71" s="13" t="s">
        <v>439</v>
      </c>
      <c r="B71">
        <v>126</v>
      </c>
      <c r="C71" s="15">
        <v>60579.611111111109</v>
      </c>
      <c r="D71" s="15">
        <v>53757.515873015873</v>
      </c>
      <c r="E71" s="15">
        <v>1969.3095238095239</v>
      </c>
      <c r="F71" s="15">
        <v>703.26984126984132</v>
      </c>
      <c r="G71" s="15">
        <v>38.214285714285715</v>
      </c>
      <c r="H71" s="15">
        <v>2262.8095238095239</v>
      </c>
      <c r="I71" s="15">
        <v>302.60317460317458</v>
      </c>
    </row>
    <row r="74" spans="1:9" x14ac:dyDescent="0.3">
      <c r="A74" s="13"/>
    </row>
    <row r="75" spans="1:9" x14ac:dyDescent="0.3">
      <c r="A75" s="13"/>
    </row>
    <row r="79" spans="1:9" x14ac:dyDescent="0.3">
      <c r="A79" t="s">
        <v>469</v>
      </c>
      <c r="B79" t="s">
        <v>470</v>
      </c>
      <c r="C79" t="s">
        <v>483</v>
      </c>
      <c r="D79" t="s">
        <v>484</v>
      </c>
      <c r="E79" t="s">
        <v>485</v>
      </c>
      <c r="F79" t="s">
        <v>486</v>
      </c>
    </row>
    <row r="80" spans="1:9" x14ac:dyDescent="0.3">
      <c r="A80" s="15">
        <v>61673.321428571428</v>
      </c>
      <c r="B80" s="15">
        <v>54828.056122448979</v>
      </c>
      <c r="C80" s="15">
        <v>631.87244897959181</v>
      </c>
      <c r="D80" s="15">
        <v>1870.2346938775511</v>
      </c>
      <c r="E80" s="15">
        <v>38.484693877551024</v>
      </c>
      <c r="F80" s="15">
        <v>2110.1989795918366</v>
      </c>
    </row>
    <row r="83" spans="1:2" x14ac:dyDescent="0.3">
      <c r="A83" t="s">
        <v>481</v>
      </c>
      <c r="B83" t="s">
        <v>482</v>
      </c>
    </row>
    <row r="84" spans="1:2" x14ac:dyDescent="0.3">
      <c r="A84" s="25">
        <v>0.52778799618493633</v>
      </c>
      <c r="B84" s="25">
        <v>1.9325069665641081E-2</v>
      </c>
    </row>
    <row r="98" spans="1:3" x14ac:dyDescent="0.3">
      <c r="A98" t="s">
        <v>481</v>
      </c>
      <c r="B98" t="s">
        <v>482</v>
      </c>
    </row>
    <row r="99" spans="1:3" x14ac:dyDescent="0.3">
      <c r="A99" s="25">
        <v>0.52778799618493633</v>
      </c>
      <c r="B99" s="25">
        <v>1.9325069665641081E-2</v>
      </c>
    </row>
    <row r="104" spans="1:3" x14ac:dyDescent="0.3">
      <c r="A104" s="12" t="s">
        <v>438</v>
      </c>
      <c r="B104" t="s">
        <v>469</v>
      </c>
      <c r="C104" t="s">
        <v>470</v>
      </c>
    </row>
    <row r="105" spans="1:3" x14ac:dyDescent="0.3">
      <c r="A105" s="13" t="s">
        <v>496</v>
      </c>
      <c r="B105" s="15">
        <v>65542.7</v>
      </c>
      <c r="C105" s="15">
        <v>58194.85</v>
      </c>
    </row>
    <row r="106" spans="1:3" x14ac:dyDescent="0.3">
      <c r="A106" s="13" t="s">
        <v>497</v>
      </c>
      <c r="B106" s="15">
        <v>48405.866666666669</v>
      </c>
      <c r="C106" s="15">
        <v>43015.433333333334</v>
      </c>
    </row>
    <row r="107" spans="1:3" x14ac:dyDescent="0.3">
      <c r="A107" s="13" t="s">
        <v>498</v>
      </c>
      <c r="B107" s="15">
        <v>47984.73333333333</v>
      </c>
      <c r="C107" s="15">
        <v>41319.066666666666</v>
      </c>
    </row>
    <row r="108" spans="1:3" x14ac:dyDescent="0.3">
      <c r="A108" s="13" t="s">
        <v>499</v>
      </c>
      <c r="B108" s="15">
        <v>50447.322580645159</v>
      </c>
      <c r="C108" s="15">
        <v>44283.967741935485</v>
      </c>
    </row>
    <row r="109" spans="1:3" x14ac:dyDescent="0.3">
      <c r="A109" s="13" t="s">
        <v>500</v>
      </c>
      <c r="B109" s="15">
        <v>111990.89655172414</v>
      </c>
      <c r="C109" s="15">
        <v>103409.8275862069</v>
      </c>
    </row>
    <row r="110" spans="1:3" x14ac:dyDescent="0.3">
      <c r="A110" s="13" t="s">
        <v>501</v>
      </c>
      <c r="B110" s="15">
        <v>61570.23333333333</v>
      </c>
      <c r="C110" s="15">
        <v>54337.466666666667</v>
      </c>
    </row>
    <row r="111" spans="1:3" x14ac:dyDescent="0.3">
      <c r="A111" s="13" t="s">
        <v>502</v>
      </c>
      <c r="B111" s="15">
        <v>47180.346153846156</v>
      </c>
      <c r="C111" s="15">
        <v>40405.961538461539</v>
      </c>
    </row>
    <row r="112" spans="1:3" x14ac:dyDescent="0.3">
      <c r="A112" s="13" t="s">
        <v>439</v>
      </c>
      <c r="B112" s="15">
        <v>61673.321428571428</v>
      </c>
      <c r="C112" s="15">
        <v>54828.056122448979</v>
      </c>
    </row>
    <row r="120" spans="1:5" x14ac:dyDescent="0.3">
      <c r="A120" s="12" t="s">
        <v>438</v>
      </c>
      <c r="B120" t="s">
        <v>484</v>
      </c>
      <c r="C120" t="s">
        <v>483</v>
      </c>
      <c r="D120" t="s">
        <v>485</v>
      </c>
      <c r="E120" t="s">
        <v>486</v>
      </c>
    </row>
    <row r="121" spans="1:5" x14ac:dyDescent="0.3">
      <c r="A121" s="13" t="s">
        <v>496</v>
      </c>
      <c r="B121" s="15">
        <v>1947.3</v>
      </c>
      <c r="C121" s="15">
        <v>768.45</v>
      </c>
      <c r="D121" s="15">
        <v>37.25</v>
      </c>
      <c r="E121" s="15">
        <v>2400.4</v>
      </c>
    </row>
    <row r="122" spans="1:5" x14ac:dyDescent="0.3">
      <c r="A122" s="13" t="s">
        <v>497</v>
      </c>
      <c r="B122" s="15">
        <v>1649.8666666666666</v>
      </c>
      <c r="C122" s="15">
        <v>609.66666666666663</v>
      </c>
      <c r="D122" s="15">
        <v>25.033333333333335</v>
      </c>
      <c r="E122" s="15">
        <v>1726.6</v>
      </c>
    </row>
    <row r="123" spans="1:5" x14ac:dyDescent="0.3">
      <c r="A123" s="13" t="s">
        <v>498</v>
      </c>
      <c r="B123" s="15">
        <v>1607.7</v>
      </c>
      <c r="C123" s="15">
        <v>359.43333333333334</v>
      </c>
      <c r="D123" s="15">
        <v>30.933333333333334</v>
      </c>
      <c r="E123" s="15">
        <v>1486.3333333333333</v>
      </c>
    </row>
    <row r="124" spans="1:5" x14ac:dyDescent="0.3">
      <c r="A124" s="13" t="s">
        <v>499</v>
      </c>
      <c r="B124" s="15">
        <v>1770.8387096774193</v>
      </c>
      <c r="C124" s="15">
        <v>511.16129032258067</v>
      </c>
      <c r="D124" s="15">
        <v>21.838709677419356</v>
      </c>
      <c r="E124" s="15">
        <v>2014.0967741935483</v>
      </c>
    </row>
    <row r="125" spans="1:5" x14ac:dyDescent="0.3">
      <c r="A125" s="13" t="s">
        <v>500</v>
      </c>
      <c r="B125" s="15">
        <v>2942.5862068965516</v>
      </c>
      <c r="C125" s="15">
        <v>1031.2068965517242</v>
      </c>
      <c r="D125" s="15">
        <v>41.724137931034484</v>
      </c>
      <c r="E125" s="15">
        <v>3088.7586206896553</v>
      </c>
    </row>
    <row r="126" spans="1:5" x14ac:dyDescent="0.3">
      <c r="A126" s="13" t="s">
        <v>501</v>
      </c>
      <c r="B126" s="15">
        <v>1685.3333333333333</v>
      </c>
      <c r="C126" s="15">
        <v>710</v>
      </c>
      <c r="D126" s="15">
        <v>92.13333333333334</v>
      </c>
      <c r="E126" s="15">
        <v>2347.5</v>
      </c>
    </row>
    <row r="127" spans="1:5" x14ac:dyDescent="0.3">
      <c r="A127" s="13" t="s">
        <v>502</v>
      </c>
      <c r="B127" s="15">
        <v>1503.9230769230769</v>
      </c>
      <c r="C127" s="15">
        <v>475.15384615384613</v>
      </c>
      <c r="D127" s="15">
        <v>18</v>
      </c>
      <c r="E127" s="15">
        <v>1798.7307692307693</v>
      </c>
    </row>
    <row r="128" spans="1:5" x14ac:dyDescent="0.3">
      <c r="A128" s="13" t="s">
        <v>439</v>
      </c>
      <c r="B128" s="15">
        <v>1870.2346938775511</v>
      </c>
      <c r="C128" s="15">
        <v>631.87244897959181</v>
      </c>
      <c r="D128" s="15">
        <v>38.484693877551024</v>
      </c>
      <c r="E128" s="15">
        <v>2110.1989795918366</v>
      </c>
    </row>
    <row r="146" spans="1:2" x14ac:dyDescent="0.3">
      <c r="A146" s="12" t="s">
        <v>438</v>
      </c>
      <c r="B146" t="s">
        <v>484</v>
      </c>
    </row>
    <row r="147" spans="1:2" x14ac:dyDescent="0.3">
      <c r="A147" s="13" t="s">
        <v>108</v>
      </c>
      <c r="B147" s="15">
        <v>1277.7037037037037</v>
      </c>
    </row>
    <row r="148" spans="1:2" x14ac:dyDescent="0.3">
      <c r="A148" s="13" t="s">
        <v>138</v>
      </c>
      <c r="B148" s="15">
        <v>940.05882352941171</v>
      </c>
    </row>
    <row r="149" spans="1:2" x14ac:dyDescent="0.3">
      <c r="A149" s="13" t="s">
        <v>24</v>
      </c>
      <c r="B149" s="15">
        <v>2079.5197368421054</v>
      </c>
    </row>
    <row r="150" spans="1:2" x14ac:dyDescent="0.3">
      <c r="A150" s="13" t="s">
        <v>439</v>
      </c>
      <c r="B150" s="15">
        <v>1870.2346938775511</v>
      </c>
    </row>
    <row r="162" spans="1:2" x14ac:dyDescent="0.3">
      <c r="A162" s="12" t="s">
        <v>438</v>
      </c>
      <c r="B162" t="s">
        <v>483</v>
      </c>
    </row>
    <row r="163" spans="1:2" x14ac:dyDescent="0.3">
      <c r="A163" s="13" t="s">
        <v>108</v>
      </c>
      <c r="B163" s="15">
        <v>239.22222222222223</v>
      </c>
    </row>
    <row r="164" spans="1:2" x14ac:dyDescent="0.3">
      <c r="A164" s="13" t="s">
        <v>138</v>
      </c>
      <c r="B164" s="15">
        <v>68.117647058823536</v>
      </c>
    </row>
    <row r="165" spans="1:2" x14ac:dyDescent="0.3">
      <c r="A165" s="13" t="s">
        <v>24</v>
      </c>
      <c r="B165" s="15">
        <v>764.67105263157896</v>
      </c>
    </row>
    <row r="166" spans="1:2" x14ac:dyDescent="0.3">
      <c r="A166" s="13" t="s">
        <v>439</v>
      </c>
      <c r="B166" s="15">
        <v>631.87244897959181</v>
      </c>
    </row>
    <row r="178" spans="1:2" x14ac:dyDescent="0.3">
      <c r="A178" s="12" t="s">
        <v>438</v>
      </c>
      <c r="B178" t="s">
        <v>485</v>
      </c>
    </row>
    <row r="179" spans="1:2" x14ac:dyDescent="0.3">
      <c r="A179" s="13" t="s">
        <v>108</v>
      </c>
      <c r="B179" s="15">
        <v>67.222222222222229</v>
      </c>
    </row>
    <row r="180" spans="1:2" x14ac:dyDescent="0.3">
      <c r="A180" s="13" t="s">
        <v>138</v>
      </c>
      <c r="B180" s="15">
        <v>21.294117647058822</v>
      </c>
    </row>
    <row r="181" spans="1:2" x14ac:dyDescent="0.3">
      <c r="A181" s="13" t="s">
        <v>24</v>
      </c>
      <c r="B181" s="15">
        <v>35.30263157894737</v>
      </c>
    </row>
    <row r="182" spans="1:2" x14ac:dyDescent="0.3">
      <c r="A182" s="13" t="s">
        <v>439</v>
      </c>
      <c r="B182" s="15">
        <v>38.484693877551024</v>
      </c>
    </row>
    <row r="194" spans="1:2" x14ac:dyDescent="0.3">
      <c r="A194" s="12" t="s">
        <v>438</v>
      </c>
      <c r="B194" t="s">
        <v>486</v>
      </c>
    </row>
    <row r="195" spans="1:2" x14ac:dyDescent="0.3">
      <c r="A195" s="13" t="s">
        <v>108</v>
      </c>
      <c r="B195" s="15">
        <v>1574.5185185185185</v>
      </c>
    </row>
    <row r="196" spans="1:2" x14ac:dyDescent="0.3">
      <c r="A196" s="13" t="s">
        <v>138</v>
      </c>
      <c r="B196" s="15">
        <v>527.47058823529414</v>
      </c>
    </row>
    <row r="197" spans="1:2" x14ac:dyDescent="0.3">
      <c r="A197" s="13" t="s">
        <v>24</v>
      </c>
      <c r="B197" s="15">
        <v>2382.3684210526317</v>
      </c>
    </row>
    <row r="198" spans="1:2" x14ac:dyDescent="0.3">
      <c r="A198" s="13" t="s">
        <v>439</v>
      </c>
      <c r="B198" s="15">
        <v>2110.1989795918366</v>
      </c>
    </row>
    <row r="212" spans="1:4" x14ac:dyDescent="0.3">
      <c r="A212" s="12" t="s">
        <v>487</v>
      </c>
      <c r="B212" s="12" t="s">
        <v>460</v>
      </c>
    </row>
    <row r="213" spans="1:4" x14ac:dyDescent="0.3">
      <c r="A213" s="12" t="s">
        <v>438</v>
      </c>
      <c r="B213" t="s">
        <v>440</v>
      </c>
      <c r="C213" t="s">
        <v>441</v>
      </c>
      <c r="D213" t="s">
        <v>442</v>
      </c>
    </row>
    <row r="214" spans="1:4" x14ac:dyDescent="0.3">
      <c r="A214" s="13" t="s">
        <v>448</v>
      </c>
      <c r="C214">
        <v>16</v>
      </c>
      <c r="D214">
        <v>2</v>
      </c>
    </row>
    <row r="215" spans="1:4" x14ac:dyDescent="0.3">
      <c r="A215" s="13" t="s">
        <v>449</v>
      </c>
      <c r="C215">
        <v>2</v>
      </c>
    </row>
    <row r="216" spans="1:4" x14ac:dyDescent="0.3">
      <c r="A216" s="13" t="s">
        <v>450</v>
      </c>
      <c r="C216">
        <v>19</v>
      </c>
    </row>
    <row r="217" spans="1:4" x14ac:dyDescent="0.3">
      <c r="A217" s="13" t="s">
        <v>451</v>
      </c>
      <c r="C217">
        <v>13</v>
      </c>
    </row>
    <row r="218" spans="1:4" x14ac:dyDescent="0.3">
      <c r="A218" s="13" t="s">
        <v>452</v>
      </c>
      <c r="C218">
        <v>26</v>
      </c>
    </row>
    <row r="219" spans="1:4" x14ac:dyDescent="0.3">
      <c r="A219" s="13" t="s">
        <v>453</v>
      </c>
      <c r="C219">
        <v>18</v>
      </c>
    </row>
    <row r="220" spans="1:4" x14ac:dyDescent="0.3">
      <c r="A220" s="13" t="s">
        <v>454</v>
      </c>
      <c r="C220">
        <v>10</v>
      </c>
    </row>
    <row r="221" spans="1:4" x14ac:dyDescent="0.3">
      <c r="A221" s="13" t="s">
        <v>455</v>
      </c>
      <c r="C221">
        <v>11</v>
      </c>
    </row>
    <row r="222" spans="1:4" x14ac:dyDescent="0.3">
      <c r="A222" s="13" t="s">
        <v>456</v>
      </c>
      <c r="C222">
        <v>7</v>
      </c>
    </row>
    <row r="223" spans="1:4" x14ac:dyDescent="0.3">
      <c r="A223" s="13" t="s">
        <v>457</v>
      </c>
      <c r="C223">
        <v>21</v>
      </c>
    </row>
    <row r="224" spans="1:4" x14ac:dyDescent="0.3">
      <c r="A224" s="13" t="s">
        <v>458</v>
      </c>
      <c r="C224">
        <v>13</v>
      </c>
    </row>
    <row r="225" spans="1:4" x14ac:dyDescent="0.3">
      <c r="A225" s="13" t="s">
        <v>459</v>
      </c>
      <c r="B225">
        <v>30</v>
      </c>
      <c r="C225">
        <v>8</v>
      </c>
    </row>
    <row r="226" spans="1:4" x14ac:dyDescent="0.3">
      <c r="A226" s="13" t="s">
        <v>439</v>
      </c>
      <c r="B226">
        <v>30</v>
      </c>
      <c r="C226">
        <v>164</v>
      </c>
      <c r="D226">
        <v>2</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BE17F-AC16-4398-AE7A-C7968F1AAF48}">
  <dimension ref="A1:J428"/>
  <sheetViews>
    <sheetView workbookViewId="0">
      <selection activeCell="J67" sqref="J67"/>
    </sheetView>
  </sheetViews>
  <sheetFormatPr defaultRowHeight="14.4" x14ac:dyDescent="0.3"/>
  <cols>
    <col min="1" max="1" width="10.33203125" bestFit="1" customWidth="1"/>
    <col min="2" max="2" width="15.21875" bestFit="1" customWidth="1"/>
    <col min="3" max="3" width="22.5546875" bestFit="1" customWidth="1"/>
    <col min="4" max="4" width="22.77734375" bestFit="1" customWidth="1"/>
    <col min="5" max="5" width="31.109375" style="3" bestFit="1" customWidth="1"/>
    <col min="7" max="7" width="12.5546875" bestFit="1" customWidth="1"/>
    <col min="8" max="9" width="28.6640625" bestFit="1" customWidth="1"/>
    <col min="10" max="10" width="21.33203125" bestFit="1" customWidth="1"/>
  </cols>
  <sheetData>
    <row r="1" spans="1:8" x14ac:dyDescent="0.3">
      <c r="A1" s="27" t="s">
        <v>0</v>
      </c>
      <c r="B1" s="27" t="s">
        <v>1</v>
      </c>
      <c r="C1" s="27" t="s">
        <v>323</v>
      </c>
      <c r="D1" s="27" t="s">
        <v>2</v>
      </c>
      <c r="E1" s="36" t="s">
        <v>493</v>
      </c>
    </row>
    <row r="2" spans="1:8" x14ac:dyDescent="0.3">
      <c r="A2" s="10">
        <v>44896</v>
      </c>
      <c r="B2" s="4">
        <v>35414</v>
      </c>
      <c r="C2">
        <f>VLOOKUP(A2,profile_visits!A327:B1080,2,FALSE)</f>
        <v>1002</v>
      </c>
      <c r="D2">
        <f>IFERROR(VLOOKUP(A2,new_followers!$A$1:$B$438,2,FALSE),0)</f>
        <v>568</v>
      </c>
      <c r="E2" s="3">
        <v>0</v>
      </c>
    </row>
    <row r="3" spans="1:8" x14ac:dyDescent="0.3">
      <c r="A3" s="10">
        <v>44897</v>
      </c>
      <c r="B3" s="4">
        <v>30583</v>
      </c>
      <c r="C3">
        <f>VLOOKUP(A3,profile_visits!A328:B1081,2,FALSE)</f>
        <v>1024</v>
      </c>
      <c r="D3">
        <f>IFERROR(VLOOKUP(A3,new_followers!$A$1:$B$438,2,FALSE),0)</f>
        <v>504</v>
      </c>
      <c r="E3" s="3">
        <f>D3/D2-1</f>
        <v>-0.11267605633802813</v>
      </c>
      <c r="G3" s="12" t="s">
        <v>438</v>
      </c>
      <c r="H3" t="s">
        <v>443</v>
      </c>
    </row>
    <row r="4" spans="1:8" x14ac:dyDescent="0.3">
      <c r="A4" s="10">
        <v>44898</v>
      </c>
      <c r="B4" s="4">
        <v>32112</v>
      </c>
      <c r="C4">
        <f>VLOOKUP(A4,profile_visits!A329:B1082,2,FALSE)</f>
        <v>875</v>
      </c>
      <c r="D4">
        <f>IFERROR(VLOOKUP(A4,new_followers!$A$1:$B$438,2,FALSE),0)</f>
        <v>421</v>
      </c>
      <c r="E4" s="3">
        <f t="shared" ref="E4:E67" si="0">D4/D3-1</f>
        <v>-0.16468253968253965</v>
      </c>
      <c r="G4" s="13" t="s">
        <v>440</v>
      </c>
      <c r="H4">
        <v>1771176</v>
      </c>
    </row>
    <row r="5" spans="1:8" x14ac:dyDescent="0.3">
      <c r="A5" s="10">
        <v>44899</v>
      </c>
      <c r="B5" s="4">
        <v>30851</v>
      </c>
      <c r="C5">
        <f>VLOOKUP(A5,profile_visits!A330:B1083,2,FALSE)</f>
        <v>829</v>
      </c>
      <c r="D5">
        <f>IFERROR(VLOOKUP(A5,new_followers!$A$1:$B$438,2,FALSE),0)</f>
        <v>475</v>
      </c>
      <c r="E5" s="3">
        <f t="shared" si="0"/>
        <v>0.12826603325415675</v>
      </c>
      <c r="G5" s="14" t="s">
        <v>459</v>
      </c>
      <c r="H5">
        <v>1771176</v>
      </c>
    </row>
    <row r="6" spans="1:8" x14ac:dyDescent="0.3">
      <c r="A6" s="10">
        <v>44900</v>
      </c>
      <c r="B6" s="4">
        <v>39611</v>
      </c>
      <c r="C6">
        <f>VLOOKUP(A6,profile_visits!A331:B1084,2,FALSE)</f>
        <v>1069</v>
      </c>
      <c r="D6">
        <f>IFERROR(VLOOKUP(A6,new_followers!$A$1:$B$438,2,FALSE),0)</f>
        <v>823</v>
      </c>
      <c r="E6" s="3">
        <f t="shared" si="0"/>
        <v>0.73263157894736852</v>
      </c>
      <c r="G6" s="13" t="s">
        <v>441</v>
      </c>
      <c r="H6">
        <v>11304185</v>
      </c>
    </row>
    <row r="7" spans="1:8" x14ac:dyDescent="0.3">
      <c r="A7" s="10">
        <v>44901</v>
      </c>
      <c r="B7" s="4">
        <v>62370</v>
      </c>
      <c r="C7">
        <f>VLOOKUP(A7,profile_visits!A332:B1085,2,FALSE)</f>
        <v>1399</v>
      </c>
      <c r="D7">
        <f>IFERROR(VLOOKUP(A7,new_followers!$A$1:$B$438,2,FALSE),0)</f>
        <v>1418</v>
      </c>
      <c r="E7" s="3">
        <f t="shared" si="0"/>
        <v>0.72296476306196844</v>
      </c>
      <c r="G7" s="14" t="s">
        <v>448</v>
      </c>
      <c r="H7">
        <v>864501</v>
      </c>
    </row>
    <row r="8" spans="1:8" x14ac:dyDescent="0.3">
      <c r="A8" s="10">
        <v>44902</v>
      </c>
      <c r="B8" s="4">
        <v>66801</v>
      </c>
      <c r="C8">
        <f>VLOOKUP(A8,profile_visits!A333:B1086,2,FALSE)</f>
        <v>1482</v>
      </c>
      <c r="D8">
        <f>IFERROR(VLOOKUP(A8,new_followers!$A$1:$B$438,2,FALSE),0)</f>
        <v>1427</v>
      </c>
      <c r="E8" s="3">
        <f t="shared" si="0"/>
        <v>6.3469675599436837E-3</v>
      </c>
      <c r="G8" s="14" t="s">
        <v>449</v>
      </c>
      <c r="H8">
        <v>339078</v>
      </c>
    </row>
    <row r="9" spans="1:8" x14ac:dyDescent="0.3">
      <c r="A9" s="10">
        <v>44903</v>
      </c>
      <c r="B9" s="4">
        <v>51602</v>
      </c>
      <c r="C9">
        <f>VLOOKUP(A9,profile_visits!A334:B1087,2,FALSE)</f>
        <v>1287</v>
      </c>
      <c r="D9">
        <f>IFERROR(VLOOKUP(A9,new_followers!$A$1:$B$438,2,FALSE),0)</f>
        <v>1148</v>
      </c>
      <c r="E9" s="3">
        <f t="shared" si="0"/>
        <v>-0.19551506657323059</v>
      </c>
      <c r="G9" s="14" t="s">
        <v>450</v>
      </c>
      <c r="H9">
        <v>627737</v>
      </c>
    </row>
    <row r="10" spans="1:8" x14ac:dyDescent="0.3">
      <c r="A10" s="10">
        <v>44904</v>
      </c>
      <c r="B10" s="4">
        <v>39309</v>
      </c>
      <c r="C10">
        <f>VLOOKUP(A10,profile_visits!A335:B1088,2,FALSE)</f>
        <v>985</v>
      </c>
      <c r="D10">
        <f>IFERROR(VLOOKUP(A10,new_followers!$A$1:$B$438,2,FALSE),0)</f>
        <v>738</v>
      </c>
      <c r="E10" s="3">
        <f t="shared" si="0"/>
        <v>-0.3571428571428571</v>
      </c>
      <c r="G10" s="14" t="s">
        <v>451</v>
      </c>
      <c r="H10">
        <v>515012</v>
      </c>
    </row>
    <row r="11" spans="1:8" x14ac:dyDescent="0.3">
      <c r="A11" s="10">
        <v>44905</v>
      </c>
      <c r="B11" s="4">
        <v>39655</v>
      </c>
      <c r="C11">
        <f>VLOOKUP(A11,profile_visits!A336:B1089,2,FALSE)</f>
        <v>933</v>
      </c>
      <c r="D11">
        <f>IFERROR(VLOOKUP(A11,new_followers!$A$1:$B$438,2,FALSE),0)</f>
        <v>526</v>
      </c>
      <c r="E11" s="3">
        <f t="shared" si="0"/>
        <v>-0.2872628726287263</v>
      </c>
      <c r="G11" s="14" t="s">
        <v>452</v>
      </c>
      <c r="H11">
        <v>2254210</v>
      </c>
    </row>
    <row r="12" spans="1:8" x14ac:dyDescent="0.3">
      <c r="A12" s="10">
        <v>44906</v>
      </c>
      <c r="B12" s="4">
        <v>38036</v>
      </c>
      <c r="C12">
        <f>VLOOKUP(A12,profile_visits!A337:B1090,2,FALSE)</f>
        <v>954</v>
      </c>
      <c r="D12">
        <f>IFERROR(VLOOKUP(A12,new_followers!$A$1:$B$438,2,FALSE),0)</f>
        <v>394</v>
      </c>
      <c r="E12" s="3">
        <f t="shared" si="0"/>
        <v>-0.25095057034220536</v>
      </c>
      <c r="G12" s="14" t="s">
        <v>453</v>
      </c>
      <c r="H12">
        <v>1269801</v>
      </c>
    </row>
    <row r="13" spans="1:8" x14ac:dyDescent="0.3">
      <c r="A13" s="10">
        <v>44907</v>
      </c>
      <c r="B13" s="4">
        <v>32650</v>
      </c>
      <c r="C13">
        <f>VLOOKUP(A13,profile_visits!A338:B1091,2,FALSE)</f>
        <v>825</v>
      </c>
      <c r="D13">
        <f>IFERROR(VLOOKUP(A13,new_followers!$A$1:$B$438,2,FALSE),0)</f>
        <v>379</v>
      </c>
      <c r="E13" s="3">
        <f t="shared" si="0"/>
        <v>-3.8071065989847663E-2</v>
      </c>
      <c r="G13" s="14" t="s">
        <v>454</v>
      </c>
      <c r="H13">
        <v>1137604</v>
      </c>
    </row>
    <row r="14" spans="1:8" x14ac:dyDescent="0.3">
      <c r="A14" s="10">
        <v>44908</v>
      </c>
      <c r="B14" s="4">
        <v>29979</v>
      </c>
      <c r="C14">
        <f>VLOOKUP(A14,profile_visits!A339:B1092,2,FALSE)</f>
        <v>726</v>
      </c>
      <c r="D14">
        <f>IFERROR(VLOOKUP(A14,new_followers!$A$1:$B$438,2,FALSE),0)</f>
        <v>394</v>
      </c>
      <c r="E14" s="3">
        <f t="shared" si="0"/>
        <v>3.9577836411609502E-2</v>
      </c>
      <c r="G14" s="14" t="s">
        <v>455</v>
      </c>
      <c r="H14">
        <v>781188</v>
      </c>
    </row>
    <row r="15" spans="1:8" x14ac:dyDescent="0.3">
      <c r="A15" s="10">
        <v>44909</v>
      </c>
      <c r="B15" s="4">
        <v>29539</v>
      </c>
      <c r="C15">
        <f>VLOOKUP(A15,profile_visits!A340:B1093,2,FALSE)</f>
        <v>706</v>
      </c>
      <c r="D15">
        <f>IFERROR(VLOOKUP(A15,new_followers!$A$1:$B$438,2,FALSE),0)</f>
        <v>425</v>
      </c>
      <c r="E15" s="3">
        <f t="shared" si="0"/>
        <v>7.8680203045685237E-2</v>
      </c>
      <c r="G15" s="14" t="s">
        <v>456</v>
      </c>
      <c r="H15">
        <v>392934</v>
      </c>
    </row>
    <row r="16" spans="1:8" x14ac:dyDescent="0.3">
      <c r="A16" s="10">
        <v>44910</v>
      </c>
      <c r="B16" s="4">
        <v>49355</v>
      </c>
      <c r="C16">
        <f>VLOOKUP(A16,profile_visits!A341:B1094,2,FALSE)</f>
        <v>1074</v>
      </c>
      <c r="D16">
        <f>IFERROR(VLOOKUP(A16,new_followers!$A$1:$B$438,2,FALSE),0)</f>
        <v>474</v>
      </c>
      <c r="E16" s="3">
        <f t="shared" si="0"/>
        <v>0.11529411764705877</v>
      </c>
      <c r="G16" s="14" t="s">
        <v>457</v>
      </c>
      <c r="H16">
        <v>614316</v>
      </c>
    </row>
    <row r="17" spans="1:8" x14ac:dyDescent="0.3">
      <c r="A17" s="10">
        <v>44911</v>
      </c>
      <c r="B17" s="4">
        <v>48435</v>
      </c>
      <c r="C17">
        <f>VLOOKUP(A17,profile_visits!A342:B1095,2,FALSE)</f>
        <v>1215</v>
      </c>
      <c r="D17">
        <f>IFERROR(VLOOKUP(A17,new_followers!$A$1:$B$438,2,FALSE),0)</f>
        <v>544</v>
      </c>
      <c r="E17" s="3">
        <f t="shared" si="0"/>
        <v>0.14767932489451474</v>
      </c>
      <c r="G17" s="14" t="s">
        <v>458</v>
      </c>
      <c r="H17">
        <v>331622</v>
      </c>
    </row>
    <row r="18" spans="1:8" x14ac:dyDescent="0.3">
      <c r="A18" s="10">
        <v>44912</v>
      </c>
      <c r="B18" s="4">
        <v>40130</v>
      </c>
      <c r="C18">
        <f>VLOOKUP(A18,profile_visits!A343:B1096,2,FALSE)</f>
        <v>966</v>
      </c>
      <c r="D18">
        <f>IFERROR(VLOOKUP(A18,new_followers!$A$1:$B$438,2,FALSE),0)</f>
        <v>640</v>
      </c>
      <c r="E18" s="3">
        <f t="shared" si="0"/>
        <v>0.17647058823529416</v>
      </c>
      <c r="G18" s="14" t="s">
        <v>459</v>
      </c>
      <c r="H18">
        <v>2176182</v>
      </c>
    </row>
    <row r="19" spans="1:8" x14ac:dyDescent="0.3">
      <c r="A19" s="10">
        <v>44913</v>
      </c>
      <c r="B19" s="4">
        <v>49953</v>
      </c>
      <c r="C19">
        <f>VLOOKUP(A19,profile_visits!A344:B1097,2,FALSE)</f>
        <v>1290</v>
      </c>
      <c r="D19">
        <f>IFERROR(VLOOKUP(A19,new_followers!$A$1:$B$438,2,FALSE),0)</f>
        <v>699</v>
      </c>
      <c r="E19" s="3">
        <f t="shared" si="0"/>
        <v>9.2187500000000089E-2</v>
      </c>
      <c r="G19" s="13" t="s">
        <v>442</v>
      </c>
      <c r="H19">
        <v>728291</v>
      </c>
    </row>
    <row r="20" spans="1:8" x14ac:dyDescent="0.3">
      <c r="A20" s="10">
        <v>44914</v>
      </c>
      <c r="B20" s="4">
        <v>75025</v>
      </c>
      <c r="C20">
        <f>VLOOKUP(A20,profile_visits!A345:B1098,2,FALSE)</f>
        <v>1679</v>
      </c>
      <c r="D20">
        <f>IFERROR(VLOOKUP(A20,new_followers!$A$1:$B$438,2,FALSE),0)</f>
        <v>835</v>
      </c>
      <c r="E20" s="3">
        <f t="shared" si="0"/>
        <v>0.19456366237482126</v>
      </c>
      <c r="G20" s="14" t="s">
        <v>448</v>
      </c>
      <c r="H20">
        <v>728291</v>
      </c>
    </row>
    <row r="21" spans="1:8" x14ac:dyDescent="0.3">
      <c r="A21" s="10">
        <v>44915</v>
      </c>
      <c r="B21" s="4">
        <v>88250</v>
      </c>
      <c r="C21">
        <f>VLOOKUP(A21,profile_visits!A346:B1099,2,FALSE)</f>
        <v>1852</v>
      </c>
      <c r="D21">
        <f>IFERROR(VLOOKUP(A21,new_followers!$A$1:$B$438,2,FALSE),0)</f>
        <v>1069</v>
      </c>
      <c r="E21" s="3">
        <f t="shared" si="0"/>
        <v>0.28023952095808391</v>
      </c>
      <c r="G21" s="13" t="s">
        <v>439</v>
      </c>
      <c r="H21">
        <v>13803652</v>
      </c>
    </row>
    <row r="22" spans="1:8" x14ac:dyDescent="0.3">
      <c r="A22" s="10">
        <v>44916</v>
      </c>
      <c r="B22" s="4">
        <v>83710</v>
      </c>
      <c r="C22">
        <f>VLOOKUP(A22,profile_visits!A347:B1100,2,FALSE)</f>
        <v>1738</v>
      </c>
      <c r="D22">
        <f>IFERROR(VLOOKUP(A22,new_followers!$A$1:$B$438,2,FALSE),0)</f>
        <v>1216</v>
      </c>
      <c r="E22" s="3">
        <f t="shared" si="0"/>
        <v>0.13751169317118794</v>
      </c>
    </row>
    <row r="23" spans="1:8" x14ac:dyDescent="0.3">
      <c r="A23" s="10">
        <v>44917</v>
      </c>
      <c r="B23" s="4">
        <v>73061</v>
      </c>
      <c r="C23">
        <f>VLOOKUP(A23,profile_visits!A348:B1101,2,FALSE)</f>
        <v>1624</v>
      </c>
      <c r="D23">
        <f>IFERROR(VLOOKUP(A23,new_followers!$A$1:$B$438,2,FALSE),0)</f>
        <v>976</v>
      </c>
      <c r="E23" s="3">
        <f t="shared" si="0"/>
        <v>-0.19736842105263153</v>
      </c>
    </row>
    <row r="24" spans="1:8" x14ac:dyDescent="0.3">
      <c r="A24" s="10">
        <v>44918</v>
      </c>
      <c r="B24" s="4">
        <v>79516</v>
      </c>
      <c r="C24">
        <f>VLOOKUP(A24,profile_visits!A349:B1102,2,FALSE)</f>
        <v>1342</v>
      </c>
      <c r="D24">
        <f>IFERROR(VLOOKUP(A24,new_followers!$A$1:$B$438,2,FALSE),0)</f>
        <v>998</v>
      </c>
      <c r="E24" s="3">
        <f t="shared" si="0"/>
        <v>2.2540983606557319E-2</v>
      </c>
      <c r="G24" s="12" t="s">
        <v>438</v>
      </c>
      <c r="H24" t="s">
        <v>461</v>
      </c>
    </row>
    <row r="25" spans="1:8" x14ac:dyDescent="0.3">
      <c r="A25" s="10">
        <v>44919</v>
      </c>
      <c r="B25" s="4">
        <v>68559</v>
      </c>
      <c r="C25">
        <f>VLOOKUP(A25,profile_visits!A350:B1103,2,FALSE)</f>
        <v>1233</v>
      </c>
      <c r="D25">
        <f>IFERROR(VLOOKUP(A25,new_followers!$A$1:$B$438,2,FALSE),0)</f>
        <v>893</v>
      </c>
      <c r="E25" s="3">
        <f t="shared" si="0"/>
        <v>-0.10521042084168342</v>
      </c>
      <c r="G25" s="13" t="s">
        <v>440</v>
      </c>
      <c r="H25">
        <v>39271</v>
      </c>
    </row>
    <row r="26" spans="1:8" x14ac:dyDescent="0.3">
      <c r="A26" s="10">
        <v>44920</v>
      </c>
      <c r="B26" s="4">
        <v>81265</v>
      </c>
      <c r="C26">
        <f>VLOOKUP(A26,profile_visits!A351:B1104,2,FALSE)</f>
        <v>1271</v>
      </c>
      <c r="D26">
        <f>IFERROR(VLOOKUP(A26,new_followers!$A$1:$B$438,2,FALSE),0)</f>
        <v>964</v>
      </c>
      <c r="E26" s="3">
        <f t="shared" si="0"/>
        <v>7.950727883538633E-2</v>
      </c>
      <c r="G26" s="14" t="s">
        <v>459</v>
      </c>
      <c r="H26">
        <v>39271</v>
      </c>
    </row>
    <row r="27" spans="1:8" x14ac:dyDescent="0.3">
      <c r="A27" s="10">
        <v>44921</v>
      </c>
      <c r="B27" s="4">
        <v>87274</v>
      </c>
      <c r="C27">
        <f>VLOOKUP(A27,profile_visits!A352:B1105,2,FALSE)</f>
        <v>1874</v>
      </c>
      <c r="D27">
        <f>IFERROR(VLOOKUP(A27,new_followers!$A$1:$B$438,2,FALSE),0)</f>
        <v>1037</v>
      </c>
      <c r="E27" s="3">
        <f t="shared" si="0"/>
        <v>7.5726141078838127E-2</v>
      </c>
      <c r="G27" s="13" t="s">
        <v>441</v>
      </c>
      <c r="H27">
        <v>278625</v>
      </c>
    </row>
    <row r="28" spans="1:8" x14ac:dyDescent="0.3">
      <c r="A28" s="10">
        <v>44922</v>
      </c>
      <c r="B28" s="4">
        <v>90302</v>
      </c>
      <c r="C28">
        <f>VLOOKUP(A28,profile_visits!A353:B1106,2,FALSE)</f>
        <v>2007</v>
      </c>
      <c r="D28">
        <f>IFERROR(VLOOKUP(A28,new_followers!$A$1:$B$438,2,FALSE),0)</f>
        <v>1181</v>
      </c>
      <c r="E28" s="3">
        <f t="shared" si="0"/>
        <v>0.13886210221793638</v>
      </c>
      <c r="G28" s="14" t="s">
        <v>448</v>
      </c>
      <c r="H28">
        <v>21652</v>
      </c>
    </row>
    <row r="29" spans="1:8" x14ac:dyDescent="0.3">
      <c r="A29" s="10">
        <v>44923</v>
      </c>
      <c r="B29" s="4">
        <v>89972</v>
      </c>
      <c r="C29">
        <f>VLOOKUP(A29,profile_visits!A354:B1107,2,FALSE)</f>
        <v>1842</v>
      </c>
      <c r="D29">
        <f>IFERROR(VLOOKUP(A29,new_followers!$A$1:$B$438,2,FALSE),0)</f>
        <v>1149</v>
      </c>
      <c r="E29" s="3">
        <f t="shared" si="0"/>
        <v>-2.7095681625740942E-2</v>
      </c>
      <c r="G29" s="14" t="s">
        <v>449</v>
      </c>
      <c r="H29">
        <v>11182</v>
      </c>
    </row>
    <row r="30" spans="1:8" x14ac:dyDescent="0.3">
      <c r="A30" s="10">
        <v>44924</v>
      </c>
      <c r="B30" s="4">
        <v>73967</v>
      </c>
      <c r="C30">
        <f>VLOOKUP(A30,profile_visits!A355:B1108,2,FALSE)</f>
        <v>1564</v>
      </c>
      <c r="D30">
        <f>IFERROR(VLOOKUP(A30,new_followers!$A$1:$B$438,2,FALSE),0)</f>
        <v>1018</v>
      </c>
      <c r="E30" s="3">
        <f t="shared" si="0"/>
        <v>-0.11401218450826811</v>
      </c>
      <c r="G30" s="14" t="s">
        <v>450</v>
      </c>
      <c r="H30">
        <v>18148</v>
      </c>
    </row>
    <row r="31" spans="1:8" x14ac:dyDescent="0.3">
      <c r="A31" s="10">
        <v>44925</v>
      </c>
      <c r="B31" s="4">
        <v>80209</v>
      </c>
      <c r="C31">
        <f>VLOOKUP(A31,profile_visits!A356:B1109,2,FALSE)</f>
        <v>1467</v>
      </c>
      <c r="D31">
        <f>IFERROR(VLOOKUP(A31,new_followers!$A$1:$B$438,2,FALSE),0)</f>
        <v>790</v>
      </c>
      <c r="E31" s="3">
        <f t="shared" si="0"/>
        <v>-0.22396856581532421</v>
      </c>
      <c r="G31" s="14" t="s">
        <v>451</v>
      </c>
      <c r="H31">
        <v>16825</v>
      </c>
    </row>
    <row r="32" spans="1:8" x14ac:dyDescent="0.3">
      <c r="A32" s="10">
        <v>44926</v>
      </c>
      <c r="B32" s="4">
        <v>53681</v>
      </c>
      <c r="C32">
        <f>VLOOKUP(A32,profile_visits!A357:B1110,2,FALSE)</f>
        <v>1137</v>
      </c>
      <c r="D32">
        <f>IFERROR(VLOOKUP(A32,new_followers!$A$1:$B$438,2,FALSE),0)</f>
        <v>676</v>
      </c>
      <c r="E32" s="3">
        <f t="shared" si="0"/>
        <v>-0.14430379746835442</v>
      </c>
      <c r="G32" s="14" t="s">
        <v>452</v>
      </c>
      <c r="H32">
        <v>50245</v>
      </c>
    </row>
    <row r="33" spans="1:8" x14ac:dyDescent="0.3">
      <c r="A33" s="10">
        <v>44927</v>
      </c>
      <c r="B33" s="4">
        <v>46612</v>
      </c>
      <c r="C33">
        <f>VLOOKUP(A33,profile_visits!A358:B1111,2,FALSE)</f>
        <v>1115</v>
      </c>
      <c r="D33">
        <f>IFERROR(VLOOKUP(A33,new_followers!$A$1:$B$438,2,FALSE),0)</f>
        <v>619</v>
      </c>
      <c r="E33" s="3">
        <f t="shared" si="0"/>
        <v>-8.4319526627218977E-2</v>
      </c>
      <c r="G33" s="14" t="s">
        <v>453</v>
      </c>
      <c r="H33">
        <v>36229</v>
      </c>
    </row>
    <row r="34" spans="1:8" x14ac:dyDescent="0.3">
      <c r="A34" s="10">
        <v>44928</v>
      </c>
      <c r="B34" s="4">
        <v>45428</v>
      </c>
      <c r="C34">
        <f>VLOOKUP(A34,profile_visits!A359:B1112,2,FALSE)</f>
        <v>1127</v>
      </c>
      <c r="D34">
        <f>IFERROR(VLOOKUP(A34,new_followers!$A$1:$B$438,2,FALSE),0)</f>
        <v>707</v>
      </c>
      <c r="E34" s="3">
        <f t="shared" si="0"/>
        <v>0.14216478190630055</v>
      </c>
      <c r="G34" s="14" t="s">
        <v>454</v>
      </c>
      <c r="H34">
        <v>30540</v>
      </c>
    </row>
    <row r="35" spans="1:8" x14ac:dyDescent="0.3">
      <c r="A35" s="10">
        <v>44929</v>
      </c>
      <c r="B35" s="4">
        <v>48226</v>
      </c>
      <c r="C35">
        <f>VLOOKUP(A35,profile_visits!A360:B1113,2,FALSE)</f>
        <v>1261</v>
      </c>
      <c r="D35">
        <f>IFERROR(VLOOKUP(A35,new_followers!$A$1:$B$438,2,FALSE),0)</f>
        <v>721</v>
      </c>
      <c r="E35" s="3">
        <f t="shared" si="0"/>
        <v>1.980198019801982E-2</v>
      </c>
      <c r="G35" s="14" t="s">
        <v>455</v>
      </c>
      <c r="H35">
        <v>20553</v>
      </c>
    </row>
    <row r="36" spans="1:8" x14ac:dyDescent="0.3">
      <c r="A36" s="10">
        <v>44930</v>
      </c>
      <c r="B36" s="4">
        <v>42266</v>
      </c>
      <c r="C36">
        <f>VLOOKUP(A36,profile_visits!A361:B1114,2,FALSE)</f>
        <v>972</v>
      </c>
      <c r="D36">
        <f>IFERROR(VLOOKUP(A36,new_followers!$A$1:$B$438,2,FALSE),0)</f>
        <v>637</v>
      </c>
      <c r="E36" s="3">
        <f t="shared" si="0"/>
        <v>-0.11650485436893199</v>
      </c>
      <c r="G36" s="14" t="s">
        <v>456</v>
      </c>
      <c r="H36">
        <v>11421</v>
      </c>
    </row>
    <row r="37" spans="1:8" x14ac:dyDescent="0.3">
      <c r="A37" s="10">
        <v>44931</v>
      </c>
      <c r="B37" s="4">
        <v>34559</v>
      </c>
      <c r="C37">
        <f>VLOOKUP(A37,profile_visits!A362:B1115,2,FALSE)</f>
        <v>885</v>
      </c>
      <c r="D37">
        <f>IFERROR(VLOOKUP(A37,new_followers!$A$1:$B$438,2,FALSE),0)</f>
        <v>527</v>
      </c>
      <c r="E37" s="3">
        <f t="shared" si="0"/>
        <v>-0.17268445839874413</v>
      </c>
      <c r="G37" s="14" t="s">
        <v>457</v>
      </c>
      <c r="H37">
        <v>14620</v>
      </c>
    </row>
    <row r="38" spans="1:8" x14ac:dyDescent="0.3">
      <c r="A38" s="10">
        <v>44932</v>
      </c>
      <c r="B38" s="4">
        <v>31635</v>
      </c>
      <c r="C38">
        <f>VLOOKUP(A38,profile_visits!A363:B1116,2,FALSE)</f>
        <v>816</v>
      </c>
      <c r="D38">
        <f>IFERROR(VLOOKUP(A38,new_followers!$A$1:$B$438,2,FALSE),0)</f>
        <v>465</v>
      </c>
      <c r="E38" s="3">
        <f t="shared" si="0"/>
        <v>-0.11764705882352944</v>
      </c>
      <c r="G38" s="14" t="s">
        <v>458</v>
      </c>
      <c r="H38">
        <v>9367</v>
      </c>
    </row>
    <row r="39" spans="1:8" x14ac:dyDescent="0.3">
      <c r="A39" s="10">
        <v>44933</v>
      </c>
      <c r="B39" s="4">
        <v>31593</v>
      </c>
      <c r="C39">
        <f>VLOOKUP(A39,profile_visits!A364:B1117,2,FALSE)</f>
        <v>875</v>
      </c>
      <c r="D39">
        <f>IFERROR(VLOOKUP(A39,new_followers!$A$1:$B$438,2,FALSE),0)</f>
        <v>484</v>
      </c>
      <c r="E39" s="3">
        <f t="shared" si="0"/>
        <v>4.086021505376336E-2</v>
      </c>
      <c r="G39" s="14" t="s">
        <v>459</v>
      </c>
      <c r="H39">
        <v>37843</v>
      </c>
    </row>
    <row r="40" spans="1:8" x14ac:dyDescent="0.3">
      <c r="A40" s="10">
        <v>44934</v>
      </c>
      <c r="B40" s="4">
        <v>25577</v>
      </c>
      <c r="C40">
        <f>VLOOKUP(A40,profile_visits!A365:B1118,2,FALSE)</f>
        <v>720</v>
      </c>
      <c r="D40">
        <f>IFERROR(VLOOKUP(A40,new_followers!$A$1:$B$438,2,FALSE),0)</f>
        <v>428</v>
      </c>
      <c r="E40" s="3">
        <f t="shared" si="0"/>
        <v>-0.11570247933884292</v>
      </c>
      <c r="G40" s="13" t="s">
        <v>442</v>
      </c>
      <c r="H40">
        <v>18800</v>
      </c>
    </row>
    <row r="41" spans="1:8" x14ac:dyDescent="0.3">
      <c r="A41" s="10">
        <v>44935</v>
      </c>
      <c r="B41" s="4">
        <v>22213</v>
      </c>
      <c r="C41">
        <f>VLOOKUP(A41,profile_visits!A366:B1119,2,FALSE)</f>
        <v>658</v>
      </c>
      <c r="D41">
        <f>IFERROR(VLOOKUP(A41,new_followers!$A$1:$B$438,2,FALSE),0)</f>
        <v>340</v>
      </c>
      <c r="E41" s="3">
        <f t="shared" si="0"/>
        <v>-0.20560747663551404</v>
      </c>
      <c r="G41" s="14" t="s">
        <v>448</v>
      </c>
      <c r="H41">
        <v>18800</v>
      </c>
    </row>
    <row r="42" spans="1:8" x14ac:dyDescent="0.3">
      <c r="A42" s="10">
        <v>44936</v>
      </c>
      <c r="B42" s="4">
        <v>22909</v>
      </c>
      <c r="C42">
        <f>VLOOKUP(A42,profile_visits!A367:B1120,2,FALSE)</f>
        <v>624</v>
      </c>
      <c r="D42">
        <f>IFERROR(VLOOKUP(A42,new_followers!$A$1:$B$438,2,FALSE),0)</f>
        <v>355</v>
      </c>
      <c r="E42" s="3">
        <f t="shared" si="0"/>
        <v>4.4117647058823595E-2</v>
      </c>
      <c r="G42" s="13" t="s">
        <v>439</v>
      </c>
      <c r="H42">
        <v>336696</v>
      </c>
    </row>
    <row r="43" spans="1:8" x14ac:dyDescent="0.3">
      <c r="A43" s="10">
        <v>44937</v>
      </c>
      <c r="B43" s="4">
        <v>19496</v>
      </c>
      <c r="C43">
        <f>VLOOKUP(A43,profile_visits!A368:B1121,2,FALSE)</f>
        <v>634</v>
      </c>
      <c r="D43">
        <f>IFERROR(VLOOKUP(A43,new_followers!$A$1:$B$438,2,FALSE),0)</f>
        <v>361</v>
      </c>
      <c r="E43" s="3">
        <f t="shared" si="0"/>
        <v>1.6901408450704203E-2</v>
      </c>
    </row>
    <row r="44" spans="1:8" x14ac:dyDescent="0.3">
      <c r="A44" s="10">
        <v>44938</v>
      </c>
      <c r="B44" s="4">
        <v>20459</v>
      </c>
      <c r="C44">
        <f>VLOOKUP(A44,profile_visits!A369:B1122,2,FALSE)</f>
        <v>588</v>
      </c>
      <c r="D44">
        <f>IFERROR(VLOOKUP(A44,new_followers!$A$1:$B$438,2,FALSE),0)</f>
        <v>348</v>
      </c>
      <c r="E44" s="3">
        <f t="shared" si="0"/>
        <v>-3.6011080332409962E-2</v>
      </c>
    </row>
    <row r="45" spans="1:8" x14ac:dyDescent="0.3">
      <c r="A45" s="10">
        <v>44939</v>
      </c>
      <c r="B45" s="4">
        <v>18941</v>
      </c>
      <c r="C45">
        <f>VLOOKUP(A45,profile_visits!A370:B1123,2,FALSE)</f>
        <v>538</v>
      </c>
      <c r="D45">
        <f>IFERROR(VLOOKUP(A45,new_followers!$A$1:$B$438,2,FALSE),0)</f>
        <v>303</v>
      </c>
      <c r="E45" s="3">
        <f t="shared" si="0"/>
        <v>-0.12931034482758619</v>
      </c>
      <c r="G45" s="12" t="s">
        <v>438</v>
      </c>
      <c r="H45" t="s">
        <v>462</v>
      </c>
    </row>
    <row r="46" spans="1:8" x14ac:dyDescent="0.3">
      <c r="A46" s="10">
        <v>44940</v>
      </c>
      <c r="B46" s="4">
        <v>17122</v>
      </c>
      <c r="C46">
        <f>VLOOKUP(A46,profile_visits!A371:B1124,2,FALSE)</f>
        <v>474</v>
      </c>
      <c r="D46">
        <f>IFERROR(VLOOKUP(A46,new_followers!$A$1:$B$438,2,FALSE),0)</f>
        <v>327</v>
      </c>
      <c r="E46" s="3">
        <f t="shared" si="0"/>
        <v>7.9207920792079278E-2</v>
      </c>
      <c r="G46" s="13" t="s">
        <v>440</v>
      </c>
      <c r="H46">
        <v>24799</v>
      </c>
    </row>
    <row r="47" spans="1:8" x14ac:dyDescent="0.3">
      <c r="A47" s="10">
        <v>44941</v>
      </c>
      <c r="B47" s="4">
        <v>15259</v>
      </c>
      <c r="C47">
        <f>VLOOKUP(A47,profile_visits!A372:B1125,2,FALSE)</f>
        <v>564</v>
      </c>
      <c r="D47">
        <f>IFERROR(VLOOKUP(A47,new_followers!$A$1:$B$438,2,FALSE),0)</f>
        <v>264</v>
      </c>
      <c r="E47" s="3">
        <f t="shared" si="0"/>
        <v>-0.19266055045871555</v>
      </c>
      <c r="G47" s="14" t="s">
        <v>459</v>
      </c>
      <c r="H47">
        <v>24799</v>
      </c>
    </row>
    <row r="48" spans="1:8" x14ac:dyDescent="0.3">
      <c r="A48" s="10">
        <v>44942</v>
      </c>
      <c r="B48" s="4">
        <v>30096</v>
      </c>
      <c r="C48">
        <f>VLOOKUP(A48,profile_visits!A373:B1126,2,FALSE)</f>
        <v>842</v>
      </c>
      <c r="D48">
        <f>IFERROR(VLOOKUP(A48,new_followers!$A$1:$B$438,2,FALSE),0)</f>
        <v>276</v>
      </c>
      <c r="E48" s="3">
        <f t="shared" si="0"/>
        <v>4.5454545454545414E-2</v>
      </c>
      <c r="G48" s="13" t="s">
        <v>441</v>
      </c>
      <c r="H48">
        <v>86095</v>
      </c>
    </row>
    <row r="49" spans="1:8" x14ac:dyDescent="0.3">
      <c r="A49" s="10">
        <v>44943</v>
      </c>
      <c r="B49" s="4">
        <v>16417</v>
      </c>
      <c r="C49">
        <f>VLOOKUP(A49,profile_visits!A374:B1127,2,FALSE)</f>
        <v>519</v>
      </c>
      <c r="D49">
        <f>IFERROR(VLOOKUP(A49,new_followers!$A$1:$B$438,2,FALSE),0)</f>
        <v>153</v>
      </c>
      <c r="E49" s="3">
        <f t="shared" si="0"/>
        <v>-0.44565217391304346</v>
      </c>
      <c r="G49" s="14" t="s">
        <v>448</v>
      </c>
      <c r="H49">
        <v>9923</v>
      </c>
    </row>
    <row r="50" spans="1:8" x14ac:dyDescent="0.3">
      <c r="A50" s="10">
        <v>44944</v>
      </c>
      <c r="B50" s="4">
        <v>35283</v>
      </c>
      <c r="C50">
        <f>VLOOKUP(A50,profile_visits!A375:B1128,2,FALSE)</f>
        <v>601</v>
      </c>
      <c r="D50">
        <f>IFERROR(VLOOKUP(A50,new_followers!$A$1:$B$438,2,FALSE),0)</f>
        <v>171</v>
      </c>
      <c r="E50" s="3">
        <f t="shared" si="0"/>
        <v>0.11764705882352944</v>
      </c>
      <c r="G50" s="14" t="s">
        <v>449</v>
      </c>
      <c r="H50">
        <v>3982</v>
      </c>
    </row>
    <row r="51" spans="1:8" x14ac:dyDescent="0.3">
      <c r="A51" s="10">
        <v>44945</v>
      </c>
      <c r="B51" s="4">
        <v>14660</v>
      </c>
      <c r="C51">
        <f>VLOOKUP(A51,profile_visits!A376:B1129,2,FALSE)</f>
        <v>436</v>
      </c>
      <c r="D51">
        <f>IFERROR(VLOOKUP(A51,new_followers!$A$1:$B$438,2,FALSE),0)</f>
        <v>146</v>
      </c>
      <c r="E51" s="3">
        <f t="shared" si="0"/>
        <v>-0.14619883040935677</v>
      </c>
      <c r="G51" s="14" t="s">
        <v>450</v>
      </c>
      <c r="H51">
        <v>4308</v>
      </c>
    </row>
    <row r="52" spans="1:8" x14ac:dyDescent="0.3">
      <c r="A52" s="10">
        <v>44946</v>
      </c>
      <c r="B52" s="4">
        <v>23009</v>
      </c>
      <c r="C52">
        <f>VLOOKUP(A52,profile_visits!A377:B1130,2,FALSE)</f>
        <v>597</v>
      </c>
      <c r="D52">
        <f>IFERROR(VLOOKUP(A52,new_followers!$A$1:$B$438,2,FALSE),0)</f>
        <v>178</v>
      </c>
      <c r="E52" s="3">
        <f t="shared" si="0"/>
        <v>0.21917808219178081</v>
      </c>
      <c r="G52" s="14" t="s">
        <v>451</v>
      </c>
      <c r="H52">
        <v>3321</v>
      </c>
    </row>
    <row r="53" spans="1:8" x14ac:dyDescent="0.3">
      <c r="A53" s="10">
        <v>44947</v>
      </c>
      <c r="B53" s="4">
        <v>26388</v>
      </c>
      <c r="C53">
        <f>VLOOKUP(A53,profile_visits!A378:B1131,2,FALSE)</f>
        <v>609</v>
      </c>
      <c r="D53">
        <f>IFERROR(VLOOKUP(A53,new_followers!$A$1:$B$438,2,FALSE),0)</f>
        <v>173</v>
      </c>
      <c r="E53" s="3">
        <f t="shared" si="0"/>
        <v>-2.8089887640449396E-2</v>
      </c>
      <c r="G53" s="14" t="s">
        <v>452</v>
      </c>
      <c r="H53">
        <v>12395</v>
      </c>
    </row>
    <row r="54" spans="1:8" x14ac:dyDescent="0.3">
      <c r="A54" s="10">
        <v>44948</v>
      </c>
      <c r="B54" s="4">
        <v>41960</v>
      </c>
      <c r="C54">
        <f>VLOOKUP(A54,profile_visits!A379:B1132,2,FALSE)</f>
        <v>928</v>
      </c>
      <c r="D54">
        <f>IFERROR(VLOOKUP(A54,new_followers!$A$1:$B$438,2,FALSE),0)</f>
        <v>211</v>
      </c>
      <c r="E54" s="3">
        <f t="shared" si="0"/>
        <v>0.21965317919075145</v>
      </c>
      <c r="G54" s="14" t="s">
        <v>453</v>
      </c>
      <c r="H54">
        <v>9443</v>
      </c>
    </row>
    <row r="55" spans="1:8" x14ac:dyDescent="0.3">
      <c r="A55" s="10">
        <v>44949</v>
      </c>
      <c r="B55" s="4">
        <v>18761</v>
      </c>
      <c r="C55">
        <f>VLOOKUP(A55,profile_visits!A380:B1133,2,FALSE)</f>
        <v>577</v>
      </c>
      <c r="D55">
        <f>IFERROR(VLOOKUP(A55,new_followers!$A$1:$B$438,2,FALSE),0)</f>
        <v>210</v>
      </c>
      <c r="E55" s="3">
        <f t="shared" si="0"/>
        <v>-4.7393364928910442E-3</v>
      </c>
      <c r="G55" s="14" t="s">
        <v>454</v>
      </c>
      <c r="H55">
        <v>10507</v>
      </c>
    </row>
    <row r="56" spans="1:8" x14ac:dyDescent="0.3">
      <c r="A56" s="10">
        <v>44950</v>
      </c>
      <c r="B56" s="4">
        <v>47536</v>
      </c>
      <c r="C56">
        <f>VLOOKUP(A56,profile_visits!A381:B1134,2,FALSE)</f>
        <v>855</v>
      </c>
      <c r="D56">
        <f>IFERROR(VLOOKUP(A56,new_followers!$A$1:$B$438,2,FALSE),0)</f>
        <v>265</v>
      </c>
      <c r="E56" s="3">
        <f t="shared" si="0"/>
        <v>0.26190476190476186</v>
      </c>
      <c r="G56" s="14" t="s">
        <v>455</v>
      </c>
      <c r="H56">
        <v>6408</v>
      </c>
    </row>
    <row r="57" spans="1:8" x14ac:dyDescent="0.3">
      <c r="A57" s="10">
        <v>44951</v>
      </c>
      <c r="B57" s="4">
        <v>22538</v>
      </c>
      <c r="C57">
        <f>VLOOKUP(A57,profile_visits!A382:B1135,2,FALSE)</f>
        <v>558</v>
      </c>
      <c r="D57">
        <f>IFERROR(VLOOKUP(A57,new_followers!$A$1:$B$438,2,FALSE),0)</f>
        <v>178</v>
      </c>
      <c r="E57" s="3">
        <f t="shared" si="0"/>
        <v>-0.32830188679245287</v>
      </c>
      <c r="G57" s="14" t="s">
        <v>456</v>
      </c>
      <c r="H57">
        <v>3468</v>
      </c>
    </row>
    <row r="58" spans="1:8" x14ac:dyDescent="0.3">
      <c r="A58" s="10">
        <v>44952</v>
      </c>
      <c r="B58" s="4">
        <v>32494</v>
      </c>
      <c r="C58">
        <f>VLOOKUP(A58,profile_visits!A383:B1136,2,FALSE)</f>
        <v>628</v>
      </c>
      <c r="D58">
        <f>IFERROR(VLOOKUP(A58,new_followers!$A$1:$B$438,2,FALSE),0)</f>
        <v>177</v>
      </c>
      <c r="E58" s="3">
        <f t="shared" si="0"/>
        <v>-5.6179775280899014E-3</v>
      </c>
      <c r="G58" s="14" t="s">
        <v>457</v>
      </c>
      <c r="H58">
        <v>4339</v>
      </c>
    </row>
    <row r="59" spans="1:8" x14ac:dyDescent="0.3">
      <c r="A59" s="10">
        <v>44953</v>
      </c>
      <c r="B59" s="4">
        <v>16880</v>
      </c>
      <c r="C59">
        <f>VLOOKUP(A59,profile_visits!A384:B1137,2,FALSE)</f>
        <v>436</v>
      </c>
      <c r="D59">
        <f>IFERROR(VLOOKUP(A59,new_followers!$A$1:$B$438,2,FALSE),0)</f>
        <v>144</v>
      </c>
      <c r="E59" s="3">
        <f t="shared" si="0"/>
        <v>-0.18644067796610164</v>
      </c>
      <c r="G59" s="14" t="s">
        <v>458</v>
      </c>
      <c r="H59">
        <v>3109</v>
      </c>
    </row>
    <row r="60" spans="1:8" x14ac:dyDescent="0.3">
      <c r="A60" s="10">
        <v>44954</v>
      </c>
      <c r="B60" s="4">
        <v>27016</v>
      </c>
      <c r="C60">
        <f>VLOOKUP(A60,profile_visits!A385:B1138,2,FALSE)</f>
        <v>533</v>
      </c>
      <c r="D60">
        <f>IFERROR(VLOOKUP(A60,new_followers!$A$1:$B$438,2,FALSE),0)</f>
        <v>176</v>
      </c>
      <c r="E60" s="3">
        <f t="shared" si="0"/>
        <v>0.22222222222222232</v>
      </c>
      <c r="G60" s="14" t="s">
        <v>459</v>
      </c>
      <c r="H60">
        <v>14892</v>
      </c>
    </row>
    <row r="61" spans="1:8" x14ac:dyDescent="0.3">
      <c r="A61" s="10">
        <v>44955</v>
      </c>
      <c r="B61" s="4">
        <v>17937</v>
      </c>
      <c r="C61">
        <f>VLOOKUP(A61,profile_visits!A386:B1139,2,FALSE)</f>
        <v>503</v>
      </c>
      <c r="D61">
        <f>IFERROR(VLOOKUP(A61,new_followers!$A$1:$B$438,2,FALSE),0)</f>
        <v>187</v>
      </c>
      <c r="E61" s="3">
        <f t="shared" si="0"/>
        <v>6.25E-2</v>
      </c>
      <c r="G61" s="13" t="s">
        <v>442</v>
      </c>
      <c r="H61">
        <v>6801</v>
      </c>
    </row>
    <row r="62" spans="1:8" x14ac:dyDescent="0.3">
      <c r="A62" s="10">
        <v>44956</v>
      </c>
      <c r="B62" s="4">
        <v>36689</v>
      </c>
      <c r="C62">
        <f>VLOOKUP(A62,profile_visits!A387:B1140,2,FALSE)</f>
        <v>738</v>
      </c>
      <c r="D62">
        <f>IFERROR(VLOOKUP(A62,new_followers!$A$1:$B$438,2,FALSE),0)</f>
        <v>218</v>
      </c>
      <c r="E62" s="3">
        <f t="shared" si="0"/>
        <v>0.16577540106951871</v>
      </c>
      <c r="G62" s="14" t="s">
        <v>448</v>
      </c>
      <c r="H62">
        <v>6801</v>
      </c>
    </row>
    <row r="63" spans="1:8" x14ac:dyDescent="0.3">
      <c r="A63" s="10">
        <v>44957</v>
      </c>
      <c r="B63" s="4">
        <v>14542</v>
      </c>
      <c r="C63">
        <f>VLOOKUP(A63,profile_visits!A388:B1141,2,FALSE)</f>
        <v>441</v>
      </c>
      <c r="D63">
        <f>IFERROR(VLOOKUP(A63,new_followers!$A$1:$B$438,2,FALSE),0)</f>
        <v>174</v>
      </c>
      <c r="E63" s="3">
        <f t="shared" si="0"/>
        <v>-0.20183486238532111</v>
      </c>
      <c r="G63" s="13" t="s">
        <v>439</v>
      </c>
      <c r="H63">
        <v>117695</v>
      </c>
    </row>
    <row r="64" spans="1:8" x14ac:dyDescent="0.3">
      <c r="A64" s="10">
        <v>44958</v>
      </c>
      <c r="B64" s="4">
        <v>18567</v>
      </c>
      <c r="C64">
        <f>VLOOKUP(A64,profile_visits!A389:B1142,2,FALSE)</f>
        <v>492</v>
      </c>
      <c r="D64">
        <f>IFERROR(VLOOKUP(A64,new_followers!$A$1:$B$438,2,FALSE),0)</f>
        <v>165</v>
      </c>
      <c r="E64" s="3">
        <f t="shared" si="0"/>
        <v>-5.1724137931034475E-2</v>
      </c>
    </row>
    <row r="65" spans="1:10" x14ac:dyDescent="0.3">
      <c r="A65" s="10">
        <v>44959</v>
      </c>
      <c r="B65" s="4">
        <v>14265</v>
      </c>
      <c r="C65">
        <f>VLOOKUP(A65,profile_visits!A390:B1143,2,FALSE)</f>
        <v>469</v>
      </c>
      <c r="D65">
        <f>IFERROR(VLOOKUP(A65,new_followers!$A$1:$B$438,2,FALSE),0)</f>
        <v>184</v>
      </c>
      <c r="E65" s="3">
        <f t="shared" si="0"/>
        <v>0.11515151515151523</v>
      </c>
    </row>
    <row r="66" spans="1:10" x14ac:dyDescent="0.3">
      <c r="A66" s="10">
        <v>44960</v>
      </c>
      <c r="B66" s="4">
        <v>16450</v>
      </c>
      <c r="C66">
        <f>VLOOKUP(A66,profile_visits!A391:B1144,2,FALSE)</f>
        <v>433</v>
      </c>
      <c r="D66">
        <f>IFERROR(VLOOKUP(A66,new_followers!$A$1:$B$438,2,FALSE),0)</f>
        <v>155</v>
      </c>
      <c r="E66" s="3">
        <f t="shared" si="0"/>
        <v>-0.15760869565217395</v>
      </c>
      <c r="G66" t="s">
        <v>443</v>
      </c>
      <c r="H66" t="s">
        <v>461</v>
      </c>
      <c r="I66" t="s">
        <v>462</v>
      </c>
      <c r="J66" t="s">
        <v>494</v>
      </c>
    </row>
    <row r="67" spans="1:10" x14ac:dyDescent="0.3">
      <c r="A67" s="10">
        <v>44961</v>
      </c>
      <c r="B67" s="4">
        <v>16016</v>
      </c>
      <c r="C67">
        <f>VLOOKUP(A67,profile_visits!A392:B1145,2,FALSE)</f>
        <v>426</v>
      </c>
      <c r="D67">
        <f>IFERROR(VLOOKUP(A67,new_followers!$A$1:$B$438,2,FALSE),0)</f>
        <v>170</v>
      </c>
      <c r="E67" s="3">
        <f t="shared" si="0"/>
        <v>9.6774193548387011E-2</v>
      </c>
      <c r="G67" s="15">
        <v>13803652</v>
      </c>
      <c r="H67" s="15">
        <v>336696</v>
      </c>
      <c r="I67" s="15">
        <v>117695</v>
      </c>
      <c r="J67" s="25">
        <v>2.8625379080157519E-2</v>
      </c>
    </row>
    <row r="68" spans="1:10" x14ac:dyDescent="0.3">
      <c r="A68" s="10">
        <v>44962</v>
      </c>
      <c r="B68" s="4">
        <v>15320</v>
      </c>
      <c r="C68">
        <f>VLOOKUP(A68,profile_visits!A393:B1146,2,FALSE)</f>
        <v>435</v>
      </c>
      <c r="D68">
        <f>IFERROR(VLOOKUP(A68,new_followers!$A$1:$B$438,2,FALSE),0)</f>
        <v>162</v>
      </c>
      <c r="E68" s="3">
        <f t="shared" ref="E68:E131" si="1">D68/D67-1</f>
        <v>-4.705882352941182E-2</v>
      </c>
    </row>
    <row r="69" spans="1:10" x14ac:dyDescent="0.3">
      <c r="A69" s="10">
        <v>44963</v>
      </c>
      <c r="B69" s="4">
        <v>13084</v>
      </c>
      <c r="C69">
        <f>VLOOKUP(A69,profile_visits!A394:B1147,2,FALSE)</f>
        <v>399</v>
      </c>
      <c r="D69">
        <f>IFERROR(VLOOKUP(A69,new_followers!$A$1:$B$438,2,FALSE),0)</f>
        <v>153</v>
      </c>
      <c r="E69" s="3">
        <f t="shared" si="1"/>
        <v>-5.555555555555558E-2</v>
      </c>
    </row>
    <row r="70" spans="1:10" x14ac:dyDescent="0.3">
      <c r="A70" s="10">
        <v>44964</v>
      </c>
      <c r="B70" s="4">
        <v>12947</v>
      </c>
      <c r="C70">
        <f>VLOOKUP(A70,profile_visits!A395:B1148,2,FALSE)</f>
        <v>378</v>
      </c>
      <c r="D70">
        <f>IFERROR(VLOOKUP(A70,new_followers!$A$1:$B$438,2,FALSE),0)</f>
        <v>152</v>
      </c>
      <c r="E70" s="3">
        <f t="shared" si="1"/>
        <v>-6.5359477124182774E-3</v>
      </c>
    </row>
    <row r="71" spans="1:10" x14ac:dyDescent="0.3">
      <c r="A71" s="10">
        <v>44965</v>
      </c>
      <c r="B71" s="4">
        <v>24953</v>
      </c>
      <c r="C71">
        <f>VLOOKUP(A71,profile_visits!A396:B1149,2,FALSE)</f>
        <v>497</v>
      </c>
      <c r="D71">
        <f>IFERROR(VLOOKUP(A71,new_followers!$A$1:$B$438,2,FALSE),0)</f>
        <v>185</v>
      </c>
      <c r="E71" s="3">
        <f t="shared" si="1"/>
        <v>0.21710526315789469</v>
      </c>
    </row>
    <row r="72" spans="1:10" x14ac:dyDescent="0.3">
      <c r="A72" s="10">
        <v>44966</v>
      </c>
      <c r="B72" s="4">
        <v>14073</v>
      </c>
      <c r="C72">
        <f>VLOOKUP(A72,profile_visits!A397:B1150,2,FALSE)</f>
        <v>356</v>
      </c>
      <c r="D72">
        <f>IFERROR(VLOOKUP(A72,new_followers!$A$1:$B$438,2,FALSE),0)</f>
        <v>148</v>
      </c>
      <c r="E72" s="3">
        <f t="shared" si="1"/>
        <v>-0.19999999999999996</v>
      </c>
    </row>
    <row r="73" spans="1:10" x14ac:dyDescent="0.3">
      <c r="A73" s="10">
        <v>44967</v>
      </c>
      <c r="B73" s="4">
        <v>5135</v>
      </c>
      <c r="C73">
        <f>VLOOKUP(A73,profile_visits!A398:B1151,2,FALSE)</f>
        <v>272</v>
      </c>
      <c r="D73">
        <f>IFERROR(VLOOKUP(A73,new_followers!$A$1:$B$438,2,FALSE),0)</f>
        <v>113</v>
      </c>
      <c r="E73" s="3">
        <f t="shared" si="1"/>
        <v>-0.23648648648648651</v>
      </c>
    </row>
    <row r="74" spans="1:10" x14ac:dyDescent="0.3">
      <c r="A74" s="10">
        <v>44968</v>
      </c>
      <c r="B74" s="4">
        <v>10927</v>
      </c>
      <c r="C74">
        <f>VLOOKUP(A74,profile_visits!A399:B1152,2,FALSE)</f>
        <v>370</v>
      </c>
      <c r="D74">
        <f>IFERROR(VLOOKUP(A74,new_followers!$A$1:$B$438,2,FALSE),0)</f>
        <v>122</v>
      </c>
      <c r="E74" s="3">
        <f t="shared" si="1"/>
        <v>7.9646017699114946E-2</v>
      </c>
    </row>
    <row r="75" spans="1:10" x14ac:dyDescent="0.3">
      <c r="A75" s="10">
        <v>44969</v>
      </c>
      <c r="B75" s="4">
        <v>13279</v>
      </c>
      <c r="C75">
        <f>VLOOKUP(A75,profile_visits!A400:B1153,2,FALSE)</f>
        <v>464</v>
      </c>
      <c r="D75">
        <f>IFERROR(VLOOKUP(A75,new_followers!$A$1:$B$438,2,FALSE),0)</f>
        <v>123</v>
      </c>
      <c r="E75" s="3">
        <f t="shared" si="1"/>
        <v>8.1967213114753079E-3</v>
      </c>
    </row>
    <row r="76" spans="1:10" x14ac:dyDescent="0.3">
      <c r="A76" s="10">
        <v>44970</v>
      </c>
      <c r="B76" s="4">
        <v>7768</v>
      </c>
      <c r="C76">
        <f>VLOOKUP(A76,profile_visits!A401:B1154,2,FALSE)</f>
        <v>339</v>
      </c>
      <c r="D76">
        <f>IFERROR(VLOOKUP(A76,new_followers!$A$1:$B$438,2,FALSE),0)</f>
        <v>124</v>
      </c>
      <c r="E76" s="3">
        <f t="shared" si="1"/>
        <v>8.1300813008129413E-3</v>
      </c>
    </row>
    <row r="77" spans="1:10" x14ac:dyDescent="0.3">
      <c r="A77" s="10">
        <v>44971</v>
      </c>
      <c r="B77" s="4">
        <v>9803</v>
      </c>
      <c r="C77">
        <f>VLOOKUP(A77,profile_visits!A402:B1155,2,FALSE)</f>
        <v>338</v>
      </c>
      <c r="D77">
        <f>IFERROR(VLOOKUP(A77,new_followers!$A$1:$B$438,2,FALSE),0)</f>
        <v>114</v>
      </c>
      <c r="E77" s="3">
        <f t="shared" si="1"/>
        <v>-8.064516129032262E-2</v>
      </c>
    </row>
    <row r="78" spans="1:10" x14ac:dyDescent="0.3">
      <c r="A78" s="10">
        <v>44972</v>
      </c>
      <c r="B78" s="4">
        <v>14248</v>
      </c>
      <c r="C78">
        <f>VLOOKUP(A78,profile_visits!A403:B1156,2,FALSE)</f>
        <v>446</v>
      </c>
      <c r="D78">
        <f>IFERROR(VLOOKUP(A78,new_followers!$A$1:$B$438,2,FALSE),0)</f>
        <v>119</v>
      </c>
      <c r="E78" s="3">
        <f t="shared" si="1"/>
        <v>4.3859649122806932E-2</v>
      </c>
    </row>
    <row r="79" spans="1:10" x14ac:dyDescent="0.3">
      <c r="A79" s="10">
        <v>44973</v>
      </c>
      <c r="B79" s="4">
        <v>11959</v>
      </c>
      <c r="C79">
        <f>VLOOKUP(A79,profile_visits!A404:B1157,2,FALSE)</f>
        <v>446</v>
      </c>
      <c r="D79">
        <f>IFERROR(VLOOKUP(A79,new_followers!$A$1:$B$438,2,FALSE),0)</f>
        <v>147</v>
      </c>
      <c r="E79" s="3">
        <f t="shared" si="1"/>
        <v>0.23529411764705888</v>
      </c>
    </row>
    <row r="80" spans="1:10" x14ac:dyDescent="0.3">
      <c r="A80" s="10">
        <v>44974</v>
      </c>
      <c r="B80" s="4">
        <v>7123</v>
      </c>
      <c r="C80">
        <f>VLOOKUP(A80,profile_visits!A405:B1158,2,FALSE)</f>
        <v>318</v>
      </c>
      <c r="D80">
        <f>IFERROR(VLOOKUP(A80,new_followers!$A$1:$B$438,2,FALSE),0)</f>
        <v>130</v>
      </c>
      <c r="E80" s="3">
        <f t="shared" si="1"/>
        <v>-0.11564625850340138</v>
      </c>
    </row>
    <row r="81" spans="1:5" x14ac:dyDescent="0.3">
      <c r="A81" s="10">
        <v>44975</v>
      </c>
      <c r="B81" s="4">
        <v>8088</v>
      </c>
      <c r="C81">
        <f>VLOOKUP(A81,profile_visits!A406:B1159,2,FALSE)</f>
        <v>313</v>
      </c>
      <c r="D81">
        <f>IFERROR(VLOOKUP(A81,new_followers!$A$1:$B$438,2,FALSE),0)</f>
        <v>103</v>
      </c>
      <c r="E81" s="3">
        <f t="shared" si="1"/>
        <v>-0.20769230769230773</v>
      </c>
    </row>
    <row r="82" spans="1:5" x14ac:dyDescent="0.3">
      <c r="A82" s="10">
        <v>44976</v>
      </c>
      <c r="B82" s="4">
        <v>6175</v>
      </c>
      <c r="C82">
        <f>VLOOKUP(A82,profile_visits!A407:B1160,2,FALSE)</f>
        <v>283</v>
      </c>
      <c r="D82">
        <f>IFERROR(VLOOKUP(A82,new_followers!$A$1:$B$438,2,FALSE),0)</f>
        <v>113</v>
      </c>
      <c r="E82" s="3">
        <f t="shared" si="1"/>
        <v>9.7087378640776656E-2</v>
      </c>
    </row>
    <row r="83" spans="1:5" x14ac:dyDescent="0.3">
      <c r="A83" s="10">
        <v>44977</v>
      </c>
      <c r="B83" s="4">
        <v>8274</v>
      </c>
      <c r="C83">
        <f>VLOOKUP(A83,profile_visits!A408:B1161,2,FALSE)</f>
        <v>317</v>
      </c>
      <c r="D83">
        <f>IFERROR(VLOOKUP(A83,new_followers!$A$1:$B$438,2,FALSE),0)</f>
        <v>123</v>
      </c>
      <c r="E83" s="3">
        <f t="shared" si="1"/>
        <v>8.8495575221238854E-2</v>
      </c>
    </row>
    <row r="84" spans="1:5" x14ac:dyDescent="0.3">
      <c r="A84" s="10">
        <v>44978</v>
      </c>
      <c r="B84" s="4">
        <v>8569</v>
      </c>
      <c r="C84">
        <f>VLOOKUP(A84,profile_visits!A409:B1162,2,FALSE)</f>
        <v>354</v>
      </c>
      <c r="D84">
        <f>IFERROR(VLOOKUP(A84,new_followers!$A$1:$B$438,2,FALSE),0)</f>
        <v>136</v>
      </c>
      <c r="E84" s="3">
        <f t="shared" si="1"/>
        <v>0.10569105691056913</v>
      </c>
    </row>
    <row r="85" spans="1:5" x14ac:dyDescent="0.3">
      <c r="A85" s="10">
        <v>44979</v>
      </c>
      <c r="B85" s="4">
        <v>14626</v>
      </c>
      <c r="C85">
        <f>VLOOKUP(A85,profile_visits!A410:B1163,2,FALSE)</f>
        <v>462</v>
      </c>
      <c r="D85">
        <f>IFERROR(VLOOKUP(A85,new_followers!$A$1:$B$438,2,FALSE),0)</f>
        <v>197</v>
      </c>
      <c r="E85" s="3">
        <f t="shared" si="1"/>
        <v>0.44852941176470584</v>
      </c>
    </row>
    <row r="86" spans="1:5" x14ac:dyDescent="0.3">
      <c r="A86" s="10">
        <v>44980</v>
      </c>
      <c r="B86" s="4">
        <v>12427</v>
      </c>
      <c r="C86">
        <f>VLOOKUP(A86,profile_visits!A411:B1164,2,FALSE)</f>
        <v>375</v>
      </c>
      <c r="D86">
        <f>IFERROR(VLOOKUP(A86,new_followers!$A$1:$B$438,2,FALSE),0)</f>
        <v>167</v>
      </c>
      <c r="E86" s="3">
        <f t="shared" si="1"/>
        <v>-0.15228426395939088</v>
      </c>
    </row>
    <row r="87" spans="1:5" x14ac:dyDescent="0.3">
      <c r="A87" s="10">
        <v>44981</v>
      </c>
      <c r="B87" s="4">
        <v>5799</v>
      </c>
      <c r="C87">
        <f>VLOOKUP(A87,profile_visits!A412:B1165,2,FALSE)</f>
        <v>258</v>
      </c>
      <c r="D87">
        <f>IFERROR(VLOOKUP(A87,new_followers!$A$1:$B$438,2,FALSE),0)</f>
        <v>118</v>
      </c>
      <c r="E87" s="3">
        <f t="shared" si="1"/>
        <v>-0.29341317365269459</v>
      </c>
    </row>
    <row r="88" spans="1:5" x14ac:dyDescent="0.3">
      <c r="A88" s="10">
        <v>44982</v>
      </c>
      <c r="B88" s="4">
        <v>14537</v>
      </c>
      <c r="C88">
        <f>VLOOKUP(A88,profile_visits!A413:B1166,2,FALSE)</f>
        <v>444</v>
      </c>
      <c r="D88">
        <f>IFERROR(VLOOKUP(A88,new_followers!$A$1:$B$438,2,FALSE),0)</f>
        <v>143</v>
      </c>
      <c r="E88" s="3">
        <f t="shared" si="1"/>
        <v>0.21186440677966112</v>
      </c>
    </row>
    <row r="89" spans="1:5" x14ac:dyDescent="0.3">
      <c r="A89" s="10">
        <v>44983</v>
      </c>
      <c r="B89" s="4">
        <v>13187</v>
      </c>
      <c r="C89">
        <f>VLOOKUP(A89,profile_visits!A414:B1167,2,FALSE)</f>
        <v>627</v>
      </c>
      <c r="D89">
        <f>IFERROR(VLOOKUP(A89,new_followers!$A$1:$B$438,2,FALSE),0)</f>
        <v>157</v>
      </c>
      <c r="E89" s="3">
        <f t="shared" si="1"/>
        <v>9.7902097902097918E-2</v>
      </c>
    </row>
    <row r="90" spans="1:5" x14ac:dyDescent="0.3">
      <c r="A90" s="10">
        <v>44984</v>
      </c>
      <c r="B90" s="4">
        <v>12025</v>
      </c>
      <c r="C90">
        <f>VLOOKUP(A90,profile_visits!A415:B1168,2,FALSE)</f>
        <v>465</v>
      </c>
      <c r="D90">
        <f>IFERROR(VLOOKUP(A90,new_followers!$A$1:$B$438,2,FALSE),0)</f>
        <v>125</v>
      </c>
      <c r="E90" s="3">
        <f t="shared" si="1"/>
        <v>-0.20382165605095537</v>
      </c>
    </row>
    <row r="91" spans="1:5" x14ac:dyDescent="0.3">
      <c r="A91" s="10">
        <v>44985</v>
      </c>
      <c r="B91" s="4">
        <v>9454</v>
      </c>
      <c r="C91">
        <f>VLOOKUP(A91,profile_visits!A416:B1169,2,FALSE)</f>
        <v>406</v>
      </c>
      <c r="D91">
        <f>IFERROR(VLOOKUP(A91,new_followers!$A$1:$B$438,2,FALSE),0)</f>
        <v>134</v>
      </c>
      <c r="E91" s="3">
        <f t="shared" si="1"/>
        <v>7.2000000000000064E-2</v>
      </c>
    </row>
    <row r="92" spans="1:5" x14ac:dyDescent="0.3">
      <c r="A92" s="10">
        <v>44986</v>
      </c>
      <c r="B92" s="4">
        <v>45333</v>
      </c>
      <c r="C92">
        <f>VLOOKUP(A92,profile_visits!A417:B1170,2,FALSE)</f>
        <v>1015</v>
      </c>
      <c r="D92">
        <f>IFERROR(VLOOKUP(A92,new_followers!$A$1:$B$438,2,FALSE),0)</f>
        <v>148</v>
      </c>
      <c r="E92" s="3">
        <f t="shared" si="1"/>
        <v>0.10447761194029859</v>
      </c>
    </row>
    <row r="93" spans="1:5" x14ac:dyDescent="0.3">
      <c r="A93" s="10">
        <v>44987</v>
      </c>
      <c r="B93" s="4">
        <v>25792</v>
      </c>
      <c r="C93">
        <f>VLOOKUP(A93,profile_visits!A418:B1171,2,FALSE)</f>
        <v>642</v>
      </c>
      <c r="D93">
        <f>IFERROR(VLOOKUP(A93,new_followers!$A$1:$B$438,2,FALSE),0)</f>
        <v>148</v>
      </c>
      <c r="E93" s="3">
        <f t="shared" si="1"/>
        <v>0</v>
      </c>
    </row>
    <row r="94" spans="1:5" x14ac:dyDescent="0.3">
      <c r="A94" s="10">
        <v>44988</v>
      </c>
      <c r="B94" s="4">
        <v>30247</v>
      </c>
      <c r="C94">
        <f>VLOOKUP(A94,profile_visits!A419:B1172,2,FALSE)</f>
        <v>630</v>
      </c>
      <c r="D94">
        <f>IFERROR(VLOOKUP(A94,new_followers!$A$1:$B$438,2,FALSE),0)</f>
        <v>125</v>
      </c>
      <c r="E94" s="3">
        <f t="shared" si="1"/>
        <v>-0.15540540540540537</v>
      </c>
    </row>
    <row r="95" spans="1:5" x14ac:dyDescent="0.3">
      <c r="A95" s="10">
        <v>44989</v>
      </c>
      <c r="B95" s="4">
        <v>21611</v>
      </c>
      <c r="C95">
        <f>VLOOKUP(A95,profile_visits!A420:B1173,2,FALSE)</f>
        <v>542</v>
      </c>
      <c r="D95">
        <f>IFERROR(VLOOKUP(A95,new_followers!$A$1:$B$438,2,FALSE),0)</f>
        <v>115</v>
      </c>
      <c r="E95" s="3">
        <f t="shared" si="1"/>
        <v>-7.999999999999996E-2</v>
      </c>
    </row>
    <row r="96" spans="1:5" x14ac:dyDescent="0.3">
      <c r="A96" s="10">
        <v>44990</v>
      </c>
      <c r="B96" s="4">
        <v>21416</v>
      </c>
      <c r="C96">
        <f>VLOOKUP(A96,profile_visits!A421:B1174,2,FALSE)</f>
        <v>545</v>
      </c>
      <c r="D96">
        <f>IFERROR(VLOOKUP(A96,new_followers!$A$1:$B$438,2,FALSE),0)</f>
        <v>113</v>
      </c>
      <c r="E96" s="3">
        <f t="shared" si="1"/>
        <v>-1.7391304347826098E-2</v>
      </c>
    </row>
    <row r="97" spans="1:5" x14ac:dyDescent="0.3">
      <c r="A97" s="10">
        <v>44991</v>
      </c>
      <c r="B97" s="4">
        <v>18954</v>
      </c>
      <c r="C97">
        <f>VLOOKUP(A97,profile_visits!A422:B1175,2,FALSE)</f>
        <v>491</v>
      </c>
      <c r="D97">
        <f>IFERROR(VLOOKUP(A97,new_followers!$A$1:$B$438,2,FALSE),0)</f>
        <v>118</v>
      </c>
      <c r="E97" s="3">
        <f t="shared" si="1"/>
        <v>4.4247787610619538E-2</v>
      </c>
    </row>
    <row r="98" spans="1:5" x14ac:dyDescent="0.3">
      <c r="A98" s="10">
        <v>44992</v>
      </c>
      <c r="B98" s="4">
        <v>19478</v>
      </c>
      <c r="C98">
        <f>VLOOKUP(A98,profile_visits!A423:B1176,2,FALSE)</f>
        <v>546</v>
      </c>
      <c r="D98">
        <f>IFERROR(VLOOKUP(A98,new_followers!$A$1:$B$438,2,FALSE),0)</f>
        <v>145</v>
      </c>
      <c r="E98" s="3">
        <f t="shared" si="1"/>
        <v>0.22881355932203395</v>
      </c>
    </row>
    <row r="99" spans="1:5" x14ac:dyDescent="0.3">
      <c r="A99" s="10">
        <v>44993</v>
      </c>
      <c r="B99" s="4">
        <v>14656</v>
      </c>
      <c r="C99">
        <f>VLOOKUP(A99,profile_visits!A424:B1177,2,FALSE)</f>
        <v>451</v>
      </c>
      <c r="D99">
        <f>IFERROR(VLOOKUP(A99,new_followers!$A$1:$B$438,2,FALSE),0)</f>
        <v>136</v>
      </c>
      <c r="E99" s="3">
        <f t="shared" si="1"/>
        <v>-6.2068965517241392E-2</v>
      </c>
    </row>
    <row r="100" spans="1:5" x14ac:dyDescent="0.3">
      <c r="A100" s="10">
        <v>44994</v>
      </c>
      <c r="B100" s="4">
        <v>17568</v>
      </c>
      <c r="C100">
        <f>VLOOKUP(A100,profile_visits!A425:B1178,2,FALSE)</f>
        <v>650</v>
      </c>
      <c r="D100">
        <f>IFERROR(VLOOKUP(A100,new_followers!$A$1:$B$438,2,FALSE),0)</f>
        <v>144</v>
      </c>
      <c r="E100" s="3">
        <f t="shared" si="1"/>
        <v>5.8823529411764719E-2</v>
      </c>
    </row>
    <row r="101" spans="1:5" x14ac:dyDescent="0.3">
      <c r="A101" s="10">
        <v>44995</v>
      </c>
      <c r="B101" s="4">
        <v>31855</v>
      </c>
      <c r="C101">
        <f>VLOOKUP(A101,profile_visits!A426:B1179,2,FALSE)</f>
        <v>637</v>
      </c>
      <c r="D101">
        <f>IFERROR(VLOOKUP(A101,new_followers!$A$1:$B$438,2,FALSE),0)</f>
        <v>185</v>
      </c>
      <c r="E101" s="3">
        <f t="shared" si="1"/>
        <v>0.28472222222222232</v>
      </c>
    </row>
    <row r="102" spans="1:5" x14ac:dyDescent="0.3">
      <c r="A102" s="10">
        <v>44996</v>
      </c>
      <c r="B102" s="4">
        <v>22575</v>
      </c>
      <c r="C102">
        <f>VLOOKUP(A102,profile_visits!A427:B1180,2,FALSE)</f>
        <v>488</v>
      </c>
      <c r="D102">
        <f>IFERROR(VLOOKUP(A102,new_followers!$A$1:$B$438,2,FALSE),0)</f>
        <v>158</v>
      </c>
      <c r="E102" s="3">
        <f t="shared" si="1"/>
        <v>-0.1459459459459459</v>
      </c>
    </row>
    <row r="103" spans="1:5" x14ac:dyDescent="0.3">
      <c r="A103" s="10">
        <v>44997</v>
      </c>
      <c r="B103" s="4">
        <v>9970</v>
      </c>
      <c r="C103">
        <f>VLOOKUP(A103,profile_visits!A428:B1181,2,FALSE)</f>
        <v>362</v>
      </c>
      <c r="D103">
        <f>IFERROR(VLOOKUP(A103,new_followers!$A$1:$B$438,2,FALSE),0)</f>
        <v>134</v>
      </c>
      <c r="E103" s="3">
        <f t="shared" si="1"/>
        <v>-0.15189873417721522</v>
      </c>
    </row>
    <row r="104" spans="1:5" x14ac:dyDescent="0.3">
      <c r="A104" s="10">
        <v>44998</v>
      </c>
      <c r="B104" s="4">
        <v>19647</v>
      </c>
      <c r="C104">
        <f>VLOOKUP(A104,profile_visits!A429:B1182,2,FALSE)</f>
        <v>559</v>
      </c>
      <c r="D104">
        <f>IFERROR(VLOOKUP(A104,new_followers!$A$1:$B$438,2,FALSE),0)</f>
        <v>151</v>
      </c>
      <c r="E104" s="3">
        <f t="shared" si="1"/>
        <v>0.12686567164179108</v>
      </c>
    </row>
    <row r="105" spans="1:5" x14ac:dyDescent="0.3">
      <c r="A105" s="10">
        <v>44999</v>
      </c>
      <c r="B105" s="4">
        <v>11301</v>
      </c>
      <c r="C105">
        <f>VLOOKUP(A105,profile_visits!A430:B1183,2,FALSE)</f>
        <v>536</v>
      </c>
      <c r="D105">
        <f>IFERROR(VLOOKUP(A105,new_followers!$A$1:$B$438,2,FALSE),0)</f>
        <v>135</v>
      </c>
      <c r="E105" s="3">
        <f t="shared" si="1"/>
        <v>-0.10596026490066224</v>
      </c>
    </row>
    <row r="106" spans="1:5" x14ac:dyDescent="0.3">
      <c r="A106" s="10">
        <v>45000</v>
      </c>
      <c r="B106" s="4">
        <v>39830</v>
      </c>
      <c r="C106">
        <f>VLOOKUP(A106,profile_visits!A431:B1184,2,FALSE)</f>
        <v>921</v>
      </c>
      <c r="D106">
        <f>IFERROR(VLOOKUP(A106,new_followers!$A$1:$B$438,2,FALSE),0)</f>
        <v>177</v>
      </c>
      <c r="E106" s="3">
        <f t="shared" si="1"/>
        <v>0.31111111111111112</v>
      </c>
    </row>
    <row r="107" spans="1:5" x14ac:dyDescent="0.3">
      <c r="A107" s="10">
        <v>45001</v>
      </c>
      <c r="B107" s="4">
        <v>30813</v>
      </c>
      <c r="C107">
        <f>VLOOKUP(A107,profile_visits!A432:B1185,2,FALSE)</f>
        <v>912</v>
      </c>
      <c r="D107">
        <f>IFERROR(VLOOKUP(A107,new_followers!$A$1:$B$438,2,FALSE),0)</f>
        <v>193</v>
      </c>
      <c r="E107" s="3">
        <f t="shared" si="1"/>
        <v>9.0395480225988756E-2</v>
      </c>
    </row>
    <row r="108" spans="1:5" x14ac:dyDescent="0.3">
      <c r="A108" s="10">
        <v>45002</v>
      </c>
      <c r="B108" s="4">
        <v>24163</v>
      </c>
      <c r="C108">
        <f>VLOOKUP(A108,profile_visits!A433:B1186,2,FALSE)</f>
        <v>544</v>
      </c>
      <c r="D108">
        <f>IFERROR(VLOOKUP(A108,new_followers!$A$1:$B$438,2,FALSE),0)</f>
        <v>151</v>
      </c>
      <c r="E108" s="3">
        <f t="shared" si="1"/>
        <v>-0.21761658031088082</v>
      </c>
    </row>
    <row r="109" spans="1:5" x14ac:dyDescent="0.3">
      <c r="A109" s="10">
        <v>45003</v>
      </c>
      <c r="B109" s="4">
        <v>21989</v>
      </c>
      <c r="C109">
        <f>VLOOKUP(A109,profile_visits!A434:B1187,2,FALSE)</f>
        <v>543</v>
      </c>
      <c r="D109">
        <f>IFERROR(VLOOKUP(A109,new_followers!$A$1:$B$438,2,FALSE),0)</f>
        <v>152</v>
      </c>
      <c r="E109" s="3">
        <f t="shared" si="1"/>
        <v>6.6225165562914245E-3</v>
      </c>
    </row>
    <row r="110" spans="1:5" x14ac:dyDescent="0.3">
      <c r="A110" s="10">
        <v>45004</v>
      </c>
      <c r="B110" s="4">
        <v>11606</v>
      </c>
      <c r="C110">
        <f>VLOOKUP(A110,profile_visits!A435:B1188,2,FALSE)</f>
        <v>460</v>
      </c>
      <c r="D110">
        <f>IFERROR(VLOOKUP(A110,new_followers!$A$1:$B$438,2,FALSE),0)</f>
        <v>158</v>
      </c>
      <c r="E110" s="3">
        <f t="shared" si="1"/>
        <v>3.9473684210526327E-2</v>
      </c>
    </row>
    <row r="111" spans="1:5" x14ac:dyDescent="0.3">
      <c r="A111" s="10">
        <v>45005</v>
      </c>
      <c r="B111" s="4">
        <v>24835</v>
      </c>
      <c r="C111">
        <f>VLOOKUP(A111,profile_visits!A436:B1189,2,FALSE)</f>
        <v>854</v>
      </c>
      <c r="D111">
        <f>IFERROR(VLOOKUP(A111,new_followers!$A$1:$B$438,2,FALSE),0)</f>
        <v>141</v>
      </c>
      <c r="E111" s="3">
        <f t="shared" si="1"/>
        <v>-0.10759493670886078</v>
      </c>
    </row>
    <row r="112" spans="1:5" x14ac:dyDescent="0.3">
      <c r="A112" s="10">
        <v>45006</v>
      </c>
      <c r="B112" s="4">
        <v>29430</v>
      </c>
      <c r="C112">
        <f>VLOOKUP(A112,profile_visits!A437:B1190,2,FALSE)</f>
        <v>912</v>
      </c>
      <c r="D112">
        <f>IFERROR(VLOOKUP(A112,new_followers!$A$1:$B$438,2,FALSE),0)</f>
        <v>156</v>
      </c>
      <c r="E112" s="3">
        <f t="shared" si="1"/>
        <v>0.1063829787234043</v>
      </c>
    </row>
    <row r="113" spans="1:5" x14ac:dyDescent="0.3">
      <c r="A113" s="10">
        <v>45007</v>
      </c>
      <c r="B113" s="4">
        <v>12958</v>
      </c>
      <c r="C113">
        <f>VLOOKUP(A113,profile_visits!A438:B1191,2,FALSE)</f>
        <v>382</v>
      </c>
      <c r="D113">
        <f>IFERROR(VLOOKUP(A113,new_followers!$A$1:$B$438,2,FALSE),0)</f>
        <v>104</v>
      </c>
      <c r="E113" s="3">
        <f t="shared" si="1"/>
        <v>-0.33333333333333337</v>
      </c>
    </row>
    <row r="114" spans="1:5" x14ac:dyDescent="0.3">
      <c r="A114" s="10">
        <v>45008</v>
      </c>
      <c r="B114" s="4">
        <v>15583</v>
      </c>
      <c r="C114">
        <f>VLOOKUP(A114,profile_visits!A439:B1192,2,FALSE)</f>
        <v>480</v>
      </c>
      <c r="D114">
        <f>IFERROR(VLOOKUP(A114,new_followers!$A$1:$B$438,2,FALSE),0)</f>
        <v>99</v>
      </c>
      <c r="E114" s="3">
        <f t="shared" si="1"/>
        <v>-4.8076923076923128E-2</v>
      </c>
    </row>
    <row r="115" spans="1:5" x14ac:dyDescent="0.3">
      <c r="A115" s="10">
        <v>45009</v>
      </c>
      <c r="B115" s="4">
        <v>13152</v>
      </c>
      <c r="C115">
        <f>VLOOKUP(A115,profile_visits!A440:B1193,2,FALSE)</f>
        <v>407</v>
      </c>
      <c r="D115">
        <f>IFERROR(VLOOKUP(A115,new_followers!$A$1:$B$438,2,FALSE),0)</f>
        <v>115</v>
      </c>
      <c r="E115" s="3">
        <f t="shared" si="1"/>
        <v>0.16161616161616155</v>
      </c>
    </row>
    <row r="116" spans="1:5" x14ac:dyDescent="0.3">
      <c r="A116" s="10">
        <v>45010</v>
      </c>
      <c r="B116" s="4">
        <v>13969</v>
      </c>
      <c r="C116">
        <f>VLOOKUP(A116,profile_visits!A441:B1194,2,FALSE)</f>
        <v>458</v>
      </c>
      <c r="D116">
        <f>IFERROR(VLOOKUP(A116,new_followers!$A$1:$B$438,2,FALSE),0)</f>
        <v>100</v>
      </c>
      <c r="E116" s="3">
        <f t="shared" si="1"/>
        <v>-0.13043478260869568</v>
      </c>
    </row>
    <row r="117" spans="1:5" x14ac:dyDescent="0.3">
      <c r="A117" s="10">
        <v>45011</v>
      </c>
      <c r="B117" s="4">
        <v>8820</v>
      </c>
      <c r="C117">
        <f>VLOOKUP(A117,profile_visits!A442:B1195,2,FALSE)</f>
        <v>341</v>
      </c>
      <c r="D117">
        <f>IFERROR(VLOOKUP(A117,new_followers!$A$1:$B$438,2,FALSE),0)</f>
        <v>103</v>
      </c>
      <c r="E117" s="3">
        <f t="shared" si="1"/>
        <v>3.0000000000000027E-2</v>
      </c>
    </row>
    <row r="118" spans="1:5" x14ac:dyDescent="0.3">
      <c r="A118" s="10">
        <v>45012</v>
      </c>
      <c r="B118" s="4">
        <v>19409</v>
      </c>
      <c r="C118">
        <f>VLOOKUP(A118,profile_visits!A443:B1196,2,FALSE)</f>
        <v>637</v>
      </c>
      <c r="D118">
        <f>IFERROR(VLOOKUP(A118,new_followers!$A$1:$B$438,2,FALSE),0)</f>
        <v>117</v>
      </c>
      <c r="E118" s="3">
        <f t="shared" si="1"/>
        <v>0.13592233009708732</v>
      </c>
    </row>
    <row r="119" spans="1:5" x14ac:dyDescent="0.3">
      <c r="A119" s="10">
        <v>45013</v>
      </c>
      <c r="B119" s="4">
        <v>13453</v>
      </c>
      <c r="C119">
        <f>VLOOKUP(A119,profile_visits!A444:B1197,2,FALSE)</f>
        <v>572</v>
      </c>
      <c r="D119">
        <f>IFERROR(VLOOKUP(A119,new_followers!$A$1:$B$438,2,FALSE),0)</f>
        <v>139</v>
      </c>
      <c r="E119" s="3">
        <f t="shared" si="1"/>
        <v>0.18803418803418803</v>
      </c>
    </row>
    <row r="120" spans="1:5" x14ac:dyDescent="0.3">
      <c r="A120" s="10">
        <v>45014</v>
      </c>
      <c r="B120" s="4">
        <v>15033</v>
      </c>
      <c r="C120">
        <f>VLOOKUP(A120,profile_visits!A445:B1198,2,FALSE)</f>
        <v>643</v>
      </c>
      <c r="D120">
        <f>IFERROR(VLOOKUP(A120,new_followers!$A$1:$B$438,2,FALSE),0)</f>
        <v>111</v>
      </c>
      <c r="E120" s="3">
        <f t="shared" si="1"/>
        <v>-0.20143884892086328</v>
      </c>
    </row>
    <row r="121" spans="1:5" x14ac:dyDescent="0.3">
      <c r="A121" s="10">
        <v>45015</v>
      </c>
      <c r="B121" s="4">
        <v>11399</v>
      </c>
      <c r="C121">
        <f>VLOOKUP(A121,profile_visits!A446:B1199,2,FALSE)</f>
        <v>502</v>
      </c>
      <c r="D121">
        <f>IFERROR(VLOOKUP(A121,new_followers!$A$1:$B$438,2,FALSE),0)</f>
        <v>164</v>
      </c>
      <c r="E121" s="3">
        <f t="shared" si="1"/>
        <v>0.47747747747747749</v>
      </c>
    </row>
    <row r="122" spans="1:5" x14ac:dyDescent="0.3">
      <c r="A122" s="10">
        <v>45016</v>
      </c>
      <c r="B122" s="4">
        <v>10892</v>
      </c>
      <c r="C122">
        <f>VLOOKUP(A122,profile_visits!A447:B1200,2,FALSE)</f>
        <v>486</v>
      </c>
      <c r="D122">
        <f>IFERROR(VLOOKUP(A122,new_followers!$A$1:$B$438,2,FALSE),0)</f>
        <v>173</v>
      </c>
      <c r="E122" s="3">
        <f t="shared" si="1"/>
        <v>5.4878048780487854E-2</v>
      </c>
    </row>
    <row r="123" spans="1:5" x14ac:dyDescent="0.3">
      <c r="A123" s="10">
        <v>45017</v>
      </c>
      <c r="B123" s="4">
        <v>53287</v>
      </c>
      <c r="C123">
        <f>VLOOKUP(A123,profile_visits!A448:B1201,2,FALSE)</f>
        <v>1587</v>
      </c>
      <c r="D123">
        <f>IFERROR(VLOOKUP(A123,new_followers!$A$1:$B$438,2,FALSE),0)</f>
        <v>192</v>
      </c>
      <c r="E123" s="3">
        <f t="shared" si="1"/>
        <v>0.10982658959537561</v>
      </c>
    </row>
    <row r="124" spans="1:5" x14ac:dyDescent="0.3">
      <c r="A124" s="10">
        <v>45018</v>
      </c>
      <c r="B124" s="4">
        <v>19234</v>
      </c>
      <c r="C124">
        <f>VLOOKUP(A124,profile_visits!A449:B1202,2,FALSE)</f>
        <v>661</v>
      </c>
      <c r="D124">
        <f>IFERROR(VLOOKUP(A124,new_followers!$A$1:$B$438,2,FALSE),0)</f>
        <v>136</v>
      </c>
      <c r="E124" s="3">
        <f t="shared" si="1"/>
        <v>-0.29166666666666663</v>
      </c>
    </row>
    <row r="125" spans="1:5" x14ac:dyDescent="0.3">
      <c r="A125" s="10">
        <v>45019</v>
      </c>
      <c r="B125" s="4">
        <v>13231</v>
      </c>
      <c r="C125">
        <f>VLOOKUP(A125,profile_visits!A450:B1203,2,FALSE)</f>
        <v>570</v>
      </c>
      <c r="D125">
        <f>IFERROR(VLOOKUP(A125,new_followers!$A$1:$B$438,2,FALSE),0)</f>
        <v>139</v>
      </c>
      <c r="E125" s="3">
        <f t="shared" si="1"/>
        <v>2.2058823529411686E-2</v>
      </c>
    </row>
    <row r="126" spans="1:5" x14ac:dyDescent="0.3">
      <c r="A126" s="10">
        <v>45020</v>
      </c>
      <c r="B126" s="4">
        <v>10090</v>
      </c>
      <c r="C126">
        <f>VLOOKUP(A126,profile_visits!A451:B1204,2,FALSE)</f>
        <v>534</v>
      </c>
      <c r="D126">
        <f>IFERROR(VLOOKUP(A126,new_followers!$A$1:$B$438,2,FALSE),0)</f>
        <v>128</v>
      </c>
      <c r="E126" s="3">
        <f t="shared" si="1"/>
        <v>-7.9136690647481966E-2</v>
      </c>
    </row>
    <row r="127" spans="1:5" x14ac:dyDescent="0.3">
      <c r="A127" s="10">
        <v>45021</v>
      </c>
      <c r="B127" s="4">
        <v>17425</v>
      </c>
      <c r="C127">
        <f>VLOOKUP(A127,profile_visits!A452:B1205,2,FALSE)</f>
        <v>532</v>
      </c>
      <c r="D127">
        <f>IFERROR(VLOOKUP(A127,new_followers!$A$1:$B$438,2,FALSE),0)</f>
        <v>146</v>
      </c>
      <c r="E127" s="3">
        <f t="shared" si="1"/>
        <v>0.140625</v>
      </c>
    </row>
    <row r="128" spans="1:5" x14ac:dyDescent="0.3">
      <c r="A128" s="10">
        <v>45022</v>
      </c>
      <c r="B128" s="4">
        <v>19269</v>
      </c>
      <c r="C128">
        <f>VLOOKUP(A128,profile_visits!A453:B1206,2,FALSE)</f>
        <v>565</v>
      </c>
      <c r="D128">
        <f>IFERROR(VLOOKUP(A128,new_followers!$A$1:$B$438,2,FALSE),0)</f>
        <v>128</v>
      </c>
      <c r="E128" s="3">
        <f t="shared" si="1"/>
        <v>-0.12328767123287676</v>
      </c>
    </row>
    <row r="129" spans="1:5" x14ac:dyDescent="0.3">
      <c r="A129" s="10">
        <v>45023</v>
      </c>
      <c r="B129" s="4">
        <v>14805</v>
      </c>
      <c r="C129">
        <f>VLOOKUP(A129,profile_visits!A454:B1207,2,FALSE)</f>
        <v>1035</v>
      </c>
      <c r="D129">
        <f>IFERROR(VLOOKUP(A129,new_followers!$A$1:$B$438,2,FALSE),0)</f>
        <v>134</v>
      </c>
      <c r="E129" s="3">
        <f t="shared" si="1"/>
        <v>4.6875E-2</v>
      </c>
    </row>
    <row r="130" spans="1:5" x14ac:dyDescent="0.3">
      <c r="A130" s="10">
        <v>45024</v>
      </c>
      <c r="B130" s="4">
        <v>19689</v>
      </c>
      <c r="C130">
        <f>VLOOKUP(A130,profile_visits!A455:B1208,2,FALSE)</f>
        <v>984</v>
      </c>
      <c r="D130">
        <f>IFERROR(VLOOKUP(A130,new_followers!$A$1:$B$438,2,FALSE),0)</f>
        <v>126</v>
      </c>
      <c r="E130" s="3">
        <f t="shared" si="1"/>
        <v>-5.9701492537313383E-2</v>
      </c>
    </row>
    <row r="131" spans="1:5" x14ac:dyDescent="0.3">
      <c r="A131" s="10">
        <v>45025</v>
      </c>
      <c r="B131" s="4">
        <v>20627</v>
      </c>
      <c r="C131">
        <f>VLOOKUP(A131,profile_visits!A456:B1209,2,FALSE)</f>
        <v>695</v>
      </c>
      <c r="D131">
        <f>IFERROR(VLOOKUP(A131,new_followers!$A$1:$B$438,2,FALSE),0)</f>
        <v>160</v>
      </c>
      <c r="E131" s="3">
        <f t="shared" si="1"/>
        <v>0.26984126984126977</v>
      </c>
    </row>
    <row r="132" spans="1:5" x14ac:dyDescent="0.3">
      <c r="A132" s="10">
        <v>45026</v>
      </c>
      <c r="B132" s="4">
        <v>10261</v>
      </c>
      <c r="C132">
        <f>VLOOKUP(A132,profile_visits!A457:B1210,2,FALSE)</f>
        <v>587</v>
      </c>
      <c r="D132">
        <f>IFERROR(VLOOKUP(A132,new_followers!$A$1:$B$438,2,FALSE),0)</f>
        <v>175</v>
      </c>
      <c r="E132" s="3">
        <f t="shared" ref="E132:E195" si="2">D132/D131-1</f>
        <v>9.375E-2</v>
      </c>
    </row>
    <row r="133" spans="1:5" x14ac:dyDescent="0.3">
      <c r="A133" s="10">
        <v>45027</v>
      </c>
      <c r="B133" s="4">
        <v>9437</v>
      </c>
      <c r="C133">
        <f>VLOOKUP(A133,profile_visits!A458:B1211,2,FALSE)</f>
        <v>583</v>
      </c>
      <c r="D133">
        <f>IFERROR(VLOOKUP(A133,new_followers!$A$1:$B$438,2,FALSE),0)</f>
        <v>156</v>
      </c>
      <c r="E133" s="3">
        <f t="shared" si="2"/>
        <v>-0.10857142857142854</v>
      </c>
    </row>
    <row r="134" spans="1:5" x14ac:dyDescent="0.3">
      <c r="A134" s="10">
        <v>45028</v>
      </c>
      <c r="B134" s="4">
        <v>16290</v>
      </c>
      <c r="C134">
        <f>VLOOKUP(A134,profile_visits!A459:B1212,2,FALSE)</f>
        <v>529</v>
      </c>
      <c r="D134">
        <f>IFERROR(VLOOKUP(A134,new_followers!$A$1:$B$438,2,FALSE),0)</f>
        <v>119</v>
      </c>
      <c r="E134" s="3">
        <f t="shared" si="2"/>
        <v>-0.23717948717948723</v>
      </c>
    </row>
    <row r="135" spans="1:5" x14ac:dyDescent="0.3">
      <c r="A135" s="10">
        <v>45029</v>
      </c>
      <c r="B135" s="4">
        <v>13132</v>
      </c>
      <c r="C135">
        <f>VLOOKUP(A135,profile_visits!A460:B1213,2,FALSE)</f>
        <v>494</v>
      </c>
      <c r="D135">
        <f>IFERROR(VLOOKUP(A135,new_followers!$A$1:$B$438,2,FALSE),0)</f>
        <v>116</v>
      </c>
      <c r="E135" s="3">
        <f t="shared" si="2"/>
        <v>-2.5210084033613467E-2</v>
      </c>
    </row>
    <row r="136" spans="1:5" x14ac:dyDescent="0.3">
      <c r="A136" s="10">
        <v>45030</v>
      </c>
      <c r="B136" s="4">
        <v>7681</v>
      </c>
      <c r="C136">
        <f>VLOOKUP(A136,profile_visits!A461:B1214,2,FALSE)</f>
        <v>459</v>
      </c>
      <c r="D136">
        <f>IFERROR(VLOOKUP(A136,new_followers!$A$1:$B$438,2,FALSE),0)</f>
        <v>87</v>
      </c>
      <c r="E136" s="3">
        <f t="shared" si="2"/>
        <v>-0.25</v>
      </c>
    </row>
    <row r="137" spans="1:5" x14ac:dyDescent="0.3">
      <c r="A137" s="10">
        <v>45031</v>
      </c>
      <c r="B137" s="4">
        <v>7970</v>
      </c>
      <c r="C137">
        <f>VLOOKUP(A137,profile_visits!A462:B1215,2,FALSE)</f>
        <v>318</v>
      </c>
      <c r="D137">
        <f>IFERROR(VLOOKUP(A137,new_followers!$A$1:$B$438,2,FALSE),0)</f>
        <v>97</v>
      </c>
      <c r="E137" s="3">
        <f t="shared" si="2"/>
        <v>0.11494252873563227</v>
      </c>
    </row>
    <row r="138" spans="1:5" x14ac:dyDescent="0.3">
      <c r="A138" s="10">
        <v>45032</v>
      </c>
      <c r="B138" s="4">
        <v>11249</v>
      </c>
      <c r="C138">
        <f>VLOOKUP(A138,profile_visits!A463:B1216,2,FALSE)</f>
        <v>604</v>
      </c>
      <c r="D138">
        <f>IFERROR(VLOOKUP(A138,new_followers!$A$1:$B$438,2,FALSE),0)</f>
        <v>112</v>
      </c>
      <c r="E138" s="3">
        <f t="shared" si="2"/>
        <v>0.15463917525773185</v>
      </c>
    </row>
    <row r="139" spans="1:5" x14ac:dyDescent="0.3">
      <c r="A139" s="10">
        <v>45033</v>
      </c>
      <c r="B139" s="4">
        <v>8920</v>
      </c>
      <c r="C139">
        <f>VLOOKUP(A139,profile_visits!A464:B1217,2,FALSE)</f>
        <v>455</v>
      </c>
      <c r="D139">
        <f>IFERROR(VLOOKUP(A139,new_followers!$A$1:$B$438,2,FALSE),0)</f>
        <v>93</v>
      </c>
      <c r="E139" s="3">
        <f t="shared" si="2"/>
        <v>-0.1696428571428571</v>
      </c>
    </row>
    <row r="140" spans="1:5" x14ac:dyDescent="0.3">
      <c r="A140" s="10">
        <v>45034</v>
      </c>
      <c r="B140" s="4">
        <v>15262</v>
      </c>
      <c r="C140">
        <f>VLOOKUP(A140,profile_visits!A465:B1218,2,FALSE)</f>
        <v>396</v>
      </c>
      <c r="D140">
        <f>IFERROR(VLOOKUP(A140,new_followers!$A$1:$B$438,2,FALSE),0)</f>
        <v>88</v>
      </c>
      <c r="E140" s="3">
        <f t="shared" si="2"/>
        <v>-5.3763440860215006E-2</v>
      </c>
    </row>
    <row r="141" spans="1:5" x14ac:dyDescent="0.3">
      <c r="A141" s="10">
        <v>45035</v>
      </c>
      <c r="B141" s="4">
        <v>16960</v>
      </c>
      <c r="C141">
        <f>VLOOKUP(A141,profile_visits!A466:B1219,2,FALSE)</f>
        <v>432</v>
      </c>
      <c r="D141">
        <f>IFERROR(VLOOKUP(A141,new_followers!$A$1:$B$438,2,FALSE),0)</f>
        <v>81</v>
      </c>
      <c r="E141" s="3">
        <f t="shared" si="2"/>
        <v>-7.9545454545454586E-2</v>
      </c>
    </row>
    <row r="142" spans="1:5" x14ac:dyDescent="0.3">
      <c r="A142" s="10">
        <v>45036</v>
      </c>
      <c r="B142" s="4">
        <v>15615</v>
      </c>
      <c r="C142">
        <f>VLOOKUP(A142,profile_visits!A467:B1220,2,FALSE)</f>
        <v>370</v>
      </c>
      <c r="D142">
        <f>IFERROR(VLOOKUP(A142,new_followers!$A$1:$B$438,2,FALSE),0)</f>
        <v>61</v>
      </c>
      <c r="E142" s="3">
        <f t="shared" si="2"/>
        <v>-0.24691358024691357</v>
      </c>
    </row>
    <row r="143" spans="1:5" x14ac:dyDescent="0.3">
      <c r="A143" s="10">
        <v>45037</v>
      </c>
      <c r="B143" s="4">
        <v>6747</v>
      </c>
      <c r="C143">
        <f>VLOOKUP(A143,profile_visits!A468:B1221,2,FALSE)</f>
        <v>260</v>
      </c>
      <c r="D143">
        <f>IFERROR(VLOOKUP(A143,new_followers!$A$1:$B$438,2,FALSE),0)</f>
        <v>81</v>
      </c>
      <c r="E143" s="3">
        <f t="shared" si="2"/>
        <v>0.32786885245901631</v>
      </c>
    </row>
    <row r="144" spans="1:5" x14ac:dyDescent="0.3">
      <c r="A144" s="10">
        <v>45038</v>
      </c>
      <c r="B144" s="4">
        <v>8060</v>
      </c>
      <c r="C144">
        <f>VLOOKUP(A144,profile_visits!A469:B1222,2,FALSE)</f>
        <v>216</v>
      </c>
      <c r="D144">
        <f>IFERROR(VLOOKUP(A144,new_followers!$A$1:$B$438,2,FALSE),0)</f>
        <v>67</v>
      </c>
      <c r="E144" s="3">
        <f t="shared" si="2"/>
        <v>-0.1728395061728395</v>
      </c>
    </row>
    <row r="145" spans="1:5" x14ac:dyDescent="0.3">
      <c r="A145" s="10">
        <v>45039</v>
      </c>
      <c r="B145" s="4">
        <v>8212</v>
      </c>
      <c r="C145">
        <f>VLOOKUP(A145,profile_visits!A470:B1223,2,FALSE)</f>
        <v>327</v>
      </c>
      <c r="D145">
        <f>IFERROR(VLOOKUP(A145,new_followers!$A$1:$B$438,2,FALSE),0)</f>
        <v>78</v>
      </c>
      <c r="E145" s="3">
        <f t="shared" si="2"/>
        <v>0.16417910447761197</v>
      </c>
    </row>
    <row r="146" spans="1:5" x14ac:dyDescent="0.3">
      <c r="A146" s="10">
        <v>45040</v>
      </c>
      <c r="B146" s="4">
        <v>15545</v>
      </c>
      <c r="C146">
        <f>VLOOKUP(A146,profile_visits!A471:B1224,2,FALSE)</f>
        <v>465</v>
      </c>
      <c r="D146">
        <f>IFERROR(VLOOKUP(A146,new_followers!$A$1:$B$438,2,FALSE),0)</f>
        <v>87</v>
      </c>
      <c r="E146" s="3">
        <f t="shared" si="2"/>
        <v>0.11538461538461542</v>
      </c>
    </row>
    <row r="147" spans="1:5" x14ac:dyDescent="0.3">
      <c r="A147" s="10">
        <v>45041</v>
      </c>
      <c r="B147" s="4">
        <v>31035</v>
      </c>
      <c r="C147">
        <f>VLOOKUP(A147,profile_visits!A472:B1225,2,FALSE)</f>
        <v>866</v>
      </c>
      <c r="D147">
        <f>IFERROR(VLOOKUP(A147,new_followers!$A$1:$B$438,2,FALSE),0)</f>
        <v>91</v>
      </c>
      <c r="E147" s="3">
        <f t="shared" si="2"/>
        <v>4.5977011494252817E-2</v>
      </c>
    </row>
    <row r="148" spans="1:5" x14ac:dyDescent="0.3">
      <c r="A148" s="10">
        <v>45042</v>
      </c>
      <c r="B148" s="4">
        <v>32378</v>
      </c>
      <c r="C148">
        <f>VLOOKUP(A148,profile_visits!A473:B1226,2,FALSE)</f>
        <v>447</v>
      </c>
      <c r="D148">
        <f>IFERROR(VLOOKUP(A148,new_followers!$A$1:$B$438,2,FALSE),0)</f>
        <v>89</v>
      </c>
      <c r="E148" s="3">
        <f t="shared" si="2"/>
        <v>-2.1978021978022011E-2</v>
      </c>
    </row>
    <row r="149" spans="1:5" x14ac:dyDescent="0.3">
      <c r="A149" s="10">
        <v>45043</v>
      </c>
      <c r="B149" s="4">
        <v>31429</v>
      </c>
      <c r="C149">
        <f>VLOOKUP(A149,profile_visits!A474:B1227,2,FALSE)</f>
        <v>475</v>
      </c>
      <c r="D149">
        <f>IFERROR(VLOOKUP(A149,new_followers!$A$1:$B$438,2,FALSE),0)</f>
        <v>128</v>
      </c>
      <c r="E149" s="3">
        <f t="shared" si="2"/>
        <v>0.4382022471910112</v>
      </c>
    </row>
    <row r="150" spans="1:5" x14ac:dyDescent="0.3">
      <c r="A150" s="10">
        <v>45044</v>
      </c>
      <c r="B150" s="4">
        <v>20506</v>
      </c>
      <c r="C150">
        <f>VLOOKUP(A150,profile_visits!A475:B1228,2,FALSE)</f>
        <v>363</v>
      </c>
      <c r="D150">
        <f>IFERROR(VLOOKUP(A150,new_followers!$A$1:$B$438,2,FALSE),0)</f>
        <v>89</v>
      </c>
      <c r="E150" s="3">
        <f t="shared" si="2"/>
        <v>-0.3046875</v>
      </c>
    </row>
    <row r="151" spans="1:5" x14ac:dyDescent="0.3">
      <c r="A151" s="10">
        <v>45045</v>
      </c>
      <c r="B151" s="4">
        <v>13472</v>
      </c>
      <c r="C151">
        <f>VLOOKUP(A151,profile_visits!A476:B1229,2,FALSE)</f>
        <v>345</v>
      </c>
      <c r="D151">
        <f>IFERROR(VLOOKUP(A151,new_followers!$A$1:$B$438,2,FALSE),0)</f>
        <v>78</v>
      </c>
      <c r="E151" s="3">
        <f t="shared" si="2"/>
        <v>-0.1235955056179775</v>
      </c>
    </row>
    <row r="152" spans="1:5" x14ac:dyDescent="0.3">
      <c r="A152" s="10">
        <v>45046</v>
      </c>
      <c r="B152" s="4">
        <v>27194</v>
      </c>
      <c r="C152">
        <f>VLOOKUP(A152,profile_visits!A477:B1230,2,FALSE)</f>
        <v>671</v>
      </c>
      <c r="D152">
        <f>IFERROR(VLOOKUP(A152,new_followers!$A$1:$B$438,2,FALSE),0)</f>
        <v>59</v>
      </c>
      <c r="E152" s="3">
        <f t="shared" si="2"/>
        <v>-0.24358974358974361</v>
      </c>
    </row>
    <row r="153" spans="1:5" x14ac:dyDescent="0.3">
      <c r="A153" s="10">
        <v>45047</v>
      </c>
      <c r="B153" s="4">
        <v>34448</v>
      </c>
      <c r="C153">
        <f>VLOOKUP(A153,profile_visits!A478:B1231,2,FALSE)</f>
        <v>627</v>
      </c>
      <c r="D153">
        <f>IFERROR(VLOOKUP(A153,new_followers!$A$1:$B$438,2,FALSE),0)</f>
        <v>119</v>
      </c>
      <c r="E153" s="3">
        <f t="shared" si="2"/>
        <v>1.0169491525423728</v>
      </c>
    </row>
    <row r="154" spans="1:5" x14ac:dyDescent="0.3">
      <c r="A154" s="10">
        <v>45048</v>
      </c>
      <c r="B154" s="4">
        <v>36602</v>
      </c>
      <c r="C154">
        <f>VLOOKUP(A154,profile_visits!A479:B1232,2,FALSE)</f>
        <v>578</v>
      </c>
      <c r="D154">
        <f>IFERROR(VLOOKUP(A154,new_followers!$A$1:$B$438,2,FALSE),0)</f>
        <v>88</v>
      </c>
      <c r="E154" s="3">
        <f t="shared" si="2"/>
        <v>-0.26050420168067223</v>
      </c>
    </row>
    <row r="155" spans="1:5" x14ac:dyDescent="0.3">
      <c r="A155" s="10">
        <v>45049</v>
      </c>
      <c r="B155" s="4">
        <v>38631</v>
      </c>
      <c r="C155">
        <f>VLOOKUP(A155,profile_visits!A480:B1233,2,FALSE)</f>
        <v>756</v>
      </c>
      <c r="D155">
        <f>IFERROR(VLOOKUP(A155,new_followers!$A$1:$B$438,2,FALSE),0)</f>
        <v>96</v>
      </c>
      <c r="E155" s="3">
        <f t="shared" si="2"/>
        <v>9.0909090909090828E-2</v>
      </c>
    </row>
    <row r="156" spans="1:5" x14ac:dyDescent="0.3">
      <c r="A156" s="10">
        <v>45050</v>
      </c>
      <c r="B156" s="4">
        <v>33286</v>
      </c>
      <c r="C156">
        <f>VLOOKUP(A156,profile_visits!A481:B1234,2,FALSE)</f>
        <v>662</v>
      </c>
      <c r="D156">
        <f>IFERROR(VLOOKUP(A156,new_followers!$A$1:$B$438,2,FALSE),0)</f>
        <v>115</v>
      </c>
      <c r="E156" s="3">
        <f t="shared" si="2"/>
        <v>0.19791666666666674</v>
      </c>
    </row>
    <row r="157" spans="1:5" x14ac:dyDescent="0.3">
      <c r="A157" s="10">
        <v>45051</v>
      </c>
      <c r="B157" s="4">
        <v>30533</v>
      </c>
      <c r="C157">
        <f>VLOOKUP(A157,profile_visits!A482:B1235,2,FALSE)</f>
        <v>697</v>
      </c>
      <c r="D157">
        <f>IFERROR(VLOOKUP(A157,new_followers!$A$1:$B$438,2,FALSE),0)</f>
        <v>177</v>
      </c>
      <c r="E157" s="3">
        <f t="shared" si="2"/>
        <v>0.53913043478260869</v>
      </c>
    </row>
    <row r="158" spans="1:5" x14ac:dyDescent="0.3">
      <c r="A158" s="10">
        <v>45052</v>
      </c>
      <c r="B158" s="4">
        <v>30105</v>
      </c>
      <c r="C158">
        <f>VLOOKUP(A158,profile_visits!A483:B1236,2,FALSE)</f>
        <v>686</v>
      </c>
      <c r="D158">
        <f>IFERROR(VLOOKUP(A158,new_followers!$A$1:$B$438,2,FALSE),0)</f>
        <v>191</v>
      </c>
      <c r="E158" s="3">
        <f t="shared" si="2"/>
        <v>7.909604519774005E-2</v>
      </c>
    </row>
    <row r="159" spans="1:5" x14ac:dyDescent="0.3">
      <c r="A159" s="10">
        <v>45053</v>
      </c>
      <c r="B159" s="4">
        <v>52220</v>
      </c>
      <c r="C159">
        <f>VLOOKUP(A159,profile_visits!A484:B1237,2,FALSE)</f>
        <v>879</v>
      </c>
      <c r="D159">
        <f>IFERROR(VLOOKUP(A159,new_followers!$A$1:$B$438,2,FALSE),0)</f>
        <v>216</v>
      </c>
      <c r="E159" s="3">
        <f t="shared" si="2"/>
        <v>0.13089005235602102</v>
      </c>
    </row>
    <row r="160" spans="1:5" x14ac:dyDescent="0.3">
      <c r="A160" s="10">
        <v>45054</v>
      </c>
      <c r="B160" s="4">
        <v>44324</v>
      </c>
      <c r="C160">
        <f>VLOOKUP(A160,profile_visits!A485:B1238,2,FALSE)</f>
        <v>780</v>
      </c>
      <c r="D160">
        <f>IFERROR(VLOOKUP(A160,new_followers!$A$1:$B$438,2,FALSE),0)</f>
        <v>183</v>
      </c>
      <c r="E160" s="3">
        <f t="shared" si="2"/>
        <v>-0.15277777777777779</v>
      </c>
    </row>
    <row r="161" spans="1:5" x14ac:dyDescent="0.3">
      <c r="A161" s="10">
        <v>45055</v>
      </c>
      <c r="B161" s="4">
        <v>33778</v>
      </c>
      <c r="C161">
        <f>VLOOKUP(A161,profile_visits!A486:B1239,2,FALSE)</f>
        <v>642</v>
      </c>
      <c r="D161">
        <f>IFERROR(VLOOKUP(A161,new_followers!$A$1:$B$438,2,FALSE),0)</f>
        <v>198</v>
      </c>
      <c r="E161" s="3">
        <f t="shared" si="2"/>
        <v>8.1967213114754189E-2</v>
      </c>
    </row>
    <row r="162" spans="1:5" x14ac:dyDescent="0.3">
      <c r="A162" s="10">
        <v>45056</v>
      </c>
      <c r="B162" s="4">
        <v>56328</v>
      </c>
      <c r="C162">
        <f>VLOOKUP(A162,profile_visits!A487:B1240,2,FALSE)</f>
        <v>1007</v>
      </c>
      <c r="D162">
        <f>IFERROR(VLOOKUP(A162,new_followers!$A$1:$B$438,2,FALSE),0)</f>
        <v>236</v>
      </c>
      <c r="E162" s="3">
        <f t="shared" si="2"/>
        <v>0.19191919191919182</v>
      </c>
    </row>
    <row r="163" spans="1:5" x14ac:dyDescent="0.3">
      <c r="A163" s="10">
        <v>45057</v>
      </c>
      <c r="B163" s="4">
        <v>71004</v>
      </c>
      <c r="C163">
        <f>VLOOKUP(A163,profile_visits!A488:B1241,2,FALSE)</f>
        <v>1349</v>
      </c>
      <c r="D163">
        <f>IFERROR(VLOOKUP(A163,new_followers!$A$1:$B$438,2,FALSE),0)</f>
        <v>329</v>
      </c>
      <c r="E163" s="3">
        <f t="shared" si="2"/>
        <v>0.39406779661016955</v>
      </c>
    </row>
    <row r="164" spans="1:5" x14ac:dyDescent="0.3">
      <c r="A164" s="10">
        <v>45058</v>
      </c>
      <c r="B164" s="4">
        <v>122326</v>
      </c>
      <c r="C164">
        <f>VLOOKUP(A164,profile_visits!A489:B1242,2,FALSE)</f>
        <v>1884</v>
      </c>
      <c r="D164">
        <f>IFERROR(VLOOKUP(A164,new_followers!$A$1:$B$438,2,FALSE),0)</f>
        <v>470</v>
      </c>
      <c r="E164" s="3">
        <f t="shared" si="2"/>
        <v>0.4285714285714286</v>
      </c>
    </row>
    <row r="165" spans="1:5" x14ac:dyDescent="0.3">
      <c r="A165" s="10">
        <v>45059</v>
      </c>
      <c r="B165" s="4">
        <v>136843</v>
      </c>
      <c r="C165">
        <f>VLOOKUP(A165,profile_visits!A490:B1243,2,FALSE)</f>
        <v>1806</v>
      </c>
      <c r="D165">
        <f>IFERROR(VLOOKUP(A165,new_followers!$A$1:$B$438,2,FALSE),0)</f>
        <v>637</v>
      </c>
      <c r="E165" s="3">
        <f t="shared" si="2"/>
        <v>0.35531914893617023</v>
      </c>
    </row>
    <row r="166" spans="1:5" x14ac:dyDescent="0.3">
      <c r="A166" s="10">
        <v>45060</v>
      </c>
      <c r="B166" s="4">
        <v>111135</v>
      </c>
      <c r="C166">
        <f>VLOOKUP(A166,profile_visits!A491:B1244,2,FALSE)</f>
        <v>1815</v>
      </c>
      <c r="D166">
        <f>IFERROR(VLOOKUP(A166,new_followers!$A$1:$B$438,2,FALSE),0)</f>
        <v>554</v>
      </c>
      <c r="E166" s="3">
        <f t="shared" si="2"/>
        <v>-0.13029827315541598</v>
      </c>
    </row>
    <row r="167" spans="1:5" x14ac:dyDescent="0.3">
      <c r="A167" s="10">
        <v>45061</v>
      </c>
      <c r="B167" s="4">
        <v>113277</v>
      </c>
      <c r="C167">
        <f>VLOOKUP(A167,profile_visits!A492:B1245,2,FALSE)</f>
        <v>2736</v>
      </c>
      <c r="D167">
        <f>IFERROR(VLOOKUP(A167,new_followers!$A$1:$B$438,2,FALSE),0)</f>
        <v>741</v>
      </c>
      <c r="E167" s="3">
        <f t="shared" si="2"/>
        <v>0.33754512635379053</v>
      </c>
    </row>
    <row r="168" spans="1:5" x14ac:dyDescent="0.3">
      <c r="A168" s="10">
        <v>45062</v>
      </c>
      <c r="B168" s="4">
        <v>145184</v>
      </c>
      <c r="C168">
        <f>VLOOKUP(A168,profile_visits!A493:B1246,2,FALSE)</f>
        <v>3521</v>
      </c>
      <c r="D168">
        <f>IFERROR(VLOOKUP(A168,new_followers!$A$1:$B$438,2,FALSE),0)</f>
        <v>1026</v>
      </c>
      <c r="E168" s="3">
        <f t="shared" si="2"/>
        <v>0.38461538461538458</v>
      </c>
    </row>
    <row r="169" spans="1:5" x14ac:dyDescent="0.3">
      <c r="A169" s="10">
        <v>45063</v>
      </c>
      <c r="B169" s="4">
        <v>149297</v>
      </c>
      <c r="C169">
        <f>VLOOKUP(A169,profile_visits!A494:B1247,2,FALSE)</f>
        <v>6819</v>
      </c>
      <c r="D169">
        <f>IFERROR(VLOOKUP(A169,new_followers!$A$1:$B$438,2,FALSE),0)</f>
        <v>1006</v>
      </c>
      <c r="E169" s="3">
        <f t="shared" si="2"/>
        <v>-1.9493177387914229E-2</v>
      </c>
    </row>
    <row r="170" spans="1:5" x14ac:dyDescent="0.3">
      <c r="A170" s="10">
        <v>45064</v>
      </c>
      <c r="B170" s="4">
        <v>111666</v>
      </c>
      <c r="C170">
        <f>VLOOKUP(A170,profile_visits!A495:B1248,2,FALSE)</f>
        <v>2498</v>
      </c>
      <c r="D170">
        <f>IFERROR(VLOOKUP(A170,new_followers!$A$1:$B$438,2,FALSE),0)</f>
        <v>714</v>
      </c>
      <c r="E170" s="3">
        <f t="shared" si="2"/>
        <v>-0.29025844930417499</v>
      </c>
    </row>
    <row r="171" spans="1:5" x14ac:dyDescent="0.3">
      <c r="A171" s="10">
        <v>45065</v>
      </c>
      <c r="B171" s="4">
        <v>89277</v>
      </c>
      <c r="C171">
        <f>VLOOKUP(A171,profile_visits!A496:B1249,2,FALSE)</f>
        <v>1856</v>
      </c>
      <c r="D171">
        <f>IFERROR(VLOOKUP(A171,new_followers!$A$1:$B$438,2,FALSE),0)</f>
        <v>583</v>
      </c>
      <c r="E171" s="3">
        <f t="shared" si="2"/>
        <v>-0.18347338935574231</v>
      </c>
    </row>
    <row r="172" spans="1:5" x14ac:dyDescent="0.3">
      <c r="A172" s="10">
        <v>45066</v>
      </c>
      <c r="B172" s="4">
        <v>88908</v>
      </c>
      <c r="C172">
        <f>VLOOKUP(A172,profile_visits!A497:B1250,2,FALSE)</f>
        <v>1891</v>
      </c>
      <c r="D172">
        <f>IFERROR(VLOOKUP(A172,new_followers!$A$1:$B$438,2,FALSE),0)</f>
        <v>574</v>
      </c>
      <c r="E172" s="3">
        <f t="shared" si="2"/>
        <v>-1.5437392795883409E-2</v>
      </c>
    </row>
    <row r="173" spans="1:5" x14ac:dyDescent="0.3">
      <c r="A173" s="10">
        <v>45067</v>
      </c>
      <c r="B173" s="4">
        <v>77750</v>
      </c>
      <c r="C173">
        <f>VLOOKUP(A173,profile_visits!A498:B1251,2,FALSE)</f>
        <v>1635</v>
      </c>
      <c r="D173">
        <f>IFERROR(VLOOKUP(A173,new_followers!$A$1:$B$438,2,FALSE),0)</f>
        <v>425</v>
      </c>
      <c r="E173" s="3">
        <f t="shared" si="2"/>
        <v>-0.25958188153310102</v>
      </c>
    </row>
    <row r="174" spans="1:5" x14ac:dyDescent="0.3">
      <c r="A174" s="10">
        <v>45068</v>
      </c>
      <c r="B174" s="4">
        <v>61852</v>
      </c>
      <c r="C174">
        <f>VLOOKUP(A174,profile_visits!A499:B1252,2,FALSE)</f>
        <v>1514</v>
      </c>
      <c r="D174">
        <f>IFERROR(VLOOKUP(A174,new_followers!$A$1:$B$438,2,FALSE),0)</f>
        <v>417</v>
      </c>
      <c r="E174" s="3">
        <f t="shared" si="2"/>
        <v>-1.8823529411764683E-2</v>
      </c>
    </row>
    <row r="175" spans="1:5" x14ac:dyDescent="0.3">
      <c r="A175" s="10">
        <v>45069</v>
      </c>
      <c r="B175" s="4">
        <v>86286</v>
      </c>
      <c r="C175">
        <f>VLOOKUP(A175,profile_visits!A500:B1253,2,FALSE)</f>
        <v>1832</v>
      </c>
      <c r="D175">
        <f>IFERROR(VLOOKUP(A175,new_followers!$A$1:$B$438,2,FALSE),0)</f>
        <v>431</v>
      </c>
      <c r="E175" s="3">
        <f t="shared" si="2"/>
        <v>3.3573141486810565E-2</v>
      </c>
    </row>
    <row r="176" spans="1:5" x14ac:dyDescent="0.3">
      <c r="A176" s="10">
        <v>45070</v>
      </c>
      <c r="B176" s="4">
        <v>72052</v>
      </c>
      <c r="C176">
        <f>VLOOKUP(A176,profile_visits!A501:B1254,2,FALSE)</f>
        <v>1522</v>
      </c>
      <c r="D176">
        <f>IFERROR(VLOOKUP(A176,new_followers!$A$1:$B$438,2,FALSE),0)</f>
        <v>381</v>
      </c>
      <c r="E176" s="3">
        <f t="shared" si="2"/>
        <v>-0.11600928074245942</v>
      </c>
    </row>
    <row r="177" spans="1:5" x14ac:dyDescent="0.3">
      <c r="A177" s="10">
        <v>45071</v>
      </c>
      <c r="B177" s="4">
        <v>65697</v>
      </c>
      <c r="C177">
        <f>VLOOKUP(A177,profile_visits!A502:B1255,2,FALSE)</f>
        <v>1755</v>
      </c>
      <c r="D177">
        <f>IFERROR(VLOOKUP(A177,new_followers!$A$1:$B$438,2,FALSE),0)</f>
        <v>330</v>
      </c>
      <c r="E177" s="3">
        <f t="shared" si="2"/>
        <v>-0.13385826771653542</v>
      </c>
    </row>
    <row r="178" spans="1:5" x14ac:dyDescent="0.3">
      <c r="A178" s="10">
        <v>45072</v>
      </c>
      <c r="B178" s="4">
        <v>55178</v>
      </c>
      <c r="C178">
        <f>VLOOKUP(A178,profile_visits!A503:B1256,2,FALSE)</f>
        <v>1412</v>
      </c>
      <c r="D178">
        <f>IFERROR(VLOOKUP(A178,new_followers!$A$1:$B$438,2,FALSE),0)</f>
        <v>258</v>
      </c>
      <c r="E178" s="3">
        <f t="shared" si="2"/>
        <v>-0.21818181818181814</v>
      </c>
    </row>
    <row r="179" spans="1:5" x14ac:dyDescent="0.3">
      <c r="A179" s="10">
        <v>45073</v>
      </c>
      <c r="B179" s="4">
        <v>57814</v>
      </c>
      <c r="C179">
        <f>VLOOKUP(A179,profile_visits!A504:B1257,2,FALSE)</f>
        <v>1362</v>
      </c>
      <c r="D179">
        <f>IFERROR(VLOOKUP(A179,new_followers!$A$1:$B$438,2,FALSE),0)</f>
        <v>258</v>
      </c>
      <c r="E179" s="3">
        <f t="shared" si="2"/>
        <v>0</v>
      </c>
    </row>
    <row r="180" spans="1:5" x14ac:dyDescent="0.3">
      <c r="A180" s="10">
        <v>45074</v>
      </c>
      <c r="B180" s="4">
        <v>57986</v>
      </c>
      <c r="C180">
        <f>VLOOKUP(A180,profile_visits!A505:B1258,2,FALSE)</f>
        <v>1370</v>
      </c>
      <c r="D180">
        <f>IFERROR(VLOOKUP(A180,new_followers!$A$1:$B$438,2,FALSE),0)</f>
        <v>309</v>
      </c>
      <c r="E180" s="3">
        <f t="shared" si="2"/>
        <v>0.19767441860465107</v>
      </c>
    </row>
    <row r="181" spans="1:5" x14ac:dyDescent="0.3">
      <c r="A181" s="10">
        <v>45075</v>
      </c>
      <c r="B181" s="4">
        <v>61982</v>
      </c>
      <c r="C181">
        <f>VLOOKUP(A181,profile_visits!A506:B1259,2,FALSE)</f>
        <v>1417</v>
      </c>
      <c r="D181">
        <f>IFERROR(VLOOKUP(A181,new_followers!$A$1:$B$438,2,FALSE),0)</f>
        <v>417</v>
      </c>
      <c r="E181" s="3">
        <f t="shared" si="2"/>
        <v>0.34951456310679618</v>
      </c>
    </row>
    <row r="182" spans="1:5" x14ac:dyDescent="0.3">
      <c r="A182" s="10">
        <v>45076</v>
      </c>
      <c r="B182" s="4">
        <v>65789</v>
      </c>
      <c r="C182">
        <f>VLOOKUP(A182,profile_visits!A507:B1260,2,FALSE)</f>
        <v>1513</v>
      </c>
      <c r="D182">
        <f>IFERROR(VLOOKUP(A182,new_followers!$A$1:$B$438,2,FALSE),0)</f>
        <v>489</v>
      </c>
      <c r="E182" s="3">
        <f t="shared" si="2"/>
        <v>0.17266187050359716</v>
      </c>
    </row>
    <row r="183" spans="1:5" x14ac:dyDescent="0.3">
      <c r="A183" s="10">
        <v>45077</v>
      </c>
      <c r="B183" s="4">
        <v>62652</v>
      </c>
      <c r="C183">
        <f>VLOOKUP(A183,profile_visits!A508:B1261,2,FALSE)</f>
        <v>1424</v>
      </c>
      <c r="D183">
        <f>IFERROR(VLOOKUP(A183,new_followers!$A$1:$B$438,2,FALSE),0)</f>
        <v>427</v>
      </c>
      <c r="E183" s="3">
        <f t="shared" si="2"/>
        <v>-0.12678936605316971</v>
      </c>
    </row>
    <row r="184" spans="1:5" x14ac:dyDescent="0.3">
      <c r="A184" s="10">
        <v>45078</v>
      </c>
      <c r="B184" s="4">
        <v>55588</v>
      </c>
      <c r="C184">
        <f>VLOOKUP(A184,profile_visits!A509:B1262,2,FALSE)</f>
        <v>1282</v>
      </c>
      <c r="D184">
        <f>IFERROR(VLOOKUP(A184,new_followers!$A$1:$B$438,2,FALSE),0)</f>
        <v>353</v>
      </c>
      <c r="E184" s="3">
        <f t="shared" si="2"/>
        <v>-0.17330210772833721</v>
      </c>
    </row>
    <row r="185" spans="1:5" x14ac:dyDescent="0.3">
      <c r="A185" s="10">
        <v>45079</v>
      </c>
      <c r="B185" s="4">
        <v>76732</v>
      </c>
      <c r="C185">
        <f>VLOOKUP(A185,profile_visits!A510:B1263,2,FALSE)</f>
        <v>2708</v>
      </c>
      <c r="D185">
        <f>IFERROR(VLOOKUP(A185,new_followers!$A$1:$B$438,2,FALSE),0)</f>
        <v>410</v>
      </c>
      <c r="E185" s="3">
        <f t="shared" si="2"/>
        <v>0.16147308781869696</v>
      </c>
    </row>
    <row r="186" spans="1:5" x14ac:dyDescent="0.3">
      <c r="A186" s="10">
        <v>45080</v>
      </c>
      <c r="B186" s="4">
        <v>68820</v>
      </c>
      <c r="C186">
        <f>VLOOKUP(A186,profile_visits!A511:B1264,2,FALSE)</f>
        <v>1904</v>
      </c>
      <c r="D186">
        <f>IFERROR(VLOOKUP(A186,new_followers!$A$1:$B$438,2,FALSE),0)</f>
        <v>481</v>
      </c>
      <c r="E186" s="3">
        <f t="shared" si="2"/>
        <v>0.173170731707317</v>
      </c>
    </row>
    <row r="187" spans="1:5" x14ac:dyDescent="0.3">
      <c r="A187" s="10">
        <v>45081</v>
      </c>
      <c r="B187" s="4">
        <v>47200</v>
      </c>
      <c r="C187">
        <f>VLOOKUP(A187,profile_visits!A512:B1265,2,FALSE)</f>
        <v>1537</v>
      </c>
      <c r="D187">
        <f>IFERROR(VLOOKUP(A187,new_followers!$A$1:$B$438,2,FALSE),0)</f>
        <v>389</v>
      </c>
      <c r="E187" s="3">
        <f t="shared" si="2"/>
        <v>-0.19126819126819128</v>
      </c>
    </row>
    <row r="188" spans="1:5" x14ac:dyDescent="0.3">
      <c r="A188" s="10">
        <v>45082</v>
      </c>
      <c r="B188" s="4">
        <v>67243</v>
      </c>
      <c r="C188">
        <f>VLOOKUP(A188,profile_visits!A513:B1266,2,FALSE)</f>
        <v>2002</v>
      </c>
      <c r="D188">
        <f>IFERROR(VLOOKUP(A188,new_followers!$A$1:$B$438,2,FALSE),0)</f>
        <v>452</v>
      </c>
      <c r="E188" s="3">
        <f t="shared" si="2"/>
        <v>0.16195372750642667</v>
      </c>
    </row>
    <row r="189" spans="1:5" x14ac:dyDescent="0.3">
      <c r="A189" s="10">
        <v>45083</v>
      </c>
      <c r="B189" s="4">
        <v>85915</v>
      </c>
      <c r="C189">
        <f>VLOOKUP(A189,profile_visits!A514:B1267,2,FALSE)</f>
        <v>2197</v>
      </c>
      <c r="D189">
        <f>IFERROR(VLOOKUP(A189,new_followers!$A$1:$B$438,2,FALSE),0)</f>
        <v>602</v>
      </c>
      <c r="E189" s="3">
        <f t="shared" si="2"/>
        <v>0.33185840707964598</v>
      </c>
    </row>
    <row r="190" spans="1:5" x14ac:dyDescent="0.3">
      <c r="A190" s="10">
        <v>45084</v>
      </c>
      <c r="B190" s="4">
        <v>64532</v>
      </c>
      <c r="C190">
        <f>VLOOKUP(A190,profile_visits!A515:B1268,2,FALSE)</f>
        <v>1487</v>
      </c>
      <c r="D190">
        <f>IFERROR(VLOOKUP(A190,new_followers!$A$1:$B$438,2,FALSE),0)</f>
        <v>390</v>
      </c>
      <c r="E190" s="3">
        <f t="shared" si="2"/>
        <v>-0.35215946843853818</v>
      </c>
    </row>
    <row r="191" spans="1:5" x14ac:dyDescent="0.3">
      <c r="A191" s="10">
        <v>45085</v>
      </c>
      <c r="B191" s="4">
        <v>50737</v>
      </c>
      <c r="C191">
        <f>VLOOKUP(A191,profile_visits!A516:B1269,2,FALSE)</f>
        <v>1351</v>
      </c>
      <c r="D191">
        <f>IFERROR(VLOOKUP(A191,new_followers!$A$1:$B$438,2,FALSE),0)</f>
        <v>423</v>
      </c>
      <c r="E191" s="3">
        <f t="shared" si="2"/>
        <v>8.4615384615384537E-2</v>
      </c>
    </row>
    <row r="192" spans="1:5" x14ac:dyDescent="0.3">
      <c r="A192" s="10">
        <v>45086</v>
      </c>
      <c r="B192" s="4">
        <v>39000</v>
      </c>
      <c r="C192">
        <f>VLOOKUP(A192,profile_visits!A517:B1270,2,FALSE)</f>
        <v>965</v>
      </c>
      <c r="D192">
        <f>IFERROR(VLOOKUP(A192,new_followers!$A$1:$B$438,2,FALSE),0)</f>
        <v>335</v>
      </c>
      <c r="E192" s="3">
        <f t="shared" si="2"/>
        <v>-0.20803782505910162</v>
      </c>
    </row>
    <row r="193" spans="1:5" x14ac:dyDescent="0.3">
      <c r="A193" s="10">
        <v>45087</v>
      </c>
      <c r="B193" s="4">
        <v>34812</v>
      </c>
      <c r="C193">
        <f>VLOOKUP(A193,profile_visits!A518:B1271,2,FALSE)</f>
        <v>1063</v>
      </c>
      <c r="D193">
        <f>IFERROR(VLOOKUP(A193,new_followers!$A$1:$B$438,2,FALSE),0)</f>
        <v>233</v>
      </c>
      <c r="E193" s="3">
        <f t="shared" si="2"/>
        <v>-0.30447761194029854</v>
      </c>
    </row>
    <row r="194" spans="1:5" x14ac:dyDescent="0.3">
      <c r="A194" s="10">
        <v>45088</v>
      </c>
      <c r="B194" s="4">
        <v>30806</v>
      </c>
      <c r="C194">
        <f>VLOOKUP(A194,profile_visits!A519:B1272,2,FALSE)</f>
        <v>875</v>
      </c>
      <c r="D194">
        <f>IFERROR(VLOOKUP(A194,new_followers!$A$1:$B$438,2,FALSE),0)</f>
        <v>265</v>
      </c>
      <c r="E194" s="3">
        <f t="shared" si="2"/>
        <v>0.13733905579399153</v>
      </c>
    </row>
    <row r="195" spans="1:5" x14ac:dyDescent="0.3">
      <c r="A195" s="10">
        <v>45089</v>
      </c>
      <c r="B195" s="4">
        <v>45574</v>
      </c>
      <c r="C195">
        <f>VLOOKUP(A195,profile_visits!A520:B1273,2,FALSE)</f>
        <v>1061</v>
      </c>
      <c r="D195">
        <f>IFERROR(VLOOKUP(A195,new_followers!$A$1:$B$438,2,FALSE),0)</f>
        <v>310</v>
      </c>
      <c r="E195" s="3">
        <f t="shared" si="2"/>
        <v>0.16981132075471694</v>
      </c>
    </row>
    <row r="196" spans="1:5" x14ac:dyDescent="0.3">
      <c r="A196" s="10">
        <v>45090</v>
      </c>
      <c r="B196" s="4">
        <v>43369</v>
      </c>
      <c r="C196">
        <f>VLOOKUP(A196,profile_visits!A521:B1274,2,FALSE)</f>
        <v>1077</v>
      </c>
      <c r="D196">
        <f>IFERROR(VLOOKUP(A196,new_followers!$A$1:$B$438,2,FALSE),0)</f>
        <v>244</v>
      </c>
      <c r="E196" s="3">
        <f t="shared" ref="E196:E259" si="3">D196/D195-1</f>
        <v>-0.2129032258064516</v>
      </c>
    </row>
    <row r="197" spans="1:5" x14ac:dyDescent="0.3">
      <c r="A197" s="10">
        <v>45091</v>
      </c>
      <c r="B197" s="4">
        <v>33570</v>
      </c>
      <c r="C197">
        <f>VLOOKUP(A197,profile_visits!A522:B1275,2,FALSE)</f>
        <v>895</v>
      </c>
      <c r="D197">
        <f>IFERROR(VLOOKUP(A197,new_followers!$A$1:$B$438,2,FALSE),0)</f>
        <v>258</v>
      </c>
      <c r="E197" s="3">
        <f t="shared" si="3"/>
        <v>5.7377049180327822E-2</v>
      </c>
    </row>
    <row r="198" spans="1:5" x14ac:dyDescent="0.3">
      <c r="A198" s="10">
        <v>45092</v>
      </c>
      <c r="B198" s="4">
        <v>25482</v>
      </c>
      <c r="C198">
        <f>VLOOKUP(A198,profile_visits!A523:B1276,2,FALSE)</f>
        <v>797</v>
      </c>
      <c r="D198">
        <f>IFERROR(VLOOKUP(A198,new_followers!$A$1:$B$438,2,FALSE),0)</f>
        <v>273</v>
      </c>
      <c r="E198" s="3">
        <f t="shared" si="3"/>
        <v>5.8139534883721034E-2</v>
      </c>
    </row>
    <row r="199" spans="1:5" x14ac:dyDescent="0.3">
      <c r="A199" s="10">
        <v>45093</v>
      </c>
      <c r="B199" s="4">
        <v>21212</v>
      </c>
      <c r="C199">
        <f>VLOOKUP(A199,profile_visits!A524:B1277,2,FALSE)</f>
        <v>718</v>
      </c>
      <c r="D199">
        <f>IFERROR(VLOOKUP(A199,new_followers!$A$1:$B$438,2,FALSE),0)</f>
        <v>274</v>
      </c>
      <c r="E199" s="3">
        <f t="shared" si="3"/>
        <v>3.66300366300365E-3</v>
      </c>
    </row>
    <row r="200" spans="1:5" x14ac:dyDescent="0.3">
      <c r="A200" s="10">
        <v>45094</v>
      </c>
      <c r="B200" s="4">
        <v>20688</v>
      </c>
      <c r="C200">
        <f>VLOOKUP(A200,profile_visits!A525:B1278,2,FALSE)</f>
        <v>794</v>
      </c>
      <c r="D200">
        <f>IFERROR(VLOOKUP(A200,new_followers!$A$1:$B$438,2,FALSE),0)</f>
        <v>255</v>
      </c>
      <c r="E200" s="3">
        <f t="shared" si="3"/>
        <v>-6.9343065693430628E-2</v>
      </c>
    </row>
    <row r="201" spans="1:5" x14ac:dyDescent="0.3">
      <c r="A201" s="10">
        <v>45095</v>
      </c>
      <c r="B201" s="4">
        <v>17429</v>
      </c>
      <c r="C201">
        <f>VLOOKUP(A201,profile_visits!A526:B1279,2,FALSE)</f>
        <v>619</v>
      </c>
      <c r="D201">
        <f>IFERROR(VLOOKUP(A201,new_followers!$A$1:$B$438,2,FALSE),0)</f>
        <v>217</v>
      </c>
      <c r="E201" s="3">
        <f t="shared" si="3"/>
        <v>-0.14901960784313728</v>
      </c>
    </row>
    <row r="202" spans="1:5" x14ac:dyDescent="0.3">
      <c r="A202" s="10">
        <v>45096</v>
      </c>
      <c r="B202" s="4">
        <v>29480</v>
      </c>
      <c r="C202">
        <f>VLOOKUP(A202,profile_visits!A527:B1280,2,FALSE)</f>
        <v>910</v>
      </c>
      <c r="D202">
        <f>IFERROR(VLOOKUP(A202,new_followers!$A$1:$B$438,2,FALSE),0)</f>
        <v>264</v>
      </c>
      <c r="E202" s="3">
        <f t="shared" si="3"/>
        <v>0.21658986175115214</v>
      </c>
    </row>
    <row r="203" spans="1:5" x14ac:dyDescent="0.3">
      <c r="A203" s="10">
        <v>45097</v>
      </c>
      <c r="B203" s="4">
        <v>25027</v>
      </c>
      <c r="C203">
        <f>VLOOKUP(A203,profile_visits!A528:B1281,2,FALSE)</f>
        <v>835</v>
      </c>
      <c r="D203">
        <f>IFERROR(VLOOKUP(A203,new_followers!$A$1:$B$438,2,FALSE),0)</f>
        <v>258</v>
      </c>
      <c r="E203" s="3">
        <f t="shared" si="3"/>
        <v>-2.2727272727272707E-2</v>
      </c>
    </row>
    <row r="204" spans="1:5" x14ac:dyDescent="0.3">
      <c r="A204" s="10">
        <v>45098</v>
      </c>
      <c r="B204" s="4">
        <v>24432</v>
      </c>
      <c r="C204">
        <f>VLOOKUP(A204,profile_visits!A529:B1282,2,FALSE)</f>
        <v>662</v>
      </c>
      <c r="D204">
        <f>IFERROR(VLOOKUP(A204,new_followers!$A$1:$B$438,2,FALSE),0)</f>
        <v>186</v>
      </c>
      <c r="E204" s="3">
        <f t="shared" si="3"/>
        <v>-0.27906976744186052</v>
      </c>
    </row>
    <row r="205" spans="1:5" x14ac:dyDescent="0.3">
      <c r="A205" s="10">
        <v>45099</v>
      </c>
      <c r="B205" s="4">
        <v>29089</v>
      </c>
      <c r="C205">
        <f>VLOOKUP(A205,profile_visits!A530:B1283,2,FALSE)</f>
        <v>749</v>
      </c>
      <c r="D205">
        <f>IFERROR(VLOOKUP(A205,new_followers!$A$1:$B$438,2,FALSE),0)</f>
        <v>244</v>
      </c>
      <c r="E205" s="3">
        <f t="shared" si="3"/>
        <v>0.31182795698924726</v>
      </c>
    </row>
    <row r="206" spans="1:5" x14ac:dyDescent="0.3">
      <c r="A206" s="10">
        <v>45100</v>
      </c>
      <c r="B206" s="4">
        <v>54387</v>
      </c>
      <c r="C206">
        <f>VLOOKUP(A206,profile_visits!A531:B1284,2,FALSE)</f>
        <v>1197</v>
      </c>
      <c r="D206">
        <f>IFERROR(VLOOKUP(A206,new_followers!$A$1:$B$438,2,FALSE),0)</f>
        <v>257</v>
      </c>
      <c r="E206" s="3">
        <f t="shared" si="3"/>
        <v>5.3278688524590168E-2</v>
      </c>
    </row>
    <row r="207" spans="1:5" x14ac:dyDescent="0.3">
      <c r="A207" s="10">
        <v>45101</v>
      </c>
      <c r="B207" s="4">
        <v>36281</v>
      </c>
      <c r="C207">
        <f>VLOOKUP(A207,profile_visits!A532:B1285,2,FALSE)</f>
        <v>1156</v>
      </c>
      <c r="D207">
        <f>IFERROR(VLOOKUP(A207,new_followers!$A$1:$B$438,2,FALSE),0)</f>
        <v>240</v>
      </c>
      <c r="E207" s="3">
        <f t="shared" si="3"/>
        <v>-6.6147859922178975E-2</v>
      </c>
    </row>
    <row r="208" spans="1:5" x14ac:dyDescent="0.3">
      <c r="A208" s="10">
        <v>45102</v>
      </c>
      <c r="B208" s="4">
        <v>40275</v>
      </c>
      <c r="C208">
        <f>VLOOKUP(A208,profile_visits!A533:B1286,2,FALSE)</f>
        <v>1152</v>
      </c>
      <c r="D208">
        <f>IFERROR(VLOOKUP(A208,new_followers!$A$1:$B$438,2,FALSE),0)</f>
        <v>291</v>
      </c>
      <c r="E208" s="3">
        <f t="shared" si="3"/>
        <v>0.21249999999999991</v>
      </c>
    </row>
    <row r="209" spans="1:5" x14ac:dyDescent="0.3">
      <c r="A209" s="10">
        <v>45103</v>
      </c>
      <c r="B209" s="4">
        <v>28641</v>
      </c>
      <c r="C209">
        <f>VLOOKUP(A209,profile_visits!A534:B1287,2,FALSE)</f>
        <v>739</v>
      </c>
      <c r="D209">
        <f>IFERROR(VLOOKUP(A209,new_followers!$A$1:$B$438,2,FALSE),0)</f>
        <v>190</v>
      </c>
      <c r="E209" s="3">
        <f t="shared" si="3"/>
        <v>-0.34707903780068727</v>
      </c>
    </row>
    <row r="210" spans="1:5" x14ac:dyDescent="0.3">
      <c r="A210" s="10">
        <v>45104</v>
      </c>
      <c r="B210" s="4">
        <v>51944</v>
      </c>
      <c r="C210">
        <f>VLOOKUP(A210,profile_visits!A535:B1288,2,FALSE)</f>
        <v>2123</v>
      </c>
      <c r="D210">
        <f>IFERROR(VLOOKUP(A210,new_followers!$A$1:$B$438,2,FALSE),0)</f>
        <v>310</v>
      </c>
      <c r="E210" s="3">
        <f t="shared" si="3"/>
        <v>0.63157894736842102</v>
      </c>
    </row>
    <row r="211" spans="1:5" x14ac:dyDescent="0.3">
      <c r="A211" s="10">
        <v>45105</v>
      </c>
      <c r="B211" s="4">
        <v>38020</v>
      </c>
      <c r="C211">
        <f>VLOOKUP(A211,profile_visits!A536:B1289,2,FALSE)</f>
        <v>979</v>
      </c>
      <c r="D211">
        <f>IFERROR(VLOOKUP(A211,new_followers!$A$1:$B$438,2,FALSE),0)</f>
        <v>332</v>
      </c>
      <c r="E211" s="3">
        <f t="shared" si="3"/>
        <v>7.0967741935483941E-2</v>
      </c>
    </row>
    <row r="212" spans="1:5" x14ac:dyDescent="0.3">
      <c r="A212" s="10">
        <v>45106</v>
      </c>
      <c r="B212" s="4">
        <v>32260</v>
      </c>
      <c r="C212">
        <f>VLOOKUP(A212,profile_visits!A537:B1290,2,FALSE)</f>
        <v>1026</v>
      </c>
      <c r="D212">
        <f>IFERROR(VLOOKUP(A212,new_followers!$A$1:$B$438,2,FALSE),0)</f>
        <v>289</v>
      </c>
      <c r="E212" s="3">
        <f t="shared" si="3"/>
        <v>-0.12951807228915657</v>
      </c>
    </row>
    <row r="213" spans="1:5" x14ac:dyDescent="0.3">
      <c r="A213" s="10">
        <v>45107</v>
      </c>
      <c r="B213" s="4">
        <v>51256</v>
      </c>
      <c r="C213">
        <f>VLOOKUP(A213,profile_visits!A538:B1291,2,FALSE)</f>
        <v>1369</v>
      </c>
      <c r="D213">
        <f>IFERROR(VLOOKUP(A213,new_followers!$A$1:$B$438,2,FALSE),0)</f>
        <v>418</v>
      </c>
      <c r="E213" s="3">
        <f t="shared" si="3"/>
        <v>0.44636678200692037</v>
      </c>
    </row>
    <row r="214" spans="1:5" x14ac:dyDescent="0.3">
      <c r="A214" s="10">
        <v>45108</v>
      </c>
      <c r="B214" s="4">
        <v>42683</v>
      </c>
      <c r="C214">
        <f>VLOOKUP(A214,profile_visits!A539:B1292,2,FALSE)</f>
        <v>1158</v>
      </c>
      <c r="D214">
        <f>IFERROR(VLOOKUP(A214,new_followers!$A$1:$B$438,2,FALSE),0)</f>
        <v>418</v>
      </c>
      <c r="E214" s="3">
        <f t="shared" si="3"/>
        <v>0</v>
      </c>
    </row>
    <row r="215" spans="1:5" x14ac:dyDescent="0.3">
      <c r="A215" s="10">
        <v>45109</v>
      </c>
      <c r="B215" s="4">
        <v>33826</v>
      </c>
      <c r="C215">
        <f>VLOOKUP(A215,profile_visits!A540:B1293,2,FALSE)</f>
        <v>982</v>
      </c>
      <c r="D215">
        <f>IFERROR(VLOOKUP(A215,new_followers!$A$1:$B$438,2,FALSE),0)</f>
        <v>393</v>
      </c>
      <c r="E215" s="3">
        <f t="shared" si="3"/>
        <v>-5.9808612440191422E-2</v>
      </c>
    </row>
    <row r="216" spans="1:5" x14ac:dyDescent="0.3">
      <c r="A216" s="10">
        <v>45110</v>
      </c>
      <c r="B216" s="4">
        <v>29306</v>
      </c>
      <c r="C216">
        <f>VLOOKUP(A216,profile_visits!A541:B1294,2,FALSE)</f>
        <v>851</v>
      </c>
      <c r="D216">
        <f>IFERROR(VLOOKUP(A216,new_followers!$A$1:$B$438,2,FALSE),0)</f>
        <v>292</v>
      </c>
      <c r="E216" s="3">
        <f t="shared" si="3"/>
        <v>-0.25699745547073793</v>
      </c>
    </row>
    <row r="217" spans="1:5" x14ac:dyDescent="0.3">
      <c r="A217" s="10">
        <v>45111</v>
      </c>
      <c r="B217" s="4">
        <v>30808</v>
      </c>
      <c r="C217">
        <f>VLOOKUP(A217,profile_visits!A542:B1295,2,FALSE)</f>
        <v>969</v>
      </c>
      <c r="D217">
        <f>IFERROR(VLOOKUP(A217,new_followers!$A$1:$B$438,2,FALSE),0)</f>
        <v>373</v>
      </c>
      <c r="E217" s="3">
        <f t="shared" si="3"/>
        <v>0.27739726027397271</v>
      </c>
    </row>
    <row r="218" spans="1:5" x14ac:dyDescent="0.3">
      <c r="A218" s="10">
        <v>45112</v>
      </c>
      <c r="B218" s="4">
        <v>31820</v>
      </c>
      <c r="C218">
        <f>VLOOKUP(A218,profile_visits!A543:B1296,2,FALSE)</f>
        <v>921</v>
      </c>
      <c r="D218">
        <f>IFERROR(VLOOKUP(A218,new_followers!$A$1:$B$438,2,FALSE),0)</f>
        <v>383</v>
      </c>
      <c r="E218" s="3">
        <f t="shared" si="3"/>
        <v>2.6809651474530849E-2</v>
      </c>
    </row>
    <row r="219" spans="1:5" x14ac:dyDescent="0.3">
      <c r="A219" s="10">
        <v>45113</v>
      </c>
      <c r="B219" s="4">
        <v>40212</v>
      </c>
      <c r="C219">
        <f>VLOOKUP(A219,profile_visits!A544:B1297,2,FALSE)</f>
        <v>1131</v>
      </c>
      <c r="D219">
        <f>IFERROR(VLOOKUP(A219,new_followers!$A$1:$B$438,2,FALSE),0)</f>
        <v>282</v>
      </c>
      <c r="E219" s="3">
        <f t="shared" si="3"/>
        <v>-0.26370757180156656</v>
      </c>
    </row>
    <row r="220" spans="1:5" x14ac:dyDescent="0.3">
      <c r="A220" s="10">
        <v>45114</v>
      </c>
      <c r="B220" s="4">
        <v>30461</v>
      </c>
      <c r="C220">
        <f>VLOOKUP(A220,profile_visits!A545:B1298,2,FALSE)</f>
        <v>900</v>
      </c>
      <c r="D220">
        <f>IFERROR(VLOOKUP(A220,new_followers!$A$1:$B$438,2,FALSE),0)</f>
        <v>287</v>
      </c>
      <c r="E220" s="3">
        <f t="shared" si="3"/>
        <v>1.7730496453900679E-2</v>
      </c>
    </row>
    <row r="221" spans="1:5" x14ac:dyDescent="0.3">
      <c r="A221" s="10">
        <v>45115</v>
      </c>
      <c r="B221" s="4">
        <v>26904</v>
      </c>
      <c r="C221">
        <f>VLOOKUP(A221,profile_visits!A546:B1299,2,FALSE)</f>
        <v>757</v>
      </c>
      <c r="D221">
        <f>IFERROR(VLOOKUP(A221,new_followers!$A$1:$B$438,2,FALSE),0)</f>
        <v>257</v>
      </c>
      <c r="E221" s="3">
        <f t="shared" si="3"/>
        <v>-0.10452961672473871</v>
      </c>
    </row>
    <row r="222" spans="1:5" x14ac:dyDescent="0.3">
      <c r="A222" s="10">
        <v>45116</v>
      </c>
      <c r="B222" s="4">
        <v>20941</v>
      </c>
      <c r="C222">
        <f>VLOOKUP(A222,profile_visits!A547:B1300,2,FALSE)</f>
        <v>785</v>
      </c>
      <c r="D222">
        <f>IFERROR(VLOOKUP(A222,new_followers!$A$1:$B$438,2,FALSE),0)</f>
        <v>268</v>
      </c>
      <c r="E222" s="3">
        <f t="shared" si="3"/>
        <v>4.2801556420233533E-2</v>
      </c>
    </row>
    <row r="223" spans="1:5" x14ac:dyDescent="0.3">
      <c r="A223" s="10">
        <v>45117</v>
      </c>
      <c r="B223" s="4">
        <v>19903</v>
      </c>
      <c r="C223">
        <f>VLOOKUP(A223,profile_visits!A548:B1301,2,FALSE)</f>
        <v>715</v>
      </c>
      <c r="D223">
        <f>IFERROR(VLOOKUP(A223,new_followers!$A$1:$B$438,2,FALSE),0)</f>
        <v>263</v>
      </c>
      <c r="E223" s="3">
        <f t="shared" si="3"/>
        <v>-1.8656716417910446E-2</v>
      </c>
    </row>
    <row r="224" spans="1:5" x14ac:dyDescent="0.3">
      <c r="A224" s="10">
        <v>45118</v>
      </c>
      <c r="B224" s="4">
        <v>17637</v>
      </c>
      <c r="C224">
        <f>VLOOKUP(A224,profile_visits!A549:B1302,2,FALSE)</f>
        <v>688</v>
      </c>
      <c r="D224">
        <f>IFERROR(VLOOKUP(A224,new_followers!$A$1:$B$438,2,FALSE),0)</f>
        <v>272</v>
      </c>
      <c r="E224" s="3">
        <f t="shared" si="3"/>
        <v>3.4220532319391594E-2</v>
      </c>
    </row>
    <row r="225" spans="1:5" x14ac:dyDescent="0.3">
      <c r="A225" s="10">
        <v>45119</v>
      </c>
      <c r="B225" s="4">
        <v>22851</v>
      </c>
      <c r="C225">
        <f>VLOOKUP(A225,profile_visits!A550:B1303,2,FALSE)</f>
        <v>781</v>
      </c>
      <c r="D225">
        <f>IFERROR(VLOOKUP(A225,new_followers!$A$1:$B$438,2,FALSE),0)</f>
        <v>258</v>
      </c>
      <c r="E225" s="3">
        <f t="shared" si="3"/>
        <v>-5.1470588235294157E-2</v>
      </c>
    </row>
    <row r="226" spans="1:5" x14ac:dyDescent="0.3">
      <c r="A226" s="10">
        <v>45120</v>
      </c>
      <c r="B226" s="4">
        <v>32651</v>
      </c>
      <c r="C226">
        <f>VLOOKUP(A226,profile_visits!A551:B1304,2,FALSE)</f>
        <v>863</v>
      </c>
      <c r="D226">
        <f>IFERROR(VLOOKUP(A226,new_followers!$A$1:$B$438,2,FALSE),0)</f>
        <v>236</v>
      </c>
      <c r="E226" s="3">
        <f t="shared" si="3"/>
        <v>-8.5271317829457405E-2</v>
      </c>
    </row>
    <row r="227" spans="1:5" x14ac:dyDescent="0.3">
      <c r="A227" s="10">
        <v>45121</v>
      </c>
      <c r="B227" s="4">
        <v>42303</v>
      </c>
      <c r="C227">
        <f>VLOOKUP(A227,profile_visits!A552:B1305,2,FALSE)</f>
        <v>999</v>
      </c>
      <c r="D227">
        <f>IFERROR(VLOOKUP(A227,new_followers!$A$1:$B$438,2,FALSE),0)</f>
        <v>248</v>
      </c>
      <c r="E227" s="3">
        <f t="shared" si="3"/>
        <v>5.0847457627118731E-2</v>
      </c>
    </row>
    <row r="228" spans="1:5" x14ac:dyDescent="0.3">
      <c r="A228" s="10">
        <v>45122</v>
      </c>
      <c r="B228" s="4">
        <v>56211</v>
      </c>
      <c r="C228">
        <f>VLOOKUP(A228,profile_visits!A553:B1306,2,FALSE)</f>
        <v>1204</v>
      </c>
      <c r="D228">
        <f>IFERROR(VLOOKUP(A228,new_followers!$A$1:$B$438,2,FALSE),0)</f>
        <v>406</v>
      </c>
      <c r="E228" s="3">
        <f t="shared" si="3"/>
        <v>0.63709677419354849</v>
      </c>
    </row>
    <row r="229" spans="1:5" x14ac:dyDescent="0.3">
      <c r="A229" s="10">
        <v>45123</v>
      </c>
      <c r="B229" s="4">
        <v>63221</v>
      </c>
      <c r="C229">
        <f>VLOOKUP(A229,profile_visits!A554:B1307,2,FALSE)</f>
        <v>1286</v>
      </c>
      <c r="D229">
        <f>IFERROR(VLOOKUP(A229,new_followers!$A$1:$B$438,2,FALSE),0)</f>
        <v>500</v>
      </c>
      <c r="E229" s="3">
        <f t="shared" si="3"/>
        <v>0.23152709359605916</v>
      </c>
    </row>
    <row r="230" spans="1:5" x14ac:dyDescent="0.3">
      <c r="A230" s="10">
        <v>45124</v>
      </c>
      <c r="B230" s="4">
        <v>56787</v>
      </c>
      <c r="C230">
        <f>VLOOKUP(A230,profile_visits!A555:B1308,2,FALSE)</f>
        <v>1114</v>
      </c>
      <c r="D230">
        <f>IFERROR(VLOOKUP(A230,new_followers!$A$1:$B$438,2,FALSE),0)</f>
        <v>451</v>
      </c>
      <c r="E230" s="3">
        <f t="shared" si="3"/>
        <v>-9.7999999999999976E-2</v>
      </c>
    </row>
    <row r="231" spans="1:5" x14ac:dyDescent="0.3">
      <c r="A231" s="10">
        <v>45125</v>
      </c>
      <c r="B231" s="4">
        <v>55747</v>
      </c>
      <c r="C231">
        <f>VLOOKUP(A231,profile_visits!A556:B1309,2,FALSE)</f>
        <v>1248</v>
      </c>
      <c r="D231">
        <f>IFERROR(VLOOKUP(A231,new_followers!$A$1:$B$438,2,FALSE),0)</f>
        <v>480</v>
      </c>
      <c r="E231" s="3">
        <f t="shared" si="3"/>
        <v>6.4301552106430071E-2</v>
      </c>
    </row>
    <row r="232" spans="1:5" x14ac:dyDescent="0.3">
      <c r="A232" s="10">
        <v>45126</v>
      </c>
      <c r="B232" s="4">
        <v>63188</v>
      </c>
      <c r="C232">
        <f>VLOOKUP(A232,profile_visits!A557:B1310,2,FALSE)</f>
        <v>1305</v>
      </c>
      <c r="D232">
        <f>IFERROR(VLOOKUP(A232,new_followers!$A$1:$B$438,2,FALSE),0)</f>
        <v>484</v>
      </c>
      <c r="E232" s="3">
        <f t="shared" si="3"/>
        <v>8.3333333333333037E-3</v>
      </c>
    </row>
    <row r="233" spans="1:5" x14ac:dyDescent="0.3">
      <c r="A233" s="10">
        <v>45127</v>
      </c>
      <c r="B233" s="4">
        <v>63648</v>
      </c>
      <c r="C233">
        <f>VLOOKUP(A233,profile_visits!A558:B1311,2,FALSE)</f>
        <v>1335</v>
      </c>
      <c r="D233">
        <f>IFERROR(VLOOKUP(A233,new_followers!$A$1:$B$438,2,FALSE),0)</f>
        <v>507</v>
      </c>
      <c r="E233" s="3">
        <f t="shared" si="3"/>
        <v>4.7520661157024691E-2</v>
      </c>
    </row>
    <row r="234" spans="1:5" x14ac:dyDescent="0.3">
      <c r="A234" s="10">
        <v>45128</v>
      </c>
      <c r="B234" s="4">
        <v>46059</v>
      </c>
      <c r="C234">
        <f>VLOOKUP(A234,profile_visits!A559:B1312,2,FALSE)</f>
        <v>1187</v>
      </c>
      <c r="D234">
        <f>IFERROR(VLOOKUP(A234,new_followers!$A$1:$B$438,2,FALSE),0)</f>
        <v>446</v>
      </c>
      <c r="E234" s="3">
        <f t="shared" si="3"/>
        <v>-0.12031558185404334</v>
      </c>
    </row>
    <row r="235" spans="1:5" x14ac:dyDescent="0.3">
      <c r="A235" s="10">
        <v>45129</v>
      </c>
      <c r="B235" s="4">
        <v>43595</v>
      </c>
      <c r="C235">
        <f>VLOOKUP(A235,profile_visits!A560:B1313,2,FALSE)</f>
        <v>1474</v>
      </c>
      <c r="D235">
        <f>IFERROR(VLOOKUP(A235,new_followers!$A$1:$B$438,2,FALSE),0)</f>
        <v>380</v>
      </c>
      <c r="E235" s="3">
        <f t="shared" si="3"/>
        <v>-0.14798206278026904</v>
      </c>
    </row>
    <row r="236" spans="1:5" x14ac:dyDescent="0.3">
      <c r="A236" s="10">
        <v>45130</v>
      </c>
      <c r="B236" s="4">
        <v>42336</v>
      </c>
      <c r="C236">
        <f>VLOOKUP(A236,profile_visits!A561:B1314,2,FALSE)</f>
        <v>1914</v>
      </c>
      <c r="D236">
        <f>IFERROR(VLOOKUP(A236,new_followers!$A$1:$B$438,2,FALSE),0)</f>
        <v>407</v>
      </c>
      <c r="E236" s="3">
        <f t="shared" si="3"/>
        <v>7.1052631578947478E-2</v>
      </c>
    </row>
    <row r="237" spans="1:5" x14ac:dyDescent="0.3">
      <c r="A237" s="10">
        <v>45131</v>
      </c>
      <c r="B237" s="4">
        <v>35546</v>
      </c>
      <c r="C237">
        <f>VLOOKUP(A237,profile_visits!A562:B1315,2,FALSE)</f>
        <v>891</v>
      </c>
      <c r="D237">
        <f>IFERROR(VLOOKUP(A237,new_followers!$A$1:$B$438,2,FALSE),0)</f>
        <v>353</v>
      </c>
      <c r="E237" s="3">
        <f t="shared" si="3"/>
        <v>-0.13267813267813267</v>
      </c>
    </row>
    <row r="238" spans="1:5" x14ac:dyDescent="0.3">
      <c r="A238" s="10">
        <v>45132</v>
      </c>
      <c r="B238" s="4">
        <v>40656</v>
      </c>
      <c r="C238">
        <f>VLOOKUP(A238,profile_visits!A563:B1316,2,FALSE)</f>
        <v>951</v>
      </c>
      <c r="D238">
        <f>IFERROR(VLOOKUP(A238,new_followers!$A$1:$B$438,2,FALSE),0)</f>
        <v>370</v>
      </c>
      <c r="E238" s="3">
        <f t="shared" si="3"/>
        <v>4.8158640226628968E-2</v>
      </c>
    </row>
    <row r="239" spans="1:5" x14ac:dyDescent="0.3">
      <c r="A239" s="10">
        <v>45133</v>
      </c>
      <c r="B239" s="4">
        <v>32341</v>
      </c>
      <c r="C239">
        <f>VLOOKUP(A239,profile_visits!A564:B1317,2,FALSE)</f>
        <v>848</v>
      </c>
      <c r="D239">
        <f>IFERROR(VLOOKUP(A239,new_followers!$A$1:$B$438,2,FALSE),0)</f>
        <v>321</v>
      </c>
      <c r="E239" s="3">
        <f t="shared" si="3"/>
        <v>-0.13243243243243241</v>
      </c>
    </row>
    <row r="240" spans="1:5" x14ac:dyDescent="0.3">
      <c r="A240" s="10">
        <v>45134</v>
      </c>
      <c r="B240" s="4">
        <v>36382</v>
      </c>
      <c r="C240">
        <f>VLOOKUP(A240,profile_visits!A565:B1318,2,FALSE)</f>
        <v>1023</v>
      </c>
      <c r="D240">
        <f>IFERROR(VLOOKUP(A240,new_followers!$A$1:$B$438,2,FALSE),0)</f>
        <v>316</v>
      </c>
      <c r="E240" s="3">
        <f t="shared" si="3"/>
        <v>-1.5576323987538943E-2</v>
      </c>
    </row>
    <row r="241" spans="1:5" x14ac:dyDescent="0.3">
      <c r="A241" s="10">
        <v>45135</v>
      </c>
      <c r="B241" s="4">
        <v>18998</v>
      </c>
      <c r="C241">
        <f>VLOOKUP(A241,profile_visits!A566:B1319,2,FALSE)</f>
        <v>598</v>
      </c>
      <c r="D241">
        <f>IFERROR(VLOOKUP(A241,new_followers!$A$1:$B$438,2,FALSE),0)</f>
        <v>240</v>
      </c>
      <c r="E241" s="3">
        <f t="shared" si="3"/>
        <v>-0.240506329113924</v>
      </c>
    </row>
    <row r="242" spans="1:5" x14ac:dyDescent="0.3">
      <c r="A242" s="10">
        <v>45136</v>
      </c>
      <c r="B242" s="4">
        <v>17594</v>
      </c>
      <c r="C242">
        <f>VLOOKUP(A242,profile_visits!A567:B1320,2,FALSE)</f>
        <v>546</v>
      </c>
      <c r="D242">
        <f>IFERROR(VLOOKUP(A242,new_followers!$A$1:$B$438,2,FALSE),0)</f>
        <v>236</v>
      </c>
      <c r="E242" s="3">
        <f t="shared" si="3"/>
        <v>-1.6666666666666718E-2</v>
      </c>
    </row>
    <row r="243" spans="1:5" x14ac:dyDescent="0.3">
      <c r="A243" s="10">
        <v>45137</v>
      </c>
      <c r="B243" s="4">
        <v>25899</v>
      </c>
      <c r="C243">
        <f>VLOOKUP(A243,profile_visits!A568:B1321,2,FALSE)</f>
        <v>604</v>
      </c>
      <c r="D243">
        <f>IFERROR(VLOOKUP(A243,new_followers!$A$1:$B$438,2,FALSE),0)</f>
        <v>207</v>
      </c>
      <c r="E243" s="3">
        <f t="shared" si="3"/>
        <v>-0.1228813559322034</v>
      </c>
    </row>
    <row r="244" spans="1:5" x14ac:dyDescent="0.3">
      <c r="A244" s="10">
        <v>45138</v>
      </c>
      <c r="B244" s="4">
        <v>17090</v>
      </c>
      <c r="C244">
        <f>VLOOKUP(A244,profile_visits!A569:B1322,2,FALSE)</f>
        <v>512</v>
      </c>
      <c r="D244">
        <f>IFERROR(VLOOKUP(A244,new_followers!$A$1:$B$438,2,FALSE),0)</f>
        <v>173</v>
      </c>
      <c r="E244" s="3">
        <f t="shared" si="3"/>
        <v>-0.16425120772946855</v>
      </c>
    </row>
    <row r="245" spans="1:5" x14ac:dyDescent="0.3">
      <c r="A245" s="10">
        <v>45139</v>
      </c>
      <c r="B245" s="4">
        <v>32754</v>
      </c>
      <c r="C245">
        <f>VLOOKUP(A245,profile_visits!A570:B1323,2,FALSE)</f>
        <v>730</v>
      </c>
      <c r="D245">
        <f>IFERROR(VLOOKUP(A245,new_followers!$A$1:$B$438,2,FALSE),0)</f>
        <v>195</v>
      </c>
      <c r="E245" s="3">
        <f t="shared" si="3"/>
        <v>0.12716763005780352</v>
      </c>
    </row>
    <row r="246" spans="1:5" x14ac:dyDescent="0.3">
      <c r="A246" s="10">
        <v>45140</v>
      </c>
      <c r="B246" s="4">
        <v>22673</v>
      </c>
      <c r="C246">
        <f>VLOOKUP(A246,profile_visits!A571:B1324,2,FALSE)</f>
        <v>606</v>
      </c>
      <c r="D246">
        <f>IFERROR(VLOOKUP(A246,new_followers!$A$1:$B$438,2,FALSE),0)</f>
        <v>183</v>
      </c>
      <c r="E246" s="3">
        <f t="shared" si="3"/>
        <v>-6.1538461538461542E-2</v>
      </c>
    </row>
    <row r="247" spans="1:5" x14ac:dyDescent="0.3">
      <c r="A247" s="10">
        <v>45141</v>
      </c>
      <c r="B247" s="4">
        <v>26812</v>
      </c>
      <c r="C247">
        <f>VLOOKUP(A247,profile_visits!A572:B1325,2,FALSE)</f>
        <v>645</v>
      </c>
      <c r="D247">
        <f>IFERROR(VLOOKUP(A247,new_followers!$A$1:$B$438,2,FALSE),0)</f>
        <v>207</v>
      </c>
      <c r="E247" s="3">
        <f t="shared" si="3"/>
        <v>0.13114754098360648</v>
      </c>
    </row>
    <row r="248" spans="1:5" x14ac:dyDescent="0.3">
      <c r="A248" s="10">
        <v>45142</v>
      </c>
      <c r="B248" s="4">
        <v>24858</v>
      </c>
      <c r="C248">
        <f>VLOOKUP(A248,profile_visits!A573:B1326,2,FALSE)</f>
        <v>600</v>
      </c>
      <c r="D248">
        <f>IFERROR(VLOOKUP(A248,new_followers!$A$1:$B$438,2,FALSE),0)</f>
        <v>185</v>
      </c>
      <c r="E248" s="3">
        <f t="shared" si="3"/>
        <v>-0.106280193236715</v>
      </c>
    </row>
    <row r="249" spans="1:5" x14ac:dyDescent="0.3">
      <c r="A249" s="10">
        <v>45143</v>
      </c>
      <c r="B249" s="4">
        <v>22806</v>
      </c>
      <c r="C249">
        <f>VLOOKUP(A249,profile_visits!A574:B1327,2,FALSE)</f>
        <v>567</v>
      </c>
      <c r="D249">
        <f>IFERROR(VLOOKUP(A249,new_followers!$A$1:$B$438,2,FALSE),0)</f>
        <v>149</v>
      </c>
      <c r="E249" s="3">
        <f t="shared" si="3"/>
        <v>-0.19459459459459461</v>
      </c>
    </row>
    <row r="250" spans="1:5" x14ac:dyDescent="0.3">
      <c r="A250" s="10">
        <v>45144</v>
      </c>
      <c r="B250" s="4">
        <v>15137</v>
      </c>
      <c r="C250">
        <f>VLOOKUP(A250,profile_visits!A575:B1328,2,FALSE)</f>
        <v>509</v>
      </c>
      <c r="D250">
        <f>IFERROR(VLOOKUP(A250,new_followers!$A$1:$B$438,2,FALSE),0)</f>
        <v>144</v>
      </c>
      <c r="E250" s="3">
        <f t="shared" si="3"/>
        <v>-3.3557046979865723E-2</v>
      </c>
    </row>
    <row r="251" spans="1:5" x14ac:dyDescent="0.3">
      <c r="A251" s="10">
        <v>45145</v>
      </c>
      <c r="B251" s="4">
        <v>30244</v>
      </c>
      <c r="C251">
        <f>VLOOKUP(A251,profile_visits!A576:B1329,2,FALSE)</f>
        <v>641</v>
      </c>
      <c r="D251">
        <f>IFERROR(VLOOKUP(A251,new_followers!$A$1:$B$438,2,FALSE),0)</f>
        <v>197</v>
      </c>
      <c r="E251" s="3">
        <f t="shared" si="3"/>
        <v>0.36805555555555558</v>
      </c>
    </row>
    <row r="252" spans="1:5" x14ac:dyDescent="0.3">
      <c r="A252" s="10">
        <v>45146</v>
      </c>
      <c r="B252" s="4">
        <v>21086</v>
      </c>
      <c r="C252">
        <f>VLOOKUP(A252,profile_visits!A577:B1330,2,FALSE)</f>
        <v>525</v>
      </c>
      <c r="D252">
        <f>IFERROR(VLOOKUP(A252,new_followers!$A$1:$B$438,2,FALSE),0)</f>
        <v>154</v>
      </c>
      <c r="E252" s="3">
        <f t="shared" si="3"/>
        <v>-0.21827411167512689</v>
      </c>
    </row>
    <row r="253" spans="1:5" x14ac:dyDescent="0.3">
      <c r="A253" s="10">
        <v>45147</v>
      </c>
      <c r="B253" s="4">
        <v>16546</v>
      </c>
      <c r="C253">
        <f>VLOOKUP(A253,profile_visits!A578:B1331,2,FALSE)</f>
        <v>534</v>
      </c>
      <c r="D253">
        <f>IFERROR(VLOOKUP(A253,new_followers!$A$1:$B$438,2,FALSE),0)</f>
        <v>161</v>
      </c>
      <c r="E253" s="3">
        <f t="shared" si="3"/>
        <v>4.5454545454545414E-2</v>
      </c>
    </row>
    <row r="254" spans="1:5" x14ac:dyDescent="0.3">
      <c r="A254" s="10">
        <v>45148</v>
      </c>
      <c r="B254" s="4">
        <v>13998</v>
      </c>
      <c r="C254">
        <f>VLOOKUP(A254,profile_visits!A579:B1332,2,FALSE)</f>
        <v>442</v>
      </c>
      <c r="D254">
        <f>IFERROR(VLOOKUP(A254,new_followers!$A$1:$B$438,2,FALSE),0)</f>
        <v>179</v>
      </c>
      <c r="E254" s="3">
        <f t="shared" si="3"/>
        <v>0.11180124223602483</v>
      </c>
    </row>
    <row r="255" spans="1:5" x14ac:dyDescent="0.3">
      <c r="A255" s="10">
        <v>45149</v>
      </c>
      <c r="B255" s="4">
        <v>10048</v>
      </c>
      <c r="C255">
        <f>VLOOKUP(A255,profile_visits!A580:B1333,2,FALSE)</f>
        <v>366</v>
      </c>
      <c r="D255">
        <f>IFERROR(VLOOKUP(A255,new_followers!$A$1:$B$438,2,FALSE),0)</f>
        <v>146</v>
      </c>
      <c r="E255" s="3">
        <f t="shared" si="3"/>
        <v>-0.18435754189944131</v>
      </c>
    </row>
    <row r="256" spans="1:5" x14ac:dyDescent="0.3">
      <c r="A256" s="10">
        <v>45150</v>
      </c>
      <c r="B256" s="4">
        <v>9056</v>
      </c>
      <c r="C256">
        <f>VLOOKUP(A256,profile_visits!A581:B1334,2,FALSE)</f>
        <v>330</v>
      </c>
      <c r="D256">
        <f>IFERROR(VLOOKUP(A256,new_followers!$A$1:$B$438,2,FALSE),0)</f>
        <v>115</v>
      </c>
      <c r="E256" s="3">
        <f t="shared" si="3"/>
        <v>-0.21232876712328763</v>
      </c>
    </row>
    <row r="257" spans="1:5" x14ac:dyDescent="0.3">
      <c r="A257" s="10">
        <v>45151</v>
      </c>
      <c r="B257" s="4">
        <v>24522</v>
      </c>
      <c r="C257">
        <f>VLOOKUP(A257,profile_visits!A582:B1335,2,FALSE)</f>
        <v>469</v>
      </c>
      <c r="D257">
        <f>IFERROR(VLOOKUP(A257,new_followers!$A$1:$B$438,2,FALSE),0)</f>
        <v>133</v>
      </c>
      <c r="E257" s="3">
        <f t="shared" si="3"/>
        <v>0.15652173913043477</v>
      </c>
    </row>
    <row r="258" spans="1:5" x14ac:dyDescent="0.3">
      <c r="A258" s="10">
        <v>45152</v>
      </c>
      <c r="B258" s="4">
        <v>12135</v>
      </c>
      <c r="C258">
        <f>VLOOKUP(A258,profile_visits!A583:B1336,2,FALSE)</f>
        <v>327</v>
      </c>
      <c r="D258">
        <f>IFERROR(VLOOKUP(A258,new_followers!$A$1:$B$438,2,FALSE),0)</f>
        <v>109</v>
      </c>
      <c r="E258" s="3">
        <f t="shared" si="3"/>
        <v>-0.18045112781954886</v>
      </c>
    </row>
    <row r="259" spans="1:5" x14ac:dyDescent="0.3">
      <c r="A259" s="10">
        <v>45153</v>
      </c>
      <c r="B259" s="4">
        <v>12081</v>
      </c>
      <c r="C259">
        <f>VLOOKUP(A259,profile_visits!A584:B1337,2,FALSE)</f>
        <v>460</v>
      </c>
      <c r="D259">
        <f>IFERROR(VLOOKUP(A259,new_followers!$A$1:$B$438,2,FALSE),0)</f>
        <v>129</v>
      </c>
      <c r="E259" s="3">
        <f t="shared" si="3"/>
        <v>0.1834862385321101</v>
      </c>
    </row>
    <row r="260" spans="1:5" x14ac:dyDescent="0.3">
      <c r="A260" s="10">
        <v>45154</v>
      </c>
      <c r="B260" s="4">
        <v>29039</v>
      </c>
      <c r="C260">
        <f>VLOOKUP(A260,profile_visits!A585:B1338,2,FALSE)</f>
        <v>799</v>
      </c>
      <c r="D260">
        <f>IFERROR(VLOOKUP(A260,new_followers!$A$1:$B$438,2,FALSE),0)</f>
        <v>141</v>
      </c>
      <c r="E260" s="3">
        <f t="shared" ref="E260:E323" si="4">D260/D259-1</f>
        <v>9.3023255813953432E-2</v>
      </c>
    </row>
    <row r="261" spans="1:5" x14ac:dyDescent="0.3">
      <c r="A261" s="10">
        <v>45155</v>
      </c>
      <c r="B261" s="4">
        <v>33961</v>
      </c>
      <c r="C261">
        <f>VLOOKUP(A261,profile_visits!A586:B1339,2,FALSE)</f>
        <v>1370</v>
      </c>
      <c r="D261">
        <f>IFERROR(VLOOKUP(A261,new_followers!$A$1:$B$438,2,FALSE),0)</f>
        <v>505</v>
      </c>
      <c r="E261" s="3">
        <f t="shared" si="4"/>
        <v>2.5815602836879434</v>
      </c>
    </row>
    <row r="262" spans="1:5" x14ac:dyDescent="0.3">
      <c r="A262" s="10">
        <v>45156</v>
      </c>
      <c r="B262" s="4">
        <v>67344</v>
      </c>
      <c r="C262">
        <f>VLOOKUP(A262,profile_visits!A587:B1340,2,FALSE)</f>
        <v>2084</v>
      </c>
      <c r="D262">
        <f>IFERROR(VLOOKUP(A262,new_followers!$A$1:$B$438,2,FALSE),0)</f>
        <v>906</v>
      </c>
      <c r="E262" s="3">
        <f t="shared" si="4"/>
        <v>0.7940594059405941</v>
      </c>
    </row>
    <row r="263" spans="1:5" x14ac:dyDescent="0.3">
      <c r="A263" s="10">
        <v>45157</v>
      </c>
      <c r="B263" s="4">
        <v>29297</v>
      </c>
      <c r="C263">
        <f>VLOOKUP(A263,profile_visits!A588:B1341,2,FALSE)</f>
        <v>857</v>
      </c>
      <c r="D263">
        <f>IFERROR(VLOOKUP(A263,new_followers!$A$1:$B$438,2,FALSE),0)</f>
        <v>248</v>
      </c>
      <c r="E263" s="3">
        <f t="shared" si="4"/>
        <v>-0.72626931567328912</v>
      </c>
    </row>
    <row r="264" spans="1:5" x14ac:dyDescent="0.3">
      <c r="A264" s="10">
        <v>45158</v>
      </c>
      <c r="B264" s="4">
        <v>37633</v>
      </c>
      <c r="C264">
        <f>VLOOKUP(A264,profile_visits!A589:B1342,2,FALSE)</f>
        <v>797</v>
      </c>
      <c r="D264">
        <f>IFERROR(VLOOKUP(A264,new_followers!$A$1:$B$438,2,FALSE),0)</f>
        <v>260</v>
      </c>
      <c r="E264" s="3">
        <f t="shared" si="4"/>
        <v>4.8387096774193505E-2</v>
      </c>
    </row>
    <row r="265" spans="1:5" x14ac:dyDescent="0.3">
      <c r="A265" s="10">
        <v>45159</v>
      </c>
      <c r="B265" s="4">
        <v>29320</v>
      </c>
      <c r="C265">
        <f>VLOOKUP(A265,profile_visits!A590:B1343,2,FALSE)</f>
        <v>664</v>
      </c>
      <c r="D265">
        <f>IFERROR(VLOOKUP(A265,new_followers!$A$1:$B$438,2,FALSE),0)</f>
        <v>234</v>
      </c>
      <c r="E265" s="3">
        <f t="shared" si="4"/>
        <v>-9.9999999999999978E-2</v>
      </c>
    </row>
    <row r="266" spans="1:5" x14ac:dyDescent="0.3">
      <c r="A266" s="10">
        <v>45160</v>
      </c>
      <c r="B266" s="4">
        <v>40166</v>
      </c>
      <c r="C266">
        <f>VLOOKUP(A266,profile_visits!A591:B1344,2,FALSE)</f>
        <v>993</v>
      </c>
      <c r="D266">
        <f>IFERROR(VLOOKUP(A266,new_followers!$A$1:$B$438,2,FALSE),0)</f>
        <v>335</v>
      </c>
      <c r="E266" s="3">
        <f t="shared" si="4"/>
        <v>0.43162393162393164</v>
      </c>
    </row>
    <row r="267" spans="1:5" x14ac:dyDescent="0.3">
      <c r="A267" s="10">
        <v>45161</v>
      </c>
      <c r="B267" s="4">
        <v>23411</v>
      </c>
      <c r="C267">
        <f>VLOOKUP(A267,profile_visits!A592:B1345,2,FALSE)</f>
        <v>660</v>
      </c>
      <c r="D267">
        <f>IFERROR(VLOOKUP(A267,new_followers!$A$1:$B$438,2,FALSE),0)</f>
        <v>242</v>
      </c>
      <c r="E267" s="3">
        <f t="shared" si="4"/>
        <v>-0.27761194029850744</v>
      </c>
    </row>
    <row r="268" spans="1:5" x14ac:dyDescent="0.3">
      <c r="A268" s="10">
        <v>45162</v>
      </c>
      <c r="B268" s="4">
        <v>26870</v>
      </c>
      <c r="C268">
        <f>VLOOKUP(A268,profile_visits!A593:B1346,2,FALSE)</f>
        <v>648</v>
      </c>
      <c r="D268">
        <f>IFERROR(VLOOKUP(A268,new_followers!$A$1:$B$438,2,FALSE),0)</f>
        <v>164</v>
      </c>
      <c r="E268" s="3">
        <f t="shared" si="4"/>
        <v>-0.3223140495867769</v>
      </c>
    </row>
    <row r="269" spans="1:5" x14ac:dyDescent="0.3">
      <c r="A269" s="10">
        <v>45163</v>
      </c>
      <c r="B269" s="4">
        <v>21009</v>
      </c>
      <c r="C269">
        <f>VLOOKUP(A269,profile_visits!A594:B1347,2,FALSE)</f>
        <v>546</v>
      </c>
      <c r="D269">
        <f>IFERROR(VLOOKUP(A269,new_followers!$A$1:$B$438,2,FALSE),0)</f>
        <v>201</v>
      </c>
      <c r="E269" s="3">
        <f t="shared" si="4"/>
        <v>0.22560975609756095</v>
      </c>
    </row>
    <row r="270" spans="1:5" x14ac:dyDescent="0.3">
      <c r="A270" s="10">
        <v>45164</v>
      </c>
      <c r="B270" s="4">
        <v>20279</v>
      </c>
      <c r="C270">
        <f>VLOOKUP(A270,profile_visits!A595:B1348,2,FALSE)</f>
        <v>497</v>
      </c>
      <c r="D270">
        <f>IFERROR(VLOOKUP(A270,new_followers!$A$1:$B$438,2,FALSE),0)</f>
        <v>181</v>
      </c>
      <c r="E270" s="3">
        <f t="shared" si="4"/>
        <v>-9.9502487562189046E-2</v>
      </c>
    </row>
    <row r="271" spans="1:5" x14ac:dyDescent="0.3">
      <c r="A271" s="10">
        <v>45165</v>
      </c>
      <c r="B271" s="4">
        <v>30034</v>
      </c>
      <c r="C271">
        <f>VLOOKUP(A271,profile_visits!A596:B1349,2,FALSE)</f>
        <v>703</v>
      </c>
      <c r="D271">
        <f>IFERROR(VLOOKUP(A271,new_followers!$A$1:$B$438,2,FALSE),0)</f>
        <v>148</v>
      </c>
      <c r="E271" s="3">
        <f t="shared" si="4"/>
        <v>-0.18232044198895025</v>
      </c>
    </row>
    <row r="272" spans="1:5" x14ac:dyDescent="0.3">
      <c r="A272" s="10">
        <v>45166</v>
      </c>
      <c r="B272" s="4">
        <v>24183</v>
      </c>
      <c r="C272">
        <f>VLOOKUP(A272,profile_visits!A597:B1350,2,FALSE)</f>
        <v>583</v>
      </c>
      <c r="D272">
        <f>IFERROR(VLOOKUP(A272,new_followers!$A$1:$B$438,2,FALSE),0)</f>
        <v>135</v>
      </c>
      <c r="E272" s="3">
        <f t="shared" si="4"/>
        <v>-8.7837837837837829E-2</v>
      </c>
    </row>
    <row r="273" spans="1:5" x14ac:dyDescent="0.3">
      <c r="A273" s="10">
        <v>45167</v>
      </c>
      <c r="B273" s="4">
        <v>23679</v>
      </c>
      <c r="C273">
        <f>VLOOKUP(A273,profile_visits!A598:B1351,2,FALSE)</f>
        <v>617</v>
      </c>
      <c r="D273">
        <f>IFERROR(VLOOKUP(A273,new_followers!$A$1:$B$438,2,FALSE),0)</f>
        <v>114</v>
      </c>
      <c r="E273" s="3">
        <f t="shared" si="4"/>
        <v>-0.15555555555555556</v>
      </c>
    </row>
    <row r="274" spans="1:5" x14ac:dyDescent="0.3">
      <c r="A274" s="10">
        <v>45168</v>
      </c>
      <c r="B274" s="4">
        <v>10308</v>
      </c>
      <c r="C274">
        <f>VLOOKUP(A274,profile_visits!A599:B1352,2,FALSE)</f>
        <v>340</v>
      </c>
      <c r="D274">
        <f>IFERROR(VLOOKUP(A274,new_followers!$A$1:$B$438,2,FALSE),0)</f>
        <v>98</v>
      </c>
      <c r="E274" s="3">
        <f t="shared" si="4"/>
        <v>-0.14035087719298245</v>
      </c>
    </row>
    <row r="275" spans="1:5" x14ac:dyDescent="0.3">
      <c r="A275" s="10">
        <v>45169</v>
      </c>
      <c r="B275" s="4">
        <v>39899</v>
      </c>
      <c r="C275">
        <f>VLOOKUP(A275,profile_visits!A600:B1353,2,FALSE)</f>
        <v>644</v>
      </c>
      <c r="D275">
        <f>IFERROR(VLOOKUP(A275,new_followers!$A$1:$B$438,2,FALSE),0)</f>
        <v>110</v>
      </c>
      <c r="E275" s="3">
        <f t="shared" si="4"/>
        <v>0.12244897959183665</v>
      </c>
    </row>
    <row r="276" spans="1:5" x14ac:dyDescent="0.3">
      <c r="A276" s="10">
        <v>45170</v>
      </c>
      <c r="B276" s="4">
        <v>18694</v>
      </c>
      <c r="C276">
        <f>VLOOKUP(A276,profile_visits!A601:B1354,2,FALSE)</f>
        <v>382</v>
      </c>
      <c r="D276">
        <f>IFERROR(VLOOKUP(A276,new_followers!$A$1:$B$438,2,FALSE),0)</f>
        <v>103</v>
      </c>
      <c r="E276" s="3">
        <f t="shared" si="4"/>
        <v>-6.3636363636363602E-2</v>
      </c>
    </row>
    <row r="277" spans="1:5" x14ac:dyDescent="0.3">
      <c r="A277" s="10">
        <v>45171</v>
      </c>
      <c r="B277" s="4">
        <v>10932</v>
      </c>
      <c r="C277">
        <f>VLOOKUP(A277,profile_visits!A602:B1355,2,FALSE)</f>
        <v>312</v>
      </c>
      <c r="D277">
        <f>IFERROR(VLOOKUP(A277,new_followers!$A$1:$B$438,2,FALSE),0)</f>
        <v>107</v>
      </c>
      <c r="E277" s="3">
        <f t="shared" si="4"/>
        <v>3.8834951456310662E-2</v>
      </c>
    </row>
    <row r="278" spans="1:5" x14ac:dyDescent="0.3">
      <c r="A278" s="10">
        <v>45172</v>
      </c>
      <c r="B278" s="4">
        <v>13218</v>
      </c>
      <c r="C278">
        <f>VLOOKUP(A278,profile_visits!A603:B1356,2,FALSE)</f>
        <v>498</v>
      </c>
      <c r="D278">
        <f>IFERROR(VLOOKUP(A278,new_followers!$A$1:$B$438,2,FALSE),0)</f>
        <v>159</v>
      </c>
      <c r="E278" s="3">
        <f t="shared" si="4"/>
        <v>0.48598130841121501</v>
      </c>
    </row>
    <row r="279" spans="1:5" x14ac:dyDescent="0.3">
      <c r="A279" s="10">
        <v>45173</v>
      </c>
      <c r="B279" s="4">
        <v>11405</v>
      </c>
      <c r="C279">
        <f>VLOOKUP(A279,profile_visits!A604:B1357,2,FALSE)</f>
        <v>412</v>
      </c>
      <c r="D279">
        <f>IFERROR(VLOOKUP(A279,new_followers!$A$1:$B$438,2,FALSE),0)</f>
        <v>123</v>
      </c>
      <c r="E279" s="3">
        <f t="shared" si="4"/>
        <v>-0.22641509433962259</v>
      </c>
    </row>
    <row r="280" spans="1:5" x14ac:dyDescent="0.3">
      <c r="A280" s="10">
        <v>45174</v>
      </c>
      <c r="B280" s="4">
        <v>13906</v>
      </c>
      <c r="C280">
        <f>VLOOKUP(A280,profile_visits!A605:B1358,2,FALSE)</f>
        <v>422</v>
      </c>
      <c r="D280">
        <f>IFERROR(VLOOKUP(A280,new_followers!$A$1:$B$438,2,FALSE),0)</f>
        <v>143</v>
      </c>
      <c r="E280" s="3">
        <f t="shared" si="4"/>
        <v>0.16260162601626016</v>
      </c>
    </row>
    <row r="281" spans="1:5" x14ac:dyDescent="0.3">
      <c r="A281" s="10">
        <v>45175</v>
      </c>
      <c r="B281" s="4">
        <v>11514</v>
      </c>
      <c r="C281">
        <f>VLOOKUP(A281,profile_visits!A606:B1359,2,FALSE)</f>
        <v>402</v>
      </c>
      <c r="D281">
        <f>IFERROR(VLOOKUP(A281,new_followers!$A$1:$B$438,2,FALSE),0)</f>
        <v>124</v>
      </c>
      <c r="E281" s="3">
        <f t="shared" si="4"/>
        <v>-0.13286713286713292</v>
      </c>
    </row>
    <row r="282" spans="1:5" x14ac:dyDescent="0.3">
      <c r="A282" s="10">
        <v>45176</v>
      </c>
      <c r="B282" s="4">
        <v>9858</v>
      </c>
      <c r="C282">
        <f>VLOOKUP(A282,profile_visits!A607:B1360,2,FALSE)</f>
        <v>329</v>
      </c>
      <c r="D282">
        <f>IFERROR(VLOOKUP(A282,new_followers!$A$1:$B$438,2,FALSE),0)</f>
        <v>123</v>
      </c>
      <c r="E282" s="3">
        <f t="shared" si="4"/>
        <v>-8.0645161290322509E-3</v>
      </c>
    </row>
    <row r="283" spans="1:5" x14ac:dyDescent="0.3">
      <c r="A283" s="10">
        <v>45177</v>
      </c>
      <c r="B283" s="4">
        <v>12009</v>
      </c>
      <c r="C283">
        <f>VLOOKUP(A283,profile_visits!A608:B1361,2,FALSE)</f>
        <v>302</v>
      </c>
      <c r="D283">
        <f>IFERROR(VLOOKUP(A283,new_followers!$A$1:$B$438,2,FALSE),0)</f>
        <v>131</v>
      </c>
      <c r="E283" s="3">
        <f t="shared" si="4"/>
        <v>6.5040650406503975E-2</v>
      </c>
    </row>
    <row r="284" spans="1:5" x14ac:dyDescent="0.3">
      <c r="A284" s="10">
        <v>45178</v>
      </c>
      <c r="B284" s="4">
        <v>8473</v>
      </c>
      <c r="C284">
        <f>VLOOKUP(A284,profile_visits!A609:B1362,2,FALSE)</f>
        <v>397</v>
      </c>
      <c r="D284">
        <f>IFERROR(VLOOKUP(A284,new_followers!$A$1:$B$438,2,FALSE),0)</f>
        <v>117</v>
      </c>
      <c r="E284" s="3">
        <f t="shared" si="4"/>
        <v>-0.10687022900763354</v>
      </c>
    </row>
    <row r="285" spans="1:5" x14ac:dyDescent="0.3">
      <c r="A285" s="10">
        <v>45179</v>
      </c>
      <c r="B285" s="4">
        <v>12521</v>
      </c>
      <c r="C285">
        <f>VLOOKUP(A285,profile_visits!A610:B1363,2,FALSE)</f>
        <v>365</v>
      </c>
      <c r="D285">
        <f>IFERROR(VLOOKUP(A285,new_followers!$A$1:$B$438,2,FALSE),0)</f>
        <v>115</v>
      </c>
      <c r="E285" s="3">
        <f t="shared" si="4"/>
        <v>-1.7094017094017144E-2</v>
      </c>
    </row>
    <row r="286" spans="1:5" x14ac:dyDescent="0.3">
      <c r="A286" s="10">
        <v>45180</v>
      </c>
      <c r="B286" s="4">
        <v>10587</v>
      </c>
      <c r="C286">
        <f>VLOOKUP(A286,profile_visits!A611:B1364,2,FALSE)</f>
        <v>318</v>
      </c>
      <c r="D286">
        <f>IFERROR(VLOOKUP(A286,new_followers!$A$1:$B$438,2,FALSE),0)</f>
        <v>107</v>
      </c>
      <c r="E286" s="3">
        <f t="shared" si="4"/>
        <v>-6.956521739130439E-2</v>
      </c>
    </row>
    <row r="287" spans="1:5" x14ac:dyDescent="0.3">
      <c r="A287" s="10">
        <v>45181</v>
      </c>
      <c r="B287" s="4">
        <v>13253</v>
      </c>
      <c r="C287">
        <f>VLOOKUP(A287,profile_visits!A612:B1365,2,FALSE)</f>
        <v>320</v>
      </c>
      <c r="D287">
        <f>IFERROR(VLOOKUP(A287,new_followers!$A$1:$B$438,2,FALSE),0)</f>
        <v>121</v>
      </c>
      <c r="E287" s="3">
        <f t="shared" si="4"/>
        <v>0.13084112149532712</v>
      </c>
    </row>
    <row r="288" spans="1:5" x14ac:dyDescent="0.3">
      <c r="A288" s="10">
        <v>45182</v>
      </c>
      <c r="B288" s="4">
        <v>5623</v>
      </c>
      <c r="C288">
        <f>VLOOKUP(A288,profile_visits!A613:B1366,2,FALSE)</f>
        <v>324</v>
      </c>
      <c r="D288">
        <f>IFERROR(VLOOKUP(A288,new_followers!$A$1:$B$438,2,FALSE),0)</f>
        <v>139</v>
      </c>
      <c r="E288" s="3">
        <f t="shared" si="4"/>
        <v>0.14876033057851235</v>
      </c>
    </row>
    <row r="289" spans="1:5" x14ac:dyDescent="0.3">
      <c r="A289" s="10">
        <v>45183</v>
      </c>
      <c r="B289" s="4">
        <v>10955</v>
      </c>
      <c r="C289">
        <f>VLOOKUP(A289,profile_visits!A614:B1367,2,FALSE)</f>
        <v>346</v>
      </c>
      <c r="D289">
        <f>IFERROR(VLOOKUP(A289,new_followers!$A$1:$B$438,2,FALSE),0)</f>
        <v>99</v>
      </c>
      <c r="E289" s="3">
        <f t="shared" si="4"/>
        <v>-0.28776978417266186</v>
      </c>
    </row>
    <row r="290" spans="1:5" x14ac:dyDescent="0.3">
      <c r="A290" s="10">
        <v>45184</v>
      </c>
      <c r="B290" s="4">
        <v>8647</v>
      </c>
      <c r="C290">
        <f>VLOOKUP(A290,profile_visits!A615:B1368,2,FALSE)</f>
        <v>327</v>
      </c>
      <c r="D290">
        <f>IFERROR(VLOOKUP(A290,new_followers!$A$1:$B$438,2,FALSE),0)</f>
        <v>124</v>
      </c>
      <c r="E290" s="3">
        <f t="shared" si="4"/>
        <v>0.2525252525252526</v>
      </c>
    </row>
    <row r="291" spans="1:5" x14ac:dyDescent="0.3">
      <c r="A291" s="10">
        <v>45185</v>
      </c>
      <c r="B291" s="4">
        <v>24127</v>
      </c>
      <c r="C291">
        <f>VLOOKUP(A291,profile_visits!A616:B1369,2,FALSE)</f>
        <v>482</v>
      </c>
      <c r="D291">
        <f>IFERROR(VLOOKUP(A291,new_followers!$A$1:$B$438,2,FALSE),0)</f>
        <v>128</v>
      </c>
      <c r="E291" s="3">
        <f t="shared" si="4"/>
        <v>3.2258064516129004E-2</v>
      </c>
    </row>
    <row r="292" spans="1:5" x14ac:dyDescent="0.3">
      <c r="A292" s="10">
        <v>45186</v>
      </c>
      <c r="B292" s="4">
        <v>14249</v>
      </c>
      <c r="C292">
        <f>VLOOKUP(A292,profile_visits!A617:B1370,2,FALSE)</f>
        <v>327</v>
      </c>
      <c r="D292">
        <f>IFERROR(VLOOKUP(A292,new_followers!$A$1:$B$438,2,FALSE),0)</f>
        <v>119</v>
      </c>
      <c r="E292" s="3">
        <f t="shared" si="4"/>
        <v>-7.03125E-2</v>
      </c>
    </row>
    <row r="293" spans="1:5" x14ac:dyDescent="0.3">
      <c r="A293" s="10">
        <v>45187</v>
      </c>
      <c r="B293" s="4">
        <v>18856</v>
      </c>
      <c r="C293">
        <f>VLOOKUP(A293,profile_visits!A618:B1371,2,FALSE)</f>
        <v>536</v>
      </c>
      <c r="D293">
        <f>IFERROR(VLOOKUP(A293,new_followers!$A$1:$B$438,2,FALSE),0)</f>
        <v>110</v>
      </c>
      <c r="E293" s="3">
        <f t="shared" si="4"/>
        <v>-7.5630252100840289E-2</v>
      </c>
    </row>
    <row r="294" spans="1:5" x14ac:dyDescent="0.3">
      <c r="A294" s="10">
        <v>45188</v>
      </c>
      <c r="B294" s="4">
        <v>12454</v>
      </c>
      <c r="C294">
        <f>VLOOKUP(A294,profile_visits!A619:B1372,2,FALSE)</f>
        <v>354</v>
      </c>
      <c r="D294">
        <f>IFERROR(VLOOKUP(A294,new_followers!$A$1:$B$438,2,FALSE),0)</f>
        <v>132</v>
      </c>
      <c r="E294" s="3">
        <f t="shared" si="4"/>
        <v>0.19999999999999996</v>
      </c>
    </row>
    <row r="295" spans="1:5" x14ac:dyDescent="0.3">
      <c r="A295" s="10">
        <v>45189</v>
      </c>
      <c r="B295" s="4">
        <v>12272</v>
      </c>
      <c r="C295">
        <f>VLOOKUP(A295,profile_visits!A620:B1373,2,FALSE)</f>
        <v>317</v>
      </c>
      <c r="D295">
        <f>IFERROR(VLOOKUP(A295,new_followers!$A$1:$B$438,2,FALSE),0)</f>
        <v>118</v>
      </c>
      <c r="E295" s="3">
        <f t="shared" si="4"/>
        <v>-0.10606060606060608</v>
      </c>
    </row>
    <row r="296" spans="1:5" x14ac:dyDescent="0.3">
      <c r="A296" s="10">
        <v>45190</v>
      </c>
      <c r="B296" s="4">
        <v>7631</v>
      </c>
      <c r="C296">
        <f>VLOOKUP(A296,profile_visits!A621:B1374,2,FALSE)</f>
        <v>264</v>
      </c>
      <c r="D296">
        <f>IFERROR(VLOOKUP(A296,new_followers!$A$1:$B$438,2,FALSE),0)</f>
        <v>95</v>
      </c>
      <c r="E296" s="3">
        <f t="shared" si="4"/>
        <v>-0.19491525423728817</v>
      </c>
    </row>
    <row r="297" spans="1:5" x14ac:dyDescent="0.3">
      <c r="A297" s="10">
        <v>45191</v>
      </c>
      <c r="B297" s="4">
        <v>13894</v>
      </c>
      <c r="C297">
        <f>VLOOKUP(A297,profile_visits!A622:B1375,2,FALSE)</f>
        <v>455</v>
      </c>
      <c r="D297">
        <f>IFERROR(VLOOKUP(A297,new_followers!$A$1:$B$438,2,FALSE),0)</f>
        <v>85</v>
      </c>
      <c r="E297" s="3">
        <f t="shared" si="4"/>
        <v>-0.10526315789473684</v>
      </c>
    </row>
    <row r="298" spans="1:5" x14ac:dyDescent="0.3">
      <c r="A298" s="10">
        <v>45192</v>
      </c>
      <c r="B298" s="4">
        <v>16117</v>
      </c>
      <c r="C298">
        <f>VLOOKUP(A298,profile_visits!A623:B1376,2,FALSE)</f>
        <v>608</v>
      </c>
      <c r="D298">
        <f>IFERROR(VLOOKUP(A298,new_followers!$A$1:$B$438,2,FALSE),0)</f>
        <v>104</v>
      </c>
      <c r="E298" s="3">
        <f t="shared" si="4"/>
        <v>0.22352941176470598</v>
      </c>
    </row>
    <row r="299" spans="1:5" x14ac:dyDescent="0.3">
      <c r="A299" s="10">
        <v>45193</v>
      </c>
      <c r="B299" s="4">
        <v>9389</v>
      </c>
      <c r="C299">
        <f>VLOOKUP(A299,profile_visits!A624:B1377,2,FALSE)</f>
        <v>424</v>
      </c>
      <c r="D299">
        <f>IFERROR(VLOOKUP(A299,new_followers!$A$1:$B$438,2,FALSE),0)</f>
        <v>102</v>
      </c>
      <c r="E299" s="3">
        <f t="shared" si="4"/>
        <v>-1.9230769230769273E-2</v>
      </c>
    </row>
    <row r="300" spans="1:5" x14ac:dyDescent="0.3">
      <c r="A300" s="10">
        <v>45194</v>
      </c>
      <c r="B300" s="4">
        <v>8876</v>
      </c>
      <c r="C300">
        <f>VLOOKUP(A300,profile_visits!A625:B1378,2,FALSE)</f>
        <v>398</v>
      </c>
      <c r="D300">
        <f>IFERROR(VLOOKUP(A300,new_followers!$A$1:$B$438,2,FALSE),0)</f>
        <v>115</v>
      </c>
      <c r="E300" s="3">
        <f t="shared" si="4"/>
        <v>0.12745098039215685</v>
      </c>
    </row>
    <row r="301" spans="1:5" x14ac:dyDescent="0.3">
      <c r="A301" s="10">
        <v>45195</v>
      </c>
      <c r="B301" s="4">
        <v>15398</v>
      </c>
      <c r="C301">
        <f>VLOOKUP(A301,profile_visits!A626:B1379,2,FALSE)</f>
        <v>370</v>
      </c>
      <c r="D301">
        <f>IFERROR(VLOOKUP(A301,new_followers!$A$1:$B$438,2,FALSE),0)</f>
        <v>101</v>
      </c>
      <c r="E301" s="3">
        <f t="shared" si="4"/>
        <v>-0.12173913043478257</v>
      </c>
    </row>
    <row r="302" spans="1:5" x14ac:dyDescent="0.3">
      <c r="A302" s="10">
        <v>45196</v>
      </c>
      <c r="B302" s="4">
        <v>11442</v>
      </c>
      <c r="C302">
        <f>VLOOKUP(A302,profile_visits!A627:B1380,2,FALSE)</f>
        <v>328</v>
      </c>
      <c r="D302">
        <f>IFERROR(VLOOKUP(A302,new_followers!$A$1:$B$438,2,FALSE),0)</f>
        <v>105</v>
      </c>
      <c r="E302" s="3">
        <f t="shared" si="4"/>
        <v>3.9603960396039639E-2</v>
      </c>
    </row>
    <row r="303" spans="1:5" x14ac:dyDescent="0.3">
      <c r="A303" s="10">
        <v>45197</v>
      </c>
      <c r="B303" s="4">
        <v>8577</v>
      </c>
      <c r="C303">
        <f>VLOOKUP(A303,profile_visits!A628:B1381,2,FALSE)</f>
        <v>302</v>
      </c>
      <c r="D303">
        <f>IFERROR(VLOOKUP(A303,new_followers!$A$1:$B$438,2,FALSE),0)</f>
        <v>124</v>
      </c>
      <c r="E303" s="3">
        <f t="shared" si="4"/>
        <v>0.18095238095238098</v>
      </c>
    </row>
    <row r="304" spans="1:5" x14ac:dyDescent="0.3">
      <c r="A304" s="10">
        <v>45198</v>
      </c>
      <c r="B304" s="4">
        <v>11137</v>
      </c>
      <c r="C304">
        <f>VLOOKUP(A304,profile_visits!A629:B1382,2,FALSE)</f>
        <v>326</v>
      </c>
      <c r="D304">
        <f>IFERROR(VLOOKUP(A304,new_followers!$A$1:$B$438,2,FALSE),0)</f>
        <v>99</v>
      </c>
      <c r="E304" s="3">
        <f t="shared" si="4"/>
        <v>-0.20161290322580649</v>
      </c>
    </row>
    <row r="305" spans="1:5" x14ac:dyDescent="0.3">
      <c r="A305" s="10">
        <v>45199</v>
      </c>
      <c r="B305" s="4">
        <v>36920</v>
      </c>
      <c r="C305">
        <f>VLOOKUP(A305,profile_visits!A630:B1383,2,FALSE)</f>
        <v>474</v>
      </c>
      <c r="D305">
        <f>IFERROR(VLOOKUP(A305,new_followers!$A$1:$B$438,2,FALSE),0)</f>
        <v>96</v>
      </c>
      <c r="E305" s="3">
        <f t="shared" si="4"/>
        <v>-3.0303030303030276E-2</v>
      </c>
    </row>
    <row r="306" spans="1:5" x14ac:dyDescent="0.3">
      <c r="A306" s="10">
        <v>45200</v>
      </c>
      <c r="B306" s="4">
        <v>22259</v>
      </c>
      <c r="C306">
        <f>VLOOKUP(A306,profile_visits!A631:B1384,2,FALSE)</f>
        <v>494</v>
      </c>
      <c r="D306">
        <f>IFERROR(VLOOKUP(A306,new_followers!$A$1:$B$438,2,FALSE),0)</f>
        <v>102</v>
      </c>
      <c r="E306" s="3">
        <f t="shared" si="4"/>
        <v>6.25E-2</v>
      </c>
    </row>
    <row r="307" spans="1:5" x14ac:dyDescent="0.3">
      <c r="A307" s="10">
        <v>45201</v>
      </c>
      <c r="B307" s="4">
        <v>20191</v>
      </c>
      <c r="C307">
        <f>VLOOKUP(A307,profile_visits!A632:B1385,2,FALSE)</f>
        <v>521</v>
      </c>
      <c r="D307">
        <f>IFERROR(VLOOKUP(A307,new_followers!$A$1:$B$438,2,FALSE),0)</f>
        <v>120</v>
      </c>
      <c r="E307" s="3">
        <f t="shared" si="4"/>
        <v>0.17647058823529416</v>
      </c>
    </row>
    <row r="308" spans="1:5" x14ac:dyDescent="0.3">
      <c r="A308" s="10">
        <v>45202</v>
      </c>
      <c r="B308" s="4">
        <v>14103</v>
      </c>
      <c r="C308">
        <f>VLOOKUP(A308,profile_visits!A633:B1386,2,FALSE)</f>
        <v>337</v>
      </c>
      <c r="D308">
        <f>IFERROR(VLOOKUP(A308,new_followers!$A$1:$B$438,2,FALSE),0)</f>
        <v>114</v>
      </c>
      <c r="E308" s="3">
        <f t="shared" si="4"/>
        <v>-5.0000000000000044E-2</v>
      </c>
    </row>
    <row r="309" spans="1:5" x14ac:dyDescent="0.3">
      <c r="A309" s="10">
        <v>45203</v>
      </c>
      <c r="B309" s="4">
        <v>28613</v>
      </c>
      <c r="C309">
        <f>VLOOKUP(A309,profile_visits!A634:B1387,2,FALSE)</f>
        <v>653</v>
      </c>
      <c r="D309">
        <f>IFERROR(VLOOKUP(A309,new_followers!$A$1:$B$438,2,FALSE),0)</f>
        <v>103</v>
      </c>
      <c r="E309" s="3">
        <f t="shared" si="4"/>
        <v>-9.6491228070175405E-2</v>
      </c>
    </row>
    <row r="310" spans="1:5" x14ac:dyDescent="0.3">
      <c r="A310" s="10">
        <v>45204</v>
      </c>
      <c r="B310" s="4">
        <v>24945</v>
      </c>
      <c r="C310">
        <f>VLOOKUP(A310,profile_visits!A635:B1388,2,FALSE)</f>
        <v>547</v>
      </c>
      <c r="D310">
        <f>IFERROR(VLOOKUP(A310,new_followers!$A$1:$B$438,2,FALSE),0)</f>
        <v>155</v>
      </c>
      <c r="E310" s="3">
        <f t="shared" si="4"/>
        <v>0.50485436893203883</v>
      </c>
    </row>
    <row r="311" spans="1:5" x14ac:dyDescent="0.3">
      <c r="A311" s="10">
        <v>45205</v>
      </c>
      <c r="B311" s="4">
        <v>22726</v>
      </c>
      <c r="C311">
        <f>VLOOKUP(A311,profile_visits!A636:B1389,2,FALSE)</f>
        <v>463</v>
      </c>
      <c r="D311">
        <f>IFERROR(VLOOKUP(A311,new_followers!$A$1:$B$438,2,FALSE),0)</f>
        <v>160</v>
      </c>
      <c r="E311" s="3">
        <f t="shared" si="4"/>
        <v>3.2258064516129004E-2</v>
      </c>
    </row>
    <row r="312" spans="1:5" x14ac:dyDescent="0.3">
      <c r="A312" s="10">
        <v>45206</v>
      </c>
      <c r="B312" s="4">
        <v>13564</v>
      </c>
      <c r="C312">
        <f>VLOOKUP(A312,profile_visits!A637:B1390,2,FALSE)</f>
        <v>437</v>
      </c>
      <c r="D312">
        <f>IFERROR(VLOOKUP(A312,new_followers!$A$1:$B$438,2,FALSE),0)</f>
        <v>170</v>
      </c>
      <c r="E312" s="3">
        <f t="shared" si="4"/>
        <v>6.25E-2</v>
      </c>
    </row>
    <row r="313" spans="1:5" x14ac:dyDescent="0.3">
      <c r="A313" s="10">
        <v>45207</v>
      </c>
      <c r="B313" s="4">
        <v>15087</v>
      </c>
      <c r="C313">
        <f>VLOOKUP(A313,profile_visits!A638:B1391,2,FALSE)</f>
        <v>448</v>
      </c>
      <c r="D313">
        <f>IFERROR(VLOOKUP(A313,new_followers!$A$1:$B$438,2,FALSE),0)</f>
        <v>149</v>
      </c>
      <c r="E313" s="3">
        <f t="shared" si="4"/>
        <v>-0.12352941176470589</v>
      </c>
    </row>
    <row r="314" spans="1:5" x14ac:dyDescent="0.3">
      <c r="A314" s="10">
        <v>45208</v>
      </c>
      <c r="B314" s="4">
        <v>30832</v>
      </c>
      <c r="C314">
        <f>VLOOKUP(A314,profile_visits!A639:B1392,2,FALSE)</f>
        <v>641</v>
      </c>
      <c r="D314">
        <f>IFERROR(VLOOKUP(A314,new_followers!$A$1:$B$438,2,FALSE),0)</f>
        <v>195</v>
      </c>
      <c r="E314" s="3">
        <f t="shared" si="4"/>
        <v>0.3087248322147651</v>
      </c>
    </row>
    <row r="315" spans="1:5" x14ac:dyDescent="0.3">
      <c r="A315" s="10">
        <v>45209</v>
      </c>
      <c r="B315" s="4">
        <v>28063</v>
      </c>
      <c r="C315">
        <f>VLOOKUP(A315,profile_visits!A640:B1393,2,FALSE)</f>
        <v>693</v>
      </c>
      <c r="D315">
        <f>IFERROR(VLOOKUP(A315,new_followers!$A$1:$B$438,2,FALSE),0)</f>
        <v>244</v>
      </c>
      <c r="E315" s="3">
        <f t="shared" si="4"/>
        <v>0.25128205128205128</v>
      </c>
    </row>
    <row r="316" spans="1:5" x14ac:dyDescent="0.3">
      <c r="A316" s="10">
        <v>45210</v>
      </c>
      <c r="B316" s="4">
        <v>25559</v>
      </c>
      <c r="C316">
        <f>VLOOKUP(A316,profile_visits!A641:B1394,2,FALSE)</f>
        <v>657</v>
      </c>
      <c r="D316">
        <f>IFERROR(VLOOKUP(A316,new_followers!$A$1:$B$438,2,FALSE),0)</f>
        <v>233</v>
      </c>
      <c r="E316" s="3">
        <f t="shared" si="4"/>
        <v>-4.5081967213114749E-2</v>
      </c>
    </row>
    <row r="317" spans="1:5" x14ac:dyDescent="0.3">
      <c r="A317" s="10">
        <v>45211</v>
      </c>
      <c r="B317" s="4">
        <v>23405</v>
      </c>
      <c r="C317">
        <f>VLOOKUP(A317,profile_visits!A642:B1395,2,FALSE)</f>
        <v>675</v>
      </c>
      <c r="D317">
        <f>IFERROR(VLOOKUP(A317,new_followers!$A$1:$B$438,2,FALSE),0)</f>
        <v>264</v>
      </c>
      <c r="E317" s="3">
        <f t="shared" si="4"/>
        <v>0.13304721030042921</v>
      </c>
    </row>
    <row r="318" spans="1:5" x14ac:dyDescent="0.3">
      <c r="A318" s="10">
        <v>45212</v>
      </c>
      <c r="B318" s="4">
        <v>21080</v>
      </c>
      <c r="C318">
        <f>VLOOKUP(A318,profile_visits!A643:B1396,2,FALSE)</f>
        <v>508</v>
      </c>
      <c r="D318">
        <f>IFERROR(VLOOKUP(A318,new_followers!$A$1:$B$438,2,FALSE),0)</f>
        <v>148</v>
      </c>
      <c r="E318" s="3">
        <f t="shared" si="4"/>
        <v>-0.43939393939393945</v>
      </c>
    </row>
    <row r="319" spans="1:5" x14ac:dyDescent="0.3">
      <c r="A319" s="10">
        <v>45213</v>
      </c>
      <c r="B319" s="4">
        <v>15354</v>
      </c>
      <c r="C319">
        <f>VLOOKUP(A319,profile_visits!A644:B1397,2,FALSE)</f>
        <v>429</v>
      </c>
      <c r="D319">
        <f>IFERROR(VLOOKUP(A319,new_followers!$A$1:$B$438,2,FALSE),0)</f>
        <v>141</v>
      </c>
      <c r="E319" s="3">
        <f t="shared" si="4"/>
        <v>-4.7297297297297258E-2</v>
      </c>
    </row>
    <row r="320" spans="1:5" x14ac:dyDescent="0.3">
      <c r="A320" s="10">
        <v>45214</v>
      </c>
      <c r="B320" s="4">
        <v>14221</v>
      </c>
      <c r="C320">
        <f>VLOOKUP(A320,profile_visits!A645:B1398,2,FALSE)</f>
        <v>417</v>
      </c>
      <c r="D320">
        <f>IFERROR(VLOOKUP(A320,new_followers!$A$1:$B$438,2,FALSE),0)</f>
        <v>101</v>
      </c>
      <c r="E320" s="3">
        <f t="shared" si="4"/>
        <v>-0.28368794326241131</v>
      </c>
    </row>
    <row r="321" spans="1:5" x14ac:dyDescent="0.3">
      <c r="A321" s="10">
        <v>45215</v>
      </c>
      <c r="B321" s="4">
        <v>12806</v>
      </c>
      <c r="C321">
        <f>VLOOKUP(A321,profile_visits!A646:B1399,2,FALSE)</f>
        <v>368</v>
      </c>
      <c r="D321">
        <f>IFERROR(VLOOKUP(A321,new_followers!$A$1:$B$438,2,FALSE),0)</f>
        <v>112</v>
      </c>
      <c r="E321" s="3">
        <f t="shared" si="4"/>
        <v>0.10891089108910901</v>
      </c>
    </row>
    <row r="322" spans="1:5" x14ac:dyDescent="0.3">
      <c r="A322" s="10">
        <v>45216</v>
      </c>
      <c r="B322" s="4">
        <v>16433</v>
      </c>
      <c r="C322">
        <f>VLOOKUP(A322,profile_visits!A647:B1400,2,FALSE)</f>
        <v>445</v>
      </c>
      <c r="D322">
        <f>IFERROR(VLOOKUP(A322,new_followers!$A$1:$B$438,2,FALSE),0)</f>
        <v>134</v>
      </c>
      <c r="E322" s="3">
        <f t="shared" si="4"/>
        <v>0.1964285714285714</v>
      </c>
    </row>
    <row r="323" spans="1:5" x14ac:dyDescent="0.3">
      <c r="A323" s="10">
        <v>45217</v>
      </c>
      <c r="B323" s="4">
        <v>13642</v>
      </c>
      <c r="C323">
        <f>VLOOKUP(A323,profile_visits!A648:B1401,2,FALSE)</f>
        <v>388</v>
      </c>
      <c r="D323">
        <f>IFERROR(VLOOKUP(A323,new_followers!$A$1:$B$438,2,FALSE),0)</f>
        <v>127</v>
      </c>
      <c r="E323" s="3">
        <f t="shared" si="4"/>
        <v>-5.2238805970149294E-2</v>
      </c>
    </row>
    <row r="324" spans="1:5" x14ac:dyDescent="0.3">
      <c r="A324" s="10">
        <v>45218</v>
      </c>
      <c r="B324" s="4">
        <v>23721</v>
      </c>
      <c r="C324">
        <f>VLOOKUP(A324,profile_visits!A649:B1402,2,FALSE)</f>
        <v>588</v>
      </c>
      <c r="D324">
        <f>IFERROR(VLOOKUP(A324,new_followers!$A$1:$B$438,2,FALSE),0)</f>
        <v>125</v>
      </c>
      <c r="E324" s="3">
        <f t="shared" ref="E324:E387" si="5">D324/D323-1</f>
        <v>-1.5748031496062964E-2</v>
      </c>
    </row>
    <row r="325" spans="1:5" x14ac:dyDescent="0.3">
      <c r="A325" s="10">
        <v>45219</v>
      </c>
      <c r="B325" s="4">
        <v>16616</v>
      </c>
      <c r="C325">
        <f>VLOOKUP(A325,profile_visits!A650:B1403,2,FALSE)</f>
        <v>306</v>
      </c>
      <c r="D325">
        <f>IFERROR(VLOOKUP(A325,new_followers!$A$1:$B$438,2,FALSE),0)</f>
        <v>125</v>
      </c>
      <c r="E325" s="3">
        <f t="shared" si="5"/>
        <v>0</v>
      </c>
    </row>
    <row r="326" spans="1:5" x14ac:dyDescent="0.3">
      <c r="A326" s="10">
        <v>45220</v>
      </c>
      <c r="B326" s="4">
        <v>17400</v>
      </c>
      <c r="C326">
        <f>VLOOKUP(A326,profile_visits!A651:B1404,2,FALSE)</f>
        <v>337</v>
      </c>
      <c r="D326">
        <f>IFERROR(VLOOKUP(A326,new_followers!$A$1:$B$438,2,FALSE),0)</f>
        <v>129</v>
      </c>
      <c r="E326" s="3">
        <f t="shared" si="5"/>
        <v>3.2000000000000028E-2</v>
      </c>
    </row>
    <row r="327" spans="1:5" x14ac:dyDescent="0.3">
      <c r="A327" s="10">
        <v>45221</v>
      </c>
      <c r="B327" s="4">
        <v>13543</v>
      </c>
      <c r="C327">
        <f>VLOOKUP(A327,profile_visits!A652:B1405,2,FALSE)</f>
        <v>285</v>
      </c>
      <c r="D327">
        <f>IFERROR(VLOOKUP(A327,new_followers!$A$1:$B$438,2,FALSE),0)</f>
        <v>94</v>
      </c>
      <c r="E327" s="3">
        <f t="shared" si="5"/>
        <v>-0.27131782945736438</v>
      </c>
    </row>
    <row r="328" spans="1:5" x14ac:dyDescent="0.3">
      <c r="A328" s="10">
        <v>45222</v>
      </c>
      <c r="B328" s="4">
        <v>19379</v>
      </c>
      <c r="C328">
        <f>VLOOKUP(A328,profile_visits!A653:B1406,2,FALSE)</f>
        <v>315</v>
      </c>
      <c r="D328">
        <f>IFERROR(VLOOKUP(A328,new_followers!$A$1:$B$438,2,FALSE),0)</f>
        <v>98</v>
      </c>
      <c r="E328" s="3">
        <f t="shared" si="5"/>
        <v>4.2553191489361764E-2</v>
      </c>
    </row>
    <row r="329" spans="1:5" x14ac:dyDescent="0.3">
      <c r="A329" s="10">
        <v>45223</v>
      </c>
      <c r="B329" s="4">
        <v>24288</v>
      </c>
      <c r="C329">
        <f>VLOOKUP(A329,profile_visits!A654:B1407,2,FALSE)</f>
        <v>435</v>
      </c>
      <c r="D329">
        <f>IFERROR(VLOOKUP(A329,new_followers!$A$1:$B$438,2,FALSE),0)</f>
        <v>145</v>
      </c>
      <c r="E329" s="3">
        <f t="shared" si="5"/>
        <v>0.47959183673469385</v>
      </c>
    </row>
    <row r="330" spans="1:5" x14ac:dyDescent="0.3">
      <c r="A330" s="10">
        <v>45224</v>
      </c>
      <c r="B330" s="4">
        <v>18571</v>
      </c>
      <c r="C330">
        <f>VLOOKUP(A330,profile_visits!A655:B1408,2,FALSE)</f>
        <v>488</v>
      </c>
      <c r="D330">
        <f>IFERROR(VLOOKUP(A330,new_followers!$A$1:$B$438,2,FALSE),0)</f>
        <v>144</v>
      </c>
      <c r="E330" s="3">
        <f t="shared" si="5"/>
        <v>-6.8965517241379448E-3</v>
      </c>
    </row>
    <row r="331" spans="1:5" x14ac:dyDescent="0.3">
      <c r="A331" s="10">
        <v>45225</v>
      </c>
      <c r="B331" s="4">
        <v>35736</v>
      </c>
      <c r="C331">
        <f>VLOOKUP(A331,profile_visits!A656:B1409,2,FALSE)</f>
        <v>789</v>
      </c>
      <c r="D331">
        <f>IFERROR(VLOOKUP(A331,new_followers!$A$1:$B$438,2,FALSE),0)</f>
        <v>132</v>
      </c>
      <c r="E331" s="3">
        <f t="shared" si="5"/>
        <v>-8.333333333333337E-2</v>
      </c>
    </row>
    <row r="332" spans="1:5" x14ac:dyDescent="0.3">
      <c r="A332" s="10">
        <v>45226</v>
      </c>
      <c r="B332" s="4">
        <v>18118</v>
      </c>
      <c r="C332">
        <f>VLOOKUP(A332,profile_visits!A657:B1410,2,FALSE)</f>
        <v>400</v>
      </c>
      <c r="D332">
        <f>IFERROR(VLOOKUP(A332,new_followers!$A$1:$B$438,2,FALSE),0)</f>
        <v>115</v>
      </c>
      <c r="E332" s="3">
        <f t="shared" si="5"/>
        <v>-0.12878787878787878</v>
      </c>
    </row>
    <row r="333" spans="1:5" x14ac:dyDescent="0.3">
      <c r="A333" s="10">
        <v>45227</v>
      </c>
      <c r="B333" s="4">
        <v>18842</v>
      </c>
      <c r="C333">
        <f>VLOOKUP(A333,profile_visits!A658:B1411,2,FALSE)</f>
        <v>374</v>
      </c>
      <c r="D333">
        <f>IFERROR(VLOOKUP(A333,new_followers!$A$1:$B$438,2,FALSE),0)</f>
        <v>111</v>
      </c>
      <c r="E333" s="3">
        <f t="shared" si="5"/>
        <v>-3.4782608695652195E-2</v>
      </c>
    </row>
    <row r="334" spans="1:5" x14ac:dyDescent="0.3">
      <c r="A334" s="10">
        <v>45228</v>
      </c>
      <c r="B334" s="4">
        <v>13465</v>
      </c>
      <c r="C334">
        <f>VLOOKUP(A334,profile_visits!A659:B1412,2,FALSE)</f>
        <v>433</v>
      </c>
      <c r="D334">
        <f>IFERROR(VLOOKUP(A334,new_followers!$A$1:$B$438,2,FALSE),0)</f>
        <v>132</v>
      </c>
      <c r="E334" s="3">
        <f t="shared" si="5"/>
        <v>0.18918918918918926</v>
      </c>
    </row>
    <row r="335" spans="1:5" x14ac:dyDescent="0.3">
      <c r="A335" s="10">
        <v>45229</v>
      </c>
      <c r="B335" s="4">
        <v>7586</v>
      </c>
      <c r="C335">
        <f>VLOOKUP(A335,profile_visits!A660:B1413,2,FALSE)</f>
        <v>334</v>
      </c>
      <c r="D335">
        <f>IFERROR(VLOOKUP(A335,new_followers!$A$1:$B$438,2,FALSE),0)</f>
        <v>119</v>
      </c>
      <c r="E335" s="3">
        <f t="shared" si="5"/>
        <v>-9.8484848484848508E-2</v>
      </c>
    </row>
    <row r="336" spans="1:5" x14ac:dyDescent="0.3">
      <c r="A336" s="10">
        <v>45230</v>
      </c>
      <c r="B336" s="4">
        <v>24168</v>
      </c>
      <c r="C336">
        <f>VLOOKUP(A336,profile_visits!A661:B1414,2,FALSE)</f>
        <v>415</v>
      </c>
      <c r="D336">
        <f>IFERROR(VLOOKUP(A336,new_followers!$A$1:$B$438,2,FALSE),0)</f>
        <v>98</v>
      </c>
      <c r="E336" s="3">
        <f t="shared" si="5"/>
        <v>-0.17647058823529416</v>
      </c>
    </row>
    <row r="337" spans="1:5" x14ac:dyDescent="0.3">
      <c r="A337" s="10">
        <v>45231</v>
      </c>
      <c r="B337" s="4">
        <v>22711</v>
      </c>
      <c r="C337">
        <f>VLOOKUP(A337,profile_visits!A662:B1415,2,FALSE)</f>
        <v>445</v>
      </c>
      <c r="D337">
        <f>IFERROR(VLOOKUP(A337,new_followers!$A$1:$B$438,2,FALSE),0)</f>
        <v>106</v>
      </c>
      <c r="E337" s="3">
        <f t="shared" si="5"/>
        <v>8.163265306122458E-2</v>
      </c>
    </row>
    <row r="338" spans="1:5" x14ac:dyDescent="0.3">
      <c r="A338" s="10">
        <v>45232</v>
      </c>
      <c r="B338" s="4">
        <v>13710</v>
      </c>
      <c r="C338">
        <f>VLOOKUP(A338,profile_visits!A663:B1416,2,FALSE)</f>
        <v>321</v>
      </c>
      <c r="D338">
        <f>IFERROR(VLOOKUP(A338,new_followers!$A$1:$B$438,2,FALSE),0)</f>
        <v>88</v>
      </c>
      <c r="E338" s="3">
        <f t="shared" si="5"/>
        <v>-0.16981132075471694</v>
      </c>
    </row>
    <row r="339" spans="1:5" x14ac:dyDescent="0.3">
      <c r="A339" s="10">
        <v>45233</v>
      </c>
      <c r="B339" s="4">
        <v>9627</v>
      </c>
      <c r="C339">
        <f>VLOOKUP(A339,profile_visits!A664:B1417,2,FALSE)</f>
        <v>216</v>
      </c>
      <c r="D339">
        <f>IFERROR(VLOOKUP(A339,new_followers!$A$1:$B$438,2,FALSE),0)</f>
        <v>95</v>
      </c>
      <c r="E339" s="3">
        <f t="shared" si="5"/>
        <v>7.9545454545454586E-2</v>
      </c>
    </row>
    <row r="340" spans="1:5" x14ac:dyDescent="0.3">
      <c r="A340" s="10">
        <v>45234</v>
      </c>
      <c r="B340" s="4">
        <v>21940</v>
      </c>
      <c r="C340">
        <f>VLOOKUP(A340,profile_visits!A665:B1418,2,FALSE)</f>
        <v>393</v>
      </c>
      <c r="D340">
        <f>IFERROR(VLOOKUP(A340,new_followers!$A$1:$B$438,2,FALSE),0)</f>
        <v>107</v>
      </c>
      <c r="E340" s="3">
        <f t="shared" si="5"/>
        <v>0.12631578947368416</v>
      </c>
    </row>
    <row r="341" spans="1:5" x14ac:dyDescent="0.3">
      <c r="A341" s="10">
        <v>45235</v>
      </c>
      <c r="B341" s="4">
        <v>9181</v>
      </c>
      <c r="C341">
        <f>VLOOKUP(A341,profile_visits!A666:B1419,2,FALSE)</f>
        <v>235</v>
      </c>
      <c r="D341">
        <f>IFERROR(VLOOKUP(A341,new_followers!$A$1:$B$438,2,FALSE),0)</f>
        <v>78</v>
      </c>
      <c r="E341" s="3">
        <f t="shared" si="5"/>
        <v>-0.2710280373831776</v>
      </c>
    </row>
    <row r="342" spans="1:5" x14ac:dyDescent="0.3">
      <c r="A342" s="10">
        <v>45236</v>
      </c>
      <c r="B342" s="4">
        <v>12243</v>
      </c>
      <c r="C342">
        <f>VLOOKUP(A342,profile_visits!A667:B1420,2,FALSE)</f>
        <v>283</v>
      </c>
      <c r="D342">
        <f>IFERROR(VLOOKUP(A342,new_followers!$A$1:$B$438,2,FALSE),0)</f>
        <v>99</v>
      </c>
      <c r="E342" s="3">
        <f t="shared" si="5"/>
        <v>0.26923076923076916</v>
      </c>
    </row>
    <row r="343" spans="1:5" x14ac:dyDescent="0.3">
      <c r="A343" s="10">
        <v>45237</v>
      </c>
      <c r="B343" s="4">
        <v>11109</v>
      </c>
      <c r="C343">
        <f>VLOOKUP(A343,profile_visits!A668:B1421,2,FALSE)</f>
        <v>230</v>
      </c>
      <c r="D343">
        <f>IFERROR(VLOOKUP(A343,new_followers!$A$1:$B$438,2,FALSE),0)</f>
        <v>93</v>
      </c>
      <c r="E343" s="3">
        <f t="shared" si="5"/>
        <v>-6.0606060606060552E-2</v>
      </c>
    </row>
    <row r="344" spans="1:5" x14ac:dyDescent="0.3">
      <c r="A344" s="10">
        <v>45238</v>
      </c>
      <c r="B344" s="4">
        <v>30516</v>
      </c>
      <c r="C344">
        <f>VLOOKUP(A344,profile_visits!A669:B1422,2,FALSE)</f>
        <v>949</v>
      </c>
      <c r="D344">
        <f>IFERROR(VLOOKUP(A344,new_followers!$A$1:$B$438,2,FALSE),0)</f>
        <v>136</v>
      </c>
      <c r="E344" s="3">
        <f t="shared" si="5"/>
        <v>0.4623655913978495</v>
      </c>
    </row>
    <row r="345" spans="1:5" x14ac:dyDescent="0.3">
      <c r="A345" s="10">
        <v>45239</v>
      </c>
      <c r="B345" s="4">
        <v>19412</v>
      </c>
      <c r="C345">
        <f>VLOOKUP(A345,profile_visits!A670:B1423,2,FALSE)</f>
        <v>495</v>
      </c>
      <c r="D345">
        <f>IFERROR(VLOOKUP(A345,new_followers!$A$1:$B$438,2,FALSE),0)</f>
        <v>120</v>
      </c>
      <c r="E345" s="3">
        <f t="shared" si="5"/>
        <v>-0.11764705882352944</v>
      </c>
    </row>
    <row r="346" spans="1:5" x14ac:dyDescent="0.3">
      <c r="A346" s="10">
        <v>45240</v>
      </c>
      <c r="B346" s="4">
        <v>18621</v>
      </c>
      <c r="C346">
        <f>VLOOKUP(A346,profile_visits!A671:B1424,2,FALSE)</f>
        <v>418</v>
      </c>
      <c r="D346">
        <f>IFERROR(VLOOKUP(A346,new_followers!$A$1:$B$438,2,FALSE),0)</f>
        <v>121</v>
      </c>
      <c r="E346" s="3">
        <f t="shared" si="5"/>
        <v>8.3333333333333037E-3</v>
      </c>
    </row>
    <row r="347" spans="1:5" x14ac:dyDescent="0.3">
      <c r="A347" s="10">
        <v>45241</v>
      </c>
      <c r="B347" s="4">
        <v>9361</v>
      </c>
      <c r="C347">
        <f>VLOOKUP(A347,profile_visits!A672:B1425,2,FALSE)</f>
        <v>225</v>
      </c>
      <c r="D347">
        <f>IFERROR(VLOOKUP(A347,new_followers!$A$1:$B$438,2,FALSE),0)</f>
        <v>121</v>
      </c>
      <c r="E347" s="3">
        <f t="shared" si="5"/>
        <v>0</v>
      </c>
    </row>
    <row r="348" spans="1:5" x14ac:dyDescent="0.3">
      <c r="A348" s="10">
        <v>45242</v>
      </c>
      <c r="B348" s="4">
        <v>9196</v>
      </c>
      <c r="C348">
        <f>VLOOKUP(A348,profile_visits!A673:B1426,2,FALSE)</f>
        <v>216</v>
      </c>
      <c r="D348">
        <f>IFERROR(VLOOKUP(A348,new_followers!$A$1:$B$438,2,FALSE),0)</f>
        <v>81</v>
      </c>
      <c r="E348" s="3">
        <f t="shared" si="5"/>
        <v>-0.33057851239669422</v>
      </c>
    </row>
    <row r="349" spans="1:5" x14ac:dyDescent="0.3">
      <c r="A349" s="10">
        <v>45243</v>
      </c>
      <c r="B349" s="4">
        <v>6995</v>
      </c>
      <c r="C349">
        <f>VLOOKUP(A349,profile_visits!A674:B1427,2,FALSE)</f>
        <v>245</v>
      </c>
      <c r="D349">
        <f>IFERROR(VLOOKUP(A349,new_followers!$A$1:$B$438,2,FALSE),0)</f>
        <v>112</v>
      </c>
      <c r="E349" s="3">
        <f t="shared" si="5"/>
        <v>0.38271604938271597</v>
      </c>
    </row>
    <row r="350" spans="1:5" x14ac:dyDescent="0.3">
      <c r="A350" s="10">
        <v>45244</v>
      </c>
      <c r="B350" s="4">
        <v>9770</v>
      </c>
      <c r="C350">
        <f>VLOOKUP(A350,profile_visits!A675:B1428,2,FALSE)</f>
        <v>230</v>
      </c>
      <c r="D350">
        <f>IFERROR(VLOOKUP(A350,new_followers!$A$1:$B$438,2,FALSE),0)</f>
        <v>87</v>
      </c>
      <c r="E350" s="3">
        <f t="shared" si="5"/>
        <v>-0.2232142857142857</v>
      </c>
    </row>
    <row r="351" spans="1:5" x14ac:dyDescent="0.3">
      <c r="A351" s="10">
        <v>45245</v>
      </c>
      <c r="B351" s="4">
        <v>9765</v>
      </c>
      <c r="C351">
        <f>VLOOKUP(A351,profile_visits!A676:B1429,2,FALSE)</f>
        <v>341</v>
      </c>
      <c r="D351">
        <f>IFERROR(VLOOKUP(A351,new_followers!$A$1:$B$438,2,FALSE),0)</f>
        <v>86</v>
      </c>
      <c r="E351" s="3">
        <f t="shared" si="5"/>
        <v>-1.1494252873563204E-2</v>
      </c>
    </row>
    <row r="352" spans="1:5" x14ac:dyDescent="0.3">
      <c r="A352" s="10">
        <v>45246</v>
      </c>
      <c r="B352" s="4">
        <v>7777</v>
      </c>
      <c r="C352">
        <f>VLOOKUP(A352,profile_visits!A677:B1430,2,FALSE)</f>
        <v>226</v>
      </c>
      <c r="D352">
        <f>IFERROR(VLOOKUP(A352,new_followers!$A$1:$B$438,2,FALSE),0)</f>
        <v>96</v>
      </c>
      <c r="E352" s="3">
        <f t="shared" si="5"/>
        <v>0.11627906976744184</v>
      </c>
    </row>
    <row r="353" spans="1:5" x14ac:dyDescent="0.3">
      <c r="A353" s="10">
        <v>45247</v>
      </c>
      <c r="B353" s="4">
        <v>4451</v>
      </c>
      <c r="C353">
        <f>VLOOKUP(A353,profile_visits!A678:B1431,2,FALSE)</f>
        <v>220</v>
      </c>
      <c r="D353">
        <f>IFERROR(VLOOKUP(A353,new_followers!$A$1:$B$438,2,FALSE),0)</f>
        <v>137</v>
      </c>
      <c r="E353" s="3">
        <f t="shared" si="5"/>
        <v>0.42708333333333326</v>
      </c>
    </row>
    <row r="354" spans="1:5" x14ac:dyDescent="0.3">
      <c r="A354" s="10">
        <v>45248</v>
      </c>
      <c r="B354" s="4">
        <v>3221</v>
      </c>
      <c r="C354">
        <f>VLOOKUP(A354,profile_visits!A679:B1432,2,FALSE)</f>
        <v>176</v>
      </c>
      <c r="D354">
        <f>IFERROR(VLOOKUP(A354,new_followers!$A$1:$B$438,2,FALSE),0)</f>
        <v>113</v>
      </c>
      <c r="E354" s="3">
        <f t="shared" si="5"/>
        <v>-0.17518248175182483</v>
      </c>
    </row>
    <row r="355" spans="1:5" x14ac:dyDescent="0.3">
      <c r="A355" s="10">
        <v>45249</v>
      </c>
      <c r="B355" s="4">
        <v>2357</v>
      </c>
      <c r="C355">
        <f>VLOOKUP(A355,profile_visits!A680:B1433,2,FALSE)</f>
        <v>160</v>
      </c>
      <c r="D355">
        <f>IFERROR(VLOOKUP(A355,new_followers!$A$1:$B$438,2,FALSE),0)</f>
        <v>95</v>
      </c>
      <c r="E355" s="3">
        <f t="shared" si="5"/>
        <v>-0.15929203539823011</v>
      </c>
    </row>
    <row r="356" spans="1:5" x14ac:dyDescent="0.3">
      <c r="A356" s="10">
        <v>45250</v>
      </c>
      <c r="B356" s="4">
        <v>9521</v>
      </c>
      <c r="C356">
        <f>VLOOKUP(A356,profile_visits!A681:B1434,2,FALSE)</f>
        <v>269</v>
      </c>
      <c r="D356">
        <f>IFERROR(VLOOKUP(A356,new_followers!$A$1:$B$438,2,FALSE),0)</f>
        <v>87</v>
      </c>
      <c r="E356" s="3">
        <f t="shared" si="5"/>
        <v>-8.4210526315789513E-2</v>
      </c>
    </row>
    <row r="357" spans="1:5" x14ac:dyDescent="0.3">
      <c r="A357" s="10">
        <v>45251</v>
      </c>
      <c r="B357" s="4">
        <v>5973</v>
      </c>
      <c r="C357">
        <f>VLOOKUP(A357,profile_visits!A682:B1435,2,FALSE)</f>
        <v>221</v>
      </c>
      <c r="D357">
        <f>IFERROR(VLOOKUP(A357,new_followers!$A$1:$B$438,2,FALSE),0)</f>
        <v>100</v>
      </c>
      <c r="E357" s="3">
        <f t="shared" si="5"/>
        <v>0.14942528735632177</v>
      </c>
    </row>
    <row r="358" spans="1:5" x14ac:dyDescent="0.3">
      <c r="A358" s="10">
        <v>45252</v>
      </c>
      <c r="B358" s="4">
        <v>9134</v>
      </c>
      <c r="C358">
        <f>VLOOKUP(A358,profile_visits!A683:B1436,2,FALSE)</f>
        <v>235</v>
      </c>
      <c r="D358">
        <f>IFERROR(VLOOKUP(A358,new_followers!$A$1:$B$438,2,FALSE),0)</f>
        <v>93</v>
      </c>
      <c r="E358" s="3">
        <f t="shared" si="5"/>
        <v>-6.9999999999999951E-2</v>
      </c>
    </row>
    <row r="359" spans="1:5" x14ac:dyDescent="0.3">
      <c r="A359" s="10">
        <v>45253</v>
      </c>
      <c r="B359" s="4">
        <v>13570</v>
      </c>
      <c r="C359">
        <f>VLOOKUP(A359,profile_visits!A684:B1437,2,FALSE)</f>
        <v>390</v>
      </c>
      <c r="D359">
        <f>IFERROR(VLOOKUP(A359,new_followers!$A$1:$B$438,2,FALSE),0)</f>
        <v>117</v>
      </c>
      <c r="E359" s="3">
        <f t="shared" si="5"/>
        <v>0.25806451612903225</v>
      </c>
    </row>
    <row r="360" spans="1:5" x14ac:dyDescent="0.3">
      <c r="A360" s="10">
        <v>45254</v>
      </c>
      <c r="B360" s="4">
        <v>13406</v>
      </c>
      <c r="C360">
        <f>VLOOKUP(A360,profile_visits!A685:B1438,2,FALSE)</f>
        <v>395</v>
      </c>
      <c r="D360">
        <f>IFERROR(VLOOKUP(A360,new_followers!$A$1:$B$438,2,FALSE),0)</f>
        <v>112</v>
      </c>
      <c r="E360" s="3">
        <f t="shared" si="5"/>
        <v>-4.2735042735042694E-2</v>
      </c>
    </row>
    <row r="361" spans="1:5" x14ac:dyDescent="0.3">
      <c r="A361" s="10">
        <v>45255</v>
      </c>
      <c r="B361" s="4">
        <v>8656</v>
      </c>
      <c r="C361">
        <f>VLOOKUP(A361,profile_visits!A686:B1439,2,FALSE)</f>
        <v>283</v>
      </c>
      <c r="D361">
        <f>IFERROR(VLOOKUP(A361,new_followers!$A$1:$B$438,2,FALSE),0)</f>
        <v>98</v>
      </c>
      <c r="E361" s="3">
        <f t="shared" si="5"/>
        <v>-0.125</v>
      </c>
    </row>
    <row r="362" spans="1:5" x14ac:dyDescent="0.3">
      <c r="A362" s="10">
        <v>45256</v>
      </c>
      <c r="B362" s="4">
        <v>9857</v>
      </c>
      <c r="C362">
        <f>VLOOKUP(A362,profile_visits!A687:B1440,2,FALSE)</f>
        <v>289</v>
      </c>
      <c r="D362">
        <f>IFERROR(VLOOKUP(A362,new_followers!$A$1:$B$438,2,FALSE),0)</f>
        <v>135</v>
      </c>
      <c r="E362" s="3">
        <f t="shared" si="5"/>
        <v>0.37755102040816335</v>
      </c>
    </row>
    <row r="363" spans="1:5" x14ac:dyDescent="0.3">
      <c r="A363" s="10">
        <v>45257</v>
      </c>
      <c r="B363" s="4">
        <v>7592</v>
      </c>
      <c r="C363">
        <f>VLOOKUP(A363,profile_visits!A688:B1441,2,FALSE)</f>
        <v>338</v>
      </c>
      <c r="D363">
        <f>IFERROR(VLOOKUP(A363,new_followers!$A$1:$B$438,2,FALSE),0)</f>
        <v>110</v>
      </c>
      <c r="E363" s="3">
        <f t="shared" si="5"/>
        <v>-0.18518518518518523</v>
      </c>
    </row>
    <row r="364" spans="1:5" x14ac:dyDescent="0.3">
      <c r="A364" s="10">
        <v>45258</v>
      </c>
      <c r="B364" s="4">
        <v>9789</v>
      </c>
      <c r="C364">
        <f>VLOOKUP(A364,profile_visits!A689:B1442,2,FALSE)</f>
        <v>323</v>
      </c>
      <c r="D364">
        <f>IFERROR(VLOOKUP(A364,new_followers!$A$1:$B$438,2,FALSE),0)</f>
        <v>110</v>
      </c>
      <c r="E364" s="3">
        <f t="shared" si="5"/>
        <v>0</v>
      </c>
    </row>
    <row r="365" spans="1:5" x14ac:dyDescent="0.3">
      <c r="A365" s="10">
        <v>45259</v>
      </c>
      <c r="B365" s="4">
        <v>6933</v>
      </c>
      <c r="C365">
        <f>VLOOKUP(A365,profile_visits!A690:B1443,2,FALSE)</f>
        <v>302</v>
      </c>
      <c r="D365">
        <f>IFERROR(VLOOKUP(A365,new_followers!$A$1:$B$438,2,FALSE),0)</f>
        <v>109</v>
      </c>
      <c r="E365" s="3">
        <f t="shared" si="5"/>
        <v>-9.0909090909090384E-3</v>
      </c>
    </row>
    <row r="366" spans="1:5" x14ac:dyDescent="0.3">
      <c r="A366" s="10">
        <v>45260</v>
      </c>
      <c r="B366" s="4">
        <v>5228</v>
      </c>
      <c r="C366">
        <f>VLOOKUP(A366,profile_visits!A691:B1444,2,FALSE)</f>
        <v>298</v>
      </c>
      <c r="D366">
        <f>IFERROR(VLOOKUP(A366,new_followers!$A$1:$B$438,2,FALSE),0)</f>
        <v>67</v>
      </c>
      <c r="E366" s="3">
        <f t="shared" si="5"/>
        <v>-0.38532110091743121</v>
      </c>
    </row>
    <row r="367" spans="1:5" x14ac:dyDescent="0.3">
      <c r="A367" s="10">
        <v>45261</v>
      </c>
      <c r="B367" s="4">
        <v>9239</v>
      </c>
      <c r="C367">
        <f>VLOOKUP(A367,profile_visits!A692:B1445,2,FALSE)</f>
        <v>318</v>
      </c>
      <c r="D367">
        <f>IFERROR(VLOOKUP(A367,new_followers!$A$1:$B$438,2,FALSE),0)</f>
        <v>119</v>
      </c>
      <c r="E367" s="3">
        <f t="shared" si="5"/>
        <v>0.77611940298507465</v>
      </c>
    </row>
    <row r="368" spans="1:5" x14ac:dyDescent="0.3">
      <c r="A368" s="10">
        <v>45262</v>
      </c>
      <c r="B368" s="4">
        <v>10749</v>
      </c>
      <c r="C368">
        <f>VLOOKUP(A368,profile_visits!A693:B1446,2,FALSE)</f>
        <v>242</v>
      </c>
      <c r="D368">
        <f>IFERROR(VLOOKUP(A368,new_followers!$A$1:$B$438,2,FALSE),0)</f>
        <v>106</v>
      </c>
      <c r="E368" s="3">
        <f t="shared" si="5"/>
        <v>-0.10924369747899154</v>
      </c>
    </row>
    <row r="369" spans="1:5" x14ac:dyDescent="0.3">
      <c r="A369" s="10">
        <v>45263</v>
      </c>
      <c r="B369" s="4">
        <v>5758</v>
      </c>
      <c r="C369">
        <f>VLOOKUP(A369,profile_visits!A694:B1447,2,FALSE)</f>
        <v>281</v>
      </c>
      <c r="D369">
        <f>IFERROR(VLOOKUP(A369,new_followers!$A$1:$B$438,2,FALSE),0)</f>
        <v>83</v>
      </c>
      <c r="E369" s="3">
        <f t="shared" si="5"/>
        <v>-0.21698113207547165</v>
      </c>
    </row>
    <row r="370" spans="1:5" x14ac:dyDescent="0.3">
      <c r="A370" s="10">
        <v>45264</v>
      </c>
      <c r="B370" s="4">
        <v>8821</v>
      </c>
      <c r="C370">
        <f>VLOOKUP(A370,profile_visits!A695:B1448,2,FALSE)</f>
        <v>262</v>
      </c>
      <c r="D370">
        <f>IFERROR(VLOOKUP(A370,new_followers!$A$1:$B$438,2,FALSE),0)</f>
        <v>82</v>
      </c>
      <c r="E370" s="3">
        <f t="shared" si="5"/>
        <v>-1.2048192771084376E-2</v>
      </c>
    </row>
    <row r="371" spans="1:5" x14ac:dyDescent="0.3">
      <c r="A371" s="10">
        <v>45265</v>
      </c>
      <c r="B371" s="4">
        <v>9707</v>
      </c>
      <c r="C371">
        <f>VLOOKUP(A371,profile_visits!A696:B1449,2,FALSE)</f>
        <v>269</v>
      </c>
      <c r="D371">
        <f>IFERROR(VLOOKUP(A371,new_followers!$A$1:$B$438,2,FALSE),0)</f>
        <v>106</v>
      </c>
      <c r="E371" s="3">
        <f t="shared" si="5"/>
        <v>0.29268292682926833</v>
      </c>
    </row>
    <row r="372" spans="1:5" x14ac:dyDescent="0.3">
      <c r="A372" s="10">
        <v>45266</v>
      </c>
      <c r="B372" s="4">
        <v>25505</v>
      </c>
      <c r="C372">
        <f>VLOOKUP(A372,profile_visits!A697:B1450,2,FALSE)</f>
        <v>603</v>
      </c>
      <c r="D372">
        <f>IFERROR(VLOOKUP(A372,new_followers!$A$1:$B$438,2,FALSE),0)</f>
        <v>76</v>
      </c>
      <c r="E372" s="3">
        <f t="shared" si="5"/>
        <v>-0.28301886792452835</v>
      </c>
    </row>
    <row r="373" spans="1:5" x14ac:dyDescent="0.3">
      <c r="A373" s="10">
        <v>45267</v>
      </c>
      <c r="B373" s="4">
        <v>34870</v>
      </c>
      <c r="C373">
        <f>VLOOKUP(A373,profile_visits!A698:B1451,2,FALSE)</f>
        <v>581</v>
      </c>
      <c r="D373">
        <f>IFERROR(VLOOKUP(A373,new_followers!$A$1:$B$438,2,FALSE),0)</f>
        <v>164</v>
      </c>
      <c r="E373" s="3">
        <f t="shared" si="5"/>
        <v>1.1578947368421053</v>
      </c>
    </row>
    <row r="374" spans="1:5" x14ac:dyDescent="0.3">
      <c r="A374" s="10">
        <v>45268</v>
      </c>
      <c r="B374" s="4">
        <v>103997</v>
      </c>
      <c r="C374">
        <f>VLOOKUP(A374,profile_visits!A699:B1452,2,FALSE)</f>
        <v>1571</v>
      </c>
      <c r="D374">
        <f>IFERROR(VLOOKUP(A374,new_followers!$A$1:$B$438,2,FALSE),0)</f>
        <v>684</v>
      </c>
      <c r="E374" s="3">
        <f t="shared" si="5"/>
        <v>3.1707317073170733</v>
      </c>
    </row>
    <row r="375" spans="1:5" x14ac:dyDescent="0.3">
      <c r="A375" s="10">
        <v>45269</v>
      </c>
      <c r="B375" s="4">
        <v>150882</v>
      </c>
      <c r="C375">
        <f>VLOOKUP(A375,profile_visits!A700:B1453,2,FALSE)</f>
        <v>2152</v>
      </c>
      <c r="D375">
        <f>IFERROR(VLOOKUP(A375,new_followers!$A$1:$B$438,2,FALSE),0)</f>
        <v>975</v>
      </c>
      <c r="E375" s="3">
        <f t="shared" si="5"/>
        <v>0.42543859649122817</v>
      </c>
    </row>
    <row r="376" spans="1:5" x14ac:dyDescent="0.3">
      <c r="A376" s="10">
        <v>45270</v>
      </c>
      <c r="B376" s="4">
        <v>98289</v>
      </c>
      <c r="C376">
        <f>VLOOKUP(A376,profile_visits!A701:B1454,2,FALSE)</f>
        <v>1974</v>
      </c>
      <c r="D376">
        <f>IFERROR(VLOOKUP(A376,new_followers!$A$1:$B$438,2,FALSE),0)</f>
        <v>924</v>
      </c>
      <c r="E376" s="3">
        <f t="shared" si="5"/>
        <v>-5.2307692307692277E-2</v>
      </c>
    </row>
    <row r="377" spans="1:5" x14ac:dyDescent="0.3">
      <c r="A377" s="10">
        <v>45271</v>
      </c>
      <c r="B377" s="4">
        <v>296280</v>
      </c>
      <c r="C377">
        <f>VLOOKUP(A377,profile_visits!A702:B1455,2,FALSE)</f>
        <v>4269</v>
      </c>
      <c r="D377">
        <f>IFERROR(VLOOKUP(A377,new_followers!$A$1:$B$438,2,FALSE),0)</f>
        <v>1811</v>
      </c>
      <c r="E377" s="3">
        <f t="shared" si="5"/>
        <v>0.9599567099567099</v>
      </c>
    </row>
    <row r="378" spans="1:5" x14ac:dyDescent="0.3">
      <c r="A378" s="10">
        <v>45272</v>
      </c>
      <c r="B378" s="4">
        <v>352875</v>
      </c>
      <c r="C378">
        <f>VLOOKUP(A378,profile_visits!A703:B1456,2,FALSE)</f>
        <v>4929</v>
      </c>
      <c r="D378">
        <f>IFERROR(VLOOKUP(A378,new_followers!$A$1:$B$438,2,FALSE),0)</f>
        <v>1771</v>
      </c>
      <c r="E378" s="3">
        <f t="shared" si="5"/>
        <v>-2.2087244616234125E-2</v>
      </c>
    </row>
    <row r="379" spans="1:5" x14ac:dyDescent="0.3">
      <c r="A379" s="10">
        <v>45273</v>
      </c>
      <c r="B379" s="4">
        <v>88949</v>
      </c>
      <c r="C379">
        <f>VLOOKUP(A379,profile_visits!A704:B1457,2,FALSE)</f>
        <v>1723</v>
      </c>
      <c r="D379">
        <f>IFERROR(VLOOKUP(A379,new_followers!$A$1:$B$438,2,FALSE),0)</f>
        <v>562</v>
      </c>
      <c r="E379" s="3">
        <f t="shared" si="5"/>
        <v>-0.68266516092603047</v>
      </c>
    </row>
    <row r="380" spans="1:5" x14ac:dyDescent="0.3">
      <c r="A380" s="10">
        <v>45274</v>
      </c>
      <c r="B380" s="4">
        <v>66934</v>
      </c>
      <c r="C380">
        <f>VLOOKUP(A380,profile_visits!A705:B1458,2,FALSE)</f>
        <v>1515</v>
      </c>
      <c r="D380">
        <f>IFERROR(VLOOKUP(A380,new_followers!$A$1:$B$438,2,FALSE),0)</f>
        <v>517</v>
      </c>
      <c r="E380" s="3">
        <f t="shared" si="5"/>
        <v>-8.0071174377224219E-2</v>
      </c>
    </row>
    <row r="381" spans="1:5" x14ac:dyDescent="0.3">
      <c r="A381" s="10">
        <v>45275</v>
      </c>
      <c r="B381" s="4">
        <v>70773</v>
      </c>
      <c r="C381">
        <f>VLOOKUP(A381,profile_visits!A706:B1459,2,FALSE)</f>
        <v>1272</v>
      </c>
      <c r="D381">
        <f>IFERROR(VLOOKUP(A381,new_followers!$A$1:$B$438,2,FALSE),0)</f>
        <v>505</v>
      </c>
      <c r="E381" s="3">
        <f t="shared" si="5"/>
        <v>-2.3210831721469982E-2</v>
      </c>
    </row>
    <row r="382" spans="1:5" x14ac:dyDescent="0.3">
      <c r="A382" s="10">
        <v>45276</v>
      </c>
      <c r="B382" s="4">
        <v>49440</v>
      </c>
      <c r="C382">
        <f>VLOOKUP(A382,profile_visits!A707:B1460,2,FALSE)</f>
        <v>1020</v>
      </c>
      <c r="D382">
        <f>IFERROR(VLOOKUP(A382,new_followers!$A$1:$B$438,2,FALSE),0)</f>
        <v>384</v>
      </c>
      <c r="E382" s="3">
        <f t="shared" si="5"/>
        <v>-0.23960396039603959</v>
      </c>
    </row>
    <row r="383" spans="1:5" x14ac:dyDescent="0.3">
      <c r="A383" s="10">
        <v>45277</v>
      </c>
      <c r="B383" s="4">
        <v>74783</v>
      </c>
      <c r="C383">
        <f>VLOOKUP(A383,profile_visits!A708:B1461,2,FALSE)</f>
        <v>1339</v>
      </c>
      <c r="D383">
        <f>IFERROR(VLOOKUP(A383,new_followers!$A$1:$B$438,2,FALSE),0)</f>
        <v>417</v>
      </c>
      <c r="E383" s="3">
        <f t="shared" si="5"/>
        <v>8.59375E-2</v>
      </c>
    </row>
    <row r="384" spans="1:5" x14ac:dyDescent="0.3">
      <c r="A384" s="10">
        <v>45278</v>
      </c>
      <c r="B384" s="4">
        <v>50691</v>
      </c>
      <c r="C384">
        <f>VLOOKUP(A384,profile_visits!A709:B1462,2,FALSE)</f>
        <v>1045</v>
      </c>
      <c r="D384">
        <f>IFERROR(VLOOKUP(A384,new_followers!$A$1:$B$438,2,FALSE),0)</f>
        <v>446</v>
      </c>
      <c r="E384" s="3">
        <f t="shared" si="5"/>
        <v>6.9544364508393297E-2</v>
      </c>
    </row>
    <row r="385" spans="1:5" x14ac:dyDescent="0.3">
      <c r="A385" s="10">
        <v>45279</v>
      </c>
      <c r="B385" s="4">
        <v>50195</v>
      </c>
      <c r="C385">
        <f>VLOOKUP(A385,profile_visits!A710:B1463,2,FALSE)</f>
        <v>1130</v>
      </c>
      <c r="D385">
        <f>IFERROR(VLOOKUP(A385,new_followers!$A$1:$B$438,2,FALSE),0)</f>
        <v>479</v>
      </c>
      <c r="E385" s="3">
        <f t="shared" si="5"/>
        <v>7.3991031390134632E-2</v>
      </c>
    </row>
    <row r="386" spans="1:5" x14ac:dyDescent="0.3">
      <c r="A386" s="10">
        <v>45280</v>
      </c>
      <c r="B386" s="4">
        <v>72633</v>
      </c>
      <c r="C386">
        <f>VLOOKUP(A386,profile_visits!A711:B1464,2,FALSE)</f>
        <v>1193</v>
      </c>
      <c r="D386">
        <f>IFERROR(VLOOKUP(A386,new_followers!$A$1:$B$438,2,FALSE),0)</f>
        <v>540</v>
      </c>
      <c r="E386" s="3">
        <f t="shared" si="5"/>
        <v>0.12734864300626314</v>
      </c>
    </row>
    <row r="387" spans="1:5" x14ac:dyDescent="0.3">
      <c r="A387" s="10">
        <v>45281</v>
      </c>
      <c r="B387" s="4">
        <v>81047</v>
      </c>
      <c r="C387">
        <f>VLOOKUP(A387,profile_visits!A712:B1465,2,FALSE)</f>
        <v>1395</v>
      </c>
      <c r="D387">
        <f>IFERROR(VLOOKUP(A387,new_followers!$A$1:$B$438,2,FALSE),0)</f>
        <v>677</v>
      </c>
      <c r="E387" s="3">
        <f t="shared" si="5"/>
        <v>0.25370370370370376</v>
      </c>
    </row>
    <row r="388" spans="1:5" x14ac:dyDescent="0.3">
      <c r="A388" s="10">
        <v>45282</v>
      </c>
      <c r="B388" s="4">
        <v>73546</v>
      </c>
      <c r="C388">
        <f>VLOOKUP(A388,profile_visits!A713:B1466,2,FALSE)</f>
        <v>1295</v>
      </c>
      <c r="D388">
        <f>IFERROR(VLOOKUP(A388,new_followers!$A$1:$B$438,2,FALSE),0)</f>
        <v>509</v>
      </c>
      <c r="E388" s="3">
        <f t="shared" ref="E388:E428" si="6">D388/D387-1</f>
        <v>-0.24815361890694243</v>
      </c>
    </row>
    <row r="389" spans="1:5" x14ac:dyDescent="0.3">
      <c r="A389" s="10">
        <v>45283</v>
      </c>
      <c r="B389" s="4">
        <v>49465</v>
      </c>
      <c r="C389">
        <f>VLOOKUP(A389,profile_visits!A714:B1467,2,FALSE)</f>
        <v>824</v>
      </c>
      <c r="D389">
        <f>IFERROR(VLOOKUP(A389,new_followers!$A$1:$B$438,2,FALSE),0)</f>
        <v>322</v>
      </c>
      <c r="E389" s="3">
        <f t="shared" si="6"/>
        <v>-0.36738703339882117</v>
      </c>
    </row>
    <row r="390" spans="1:5" x14ac:dyDescent="0.3">
      <c r="A390" s="10">
        <v>45284</v>
      </c>
      <c r="B390" s="4">
        <v>42714</v>
      </c>
      <c r="C390">
        <f>VLOOKUP(A390,profile_visits!A715:B1468,2,FALSE)</f>
        <v>744</v>
      </c>
      <c r="D390">
        <f>IFERROR(VLOOKUP(A390,new_followers!$A$1:$B$438,2,FALSE),0)</f>
        <v>315</v>
      </c>
      <c r="E390" s="3">
        <f t="shared" si="6"/>
        <v>-2.1739130434782594E-2</v>
      </c>
    </row>
    <row r="391" spans="1:5" x14ac:dyDescent="0.3">
      <c r="A391" s="10">
        <v>45285</v>
      </c>
      <c r="B391" s="4">
        <v>58858</v>
      </c>
      <c r="C391">
        <f>VLOOKUP(A391,profile_visits!A716:B1469,2,FALSE)</f>
        <v>958</v>
      </c>
      <c r="D391">
        <f>IFERROR(VLOOKUP(A391,new_followers!$A$1:$B$438,2,FALSE),0)</f>
        <v>414</v>
      </c>
      <c r="E391" s="3">
        <f t="shared" si="6"/>
        <v>0.31428571428571428</v>
      </c>
    </row>
    <row r="392" spans="1:5" x14ac:dyDescent="0.3">
      <c r="A392" s="10">
        <v>45286</v>
      </c>
      <c r="B392" s="4">
        <v>66489</v>
      </c>
      <c r="C392">
        <f>VLOOKUP(A392,profile_visits!A717:B1470,2,FALSE)</f>
        <v>1273</v>
      </c>
      <c r="D392">
        <f>IFERROR(VLOOKUP(A392,new_followers!$A$1:$B$438,2,FALSE),0)</f>
        <v>436</v>
      </c>
      <c r="E392" s="3">
        <f t="shared" si="6"/>
        <v>5.3140096618357502E-2</v>
      </c>
    </row>
    <row r="393" spans="1:5" x14ac:dyDescent="0.3">
      <c r="A393" s="10">
        <v>45287</v>
      </c>
      <c r="B393" s="4">
        <v>44917</v>
      </c>
      <c r="C393">
        <f>VLOOKUP(A393,profile_visits!A718:B1471,2,FALSE)</f>
        <v>816</v>
      </c>
      <c r="D393">
        <f>IFERROR(VLOOKUP(A393,new_followers!$A$1:$B$438,2,FALSE),0)</f>
        <v>318</v>
      </c>
      <c r="E393" s="3">
        <f t="shared" si="6"/>
        <v>-0.27064220183486243</v>
      </c>
    </row>
    <row r="394" spans="1:5" x14ac:dyDescent="0.3">
      <c r="A394" s="10">
        <v>45288</v>
      </c>
      <c r="B394" s="4">
        <v>36780</v>
      </c>
      <c r="C394">
        <f>VLOOKUP(A394,profile_visits!A719:B1472,2,FALSE)</f>
        <v>838</v>
      </c>
      <c r="D394">
        <f>IFERROR(VLOOKUP(A394,new_followers!$A$1:$B$438,2,FALSE),0)</f>
        <v>298</v>
      </c>
      <c r="E394" s="3">
        <f t="shared" si="6"/>
        <v>-6.2893081761006275E-2</v>
      </c>
    </row>
    <row r="395" spans="1:5" x14ac:dyDescent="0.3">
      <c r="A395" s="10">
        <v>45289</v>
      </c>
      <c r="B395" s="4">
        <v>26088</v>
      </c>
      <c r="C395">
        <f>VLOOKUP(A395,profile_visits!A720:B1473,2,FALSE)</f>
        <v>750</v>
      </c>
      <c r="D395">
        <f>IFERROR(VLOOKUP(A395,new_followers!$A$1:$B$438,2,FALSE),0)</f>
        <v>333</v>
      </c>
      <c r="E395" s="3">
        <f t="shared" si="6"/>
        <v>0.1174496644295302</v>
      </c>
    </row>
    <row r="396" spans="1:5" x14ac:dyDescent="0.3">
      <c r="A396" s="10">
        <v>45290</v>
      </c>
      <c r="B396" s="4">
        <v>29906</v>
      </c>
      <c r="C396">
        <f>VLOOKUP(A396,profile_visits!A721:B1474,2,FALSE)</f>
        <v>680</v>
      </c>
      <c r="D396">
        <f>IFERROR(VLOOKUP(A396,new_followers!$A$1:$B$438,2,FALSE),0)</f>
        <v>280</v>
      </c>
      <c r="E396" s="3">
        <f t="shared" si="6"/>
        <v>-0.15915915915915912</v>
      </c>
    </row>
    <row r="397" spans="1:5" x14ac:dyDescent="0.3">
      <c r="A397" s="10">
        <v>45291</v>
      </c>
      <c r="B397" s="4">
        <v>35002</v>
      </c>
      <c r="C397">
        <f>VLOOKUP(A397,profile_visits!A722:B1475,2,FALSE)</f>
        <v>582</v>
      </c>
      <c r="D397">
        <f>IFERROR(VLOOKUP(A397,new_followers!$A$1:$B$438,2,FALSE),0)</f>
        <v>239</v>
      </c>
      <c r="E397" s="3">
        <f t="shared" si="6"/>
        <v>-0.14642857142857146</v>
      </c>
    </row>
    <row r="398" spans="1:5" x14ac:dyDescent="0.3">
      <c r="A398" s="10">
        <v>45292</v>
      </c>
      <c r="B398" s="4">
        <v>32999</v>
      </c>
      <c r="C398">
        <f>VLOOKUP(A398,profile_visits!A723:B1476,2,FALSE)</f>
        <v>757</v>
      </c>
      <c r="D398">
        <f>IFERROR(VLOOKUP(A398,new_followers!$A$1:$B$438,2,FALSE),0)</f>
        <v>262</v>
      </c>
      <c r="E398" s="3">
        <f t="shared" si="6"/>
        <v>9.6234309623431047E-2</v>
      </c>
    </row>
    <row r="399" spans="1:5" x14ac:dyDescent="0.3">
      <c r="A399" s="10">
        <v>45293</v>
      </c>
      <c r="B399" s="4">
        <v>59268</v>
      </c>
      <c r="C399">
        <f>VLOOKUP(A399,profile_visits!A724:B1477,2,FALSE)</f>
        <v>1150</v>
      </c>
      <c r="D399">
        <f>IFERROR(VLOOKUP(A399,new_followers!$A$1:$B$438,2,FALSE),0)</f>
        <v>408</v>
      </c>
      <c r="E399" s="3">
        <f t="shared" si="6"/>
        <v>0.55725190839694649</v>
      </c>
    </row>
    <row r="400" spans="1:5" x14ac:dyDescent="0.3">
      <c r="A400" s="10">
        <v>45294</v>
      </c>
      <c r="B400" s="4">
        <v>42854</v>
      </c>
      <c r="C400">
        <f>VLOOKUP(A400,profile_visits!A725:B1478,2,FALSE)</f>
        <v>876</v>
      </c>
      <c r="D400">
        <f>IFERROR(VLOOKUP(A400,new_followers!$A$1:$B$438,2,FALSE),0)</f>
        <v>384</v>
      </c>
      <c r="E400" s="3">
        <f t="shared" si="6"/>
        <v>-5.8823529411764719E-2</v>
      </c>
    </row>
    <row r="401" spans="1:5" x14ac:dyDescent="0.3">
      <c r="A401" s="10">
        <v>45295</v>
      </c>
      <c r="B401" s="4">
        <v>25334</v>
      </c>
      <c r="C401">
        <f>VLOOKUP(A401,profile_visits!A726:B1479,2,FALSE)</f>
        <v>639</v>
      </c>
      <c r="D401">
        <f>IFERROR(VLOOKUP(A401,new_followers!$A$1:$B$438,2,FALSE),0)</f>
        <v>274</v>
      </c>
      <c r="E401" s="3">
        <f t="shared" si="6"/>
        <v>-0.28645833333333337</v>
      </c>
    </row>
    <row r="402" spans="1:5" x14ac:dyDescent="0.3">
      <c r="A402" s="10">
        <v>45296</v>
      </c>
      <c r="B402" s="4">
        <v>19334</v>
      </c>
      <c r="C402">
        <f>VLOOKUP(A402,profile_visits!A727:B1480,2,FALSE)</f>
        <v>513</v>
      </c>
      <c r="D402">
        <f>IFERROR(VLOOKUP(A402,new_followers!$A$1:$B$438,2,FALSE),0)</f>
        <v>229</v>
      </c>
      <c r="E402" s="3">
        <f t="shared" si="6"/>
        <v>-0.16423357664233573</v>
      </c>
    </row>
    <row r="403" spans="1:5" x14ac:dyDescent="0.3">
      <c r="A403" s="10">
        <v>45297</v>
      </c>
      <c r="B403" s="4">
        <v>29427</v>
      </c>
      <c r="C403">
        <f>VLOOKUP(A403,profile_visits!A728:B1481,2,FALSE)</f>
        <v>657</v>
      </c>
      <c r="D403">
        <f>IFERROR(VLOOKUP(A403,new_followers!$A$1:$B$438,2,FALSE),0)</f>
        <v>282</v>
      </c>
      <c r="E403" s="3">
        <f t="shared" si="6"/>
        <v>0.23144104803493448</v>
      </c>
    </row>
    <row r="404" spans="1:5" x14ac:dyDescent="0.3">
      <c r="A404" s="10">
        <v>45298</v>
      </c>
      <c r="B404" s="4">
        <v>42865</v>
      </c>
      <c r="C404">
        <f>VLOOKUP(A404,profile_visits!A729:B1482,2,FALSE)</f>
        <v>757</v>
      </c>
      <c r="D404">
        <f>IFERROR(VLOOKUP(A404,new_followers!$A$1:$B$438,2,FALSE),0)</f>
        <v>329</v>
      </c>
      <c r="E404" s="3">
        <f t="shared" si="6"/>
        <v>0.16666666666666674</v>
      </c>
    </row>
    <row r="405" spans="1:5" x14ac:dyDescent="0.3">
      <c r="A405" s="10">
        <v>45299</v>
      </c>
      <c r="B405" s="4">
        <v>39754</v>
      </c>
      <c r="C405">
        <f>VLOOKUP(A405,profile_visits!A730:B1483,2,FALSE)</f>
        <v>754</v>
      </c>
      <c r="D405">
        <f>IFERROR(VLOOKUP(A405,new_followers!$A$1:$B$438,2,FALSE),0)</f>
        <v>306</v>
      </c>
      <c r="E405" s="3">
        <f t="shared" si="6"/>
        <v>-6.9908814589665691E-2</v>
      </c>
    </row>
    <row r="406" spans="1:5" x14ac:dyDescent="0.3">
      <c r="A406" s="10">
        <v>45300</v>
      </c>
      <c r="B406" s="4">
        <v>30212</v>
      </c>
      <c r="C406">
        <f>VLOOKUP(A406,profile_visits!A731:B1484,2,FALSE)</f>
        <v>893</v>
      </c>
      <c r="D406">
        <f>IFERROR(VLOOKUP(A406,new_followers!$A$1:$B$438,2,FALSE),0)</f>
        <v>270</v>
      </c>
      <c r="E406" s="3">
        <f t="shared" si="6"/>
        <v>-0.11764705882352944</v>
      </c>
    </row>
    <row r="407" spans="1:5" x14ac:dyDescent="0.3">
      <c r="A407" s="10">
        <v>45301</v>
      </c>
      <c r="B407" s="4">
        <v>36272</v>
      </c>
      <c r="C407">
        <f>VLOOKUP(A407,profile_visits!A732:B1485,2,FALSE)</f>
        <v>840</v>
      </c>
      <c r="D407">
        <f>IFERROR(VLOOKUP(A407,new_followers!$A$1:$B$438,2,FALSE),0)</f>
        <v>232</v>
      </c>
      <c r="E407" s="3">
        <f t="shared" si="6"/>
        <v>-0.14074074074074072</v>
      </c>
    </row>
    <row r="408" spans="1:5" x14ac:dyDescent="0.3">
      <c r="A408" s="10">
        <v>45302</v>
      </c>
      <c r="B408" s="4">
        <v>15065</v>
      </c>
      <c r="C408">
        <f>VLOOKUP(A408,profile_visits!A733:B1486,2,FALSE)</f>
        <v>438</v>
      </c>
      <c r="D408">
        <f>IFERROR(VLOOKUP(A408,new_followers!$A$1:$B$438,2,FALSE),0)</f>
        <v>181</v>
      </c>
      <c r="E408" s="3">
        <f t="shared" si="6"/>
        <v>-0.21982758620689657</v>
      </c>
    </row>
    <row r="409" spans="1:5" x14ac:dyDescent="0.3">
      <c r="A409" s="10">
        <v>45303</v>
      </c>
      <c r="B409" s="4">
        <v>20314</v>
      </c>
      <c r="C409">
        <f>VLOOKUP(A409,profile_visits!A734:B1487,2,FALSE)</f>
        <v>635</v>
      </c>
      <c r="D409">
        <f>IFERROR(VLOOKUP(A409,new_followers!$A$1:$B$438,2,FALSE),0)</f>
        <v>188</v>
      </c>
      <c r="E409" s="3">
        <f t="shared" si="6"/>
        <v>3.8674033149171283E-2</v>
      </c>
    </row>
    <row r="410" spans="1:5" x14ac:dyDescent="0.3">
      <c r="A410" s="10">
        <v>45304</v>
      </c>
      <c r="B410" s="4">
        <v>21815</v>
      </c>
      <c r="C410">
        <f>VLOOKUP(A410,profile_visits!A735:B1488,2,FALSE)</f>
        <v>581</v>
      </c>
      <c r="D410">
        <f>IFERROR(VLOOKUP(A410,new_followers!$A$1:$B$438,2,FALSE),0)</f>
        <v>185</v>
      </c>
      <c r="E410" s="3">
        <f t="shared" si="6"/>
        <v>-1.5957446808510634E-2</v>
      </c>
    </row>
    <row r="411" spans="1:5" x14ac:dyDescent="0.3">
      <c r="A411" s="10">
        <v>45305</v>
      </c>
      <c r="B411" s="4">
        <v>14971</v>
      </c>
      <c r="C411">
        <f>VLOOKUP(A411,profile_visits!A736:B1489,2,FALSE)</f>
        <v>338</v>
      </c>
      <c r="D411">
        <f>IFERROR(VLOOKUP(A411,new_followers!$A$1:$B$438,2,FALSE),0)</f>
        <v>143</v>
      </c>
      <c r="E411" s="3">
        <f t="shared" si="6"/>
        <v>-0.22702702702702704</v>
      </c>
    </row>
    <row r="412" spans="1:5" x14ac:dyDescent="0.3">
      <c r="A412" s="10">
        <v>45306</v>
      </c>
      <c r="B412" s="4">
        <v>14993</v>
      </c>
      <c r="C412">
        <f>VLOOKUP(A412,profile_visits!A737:B1490,2,FALSE)</f>
        <v>334</v>
      </c>
      <c r="D412">
        <f>IFERROR(VLOOKUP(A412,new_followers!$A$1:$B$438,2,FALSE),0)</f>
        <v>133</v>
      </c>
      <c r="E412" s="3">
        <f t="shared" si="6"/>
        <v>-6.9930069930069894E-2</v>
      </c>
    </row>
    <row r="413" spans="1:5" x14ac:dyDescent="0.3">
      <c r="A413" s="10">
        <v>45307</v>
      </c>
      <c r="B413" s="4">
        <v>34961</v>
      </c>
      <c r="C413">
        <f>VLOOKUP(A413,profile_visits!A738:B1491,2,FALSE)</f>
        <v>810</v>
      </c>
      <c r="D413">
        <f>IFERROR(VLOOKUP(A413,new_followers!$A$1:$B$438,2,FALSE),0)</f>
        <v>213</v>
      </c>
      <c r="E413" s="3">
        <f t="shared" si="6"/>
        <v>0.60150375939849621</v>
      </c>
    </row>
    <row r="414" spans="1:5" x14ac:dyDescent="0.3">
      <c r="A414" s="10">
        <v>45308</v>
      </c>
      <c r="B414" s="4">
        <v>34716</v>
      </c>
      <c r="C414">
        <f>VLOOKUP(A414,profile_visits!A739:B1492,2,FALSE)</f>
        <v>735</v>
      </c>
      <c r="D414">
        <f>IFERROR(VLOOKUP(A414,new_followers!$A$1:$B$438,2,FALSE),0)</f>
        <v>229</v>
      </c>
      <c r="E414" s="3">
        <f t="shared" si="6"/>
        <v>7.5117370892018753E-2</v>
      </c>
    </row>
    <row r="415" spans="1:5" x14ac:dyDescent="0.3">
      <c r="A415" s="10">
        <v>45309</v>
      </c>
      <c r="B415" s="4">
        <v>35033</v>
      </c>
      <c r="C415">
        <f>VLOOKUP(A415,profile_visits!A740:B1493,2,FALSE)</f>
        <v>674</v>
      </c>
      <c r="D415">
        <f>IFERROR(VLOOKUP(A415,new_followers!$A$1:$B$438,2,FALSE),0)</f>
        <v>226</v>
      </c>
      <c r="E415" s="3">
        <f t="shared" si="6"/>
        <v>-1.3100436681222738E-2</v>
      </c>
    </row>
    <row r="416" spans="1:5" x14ac:dyDescent="0.3">
      <c r="A416" s="10">
        <v>45310</v>
      </c>
      <c r="B416" s="4">
        <v>16620</v>
      </c>
      <c r="C416">
        <f>VLOOKUP(A416,profile_visits!A741:B1494,2,FALSE)</f>
        <v>419</v>
      </c>
      <c r="D416">
        <f>IFERROR(VLOOKUP(A416,new_followers!$A$1:$B$438,2,FALSE),0)</f>
        <v>200</v>
      </c>
      <c r="E416" s="3">
        <f t="shared" si="6"/>
        <v>-0.11504424778761058</v>
      </c>
    </row>
    <row r="417" spans="1:5" x14ac:dyDescent="0.3">
      <c r="A417" s="10">
        <v>45311</v>
      </c>
      <c r="B417" s="4">
        <v>10446</v>
      </c>
      <c r="C417">
        <f>VLOOKUP(A417,profile_visits!A742:B1495,2,FALSE)</f>
        <v>1437</v>
      </c>
      <c r="D417">
        <f>IFERROR(VLOOKUP(A417,new_followers!$A$1:$B$438,2,FALSE),0)</f>
        <v>167</v>
      </c>
      <c r="E417" s="3">
        <f t="shared" si="6"/>
        <v>-0.16500000000000004</v>
      </c>
    </row>
    <row r="418" spans="1:5" x14ac:dyDescent="0.3">
      <c r="A418" s="10">
        <v>45312</v>
      </c>
      <c r="B418" s="4">
        <v>9631</v>
      </c>
      <c r="C418">
        <f>VLOOKUP(A418,profile_visits!A743:B1496,2,FALSE)</f>
        <v>439</v>
      </c>
      <c r="D418">
        <f>IFERROR(VLOOKUP(A418,new_followers!$A$1:$B$438,2,FALSE),0)</f>
        <v>173</v>
      </c>
      <c r="E418" s="3">
        <f t="shared" si="6"/>
        <v>3.5928143712574911E-2</v>
      </c>
    </row>
    <row r="419" spans="1:5" x14ac:dyDescent="0.3">
      <c r="A419" s="10">
        <v>45313</v>
      </c>
      <c r="B419" s="4">
        <v>14921</v>
      </c>
      <c r="C419">
        <f>VLOOKUP(A419,profile_visits!A744:B1497,2,FALSE)</f>
        <v>408</v>
      </c>
      <c r="D419">
        <f>IFERROR(VLOOKUP(A419,new_followers!$A$1:$B$438,2,FALSE),0)</f>
        <v>163</v>
      </c>
      <c r="E419" s="3">
        <f t="shared" si="6"/>
        <v>-5.7803468208092457E-2</v>
      </c>
    </row>
    <row r="420" spans="1:5" x14ac:dyDescent="0.3">
      <c r="A420" s="10">
        <v>45314</v>
      </c>
      <c r="B420" s="4">
        <v>9268</v>
      </c>
      <c r="C420">
        <f>VLOOKUP(A420,profile_visits!A745:B1498,2,FALSE)</f>
        <v>366</v>
      </c>
      <c r="D420">
        <f>IFERROR(VLOOKUP(A420,new_followers!$A$1:$B$438,2,FALSE),0)</f>
        <v>167</v>
      </c>
      <c r="E420" s="3">
        <f t="shared" si="6"/>
        <v>2.4539877300613577E-2</v>
      </c>
    </row>
    <row r="421" spans="1:5" x14ac:dyDescent="0.3">
      <c r="A421" s="10">
        <v>45315</v>
      </c>
      <c r="B421" s="4">
        <v>21153</v>
      </c>
      <c r="C421">
        <f>VLOOKUP(A421,profile_visits!A746:B1499,2,FALSE)</f>
        <v>591</v>
      </c>
      <c r="D421">
        <f>IFERROR(VLOOKUP(A421,new_followers!$A$1:$B$438,2,FALSE),0)</f>
        <v>211</v>
      </c>
      <c r="E421" s="3">
        <f t="shared" si="6"/>
        <v>0.26347305389221565</v>
      </c>
    </row>
    <row r="422" spans="1:5" x14ac:dyDescent="0.3">
      <c r="A422" s="10">
        <v>45316</v>
      </c>
      <c r="B422" s="4">
        <v>20616</v>
      </c>
      <c r="C422">
        <f>VLOOKUP(A422,profile_visits!A747:B1500,2,FALSE)</f>
        <v>493</v>
      </c>
      <c r="D422">
        <f>IFERROR(VLOOKUP(A422,new_followers!$A$1:$B$438,2,FALSE),0)</f>
        <v>161</v>
      </c>
      <c r="E422" s="3">
        <f t="shared" si="6"/>
        <v>-0.23696682464454977</v>
      </c>
    </row>
    <row r="423" spans="1:5" x14ac:dyDescent="0.3">
      <c r="A423" s="10">
        <v>45317</v>
      </c>
      <c r="B423" s="4">
        <v>7802</v>
      </c>
      <c r="C423">
        <f>VLOOKUP(A423,profile_visits!A748:B1501,2,FALSE)</f>
        <v>336</v>
      </c>
      <c r="D423">
        <f>IFERROR(VLOOKUP(A423,new_followers!$A$1:$B$438,2,FALSE),0)</f>
        <v>145</v>
      </c>
      <c r="E423" s="3">
        <f t="shared" si="6"/>
        <v>-9.9378881987577605E-2</v>
      </c>
    </row>
    <row r="424" spans="1:5" x14ac:dyDescent="0.3">
      <c r="A424" s="10">
        <v>45318</v>
      </c>
      <c r="B424" s="4">
        <v>9649</v>
      </c>
      <c r="C424">
        <f>VLOOKUP(A424,profile_visits!A749:B1502,2,FALSE)</f>
        <v>307</v>
      </c>
      <c r="D424">
        <f>IFERROR(VLOOKUP(A424,new_followers!$A$1:$B$438,2,FALSE),0)</f>
        <v>176</v>
      </c>
      <c r="E424" s="3">
        <f t="shared" si="6"/>
        <v>0.21379310344827585</v>
      </c>
    </row>
    <row r="425" spans="1:5" x14ac:dyDescent="0.3">
      <c r="A425" s="10">
        <v>45319</v>
      </c>
      <c r="B425" s="4">
        <v>13168</v>
      </c>
      <c r="C425">
        <f>VLOOKUP(A425,profile_visits!A750:B1503,2,FALSE)</f>
        <v>400</v>
      </c>
      <c r="D425">
        <f>IFERROR(VLOOKUP(A425,new_followers!$A$1:$B$438,2,FALSE),0)</f>
        <v>207</v>
      </c>
      <c r="E425" s="3">
        <f t="shared" si="6"/>
        <v>0.17613636363636354</v>
      </c>
    </row>
    <row r="426" spans="1:5" x14ac:dyDescent="0.3">
      <c r="A426" s="10">
        <v>45320</v>
      </c>
      <c r="B426" s="4">
        <v>16042</v>
      </c>
      <c r="C426">
        <f>VLOOKUP(A426,profile_visits!A751:B1504,2,FALSE)</f>
        <v>461</v>
      </c>
      <c r="D426">
        <f>IFERROR(VLOOKUP(A426,new_followers!$A$1:$B$438,2,FALSE),0)</f>
        <v>198</v>
      </c>
      <c r="E426" s="3">
        <f t="shared" si="6"/>
        <v>-4.3478260869565188E-2</v>
      </c>
    </row>
    <row r="427" spans="1:5" x14ac:dyDescent="0.3">
      <c r="A427" s="10">
        <v>45321</v>
      </c>
      <c r="B427" s="4">
        <v>13086</v>
      </c>
      <c r="C427">
        <f>VLOOKUP(A427,profile_visits!A752:B1505,2,FALSE)</f>
        <v>398</v>
      </c>
      <c r="D427">
        <f>IFERROR(VLOOKUP(A427,new_followers!$A$1:$B$438,2,FALSE),0)</f>
        <v>178</v>
      </c>
      <c r="E427" s="3">
        <f t="shared" si="6"/>
        <v>-0.10101010101010099</v>
      </c>
    </row>
    <row r="428" spans="1:5" x14ac:dyDescent="0.3">
      <c r="A428" s="10">
        <v>45322</v>
      </c>
      <c r="B428" s="4">
        <v>15702</v>
      </c>
      <c r="C428">
        <f>VLOOKUP(A428,profile_visits!A753:B1506,2,FALSE)</f>
        <v>364</v>
      </c>
      <c r="D428">
        <f>IFERROR(VLOOKUP(A428,new_followers!$A$1:$B$438,2,FALSE),0)</f>
        <v>181</v>
      </c>
      <c r="E428" s="3">
        <f t="shared" si="6"/>
        <v>1.6853932584269593E-2</v>
      </c>
    </row>
  </sheetData>
  <pageMargins left="0.7" right="0.7" top="0.75" bottom="0.75" header="0.3" footer="0.3"/>
  <drawing r:id="rId5"/>
  <extLst>
    <ext xmlns:x15="http://schemas.microsoft.com/office/spreadsheetml/2010/11/main" uri="{7E03D99C-DC04-49d9-9315-930204A7B6E9}">
      <x15:timelineRefs>
        <x15:timelineRef r:id="rId6"/>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5EA01-FEF0-479B-A3D4-C4011350571A}">
  <dimension ref="A1"/>
  <sheetViews>
    <sheetView showGridLines="0" zoomScale="71" zoomScaleNormal="70" workbookViewId="0">
      <selection activeCell="M42" sqref="M4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61920-2B39-4EBB-9253-7EF5B915FE0E}">
  <dimension ref="A1:Z197"/>
  <sheetViews>
    <sheetView topLeftCell="T1" zoomScale="104" zoomScaleNormal="100" workbookViewId="0">
      <selection activeCell="L2" sqref="L2"/>
    </sheetView>
  </sheetViews>
  <sheetFormatPr defaultRowHeight="14.4" x14ac:dyDescent="0.3"/>
  <cols>
    <col min="1" max="1" width="19.5546875" hidden="1" customWidth="1"/>
    <col min="2" max="2" width="21.88671875" style="1" hidden="1" customWidth="1"/>
    <col min="3" max="3" width="17.33203125" hidden="1" customWidth="1"/>
    <col min="4" max="4" width="34.5546875" hidden="1" customWidth="1"/>
    <col min="5" max="5" width="40.44140625" customWidth="1"/>
    <col min="6" max="6" width="14.44140625" bestFit="1" customWidth="1"/>
    <col min="7" max="7" width="16.44140625" style="2" bestFit="1" customWidth="1"/>
    <col min="8" max="8" width="46.109375" hidden="1" customWidth="1"/>
    <col min="9" max="9" width="10.88671875" bestFit="1" customWidth="1"/>
    <col min="10" max="10" width="9.44140625" hidden="1" customWidth="1"/>
    <col min="11" max="11" width="7.88671875" hidden="1" customWidth="1"/>
    <col min="12" max="12" width="11.5546875" bestFit="1" customWidth="1"/>
    <col min="13" max="13" width="7.6640625" customWidth="1"/>
    <col min="14" max="14" width="6.77734375" bestFit="1" customWidth="1"/>
    <col min="15" max="15" width="7.44140625" bestFit="1" customWidth="1"/>
    <col min="16" max="16" width="8.44140625" bestFit="1" customWidth="1"/>
    <col min="17" max="17" width="6.5546875" bestFit="1" customWidth="1"/>
    <col min="18" max="18" width="10.33203125" bestFit="1" customWidth="1"/>
    <col min="19" max="19" width="6.5546875" bestFit="1" customWidth="1"/>
    <col min="20" max="20" width="23.6640625" bestFit="1" customWidth="1"/>
    <col min="21" max="21" width="14.88671875" customWidth="1"/>
    <col min="22" max="22" width="12.21875" style="3" bestFit="1" customWidth="1"/>
    <col min="23" max="23" width="15.44140625" bestFit="1" customWidth="1"/>
    <col min="24" max="24" width="22" bestFit="1" customWidth="1"/>
    <col min="25" max="25" width="24" customWidth="1"/>
    <col min="26" max="26" width="14.109375" customWidth="1"/>
    <col min="27" max="27" width="25.5546875" bestFit="1" customWidth="1"/>
    <col min="28" max="28" width="8.88671875" customWidth="1"/>
  </cols>
  <sheetData>
    <row r="1" spans="1:26" x14ac:dyDescent="0.3">
      <c r="A1" s="5" t="s">
        <v>3</v>
      </c>
      <c r="B1" s="8" t="s">
        <v>4</v>
      </c>
      <c r="C1" s="5" t="s">
        <v>5</v>
      </c>
      <c r="D1" s="5" t="s">
        <v>6</v>
      </c>
      <c r="E1" s="5" t="s">
        <v>7</v>
      </c>
      <c r="F1" s="5" t="s">
        <v>8</v>
      </c>
      <c r="G1" s="5" t="s">
        <v>325</v>
      </c>
      <c r="H1" s="5" t="s">
        <v>9</v>
      </c>
      <c r="I1" s="5" t="s">
        <v>10</v>
      </c>
      <c r="J1" s="5" t="s">
        <v>11</v>
      </c>
      <c r="K1" s="5" t="s">
        <v>0</v>
      </c>
      <c r="L1" s="5" t="s">
        <v>12</v>
      </c>
      <c r="M1" s="5" t="s">
        <v>13</v>
      </c>
      <c r="N1" s="5" t="s">
        <v>14</v>
      </c>
      <c r="O1" s="5" t="s">
        <v>15</v>
      </c>
      <c r="P1" s="5" t="s">
        <v>16</v>
      </c>
      <c r="Q1" s="5" t="s">
        <v>17</v>
      </c>
      <c r="R1" s="5" t="s">
        <v>18</v>
      </c>
      <c r="S1" s="5" t="s">
        <v>19</v>
      </c>
      <c r="T1" s="5" t="s">
        <v>471</v>
      </c>
      <c r="U1" s="5" t="s">
        <v>472</v>
      </c>
      <c r="V1" s="39" t="s">
        <v>473</v>
      </c>
      <c r="W1" s="5" t="s">
        <v>475</v>
      </c>
      <c r="X1" s="5" t="s">
        <v>495</v>
      </c>
      <c r="Y1" s="5"/>
      <c r="Z1" s="5"/>
    </row>
    <row r="2" spans="1:26" x14ac:dyDescent="0.3">
      <c r="A2" s="8">
        <v>1.7866428584786E+16</v>
      </c>
      <c r="B2" s="8">
        <v>1.78414445699532E+16</v>
      </c>
      <c r="C2" s="5" t="s">
        <v>20</v>
      </c>
      <c r="D2" s="5" t="s">
        <v>21</v>
      </c>
      <c r="E2" s="5" t="s">
        <v>102</v>
      </c>
      <c r="F2" s="5">
        <v>46</v>
      </c>
      <c r="G2" s="9">
        <v>44896</v>
      </c>
      <c r="H2" s="5" t="s">
        <v>103</v>
      </c>
      <c r="I2" s="5" t="s">
        <v>24</v>
      </c>
      <c r="J2" s="5"/>
      <c r="K2" s="5" t="s">
        <v>25</v>
      </c>
      <c r="L2" s="5">
        <v>18340</v>
      </c>
      <c r="M2" s="5">
        <v>14582</v>
      </c>
      <c r="N2" s="5">
        <v>52</v>
      </c>
      <c r="O2" s="5">
        <v>33</v>
      </c>
      <c r="P2" s="5">
        <v>6634</v>
      </c>
      <c r="Q2" s="5">
        <v>658</v>
      </c>
      <c r="R2" s="5">
        <v>0</v>
      </c>
      <c r="S2" s="5">
        <v>357</v>
      </c>
      <c r="T2" s="3" t="str" cm="1">
        <f t="array" ref="T2">_xlfn.IFS(F2&lt;=10,"Duration &lt;= 10 secs",F2&lt;=30,"Duration between 10 to 30 secs",F2&gt;30,"Duration more than 30 secs")</f>
        <v>Duration more than 30 secs</v>
      </c>
      <c r="U2" t="b">
        <f t="shared" ref="U2:U33" si="0">IF(P2&lt;L2, TRUE,FALSE)</f>
        <v>1</v>
      </c>
      <c r="V2" s="3">
        <f t="shared" ref="V2:V33" si="1">P2/L2</f>
        <v>0.36172300981461286</v>
      </c>
      <c r="W2" s="3">
        <f t="shared" ref="W2:W33" si="2">AVERAGE(N2/M2,Q2/M2,R2/M2,S2/M2)</f>
        <v>1.8293101083527635E-2</v>
      </c>
      <c r="X2" t="str">
        <f>TEXT(G2,"dddd")</f>
        <v>Thursday</v>
      </c>
      <c r="Y2" s="30" t="s">
        <v>474</v>
      </c>
      <c r="Z2" s="3">
        <f>AVERAGEIFS(V2:V197,I2:I197,"IG reel",U2:U197,TRUE)</f>
        <v>0.53497661078443104</v>
      </c>
    </row>
    <row r="3" spans="1:26" x14ac:dyDescent="0.3">
      <c r="A3" s="8">
        <v>1.78577694958502E+16</v>
      </c>
      <c r="B3" s="8">
        <v>1.78414445699532E+16</v>
      </c>
      <c r="C3" s="5" t="s">
        <v>20</v>
      </c>
      <c r="D3" s="5" t="s">
        <v>21</v>
      </c>
      <c r="E3" s="5" t="s">
        <v>104</v>
      </c>
      <c r="F3" s="5">
        <v>39</v>
      </c>
      <c r="G3" s="9">
        <v>44897</v>
      </c>
      <c r="H3" s="5" t="s">
        <v>105</v>
      </c>
      <c r="I3" s="5" t="s">
        <v>24</v>
      </c>
      <c r="J3" s="5"/>
      <c r="K3" s="5" t="s">
        <v>25</v>
      </c>
      <c r="L3" s="5">
        <v>75594</v>
      </c>
      <c r="M3" s="5">
        <v>67063</v>
      </c>
      <c r="N3" s="5">
        <v>745</v>
      </c>
      <c r="O3" s="5">
        <v>514</v>
      </c>
      <c r="P3" s="5">
        <v>29253</v>
      </c>
      <c r="Q3" s="5">
        <v>2779</v>
      </c>
      <c r="R3" s="5">
        <v>38</v>
      </c>
      <c r="S3" s="5">
        <v>2074</v>
      </c>
      <c r="T3" s="3" t="str" cm="1">
        <f t="array" ref="T3">_xlfn.IFS(F3&lt;=10,"Duration &lt;= 10 secs",F3&lt;=30,"Duration between 10 to 30 secs",F3&gt;30,"Duration more than 30 secs")</f>
        <v>Duration more than 30 secs</v>
      </c>
      <c r="U3" t="b">
        <f t="shared" si="0"/>
        <v>1</v>
      </c>
      <c r="V3" s="3">
        <f t="shared" si="1"/>
        <v>0.38697515675847288</v>
      </c>
      <c r="W3" s="3">
        <f t="shared" si="2"/>
        <v>2.1010094985312318E-2</v>
      </c>
      <c r="X3" t="str">
        <f t="shared" ref="X3:X66" si="3">TEXT(G3,"dddd")</f>
        <v>Friday</v>
      </c>
    </row>
    <row r="4" spans="1:26" x14ac:dyDescent="0.3">
      <c r="A4" s="8">
        <v>1.81185027162927E+16</v>
      </c>
      <c r="B4" s="8">
        <v>1.78414445699532E+16</v>
      </c>
      <c r="C4" s="5" t="s">
        <v>20</v>
      </c>
      <c r="D4" s="5" t="s">
        <v>21</v>
      </c>
      <c r="E4" s="5" t="s">
        <v>22</v>
      </c>
      <c r="F4" s="5">
        <v>36</v>
      </c>
      <c r="G4" s="9">
        <v>44898</v>
      </c>
      <c r="H4" s="5" t="s">
        <v>23</v>
      </c>
      <c r="I4" s="5" t="s">
        <v>24</v>
      </c>
      <c r="J4" s="5"/>
      <c r="K4" s="5" t="s">
        <v>25</v>
      </c>
      <c r="L4" s="5">
        <v>11883</v>
      </c>
      <c r="M4" s="5">
        <v>10646</v>
      </c>
      <c r="N4" s="5">
        <v>26</v>
      </c>
      <c r="O4" s="5">
        <v>13</v>
      </c>
      <c r="P4" s="5">
        <v>4620</v>
      </c>
      <c r="Q4" s="5">
        <v>453</v>
      </c>
      <c r="R4" s="5">
        <v>3</v>
      </c>
      <c r="S4" s="5">
        <v>144</v>
      </c>
      <c r="T4" s="3" t="str" cm="1">
        <f t="array" ref="T4">_xlfn.IFS(F4&lt;=10,"Duration &lt;= 10 secs",F4&lt;=30,"Duration between 10 to 30 secs",F4&gt;30,"Duration more than 30 secs")</f>
        <v>Duration more than 30 secs</v>
      </c>
      <c r="U4" t="b">
        <f t="shared" si="0"/>
        <v>1</v>
      </c>
      <c r="V4" s="3">
        <f t="shared" si="1"/>
        <v>0.38879070941681393</v>
      </c>
      <c r="W4" s="3">
        <f t="shared" si="2"/>
        <v>1.4700356941574301E-2</v>
      </c>
      <c r="X4" t="str">
        <f t="shared" si="3"/>
        <v>Saturday</v>
      </c>
      <c r="Y4" s="30" t="s">
        <v>476</v>
      </c>
      <c r="Z4" s="3">
        <f>AVERAGEIF(U2:U197,TRUE,W2:W197)</f>
        <v>1.973803232702262E-2</v>
      </c>
    </row>
    <row r="5" spans="1:26" x14ac:dyDescent="0.3">
      <c r="A5" s="8">
        <v>1.79154156325698E+16</v>
      </c>
      <c r="B5" s="8">
        <v>1.78414445699532E+16</v>
      </c>
      <c r="C5" s="5" t="s">
        <v>20</v>
      </c>
      <c r="D5" s="5" t="s">
        <v>21</v>
      </c>
      <c r="E5" s="5" t="s">
        <v>26</v>
      </c>
      <c r="F5" s="5">
        <v>45</v>
      </c>
      <c r="G5" s="9">
        <v>44900</v>
      </c>
      <c r="H5" s="5" t="s">
        <v>27</v>
      </c>
      <c r="I5" s="5" t="s">
        <v>24</v>
      </c>
      <c r="J5" s="5"/>
      <c r="K5" s="5" t="s">
        <v>25</v>
      </c>
      <c r="L5" s="5">
        <v>24512</v>
      </c>
      <c r="M5" s="5">
        <v>21258</v>
      </c>
      <c r="N5" s="5">
        <v>273</v>
      </c>
      <c r="O5" s="5">
        <v>45</v>
      </c>
      <c r="P5" s="5">
        <v>10576</v>
      </c>
      <c r="Q5" s="5">
        <v>720</v>
      </c>
      <c r="R5" s="5">
        <v>7</v>
      </c>
      <c r="S5" s="5">
        <v>998</v>
      </c>
      <c r="T5" s="3" t="str" cm="1">
        <f t="array" ref="T5">_xlfn.IFS(F5&lt;=10,"Duration &lt;= 10 secs",F5&lt;=30,"Duration between 10 to 30 secs",F5&gt;30,"Duration more than 30 secs")</f>
        <v>Duration more than 30 secs</v>
      </c>
      <c r="U5" t="b">
        <f t="shared" si="0"/>
        <v>1</v>
      </c>
      <c r="V5" s="3">
        <f t="shared" si="1"/>
        <v>0.43146214099216712</v>
      </c>
      <c r="W5" s="3">
        <f t="shared" si="2"/>
        <v>2.3497036409822182E-2</v>
      </c>
      <c r="X5" t="str">
        <f t="shared" si="3"/>
        <v>Monday</v>
      </c>
    </row>
    <row r="6" spans="1:26" x14ac:dyDescent="0.3">
      <c r="A6" s="8">
        <v>1.79736158568022E+16</v>
      </c>
      <c r="B6" s="8">
        <v>1.78414445699532E+16</v>
      </c>
      <c r="C6" s="5" t="s">
        <v>20</v>
      </c>
      <c r="D6" s="5" t="s">
        <v>21</v>
      </c>
      <c r="E6" s="5" t="s">
        <v>28</v>
      </c>
      <c r="F6" s="5">
        <v>62</v>
      </c>
      <c r="G6" s="9">
        <v>44900</v>
      </c>
      <c r="H6" s="5" t="s">
        <v>29</v>
      </c>
      <c r="I6" s="5" t="s">
        <v>24</v>
      </c>
      <c r="J6" s="5"/>
      <c r="K6" s="5" t="s">
        <v>25</v>
      </c>
      <c r="L6" s="5">
        <v>20807</v>
      </c>
      <c r="M6" s="5">
        <v>17167</v>
      </c>
      <c r="N6" s="5">
        <v>50</v>
      </c>
      <c r="O6" s="5">
        <v>34</v>
      </c>
      <c r="P6" s="5">
        <v>7620</v>
      </c>
      <c r="Q6" s="5">
        <v>890</v>
      </c>
      <c r="R6" s="5">
        <v>16</v>
      </c>
      <c r="S6" s="5">
        <v>362</v>
      </c>
      <c r="T6" s="3" t="str" cm="1">
        <f t="array" ref="T6">_xlfn.IFS(F6&lt;=10,"Duration &lt;= 10 secs",F6&lt;=30,"Duration between 10 to 30 secs",F6&gt;30,"Duration more than 30 secs")</f>
        <v>Duration more than 30 secs</v>
      </c>
      <c r="U6" t="b">
        <f t="shared" si="0"/>
        <v>1</v>
      </c>
      <c r="V6" s="3">
        <f t="shared" si="1"/>
        <v>0.36622290575287164</v>
      </c>
      <c r="W6" s="3">
        <f t="shared" si="2"/>
        <v>1.919380206209588E-2</v>
      </c>
      <c r="X6" t="str">
        <f t="shared" si="3"/>
        <v>Monday</v>
      </c>
      <c r="Y6" s="33" t="s">
        <v>477</v>
      </c>
      <c r="Z6" s="31">
        <v>119000</v>
      </c>
    </row>
    <row r="7" spans="1:26" x14ac:dyDescent="0.3">
      <c r="A7" s="8">
        <v>1.79887046506352E+16</v>
      </c>
      <c r="B7" s="8">
        <v>1.78414445699532E+16</v>
      </c>
      <c r="C7" s="5" t="s">
        <v>20</v>
      </c>
      <c r="D7" s="5" t="s">
        <v>21</v>
      </c>
      <c r="E7" s="5" t="s">
        <v>30</v>
      </c>
      <c r="F7" s="5">
        <v>42</v>
      </c>
      <c r="G7" s="9">
        <v>44901</v>
      </c>
      <c r="H7" s="5" t="s">
        <v>31</v>
      </c>
      <c r="I7" s="5" t="s">
        <v>24</v>
      </c>
      <c r="J7" s="5"/>
      <c r="K7" s="5" t="s">
        <v>25</v>
      </c>
      <c r="L7" s="5">
        <v>24877</v>
      </c>
      <c r="M7" s="5">
        <v>22810</v>
      </c>
      <c r="N7" s="5">
        <v>211</v>
      </c>
      <c r="O7" s="5">
        <v>19</v>
      </c>
      <c r="P7" s="5">
        <v>11387</v>
      </c>
      <c r="Q7" s="5">
        <v>1025</v>
      </c>
      <c r="R7" s="5">
        <v>21</v>
      </c>
      <c r="S7" s="5">
        <v>883</v>
      </c>
      <c r="T7" s="3" t="str" cm="1">
        <f t="array" ref="T7">_xlfn.IFS(F7&lt;=10,"Duration &lt;= 10 secs",F7&lt;=30,"Duration between 10 to 30 secs",F7&gt;30,"Duration more than 30 secs")</f>
        <v>Duration more than 30 secs</v>
      </c>
      <c r="U7" t="b">
        <f t="shared" si="0"/>
        <v>1</v>
      </c>
      <c r="V7" s="3">
        <f t="shared" si="1"/>
        <v>0.4577320416448929</v>
      </c>
      <c r="W7" s="3">
        <f t="shared" si="2"/>
        <v>2.3454625164401575E-2</v>
      </c>
      <c r="X7" t="str">
        <f t="shared" si="3"/>
        <v>Tuesday</v>
      </c>
      <c r="Y7" s="33" t="s">
        <v>478</v>
      </c>
      <c r="Z7" s="32">
        <f>Z6*Z4</f>
        <v>2348.8258469156917</v>
      </c>
    </row>
    <row r="8" spans="1:26" x14ac:dyDescent="0.3">
      <c r="A8" s="8">
        <v>1.82439230021454E+16</v>
      </c>
      <c r="B8" s="8">
        <v>1.78414445699532E+16</v>
      </c>
      <c r="C8" s="5" t="s">
        <v>20</v>
      </c>
      <c r="D8" s="5" t="s">
        <v>21</v>
      </c>
      <c r="E8" s="5" t="s">
        <v>32</v>
      </c>
      <c r="F8" s="5">
        <v>42</v>
      </c>
      <c r="G8" s="9">
        <v>44902</v>
      </c>
      <c r="H8" s="5" t="s">
        <v>33</v>
      </c>
      <c r="I8" s="5" t="s">
        <v>24</v>
      </c>
      <c r="J8" s="5"/>
      <c r="K8" s="5" t="s">
        <v>25</v>
      </c>
      <c r="L8" s="5">
        <v>59832</v>
      </c>
      <c r="M8" s="5">
        <v>54148</v>
      </c>
      <c r="N8" s="5">
        <v>517</v>
      </c>
      <c r="O8" s="5">
        <v>432</v>
      </c>
      <c r="P8" s="5">
        <v>24647</v>
      </c>
      <c r="Q8" s="5">
        <v>1939</v>
      </c>
      <c r="R8" s="5">
        <v>17</v>
      </c>
      <c r="S8" s="5">
        <v>2235</v>
      </c>
      <c r="T8" s="3" t="str" cm="1">
        <f t="array" ref="T8">_xlfn.IFS(F8&lt;=10,"Duration &lt;= 10 secs",F8&lt;=30,"Duration between 10 to 30 secs",F8&gt;30,"Duration more than 30 secs")</f>
        <v>Duration more than 30 secs</v>
      </c>
      <c r="U8" t="b">
        <f t="shared" si="0"/>
        <v>1</v>
      </c>
      <c r="V8" s="3">
        <f t="shared" si="1"/>
        <v>0.4119367562508357</v>
      </c>
      <c r="W8" s="3">
        <f t="shared" si="2"/>
        <v>2.1736721577897612E-2</v>
      </c>
      <c r="X8" t="str">
        <f t="shared" si="3"/>
        <v>Wednesday</v>
      </c>
    </row>
    <row r="9" spans="1:26" x14ac:dyDescent="0.3">
      <c r="A9" s="8">
        <v>1.7988153574658E+16</v>
      </c>
      <c r="B9" s="8">
        <v>1.78414445699532E+16</v>
      </c>
      <c r="C9" s="5" t="s">
        <v>20</v>
      </c>
      <c r="D9" s="5" t="s">
        <v>21</v>
      </c>
      <c r="E9" s="5" t="s">
        <v>34</v>
      </c>
      <c r="F9" s="5">
        <v>46</v>
      </c>
      <c r="G9" s="9">
        <v>44903</v>
      </c>
      <c r="H9" s="5" t="s">
        <v>35</v>
      </c>
      <c r="I9" s="5" t="s">
        <v>24</v>
      </c>
      <c r="J9" s="5"/>
      <c r="K9" s="5" t="s">
        <v>25</v>
      </c>
      <c r="L9" s="5">
        <v>17541</v>
      </c>
      <c r="M9" s="5">
        <v>13075</v>
      </c>
      <c r="N9" s="5">
        <v>17</v>
      </c>
      <c r="O9" s="5">
        <v>4</v>
      </c>
      <c r="P9" s="5">
        <v>5815</v>
      </c>
      <c r="Q9" s="5">
        <v>492</v>
      </c>
      <c r="R9" s="5">
        <v>17</v>
      </c>
      <c r="S9" s="5">
        <v>142</v>
      </c>
      <c r="T9" s="3" t="str" cm="1">
        <f t="array" ref="T9">_xlfn.IFS(F9&lt;=10,"Duration &lt;= 10 secs",F9&lt;=30,"Duration between 10 to 30 secs",F9&gt;30,"Duration more than 30 secs")</f>
        <v>Duration more than 30 secs</v>
      </c>
      <c r="U9" t="b">
        <f t="shared" si="0"/>
        <v>1</v>
      </c>
      <c r="V9" s="3">
        <f t="shared" si="1"/>
        <v>0.33150903597286357</v>
      </c>
      <c r="W9" s="3">
        <f t="shared" si="2"/>
        <v>1.277246653919694E-2</v>
      </c>
      <c r="X9" t="str">
        <f t="shared" si="3"/>
        <v>Thursday</v>
      </c>
    </row>
    <row r="10" spans="1:26" x14ac:dyDescent="0.3">
      <c r="A10" s="8">
        <v>1.80276174284339E+16</v>
      </c>
      <c r="B10" s="8">
        <v>1.78414445699532E+16</v>
      </c>
      <c r="C10" s="5" t="s">
        <v>20</v>
      </c>
      <c r="D10" s="5" t="s">
        <v>21</v>
      </c>
      <c r="E10" s="5" t="s">
        <v>36</v>
      </c>
      <c r="F10" s="5">
        <v>51</v>
      </c>
      <c r="G10" s="9">
        <v>44904</v>
      </c>
      <c r="H10" s="5" t="s">
        <v>37</v>
      </c>
      <c r="I10" s="5" t="s">
        <v>24</v>
      </c>
      <c r="J10" s="5"/>
      <c r="K10" s="5" t="s">
        <v>25</v>
      </c>
      <c r="L10" s="5">
        <v>14610</v>
      </c>
      <c r="M10" s="5">
        <v>11252</v>
      </c>
      <c r="N10" s="5">
        <v>9</v>
      </c>
      <c r="O10" s="5">
        <v>6</v>
      </c>
      <c r="P10" s="5">
        <v>3964</v>
      </c>
      <c r="Q10" s="5">
        <v>319</v>
      </c>
      <c r="R10" s="5">
        <v>7</v>
      </c>
      <c r="S10" s="5">
        <v>61</v>
      </c>
      <c r="T10" s="3" t="str" cm="1">
        <f t="array" ref="T10">_xlfn.IFS(F10&lt;=10,"Duration &lt;= 10 secs",F10&lt;=30,"Duration between 10 to 30 secs",F10&gt;30,"Duration more than 30 secs")</f>
        <v>Duration more than 30 secs</v>
      </c>
      <c r="U10" t="b">
        <f t="shared" si="0"/>
        <v>1</v>
      </c>
      <c r="V10" s="3">
        <f t="shared" si="1"/>
        <v>0.27132101300479122</v>
      </c>
      <c r="W10" s="3">
        <f t="shared" si="2"/>
        <v>8.7984358336295771E-3</v>
      </c>
      <c r="X10" t="str">
        <f t="shared" si="3"/>
        <v>Friday</v>
      </c>
    </row>
    <row r="11" spans="1:26" x14ac:dyDescent="0.3">
      <c r="A11" s="8">
        <v>1.78836497727682E+16</v>
      </c>
      <c r="B11" s="8">
        <v>1.78414445699532E+16</v>
      </c>
      <c r="C11" s="5" t="s">
        <v>20</v>
      </c>
      <c r="D11" s="5" t="s">
        <v>21</v>
      </c>
      <c r="E11" s="5" t="s">
        <v>38</v>
      </c>
      <c r="F11" s="5">
        <v>46</v>
      </c>
      <c r="G11" s="9">
        <v>44905</v>
      </c>
      <c r="H11" s="5" t="s">
        <v>39</v>
      </c>
      <c r="I11" s="5" t="s">
        <v>24</v>
      </c>
      <c r="J11" s="5"/>
      <c r="K11" s="5" t="s">
        <v>25</v>
      </c>
      <c r="L11" s="5">
        <v>86819</v>
      </c>
      <c r="M11" s="5">
        <v>78856</v>
      </c>
      <c r="N11" s="5">
        <v>954</v>
      </c>
      <c r="O11" s="5">
        <v>646</v>
      </c>
      <c r="P11" s="5">
        <v>34044</v>
      </c>
      <c r="Q11" s="5">
        <v>3439</v>
      </c>
      <c r="R11" s="5">
        <v>28</v>
      </c>
      <c r="S11" s="5">
        <v>3068</v>
      </c>
      <c r="T11" s="3" t="str" cm="1">
        <f t="array" ref="T11">_xlfn.IFS(F11&lt;=10,"Duration &lt;= 10 secs",F11&lt;=30,"Duration between 10 to 30 secs",F11&gt;30,"Duration more than 30 secs")</f>
        <v>Duration more than 30 secs</v>
      </c>
      <c r="U11" t="b">
        <f t="shared" si="0"/>
        <v>1</v>
      </c>
      <c r="V11" s="3">
        <f t="shared" si="1"/>
        <v>0.39212614750227487</v>
      </c>
      <c r="W11" s="3">
        <f t="shared" si="2"/>
        <v>2.3742644820939435E-2</v>
      </c>
      <c r="X11" t="str">
        <f t="shared" si="3"/>
        <v>Saturday</v>
      </c>
    </row>
    <row r="12" spans="1:26" x14ac:dyDescent="0.3">
      <c r="A12" s="8">
        <v>1.80072200295157E+16</v>
      </c>
      <c r="B12" s="8">
        <v>1.78414445699532E+16</v>
      </c>
      <c r="C12" s="5" t="s">
        <v>20</v>
      </c>
      <c r="D12" s="5" t="s">
        <v>21</v>
      </c>
      <c r="E12" s="5" t="s">
        <v>40</v>
      </c>
      <c r="F12" s="5">
        <v>43</v>
      </c>
      <c r="G12" s="9">
        <v>44905</v>
      </c>
      <c r="H12" s="5" t="s">
        <v>41</v>
      </c>
      <c r="I12" s="5" t="s">
        <v>24</v>
      </c>
      <c r="J12" s="5"/>
      <c r="K12" s="5" t="s">
        <v>25</v>
      </c>
      <c r="L12" s="5">
        <v>42772</v>
      </c>
      <c r="M12" s="5">
        <v>39406</v>
      </c>
      <c r="N12" s="5">
        <v>483</v>
      </c>
      <c r="O12" s="5">
        <v>138</v>
      </c>
      <c r="P12" s="5">
        <v>16043</v>
      </c>
      <c r="Q12" s="5">
        <v>1879</v>
      </c>
      <c r="R12" s="5">
        <v>33</v>
      </c>
      <c r="S12" s="5">
        <v>2634</v>
      </c>
      <c r="T12" s="3" t="str" cm="1">
        <f t="array" ref="T12">_xlfn.IFS(F12&lt;=10,"Duration &lt;= 10 secs",F12&lt;=30,"Duration between 10 to 30 secs",F12&gt;30,"Duration more than 30 secs")</f>
        <v>Duration more than 30 secs</v>
      </c>
      <c r="U12" t="b">
        <f t="shared" si="0"/>
        <v>1</v>
      </c>
      <c r="V12" s="3">
        <f t="shared" si="1"/>
        <v>0.37508182923407835</v>
      </c>
      <c r="W12" s="3">
        <f t="shared" si="2"/>
        <v>3.1905039841648483E-2</v>
      </c>
      <c r="X12" t="str">
        <f t="shared" si="3"/>
        <v>Saturday</v>
      </c>
    </row>
    <row r="13" spans="1:26" x14ac:dyDescent="0.3">
      <c r="A13" s="8">
        <v>1.79963532736041E+16</v>
      </c>
      <c r="B13" s="8">
        <v>1.78414445699532E+16</v>
      </c>
      <c r="C13" s="5" t="s">
        <v>20</v>
      </c>
      <c r="D13" s="5" t="s">
        <v>21</v>
      </c>
      <c r="E13" s="5" t="s">
        <v>42</v>
      </c>
      <c r="F13" s="5">
        <v>52</v>
      </c>
      <c r="G13" s="9">
        <v>44907</v>
      </c>
      <c r="H13" s="5" t="s">
        <v>43</v>
      </c>
      <c r="I13" s="5" t="s">
        <v>24</v>
      </c>
      <c r="J13" s="5"/>
      <c r="K13" s="5" t="s">
        <v>25</v>
      </c>
      <c r="L13" s="5">
        <v>43838</v>
      </c>
      <c r="M13" s="5">
        <v>37928</v>
      </c>
      <c r="N13" s="5">
        <v>206</v>
      </c>
      <c r="O13" s="5">
        <v>281</v>
      </c>
      <c r="P13" s="5">
        <v>15172</v>
      </c>
      <c r="Q13" s="5">
        <v>1666</v>
      </c>
      <c r="R13" s="5">
        <v>20</v>
      </c>
      <c r="S13" s="5">
        <v>1531</v>
      </c>
      <c r="T13" s="3" t="str" cm="1">
        <f t="array" ref="T13">_xlfn.IFS(F13&lt;=10,"Duration &lt;= 10 secs",F13&lt;=30,"Duration between 10 to 30 secs",F13&gt;30,"Duration more than 30 secs")</f>
        <v>Duration more than 30 secs</v>
      </c>
      <c r="U13" t="b">
        <f t="shared" si="0"/>
        <v>1</v>
      </c>
      <c r="V13" s="3">
        <f t="shared" si="1"/>
        <v>0.3460924312240522</v>
      </c>
      <c r="W13" s="3">
        <f t="shared" si="2"/>
        <v>2.2562486817127188E-2</v>
      </c>
      <c r="X13" t="str">
        <f t="shared" si="3"/>
        <v>Monday</v>
      </c>
    </row>
    <row r="14" spans="1:26" x14ac:dyDescent="0.3">
      <c r="A14" s="8">
        <v>1.82215694861625E+16</v>
      </c>
      <c r="B14" s="8">
        <v>1.78414445699532E+16</v>
      </c>
      <c r="C14" s="5" t="s">
        <v>20</v>
      </c>
      <c r="D14" s="5" t="s">
        <v>21</v>
      </c>
      <c r="E14" s="5" t="s">
        <v>44</v>
      </c>
      <c r="F14" s="5">
        <v>49</v>
      </c>
      <c r="G14" s="9">
        <v>44908</v>
      </c>
      <c r="H14" s="5" t="s">
        <v>45</v>
      </c>
      <c r="I14" s="5" t="s">
        <v>24</v>
      </c>
      <c r="J14" s="5"/>
      <c r="K14" s="5" t="s">
        <v>25</v>
      </c>
      <c r="L14" s="5">
        <v>22953</v>
      </c>
      <c r="M14" s="5">
        <v>20114</v>
      </c>
      <c r="N14" s="5">
        <v>90</v>
      </c>
      <c r="O14" s="5">
        <v>64</v>
      </c>
      <c r="P14" s="5">
        <v>7736</v>
      </c>
      <c r="Q14" s="5">
        <v>856</v>
      </c>
      <c r="R14" s="5">
        <v>29</v>
      </c>
      <c r="S14" s="5">
        <v>519</v>
      </c>
      <c r="T14" s="3" t="str" cm="1">
        <f t="array" ref="T14">_xlfn.IFS(F14&lt;=10,"Duration &lt;= 10 secs",F14&lt;=30,"Duration between 10 to 30 secs",F14&gt;30,"Duration more than 30 secs")</f>
        <v>Duration more than 30 secs</v>
      </c>
      <c r="U14" t="b">
        <f t="shared" si="0"/>
        <v>1</v>
      </c>
      <c r="V14" s="3">
        <f t="shared" si="1"/>
        <v>0.33703655295604062</v>
      </c>
      <c r="W14" s="3">
        <f t="shared" si="2"/>
        <v>1.8569155811872327E-2</v>
      </c>
      <c r="X14" t="str">
        <f t="shared" si="3"/>
        <v>Tuesday</v>
      </c>
    </row>
    <row r="15" spans="1:26" x14ac:dyDescent="0.3">
      <c r="A15" s="8">
        <v>1.78510160008657E+16</v>
      </c>
      <c r="B15" s="8">
        <v>1.78414445699532E+16</v>
      </c>
      <c r="C15" s="5" t="s">
        <v>20</v>
      </c>
      <c r="D15" s="5" t="s">
        <v>21</v>
      </c>
      <c r="E15" s="5" t="s">
        <v>46</v>
      </c>
      <c r="F15" s="5">
        <v>60</v>
      </c>
      <c r="G15" s="9">
        <v>44909</v>
      </c>
      <c r="H15" s="5" t="s">
        <v>47</v>
      </c>
      <c r="I15" s="5" t="s">
        <v>24</v>
      </c>
      <c r="J15" s="5"/>
      <c r="K15" s="5" t="s">
        <v>25</v>
      </c>
      <c r="L15" s="5">
        <v>25279</v>
      </c>
      <c r="M15" s="5">
        <v>21347</v>
      </c>
      <c r="N15" s="5">
        <v>177</v>
      </c>
      <c r="O15" s="5">
        <v>40</v>
      </c>
      <c r="P15" s="5">
        <v>9912</v>
      </c>
      <c r="Q15" s="5">
        <v>1029</v>
      </c>
      <c r="R15" s="5">
        <v>15</v>
      </c>
      <c r="S15" s="5">
        <v>685</v>
      </c>
      <c r="T15" s="3" t="str" cm="1">
        <f t="array" ref="T15">_xlfn.IFS(F15&lt;=10,"Duration &lt;= 10 secs",F15&lt;=30,"Duration between 10 to 30 secs",F15&gt;30,"Duration more than 30 secs")</f>
        <v>Duration more than 30 secs</v>
      </c>
      <c r="U15" t="b">
        <f t="shared" si="0"/>
        <v>1</v>
      </c>
      <c r="V15" s="3">
        <f t="shared" si="1"/>
        <v>0.39210411804264411</v>
      </c>
      <c r="W15" s="3">
        <f t="shared" si="2"/>
        <v>2.2321637700847892E-2</v>
      </c>
      <c r="X15" t="str">
        <f t="shared" si="3"/>
        <v>Wednesday</v>
      </c>
    </row>
    <row r="16" spans="1:26" x14ac:dyDescent="0.3">
      <c r="A16" s="8">
        <v>1.79882762417112E+16</v>
      </c>
      <c r="B16" s="8">
        <v>1.78414445699532E+16</v>
      </c>
      <c r="C16" s="5" t="s">
        <v>20</v>
      </c>
      <c r="D16" s="5" t="s">
        <v>21</v>
      </c>
      <c r="E16" s="5" t="s">
        <v>48</v>
      </c>
      <c r="F16" s="5">
        <v>45</v>
      </c>
      <c r="G16" s="9">
        <v>44910</v>
      </c>
      <c r="H16" s="5" t="s">
        <v>49</v>
      </c>
      <c r="I16" s="5" t="s">
        <v>24</v>
      </c>
      <c r="J16" s="5"/>
      <c r="K16" s="5" t="s">
        <v>25</v>
      </c>
      <c r="L16" s="5">
        <v>246432</v>
      </c>
      <c r="M16" s="5">
        <v>223091</v>
      </c>
      <c r="N16" s="5">
        <v>4385</v>
      </c>
      <c r="O16" s="5">
        <v>3253</v>
      </c>
      <c r="P16" s="5">
        <v>120820</v>
      </c>
      <c r="Q16" s="5">
        <v>9495</v>
      </c>
      <c r="R16" s="5">
        <v>126</v>
      </c>
      <c r="S16" s="5">
        <v>12928</v>
      </c>
      <c r="T16" s="3" t="str" cm="1">
        <f t="array" ref="T16">_xlfn.IFS(F16&lt;=10,"Duration &lt;= 10 secs",F16&lt;=30,"Duration between 10 to 30 secs",F16&gt;30,"Duration more than 30 secs")</f>
        <v>Duration more than 30 secs</v>
      </c>
      <c r="U16" t="b">
        <f t="shared" si="0"/>
        <v>1</v>
      </c>
      <c r="V16" s="3">
        <f t="shared" si="1"/>
        <v>0.49027723672250356</v>
      </c>
      <c r="W16" s="3">
        <f t="shared" si="2"/>
        <v>3.0182750536776472E-2</v>
      </c>
      <c r="X16" t="str">
        <f t="shared" si="3"/>
        <v>Thursday</v>
      </c>
    </row>
    <row r="17" spans="1:24" x14ac:dyDescent="0.3">
      <c r="A17" s="8">
        <v>1.79647485291132E+16</v>
      </c>
      <c r="B17" s="8">
        <v>1.78414445699532E+16</v>
      </c>
      <c r="C17" s="5" t="s">
        <v>20</v>
      </c>
      <c r="D17" s="5" t="s">
        <v>21</v>
      </c>
      <c r="E17" s="5" t="s">
        <v>50</v>
      </c>
      <c r="F17" s="5">
        <v>42</v>
      </c>
      <c r="G17" s="9">
        <v>44911</v>
      </c>
      <c r="H17" s="5" t="s">
        <v>51</v>
      </c>
      <c r="I17" s="5" t="s">
        <v>24</v>
      </c>
      <c r="J17" s="5"/>
      <c r="K17" s="5" t="s">
        <v>25</v>
      </c>
      <c r="L17" s="5">
        <v>304733</v>
      </c>
      <c r="M17" s="5">
        <v>266752</v>
      </c>
      <c r="N17" s="5">
        <v>8460</v>
      </c>
      <c r="O17" s="5">
        <v>1853</v>
      </c>
      <c r="P17" s="5">
        <v>111966</v>
      </c>
      <c r="Q17" s="5">
        <v>6835</v>
      </c>
      <c r="R17" s="5">
        <v>50</v>
      </c>
      <c r="S17" s="5">
        <v>20551</v>
      </c>
      <c r="T17" s="3" t="str" cm="1">
        <f t="array" ref="T17">_xlfn.IFS(F17&lt;=10,"Duration &lt;= 10 secs",F17&lt;=30,"Duration between 10 to 30 secs",F17&gt;30,"Duration more than 30 secs")</f>
        <v>Duration more than 30 secs</v>
      </c>
      <c r="U17" t="b">
        <f t="shared" si="0"/>
        <v>1</v>
      </c>
      <c r="V17" s="3">
        <f t="shared" si="1"/>
        <v>0.36742328530221541</v>
      </c>
      <c r="W17" s="3">
        <f t="shared" si="2"/>
        <v>3.3641734644913629E-2</v>
      </c>
      <c r="X17" t="str">
        <f t="shared" si="3"/>
        <v>Friday</v>
      </c>
    </row>
    <row r="18" spans="1:24" x14ac:dyDescent="0.3">
      <c r="A18" s="8">
        <v>1.79475579142592E+16</v>
      </c>
      <c r="B18" s="8">
        <v>1.78414445699532E+16</v>
      </c>
      <c r="C18" s="5" t="s">
        <v>20</v>
      </c>
      <c r="D18" s="5" t="s">
        <v>21</v>
      </c>
      <c r="E18" s="5" t="s">
        <v>52</v>
      </c>
      <c r="F18" s="5">
        <v>67</v>
      </c>
      <c r="G18" s="9">
        <v>44912</v>
      </c>
      <c r="H18" s="5" t="s">
        <v>53</v>
      </c>
      <c r="I18" s="5" t="s">
        <v>24</v>
      </c>
      <c r="J18" s="5"/>
      <c r="K18" s="5" t="s">
        <v>25</v>
      </c>
      <c r="L18" s="5">
        <v>17149</v>
      </c>
      <c r="M18" s="5">
        <v>13895</v>
      </c>
      <c r="N18" s="5">
        <v>39</v>
      </c>
      <c r="O18" s="5">
        <v>16</v>
      </c>
      <c r="P18" s="5">
        <v>6912</v>
      </c>
      <c r="Q18" s="5">
        <v>711</v>
      </c>
      <c r="R18" s="5">
        <v>15</v>
      </c>
      <c r="S18" s="5">
        <v>243</v>
      </c>
      <c r="T18" s="3" t="str" cm="1">
        <f t="array" ref="T18">_xlfn.IFS(F18&lt;=10,"Duration &lt;= 10 secs",F18&lt;=30,"Duration between 10 to 30 secs",F18&gt;30,"Duration more than 30 secs")</f>
        <v>Duration more than 30 secs</v>
      </c>
      <c r="U18" t="b">
        <f t="shared" si="0"/>
        <v>1</v>
      </c>
      <c r="V18" s="3">
        <f t="shared" si="1"/>
        <v>0.40305557175345502</v>
      </c>
      <c r="W18" s="3">
        <f t="shared" si="2"/>
        <v>1.8136020151133504E-2</v>
      </c>
      <c r="X18" t="str">
        <f t="shared" si="3"/>
        <v>Saturday</v>
      </c>
    </row>
    <row r="19" spans="1:24" x14ac:dyDescent="0.3">
      <c r="A19" s="8">
        <v>1.82679088751073E+16</v>
      </c>
      <c r="B19" s="8">
        <v>1.78414445699532E+16</v>
      </c>
      <c r="C19" s="5" t="s">
        <v>20</v>
      </c>
      <c r="D19" s="5" t="s">
        <v>21</v>
      </c>
      <c r="E19" s="5" t="s">
        <v>54</v>
      </c>
      <c r="F19" s="5">
        <v>76</v>
      </c>
      <c r="G19" s="9">
        <v>44913</v>
      </c>
      <c r="H19" s="5" t="s">
        <v>55</v>
      </c>
      <c r="I19" s="5" t="s">
        <v>24</v>
      </c>
      <c r="J19" s="5"/>
      <c r="K19" s="5" t="s">
        <v>25</v>
      </c>
      <c r="L19" s="5">
        <v>236463</v>
      </c>
      <c r="M19" s="5">
        <v>204028</v>
      </c>
      <c r="N19" s="5">
        <v>6060</v>
      </c>
      <c r="O19" s="5">
        <v>1636</v>
      </c>
      <c r="P19" s="5">
        <v>89286</v>
      </c>
      <c r="Q19" s="5">
        <v>5503</v>
      </c>
      <c r="R19" s="5">
        <v>42</v>
      </c>
      <c r="S19" s="5">
        <v>15466</v>
      </c>
      <c r="T19" s="3" t="str" cm="1">
        <f t="array" ref="T19">_xlfn.IFS(F19&lt;=10,"Duration &lt;= 10 secs",F19&lt;=30,"Duration between 10 to 30 secs",F19&gt;30,"Duration more than 30 secs")</f>
        <v>Duration more than 30 secs</v>
      </c>
      <c r="U19" t="b">
        <f t="shared" si="0"/>
        <v>1</v>
      </c>
      <c r="V19" s="3">
        <f t="shared" si="1"/>
        <v>0.37758972862562007</v>
      </c>
      <c r="W19" s="3">
        <f t="shared" si="2"/>
        <v>3.3170692257925384E-2</v>
      </c>
      <c r="X19" t="str">
        <f t="shared" si="3"/>
        <v>Sunday</v>
      </c>
    </row>
    <row r="20" spans="1:24" x14ac:dyDescent="0.3">
      <c r="A20" s="8">
        <v>1.7989104355725E+16</v>
      </c>
      <c r="B20" s="8">
        <v>1.78414445699532E+16</v>
      </c>
      <c r="C20" s="5" t="s">
        <v>20</v>
      </c>
      <c r="D20" s="5" t="s">
        <v>21</v>
      </c>
      <c r="E20" s="5" t="s">
        <v>56</v>
      </c>
      <c r="F20" s="5">
        <v>55</v>
      </c>
      <c r="G20" s="9">
        <v>44914</v>
      </c>
      <c r="H20" s="5" t="s">
        <v>57</v>
      </c>
      <c r="I20" s="5" t="s">
        <v>24</v>
      </c>
      <c r="J20" s="5"/>
      <c r="K20" s="5" t="s">
        <v>25</v>
      </c>
      <c r="L20" s="5">
        <v>389084</v>
      </c>
      <c r="M20" s="5">
        <v>359466</v>
      </c>
      <c r="N20" s="5">
        <v>11781</v>
      </c>
      <c r="O20" s="5">
        <v>3830</v>
      </c>
      <c r="P20" s="5">
        <v>220631</v>
      </c>
      <c r="Q20" s="5">
        <v>10376</v>
      </c>
      <c r="R20" s="5">
        <v>76</v>
      </c>
      <c r="S20" s="5">
        <v>24463</v>
      </c>
      <c r="T20" s="3" t="str" cm="1">
        <f t="array" ref="T20">_xlfn.IFS(F20&lt;=10,"Duration &lt;= 10 secs",F20&lt;=30,"Duration between 10 to 30 secs",F20&gt;30,"Duration more than 30 secs")</f>
        <v>Duration more than 30 secs</v>
      </c>
      <c r="U20" t="b">
        <f t="shared" si="0"/>
        <v>1</v>
      </c>
      <c r="V20" s="3">
        <f t="shared" si="1"/>
        <v>0.56705235887366223</v>
      </c>
      <c r="W20" s="3">
        <f t="shared" si="2"/>
        <v>3.2475950437593541E-2</v>
      </c>
      <c r="X20" t="str">
        <f t="shared" si="3"/>
        <v>Monday</v>
      </c>
    </row>
    <row r="21" spans="1:24" x14ac:dyDescent="0.3">
      <c r="A21" s="8">
        <v>1.79715273348595E+16</v>
      </c>
      <c r="B21" s="8">
        <v>1.78414445699532E+16</v>
      </c>
      <c r="C21" s="5" t="s">
        <v>20</v>
      </c>
      <c r="D21" s="5" t="s">
        <v>21</v>
      </c>
      <c r="E21" s="5" t="s">
        <v>58</v>
      </c>
      <c r="F21" s="5">
        <v>44</v>
      </c>
      <c r="G21" s="9">
        <v>44915</v>
      </c>
      <c r="H21" s="5" t="s">
        <v>59</v>
      </c>
      <c r="I21" s="5" t="s">
        <v>24</v>
      </c>
      <c r="J21" s="5"/>
      <c r="K21" s="5" t="s">
        <v>25</v>
      </c>
      <c r="L21" s="5">
        <v>29250</v>
      </c>
      <c r="M21" s="5">
        <v>24338</v>
      </c>
      <c r="N21" s="5">
        <v>146</v>
      </c>
      <c r="O21" s="5">
        <v>113</v>
      </c>
      <c r="P21" s="5">
        <v>13562</v>
      </c>
      <c r="Q21" s="5">
        <v>1267</v>
      </c>
      <c r="R21" s="5">
        <v>25</v>
      </c>
      <c r="S21" s="5">
        <v>682</v>
      </c>
      <c r="T21" s="3" t="str" cm="1">
        <f t="array" ref="T21">_xlfn.IFS(F21&lt;=10,"Duration &lt;= 10 secs",F21&lt;=30,"Duration between 10 to 30 secs",F21&gt;30,"Duration more than 30 secs")</f>
        <v>Duration more than 30 secs</v>
      </c>
      <c r="U21" t="b">
        <f t="shared" si="0"/>
        <v>1</v>
      </c>
      <c r="V21" s="3">
        <f t="shared" si="1"/>
        <v>0.46365811965811965</v>
      </c>
      <c r="W21" s="3">
        <f t="shared" si="2"/>
        <v>2.1776645574821268E-2</v>
      </c>
      <c r="X21" t="str">
        <f t="shared" si="3"/>
        <v>Tuesday</v>
      </c>
    </row>
    <row r="22" spans="1:24" x14ac:dyDescent="0.3">
      <c r="A22" s="8">
        <v>1.80265815254454E+16</v>
      </c>
      <c r="B22" s="8">
        <v>1.78414445699532E+16</v>
      </c>
      <c r="C22" s="5" t="s">
        <v>20</v>
      </c>
      <c r="D22" s="5" t="s">
        <v>21</v>
      </c>
      <c r="E22" s="5" t="s">
        <v>60</v>
      </c>
      <c r="F22" s="5">
        <v>57</v>
      </c>
      <c r="G22" s="9">
        <v>44916</v>
      </c>
      <c r="H22" s="5" t="s">
        <v>61</v>
      </c>
      <c r="I22" s="5" t="s">
        <v>24</v>
      </c>
      <c r="J22" s="5"/>
      <c r="K22" s="5" t="s">
        <v>25</v>
      </c>
      <c r="L22" s="5">
        <v>62319</v>
      </c>
      <c r="M22" s="5">
        <v>52756</v>
      </c>
      <c r="N22" s="5">
        <v>595</v>
      </c>
      <c r="O22" s="5">
        <v>380</v>
      </c>
      <c r="P22" s="5">
        <v>25305</v>
      </c>
      <c r="Q22" s="5">
        <v>2086</v>
      </c>
      <c r="R22" s="5">
        <v>42</v>
      </c>
      <c r="S22" s="5">
        <v>2471</v>
      </c>
      <c r="T22" s="3" t="str" cm="1">
        <f t="array" ref="T22">_xlfn.IFS(F22&lt;=10,"Duration &lt;= 10 secs",F22&lt;=30,"Duration between 10 to 30 secs",F22&gt;30,"Duration more than 30 secs")</f>
        <v>Duration more than 30 secs</v>
      </c>
      <c r="U22" t="b">
        <f t="shared" si="0"/>
        <v>1</v>
      </c>
      <c r="V22" s="3">
        <f t="shared" si="1"/>
        <v>0.40605593799643769</v>
      </c>
      <c r="W22" s="3">
        <f t="shared" si="2"/>
        <v>2.4613314125407536E-2</v>
      </c>
      <c r="X22" t="str">
        <f t="shared" si="3"/>
        <v>Wednesday</v>
      </c>
    </row>
    <row r="23" spans="1:24" x14ac:dyDescent="0.3">
      <c r="A23" s="8">
        <v>1.79445205585209E+16</v>
      </c>
      <c r="B23" s="8">
        <v>1.78414445699532E+16</v>
      </c>
      <c r="C23" s="5" t="s">
        <v>20</v>
      </c>
      <c r="D23" s="5" t="s">
        <v>21</v>
      </c>
      <c r="E23" s="5" t="s">
        <v>62</v>
      </c>
      <c r="F23" s="5">
        <v>46</v>
      </c>
      <c r="G23" s="9">
        <v>44917</v>
      </c>
      <c r="H23" s="5" t="s">
        <v>63</v>
      </c>
      <c r="I23" s="5" t="s">
        <v>24</v>
      </c>
      <c r="J23" s="5"/>
      <c r="K23" s="5" t="s">
        <v>25</v>
      </c>
      <c r="L23" s="5">
        <v>30114</v>
      </c>
      <c r="M23" s="5">
        <v>24820</v>
      </c>
      <c r="N23" s="5">
        <v>143</v>
      </c>
      <c r="O23" s="5">
        <v>83</v>
      </c>
      <c r="P23" s="5">
        <v>11890</v>
      </c>
      <c r="Q23" s="5">
        <v>1408</v>
      </c>
      <c r="R23" s="5">
        <v>22</v>
      </c>
      <c r="S23" s="5">
        <v>864</v>
      </c>
      <c r="T23" s="3" t="str" cm="1">
        <f t="array" ref="T23">_xlfn.IFS(F23&lt;=10,"Duration &lt;= 10 secs",F23&lt;=30,"Duration between 10 to 30 secs",F23&gt;30,"Duration more than 30 secs")</f>
        <v>Duration more than 30 secs</v>
      </c>
      <c r="U23" t="b">
        <f t="shared" si="0"/>
        <v>1</v>
      </c>
      <c r="V23" s="3">
        <f t="shared" si="1"/>
        <v>0.3948329680547254</v>
      </c>
      <c r="W23" s="3">
        <f t="shared" si="2"/>
        <v>2.4546736502820309E-2</v>
      </c>
      <c r="X23" t="str">
        <f t="shared" si="3"/>
        <v>Thursday</v>
      </c>
    </row>
    <row r="24" spans="1:24" x14ac:dyDescent="0.3">
      <c r="A24" s="8">
        <v>1.79630292981473E+16</v>
      </c>
      <c r="B24" s="8">
        <v>1.78414445699532E+16</v>
      </c>
      <c r="C24" s="5" t="s">
        <v>20</v>
      </c>
      <c r="D24" s="5" t="s">
        <v>21</v>
      </c>
      <c r="E24" s="5" t="s">
        <v>64</v>
      </c>
      <c r="F24" s="5">
        <v>67</v>
      </c>
      <c r="G24" s="9">
        <v>44918</v>
      </c>
      <c r="H24" s="5" t="s">
        <v>65</v>
      </c>
      <c r="I24" s="5" t="s">
        <v>24</v>
      </c>
      <c r="J24" s="5"/>
      <c r="K24" s="5" t="s">
        <v>25</v>
      </c>
      <c r="L24" s="5">
        <v>60244</v>
      </c>
      <c r="M24" s="5">
        <v>51654</v>
      </c>
      <c r="N24" s="5">
        <v>264</v>
      </c>
      <c r="O24" s="5">
        <v>475</v>
      </c>
      <c r="P24" s="5">
        <v>22917</v>
      </c>
      <c r="Q24" s="5">
        <v>1712</v>
      </c>
      <c r="R24" s="5">
        <v>4</v>
      </c>
      <c r="S24" s="5">
        <v>1569</v>
      </c>
      <c r="T24" s="3" t="str" cm="1">
        <f t="array" ref="T24">_xlfn.IFS(F24&lt;=10,"Duration &lt;= 10 secs",F24&lt;=30,"Duration between 10 to 30 secs",F24&gt;30,"Duration more than 30 secs")</f>
        <v>Duration more than 30 secs</v>
      </c>
      <c r="U24" t="b">
        <f t="shared" si="0"/>
        <v>1</v>
      </c>
      <c r="V24" s="3">
        <f t="shared" si="1"/>
        <v>0.38040302768740458</v>
      </c>
      <c r="W24" s="3">
        <f t="shared" si="2"/>
        <v>1.717679172958532E-2</v>
      </c>
      <c r="X24" t="str">
        <f t="shared" si="3"/>
        <v>Friday</v>
      </c>
    </row>
    <row r="25" spans="1:24" x14ac:dyDescent="0.3">
      <c r="A25" s="8">
        <v>1.78576178428582E+16</v>
      </c>
      <c r="B25" s="8">
        <v>1.78414445699532E+16</v>
      </c>
      <c r="C25" s="5" t="s">
        <v>20</v>
      </c>
      <c r="D25" s="5" t="s">
        <v>21</v>
      </c>
      <c r="E25" s="5" t="s">
        <v>66</v>
      </c>
      <c r="F25" s="5">
        <v>54</v>
      </c>
      <c r="G25" s="9">
        <v>44919</v>
      </c>
      <c r="H25" s="5" t="s">
        <v>67</v>
      </c>
      <c r="I25" s="5" t="s">
        <v>24</v>
      </c>
      <c r="J25" s="5"/>
      <c r="K25" s="5" t="s">
        <v>25</v>
      </c>
      <c r="L25" s="5">
        <v>50652</v>
      </c>
      <c r="M25" s="5">
        <v>43035</v>
      </c>
      <c r="N25" s="5">
        <v>684</v>
      </c>
      <c r="O25" s="5">
        <v>139</v>
      </c>
      <c r="P25" s="5">
        <v>20164</v>
      </c>
      <c r="Q25" s="5">
        <v>1720</v>
      </c>
      <c r="R25" s="5">
        <v>20</v>
      </c>
      <c r="S25" s="5">
        <v>2738</v>
      </c>
      <c r="T25" s="3" t="str" cm="1">
        <f t="array" ref="T25">_xlfn.IFS(F25&lt;=10,"Duration &lt;= 10 secs",F25&lt;=30,"Duration between 10 to 30 secs",F25&gt;30,"Duration more than 30 secs")</f>
        <v>Duration more than 30 secs</v>
      </c>
      <c r="U25" t="b">
        <f t="shared" si="0"/>
        <v>1</v>
      </c>
      <c r="V25" s="3">
        <f t="shared" si="1"/>
        <v>0.39808892047698019</v>
      </c>
      <c r="W25" s="3">
        <f t="shared" si="2"/>
        <v>2.998721970489137E-2</v>
      </c>
      <c r="X25" t="str">
        <f t="shared" si="3"/>
        <v>Saturday</v>
      </c>
    </row>
    <row r="26" spans="1:24" x14ac:dyDescent="0.3">
      <c r="A26" s="8">
        <v>1.79851586596696E+16</v>
      </c>
      <c r="B26" s="8">
        <v>1.78414445699532E+16</v>
      </c>
      <c r="C26" s="5" t="s">
        <v>20</v>
      </c>
      <c r="D26" s="5" t="s">
        <v>21</v>
      </c>
      <c r="E26" s="5" t="s">
        <v>68</v>
      </c>
      <c r="F26" s="5">
        <v>67</v>
      </c>
      <c r="G26" s="9">
        <v>44920</v>
      </c>
      <c r="H26" s="5" t="s">
        <v>69</v>
      </c>
      <c r="I26" s="5" t="s">
        <v>24</v>
      </c>
      <c r="J26" s="5"/>
      <c r="K26" s="5" t="s">
        <v>25</v>
      </c>
      <c r="L26" s="5">
        <v>74359</v>
      </c>
      <c r="M26" s="5">
        <v>66755</v>
      </c>
      <c r="N26" s="5">
        <v>1016</v>
      </c>
      <c r="O26" s="5">
        <v>317</v>
      </c>
      <c r="P26" s="5">
        <v>29897</v>
      </c>
      <c r="Q26" s="5">
        <v>2535</v>
      </c>
      <c r="R26" s="5">
        <v>21</v>
      </c>
      <c r="S26" s="5">
        <v>4602</v>
      </c>
      <c r="T26" s="3" t="str" cm="1">
        <f t="array" ref="T26">_xlfn.IFS(F26&lt;=10,"Duration &lt;= 10 secs",F26&lt;=30,"Duration between 10 to 30 secs",F26&gt;30,"Duration more than 30 secs")</f>
        <v>Duration more than 30 secs</v>
      </c>
      <c r="U26" t="b">
        <f t="shared" si="0"/>
        <v>1</v>
      </c>
      <c r="V26" s="3">
        <f t="shared" si="1"/>
        <v>0.40206296480587422</v>
      </c>
      <c r="W26" s="3">
        <f t="shared" si="2"/>
        <v>3.0611939180585725E-2</v>
      </c>
      <c r="X26" t="str">
        <f t="shared" si="3"/>
        <v>Sunday</v>
      </c>
    </row>
    <row r="27" spans="1:24" x14ac:dyDescent="0.3">
      <c r="A27" s="8">
        <v>1.7991732757712E+16</v>
      </c>
      <c r="B27" s="8">
        <v>1.78414445699532E+16</v>
      </c>
      <c r="C27" s="5" t="s">
        <v>20</v>
      </c>
      <c r="D27" s="5" t="s">
        <v>21</v>
      </c>
      <c r="E27" s="5" t="s">
        <v>70</v>
      </c>
      <c r="F27" s="5">
        <v>83</v>
      </c>
      <c r="G27" s="9">
        <v>44921</v>
      </c>
      <c r="H27" s="5" t="s">
        <v>71</v>
      </c>
      <c r="I27" s="5" t="s">
        <v>24</v>
      </c>
      <c r="J27" s="5"/>
      <c r="K27" s="5" t="s">
        <v>25</v>
      </c>
      <c r="L27" s="5">
        <v>191103</v>
      </c>
      <c r="M27" s="5">
        <v>182457</v>
      </c>
      <c r="N27" s="5">
        <v>2315</v>
      </c>
      <c r="O27" s="5">
        <v>1763</v>
      </c>
      <c r="P27" s="5">
        <v>95260</v>
      </c>
      <c r="Q27" s="5">
        <v>7220</v>
      </c>
      <c r="R27" s="5">
        <v>109</v>
      </c>
      <c r="S27" s="5">
        <v>5456</v>
      </c>
      <c r="T27" s="3" t="str" cm="1">
        <f t="array" ref="T27">_xlfn.IFS(F27&lt;=10,"Duration &lt;= 10 secs",F27&lt;=30,"Duration between 10 to 30 secs",F27&gt;30,"Duration more than 30 secs")</f>
        <v>Duration more than 30 secs</v>
      </c>
      <c r="U27" t="b">
        <f t="shared" si="0"/>
        <v>1</v>
      </c>
      <c r="V27" s="3">
        <f t="shared" si="1"/>
        <v>0.49847464456340296</v>
      </c>
      <c r="W27" s="3">
        <f t="shared" si="2"/>
        <v>2.0689806365335395E-2</v>
      </c>
      <c r="X27" t="str">
        <f t="shared" si="3"/>
        <v>Monday</v>
      </c>
    </row>
    <row r="28" spans="1:24" x14ac:dyDescent="0.3">
      <c r="A28" s="8">
        <v>1.7955195938149E+16</v>
      </c>
      <c r="B28" s="8">
        <v>1.78414445699532E+16</v>
      </c>
      <c r="C28" s="5" t="s">
        <v>20</v>
      </c>
      <c r="D28" s="5" t="s">
        <v>21</v>
      </c>
      <c r="E28" s="5" t="s">
        <v>72</v>
      </c>
      <c r="F28" s="5">
        <v>63</v>
      </c>
      <c r="G28" s="9">
        <v>44922</v>
      </c>
      <c r="H28" s="5" t="s">
        <v>73</v>
      </c>
      <c r="I28" s="5" t="s">
        <v>24</v>
      </c>
      <c r="J28" s="5"/>
      <c r="K28" s="5" t="s">
        <v>25</v>
      </c>
      <c r="L28" s="5">
        <v>136912</v>
      </c>
      <c r="M28" s="5">
        <v>120145</v>
      </c>
      <c r="N28" s="5">
        <v>1020</v>
      </c>
      <c r="O28" s="5">
        <v>1730</v>
      </c>
      <c r="P28" s="5">
        <v>55118</v>
      </c>
      <c r="Q28" s="5">
        <v>5607</v>
      </c>
      <c r="R28" s="5">
        <v>39</v>
      </c>
      <c r="S28" s="5">
        <v>3834</v>
      </c>
      <c r="T28" s="3" t="str" cm="1">
        <f t="array" ref="T28">_xlfn.IFS(F28&lt;=10,"Duration &lt;= 10 secs",F28&lt;=30,"Duration between 10 to 30 secs",F28&gt;30,"Duration more than 30 secs")</f>
        <v>Duration more than 30 secs</v>
      </c>
      <c r="U28" t="b">
        <f t="shared" si="0"/>
        <v>1</v>
      </c>
      <c r="V28" s="3">
        <f t="shared" si="1"/>
        <v>0.40257975926142342</v>
      </c>
      <c r="W28" s="3">
        <f t="shared" si="2"/>
        <v>2.1848599608806026E-2</v>
      </c>
      <c r="X28" t="str">
        <f t="shared" si="3"/>
        <v>Tuesday</v>
      </c>
    </row>
    <row r="29" spans="1:24" x14ac:dyDescent="0.3">
      <c r="A29" s="8">
        <v>1.78543567798791E+16</v>
      </c>
      <c r="B29" s="8">
        <v>1.78414445699532E+16</v>
      </c>
      <c r="C29" s="5" t="s">
        <v>20</v>
      </c>
      <c r="D29" s="5" t="s">
        <v>21</v>
      </c>
      <c r="E29" s="5" t="s">
        <v>74</v>
      </c>
      <c r="F29" s="5">
        <v>50</v>
      </c>
      <c r="G29" s="9">
        <v>44923</v>
      </c>
      <c r="H29" s="5" t="s">
        <v>75</v>
      </c>
      <c r="I29" s="5" t="s">
        <v>24</v>
      </c>
      <c r="J29" s="5"/>
      <c r="K29" s="5" t="s">
        <v>25</v>
      </c>
      <c r="L29" s="5">
        <v>58345</v>
      </c>
      <c r="M29" s="5">
        <v>50029</v>
      </c>
      <c r="N29" s="5">
        <v>480</v>
      </c>
      <c r="O29" s="5">
        <v>118</v>
      </c>
      <c r="P29" s="5">
        <v>24708</v>
      </c>
      <c r="Q29" s="5">
        <v>2145</v>
      </c>
      <c r="R29" s="5">
        <v>10</v>
      </c>
      <c r="S29" s="5">
        <v>1980</v>
      </c>
      <c r="T29" s="3" t="str" cm="1">
        <f t="array" ref="T29">_xlfn.IFS(F29&lt;=10,"Duration &lt;= 10 secs",F29&lt;=30,"Duration between 10 to 30 secs",F29&gt;30,"Duration more than 30 secs")</f>
        <v>Duration more than 30 secs</v>
      </c>
      <c r="U29" t="b">
        <f t="shared" si="0"/>
        <v>1</v>
      </c>
      <c r="V29" s="3">
        <f t="shared" si="1"/>
        <v>0.42348101808209787</v>
      </c>
      <c r="W29" s="3">
        <f t="shared" si="2"/>
        <v>2.3061624257930402E-2</v>
      </c>
      <c r="X29" t="str">
        <f t="shared" si="3"/>
        <v>Wednesday</v>
      </c>
    </row>
    <row r="30" spans="1:24" x14ac:dyDescent="0.3">
      <c r="A30" s="8">
        <v>1.78532019088623E+16</v>
      </c>
      <c r="B30" s="8">
        <v>1.78414445699532E+16</v>
      </c>
      <c r="C30" s="5" t="s">
        <v>20</v>
      </c>
      <c r="D30" s="5" t="s">
        <v>21</v>
      </c>
      <c r="E30" s="5" t="s">
        <v>76</v>
      </c>
      <c r="F30" s="5">
        <v>61</v>
      </c>
      <c r="G30" s="9">
        <v>44924</v>
      </c>
      <c r="H30" s="5" t="s">
        <v>77</v>
      </c>
      <c r="I30" s="5" t="s">
        <v>24</v>
      </c>
      <c r="J30" s="5"/>
      <c r="K30" s="5" t="s">
        <v>25</v>
      </c>
      <c r="L30" s="5">
        <v>32944</v>
      </c>
      <c r="M30" s="5">
        <v>25794</v>
      </c>
      <c r="N30" s="5">
        <v>196</v>
      </c>
      <c r="O30" s="5">
        <v>42</v>
      </c>
      <c r="P30" s="5">
        <v>13424</v>
      </c>
      <c r="Q30" s="5">
        <v>1617</v>
      </c>
      <c r="R30" s="5">
        <v>45</v>
      </c>
      <c r="S30" s="5">
        <v>693</v>
      </c>
      <c r="T30" s="3" t="str" cm="1">
        <f t="array" ref="T30">_xlfn.IFS(F30&lt;=10,"Duration &lt;= 10 secs",F30&lt;=30,"Duration between 10 to 30 secs",F30&gt;30,"Duration more than 30 secs")</f>
        <v>Duration more than 30 secs</v>
      </c>
      <c r="U30" t="b">
        <f t="shared" si="0"/>
        <v>1</v>
      </c>
      <c r="V30" s="3">
        <f t="shared" si="1"/>
        <v>0.40747935891209325</v>
      </c>
      <c r="W30" s="3">
        <f t="shared" si="2"/>
        <v>2.4724742188105761E-2</v>
      </c>
      <c r="X30" t="str">
        <f t="shared" si="3"/>
        <v>Thursday</v>
      </c>
    </row>
    <row r="31" spans="1:24" x14ac:dyDescent="0.3">
      <c r="A31" s="8">
        <v>1.7920882532547E+16</v>
      </c>
      <c r="B31" s="8">
        <v>1.78414445699532E+16</v>
      </c>
      <c r="C31" s="5" t="s">
        <v>20</v>
      </c>
      <c r="D31" s="5" t="s">
        <v>21</v>
      </c>
      <c r="E31" s="5" t="s">
        <v>78</v>
      </c>
      <c r="F31" s="5">
        <v>55</v>
      </c>
      <c r="G31" s="9">
        <v>44925</v>
      </c>
      <c r="H31" s="5" t="s">
        <v>79</v>
      </c>
      <c r="I31" s="5" t="s">
        <v>24</v>
      </c>
      <c r="J31" s="5"/>
      <c r="K31" s="5" t="s">
        <v>25</v>
      </c>
      <c r="L31" s="5">
        <v>63899</v>
      </c>
      <c r="M31" s="5">
        <v>57500</v>
      </c>
      <c r="N31" s="5">
        <v>757</v>
      </c>
      <c r="O31" s="5">
        <v>97</v>
      </c>
      <c r="P31" s="5">
        <v>23294</v>
      </c>
      <c r="Q31" s="5">
        <v>2093</v>
      </c>
      <c r="R31" s="5">
        <v>17</v>
      </c>
      <c r="S31" s="5">
        <v>2602</v>
      </c>
      <c r="T31" s="3" t="str" cm="1">
        <f t="array" ref="T31">_xlfn.IFS(F31&lt;=10,"Duration &lt;= 10 secs",F31&lt;=30,"Duration between 10 to 30 secs",F31&gt;30,"Duration more than 30 secs")</f>
        <v>Duration more than 30 secs</v>
      </c>
      <c r="U31" t="b">
        <f t="shared" si="0"/>
        <v>1</v>
      </c>
      <c r="V31" s="3">
        <f t="shared" si="1"/>
        <v>0.36454404607270852</v>
      </c>
      <c r="W31" s="3">
        <f t="shared" si="2"/>
        <v>2.3778260869565221E-2</v>
      </c>
      <c r="X31" t="str">
        <f t="shared" si="3"/>
        <v>Friday</v>
      </c>
    </row>
    <row r="32" spans="1:24" x14ac:dyDescent="0.3">
      <c r="A32" s="8">
        <v>1.78633617178348E+16</v>
      </c>
      <c r="B32" s="8">
        <v>1.78414445699532E+16</v>
      </c>
      <c r="C32" s="5" t="s">
        <v>20</v>
      </c>
      <c r="D32" s="5" t="s">
        <v>21</v>
      </c>
      <c r="E32" s="5" t="s">
        <v>98</v>
      </c>
      <c r="F32" s="5">
        <v>82</v>
      </c>
      <c r="G32" s="9">
        <v>44928</v>
      </c>
      <c r="H32" s="5" t="s">
        <v>99</v>
      </c>
      <c r="I32" s="5" t="s">
        <v>24</v>
      </c>
      <c r="J32" s="5"/>
      <c r="K32" s="5" t="s">
        <v>25</v>
      </c>
      <c r="L32" s="5">
        <v>18829</v>
      </c>
      <c r="M32" s="5">
        <v>14481</v>
      </c>
      <c r="N32" s="5">
        <v>55</v>
      </c>
      <c r="O32" s="5">
        <v>12</v>
      </c>
      <c r="P32" s="5">
        <v>6312</v>
      </c>
      <c r="Q32" s="5">
        <v>658</v>
      </c>
      <c r="R32" s="5">
        <v>25</v>
      </c>
      <c r="S32" s="5">
        <v>210</v>
      </c>
      <c r="T32" s="3" t="str" cm="1">
        <f t="array" ref="T32">_xlfn.IFS(F32&lt;=10,"Duration &lt;= 10 secs",F32&lt;=30,"Duration between 10 to 30 secs",F32&gt;30,"Duration more than 30 secs")</f>
        <v>Duration more than 30 secs</v>
      </c>
      <c r="U32" t="b">
        <f t="shared" si="0"/>
        <v>1</v>
      </c>
      <c r="V32" s="3">
        <f t="shared" si="1"/>
        <v>0.33522757448616497</v>
      </c>
      <c r="W32" s="3">
        <f t="shared" si="2"/>
        <v>1.6366273047441475E-2</v>
      </c>
      <c r="X32" t="str">
        <f t="shared" si="3"/>
        <v>Monday</v>
      </c>
    </row>
    <row r="33" spans="1:24" x14ac:dyDescent="0.3">
      <c r="A33" s="8">
        <v>1.79543080043093E+16</v>
      </c>
      <c r="B33" s="8">
        <v>1.78414445699532E+16</v>
      </c>
      <c r="C33" s="5" t="s">
        <v>20</v>
      </c>
      <c r="D33" s="5" t="s">
        <v>21</v>
      </c>
      <c r="E33" s="5" t="s">
        <v>228</v>
      </c>
      <c r="F33" s="5">
        <v>0</v>
      </c>
      <c r="G33" s="9">
        <v>44929</v>
      </c>
      <c r="H33" s="5" t="s">
        <v>229</v>
      </c>
      <c r="I33" s="5" t="s">
        <v>108</v>
      </c>
      <c r="J33" s="5"/>
      <c r="K33" s="5" t="s">
        <v>25</v>
      </c>
      <c r="L33" s="5">
        <v>88355</v>
      </c>
      <c r="M33" s="5">
        <v>63648</v>
      </c>
      <c r="N33" s="5">
        <v>750</v>
      </c>
      <c r="O33" s="5">
        <v>37</v>
      </c>
      <c r="P33" s="5">
        <v>0</v>
      </c>
      <c r="Q33" s="5">
        <v>3770</v>
      </c>
      <c r="R33" s="5">
        <v>134</v>
      </c>
      <c r="S33" s="5">
        <v>5222</v>
      </c>
      <c r="T33" s="3" t="str" cm="1">
        <f t="array" ref="T33">_xlfn.IFS(F33&lt;=10,"Duration &lt;= 10 secs",F33&lt;=30,"Duration between 10 to 30 secs",F33&gt;30,"Duration more than 30 secs")</f>
        <v>Duration &lt;= 10 secs</v>
      </c>
      <c r="U33" t="b">
        <f t="shared" si="0"/>
        <v>1</v>
      </c>
      <c r="V33" s="3">
        <f t="shared" si="1"/>
        <v>0</v>
      </c>
      <c r="W33" s="3">
        <f t="shared" si="2"/>
        <v>3.8791478129713425E-2</v>
      </c>
      <c r="X33" t="str">
        <f t="shared" si="3"/>
        <v>Tuesday</v>
      </c>
    </row>
    <row r="34" spans="1:24" x14ac:dyDescent="0.3">
      <c r="A34" s="8">
        <v>1.79800466810303E+16</v>
      </c>
      <c r="B34" s="8">
        <v>1.78414445699532E+16</v>
      </c>
      <c r="C34" s="5" t="s">
        <v>20</v>
      </c>
      <c r="D34" s="5" t="s">
        <v>21</v>
      </c>
      <c r="E34" s="5" t="s">
        <v>141</v>
      </c>
      <c r="F34" s="5">
        <v>0</v>
      </c>
      <c r="G34" s="9">
        <v>44930</v>
      </c>
      <c r="H34" s="5" t="s">
        <v>142</v>
      </c>
      <c r="I34" s="5" t="s">
        <v>108</v>
      </c>
      <c r="J34" s="5"/>
      <c r="K34" s="5" t="s">
        <v>25</v>
      </c>
      <c r="L34" s="5">
        <v>99797</v>
      </c>
      <c r="M34" s="5">
        <v>65624</v>
      </c>
      <c r="N34" s="5">
        <v>1467</v>
      </c>
      <c r="O34" s="5">
        <v>84</v>
      </c>
      <c r="P34" s="5">
        <v>0</v>
      </c>
      <c r="Q34" s="5">
        <v>4655</v>
      </c>
      <c r="R34" s="5">
        <v>126</v>
      </c>
      <c r="S34" s="5">
        <v>8826</v>
      </c>
      <c r="T34" s="3" t="str" cm="1">
        <f t="array" ref="T34">_xlfn.IFS(F34&lt;=10,"Duration &lt;= 10 secs",F34&lt;=30,"Duration between 10 to 30 secs",F34&gt;30,"Duration more than 30 secs")</f>
        <v>Duration &lt;= 10 secs</v>
      </c>
      <c r="U34" t="b">
        <f t="shared" ref="U34:U65" si="4">IF(P34&lt;L34, TRUE,FALSE)</f>
        <v>1</v>
      </c>
      <c r="V34" s="3">
        <f t="shared" ref="V34:V65" si="5">P34/L34</f>
        <v>0</v>
      </c>
      <c r="W34" s="3">
        <f t="shared" ref="W34:W65" si="6">AVERAGE(N34/M34,Q34/M34,R34/M34,S34/M34)</f>
        <v>5.7425636962087044E-2</v>
      </c>
      <c r="X34" t="str">
        <f t="shared" si="3"/>
        <v>Wednesday</v>
      </c>
    </row>
    <row r="35" spans="1:24" x14ac:dyDescent="0.3">
      <c r="A35" s="8">
        <v>1.79941169867452E+16</v>
      </c>
      <c r="B35" s="8">
        <v>1.78414445699532E+16</v>
      </c>
      <c r="C35" s="5" t="s">
        <v>20</v>
      </c>
      <c r="D35" s="5" t="s">
        <v>21</v>
      </c>
      <c r="E35" s="5" t="s">
        <v>169</v>
      </c>
      <c r="F35" s="5">
        <v>35</v>
      </c>
      <c r="G35" s="9">
        <v>44931</v>
      </c>
      <c r="H35" s="5" t="s">
        <v>170</v>
      </c>
      <c r="I35" s="5" t="s">
        <v>24</v>
      </c>
      <c r="J35" s="5"/>
      <c r="K35" s="5" t="s">
        <v>25</v>
      </c>
      <c r="L35" s="5">
        <v>41525</v>
      </c>
      <c r="M35" s="5">
        <v>34632</v>
      </c>
      <c r="N35" s="5">
        <v>121</v>
      </c>
      <c r="O35" s="5">
        <v>51</v>
      </c>
      <c r="P35" s="5">
        <v>19371</v>
      </c>
      <c r="Q35" s="5">
        <v>1381</v>
      </c>
      <c r="R35" s="5">
        <v>16</v>
      </c>
      <c r="S35" s="5">
        <v>805</v>
      </c>
      <c r="T35" s="3" t="str" cm="1">
        <f t="array" ref="T35">_xlfn.IFS(F35&lt;=10,"Duration &lt;= 10 secs",F35&lt;=30,"Duration between 10 to 30 secs",F35&gt;30,"Duration more than 30 secs")</f>
        <v>Duration more than 30 secs</v>
      </c>
      <c r="U35" t="b">
        <f t="shared" si="4"/>
        <v>1</v>
      </c>
      <c r="V35" s="3">
        <f t="shared" si="5"/>
        <v>0.46649006622516559</v>
      </c>
      <c r="W35" s="3">
        <f t="shared" si="6"/>
        <v>1.6769173019173019E-2</v>
      </c>
      <c r="X35" t="str">
        <f t="shared" si="3"/>
        <v>Thursday</v>
      </c>
    </row>
    <row r="36" spans="1:24" x14ac:dyDescent="0.3">
      <c r="A36" s="8">
        <v>1.82171168742244E+16</v>
      </c>
      <c r="B36" s="8">
        <v>1.78414445699532E+16</v>
      </c>
      <c r="C36" s="5" t="s">
        <v>20</v>
      </c>
      <c r="D36" s="5" t="s">
        <v>21</v>
      </c>
      <c r="E36" s="5" t="s">
        <v>171</v>
      </c>
      <c r="F36" s="5">
        <v>8</v>
      </c>
      <c r="G36" s="9">
        <v>44931</v>
      </c>
      <c r="H36" s="5" t="s">
        <v>172</v>
      </c>
      <c r="I36" s="5" t="s">
        <v>24</v>
      </c>
      <c r="J36" s="5"/>
      <c r="K36" s="5" t="s">
        <v>25</v>
      </c>
      <c r="L36" s="5">
        <v>148434</v>
      </c>
      <c r="M36" s="5">
        <v>133756</v>
      </c>
      <c r="N36" s="5">
        <v>1739</v>
      </c>
      <c r="O36" s="5">
        <v>393</v>
      </c>
      <c r="P36" s="5">
        <v>93160</v>
      </c>
      <c r="Q36" s="5">
        <v>3558</v>
      </c>
      <c r="R36" s="5">
        <v>28</v>
      </c>
      <c r="S36" s="5">
        <v>5703</v>
      </c>
      <c r="T36" s="3" t="str" cm="1">
        <f t="array" ref="T36">_xlfn.IFS(F36&lt;=10,"Duration &lt;= 10 secs",F36&lt;=30,"Duration between 10 to 30 secs",F36&gt;30,"Duration more than 30 secs")</f>
        <v>Duration &lt;= 10 secs</v>
      </c>
      <c r="U36" t="b">
        <f t="shared" si="4"/>
        <v>1</v>
      </c>
      <c r="V36" s="3">
        <f t="shared" si="5"/>
        <v>0.62761900912189927</v>
      </c>
      <c r="W36" s="3">
        <f t="shared" si="6"/>
        <v>2.0612159454529141E-2</v>
      </c>
      <c r="X36" t="str">
        <f t="shared" si="3"/>
        <v>Thursday</v>
      </c>
    </row>
    <row r="37" spans="1:24" x14ac:dyDescent="0.3">
      <c r="A37" s="8">
        <v>1.80062091196938E+16</v>
      </c>
      <c r="B37" s="8">
        <v>1.78414445699532E+16</v>
      </c>
      <c r="C37" s="5" t="s">
        <v>20</v>
      </c>
      <c r="D37" s="5" t="s">
        <v>21</v>
      </c>
      <c r="E37" s="5" t="s">
        <v>286</v>
      </c>
      <c r="F37" s="5">
        <v>0</v>
      </c>
      <c r="G37" s="9">
        <v>44932</v>
      </c>
      <c r="H37" s="5" t="s">
        <v>287</v>
      </c>
      <c r="I37" s="5" t="s">
        <v>108</v>
      </c>
      <c r="J37" s="5"/>
      <c r="K37" s="5" t="s">
        <v>25</v>
      </c>
      <c r="L37" s="5">
        <v>15085</v>
      </c>
      <c r="M37" s="5">
        <v>11326</v>
      </c>
      <c r="N37" s="5">
        <v>10</v>
      </c>
      <c r="O37" s="5">
        <v>0</v>
      </c>
      <c r="P37" s="5">
        <v>0</v>
      </c>
      <c r="Q37" s="5">
        <v>313</v>
      </c>
      <c r="R37" s="5">
        <v>9</v>
      </c>
      <c r="S37" s="5">
        <v>65</v>
      </c>
      <c r="T37" s="3" t="str" cm="1">
        <f t="array" ref="T37">_xlfn.IFS(F37&lt;=10,"Duration &lt;= 10 secs",F37&lt;=30,"Duration between 10 to 30 secs",F37&gt;30,"Duration more than 30 secs")</f>
        <v>Duration &lt;= 10 secs</v>
      </c>
      <c r="U37" t="b">
        <f t="shared" si="4"/>
        <v>1</v>
      </c>
      <c r="V37" s="3">
        <f t="shared" si="5"/>
        <v>0</v>
      </c>
      <c r="W37" s="3">
        <f t="shared" si="6"/>
        <v>8.7630231326152226E-3</v>
      </c>
      <c r="X37" t="str">
        <f t="shared" si="3"/>
        <v>Friday</v>
      </c>
    </row>
    <row r="38" spans="1:24" x14ac:dyDescent="0.3">
      <c r="A38" s="8">
        <v>1.79950266561022E+16</v>
      </c>
      <c r="B38" s="8">
        <v>1.78414445699532E+16</v>
      </c>
      <c r="C38" s="5" t="s">
        <v>20</v>
      </c>
      <c r="D38" s="5" t="s">
        <v>21</v>
      </c>
      <c r="E38" s="5" t="s">
        <v>290</v>
      </c>
      <c r="F38" s="5">
        <v>28</v>
      </c>
      <c r="G38" s="9">
        <v>44934</v>
      </c>
      <c r="H38" s="5" t="s">
        <v>291</v>
      </c>
      <c r="I38" s="5" t="s">
        <v>24</v>
      </c>
      <c r="J38" s="5"/>
      <c r="K38" s="5" t="s">
        <v>25</v>
      </c>
      <c r="L38" s="5">
        <v>25040</v>
      </c>
      <c r="M38" s="5">
        <v>20539</v>
      </c>
      <c r="N38" s="5">
        <v>171</v>
      </c>
      <c r="O38" s="5">
        <v>29</v>
      </c>
      <c r="P38" s="5">
        <v>8574</v>
      </c>
      <c r="Q38" s="5">
        <v>1190</v>
      </c>
      <c r="R38" s="5">
        <v>10</v>
      </c>
      <c r="S38" s="5">
        <v>822</v>
      </c>
      <c r="T38" s="3" t="str" cm="1">
        <f t="array" ref="T38">_xlfn.IFS(F38&lt;=10,"Duration &lt;= 10 secs",F38&lt;=30,"Duration between 10 to 30 secs",F38&gt;30,"Duration more than 30 secs")</f>
        <v>Duration between 10 to 30 secs</v>
      </c>
      <c r="U38" t="b">
        <f t="shared" si="4"/>
        <v>1</v>
      </c>
      <c r="V38" s="3">
        <f t="shared" si="5"/>
        <v>0.34241214057507985</v>
      </c>
      <c r="W38" s="3">
        <f t="shared" si="6"/>
        <v>2.6693120405083016E-2</v>
      </c>
      <c r="X38" t="str">
        <f t="shared" si="3"/>
        <v>Sunday</v>
      </c>
    </row>
    <row r="39" spans="1:24" x14ac:dyDescent="0.3">
      <c r="A39" s="8">
        <v>1.79919935776719E+16</v>
      </c>
      <c r="B39" s="8">
        <v>1.78414445699532E+16</v>
      </c>
      <c r="C39" s="5" t="s">
        <v>20</v>
      </c>
      <c r="D39" s="5" t="s">
        <v>21</v>
      </c>
      <c r="E39" s="5" t="s">
        <v>80</v>
      </c>
      <c r="F39" s="5">
        <v>62</v>
      </c>
      <c r="G39" s="9">
        <v>44942</v>
      </c>
      <c r="H39" s="5" t="s">
        <v>81</v>
      </c>
      <c r="I39" s="5" t="s">
        <v>24</v>
      </c>
      <c r="J39" s="5"/>
      <c r="K39" s="5" t="s">
        <v>25</v>
      </c>
      <c r="L39" s="5">
        <v>29888</v>
      </c>
      <c r="M39" s="5">
        <v>26524</v>
      </c>
      <c r="N39" s="5">
        <v>161</v>
      </c>
      <c r="O39" s="5">
        <v>30</v>
      </c>
      <c r="P39" s="5">
        <v>12895</v>
      </c>
      <c r="Q39" s="5">
        <v>1710</v>
      </c>
      <c r="R39" s="5">
        <v>54</v>
      </c>
      <c r="S39" s="5">
        <v>835</v>
      </c>
      <c r="T39" s="3" t="str" cm="1">
        <f t="array" ref="T39">_xlfn.IFS(F39&lt;=10,"Duration &lt;= 10 secs",F39&lt;=30,"Duration between 10 to 30 secs",F39&gt;30,"Duration more than 30 secs")</f>
        <v>Duration more than 30 secs</v>
      </c>
      <c r="U39" t="b">
        <f t="shared" si="4"/>
        <v>1</v>
      </c>
      <c r="V39" s="3">
        <f t="shared" si="5"/>
        <v>0.43144405781584583</v>
      </c>
      <c r="W39" s="3">
        <f t="shared" si="6"/>
        <v>2.6014175840747999E-2</v>
      </c>
      <c r="X39" t="str">
        <f t="shared" si="3"/>
        <v>Monday</v>
      </c>
    </row>
    <row r="40" spans="1:24" x14ac:dyDescent="0.3">
      <c r="A40" s="8">
        <v>1.79735103260036E+16</v>
      </c>
      <c r="B40" s="8">
        <v>1.78414445699532E+16</v>
      </c>
      <c r="C40" s="5" t="s">
        <v>20</v>
      </c>
      <c r="D40" s="5" t="s">
        <v>21</v>
      </c>
      <c r="E40" s="5" t="s">
        <v>82</v>
      </c>
      <c r="F40" s="5">
        <v>65</v>
      </c>
      <c r="G40" s="9">
        <v>44944</v>
      </c>
      <c r="H40" s="5" t="s">
        <v>83</v>
      </c>
      <c r="I40" s="5" t="s">
        <v>24</v>
      </c>
      <c r="J40" s="5"/>
      <c r="K40" s="5" t="s">
        <v>25</v>
      </c>
      <c r="L40" s="5">
        <v>43219</v>
      </c>
      <c r="M40" s="5">
        <v>36587</v>
      </c>
      <c r="N40" s="5">
        <v>284</v>
      </c>
      <c r="O40" s="5">
        <v>38</v>
      </c>
      <c r="P40" s="5">
        <v>19977</v>
      </c>
      <c r="Q40" s="5">
        <v>2074</v>
      </c>
      <c r="R40" s="5">
        <v>11</v>
      </c>
      <c r="S40" s="5">
        <v>1128</v>
      </c>
      <c r="T40" s="3" t="str" cm="1">
        <f t="array" ref="T40">_xlfn.IFS(F40&lt;=10,"Duration &lt;= 10 secs",F40&lt;=30,"Duration between 10 to 30 secs",F40&gt;30,"Duration more than 30 secs")</f>
        <v>Duration more than 30 secs</v>
      </c>
      <c r="U40" t="b">
        <f t="shared" si="4"/>
        <v>1</v>
      </c>
      <c r="V40" s="3">
        <f t="shared" si="5"/>
        <v>0.46222726115828688</v>
      </c>
      <c r="W40" s="3">
        <f t="shared" si="6"/>
        <v>2.3895099352228933E-2</v>
      </c>
      <c r="X40" t="str">
        <f t="shared" si="3"/>
        <v>Wednesday</v>
      </c>
    </row>
    <row r="41" spans="1:24" x14ac:dyDescent="0.3">
      <c r="A41" s="8">
        <v>1.79814248537591E+16</v>
      </c>
      <c r="B41" s="8">
        <v>1.78414445699532E+16</v>
      </c>
      <c r="C41" s="5" t="s">
        <v>20</v>
      </c>
      <c r="D41" s="5" t="s">
        <v>21</v>
      </c>
      <c r="E41" s="5" t="s">
        <v>84</v>
      </c>
      <c r="F41" s="5">
        <v>64</v>
      </c>
      <c r="G41" s="9">
        <v>44946</v>
      </c>
      <c r="H41" s="5" t="s">
        <v>85</v>
      </c>
      <c r="I41" s="5" t="s">
        <v>24</v>
      </c>
      <c r="J41" s="5"/>
      <c r="K41" s="5" t="s">
        <v>25</v>
      </c>
      <c r="L41" s="5">
        <v>27829</v>
      </c>
      <c r="M41" s="5">
        <v>20776</v>
      </c>
      <c r="N41" s="5">
        <v>68</v>
      </c>
      <c r="O41" s="5">
        <v>43</v>
      </c>
      <c r="P41" s="5">
        <v>9910</v>
      </c>
      <c r="Q41" s="5">
        <v>1125</v>
      </c>
      <c r="R41" s="5">
        <v>35</v>
      </c>
      <c r="S41" s="5">
        <v>388</v>
      </c>
      <c r="T41" s="3" t="str" cm="1">
        <f t="array" ref="T41">_xlfn.IFS(F41&lt;=10,"Duration &lt;= 10 secs",F41&lt;=30,"Duration between 10 to 30 secs",F41&gt;30,"Duration more than 30 secs")</f>
        <v>Duration more than 30 secs</v>
      </c>
      <c r="U41" t="b">
        <f t="shared" si="4"/>
        <v>1</v>
      </c>
      <c r="V41" s="3">
        <f t="shared" si="5"/>
        <v>0.35610334543102518</v>
      </c>
      <c r="W41" s="3">
        <f t="shared" si="6"/>
        <v>1.9445514054678474E-2</v>
      </c>
      <c r="X41" t="str">
        <f t="shared" si="3"/>
        <v>Friday</v>
      </c>
    </row>
    <row r="42" spans="1:24" x14ac:dyDescent="0.3">
      <c r="A42" s="8">
        <v>1.83407861560504E+16</v>
      </c>
      <c r="B42" s="8">
        <v>1.78414445699532E+16</v>
      </c>
      <c r="C42" s="5" t="s">
        <v>20</v>
      </c>
      <c r="D42" s="5" t="s">
        <v>21</v>
      </c>
      <c r="E42" s="5" t="s">
        <v>86</v>
      </c>
      <c r="F42" s="5">
        <v>29</v>
      </c>
      <c r="G42" s="9">
        <v>44947</v>
      </c>
      <c r="H42" s="5" t="s">
        <v>87</v>
      </c>
      <c r="I42" s="5" t="s">
        <v>24</v>
      </c>
      <c r="J42" s="5"/>
      <c r="K42" s="5" t="s">
        <v>25</v>
      </c>
      <c r="L42" s="5">
        <v>31456</v>
      </c>
      <c r="M42" s="5">
        <v>24963</v>
      </c>
      <c r="N42" s="5">
        <v>60</v>
      </c>
      <c r="O42" s="5">
        <v>17</v>
      </c>
      <c r="P42" s="5">
        <v>12287</v>
      </c>
      <c r="Q42" s="5">
        <v>882</v>
      </c>
      <c r="R42" s="5">
        <v>18</v>
      </c>
      <c r="S42" s="5">
        <v>532</v>
      </c>
      <c r="T42" s="3" t="str" cm="1">
        <f t="array" ref="T42">_xlfn.IFS(F42&lt;=10,"Duration &lt;= 10 secs",F42&lt;=30,"Duration between 10 to 30 secs",F42&gt;30,"Duration more than 30 secs")</f>
        <v>Duration between 10 to 30 secs</v>
      </c>
      <c r="U42" t="b">
        <f t="shared" si="4"/>
        <v>1</v>
      </c>
      <c r="V42" s="3">
        <f t="shared" si="5"/>
        <v>0.3906091047812818</v>
      </c>
      <c r="W42" s="3">
        <f t="shared" si="6"/>
        <v>1.4942114329207227E-2</v>
      </c>
      <c r="X42" t="str">
        <f t="shared" si="3"/>
        <v>Saturday</v>
      </c>
    </row>
    <row r="43" spans="1:24" x14ac:dyDescent="0.3">
      <c r="A43" s="8">
        <v>1.7940717656542E+16</v>
      </c>
      <c r="B43" s="8">
        <v>1.78414445699532E+16</v>
      </c>
      <c r="C43" s="5" t="s">
        <v>20</v>
      </c>
      <c r="D43" s="5" t="s">
        <v>21</v>
      </c>
      <c r="E43" s="5" t="s">
        <v>88</v>
      </c>
      <c r="F43" s="5">
        <v>83</v>
      </c>
      <c r="G43" s="9">
        <v>44948</v>
      </c>
      <c r="H43" s="5" t="s">
        <v>89</v>
      </c>
      <c r="I43" s="5" t="s">
        <v>24</v>
      </c>
      <c r="J43" s="5"/>
      <c r="K43" s="5" t="s">
        <v>25</v>
      </c>
      <c r="L43" s="5">
        <v>74418</v>
      </c>
      <c r="M43" s="5">
        <v>63242</v>
      </c>
      <c r="N43" s="5">
        <v>966</v>
      </c>
      <c r="O43" s="5">
        <v>386</v>
      </c>
      <c r="P43" s="5">
        <v>36102</v>
      </c>
      <c r="Q43" s="5">
        <v>4005</v>
      </c>
      <c r="R43" s="5">
        <v>102</v>
      </c>
      <c r="S43" s="5">
        <v>3942</v>
      </c>
      <c r="T43" s="3" t="str" cm="1">
        <f t="array" ref="T43">_xlfn.IFS(F43&lt;=10,"Duration &lt;= 10 secs",F43&lt;=30,"Duration between 10 to 30 secs",F43&gt;30,"Duration more than 30 secs")</f>
        <v>Duration more than 30 secs</v>
      </c>
      <c r="U43" t="b">
        <f t="shared" si="4"/>
        <v>1</v>
      </c>
      <c r="V43" s="3">
        <f t="shared" si="5"/>
        <v>0.4851245666371039</v>
      </c>
      <c r="W43" s="3">
        <f t="shared" si="6"/>
        <v>3.5636918503526141E-2</v>
      </c>
      <c r="X43" t="str">
        <f t="shared" si="3"/>
        <v>Sunday</v>
      </c>
    </row>
    <row r="44" spans="1:24" x14ac:dyDescent="0.3">
      <c r="A44" s="8">
        <v>1.79781612318325E+16</v>
      </c>
      <c r="B44" s="8">
        <v>1.78414445699532E+16</v>
      </c>
      <c r="C44" s="5" t="s">
        <v>20</v>
      </c>
      <c r="D44" s="5" t="s">
        <v>21</v>
      </c>
      <c r="E44" s="5" t="s">
        <v>90</v>
      </c>
      <c r="F44" s="5">
        <v>89</v>
      </c>
      <c r="G44" s="9">
        <v>44950</v>
      </c>
      <c r="H44" s="5" t="s">
        <v>91</v>
      </c>
      <c r="I44" s="5" t="s">
        <v>24</v>
      </c>
      <c r="J44" s="5"/>
      <c r="K44" s="5" t="s">
        <v>25</v>
      </c>
      <c r="L44" s="5">
        <v>104609</v>
      </c>
      <c r="M44" s="5">
        <v>78071</v>
      </c>
      <c r="N44" s="5">
        <v>1845</v>
      </c>
      <c r="O44" s="5">
        <v>367</v>
      </c>
      <c r="P44" s="5">
        <v>44822</v>
      </c>
      <c r="Q44" s="5">
        <v>4805</v>
      </c>
      <c r="R44" s="5">
        <v>101</v>
      </c>
      <c r="S44" s="5">
        <v>3665</v>
      </c>
      <c r="T44" s="3" t="str" cm="1">
        <f t="array" ref="T44">_xlfn.IFS(F44&lt;=10,"Duration &lt;= 10 secs",F44&lt;=30,"Duration between 10 to 30 secs",F44&gt;30,"Duration more than 30 secs")</f>
        <v>Duration more than 30 secs</v>
      </c>
      <c r="U44" t="b">
        <f t="shared" si="4"/>
        <v>1</v>
      </c>
      <c r="V44" s="3">
        <f t="shared" si="5"/>
        <v>0.42847173761339846</v>
      </c>
      <c r="W44" s="3">
        <f t="shared" si="6"/>
        <v>3.3354254460683228E-2</v>
      </c>
      <c r="X44" t="str">
        <f t="shared" si="3"/>
        <v>Tuesday</v>
      </c>
    </row>
    <row r="45" spans="1:24" x14ac:dyDescent="0.3">
      <c r="A45" s="8">
        <v>1.82750313011104E+16</v>
      </c>
      <c r="B45" s="8">
        <v>1.78414445699532E+16</v>
      </c>
      <c r="C45" s="5" t="s">
        <v>20</v>
      </c>
      <c r="D45" s="5" t="s">
        <v>21</v>
      </c>
      <c r="E45" s="5" t="s">
        <v>92</v>
      </c>
      <c r="F45" s="5">
        <v>77</v>
      </c>
      <c r="G45" s="9">
        <v>44952</v>
      </c>
      <c r="H45" s="5" t="s">
        <v>93</v>
      </c>
      <c r="I45" s="5" t="s">
        <v>24</v>
      </c>
      <c r="J45" s="5"/>
      <c r="K45" s="5" t="s">
        <v>25</v>
      </c>
      <c r="L45" s="5">
        <v>39776</v>
      </c>
      <c r="M45" s="5">
        <v>32481</v>
      </c>
      <c r="N45" s="5">
        <v>170</v>
      </c>
      <c r="O45" s="5">
        <v>22</v>
      </c>
      <c r="P45" s="5">
        <v>16163</v>
      </c>
      <c r="Q45" s="5">
        <v>1869</v>
      </c>
      <c r="R45" s="5">
        <v>22</v>
      </c>
      <c r="S45" s="5">
        <v>804</v>
      </c>
      <c r="T45" s="3" t="str" cm="1">
        <f t="array" ref="T45">_xlfn.IFS(F45&lt;=10,"Duration &lt;= 10 secs",F45&lt;=30,"Duration between 10 to 30 secs",F45&gt;30,"Duration more than 30 secs")</f>
        <v>Duration more than 30 secs</v>
      </c>
      <c r="U45" t="b">
        <f t="shared" si="4"/>
        <v>1</v>
      </c>
      <c r="V45" s="3">
        <f t="shared" si="5"/>
        <v>0.40635056315366047</v>
      </c>
      <c r="W45" s="3">
        <f t="shared" si="6"/>
        <v>2.2051353098734648E-2</v>
      </c>
      <c r="X45" t="str">
        <f t="shared" si="3"/>
        <v>Thursday</v>
      </c>
    </row>
    <row r="46" spans="1:24" x14ac:dyDescent="0.3">
      <c r="A46" s="8">
        <v>1.81938109302164E+16</v>
      </c>
      <c r="B46" s="8">
        <v>1.78414445699532E+16</v>
      </c>
      <c r="C46" s="5" t="s">
        <v>20</v>
      </c>
      <c r="D46" s="5" t="s">
        <v>21</v>
      </c>
      <c r="E46" s="5" t="s">
        <v>94</v>
      </c>
      <c r="F46" s="5">
        <v>85</v>
      </c>
      <c r="G46" s="9">
        <v>44954</v>
      </c>
      <c r="H46" s="5" t="s">
        <v>95</v>
      </c>
      <c r="I46" s="5" t="s">
        <v>24</v>
      </c>
      <c r="J46" s="5"/>
      <c r="K46" s="5" t="s">
        <v>25</v>
      </c>
      <c r="L46" s="5">
        <v>35373</v>
      </c>
      <c r="M46" s="5">
        <v>27008</v>
      </c>
      <c r="N46" s="5">
        <v>135</v>
      </c>
      <c r="O46" s="5">
        <v>24</v>
      </c>
      <c r="P46" s="5">
        <v>13811</v>
      </c>
      <c r="Q46" s="5">
        <v>1666</v>
      </c>
      <c r="R46" s="5">
        <v>34</v>
      </c>
      <c r="S46" s="5">
        <v>419</v>
      </c>
      <c r="T46" s="3" t="str" cm="1">
        <f t="array" ref="T46">_xlfn.IFS(F46&lt;=10,"Duration &lt;= 10 secs",F46&lt;=30,"Duration between 10 to 30 secs",F46&gt;30,"Duration more than 30 secs")</f>
        <v>Duration more than 30 secs</v>
      </c>
      <c r="U46" t="b">
        <f t="shared" si="4"/>
        <v>1</v>
      </c>
      <c r="V46" s="3">
        <f t="shared" si="5"/>
        <v>0.39043903542249736</v>
      </c>
      <c r="W46" s="3">
        <f t="shared" si="6"/>
        <v>2.0864188388625592E-2</v>
      </c>
      <c r="X46" t="str">
        <f t="shared" si="3"/>
        <v>Saturday</v>
      </c>
    </row>
    <row r="47" spans="1:24" x14ac:dyDescent="0.3">
      <c r="A47" s="8">
        <v>1.78989915177358E+16</v>
      </c>
      <c r="B47" s="8">
        <v>1.78414445699532E+16</v>
      </c>
      <c r="C47" s="5" t="s">
        <v>20</v>
      </c>
      <c r="D47" s="5" t="s">
        <v>21</v>
      </c>
      <c r="E47" s="5" t="s">
        <v>96</v>
      </c>
      <c r="F47" s="5">
        <v>66</v>
      </c>
      <c r="G47" s="9">
        <v>44956</v>
      </c>
      <c r="H47" s="5" t="s">
        <v>97</v>
      </c>
      <c r="I47" s="5" t="s">
        <v>24</v>
      </c>
      <c r="J47" s="5"/>
      <c r="K47" s="5" t="s">
        <v>25</v>
      </c>
      <c r="L47" s="5">
        <v>48944</v>
      </c>
      <c r="M47" s="5">
        <v>40707</v>
      </c>
      <c r="N47" s="5">
        <v>429</v>
      </c>
      <c r="O47" s="5">
        <v>108</v>
      </c>
      <c r="P47" s="5">
        <v>23074</v>
      </c>
      <c r="Q47" s="5">
        <v>3195</v>
      </c>
      <c r="R47" s="5">
        <v>56</v>
      </c>
      <c r="S47" s="5">
        <v>1698</v>
      </c>
      <c r="T47" s="3" t="str" cm="1">
        <f t="array" ref="T47">_xlfn.IFS(F47&lt;=10,"Duration &lt;= 10 secs",F47&lt;=30,"Duration between 10 to 30 secs",F47&gt;30,"Duration more than 30 secs")</f>
        <v>Duration more than 30 secs</v>
      </c>
      <c r="U47" t="b">
        <f t="shared" si="4"/>
        <v>1</v>
      </c>
      <c r="V47" s="3">
        <f t="shared" si="5"/>
        <v>0.47143674403399805</v>
      </c>
      <c r="W47" s="3">
        <f t="shared" si="6"/>
        <v>3.3028717419608424E-2</v>
      </c>
      <c r="X47" t="str">
        <f t="shared" si="3"/>
        <v>Monday</v>
      </c>
    </row>
    <row r="48" spans="1:24" x14ac:dyDescent="0.3">
      <c r="A48" s="8">
        <v>1.80021940426187E+16</v>
      </c>
      <c r="B48" s="8">
        <v>1.78414445699532E+16</v>
      </c>
      <c r="C48" s="5" t="s">
        <v>20</v>
      </c>
      <c r="D48" s="5" t="s">
        <v>21</v>
      </c>
      <c r="E48" s="5" t="s">
        <v>230</v>
      </c>
      <c r="F48" s="5">
        <v>88</v>
      </c>
      <c r="G48" s="9">
        <v>44960</v>
      </c>
      <c r="H48" s="5" t="s">
        <v>231</v>
      </c>
      <c r="I48" s="5" t="s">
        <v>24</v>
      </c>
      <c r="J48" s="5"/>
      <c r="K48" s="5" t="s">
        <v>25</v>
      </c>
      <c r="L48" s="5">
        <v>24140</v>
      </c>
      <c r="M48" s="5">
        <v>18761</v>
      </c>
      <c r="N48" s="5">
        <v>65</v>
      </c>
      <c r="O48" s="5">
        <v>9</v>
      </c>
      <c r="P48" s="5">
        <v>10425</v>
      </c>
      <c r="Q48" s="5">
        <v>1062</v>
      </c>
      <c r="R48" s="5">
        <v>2</v>
      </c>
      <c r="S48" s="5">
        <v>257</v>
      </c>
      <c r="T48" s="3" t="str" cm="1">
        <f t="array" ref="T48">_xlfn.IFS(F48&lt;=10,"Duration &lt;= 10 secs",F48&lt;=30,"Duration between 10 to 30 secs",F48&gt;30,"Duration more than 30 secs")</f>
        <v>Duration more than 30 secs</v>
      </c>
      <c r="U48" t="b">
        <f t="shared" si="4"/>
        <v>1</v>
      </c>
      <c r="V48" s="3">
        <f t="shared" si="5"/>
        <v>0.43185584092792045</v>
      </c>
      <c r="W48" s="3">
        <f t="shared" si="6"/>
        <v>1.8469164756676086E-2</v>
      </c>
      <c r="X48" t="str">
        <f t="shared" si="3"/>
        <v>Friday</v>
      </c>
    </row>
    <row r="49" spans="1:24" x14ac:dyDescent="0.3">
      <c r="A49" s="8">
        <v>1.79779523723358E+16</v>
      </c>
      <c r="B49" s="8">
        <v>1.78414445699532E+16</v>
      </c>
      <c r="C49" s="5" t="s">
        <v>20</v>
      </c>
      <c r="D49" s="5" t="s">
        <v>21</v>
      </c>
      <c r="E49" s="5" t="s">
        <v>288</v>
      </c>
      <c r="F49" s="5">
        <v>8</v>
      </c>
      <c r="G49" s="9">
        <v>44963</v>
      </c>
      <c r="H49" s="5" t="s">
        <v>289</v>
      </c>
      <c r="I49" s="5" t="s">
        <v>24</v>
      </c>
      <c r="J49" s="5"/>
      <c r="K49" s="5" t="s">
        <v>25</v>
      </c>
      <c r="L49" s="5">
        <v>152370</v>
      </c>
      <c r="M49" s="5">
        <v>147586</v>
      </c>
      <c r="N49" s="5">
        <v>1338</v>
      </c>
      <c r="O49" s="5">
        <v>1070</v>
      </c>
      <c r="P49" s="5">
        <v>74170</v>
      </c>
      <c r="Q49" s="5">
        <v>4812</v>
      </c>
      <c r="R49" s="5">
        <v>26</v>
      </c>
      <c r="S49" s="5">
        <v>7049</v>
      </c>
      <c r="T49" s="3" t="str" cm="1">
        <f t="array" ref="T49">_xlfn.IFS(F49&lt;=10,"Duration &lt;= 10 secs",F49&lt;=30,"Duration between 10 to 30 secs",F49&gt;30,"Duration more than 30 secs")</f>
        <v>Duration &lt;= 10 secs</v>
      </c>
      <c r="U49" t="b">
        <f t="shared" si="4"/>
        <v>1</v>
      </c>
      <c r="V49" s="3">
        <f t="shared" si="5"/>
        <v>0.48677561199711228</v>
      </c>
      <c r="W49" s="3">
        <f t="shared" si="6"/>
        <v>2.2402192619896198E-2</v>
      </c>
      <c r="X49" t="str">
        <f t="shared" si="3"/>
        <v>Monday</v>
      </c>
    </row>
    <row r="50" spans="1:24" x14ac:dyDescent="0.3">
      <c r="A50" s="8">
        <v>1.81951271442449E+16</v>
      </c>
      <c r="B50" s="8">
        <v>1.78414445699532E+16</v>
      </c>
      <c r="C50" s="5" t="s">
        <v>20</v>
      </c>
      <c r="D50" s="5" t="s">
        <v>21</v>
      </c>
      <c r="E50" s="5" t="s">
        <v>100</v>
      </c>
      <c r="F50" s="5">
        <v>67</v>
      </c>
      <c r="G50" s="9">
        <v>44987</v>
      </c>
      <c r="H50" s="5" t="s">
        <v>101</v>
      </c>
      <c r="I50" s="5" t="s">
        <v>24</v>
      </c>
      <c r="J50" s="5"/>
      <c r="K50" s="5" t="s">
        <v>25</v>
      </c>
      <c r="L50" s="5">
        <v>33510</v>
      </c>
      <c r="M50" s="5">
        <v>20932</v>
      </c>
      <c r="N50" s="5">
        <v>87</v>
      </c>
      <c r="O50" s="5">
        <v>56</v>
      </c>
      <c r="P50" s="5">
        <v>10657</v>
      </c>
      <c r="Q50" s="5">
        <v>894</v>
      </c>
      <c r="R50" s="5">
        <v>18</v>
      </c>
      <c r="S50" s="5">
        <v>196</v>
      </c>
      <c r="T50" s="3" t="str" cm="1">
        <f t="array" ref="T50">_xlfn.IFS(F50&lt;=10,"Duration &lt;= 10 secs",F50&lt;=30,"Duration between 10 to 30 secs",F50&gt;30,"Duration more than 30 secs")</f>
        <v>Duration more than 30 secs</v>
      </c>
      <c r="U50" t="b">
        <f t="shared" si="4"/>
        <v>1</v>
      </c>
      <c r="V50" s="3">
        <f t="shared" si="5"/>
        <v>0.31802447030737091</v>
      </c>
      <c r="W50" s="3">
        <f t="shared" si="6"/>
        <v>1.4272405885725205E-2</v>
      </c>
      <c r="X50" t="str">
        <f t="shared" si="3"/>
        <v>Thursday</v>
      </c>
    </row>
    <row r="51" spans="1:24" x14ac:dyDescent="0.3">
      <c r="A51" s="8">
        <v>1.83495088660607E+16</v>
      </c>
      <c r="B51" s="8">
        <v>1.78414445699532E+16</v>
      </c>
      <c r="C51" s="5" t="s">
        <v>20</v>
      </c>
      <c r="D51" s="5" t="s">
        <v>21</v>
      </c>
      <c r="E51" s="5" t="s">
        <v>106</v>
      </c>
      <c r="F51" s="5">
        <v>0</v>
      </c>
      <c r="G51" s="9">
        <v>44988</v>
      </c>
      <c r="H51" s="5" t="s">
        <v>107</v>
      </c>
      <c r="I51" s="5" t="s">
        <v>108</v>
      </c>
      <c r="J51" s="5"/>
      <c r="K51" s="5" t="s">
        <v>25</v>
      </c>
      <c r="L51" s="5">
        <v>40967</v>
      </c>
      <c r="M51" s="5">
        <v>31095</v>
      </c>
      <c r="N51" s="5">
        <v>92</v>
      </c>
      <c r="O51" s="5">
        <v>21</v>
      </c>
      <c r="P51" s="5">
        <v>0</v>
      </c>
      <c r="Q51" s="5">
        <v>1728</v>
      </c>
      <c r="R51" s="5">
        <v>52</v>
      </c>
      <c r="S51" s="5">
        <v>1011</v>
      </c>
      <c r="T51" s="3" t="str" cm="1">
        <f t="array" ref="T51">_xlfn.IFS(F51&lt;=10,"Duration &lt;= 10 secs",F51&lt;=30,"Duration between 10 to 30 secs",F51&gt;30,"Duration more than 30 secs")</f>
        <v>Duration &lt;= 10 secs</v>
      </c>
      <c r="U51" t="b">
        <f t="shared" si="4"/>
        <v>1</v>
      </c>
      <c r="V51" s="3">
        <f t="shared" si="5"/>
        <v>0</v>
      </c>
      <c r="W51" s="3">
        <f t="shared" si="6"/>
        <v>2.317896767969127E-2</v>
      </c>
      <c r="X51" t="str">
        <f t="shared" si="3"/>
        <v>Friday</v>
      </c>
    </row>
    <row r="52" spans="1:24" x14ac:dyDescent="0.3">
      <c r="A52" s="8">
        <v>1.80757868383298E+16</v>
      </c>
      <c r="B52" s="8">
        <v>1.78414445699532E+16</v>
      </c>
      <c r="C52" s="5" t="s">
        <v>20</v>
      </c>
      <c r="D52" s="5" t="s">
        <v>21</v>
      </c>
      <c r="E52" s="5" t="s">
        <v>173</v>
      </c>
      <c r="F52" s="5">
        <v>63</v>
      </c>
      <c r="G52" s="9">
        <v>44990</v>
      </c>
      <c r="H52" s="5" t="s">
        <v>174</v>
      </c>
      <c r="I52" s="5" t="s">
        <v>24</v>
      </c>
      <c r="J52" s="5"/>
      <c r="K52" s="5" t="s">
        <v>25</v>
      </c>
      <c r="L52" s="5">
        <v>62991</v>
      </c>
      <c r="M52" s="5">
        <v>51470</v>
      </c>
      <c r="N52" s="5">
        <v>201</v>
      </c>
      <c r="O52" s="5">
        <v>85</v>
      </c>
      <c r="P52" s="5">
        <v>32814</v>
      </c>
      <c r="Q52" s="5">
        <v>2996</v>
      </c>
      <c r="R52" s="5">
        <v>83</v>
      </c>
      <c r="S52" s="5">
        <v>501</v>
      </c>
      <c r="T52" s="3" t="str" cm="1">
        <f t="array" ref="T52">_xlfn.IFS(F52&lt;=10,"Duration &lt;= 10 secs",F52&lt;=30,"Duration between 10 to 30 secs",F52&gt;30,"Duration more than 30 secs")</f>
        <v>Duration more than 30 secs</v>
      </c>
      <c r="U52" t="b">
        <f t="shared" si="4"/>
        <v>1</v>
      </c>
      <c r="V52" s="3">
        <f t="shared" si="5"/>
        <v>0.52093156165166454</v>
      </c>
      <c r="W52" s="3">
        <f t="shared" si="6"/>
        <v>1.8365067029337479E-2</v>
      </c>
      <c r="X52" t="str">
        <f t="shared" si="3"/>
        <v>Sunday</v>
      </c>
    </row>
    <row r="53" spans="1:24" x14ac:dyDescent="0.3">
      <c r="A53" s="8">
        <v>1.80207148155607E+16</v>
      </c>
      <c r="B53" s="8">
        <v>1.78414445699532E+16</v>
      </c>
      <c r="C53" s="5" t="s">
        <v>20</v>
      </c>
      <c r="D53" s="5" t="s">
        <v>21</v>
      </c>
      <c r="E53" s="5" t="s">
        <v>232</v>
      </c>
      <c r="F53" s="5">
        <v>0</v>
      </c>
      <c r="G53" s="9">
        <v>44991</v>
      </c>
      <c r="H53" s="5" t="s">
        <v>233</v>
      </c>
      <c r="I53" s="5" t="s">
        <v>108</v>
      </c>
      <c r="J53" s="5"/>
      <c r="K53" s="5" t="s">
        <v>25</v>
      </c>
      <c r="L53" s="5">
        <v>21674</v>
      </c>
      <c r="M53" s="5">
        <v>16534</v>
      </c>
      <c r="N53" s="5">
        <v>49</v>
      </c>
      <c r="O53" s="5">
        <v>3</v>
      </c>
      <c r="P53" s="5">
        <v>0</v>
      </c>
      <c r="Q53" s="5">
        <v>588</v>
      </c>
      <c r="R53" s="5">
        <v>2</v>
      </c>
      <c r="S53" s="5">
        <v>683</v>
      </c>
      <c r="T53" s="3" t="str" cm="1">
        <f t="array" ref="T53">_xlfn.IFS(F53&lt;=10,"Duration &lt;= 10 secs",F53&lt;=30,"Duration between 10 to 30 secs",F53&gt;30,"Duration more than 30 secs")</f>
        <v>Duration &lt;= 10 secs</v>
      </c>
      <c r="U53" t="b">
        <f t="shared" si="4"/>
        <v>1</v>
      </c>
      <c r="V53" s="3">
        <f t="shared" si="5"/>
        <v>0</v>
      </c>
      <c r="W53" s="3">
        <f t="shared" si="6"/>
        <v>1.9989113342203942E-2</v>
      </c>
      <c r="X53" t="str">
        <f t="shared" si="3"/>
        <v>Monday</v>
      </c>
    </row>
    <row r="54" spans="1:24" x14ac:dyDescent="0.3">
      <c r="A54" s="8">
        <v>1.798417326835E+16</v>
      </c>
      <c r="B54" s="8">
        <v>1.78414445699532E+16</v>
      </c>
      <c r="C54" s="5" t="s">
        <v>20</v>
      </c>
      <c r="D54" s="5" t="s">
        <v>21</v>
      </c>
      <c r="E54" s="5" t="s">
        <v>292</v>
      </c>
      <c r="F54" s="5">
        <v>22</v>
      </c>
      <c r="G54" s="9">
        <v>44993</v>
      </c>
      <c r="H54" s="5" t="s">
        <v>293</v>
      </c>
      <c r="I54" s="5" t="s">
        <v>24</v>
      </c>
      <c r="J54" s="5"/>
      <c r="K54" s="5" t="s">
        <v>25</v>
      </c>
      <c r="L54" s="5">
        <v>17293</v>
      </c>
      <c r="M54" s="5">
        <v>13773</v>
      </c>
      <c r="N54" s="5">
        <v>43</v>
      </c>
      <c r="O54" s="5">
        <v>4</v>
      </c>
      <c r="P54" s="5">
        <v>6444</v>
      </c>
      <c r="Q54" s="5">
        <v>605</v>
      </c>
      <c r="R54" s="5">
        <v>4</v>
      </c>
      <c r="S54" s="5">
        <v>193</v>
      </c>
      <c r="T54" s="3" t="str" cm="1">
        <f t="array" ref="T54">_xlfn.IFS(F54&lt;=10,"Duration &lt;= 10 secs",F54&lt;=30,"Duration between 10 to 30 secs",F54&gt;30,"Duration more than 30 secs")</f>
        <v>Duration between 10 to 30 secs</v>
      </c>
      <c r="U54" t="b">
        <f t="shared" si="4"/>
        <v>1</v>
      </c>
      <c r="V54" s="3">
        <f t="shared" si="5"/>
        <v>0.37263632683744868</v>
      </c>
      <c r="W54" s="3">
        <f t="shared" si="6"/>
        <v>1.5337980106004501E-2</v>
      </c>
      <c r="X54" t="str">
        <f t="shared" si="3"/>
        <v>Wednesday</v>
      </c>
    </row>
    <row r="55" spans="1:24" x14ac:dyDescent="0.3">
      <c r="A55" s="8">
        <v>1.79005881147545E+16</v>
      </c>
      <c r="B55" s="8">
        <v>1.78414445699532E+16</v>
      </c>
      <c r="C55" s="5" t="s">
        <v>20</v>
      </c>
      <c r="D55" s="5" t="s">
        <v>21</v>
      </c>
      <c r="E55" s="5" t="s">
        <v>113</v>
      </c>
      <c r="F55" s="5">
        <v>60</v>
      </c>
      <c r="G55" s="9">
        <v>44994</v>
      </c>
      <c r="H55" s="5" t="s">
        <v>114</v>
      </c>
      <c r="I55" s="5" t="s">
        <v>24</v>
      </c>
      <c r="J55" s="5"/>
      <c r="K55" s="5" t="s">
        <v>25</v>
      </c>
      <c r="L55" s="5">
        <v>32229</v>
      </c>
      <c r="M55" s="5">
        <v>21307</v>
      </c>
      <c r="N55" s="5">
        <v>209</v>
      </c>
      <c r="O55" s="5">
        <v>21</v>
      </c>
      <c r="P55" s="5">
        <v>12603</v>
      </c>
      <c r="Q55" s="5">
        <v>1194</v>
      </c>
      <c r="R55" s="5">
        <v>29</v>
      </c>
      <c r="S55" s="5">
        <v>1040</v>
      </c>
      <c r="T55" s="3" t="str" cm="1">
        <f t="array" ref="T55">_xlfn.IFS(F55&lt;=10,"Duration &lt;= 10 secs",F55&lt;=30,"Duration between 10 to 30 secs",F55&gt;30,"Duration more than 30 secs")</f>
        <v>Duration more than 30 secs</v>
      </c>
      <c r="U55" t="b">
        <f t="shared" si="4"/>
        <v>1</v>
      </c>
      <c r="V55" s="3">
        <f t="shared" si="5"/>
        <v>0.39104533184399143</v>
      </c>
      <c r="W55" s="3">
        <f t="shared" si="6"/>
        <v>2.9004552494485379E-2</v>
      </c>
      <c r="X55" t="str">
        <f t="shared" si="3"/>
        <v>Thursday</v>
      </c>
    </row>
    <row r="56" spans="1:24" x14ac:dyDescent="0.3">
      <c r="A56" s="8">
        <v>1.78935842967837E+16</v>
      </c>
      <c r="B56" s="8">
        <v>1.78414445699532E+16</v>
      </c>
      <c r="C56" s="5" t="s">
        <v>20</v>
      </c>
      <c r="D56" s="5" t="s">
        <v>21</v>
      </c>
      <c r="E56" s="5" t="s">
        <v>115</v>
      </c>
      <c r="F56" s="5">
        <v>0</v>
      </c>
      <c r="G56" s="9">
        <v>44995</v>
      </c>
      <c r="H56" s="5" t="s">
        <v>116</v>
      </c>
      <c r="I56" s="5" t="s">
        <v>108</v>
      </c>
      <c r="J56" s="5"/>
      <c r="K56" s="5" t="s">
        <v>25</v>
      </c>
      <c r="L56" s="5">
        <v>57839</v>
      </c>
      <c r="M56" s="5">
        <v>42652</v>
      </c>
      <c r="N56" s="5">
        <v>397</v>
      </c>
      <c r="O56" s="5">
        <v>25</v>
      </c>
      <c r="P56" s="5">
        <v>0</v>
      </c>
      <c r="Q56" s="5">
        <v>1819</v>
      </c>
      <c r="R56" s="5">
        <v>39</v>
      </c>
      <c r="S56" s="5">
        <v>3374</v>
      </c>
      <c r="T56" s="3" t="str" cm="1">
        <f t="array" ref="T56">_xlfn.IFS(F56&lt;=10,"Duration &lt;= 10 secs",F56&lt;=30,"Duration between 10 to 30 secs",F56&gt;30,"Duration more than 30 secs")</f>
        <v>Duration &lt;= 10 secs</v>
      </c>
      <c r="U56" t="b">
        <f t="shared" si="4"/>
        <v>1</v>
      </c>
      <c r="V56" s="3">
        <f t="shared" si="5"/>
        <v>0</v>
      </c>
      <c r="W56" s="3">
        <f t="shared" si="6"/>
        <v>3.2993763481196661E-2</v>
      </c>
      <c r="X56" t="str">
        <f t="shared" si="3"/>
        <v>Friday</v>
      </c>
    </row>
    <row r="57" spans="1:24" x14ac:dyDescent="0.3">
      <c r="A57" s="8">
        <v>1.79675080820932E+16</v>
      </c>
      <c r="B57" s="8">
        <v>1.78414445699532E+16</v>
      </c>
      <c r="C57" s="5" t="s">
        <v>20</v>
      </c>
      <c r="D57" s="5" t="s">
        <v>21</v>
      </c>
      <c r="E57" s="5" t="s">
        <v>117</v>
      </c>
      <c r="F57" s="5">
        <v>90</v>
      </c>
      <c r="G57" s="9">
        <v>44996</v>
      </c>
      <c r="H57" s="5" t="s">
        <v>118</v>
      </c>
      <c r="I57" s="5" t="s">
        <v>24</v>
      </c>
      <c r="J57" s="5"/>
      <c r="K57" s="5" t="s">
        <v>25</v>
      </c>
      <c r="L57" s="5">
        <v>24751</v>
      </c>
      <c r="M57" s="5">
        <v>16960</v>
      </c>
      <c r="N57" s="5">
        <v>81</v>
      </c>
      <c r="O57" s="5">
        <v>6</v>
      </c>
      <c r="P57" s="5">
        <v>9374</v>
      </c>
      <c r="Q57" s="5">
        <v>782</v>
      </c>
      <c r="R57" s="5">
        <v>14</v>
      </c>
      <c r="S57" s="5">
        <v>213</v>
      </c>
      <c r="T57" s="3" t="str" cm="1">
        <f t="array" ref="T57">_xlfn.IFS(F57&lt;=10,"Duration &lt;= 10 secs",F57&lt;=30,"Duration between 10 to 30 secs",F57&gt;30,"Duration more than 30 secs")</f>
        <v>Duration more than 30 secs</v>
      </c>
      <c r="U57" t="b">
        <f t="shared" si="4"/>
        <v>1</v>
      </c>
      <c r="V57" s="3">
        <f t="shared" si="5"/>
        <v>0.37873217243747725</v>
      </c>
      <c r="W57" s="3">
        <f t="shared" si="6"/>
        <v>1.6067216981132074E-2</v>
      </c>
      <c r="X57" t="str">
        <f t="shared" si="3"/>
        <v>Saturday</v>
      </c>
    </row>
    <row r="58" spans="1:24" x14ac:dyDescent="0.3">
      <c r="A58" s="8">
        <v>1.79483066303899E+16</v>
      </c>
      <c r="B58" s="8">
        <v>1.78414445699532E+16</v>
      </c>
      <c r="C58" s="5" t="s">
        <v>20</v>
      </c>
      <c r="D58" s="5" t="s">
        <v>21</v>
      </c>
      <c r="E58" s="5" t="s">
        <v>119</v>
      </c>
      <c r="F58" s="5">
        <v>0</v>
      </c>
      <c r="G58" s="9">
        <v>44998</v>
      </c>
      <c r="H58" s="5" t="s">
        <v>120</v>
      </c>
      <c r="I58" s="5" t="s">
        <v>108</v>
      </c>
      <c r="J58" s="5"/>
      <c r="K58" s="5" t="s">
        <v>25</v>
      </c>
      <c r="L58" s="5">
        <v>25195</v>
      </c>
      <c r="M58" s="5">
        <v>19785</v>
      </c>
      <c r="N58" s="5">
        <v>37</v>
      </c>
      <c r="O58" s="5">
        <v>4</v>
      </c>
      <c r="P58" s="5">
        <v>0</v>
      </c>
      <c r="Q58" s="5">
        <v>1027</v>
      </c>
      <c r="R58" s="5">
        <v>15</v>
      </c>
      <c r="S58" s="5">
        <v>227</v>
      </c>
      <c r="T58" s="3" t="str" cm="1">
        <f t="array" ref="T58">_xlfn.IFS(F58&lt;=10,"Duration &lt;= 10 secs",F58&lt;=30,"Duration between 10 to 30 secs",F58&gt;30,"Duration more than 30 secs")</f>
        <v>Duration &lt;= 10 secs</v>
      </c>
      <c r="U58" t="b">
        <f t="shared" si="4"/>
        <v>1</v>
      </c>
      <c r="V58" s="3">
        <f t="shared" si="5"/>
        <v>0</v>
      </c>
      <c r="W58" s="3">
        <f t="shared" si="6"/>
        <v>1.6502400808693453E-2</v>
      </c>
      <c r="X58" t="str">
        <f t="shared" si="3"/>
        <v>Monday</v>
      </c>
    </row>
    <row r="59" spans="1:24" x14ac:dyDescent="0.3">
      <c r="A59" s="8">
        <v>1.80201244275132E+16</v>
      </c>
      <c r="B59" s="8">
        <v>1.78414445699532E+16</v>
      </c>
      <c r="C59" s="5" t="s">
        <v>20</v>
      </c>
      <c r="D59" s="5" t="s">
        <v>21</v>
      </c>
      <c r="E59" s="5" t="s">
        <v>121</v>
      </c>
      <c r="F59" s="5">
        <v>0</v>
      </c>
      <c r="G59" s="9">
        <v>45000</v>
      </c>
      <c r="H59" s="5" t="s">
        <v>122</v>
      </c>
      <c r="I59" s="5" t="s">
        <v>108</v>
      </c>
      <c r="J59" s="5"/>
      <c r="K59" s="5" t="s">
        <v>25</v>
      </c>
      <c r="L59" s="5">
        <v>67237</v>
      </c>
      <c r="M59" s="5">
        <v>50960</v>
      </c>
      <c r="N59" s="5">
        <v>463</v>
      </c>
      <c r="O59" s="5">
        <v>63</v>
      </c>
      <c r="P59" s="5">
        <v>0</v>
      </c>
      <c r="Q59" s="5">
        <v>2554</v>
      </c>
      <c r="R59" s="5">
        <v>38</v>
      </c>
      <c r="S59" s="5">
        <v>3778</v>
      </c>
      <c r="T59" s="3" t="str" cm="1">
        <f t="array" ref="T59">_xlfn.IFS(F59&lt;=10,"Duration &lt;= 10 secs",F59&lt;=30,"Duration between 10 to 30 secs",F59&gt;30,"Duration more than 30 secs")</f>
        <v>Duration &lt;= 10 secs</v>
      </c>
      <c r="U59" t="b">
        <f t="shared" si="4"/>
        <v>1</v>
      </c>
      <c r="V59" s="3">
        <f t="shared" si="5"/>
        <v>0</v>
      </c>
      <c r="W59" s="3">
        <f t="shared" si="6"/>
        <v>3.3521389324960751E-2</v>
      </c>
      <c r="X59" t="str">
        <f t="shared" si="3"/>
        <v>Wednesday</v>
      </c>
    </row>
    <row r="60" spans="1:24" x14ac:dyDescent="0.3">
      <c r="A60" s="8">
        <v>1.80290949344648E+16</v>
      </c>
      <c r="B60" s="8">
        <v>1.78414445699532E+16</v>
      </c>
      <c r="C60" s="5" t="s">
        <v>20</v>
      </c>
      <c r="D60" s="5" t="s">
        <v>21</v>
      </c>
      <c r="E60" s="5" t="s">
        <v>66</v>
      </c>
      <c r="F60" s="5">
        <v>54</v>
      </c>
      <c r="G60" s="9">
        <v>45001</v>
      </c>
      <c r="H60" s="5" t="s">
        <v>123</v>
      </c>
      <c r="I60" s="5" t="s">
        <v>24</v>
      </c>
      <c r="J60" s="5"/>
      <c r="K60" s="5" t="s">
        <v>25</v>
      </c>
      <c r="L60" s="5">
        <v>31258</v>
      </c>
      <c r="M60" s="5">
        <v>27065</v>
      </c>
      <c r="N60" s="5">
        <v>255</v>
      </c>
      <c r="O60" s="5">
        <v>34</v>
      </c>
      <c r="P60" s="5">
        <v>12254</v>
      </c>
      <c r="Q60" s="5">
        <v>1445</v>
      </c>
      <c r="R60" s="5">
        <v>14</v>
      </c>
      <c r="S60" s="5">
        <v>1686</v>
      </c>
      <c r="T60" s="3" t="str" cm="1">
        <f t="array" ref="T60">_xlfn.IFS(F60&lt;=10,"Duration &lt;= 10 secs",F60&lt;=30,"Duration between 10 to 30 secs",F60&gt;30,"Duration more than 30 secs")</f>
        <v>Duration more than 30 secs</v>
      </c>
      <c r="U60" t="b">
        <f t="shared" si="4"/>
        <v>1</v>
      </c>
      <c r="V60" s="3">
        <f t="shared" si="5"/>
        <v>0.39202764092392345</v>
      </c>
      <c r="W60" s="3">
        <f t="shared" si="6"/>
        <v>3.1405874745981895E-2</v>
      </c>
      <c r="X60" t="str">
        <f t="shared" si="3"/>
        <v>Thursday</v>
      </c>
    </row>
    <row r="61" spans="1:24" x14ac:dyDescent="0.3">
      <c r="A61" s="8">
        <v>1.83491811340274E+16</v>
      </c>
      <c r="B61" s="8">
        <v>1.78414445699532E+16</v>
      </c>
      <c r="C61" s="5" t="s">
        <v>20</v>
      </c>
      <c r="D61" s="5" t="s">
        <v>21</v>
      </c>
      <c r="E61" s="5" t="s">
        <v>124</v>
      </c>
      <c r="F61" s="5">
        <v>0</v>
      </c>
      <c r="G61" s="9">
        <v>45002</v>
      </c>
      <c r="H61" s="5" t="s">
        <v>125</v>
      </c>
      <c r="I61" s="5" t="s">
        <v>108</v>
      </c>
      <c r="J61" s="5"/>
      <c r="K61" s="5" t="s">
        <v>25</v>
      </c>
      <c r="L61" s="5">
        <v>36106</v>
      </c>
      <c r="M61" s="5">
        <v>26088</v>
      </c>
      <c r="N61" s="5">
        <v>249</v>
      </c>
      <c r="O61" s="5">
        <v>9</v>
      </c>
      <c r="P61" s="5">
        <v>0</v>
      </c>
      <c r="Q61" s="5">
        <v>1075</v>
      </c>
      <c r="R61" s="5">
        <v>26</v>
      </c>
      <c r="S61" s="5">
        <v>1662</v>
      </c>
      <c r="T61" s="3" t="str" cm="1">
        <f t="array" ref="T61">_xlfn.IFS(F61&lt;=10,"Duration &lt;= 10 secs",F61&lt;=30,"Duration between 10 to 30 secs",F61&gt;30,"Duration more than 30 secs")</f>
        <v>Duration &lt;= 10 secs</v>
      </c>
      <c r="U61" t="b">
        <f t="shared" si="4"/>
        <v>1</v>
      </c>
      <c r="V61" s="3">
        <f t="shared" si="5"/>
        <v>0</v>
      </c>
      <c r="W61" s="3">
        <f t="shared" si="6"/>
        <v>2.8863845446182153E-2</v>
      </c>
      <c r="X61" t="str">
        <f t="shared" si="3"/>
        <v>Friday</v>
      </c>
    </row>
    <row r="62" spans="1:24" x14ac:dyDescent="0.3">
      <c r="A62" s="8">
        <v>1.80461473424131E+16</v>
      </c>
      <c r="B62" s="8">
        <v>1.78414445699532E+16</v>
      </c>
      <c r="C62" s="5" t="s">
        <v>20</v>
      </c>
      <c r="D62" s="5" t="s">
        <v>21</v>
      </c>
      <c r="E62" s="5" t="s">
        <v>126</v>
      </c>
      <c r="F62" s="5">
        <v>57</v>
      </c>
      <c r="G62" s="9">
        <v>45003</v>
      </c>
      <c r="H62" s="5" t="s">
        <v>127</v>
      </c>
      <c r="I62" s="5" t="s">
        <v>24</v>
      </c>
      <c r="J62" s="5"/>
      <c r="K62" s="5" t="s">
        <v>25</v>
      </c>
      <c r="L62" s="5">
        <v>26244</v>
      </c>
      <c r="M62" s="5">
        <v>21115</v>
      </c>
      <c r="N62" s="5">
        <v>134</v>
      </c>
      <c r="O62" s="5">
        <v>34</v>
      </c>
      <c r="P62" s="5">
        <v>10555</v>
      </c>
      <c r="Q62" s="5">
        <v>1044</v>
      </c>
      <c r="R62" s="5">
        <v>18</v>
      </c>
      <c r="S62" s="5">
        <v>550</v>
      </c>
      <c r="T62" s="3" t="str" cm="1">
        <f t="array" ref="T62">_xlfn.IFS(F62&lt;=10,"Duration &lt;= 10 secs",F62&lt;=30,"Duration between 10 to 30 secs",F62&gt;30,"Duration more than 30 secs")</f>
        <v>Duration more than 30 secs</v>
      </c>
      <c r="U62" t="b">
        <f t="shared" si="4"/>
        <v>1</v>
      </c>
      <c r="V62" s="3">
        <f t="shared" si="5"/>
        <v>0.40218716659045878</v>
      </c>
      <c r="W62" s="3">
        <f t="shared" si="6"/>
        <v>2.0672507695950745E-2</v>
      </c>
      <c r="X62" t="str">
        <f t="shared" si="3"/>
        <v>Saturday</v>
      </c>
    </row>
    <row r="63" spans="1:24" x14ac:dyDescent="0.3">
      <c r="A63" s="8">
        <v>1.78902988707393E+16</v>
      </c>
      <c r="B63" s="8">
        <v>1.78414445699532E+16</v>
      </c>
      <c r="C63" s="5" t="s">
        <v>20</v>
      </c>
      <c r="D63" s="5" t="s">
        <v>21</v>
      </c>
      <c r="E63" s="5" t="s">
        <v>128</v>
      </c>
      <c r="F63" s="5">
        <v>0</v>
      </c>
      <c r="G63" s="9">
        <v>45005</v>
      </c>
      <c r="H63" s="5" t="s">
        <v>129</v>
      </c>
      <c r="I63" s="5" t="s">
        <v>108</v>
      </c>
      <c r="J63" s="5"/>
      <c r="K63" s="5" t="s">
        <v>25</v>
      </c>
      <c r="L63" s="5">
        <v>23680</v>
      </c>
      <c r="M63" s="5">
        <v>16986</v>
      </c>
      <c r="N63" s="5">
        <v>84</v>
      </c>
      <c r="O63" s="5">
        <v>6</v>
      </c>
      <c r="P63" s="5">
        <v>0</v>
      </c>
      <c r="Q63" s="5">
        <v>790</v>
      </c>
      <c r="R63" s="5">
        <v>16</v>
      </c>
      <c r="S63" s="5">
        <v>838</v>
      </c>
      <c r="T63" s="3" t="str" cm="1">
        <f t="array" ref="T63">_xlfn.IFS(F63&lt;=10,"Duration &lt;= 10 secs",F63&lt;=30,"Duration between 10 to 30 secs",F63&gt;30,"Duration more than 30 secs")</f>
        <v>Duration &lt;= 10 secs</v>
      </c>
      <c r="U63" t="b">
        <f t="shared" si="4"/>
        <v>1</v>
      </c>
      <c r="V63" s="3">
        <f t="shared" si="5"/>
        <v>0</v>
      </c>
      <c r="W63" s="3">
        <f t="shared" si="6"/>
        <v>2.5432709290003533E-2</v>
      </c>
      <c r="X63" t="str">
        <f t="shared" si="3"/>
        <v>Monday</v>
      </c>
    </row>
    <row r="64" spans="1:24" x14ac:dyDescent="0.3">
      <c r="A64" s="8">
        <v>1.78986839726968E+16</v>
      </c>
      <c r="B64" s="8">
        <v>1.78414445699532E+16</v>
      </c>
      <c r="C64" s="5" t="s">
        <v>20</v>
      </c>
      <c r="D64" s="5" t="s">
        <v>21</v>
      </c>
      <c r="E64" s="5" t="s">
        <v>130</v>
      </c>
      <c r="F64" s="5">
        <v>61</v>
      </c>
      <c r="G64" s="9">
        <v>45006</v>
      </c>
      <c r="H64" s="5" t="s">
        <v>131</v>
      </c>
      <c r="I64" s="5" t="s">
        <v>24</v>
      </c>
      <c r="J64" s="5"/>
      <c r="K64" s="5" t="s">
        <v>25</v>
      </c>
      <c r="L64" s="5">
        <v>36274</v>
      </c>
      <c r="M64" s="5">
        <v>27927</v>
      </c>
      <c r="N64" s="5">
        <v>201</v>
      </c>
      <c r="O64" s="5">
        <v>41</v>
      </c>
      <c r="P64" s="5">
        <v>14028</v>
      </c>
      <c r="Q64" s="5">
        <v>1989</v>
      </c>
      <c r="R64" s="5">
        <v>40</v>
      </c>
      <c r="S64" s="5">
        <v>836</v>
      </c>
      <c r="T64" s="3" t="str" cm="1">
        <f t="array" ref="T64">_xlfn.IFS(F64&lt;=10,"Duration &lt;= 10 secs",F64&lt;=30,"Duration between 10 to 30 secs",F64&gt;30,"Duration more than 30 secs")</f>
        <v>Duration more than 30 secs</v>
      </c>
      <c r="U64" t="b">
        <f t="shared" si="4"/>
        <v>1</v>
      </c>
      <c r="V64" s="3">
        <f t="shared" si="5"/>
        <v>0.38672327286761871</v>
      </c>
      <c r="W64" s="3">
        <f t="shared" si="6"/>
        <v>2.7446557095284135E-2</v>
      </c>
      <c r="X64" t="str">
        <f t="shared" si="3"/>
        <v>Tuesday</v>
      </c>
    </row>
    <row r="65" spans="1:24" x14ac:dyDescent="0.3">
      <c r="A65" s="8">
        <v>1.80292605794695E+16</v>
      </c>
      <c r="B65" s="8">
        <v>1.78414445699532E+16</v>
      </c>
      <c r="C65" s="5" t="s">
        <v>20</v>
      </c>
      <c r="D65" s="5" t="s">
        <v>21</v>
      </c>
      <c r="E65" s="5" t="s">
        <v>132</v>
      </c>
      <c r="F65" s="5">
        <v>0</v>
      </c>
      <c r="G65" s="9">
        <v>45008</v>
      </c>
      <c r="H65" s="5" t="s">
        <v>133</v>
      </c>
      <c r="I65" s="5" t="s">
        <v>108</v>
      </c>
      <c r="J65" s="5"/>
      <c r="K65" s="5" t="s">
        <v>25</v>
      </c>
      <c r="L65" s="5">
        <v>18471</v>
      </c>
      <c r="M65" s="5">
        <v>13778</v>
      </c>
      <c r="N65" s="5">
        <v>39</v>
      </c>
      <c r="O65" s="5">
        <v>2</v>
      </c>
      <c r="P65" s="5">
        <v>0</v>
      </c>
      <c r="Q65" s="5">
        <v>702</v>
      </c>
      <c r="R65" s="5">
        <v>25</v>
      </c>
      <c r="S65" s="5">
        <v>297</v>
      </c>
      <c r="T65" s="3" t="str" cm="1">
        <f t="array" ref="T65">_xlfn.IFS(F65&lt;=10,"Duration &lt;= 10 secs",F65&lt;=30,"Duration between 10 to 30 secs",F65&gt;30,"Duration more than 30 secs")</f>
        <v>Duration &lt;= 10 secs</v>
      </c>
      <c r="U65" t="b">
        <f t="shared" si="4"/>
        <v>1</v>
      </c>
      <c r="V65" s="3">
        <f t="shared" si="5"/>
        <v>0</v>
      </c>
      <c r="W65" s="3">
        <f t="shared" si="6"/>
        <v>1.9287995354913632E-2</v>
      </c>
      <c r="X65" t="str">
        <f t="shared" si="3"/>
        <v>Thursday</v>
      </c>
    </row>
    <row r="66" spans="1:24" x14ac:dyDescent="0.3">
      <c r="A66" s="8">
        <v>1.80193955474817E+16</v>
      </c>
      <c r="B66" s="8">
        <v>1.78414445699532E+16</v>
      </c>
      <c r="C66" s="5" t="s">
        <v>20</v>
      </c>
      <c r="D66" s="5" t="s">
        <v>21</v>
      </c>
      <c r="E66" s="5" t="s">
        <v>134</v>
      </c>
      <c r="F66" s="5">
        <v>46</v>
      </c>
      <c r="G66" s="9">
        <v>45010</v>
      </c>
      <c r="H66" s="5" t="s">
        <v>135</v>
      </c>
      <c r="I66" s="5" t="s">
        <v>24</v>
      </c>
      <c r="J66" s="5"/>
      <c r="K66" s="5" t="s">
        <v>25</v>
      </c>
      <c r="L66" s="5">
        <v>19758</v>
      </c>
      <c r="M66" s="5">
        <v>15378</v>
      </c>
      <c r="N66" s="5">
        <v>23</v>
      </c>
      <c r="O66" s="5">
        <v>12</v>
      </c>
      <c r="P66" s="5">
        <v>6949</v>
      </c>
      <c r="Q66" s="5">
        <v>649</v>
      </c>
      <c r="R66" s="5">
        <v>14</v>
      </c>
      <c r="S66" s="5">
        <v>185</v>
      </c>
      <c r="T66" s="3" t="str" cm="1">
        <f t="array" ref="T66">_xlfn.IFS(F66&lt;=10,"Duration &lt;= 10 secs",F66&lt;=30,"Duration between 10 to 30 secs",F66&gt;30,"Duration more than 30 secs")</f>
        <v>Duration more than 30 secs</v>
      </c>
      <c r="U66" t="b">
        <f t="shared" ref="U66:U97" si="7">IF(P66&lt;L66, TRUE,FALSE)</f>
        <v>1</v>
      </c>
      <c r="V66" s="3">
        <f t="shared" ref="V66:V97" si="8">P66/L66</f>
        <v>0.35170563822249218</v>
      </c>
      <c r="W66" s="3">
        <f t="shared" ref="W66:W97" si="9">AVERAGE(N66/M66,Q66/M66,R66/M66,S66/M66)</f>
        <v>1.415983873065418E-2</v>
      </c>
      <c r="X66" t="str">
        <f t="shared" si="3"/>
        <v>Saturday</v>
      </c>
    </row>
    <row r="67" spans="1:24" x14ac:dyDescent="0.3">
      <c r="A67" s="8">
        <v>1.79769494329712E+16</v>
      </c>
      <c r="B67" s="8">
        <v>1.78414445699532E+16</v>
      </c>
      <c r="C67" s="5" t="s">
        <v>20</v>
      </c>
      <c r="D67" s="5" t="s">
        <v>21</v>
      </c>
      <c r="E67" s="5" t="s">
        <v>136</v>
      </c>
      <c r="F67" s="5">
        <v>0</v>
      </c>
      <c r="G67" s="9">
        <v>45012</v>
      </c>
      <c r="H67" s="5" t="s">
        <v>137</v>
      </c>
      <c r="I67" s="5" t="s">
        <v>138</v>
      </c>
      <c r="J67" s="5"/>
      <c r="K67" s="5" t="s">
        <v>25</v>
      </c>
      <c r="L67" s="5">
        <v>23204</v>
      </c>
      <c r="M67" s="5">
        <v>21176</v>
      </c>
      <c r="N67" s="5">
        <v>13</v>
      </c>
      <c r="O67" s="5">
        <v>5</v>
      </c>
      <c r="P67" s="5">
        <v>0</v>
      </c>
      <c r="Q67" s="5">
        <v>1569</v>
      </c>
      <c r="R67" s="5">
        <v>33</v>
      </c>
      <c r="S67" s="5">
        <v>47</v>
      </c>
      <c r="T67" s="3" t="str" cm="1">
        <f t="array" ref="T67">_xlfn.IFS(F67&lt;=10,"Duration &lt;= 10 secs",F67&lt;=30,"Duration between 10 to 30 secs",F67&gt;30,"Duration more than 30 secs")</f>
        <v>Duration &lt;= 10 secs</v>
      </c>
      <c r="U67" t="b">
        <f t="shared" si="7"/>
        <v>1</v>
      </c>
      <c r="V67" s="3">
        <f t="shared" si="8"/>
        <v>0</v>
      </c>
      <c r="W67" s="3">
        <f t="shared" si="9"/>
        <v>1.962126936154137E-2</v>
      </c>
      <c r="X67" t="str">
        <f t="shared" ref="X67:X130" si="10">TEXT(G67,"dddd")</f>
        <v>Monday</v>
      </c>
    </row>
    <row r="68" spans="1:24" x14ac:dyDescent="0.3">
      <c r="A68" s="8">
        <v>1.81005509563109E+16</v>
      </c>
      <c r="B68" s="8">
        <v>1.78414445699532E+16</v>
      </c>
      <c r="C68" s="5" t="s">
        <v>20</v>
      </c>
      <c r="D68" s="5" t="s">
        <v>21</v>
      </c>
      <c r="E68" s="5" t="s">
        <v>139</v>
      </c>
      <c r="F68" s="5">
        <v>51</v>
      </c>
      <c r="G68" s="9">
        <v>45013</v>
      </c>
      <c r="H68" s="5" t="s">
        <v>140</v>
      </c>
      <c r="I68" s="5" t="s">
        <v>24</v>
      </c>
      <c r="J68" s="5"/>
      <c r="K68" s="5" t="s">
        <v>25</v>
      </c>
      <c r="L68" s="5">
        <v>17735</v>
      </c>
      <c r="M68" s="5">
        <v>14038</v>
      </c>
      <c r="N68" s="5">
        <v>9</v>
      </c>
      <c r="O68" s="5">
        <v>6</v>
      </c>
      <c r="P68" s="5">
        <v>5607</v>
      </c>
      <c r="Q68" s="5">
        <v>437</v>
      </c>
      <c r="R68" s="5">
        <v>10</v>
      </c>
      <c r="S68" s="5">
        <v>65</v>
      </c>
      <c r="T68" s="3" t="str" cm="1">
        <f t="array" ref="T68">_xlfn.IFS(F68&lt;=10,"Duration &lt;= 10 secs",F68&lt;=30,"Duration between 10 to 30 secs",F68&gt;30,"Duration more than 30 secs")</f>
        <v>Duration more than 30 secs</v>
      </c>
      <c r="U68" t="b">
        <f t="shared" si="7"/>
        <v>1</v>
      </c>
      <c r="V68" s="3">
        <f t="shared" si="8"/>
        <v>0.31615449675782353</v>
      </c>
      <c r="W68" s="3">
        <f t="shared" si="9"/>
        <v>9.2783872346488116E-3</v>
      </c>
      <c r="X68" t="str">
        <f t="shared" si="10"/>
        <v>Tuesday</v>
      </c>
    </row>
    <row r="69" spans="1:24" x14ac:dyDescent="0.3">
      <c r="A69" s="8">
        <v>1.79952481516496E+16</v>
      </c>
      <c r="B69" s="8">
        <v>1.78414445699532E+16</v>
      </c>
      <c r="C69" s="5" t="s">
        <v>20</v>
      </c>
      <c r="D69" s="5" t="s">
        <v>21</v>
      </c>
      <c r="E69" s="5" t="s">
        <v>109</v>
      </c>
      <c r="F69" s="5">
        <v>22</v>
      </c>
      <c r="G69" s="9">
        <v>45019</v>
      </c>
      <c r="H69" s="5" t="s">
        <v>110</v>
      </c>
      <c r="I69" s="5" t="s">
        <v>24</v>
      </c>
      <c r="J69" s="5"/>
      <c r="K69" s="5" t="s">
        <v>25</v>
      </c>
      <c r="L69" s="5">
        <v>19990</v>
      </c>
      <c r="M69" s="5">
        <v>17851</v>
      </c>
      <c r="N69" s="5">
        <v>21</v>
      </c>
      <c r="O69" s="5">
        <v>6</v>
      </c>
      <c r="P69" s="5">
        <v>10318</v>
      </c>
      <c r="Q69" s="5">
        <v>936</v>
      </c>
      <c r="R69" s="5">
        <v>18</v>
      </c>
      <c r="S69" s="5">
        <v>109</v>
      </c>
      <c r="T69" s="3" t="str" cm="1">
        <f t="array" ref="T69">_xlfn.IFS(F69&lt;=10,"Duration &lt;= 10 secs",F69&lt;=30,"Duration between 10 to 30 secs",F69&gt;30,"Duration more than 30 secs")</f>
        <v>Duration between 10 to 30 secs</v>
      </c>
      <c r="U69" t="b">
        <f t="shared" si="7"/>
        <v>1</v>
      </c>
      <c r="V69" s="3">
        <f t="shared" si="8"/>
        <v>0.51615807903951971</v>
      </c>
      <c r="W69" s="3">
        <f t="shared" si="9"/>
        <v>1.5181222340485126E-2</v>
      </c>
      <c r="X69" t="str">
        <f t="shared" si="10"/>
        <v>Monday</v>
      </c>
    </row>
    <row r="70" spans="1:24" x14ac:dyDescent="0.3">
      <c r="A70" s="8">
        <v>1.78558582979571E+16</v>
      </c>
      <c r="B70" s="8">
        <v>1.78414445699532E+16</v>
      </c>
      <c r="C70" s="5" t="s">
        <v>20</v>
      </c>
      <c r="D70" s="5" t="s">
        <v>21</v>
      </c>
      <c r="E70" s="5" t="s">
        <v>175</v>
      </c>
      <c r="F70" s="5">
        <v>9</v>
      </c>
      <c r="G70" s="9">
        <v>45021</v>
      </c>
      <c r="H70" s="5" t="s">
        <v>176</v>
      </c>
      <c r="I70" s="5" t="s">
        <v>24</v>
      </c>
      <c r="J70" s="5"/>
      <c r="K70" s="5" t="s">
        <v>25</v>
      </c>
      <c r="L70" s="5">
        <v>295607</v>
      </c>
      <c r="M70" s="5">
        <v>278204</v>
      </c>
      <c r="N70" s="5">
        <v>5235</v>
      </c>
      <c r="O70" s="5">
        <v>2607</v>
      </c>
      <c r="P70" s="5">
        <v>149861</v>
      </c>
      <c r="Q70" s="5">
        <v>9396</v>
      </c>
      <c r="R70" s="5">
        <v>50</v>
      </c>
      <c r="S70" s="5">
        <v>16630</v>
      </c>
      <c r="T70" s="3" t="str" cm="1">
        <f t="array" ref="T70">_xlfn.IFS(F70&lt;=10,"Duration &lt;= 10 secs",F70&lt;=30,"Duration between 10 to 30 secs",F70&gt;30,"Duration more than 30 secs")</f>
        <v>Duration &lt;= 10 secs</v>
      </c>
      <c r="U70" t="b">
        <f t="shared" si="7"/>
        <v>1</v>
      </c>
      <c r="V70" s="3">
        <f t="shared" si="8"/>
        <v>0.50696025466244032</v>
      </c>
      <c r="W70" s="3">
        <f t="shared" si="9"/>
        <v>2.8136727006081868E-2</v>
      </c>
      <c r="X70" t="str">
        <f t="shared" si="10"/>
        <v>Wednesday</v>
      </c>
    </row>
    <row r="71" spans="1:24" x14ac:dyDescent="0.3">
      <c r="A71" s="8">
        <v>1.80190102695341E+16</v>
      </c>
      <c r="B71" s="8">
        <v>1.78414445699532E+16</v>
      </c>
      <c r="C71" s="5" t="s">
        <v>20</v>
      </c>
      <c r="D71" s="5" t="s">
        <v>21</v>
      </c>
      <c r="E71" s="5" t="s">
        <v>147</v>
      </c>
      <c r="F71" s="5">
        <v>12</v>
      </c>
      <c r="G71" s="9">
        <v>45028</v>
      </c>
      <c r="H71" s="5" t="s">
        <v>148</v>
      </c>
      <c r="I71" s="5" t="s">
        <v>24</v>
      </c>
      <c r="J71" s="5"/>
      <c r="K71" s="5" t="s">
        <v>25</v>
      </c>
      <c r="L71" s="5">
        <v>26489</v>
      </c>
      <c r="M71" s="5">
        <v>19790</v>
      </c>
      <c r="N71" s="5">
        <v>19</v>
      </c>
      <c r="O71" s="5">
        <v>6</v>
      </c>
      <c r="P71" s="5">
        <v>10680</v>
      </c>
      <c r="Q71" s="5">
        <v>1034</v>
      </c>
      <c r="R71" s="5">
        <v>18</v>
      </c>
      <c r="S71" s="5">
        <v>178</v>
      </c>
      <c r="T71" s="3" t="str" cm="1">
        <f t="array" ref="T71">_xlfn.IFS(F71&lt;=10,"Duration &lt;= 10 secs",F71&lt;=30,"Duration between 10 to 30 secs",F71&gt;30,"Duration more than 30 secs")</f>
        <v>Duration between 10 to 30 secs</v>
      </c>
      <c r="U71" t="b">
        <f t="shared" si="7"/>
        <v>1</v>
      </c>
      <c r="V71" s="3">
        <f t="shared" si="8"/>
        <v>0.4031862282456869</v>
      </c>
      <c r="W71" s="3">
        <f t="shared" si="9"/>
        <v>1.5778170793329965E-2</v>
      </c>
      <c r="X71" t="str">
        <f t="shared" si="10"/>
        <v>Wednesday</v>
      </c>
    </row>
    <row r="72" spans="1:24" x14ac:dyDescent="0.3">
      <c r="A72" s="8">
        <v>1.7851924145953E+16</v>
      </c>
      <c r="B72" s="8">
        <v>1.78414445699532E+16</v>
      </c>
      <c r="C72" s="5" t="s">
        <v>20</v>
      </c>
      <c r="D72" s="5" t="s">
        <v>21</v>
      </c>
      <c r="E72" s="5" t="s">
        <v>149</v>
      </c>
      <c r="F72" s="5">
        <v>55</v>
      </c>
      <c r="G72" s="9">
        <v>45032</v>
      </c>
      <c r="H72" s="5" t="s">
        <v>150</v>
      </c>
      <c r="I72" s="5" t="s">
        <v>24</v>
      </c>
      <c r="J72" s="5"/>
      <c r="K72" s="5" t="s">
        <v>25</v>
      </c>
      <c r="L72" s="5">
        <v>16440</v>
      </c>
      <c r="M72" s="5">
        <v>12392</v>
      </c>
      <c r="N72" s="5">
        <v>61</v>
      </c>
      <c r="O72" s="5">
        <v>6</v>
      </c>
      <c r="P72" s="5">
        <v>5769</v>
      </c>
      <c r="Q72" s="5">
        <v>285</v>
      </c>
      <c r="R72" s="5">
        <v>0</v>
      </c>
      <c r="S72" s="5">
        <v>126</v>
      </c>
      <c r="T72" s="3" t="str" cm="1">
        <f t="array" ref="T72">_xlfn.IFS(F72&lt;=10,"Duration &lt;= 10 secs",F72&lt;=30,"Duration between 10 to 30 secs",F72&gt;30,"Duration more than 30 secs")</f>
        <v>Duration more than 30 secs</v>
      </c>
      <c r="U72" t="b">
        <f t="shared" si="7"/>
        <v>1</v>
      </c>
      <c r="V72" s="3">
        <f t="shared" si="8"/>
        <v>0.35091240875912411</v>
      </c>
      <c r="W72" s="3">
        <f t="shared" si="9"/>
        <v>9.5222724338282754E-3</v>
      </c>
      <c r="X72" t="str">
        <f t="shared" si="10"/>
        <v>Sunday</v>
      </c>
    </row>
    <row r="73" spans="1:24" x14ac:dyDescent="0.3">
      <c r="A73" s="8">
        <v>1.79789903152966E+16</v>
      </c>
      <c r="B73" s="8">
        <v>1.78414445699532E+16</v>
      </c>
      <c r="C73" s="5" t="s">
        <v>20</v>
      </c>
      <c r="D73" s="5" t="s">
        <v>21</v>
      </c>
      <c r="E73" s="5" t="s">
        <v>151</v>
      </c>
      <c r="F73" s="5">
        <v>0</v>
      </c>
      <c r="G73" s="9">
        <v>45034</v>
      </c>
      <c r="H73" s="5" t="s">
        <v>152</v>
      </c>
      <c r="I73" s="5" t="s">
        <v>108</v>
      </c>
      <c r="J73" s="5"/>
      <c r="K73" s="5" t="s">
        <v>25</v>
      </c>
      <c r="L73" s="5">
        <v>15428</v>
      </c>
      <c r="M73" s="5">
        <v>11726</v>
      </c>
      <c r="N73" s="5">
        <v>11</v>
      </c>
      <c r="O73" s="5">
        <v>1</v>
      </c>
      <c r="P73" s="5">
        <v>0</v>
      </c>
      <c r="Q73" s="5">
        <v>433</v>
      </c>
      <c r="R73" s="5">
        <v>4</v>
      </c>
      <c r="S73" s="5">
        <v>176</v>
      </c>
      <c r="T73" s="3" t="str" cm="1">
        <f t="array" ref="T73">_xlfn.IFS(F73&lt;=10,"Duration &lt;= 10 secs",F73&lt;=30,"Duration between 10 to 30 secs",F73&gt;30,"Duration more than 30 secs")</f>
        <v>Duration &lt;= 10 secs</v>
      </c>
      <c r="U73" t="b">
        <f t="shared" si="7"/>
        <v>1</v>
      </c>
      <c r="V73" s="3">
        <f t="shared" si="8"/>
        <v>0</v>
      </c>
      <c r="W73" s="3">
        <f t="shared" si="9"/>
        <v>1.3303769401330377E-2</v>
      </c>
      <c r="X73" t="str">
        <f t="shared" si="10"/>
        <v>Tuesday</v>
      </c>
    </row>
    <row r="74" spans="1:24" x14ac:dyDescent="0.3">
      <c r="A74" s="8">
        <v>1.79935426188816E+16</v>
      </c>
      <c r="B74" s="8">
        <v>1.78414445699532E+16</v>
      </c>
      <c r="C74" s="5" t="s">
        <v>20</v>
      </c>
      <c r="D74" s="5" t="s">
        <v>21</v>
      </c>
      <c r="E74" s="5" t="s">
        <v>153</v>
      </c>
      <c r="F74" s="5">
        <v>0</v>
      </c>
      <c r="G74" s="9">
        <v>45034</v>
      </c>
      <c r="H74" s="5" t="s">
        <v>154</v>
      </c>
      <c r="I74" s="5" t="s">
        <v>138</v>
      </c>
      <c r="J74" s="5"/>
      <c r="K74" s="5" t="s">
        <v>25</v>
      </c>
      <c r="L74" s="5">
        <v>21921</v>
      </c>
      <c r="M74" s="5">
        <v>19205</v>
      </c>
      <c r="N74" s="5">
        <v>7</v>
      </c>
      <c r="O74" s="5">
        <v>9</v>
      </c>
      <c r="P74" s="5">
        <v>0</v>
      </c>
      <c r="Q74" s="5">
        <v>737</v>
      </c>
      <c r="R74" s="5">
        <v>33</v>
      </c>
      <c r="S74" s="5">
        <v>50</v>
      </c>
      <c r="T74" s="3" t="str" cm="1">
        <f t="array" ref="T74">_xlfn.IFS(F74&lt;=10,"Duration &lt;= 10 secs",F74&lt;=30,"Duration between 10 to 30 secs",F74&gt;30,"Duration more than 30 secs")</f>
        <v>Duration &lt;= 10 secs</v>
      </c>
      <c r="U74" t="b">
        <f t="shared" si="7"/>
        <v>1</v>
      </c>
      <c r="V74" s="3">
        <f t="shared" si="8"/>
        <v>0</v>
      </c>
      <c r="W74" s="3">
        <f t="shared" si="9"/>
        <v>1.0765425670398333E-2</v>
      </c>
      <c r="X74" t="str">
        <f t="shared" si="10"/>
        <v>Tuesday</v>
      </c>
    </row>
    <row r="75" spans="1:24" x14ac:dyDescent="0.3">
      <c r="A75" s="8">
        <v>1.78627799339248E+16</v>
      </c>
      <c r="B75" s="8">
        <v>1.78414445699532E+16</v>
      </c>
      <c r="C75" s="5" t="s">
        <v>20</v>
      </c>
      <c r="D75" s="5" t="s">
        <v>21</v>
      </c>
      <c r="E75" s="5" t="s">
        <v>155</v>
      </c>
      <c r="F75" s="5">
        <v>97</v>
      </c>
      <c r="G75" s="9">
        <v>45040</v>
      </c>
      <c r="H75" s="5" t="s">
        <v>156</v>
      </c>
      <c r="I75" s="5" t="s">
        <v>24</v>
      </c>
      <c r="J75" s="5"/>
      <c r="K75" s="5" t="s">
        <v>25</v>
      </c>
      <c r="L75" s="5">
        <v>26337</v>
      </c>
      <c r="M75" s="5">
        <v>20085</v>
      </c>
      <c r="N75" s="5">
        <v>54</v>
      </c>
      <c r="O75" s="5">
        <v>15</v>
      </c>
      <c r="P75" s="5">
        <v>10853</v>
      </c>
      <c r="Q75" s="5">
        <v>1130</v>
      </c>
      <c r="R75" s="5">
        <v>6</v>
      </c>
      <c r="S75" s="5">
        <v>369</v>
      </c>
      <c r="T75" s="3" t="str" cm="1">
        <f t="array" ref="T75">_xlfn.IFS(F75&lt;=10,"Duration &lt;= 10 secs",F75&lt;=30,"Duration between 10 to 30 secs",F75&gt;30,"Duration more than 30 secs")</f>
        <v>Duration more than 30 secs</v>
      </c>
      <c r="U75" t="b">
        <f t="shared" si="7"/>
        <v>1</v>
      </c>
      <c r="V75" s="3">
        <f t="shared" si="8"/>
        <v>0.41208186201921254</v>
      </c>
      <c r="W75" s="3">
        <f t="shared" si="9"/>
        <v>1.9405028628329598E-2</v>
      </c>
      <c r="X75" t="str">
        <f t="shared" si="10"/>
        <v>Monday</v>
      </c>
    </row>
    <row r="76" spans="1:24" x14ac:dyDescent="0.3">
      <c r="A76" s="8">
        <v>1.83613187620302E+16</v>
      </c>
      <c r="B76" s="8">
        <v>1.78414445699532E+16</v>
      </c>
      <c r="C76" s="5" t="s">
        <v>20</v>
      </c>
      <c r="D76" s="5" t="s">
        <v>21</v>
      </c>
      <c r="E76" s="5" t="s">
        <v>157</v>
      </c>
      <c r="F76" s="5">
        <v>36</v>
      </c>
      <c r="G76" s="9">
        <v>45041</v>
      </c>
      <c r="H76" s="5" t="s">
        <v>158</v>
      </c>
      <c r="I76" s="5" t="s">
        <v>24</v>
      </c>
      <c r="J76" s="5"/>
      <c r="K76" s="5" t="s">
        <v>25</v>
      </c>
      <c r="L76" s="5">
        <v>43984</v>
      </c>
      <c r="M76" s="5">
        <v>38828</v>
      </c>
      <c r="N76" s="5">
        <v>212</v>
      </c>
      <c r="O76" s="5">
        <v>41</v>
      </c>
      <c r="P76" s="5">
        <v>20836</v>
      </c>
      <c r="Q76" s="5">
        <v>1528</v>
      </c>
      <c r="R76" s="5">
        <v>31</v>
      </c>
      <c r="S76" s="5">
        <v>1338</v>
      </c>
      <c r="T76" s="3" t="str" cm="1">
        <f t="array" ref="T76">_xlfn.IFS(F76&lt;=10,"Duration &lt;= 10 secs",F76&lt;=30,"Duration between 10 to 30 secs",F76&gt;30,"Duration more than 30 secs")</f>
        <v>Duration more than 30 secs</v>
      </c>
      <c r="U76" t="b">
        <f t="shared" si="7"/>
        <v>1</v>
      </c>
      <c r="V76" s="3">
        <f t="shared" si="8"/>
        <v>0.47371771553292108</v>
      </c>
      <c r="W76" s="3">
        <f t="shared" si="9"/>
        <v>2.0017770680951889E-2</v>
      </c>
      <c r="X76" t="str">
        <f t="shared" si="10"/>
        <v>Tuesday</v>
      </c>
    </row>
    <row r="77" spans="1:24" x14ac:dyDescent="0.3">
      <c r="A77" s="8">
        <v>1.79824616481053E+16</v>
      </c>
      <c r="B77" s="8">
        <v>1.78414445699532E+16</v>
      </c>
      <c r="C77" s="5" t="s">
        <v>20</v>
      </c>
      <c r="D77" s="5" t="s">
        <v>21</v>
      </c>
      <c r="E77" s="5" t="s">
        <v>159</v>
      </c>
      <c r="F77" s="5">
        <v>53</v>
      </c>
      <c r="G77" s="9">
        <v>45042</v>
      </c>
      <c r="H77" s="5" t="s">
        <v>160</v>
      </c>
      <c r="I77" s="5" t="s">
        <v>24</v>
      </c>
      <c r="J77" s="5"/>
      <c r="K77" s="5" t="s">
        <v>25</v>
      </c>
      <c r="L77" s="5">
        <v>86409</v>
      </c>
      <c r="M77" s="5">
        <v>78343</v>
      </c>
      <c r="N77" s="5">
        <v>1632</v>
      </c>
      <c r="O77" s="5">
        <v>188</v>
      </c>
      <c r="P77" s="5">
        <v>36980</v>
      </c>
      <c r="Q77" s="5">
        <v>3086</v>
      </c>
      <c r="R77" s="5">
        <v>46</v>
      </c>
      <c r="S77" s="5">
        <v>4111</v>
      </c>
      <c r="T77" s="3" t="str" cm="1">
        <f t="array" ref="T77">_xlfn.IFS(F77&lt;=10,"Duration &lt;= 10 secs",F77&lt;=30,"Duration between 10 to 30 secs",F77&gt;30,"Duration more than 30 secs")</f>
        <v>Duration more than 30 secs</v>
      </c>
      <c r="U77" t="b">
        <f t="shared" si="7"/>
        <v>1</v>
      </c>
      <c r="V77" s="3">
        <f t="shared" si="8"/>
        <v>0.42796467960513374</v>
      </c>
      <c r="W77" s="3">
        <f t="shared" si="9"/>
        <v>2.832097315650409E-2</v>
      </c>
      <c r="X77" t="str">
        <f t="shared" si="10"/>
        <v>Wednesday</v>
      </c>
    </row>
    <row r="78" spans="1:24" x14ac:dyDescent="0.3">
      <c r="A78" s="8">
        <v>1.82532936821962E+16</v>
      </c>
      <c r="B78" s="8">
        <v>1.78414445699532E+16</v>
      </c>
      <c r="C78" s="5" t="s">
        <v>20</v>
      </c>
      <c r="D78" s="5" t="s">
        <v>21</v>
      </c>
      <c r="E78" s="5" t="s">
        <v>161</v>
      </c>
      <c r="F78" s="5">
        <v>62</v>
      </c>
      <c r="G78" s="9">
        <v>45043</v>
      </c>
      <c r="H78" s="5" t="s">
        <v>162</v>
      </c>
      <c r="I78" s="5" t="s">
        <v>24</v>
      </c>
      <c r="J78" s="5"/>
      <c r="K78" s="5" t="s">
        <v>25</v>
      </c>
      <c r="L78" s="5">
        <v>22012</v>
      </c>
      <c r="M78" s="5">
        <v>17297</v>
      </c>
      <c r="N78" s="5">
        <v>57</v>
      </c>
      <c r="O78" s="5">
        <v>17</v>
      </c>
      <c r="P78" s="5">
        <v>8549</v>
      </c>
      <c r="Q78" s="5">
        <v>988</v>
      </c>
      <c r="R78" s="5">
        <v>17</v>
      </c>
      <c r="S78" s="5">
        <v>289</v>
      </c>
      <c r="T78" s="3" t="str" cm="1">
        <f t="array" ref="T78">_xlfn.IFS(F78&lt;=10,"Duration &lt;= 10 secs",F78&lt;=30,"Duration between 10 to 30 secs",F78&gt;30,"Duration more than 30 secs")</f>
        <v>Duration more than 30 secs</v>
      </c>
      <c r="U78" t="b">
        <f t="shared" si="7"/>
        <v>1</v>
      </c>
      <c r="V78" s="3">
        <f t="shared" si="8"/>
        <v>0.38837906596401961</v>
      </c>
      <c r="W78" s="3">
        <f t="shared" si="9"/>
        <v>1.9526507486847429E-2</v>
      </c>
      <c r="X78" t="str">
        <f t="shared" si="10"/>
        <v>Thursday</v>
      </c>
    </row>
    <row r="79" spans="1:24" x14ac:dyDescent="0.3">
      <c r="A79" s="8">
        <v>1.79636770522538E+16</v>
      </c>
      <c r="B79" s="8">
        <v>1.78414445699532E+16</v>
      </c>
      <c r="C79" s="5" t="s">
        <v>20</v>
      </c>
      <c r="D79" s="5" t="s">
        <v>21</v>
      </c>
      <c r="E79" s="5" t="s">
        <v>163</v>
      </c>
      <c r="F79" s="5">
        <v>11</v>
      </c>
      <c r="G79" s="9">
        <v>45044</v>
      </c>
      <c r="H79" s="5" t="s">
        <v>164</v>
      </c>
      <c r="I79" s="5" t="s">
        <v>24</v>
      </c>
      <c r="J79" s="5"/>
      <c r="K79" s="5" t="s">
        <v>25</v>
      </c>
      <c r="L79" s="5">
        <v>16407</v>
      </c>
      <c r="M79" s="5">
        <v>12616</v>
      </c>
      <c r="N79" s="5">
        <v>6</v>
      </c>
      <c r="O79" s="5">
        <v>2</v>
      </c>
      <c r="P79" s="5">
        <v>6151</v>
      </c>
      <c r="Q79" s="5">
        <v>301</v>
      </c>
      <c r="R79" s="5">
        <v>7</v>
      </c>
      <c r="S79" s="5">
        <v>36</v>
      </c>
      <c r="T79" s="3" t="str" cm="1">
        <f t="array" ref="T79">_xlfn.IFS(F79&lt;=10,"Duration &lt;= 10 secs",F79&lt;=30,"Duration between 10 to 30 secs",F79&gt;30,"Duration more than 30 secs")</f>
        <v>Duration between 10 to 30 secs</v>
      </c>
      <c r="U79" t="b">
        <f t="shared" si="7"/>
        <v>1</v>
      </c>
      <c r="V79" s="3">
        <f t="shared" si="8"/>
        <v>0.37490095690863656</v>
      </c>
      <c r="W79" s="3">
        <f t="shared" si="9"/>
        <v>6.9356372859860497E-3</v>
      </c>
      <c r="X79" t="str">
        <f t="shared" si="10"/>
        <v>Friday</v>
      </c>
    </row>
    <row r="80" spans="1:24" x14ac:dyDescent="0.3">
      <c r="A80" s="8">
        <v>1.79514243924563E+16</v>
      </c>
      <c r="B80" s="8">
        <v>1.78414445699532E+16</v>
      </c>
      <c r="C80" s="5" t="s">
        <v>20</v>
      </c>
      <c r="D80" s="5" t="s">
        <v>21</v>
      </c>
      <c r="E80" s="5" t="s">
        <v>165</v>
      </c>
      <c r="F80" s="5">
        <v>0</v>
      </c>
      <c r="G80" s="9">
        <v>45045</v>
      </c>
      <c r="H80" s="5" t="s">
        <v>166</v>
      </c>
      <c r="I80" s="5" t="s">
        <v>108</v>
      </c>
      <c r="J80" s="5"/>
      <c r="K80" s="5" t="s">
        <v>25</v>
      </c>
      <c r="L80" s="5">
        <v>16499</v>
      </c>
      <c r="M80" s="5">
        <v>11983</v>
      </c>
      <c r="N80" s="5">
        <v>20</v>
      </c>
      <c r="O80" s="5">
        <v>5</v>
      </c>
      <c r="P80" s="5">
        <v>0</v>
      </c>
      <c r="Q80" s="5">
        <v>320</v>
      </c>
      <c r="R80" s="5">
        <v>1</v>
      </c>
      <c r="S80" s="5">
        <v>153</v>
      </c>
      <c r="T80" s="3" t="str" cm="1">
        <f t="array" ref="T80">_xlfn.IFS(F80&lt;=10,"Duration &lt;= 10 secs",F80&lt;=30,"Duration between 10 to 30 secs",F80&gt;30,"Duration more than 30 secs")</f>
        <v>Duration &lt;= 10 secs</v>
      </c>
      <c r="U80" t="b">
        <f t="shared" si="7"/>
        <v>1</v>
      </c>
      <c r="V80" s="3">
        <f t="shared" si="8"/>
        <v>0</v>
      </c>
      <c r="W80" s="3">
        <f t="shared" si="9"/>
        <v>1.0306267211883501E-2</v>
      </c>
      <c r="X80" t="str">
        <f t="shared" si="10"/>
        <v>Saturday</v>
      </c>
    </row>
    <row r="81" spans="1:24" x14ac:dyDescent="0.3">
      <c r="A81" s="8">
        <v>1.80799915483536E+16</v>
      </c>
      <c r="B81" s="8">
        <v>1.78414445699532E+16</v>
      </c>
      <c r="C81" s="5" t="s">
        <v>20</v>
      </c>
      <c r="D81" s="5" t="s">
        <v>21</v>
      </c>
      <c r="E81" s="5" t="s">
        <v>167</v>
      </c>
      <c r="F81" s="5">
        <v>8</v>
      </c>
      <c r="G81" s="9">
        <v>45046</v>
      </c>
      <c r="H81" s="5" t="s">
        <v>168</v>
      </c>
      <c r="I81" s="5" t="s">
        <v>24</v>
      </c>
      <c r="J81" s="5"/>
      <c r="K81" s="5" t="s">
        <v>25</v>
      </c>
      <c r="L81" s="5">
        <v>246585</v>
      </c>
      <c r="M81" s="5">
        <v>232461</v>
      </c>
      <c r="N81" s="5">
        <v>1150</v>
      </c>
      <c r="O81" s="5">
        <v>1712</v>
      </c>
      <c r="P81" s="5">
        <v>131241</v>
      </c>
      <c r="Q81" s="5">
        <v>5148</v>
      </c>
      <c r="R81" s="5">
        <v>258</v>
      </c>
      <c r="S81" s="5">
        <v>4141</v>
      </c>
      <c r="T81" s="3" t="str" cm="1">
        <f t="array" ref="T81">_xlfn.IFS(F81&lt;=10,"Duration &lt;= 10 secs",F81&lt;=30,"Duration between 10 to 30 secs",F81&gt;30,"Duration more than 30 secs")</f>
        <v>Duration &lt;= 10 secs</v>
      </c>
      <c r="U81" t="b">
        <f t="shared" si="7"/>
        <v>1</v>
      </c>
      <c r="V81" s="3">
        <f t="shared" si="8"/>
        <v>0.53223432082243449</v>
      </c>
      <c r="W81" s="3">
        <f t="shared" si="9"/>
        <v>1.150408025432223E-2</v>
      </c>
      <c r="X81" t="str">
        <f t="shared" si="10"/>
        <v>Sunday</v>
      </c>
    </row>
    <row r="82" spans="1:24" x14ac:dyDescent="0.3">
      <c r="A82" s="8">
        <v>1.7980642331027E+16</v>
      </c>
      <c r="B82" s="8">
        <v>1.78414445699532E+16</v>
      </c>
      <c r="C82" s="5" t="s">
        <v>20</v>
      </c>
      <c r="D82" s="5" t="s">
        <v>21</v>
      </c>
      <c r="E82" s="5" t="s">
        <v>143</v>
      </c>
      <c r="F82" s="5">
        <v>42</v>
      </c>
      <c r="G82" s="9">
        <v>45050</v>
      </c>
      <c r="H82" s="5" t="s">
        <v>144</v>
      </c>
      <c r="I82" s="5" t="s">
        <v>24</v>
      </c>
      <c r="J82" s="5"/>
      <c r="K82" s="5" t="s">
        <v>25</v>
      </c>
      <c r="L82" s="5">
        <v>21236</v>
      </c>
      <c r="M82" s="5">
        <v>18660</v>
      </c>
      <c r="N82" s="5">
        <v>96</v>
      </c>
      <c r="O82" s="5">
        <v>36</v>
      </c>
      <c r="P82" s="5">
        <v>9342</v>
      </c>
      <c r="Q82" s="5">
        <v>993</v>
      </c>
      <c r="R82" s="5">
        <v>10</v>
      </c>
      <c r="S82" s="5">
        <v>591</v>
      </c>
      <c r="T82" s="3" t="str" cm="1">
        <f t="array" ref="T82">_xlfn.IFS(F82&lt;=10,"Duration &lt;= 10 secs",F82&lt;=30,"Duration between 10 to 30 secs",F82&gt;30,"Duration more than 30 secs")</f>
        <v>Duration more than 30 secs</v>
      </c>
      <c r="U82" t="b">
        <f t="shared" si="7"/>
        <v>1</v>
      </c>
      <c r="V82" s="3">
        <f t="shared" si="8"/>
        <v>0.43991335468073084</v>
      </c>
      <c r="W82" s="3">
        <f t="shared" si="9"/>
        <v>2.2642015005359055E-2</v>
      </c>
      <c r="X82" t="str">
        <f t="shared" si="10"/>
        <v>Thursday</v>
      </c>
    </row>
    <row r="83" spans="1:24" x14ac:dyDescent="0.3">
      <c r="A83" s="8">
        <v>1.7874521897876E+16</v>
      </c>
      <c r="B83" s="8">
        <v>1.78414445699532E+16</v>
      </c>
      <c r="C83" s="5" t="s">
        <v>20</v>
      </c>
      <c r="D83" s="5" t="s">
        <v>21</v>
      </c>
      <c r="E83" s="5" t="s">
        <v>177</v>
      </c>
      <c r="F83" s="5">
        <v>0</v>
      </c>
      <c r="G83" s="9">
        <v>45051</v>
      </c>
      <c r="H83" s="5" t="s">
        <v>178</v>
      </c>
      <c r="I83" s="5" t="s">
        <v>108</v>
      </c>
      <c r="J83" s="5"/>
      <c r="K83" s="5" t="s">
        <v>25</v>
      </c>
      <c r="L83" s="5">
        <v>22801</v>
      </c>
      <c r="M83" s="5">
        <v>17566</v>
      </c>
      <c r="N83" s="5">
        <v>53</v>
      </c>
      <c r="O83" s="5">
        <v>6</v>
      </c>
      <c r="P83" s="5">
        <v>0</v>
      </c>
      <c r="Q83" s="5">
        <v>721</v>
      </c>
      <c r="R83" s="5">
        <v>23</v>
      </c>
      <c r="S83" s="5">
        <v>789</v>
      </c>
      <c r="T83" s="3" t="str" cm="1">
        <f t="array" ref="T83">_xlfn.IFS(F83&lt;=10,"Duration &lt;= 10 secs",F83&lt;=30,"Duration between 10 to 30 secs",F83&gt;30,"Duration more than 30 secs")</f>
        <v>Duration &lt;= 10 secs</v>
      </c>
      <c r="U83" t="b">
        <f t="shared" si="7"/>
        <v>1</v>
      </c>
      <c r="V83" s="3">
        <f t="shared" si="8"/>
        <v>0</v>
      </c>
      <c r="W83" s="3">
        <f t="shared" si="9"/>
        <v>2.2572014118182854E-2</v>
      </c>
      <c r="X83" t="str">
        <f t="shared" si="10"/>
        <v>Friday</v>
      </c>
    </row>
    <row r="84" spans="1:24" x14ac:dyDescent="0.3">
      <c r="A84" s="8">
        <v>1.80088397177081E+16</v>
      </c>
      <c r="B84" s="8">
        <v>1.78414445699532E+16</v>
      </c>
      <c r="C84" s="5" t="s">
        <v>20</v>
      </c>
      <c r="D84" s="5" t="s">
        <v>21</v>
      </c>
      <c r="E84" s="5" t="s">
        <v>234</v>
      </c>
      <c r="F84" s="5">
        <v>7</v>
      </c>
      <c r="G84" s="9">
        <v>45052</v>
      </c>
      <c r="H84" s="5" t="s">
        <v>235</v>
      </c>
      <c r="I84" s="5" t="s">
        <v>24</v>
      </c>
      <c r="J84" s="5"/>
      <c r="K84" s="5" t="s">
        <v>25</v>
      </c>
      <c r="L84" s="5">
        <v>24443</v>
      </c>
      <c r="M84" s="5">
        <v>22074</v>
      </c>
      <c r="N84" s="5">
        <v>83</v>
      </c>
      <c r="O84" s="5">
        <v>16</v>
      </c>
      <c r="P84" s="5">
        <v>11121</v>
      </c>
      <c r="Q84" s="5">
        <v>820</v>
      </c>
      <c r="R84" s="5">
        <v>10</v>
      </c>
      <c r="S84" s="5">
        <v>588</v>
      </c>
      <c r="T84" s="3" t="str" cm="1">
        <f t="array" ref="T84">_xlfn.IFS(F84&lt;=10,"Duration &lt;= 10 secs",F84&lt;=30,"Duration between 10 to 30 secs",F84&gt;30,"Duration more than 30 secs")</f>
        <v>Duration &lt;= 10 secs</v>
      </c>
      <c r="U84" t="b">
        <f t="shared" si="7"/>
        <v>1</v>
      </c>
      <c r="V84" s="3">
        <f t="shared" si="8"/>
        <v>0.45497688499774985</v>
      </c>
      <c r="W84" s="3">
        <f t="shared" si="9"/>
        <v>1.6999637582676454E-2</v>
      </c>
      <c r="X84" t="str">
        <f t="shared" si="10"/>
        <v>Saturday</v>
      </c>
    </row>
    <row r="85" spans="1:24" x14ac:dyDescent="0.3">
      <c r="A85" s="8">
        <v>1.8070785145393E+16</v>
      </c>
      <c r="B85" s="8">
        <v>1.78414445699532E+16</v>
      </c>
      <c r="C85" s="5" t="s">
        <v>20</v>
      </c>
      <c r="D85" s="5" t="s">
        <v>21</v>
      </c>
      <c r="E85" s="5" t="s">
        <v>294</v>
      </c>
      <c r="F85" s="5">
        <v>29</v>
      </c>
      <c r="G85" s="9">
        <v>45054</v>
      </c>
      <c r="H85" s="5" t="s">
        <v>295</v>
      </c>
      <c r="I85" s="5" t="s">
        <v>24</v>
      </c>
      <c r="J85" s="5"/>
      <c r="K85" s="5" t="s">
        <v>25</v>
      </c>
      <c r="L85" s="5">
        <v>17144</v>
      </c>
      <c r="M85" s="5">
        <v>13686</v>
      </c>
      <c r="N85" s="5">
        <v>59</v>
      </c>
      <c r="O85" s="5">
        <v>2</v>
      </c>
      <c r="P85" s="5">
        <v>6254</v>
      </c>
      <c r="Q85" s="5">
        <v>689</v>
      </c>
      <c r="R85" s="5">
        <v>11</v>
      </c>
      <c r="S85" s="5">
        <v>313</v>
      </c>
      <c r="T85" s="3" t="str" cm="1">
        <f t="array" ref="T85">_xlfn.IFS(F85&lt;=10,"Duration &lt;= 10 secs",F85&lt;=30,"Duration between 10 to 30 secs",F85&gt;30,"Duration more than 30 secs")</f>
        <v>Duration between 10 to 30 secs</v>
      </c>
      <c r="U85" t="b">
        <f t="shared" si="7"/>
        <v>1</v>
      </c>
      <c r="V85" s="3">
        <f t="shared" si="8"/>
        <v>0.36479234717685488</v>
      </c>
      <c r="W85" s="3">
        <f t="shared" si="9"/>
        <v>1.9582054654391348E-2</v>
      </c>
      <c r="X85" t="str">
        <f t="shared" si="10"/>
        <v>Monday</v>
      </c>
    </row>
    <row r="86" spans="1:24" x14ac:dyDescent="0.3">
      <c r="A86" s="8">
        <v>1.82826256721376E+16</v>
      </c>
      <c r="B86" s="8">
        <v>1.78414445699532E+16</v>
      </c>
      <c r="C86" s="5" t="s">
        <v>20</v>
      </c>
      <c r="D86" s="5" t="s">
        <v>21</v>
      </c>
      <c r="E86" s="5" t="s">
        <v>185</v>
      </c>
      <c r="F86" s="5">
        <v>0</v>
      </c>
      <c r="G86" s="9">
        <v>45055</v>
      </c>
      <c r="H86" s="5" t="s">
        <v>186</v>
      </c>
      <c r="I86" s="5" t="s">
        <v>138</v>
      </c>
      <c r="J86" s="5"/>
      <c r="K86" s="5" t="s">
        <v>25</v>
      </c>
      <c r="L86" s="5">
        <v>18497</v>
      </c>
      <c r="M86" s="5">
        <v>17301</v>
      </c>
      <c r="N86" s="5">
        <v>1</v>
      </c>
      <c r="O86" s="5">
        <v>4</v>
      </c>
      <c r="P86" s="5">
        <v>0</v>
      </c>
      <c r="Q86" s="5">
        <v>437</v>
      </c>
      <c r="R86" s="5">
        <v>12</v>
      </c>
      <c r="S86" s="5">
        <v>8</v>
      </c>
      <c r="T86" s="3" t="str" cm="1">
        <f t="array" ref="T86">_xlfn.IFS(F86&lt;=10,"Duration &lt;= 10 secs",F86&lt;=30,"Duration between 10 to 30 secs",F86&gt;30,"Duration more than 30 secs")</f>
        <v>Duration &lt;= 10 secs</v>
      </c>
      <c r="U86" t="b">
        <f t="shared" si="7"/>
        <v>1</v>
      </c>
      <c r="V86" s="3">
        <f t="shared" si="8"/>
        <v>0</v>
      </c>
      <c r="W86" s="3">
        <f t="shared" si="9"/>
        <v>6.6181145598520315E-3</v>
      </c>
      <c r="X86" t="str">
        <f t="shared" si="10"/>
        <v>Tuesday</v>
      </c>
    </row>
    <row r="87" spans="1:24" x14ac:dyDescent="0.3">
      <c r="A87" s="8">
        <v>1.79571286463751E+16</v>
      </c>
      <c r="B87" s="8">
        <v>1.78414445699532E+16</v>
      </c>
      <c r="C87" s="5" t="s">
        <v>20</v>
      </c>
      <c r="D87" s="5" t="s">
        <v>21</v>
      </c>
      <c r="E87" s="5" t="s">
        <v>187</v>
      </c>
      <c r="F87" s="5">
        <v>31</v>
      </c>
      <c r="G87" s="9">
        <v>45057</v>
      </c>
      <c r="H87" s="5" t="s">
        <v>188</v>
      </c>
      <c r="I87" s="5" t="s">
        <v>24</v>
      </c>
      <c r="J87" s="5"/>
      <c r="K87" s="5" t="s">
        <v>25</v>
      </c>
      <c r="L87" s="5">
        <v>285104</v>
      </c>
      <c r="M87" s="5">
        <v>265712</v>
      </c>
      <c r="N87" s="5">
        <v>2623</v>
      </c>
      <c r="O87" s="5">
        <v>2154</v>
      </c>
      <c r="P87" s="5">
        <v>163429</v>
      </c>
      <c r="Q87" s="5">
        <v>8383</v>
      </c>
      <c r="R87" s="5">
        <v>210</v>
      </c>
      <c r="S87" s="5">
        <v>10673</v>
      </c>
      <c r="T87" s="3" t="str" cm="1">
        <f t="array" ref="T87">_xlfn.IFS(F87&lt;=10,"Duration &lt;= 10 secs",F87&lt;=30,"Duration between 10 to 30 secs",F87&gt;30,"Duration more than 30 secs")</f>
        <v>Duration more than 30 secs</v>
      </c>
      <c r="U87" t="b">
        <f t="shared" si="7"/>
        <v>1</v>
      </c>
      <c r="V87" s="3">
        <f t="shared" si="8"/>
        <v>0.573225910544924</v>
      </c>
      <c r="W87" s="3">
        <f t="shared" si="9"/>
        <v>2.0594666405732522E-2</v>
      </c>
      <c r="X87" t="str">
        <f t="shared" si="10"/>
        <v>Thursday</v>
      </c>
    </row>
    <row r="88" spans="1:24" x14ac:dyDescent="0.3">
      <c r="A88" s="8">
        <v>1.81897030902482E+16</v>
      </c>
      <c r="B88" s="8">
        <v>1.78414445699532E+16</v>
      </c>
      <c r="C88" s="5" t="s">
        <v>20</v>
      </c>
      <c r="D88" s="5" t="s">
        <v>21</v>
      </c>
      <c r="E88" s="5" t="s">
        <v>189</v>
      </c>
      <c r="F88" s="5">
        <v>15</v>
      </c>
      <c r="G88" s="9">
        <v>45058</v>
      </c>
      <c r="H88" s="5" t="s">
        <v>190</v>
      </c>
      <c r="I88" s="5" t="s">
        <v>24</v>
      </c>
      <c r="J88" s="5"/>
      <c r="K88" s="5" t="s">
        <v>25</v>
      </c>
      <c r="L88" s="5">
        <v>39119</v>
      </c>
      <c r="M88" s="5">
        <v>35462</v>
      </c>
      <c r="N88" s="5">
        <v>43</v>
      </c>
      <c r="O88" s="5">
        <v>34</v>
      </c>
      <c r="P88" s="5">
        <v>14456</v>
      </c>
      <c r="Q88" s="5">
        <v>639</v>
      </c>
      <c r="R88" s="5">
        <v>60</v>
      </c>
      <c r="S88" s="5">
        <v>119</v>
      </c>
      <c r="T88" s="3" t="str" cm="1">
        <f t="array" ref="T88">_xlfn.IFS(F88&lt;=10,"Duration &lt;= 10 secs",F88&lt;=30,"Duration between 10 to 30 secs",F88&gt;30,"Duration more than 30 secs")</f>
        <v>Duration between 10 to 30 secs</v>
      </c>
      <c r="U88" t="b">
        <f t="shared" si="7"/>
        <v>1</v>
      </c>
      <c r="V88" s="3">
        <f t="shared" si="8"/>
        <v>0.36953909864771595</v>
      </c>
      <c r="W88" s="3">
        <f t="shared" si="9"/>
        <v>6.0698776154757203E-3</v>
      </c>
      <c r="X88" t="str">
        <f t="shared" si="10"/>
        <v>Friday</v>
      </c>
    </row>
    <row r="89" spans="1:24" x14ac:dyDescent="0.3">
      <c r="A89" s="8">
        <v>1.79283947246904E+16</v>
      </c>
      <c r="B89" s="8">
        <v>1.78414445699532E+16</v>
      </c>
      <c r="C89" s="5" t="s">
        <v>20</v>
      </c>
      <c r="D89" s="5" t="s">
        <v>21</v>
      </c>
      <c r="E89" s="5" t="s">
        <v>191</v>
      </c>
      <c r="F89" s="5">
        <v>5</v>
      </c>
      <c r="G89" s="9">
        <v>45059</v>
      </c>
      <c r="H89" s="5" t="s">
        <v>192</v>
      </c>
      <c r="I89" s="5" t="s">
        <v>24</v>
      </c>
      <c r="J89" s="5"/>
      <c r="K89" s="5" t="s">
        <v>25</v>
      </c>
      <c r="L89" s="5">
        <v>30883</v>
      </c>
      <c r="M89" s="5">
        <v>23853</v>
      </c>
      <c r="N89" s="5">
        <v>16</v>
      </c>
      <c r="O89" s="5">
        <v>24</v>
      </c>
      <c r="P89" s="5">
        <v>13763</v>
      </c>
      <c r="Q89" s="5">
        <v>460</v>
      </c>
      <c r="R89" s="5">
        <v>2</v>
      </c>
      <c r="S89" s="5">
        <v>148</v>
      </c>
      <c r="T89" s="3" t="str" cm="1">
        <f t="array" ref="T89">_xlfn.IFS(F89&lt;=10,"Duration &lt;= 10 secs",F89&lt;=30,"Duration between 10 to 30 secs",F89&gt;30,"Duration more than 30 secs")</f>
        <v>Duration &lt;= 10 secs</v>
      </c>
      <c r="U89" t="b">
        <f t="shared" si="7"/>
        <v>1</v>
      </c>
      <c r="V89" s="3">
        <f t="shared" si="8"/>
        <v>0.44564971019654825</v>
      </c>
      <c r="W89" s="3">
        <f t="shared" si="9"/>
        <v>6.5610195782501157E-3</v>
      </c>
      <c r="X89" t="str">
        <f t="shared" si="10"/>
        <v>Saturday</v>
      </c>
    </row>
    <row r="90" spans="1:24" x14ac:dyDescent="0.3">
      <c r="A90" s="8">
        <v>1.80842624323177E+16</v>
      </c>
      <c r="B90" s="8">
        <v>1.78414445699532E+16</v>
      </c>
      <c r="C90" s="5" t="s">
        <v>20</v>
      </c>
      <c r="D90" s="5" t="s">
        <v>21</v>
      </c>
      <c r="E90" s="5" t="s">
        <v>193</v>
      </c>
      <c r="F90" s="5">
        <v>0</v>
      </c>
      <c r="G90" s="9">
        <v>45060</v>
      </c>
      <c r="H90" s="5" t="s">
        <v>194</v>
      </c>
      <c r="I90" s="5" t="s">
        <v>108</v>
      </c>
      <c r="J90" s="5"/>
      <c r="K90" s="5" t="s">
        <v>25</v>
      </c>
      <c r="L90" s="5">
        <v>18706</v>
      </c>
      <c r="M90" s="5">
        <v>14140</v>
      </c>
      <c r="N90" s="5">
        <v>25</v>
      </c>
      <c r="O90" s="5">
        <v>6</v>
      </c>
      <c r="P90" s="5">
        <v>0</v>
      </c>
      <c r="Q90" s="5">
        <v>476</v>
      </c>
      <c r="R90" s="5">
        <v>11</v>
      </c>
      <c r="S90" s="5">
        <v>335</v>
      </c>
      <c r="T90" s="3" t="str" cm="1">
        <f t="array" ref="T90">_xlfn.IFS(F90&lt;=10,"Duration &lt;= 10 secs",F90&lt;=30,"Duration between 10 to 30 secs",F90&gt;30,"Duration more than 30 secs")</f>
        <v>Duration &lt;= 10 secs</v>
      </c>
      <c r="U90" t="b">
        <f t="shared" si="7"/>
        <v>1</v>
      </c>
      <c r="V90" s="3">
        <f t="shared" si="8"/>
        <v>0</v>
      </c>
      <c r="W90" s="3">
        <f t="shared" si="9"/>
        <v>1.4975247524752475E-2</v>
      </c>
      <c r="X90" t="str">
        <f t="shared" si="10"/>
        <v>Sunday</v>
      </c>
    </row>
    <row r="91" spans="1:24" x14ac:dyDescent="0.3">
      <c r="A91" s="8">
        <v>1.80012076457721E+16</v>
      </c>
      <c r="B91" s="8">
        <v>1.78414445699532E+16</v>
      </c>
      <c r="C91" s="5" t="s">
        <v>20</v>
      </c>
      <c r="D91" s="5" t="s">
        <v>21</v>
      </c>
      <c r="E91" s="5" t="s">
        <v>193</v>
      </c>
      <c r="F91" s="5">
        <v>0</v>
      </c>
      <c r="G91" s="9">
        <v>45061</v>
      </c>
      <c r="H91" s="5" t="s">
        <v>195</v>
      </c>
      <c r="I91" s="5" t="s">
        <v>108</v>
      </c>
      <c r="J91" s="5"/>
      <c r="K91" s="5" t="s">
        <v>25</v>
      </c>
      <c r="L91" s="5">
        <v>29721</v>
      </c>
      <c r="M91" s="5">
        <v>21971</v>
      </c>
      <c r="N91" s="5">
        <v>84</v>
      </c>
      <c r="O91" s="5">
        <v>10</v>
      </c>
      <c r="P91" s="5">
        <v>0</v>
      </c>
      <c r="Q91" s="5">
        <v>634</v>
      </c>
      <c r="R91" s="5">
        <v>18</v>
      </c>
      <c r="S91" s="5">
        <v>305</v>
      </c>
      <c r="T91" s="3" t="str" cm="1">
        <f t="array" ref="T91">_xlfn.IFS(F91&lt;=10,"Duration &lt;= 10 secs",F91&lt;=30,"Duration between 10 to 30 secs",F91&gt;30,"Duration more than 30 secs")</f>
        <v>Duration &lt;= 10 secs</v>
      </c>
      <c r="U91" t="b">
        <f t="shared" si="7"/>
        <v>1</v>
      </c>
      <c r="V91" s="3">
        <f t="shared" si="8"/>
        <v>0</v>
      </c>
      <c r="W91" s="3">
        <f t="shared" si="9"/>
        <v>1.1845159528469346E-2</v>
      </c>
      <c r="X91" t="str">
        <f t="shared" si="10"/>
        <v>Monday</v>
      </c>
    </row>
    <row r="92" spans="1:24" x14ac:dyDescent="0.3">
      <c r="A92" s="8">
        <v>1.79797433782811E+16</v>
      </c>
      <c r="B92" s="8">
        <v>1.78414445699532E+16</v>
      </c>
      <c r="C92" s="5" t="s">
        <v>20</v>
      </c>
      <c r="D92" s="5" t="s">
        <v>21</v>
      </c>
      <c r="E92" s="5" t="s">
        <v>196</v>
      </c>
      <c r="F92" s="5">
        <v>7</v>
      </c>
      <c r="G92" s="9">
        <v>45062</v>
      </c>
      <c r="H92" s="5" t="s">
        <v>197</v>
      </c>
      <c r="I92" s="5" t="s">
        <v>24</v>
      </c>
      <c r="J92" s="5"/>
      <c r="K92" s="5" t="s">
        <v>25</v>
      </c>
      <c r="L92" s="5">
        <v>235457</v>
      </c>
      <c r="M92" s="5">
        <v>222616</v>
      </c>
      <c r="N92" s="5">
        <v>2738</v>
      </c>
      <c r="O92" s="5">
        <v>785</v>
      </c>
      <c r="P92" s="5">
        <v>118763</v>
      </c>
      <c r="Q92" s="5">
        <v>4572</v>
      </c>
      <c r="R92" s="5">
        <v>34</v>
      </c>
      <c r="S92" s="5">
        <v>9130</v>
      </c>
      <c r="T92" s="3" t="str" cm="1">
        <f t="array" ref="T92">_xlfn.IFS(F92&lt;=10,"Duration &lt;= 10 secs",F92&lt;=30,"Duration between 10 to 30 secs",F92&gt;30,"Duration more than 30 secs")</f>
        <v>Duration &lt;= 10 secs</v>
      </c>
      <c r="U92" t="b">
        <f t="shared" si="7"/>
        <v>1</v>
      </c>
      <c r="V92" s="3">
        <f t="shared" si="8"/>
        <v>0.5043935835417932</v>
      </c>
      <c r="W92" s="3">
        <f t="shared" si="9"/>
        <v>1.8500467172170913E-2</v>
      </c>
      <c r="X92" t="str">
        <f t="shared" si="10"/>
        <v>Tuesday</v>
      </c>
    </row>
    <row r="93" spans="1:24" x14ac:dyDescent="0.3">
      <c r="A93" s="8">
        <v>1.79874128330102E+16</v>
      </c>
      <c r="B93" s="8">
        <v>1.78414445699532E+16</v>
      </c>
      <c r="C93" s="5" t="s">
        <v>20</v>
      </c>
      <c r="D93" s="5" t="s">
        <v>21</v>
      </c>
      <c r="E93" s="5" t="s">
        <v>198</v>
      </c>
      <c r="F93" s="5">
        <v>67</v>
      </c>
      <c r="G93" s="9">
        <v>45063</v>
      </c>
      <c r="H93" s="5" t="s">
        <v>199</v>
      </c>
      <c r="I93" s="5" t="s">
        <v>24</v>
      </c>
      <c r="J93" s="5"/>
      <c r="K93" s="5" t="s">
        <v>25</v>
      </c>
      <c r="L93" s="5">
        <v>37495</v>
      </c>
      <c r="M93" s="5">
        <v>31810</v>
      </c>
      <c r="N93" s="5">
        <v>171</v>
      </c>
      <c r="O93" s="5">
        <v>20</v>
      </c>
      <c r="P93" s="5">
        <v>12931</v>
      </c>
      <c r="Q93" s="5">
        <v>845</v>
      </c>
      <c r="R93" s="5">
        <v>10</v>
      </c>
      <c r="S93" s="5">
        <v>569</v>
      </c>
      <c r="T93" s="3" t="str" cm="1">
        <f t="array" ref="T93">_xlfn.IFS(F93&lt;=10,"Duration &lt;= 10 secs",F93&lt;=30,"Duration between 10 to 30 secs",F93&gt;30,"Duration more than 30 secs")</f>
        <v>Duration more than 30 secs</v>
      </c>
      <c r="U93" t="b">
        <f t="shared" si="7"/>
        <v>1</v>
      </c>
      <c r="V93" s="3">
        <f t="shared" si="8"/>
        <v>0.3448726496866249</v>
      </c>
      <c r="W93" s="3">
        <f t="shared" si="9"/>
        <v>1.2535366237032379E-2</v>
      </c>
      <c r="X93" t="str">
        <f t="shared" si="10"/>
        <v>Wednesday</v>
      </c>
    </row>
    <row r="94" spans="1:24" x14ac:dyDescent="0.3">
      <c r="A94" s="8">
        <v>1.79655171804313E+16</v>
      </c>
      <c r="B94" s="8">
        <v>1.78414445699532E+16</v>
      </c>
      <c r="C94" s="5" t="s">
        <v>20</v>
      </c>
      <c r="D94" s="5" t="s">
        <v>21</v>
      </c>
      <c r="E94" s="5" t="s">
        <v>200</v>
      </c>
      <c r="F94" s="5">
        <v>22</v>
      </c>
      <c r="G94" s="9">
        <v>45064</v>
      </c>
      <c r="H94" s="5" t="s">
        <v>201</v>
      </c>
      <c r="I94" s="5" t="s">
        <v>24</v>
      </c>
      <c r="J94" s="5"/>
      <c r="K94" s="5" t="s">
        <v>25</v>
      </c>
      <c r="L94" s="5">
        <v>18857</v>
      </c>
      <c r="M94" s="5">
        <v>14860</v>
      </c>
      <c r="N94" s="5">
        <v>37</v>
      </c>
      <c r="O94" s="5">
        <v>20</v>
      </c>
      <c r="P94" s="5">
        <v>7908</v>
      </c>
      <c r="Q94" s="5">
        <v>454</v>
      </c>
      <c r="R94" s="5">
        <v>9</v>
      </c>
      <c r="S94" s="5">
        <v>247</v>
      </c>
      <c r="T94" s="3" t="str" cm="1">
        <f t="array" ref="T94">_xlfn.IFS(F94&lt;=10,"Duration &lt;= 10 secs",F94&lt;=30,"Duration between 10 to 30 secs",F94&gt;30,"Duration more than 30 secs")</f>
        <v>Duration between 10 to 30 secs</v>
      </c>
      <c r="U94" t="b">
        <f t="shared" si="7"/>
        <v>1</v>
      </c>
      <c r="V94" s="3">
        <f t="shared" si="8"/>
        <v>0.41936681338494991</v>
      </c>
      <c r="W94" s="3">
        <f t="shared" si="9"/>
        <v>1.2567294751009421E-2</v>
      </c>
      <c r="X94" t="str">
        <f t="shared" si="10"/>
        <v>Thursday</v>
      </c>
    </row>
    <row r="95" spans="1:24" x14ac:dyDescent="0.3">
      <c r="A95" s="8">
        <v>1.79583591983711E+16</v>
      </c>
      <c r="B95" s="8">
        <v>1.78414445699532E+16</v>
      </c>
      <c r="C95" s="5" t="s">
        <v>20</v>
      </c>
      <c r="D95" s="5" t="s">
        <v>21</v>
      </c>
      <c r="E95" s="5" t="s">
        <v>202</v>
      </c>
      <c r="F95" s="5">
        <v>6</v>
      </c>
      <c r="G95" s="9">
        <v>45065</v>
      </c>
      <c r="H95" s="5" t="s">
        <v>203</v>
      </c>
      <c r="I95" s="5" t="s">
        <v>24</v>
      </c>
      <c r="J95" s="5"/>
      <c r="K95" s="5" t="s">
        <v>25</v>
      </c>
      <c r="L95" s="5">
        <v>44978</v>
      </c>
      <c r="M95" s="5">
        <v>36897</v>
      </c>
      <c r="N95" s="5">
        <v>408</v>
      </c>
      <c r="O95" s="5">
        <v>63</v>
      </c>
      <c r="P95" s="5">
        <v>20908</v>
      </c>
      <c r="Q95" s="5">
        <v>1439</v>
      </c>
      <c r="R95" s="5">
        <v>23</v>
      </c>
      <c r="S95" s="5">
        <v>2183</v>
      </c>
      <c r="T95" s="3" t="str" cm="1">
        <f t="array" ref="T95">_xlfn.IFS(F95&lt;=10,"Duration &lt;= 10 secs",F95&lt;=30,"Duration between 10 to 30 secs",F95&gt;30,"Duration more than 30 secs")</f>
        <v>Duration &lt;= 10 secs</v>
      </c>
      <c r="U95" t="b">
        <f t="shared" si="7"/>
        <v>1</v>
      </c>
      <c r="V95" s="3">
        <f t="shared" si="8"/>
        <v>0.46484948196896259</v>
      </c>
      <c r="W95" s="3">
        <f t="shared" si="9"/>
        <v>2.7461582242458739E-2</v>
      </c>
      <c r="X95" t="str">
        <f t="shared" si="10"/>
        <v>Friday</v>
      </c>
    </row>
    <row r="96" spans="1:24" x14ac:dyDescent="0.3">
      <c r="A96" s="8">
        <v>1.79756046234929E+16</v>
      </c>
      <c r="B96" s="8">
        <v>1.78414445699532E+16</v>
      </c>
      <c r="C96" s="5" t="s">
        <v>20</v>
      </c>
      <c r="D96" s="5" t="s">
        <v>21</v>
      </c>
      <c r="E96" s="5" t="s">
        <v>204</v>
      </c>
      <c r="F96" s="5">
        <v>7</v>
      </c>
      <c r="G96" s="9">
        <v>45066</v>
      </c>
      <c r="H96" s="5" t="s">
        <v>205</v>
      </c>
      <c r="I96" s="5" t="s">
        <v>24</v>
      </c>
      <c r="J96" s="5"/>
      <c r="K96" s="5" t="s">
        <v>25</v>
      </c>
      <c r="L96" s="5">
        <v>58896</v>
      </c>
      <c r="M96" s="5">
        <v>54622</v>
      </c>
      <c r="N96" s="5">
        <v>495</v>
      </c>
      <c r="O96" s="5">
        <v>146</v>
      </c>
      <c r="P96" s="5">
        <v>26162</v>
      </c>
      <c r="Q96" s="5">
        <v>2169</v>
      </c>
      <c r="R96" s="5">
        <v>20</v>
      </c>
      <c r="S96" s="5">
        <v>2221</v>
      </c>
      <c r="T96" s="3" t="str" cm="1">
        <f t="array" ref="T96">_xlfn.IFS(F96&lt;=10,"Duration &lt;= 10 secs",F96&lt;=30,"Duration between 10 to 30 secs",F96&gt;30,"Duration more than 30 secs")</f>
        <v>Duration &lt;= 10 secs</v>
      </c>
      <c r="U96" t="b">
        <f t="shared" si="7"/>
        <v>1</v>
      </c>
      <c r="V96" s="3">
        <f t="shared" si="8"/>
        <v>0.44420673729964683</v>
      </c>
      <c r="W96" s="3">
        <f t="shared" si="9"/>
        <v>2.2449745523781626E-2</v>
      </c>
      <c r="X96" t="str">
        <f t="shared" si="10"/>
        <v>Saturday</v>
      </c>
    </row>
    <row r="97" spans="1:24" x14ac:dyDescent="0.3">
      <c r="A97" s="8">
        <v>1.78676746709225E+16</v>
      </c>
      <c r="B97" s="8">
        <v>1.78414445699532E+16</v>
      </c>
      <c r="C97" s="5" t="s">
        <v>20</v>
      </c>
      <c r="D97" s="5" t="s">
        <v>21</v>
      </c>
      <c r="E97" s="5" t="s">
        <v>206</v>
      </c>
      <c r="F97" s="5">
        <v>5</v>
      </c>
      <c r="G97" s="9">
        <v>45067</v>
      </c>
      <c r="H97" s="5" t="s">
        <v>207</v>
      </c>
      <c r="I97" s="5" t="s">
        <v>24</v>
      </c>
      <c r="J97" s="5"/>
      <c r="K97" s="5" t="s">
        <v>25</v>
      </c>
      <c r="L97" s="5">
        <v>215716</v>
      </c>
      <c r="M97" s="5">
        <v>198619</v>
      </c>
      <c r="N97" s="5">
        <v>3197</v>
      </c>
      <c r="O97" s="5">
        <v>885</v>
      </c>
      <c r="P97" s="5">
        <v>106437</v>
      </c>
      <c r="Q97" s="5">
        <v>5463</v>
      </c>
      <c r="R97" s="5">
        <v>67</v>
      </c>
      <c r="S97" s="5">
        <v>7795</v>
      </c>
      <c r="T97" s="3" t="str" cm="1">
        <f t="array" ref="T97">_xlfn.IFS(F97&lt;=10,"Duration &lt;= 10 secs",F97&lt;=30,"Duration between 10 to 30 secs",F97&gt;30,"Duration more than 30 secs")</f>
        <v>Duration &lt;= 10 secs</v>
      </c>
      <c r="U97" t="b">
        <f t="shared" si="7"/>
        <v>1</v>
      </c>
      <c r="V97" s="3">
        <f t="shared" si="8"/>
        <v>0.49341263513137645</v>
      </c>
      <c r="W97" s="3">
        <f t="shared" si="9"/>
        <v>2.0796097050131156E-2</v>
      </c>
      <c r="X97" t="str">
        <f t="shared" si="10"/>
        <v>Sunday</v>
      </c>
    </row>
    <row r="98" spans="1:24" x14ac:dyDescent="0.3">
      <c r="A98" s="8">
        <v>1.7978083055325E+16</v>
      </c>
      <c r="B98" s="8">
        <v>1.78414445699532E+16</v>
      </c>
      <c r="C98" s="5" t="s">
        <v>20</v>
      </c>
      <c r="D98" s="5" t="s">
        <v>21</v>
      </c>
      <c r="E98" s="5" t="s">
        <v>208</v>
      </c>
      <c r="F98" s="5">
        <v>38</v>
      </c>
      <c r="G98" s="9">
        <v>45068</v>
      </c>
      <c r="H98" s="5" t="s">
        <v>209</v>
      </c>
      <c r="I98" s="5" t="s">
        <v>24</v>
      </c>
      <c r="J98" s="5"/>
      <c r="K98" s="5" t="s">
        <v>25</v>
      </c>
      <c r="L98" s="5">
        <v>20558</v>
      </c>
      <c r="M98" s="5">
        <v>16716</v>
      </c>
      <c r="N98" s="5">
        <v>23</v>
      </c>
      <c r="O98" s="5">
        <v>5</v>
      </c>
      <c r="P98" s="5">
        <v>8412</v>
      </c>
      <c r="Q98" s="5">
        <v>365</v>
      </c>
      <c r="R98" s="5">
        <v>0</v>
      </c>
      <c r="S98" s="5">
        <v>72</v>
      </c>
      <c r="T98" s="3" t="str" cm="1">
        <f t="array" ref="T98">_xlfn.IFS(F98&lt;=10,"Duration &lt;= 10 secs",F98&lt;=30,"Duration between 10 to 30 secs",F98&gt;30,"Duration more than 30 secs")</f>
        <v>Duration more than 30 secs</v>
      </c>
      <c r="U98" t="b">
        <f t="shared" ref="U98:U129" si="11">IF(P98&lt;L98, TRUE,FALSE)</f>
        <v>1</v>
      </c>
      <c r="V98" s="3">
        <f t="shared" ref="V98:V129" si="12">P98/L98</f>
        <v>0.40918377274053896</v>
      </c>
      <c r="W98" s="3">
        <f t="shared" ref="W98:W129" si="13">AVERAGE(N98/M98,Q98/M98,R98/M98,S98/M98)</f>
        <v>6.8796362766212014E-3</v>
      </c>
      <c r="X98" t="str">
        <f t="shared" si="10"/>
        <v>Monday</v>
      </c>
    </row>
    <row r="99" spans="1:24" x14ac:dyDescent="0.3">
      <c r="A99" s="8">
        <v>1.79809644531828E+16</v>
      </c>
      <c r="B99" s="8">
        <v>1.78414445699532E+16</v>
      </c>
      <c r="C99" s="5" t="s">
        <v>20</v>
      </c>
      <c r="D99" s="5" t="s">
        <v>21</v>
      </c>
      <c r="E99" s="5" t="s">
        <v>210</v>
      </c>
      <c r="F99" s="5">
        <v>0</v>
      </c>
      <c r="G99" s="9">
        <v>45069</v>
      </c>
      <c r="H99" s="5" t="s">
        <v>211</v>
      </c>
      <c r="I99" s="5" t="s">
        <v>138</v>
      </c>
      <c r="J99" s="5"/>
      <c r="K99" s="5" t="s">
        <v>25</v>
      </c>
      <c r="L99" s="5">
        <v>114270</v>
      </c>
      <c r="M99" s="5">
        <v>101814</v>
      </c>
      <c r="N99" s="5">
        <v>688</v>
      </c>
      <c r="O99" s="5">
        <v>420</v>
      </c>
      <c r="P99" s="5">
        <v>0</v>
      </c>
      <c r="Q99" s="5">
        <v>3348</v>
      </c>
      <c r="R99" s="5">
        <v>47</v>
      </c>
      <c r="S99" s="5">
        <v>4562</v>
      </c>
      <c r="T99" s="3" t="str" cm="1">
        <f t="array" ref="T99">_xlfn.IFS(F99&lt;=10,"Duration &lt;= 10 secs",F99&lt;=30,"Duration between 10 to 30 secs",F99&gt;30,"Duration more than 30 secs")</f>
        <v>Duration &lt;= 10 secs</v>
      </c>
      <c r="U99" t="b">
        <f t="shared" si="11"/>
        <v>1</v>
      </c>
      <c r="V99" s="3">
        <f t="shared" si="12"/>
        <v>0</v>
      </c>
      <c r="W99" s="3">
        <f t="shared" si="13"/>
        <v>2.1227434341053293E-2</v>
      </c>
      <c r="X99" t="str">
        <f t="shared" si="10"/>
        <v>Tuesday</v>
      </c>
    </row>
    <row r="100" spans="1:24" x14ac:dyDescent="0.3">
      <c r="A100" s="8">
        <v>1.79761607480998E+16</v>
      </c>
      <c r="B100" s="8">
        <v>1.78414445699532E+16</v>
      </c>
      <c r="C100" s="5" t="s">
        <v>20</v>
      </c>
      <c r="D100" s="5" t="s">
        <v>21</v>
      </c>
      <c r="E100" s="5" t="s">
        <v>212</v>
      </c>
      <c r="F100" s="5">
        <v>0</v>
      </c>
      <c r="G100" s="9">
        <v>45070</v>
      </c>
      <c r="H100" s="5" t="s">
        <v>213</v>
      </c>
      <c r="I100" s="5" t="s">
        <v>108</v>
      </c>
      <c r="J100" s="5"/>
      <c r="K100" s="5" t="s">
        <v>25</v>
      </c>
      <c r="L100" s="5">
        <v>31451</v>
      </c>
      <c r="M100" s="5">
        <v>23155</v>
      </c>
      <c r="N100" s="5">
        <v>95</v>
      </c>
      <c r="O100" s="5">
        <v>8</v>
      </c>
      <c r="P100" s="5">
        <v>0</v>
      </c>
      <c r="Q100" s="5">
        <v>919</v>
      </c>
      <c r="R100" s="5">
        <v>23</v>
      </c>
      <c r="S100" s="5">
        <v>780</v>
      </c>
      <c r="T100" s="3" t="str" cm="1">
        <f t="array" ref="T100">_xlfn.IFS(F100&lt;=10,"Duration &lt;= 10 secs",F100&lt;=30,"Duration between 10 to 30 secs",F100&gt;30,"Duration more than 30 secs")</f>
        <v>Duration &lt;= 10 secs</v>
      </c>
      <c r="U100" t="b">
        <f t="shared" si="11"/>
        <v>1</v>
      </c>
      <c r="V100" s="3">
        <f t="shared" si="12"/>
        <v>0</v>
      </c>
      <c r="W100" s="3">
        <f t="shared" si="13"/>
        <v>1.9617793133232565E-2</v>
      </c>
      <c r="X100" t="str">
        <f t="shared" si="10"/>
        <v>Wednesday</v>
      </c>
    </row>
    <row r="101" spans="1:24" x14ac:dyDescent="0.3">
      <c r="A101" s="8">
        <v>1.78798784368608E+16</v>
      </c>
      <c r="B101" s="8">
        <v>1.78414445699532E+16</v>
      </c>
      <c r="C101" s="5" t="s">
        <v>20</v>
      </c>
      <c r="D101" s="5" t="s">
        <v>21</v>
      </c>
      <c r="E101" s="5" t="s">
        <v>214</v>
      </c>
      <c r="F101" s="5">
        <v>0</v>
      </c>
      <c r="G101" s="9">
        <v>45071</v>
      </c>
      <c r="H101" s="5" t="s">
        <v>215</v>
      </c>
      <c r="I101" s="5" t="s">
        <v>108</v>
      </c>
      <c r="J101" s="5"/>
      <c r="K101" s="5" t="s">
        <v>25</v>
      </c>
      <c r="L101" s="5">
        <v>28203</v>
      </c>
      <c r="M101" s="5">
        <v>21589</v>
      </c>
      <c r="N101" s="5">
        <v>4</v>
      </c>
      <c r="O101" s="5">
        <v>8</v>
      </c>
      <c r="P101" s="5">
        <v>0</v>
      </c>
      <c r="Q101" s="5">
        <v>2441</v>
      </c>
      <c r="R101" s="5">
        <v>16</v>
      </c>
      <c r="S101" s="5">
        <v>16</v>
      </c>
      <c r="T101" s="3" t="str" cm="1">
        <f t="array" ref="T101">_xlfn.IFS(F101&lt;=10,"Duration &lt;= 10 secs",F101&lt;=30,"Duration between 10 to 30 secs",F101&gt;30,"Duration more than 30 secs")</f>
        <v>Duration &lt;= 10 secs</v>
      </c>
      <c r="U101" t="b">
        <f t="shared" si="11"/>
        <v>1</v>
      </c>
      <c r="V101" s="3">
        <f t="shared" si="12"/>
        <v>0</v>
      </c>
      <c r="W101" s="3">
        <f t="shared" si="13"/>
        <v>2.8683588864699613E-2</v>
      </c>
      <c r="X101" t="str">
        <f t="shared" si="10"/>
        <v>Thursday</v>
      </c>
    </row>
    <row r="102" spans="1:24" x14ac:dyDescent="0.3">
      <c r="A102" s="8">
        <v>1.79902481538718E+16</v>
      </c>
      <c r="B102" s="8">
        <v>1.78414445699532E+16</v>
      </c>
      <c r="C102" s="5" t="s">
        <v>20</v>
      </c>
      <c r="D102" s="5" t="s">
        <v>21</v>
      </c>
      <c r="E102" s="5" t="s">
        <v>216</v>
      </c>
      <c r="F102" s="5">
        <v>8</v>
      </c>
      <c r="G102" s="9">
        <v>45072</v>
      </c>
      <c r="H102" s="5" t="s">
        <v>217</v>
      </c>
      <c r="I102" s="5" t="s">
        <v>24</v>
      </c>
      <c r="J102" s="5"/>
      <c r="K102" s="5" t="s">
        <v>25</v>
      </c>
      <c r="L102" s="5">
        <v>106159</v>
      </c>
      <c r="M102" s="5">
        <v>103176</v>
      </c>
      <c r="N102" s="5">
        <v>755</v>
      </c>
      <c r="O102" s="5">
        <v>550</v>
      </c>
      <c r="P102" s="5">
        <v>54003</v>
      </c>
      <c r="Q102" s="5">
        <v>2932</v>
      </c>
      <c r="R102" s="5">
        <v>948</v>
      </c>
      <c r="S102" s="5">
        <v>3220</v>
      </c>
      <c r="T102" s="3" t="str" cm="1">
        <f t="array" ref="T102">_xlfn.IFS(F102&lt;=10,"Duration &lt;= 10 secs",F102&lt;=30,"Duration between 10 to 30 secs",F102&gt;30,"Duration more than 30 secs")</f>
        <v>Duration &lt;= 10 secs</v>
      </c>
      <c r="U102" t="b">
        <f t="shared" si="11"/>
        <v>1</v>
      </c>
      <c r="V102" s="3">
        <f t="shared" si="12"/>
        <v>0.50869921532795148</v>
      </c>
      <c r="W102" s="3">
        <f t="shared" si="13"/>
        <v>1.903301155307436E-2</v>
      </c>
      <c r="X102" t="str">
        <f t="shared" si="10"/>
        <v>Friday</v>
      </c>
    </row>
    <row r="103" spans="1:24" x14ac:dyDescent="0.3">
      <c r="A103" s="8">
        <v>1.8092925247331E+16</v>
      </c>
      <c r="B103" s="8">
        <v>1.78414445699532E+16</v>
      </c>
      <c r="C103" s="5" t="s">
        <v>20</v>
      </c>
      <c r="D103" s="5" t="s">
        <v>21</v>
      </c>
      <c r="E103" s="5" t="s">
        <v>218</v>
      </c>
      <c r="F103" s="5">
        <v>8</v>
      </c>
      <c r="G103" s="9">
        <v>45073</v>
      </c>
      <c r="H103" s="5" t="s">
        <v>219</v>
      </c>
      <c r="I103" s="5" t="s">
        <v>24</v>
      </c>
      <c r="J103" s="5"/>
      <c r="K103" s="5" t="s">
        <v>25</v>
      </c>
      <c r="L103" s="5">
        <v>35231</v>
      </c>
      <c r="M103" s="5">
        <v>31142</v>
      </c>
      <c r="N103" s="5">
        <v>74</v>
      </c>
      <c r="O103" s="5">
        <v>22</v>
      </c>
      <c r="P103" s="5">
        <v>16704</v>
      </c>
      <c r="Q103" s="5">
        <v>1190</v>
      </c>
      <c r="R103" s="5">
        <v>20</v>
      </c>
      <c r="S103" s="5">
        <v>744</v>
      </c>
      <c r="T103" s="3" t="str" cm="1">
        <f t="array" ref="T103">_xlfn.IFS(F103&lt;=10,"Duration &lt;= 10 secs",F103&lt;=30,"Duration between 10 to 30 secs",F103&gt;30,"Duration more than 30 secs")</f>
        <v>Duration &lt;= 10 secs</v>
      </c>
      <c r="U103" t="b">
        <f t="shared" si="11"/>
        <v>1</v>
      </c>
      <c r="V103" s="3">
        <f t="shared" si="12"/>
        <v>0.47412789872555422</v>
      </c>
      <c r="W103" s="3">
        <f t="shared" si="13"/>
        <v>1.628026459443838E-2</v>
      </c>
      <c r="X103" t="str">
        <f t="shared" si="10"/>
        <v>Saturday</v>
      </c>
    </row>
    <row r="104" spans="1:24" x14ac:dyDescent="0.3">
      <c r="A104" s="8">
        <v>1.79985933588855E+16</v>
      </c>
      <c r="B104" s="8">
        <v>1.78414445699532E+16</v>
      </c>
      <c r="C104" s="5" t="s">
        <v>20</v>
      </c>
      <c r="D104" s="5" t="s">
        <v>21</v>
      </c>
      <c r="E104" s="5" t="s">
        <v>220</v>
      </c>
      <c r="F104" s="5">
        <v>0</v>
      </c>
      <c r="G104" s="9">
        <v>45074</v>
      </c>
      <c r="H104" s="5" t="s">
        <v>221</v>
      </c>
      <c r="I104" s="5" t="s">
        <v>138</v>
      </c>
      <c r="J104" s="5"/>
      <c r="K104" s="5" t="s">
        <v>25</v>
      </c>
      <c r="L104" s="5">
        <v>32891</v>
      </c>
      <c r="M104" s="5">
        <v>30407</v>
      </c>
      <c r="N104" s="5">
        <v>6</v>
      </c>
      <c r="O104" s="5">
        <v>3</v>
      </c>
      <c r="P104" s="5">
        <v>0</v>
      </c>
      <c r="Q104" s="5">
        <v>1556</v>
      </c>
      <c r="R104" s="5">
        <v>25</v>
      </c>
      <c r="S104" s="5">
        <v>56</v>
      </c>
      <c r="T104" s="3" t="str" cm="1">
        <f t="array" ref="T104">_xlfn.IFS(F104&lt;=10,"Duration &lt;= 10 secs",F104&lt;=30,"Duration between 10 to 30 secs",F104&gt;30,"Duration more than 30 secs")</f>
        <v>Duration &lt;= 10 secs</v>
      </c>
      <c r="U104" t="b">
        <f t="shared" si="11"/>
        <v>1</v>
      </c>
      <c r="V104" s="3">
        <f t="shared" si="12"/>
        <v>0</v>
      </c>
      <c r="W104" s="3">
        <f t="shared" si="13"/>
        <v>1.3508402670437727E-2</v>
      </c>
      <c r="X104" t="str">
        <f t="shared" si="10"/>
        <v>Sunday</v>
      </c>
    </row>
    <row r="105" spans="1:24" x14ac:dyDescent="0.3">
      <c r="A105" s="8">
        <v>1.79726155431699E+16</v>
      </c>
      <c r="B105" s="8">
        <v>1.78414445699532E+16</v>
      </c>
      <c r="C105" s="5" t="s">
        <v>20</v>
      </c>
      <c r="D105" s="5" t="s">
        <v>21</v>
      </c>
      <c r="E105" s="5" t="s">
        <v>222</v>
      </c>
      <c r="F105" s="5">
        <v>0</v>
      </c>
      <c r="G105" s="9">
        <v>45075</v>
      </c>
      <c r="H105" s="5" t="s">
        <v>223</v>
      </c>
      <c r="I105" s="5" t="s">
        <v>138</v>
      </c>
      <c r="J105" s="5"/>
      <c r="K105" s="5" t="s">
        <v>25</v>
      </c>
      <c r="L105" s="5">
        <v>19294</v>
      </c>
      <c r="M105" s="5">
        <v>17107</v>
      </c>
      <c r="N105" s="5">
        <v>12</v>
      </c>
      <c r="O105" s="5">
        <v>3</v>
      </c>
      <c r="P105" s="5">
        <v>0</v>
      </c>
      <c r="Q105" s="5">
        <v>551</v>
      </c>
      <c r="R105" s="5">
        <v>6</v>
      </c>
      <c r="S105" s="5">
        <v>159</v>
      </c>
      <c r="T105" s="3" t="str" cm="1">
        <f t="array" ref="T105">_xlfn.IFS(F105&lt;=10,"Duration &lt;= 10 secs",F105&lt;=30,"Duration between 10 to 30 secs",F105&gt;30,"Duration more than 30 secs")</f>
        <v>Duration &lt;= 10 secs</v>
      </c>
      <c r="U105" t="b">
        <f t="shared" si="11"/>
        <v>1</v>
      </c>
      <c r="V105" s="3">
        <f t="shared" si="12"/>
        <v>0</v>
      </c>
      <c r="W105" s="3">
        <f t="shared" si="13"/>
        <v>1.0638919740457123E-2</v>
      </c>
      <c r="X105" t="str">
        <f t="shared" si="10"/>
        <v>Monday</v>
      </c>
    </row>
    <row r="106" spans="1:24" x14ac:dyDescent="0.3">
      <c r="A106" s="8">
        <v>1.8123731191306E+16</v>
      </c>
      <c r="B106" s="8">
        <v>1.78414445699532E+16</v>
      </c>
      <c r="C106" s="5" t="s">
        <v>20</v>
      </c>
      <c r="D106" s="5" t="s">
        <v>21</v>
      </c>
      <c r="E106" s="5" t="s">
        <v>224</v>
      </c>
      <c r="F106" s="5">
        <v>5</v>
      </c>
      <c r="G106" s="9">
        <v>45076</v>
      </c>
      <c r="H106" s="5" t="s">
        <v>225</v>
      </c>
      <c r="I106" s="5" t="s">
        <v>24</v>
      </c>
      <c r="J106" s="5"/>
      <c r="K106" s="5" t="s">
        <v>25</v>
      </c>
      <c r="L106" s="5">
        <v>70127</v>
      </c>
      <c r="M106" s="5">
        <v>66797</v>
      </c>
      <c r="N106" s="5">
        <v>571</v>
      </c>
      <c r="O106" s="5">
        <v>172</v>
      </c>
      <c r="P106" s="5">
        <v>34899</v>
      </c>
      <c r="Q106" s="5">
        <v>2065</v>
      </c>
      <c r="R106" s="5">
        <v>34</v>
      </c>
      <c r="S106" s="5">
        <v>2002</v>
      </c>
      <c r="T106" s="3" t="str" cm="1">
        <f t="array" ref="T106">_xlfn.IFS(F106&lt;=10,"Duration &lt;= 10 secs",F106&lt;=30,"Duration between 10 to 30 secs",F106&gt;30,"Duration more than 30 secs")</f>
        <v>Duration &lt;= 10 secs</v>
      </c>
      <c r="U106" t="b">
        <f t="shared" si="11"/>
        <v>1</v>
      </c>
      <c r="V106" s="3">
        <f t="shared" si="12"/>
        <v>0.49765425585010054</v>
      </c>
      <c r="W106" s="3">
        <f t="shared" si="13"/>
        <v>1.7485815231222959E-2</v>
      </c>
      <c r="X106" t="str">
        <f t="shared" si="10"/>
        <v>Tuesday</v>
      </c>
    </row>
    <row r="107" spans="1:24" x14ac:dyDescent="0.3">
      <c r="A107" s="8">
        <v>1.81910603502711E+16</v>
      </c>
      <c r="B107" s="8">
        <v>1.78414445699532E+16</v>
      </c>
      <c r="C107" s="5" t="s">
        <v>20</v>
      </c>
      <c r="D107" s="5" t="s">
        <v>21</v>
      </c>
      <c r="E107" s="5" t="s">
        <v>226</v>
      </c>
      <c r="F107" s="5">
        <v>7</v>
      </c>
      <c r="G107" s="9">
        <v>45077</v>
      </c>
      <c r="H107" s="5" t="s">
        <v>227</v>
      </c>
      <c r="I107" s="5" t="s">
        <v>24</v>
      </c>
      <c r="J107" s="5"/>
      <c r="K107" s="5" t="s">
        <v>25</v>
      </c>
      <c r="L107" s="5">
        <v>32666</v>
      </c>
      <c r="M107" s="5">
        <v>30921</v>
      </c>
      <c r="N107" s="5">
        <v>335</v>
      </c>
      <c r="O107" s="5">
        <v>100</v>
      </c>
      <c r="P107" s="5">
        <v>15988</v>
      </c>
      <c r="Q107" s="5">
        <v>872</v>
      </c>
      <c r="R107" s="5">
        <v>6</v>
      </c>
      <c r="S107" s="5">
        <v>921</v>
      </c>
      <c r="T107" s="3" t="str" cm="1">
        <f t="array" ref="T107">_xlfn.IFS(F107&lt;=10,"Duration &lt;= 10 secs",F107&lt;=30,"Duration between 10 to 30 secs",F107&gt;30,"Duration more than 30 secs")</f>
        <v>Duration &lt;= 10 secs</v>
      </c>
      <c r="U107" t="b">
        <f t="shared" si="11"/>
        <v>1</v>
      </c>
      <c r="V107" s="3">
        <f t="shared" si="12"/>
        <v>0.48943855997061164</v>
      </c>
      <c r="W107" s="3">
        <f t="shared" si="13"/>
        <v>1.7253646389185341E-2</v>
      </c>
      <c r="X107" t="str">
        <f t="shared" si="10"/>
        <v>Wednesday</v>
      </c>
    </row>
    <row r="108" spans="1:24" x14ac:dyDescent="0.3">
      <c r="A108" s="8">
        <v>1.79662871811988E+16</v>
      </c>
      <c r="B108" s="8">
        <v>1.78414445699532E+16</v>
      </c>
      <c r="C108" s="5" t="s">
        <v>20</v>
      </c>
      <c r="D108" s="5" t="s">
        <v>21</v>
      </c>
      <c r="E108" s="5" t="s">
        <v>111</v>
      </c>
      <c r="F108" s="5">
        <v>0</v>
      </c>
      <c r="G108" s="9">
        <v>45080</v>
      </c>
      <c r="H108" s="5" t="s">
        <v>112</v>
      </c>
      <c r="I108" s="5" t="s">
        <v>108</v>
      </c>
      <c r="J108" s="5"/>
      <c r="K108" s="5" t="s">
        <v>25</v>
      </c>
      <c r="L108" s="5">
        <v>22375</v>
      </c>
      <c r="M108" s="5">
        <v>16381</v>
      </c>
      <c r="N108" s="5">
        <v>31</v>
      </c>
      <c r="O108" s="5">
        <v>4</v>
      </c>
      <c r="P108" s="5">
        <v>0</v>
      </c>
      <c r="Q108" s="5">
        <v>677</v>
      </c>
      <c r="R108" s="5">
        <v>12</v>
      </c>
      <c r="S108" s="5">
        <v>451</v>
      </c>
      <c r="T108" s="3" t="str" cm="1">
        <f t="array" ref="T108">_xlfn.IFS(F108&lt;=10,"Duration &lt;= 10 secs",F108&lt;=30,"Duration between 10 to 30 secs",F108&gt;30,"Duration more than 30 secs")</f>
        <v>Duration &lt;= 10 secs</v>
      </c>
      <c r="U108" t="b">
        <f t="shared" si="11"/>
        <v>1</v>
      </c>
      <c r="V108" s="3">
        <f t="shared" si="12"/>
        <v>0</v>
      </c>
      <c r="W108" s="3">
        <f t="shared" si="13"/>
        <v>1.787131432757463E-2</v>
      </c>
      <c r="X108" t="str">
        <f t="shared" si="10"/>
        <v>Saturday</v>
      </c>
    </row>
    <row r="109" spans="1:24" x14ac:dyDescent="0.3">
      <c r="A109" s="8">
        <v>1.82562266561986E+16</v>
      </c>
      <c r="B109" s="8">
        <v>1.78414445699532E+16</v>
      </c>
      <c r="C109" s="5" t="s">
        <v>20</v>
      </c>
      <c r="D109" s="5" t="s">
        <v>21</v>
      </c>
      <c r="E109" s="5" t="s">
        <v>179</v>
      </c>
      <c r="F109" s="5">
        <v>27</v>
      </c>
      <c r="G109" s="9">
        <v>45082</v>
      </c>
      <c r="H109" s="5" t="s">
        <v>180</v>
      </c>
      <c r="I109" s="5" t="s">
        <v>24</v>
      </c>
      <c r="J109" s="5"/>
      <c r="K109" s="5" t="s">
        <v>25</v>
      </c>
      <c r="L109" s="5">
        <v>20187</v>
      </c>
      <c r="M109" s="5">
        <v>15443</v>
      </c>
      <c r="N109" s="5">
        <v>55</v>
      </c>
      <c r="O109" s="5">
        <v>6</v>
      </c>
      <c r="P109" s="5">
        <v>6584</v>
      </c>
      <c r="Q109" s="5">
        <v>588</v>
      </c>
      <c r="R109" s="5">
        <v>17</v>
      </c>
      <c r="S109" s="5">
        <v>51</v>
      </c>
      <c r="T109" s="3" t="str" cm="1">
        <f t="array" ref="T109">_xlfn.IFS(F109&lt;=10,"Duration &lt;= 10 secs",F109&lt;=30,"Duration between 10 to 30 secs",F109&gt;30,"Duration more than 30 secs")</f>
        <v>Duration between 10 to 30 secs</v>
      </c>
      <c r="U109" t="b">
        <f t="shared" si="11"/>
        <v>1</v>
      </c>
      <c r="V109" s="3">
        <f t="shared" si="12"/>
        <v>0.3261504928914648</v>
      </c>
      <c r="W109" s="3">
        <f t="shared" si="13"/>
        <v>1.1510069287055624E-2</v>
      </c>
      <c r="X109" t="str">
        <f t="shared" si="10"/>
        <v>Monday</v>
      </c>
    </row>
    <row r="110" spans="1:24" x14ac:dyDescent="0.3">
      <c r="A110" s="8">
        <v>1.79849402301746E+16</v>
      </c>
      <c r="B110" s="8">
        <v>1.78414445699532E+16</v>
      </c>
      <c r="C110" s="5" t="s">
        <v>20</v>
      </c>
      <c r="D110" s="5" t="s">
        <v>21</v>
      </c>
      <c r="E110" s="5" t="s">
        <v>236</v>
      </c>
      <c r="F110" s="5">
        <v>90</v>
      </c>
      <c r="G110" s="9">
        <v>45083</v>
      </c>
      <c r="H110" s="5" t="s">
        <v>237</v>
      </c>
      <c r="I110" s="5" t="s">
        <v>24</v>
      </c>
      <c r="J110" s="5"/>
      <c r="K110" s="5" t="s">
        <v>25</v>
      </c>
      <c r="L110" s="5">
        <v>44986</v>
      </c>
      <c r="M110" s="5">
        <v>37018</v>
      </c>
      <c r="N110" s="5">
        <v>285</v>
      </c>
      <c r="O110" s="5">
        <v>114</v>
      </c>
      <c r="P110" s="5">
        <v>18953</v>
      </c>
      <c r="Q110" s="5">
        <v>2406</v>
      </c>
      <c r="R110" s="5">
        <v>95</v>
      </c>
      <c r="S110" s="5">
        <v>1465</v>
      </c>
      <c r="T110" s="3" t="str" cm="1">
        <f t="array" ref="T110">_xlfn.IFS(F110&lt;=10,"Duration &lt;= 10 secs",F110&lt;=30,"Duration between 10 to 30 secs",F110&gt;30,"Duration more than 30 secs")</f>
        <v>Duration more than 30 secs</v>
      </c>
      <c r="U110" t="b">
        <f t="shared" si="11"/>
        <v>1</v>
      </c>
      <c r="V110" s="3">
        <f t="shared" si="12"/>
        <v>0.4213088516427333</v>
      </c>
      <c r="W110" s="3">
        <f t="shared" si="13"/>
        <v>2.8709006429304663E-2</v>
      </c>
      <c r="X110" t="str">
        <f t="shared" si="10"/>
        <v>Tuesday</v>
      </c>
    </row>
    <row r="111" spans="1:24" x14ac:dyDescent="0.3">
      <c r="A111" s="8">
        <v>1.79147839647741E+16</v>
      </c>
      <c r="B111" s="8">
        <v>1.78414445699532E+16</v>
      </c>
      <c r="C111" s="5" t="s">
        <v>20</v>
      </c>
      <c r="D111" s="5" t="s">
        <v>21</v>
      </c>
      <c r="E111" s="5" t="s">
        <v>270</v>
      </c>
      <c r="F111" s="5">
        <v>0</v>
      </c>
      <c r="G111" s="9">
        <v>45084</v>
      </c>
      <c r="H111" s="5" t="s">
        <v>271</v>
      </c>
      <c r="I111" s="5" t="s">
        <v>138</v>
      </c>
      <c r="J111" s="5"/>
      <c r="K111" s="5" t="s">
        <v>25</v>
      </c>
      <c r="L111" s="5">
        <v>36438</v>
      </c>
      <c r="M111" s="5">
        <v>33150</v>
      </c>
      <c r="N111" s="5">
        <v>133</v>
      </c>
      <c r="O111" s="5">
        <v>54</v>
      </c>
      <c r="P111" s="5">
        <v>0</v>
      </c>
      <c r="Q111" s="5">
        <v>1313</v>
      </c>
      <c r="R111" s="5">
        <v>7</v>
      </c>
      <c r="S111" s="5">
        <v>1368</v>
      </c>
      <c r="T111" s="3" t="str" cm="1">
        <f t="array" ref="T111">_xlfn.IFS(F111&lt;=10,"Duration &lt;= 10 secs",F111&lt;=30,"Duration between 10 to 30 secs",F111&gt;30,"Duration more than 30 secs")</f>
        <v>Duration &lt;= 10 secs</v>
      </c>
      <c r="U111" t="b">
        <f t="shared" si="11"/>
        <v>1</v>
      </c>
      <c r="V111" s="3">
        <f t="shared" si="12"/>
        <v>0</v>
      </c>
      <c r="W111" s="3">
        <f t="shared" si="13"/>
        <v>2.1274509803921565E-2</v>
      </c>
      <c r="X111" t="str">
        <f t="shared" si="10"/>
        <v>Wednesday</v>
      </c>
    </row>
    <row r="112" spans="1:24" x14ac:dyDescent="0.3">
      <c r="A112" s="8">
        <v>1.78577700179672E+16</v>
      </c>
      <c r="B112" s="8">
        <v>1.78414445699532E+16</v>
      </c>
      <c r="C112" s="5" t="s">
        <v>20</v>
      </c>
      <c r="D112" s="5" t="s">
        <v>21</v>
      </c>
      <c r="E112" s="5" t="s">
        <v>242</v>
      </c>
      <c r="F112" s="5">
        <v>88</v>
      </c>
      <c r="G112" s="9">
        <v>45086</v>
      </c>
      <c r="H112" s="5" t="s">
        <v>243</v>
      </c>
      <c r="I112" s="5" t="s">
        <v>24</v>
      </c>
      <c r="J112" s="5"/>
      <c r="K112" s="5" t="s">
        <v>25</v>
      </c>
      <c r="L112" s="5">
        <v>20910</v>
      </c>
      <c r="M112" s="5">
        <v>18742</v>
      </c>
      <c r="N112" s="5">
        <v>37</v>
      </c>
      <c r="O112" s="5">
        <v>11</v>
      </c>
      <c r="P112" s="5">
        <v>9589</v>
      </c>
      <c r="Q112" s="5">
        <v>949</v>
      </c>
      <c r="R112" s="5">
        <v>3</v>
      </c>
      <c r="S112" s="5">
        <v>135</v>
      </c>
      <c r="T112" s="3" t="str" cm="1">
        <f t="array" ref="T112">_xlfn.IFS(F112&lt;=10,"Duration &lt;= 10 secs",F112&lt;=30,"Duration between 10 to 30 secs",F112&gt;30,"Duration more than 30 secs")</f>
        <v>Duration more than 30 secs</v>
      </c>
      <c r="U112" t="b">
        <f t="shared" si="11"/>
        <v>1</v>
      </c>
      <c r="V112" s="3">
        <f t="shared" si="12"/>
        <v>0.45858440937350547</v>
      </c>
      <c r="W112" s="3">
        <f t="shared" si="13"/>
        <v>1.4993063707181732E-2</v>
      </c>
      <c r="X112" t="str">
        <f t="shared" si="10"/>
        <v>Friday</v>
      </c>
    </row>
    <row r="113" spans="1:24" x14ac:dyDescent="0.3">
      <c r="A113" s="8">
        <v>1.83612398200616E+16</v>
      </c>
      <c r="B113" s="8">
        <v>1.78414445699532E+16</v>
      </c>
      <c r="C113" s="5" t="s">
        <v>20</v>
      </c>
      <c r="D113" s="5" t="s">
        <v>21</v>
      </c>
      <c r="E113" s="5" t="s">
        <v>244</v>
      </c>
      <c r="F113" s="5">
        <v>0</v>
      </c>
      <c r="G113" s="9">
        <v>45087</v>
      </c>
      <c r="H113" s="5" t="s">
        <v>245</v>
      </c>
      <c r="I113" s="5" t="s">
        <v>108</v>
      </c>
      <c r="J113" s="5"/>
      <c r="K113" s="5" t="s">
        <v>25</v>
      </c>
      <c r="L113" s="5">
        <v>22564</v>
      </c>
      <c r="M113" s="5">
        <v>15558</v>
      </c>
      <c r="N113" s="5">
        <v>26</v>
      </c>
      <c r="O113" s="5">
        <v>6</v>
      </c>
      <c r="P113" s="5">
        <v>0</v>
      </c>
      <c r="Q113" s="5">
        <v>313</v>
      </c>
      <c r="R113" s="5">
        <v>23</v>
      </c>
      <c r="S113" s="5">
        <v>120</v>
      </c>
      <c r="T113" s="3" t="str" cm="1">
        <f t="array" ref="T113">_xlfn.IFS(F113&lt;=10,"Duration &lt;= 10 secs",F113&lt;=30,"Duration between 10 to 30 secs",F113&gt;30,"Duration more than 30 secs")</f>
        <v>Duration &lt;= 10 secs</v>
      </c>
      <c r="U113" t="b">
        <f t="shared" si="11"/>
        <v>1</v>
      </c>
      <c r="V113" s="3">
        <f t="shared" si="12"/>
        <v>0</v>
      </c>
      <c r="W113" s="3">
        <f t="shared" si="13"/>
        <v>7.7452114667695077E-3</v>
      </c>
      <c r="X113" t="str">
        <f t="shared" si="10"/>
        <v>Saturday</v>
      </c>
    </row>
    <row r="114" spans="1:24" x14ac:dyDescent="0.3">
      <c r="A114" s="8">
        <v>1.82713978901209E+16</v>
      </c>
      <c r="B114" s="8">
        <v>1.78414445699532E+16</v>
      </c>
      <c r="C114" s="5" t="s">
        <v>20</v>
      </c>
      <c r="D114" s="5" t="s">
        <v>21</v>
      </c>
      <c r="E114" s="5" t="s">
        <v>246</v>
      </c>
      <c r="F114" s="5">
        <v>0</v>
      </c>
      <c r="G114" s="9">
        <v>45088</v>
      </c>
      <c r="H114" s="5" t="s">
        <v>247</v>
      </c>
      <c r="I114" s="5" t="s">
        <v>138</v>
      </c>
      <c r="J114" s="5"/>
      <c r="K114" s="5" t="s">
        <v>25</v>
      </c>
      <c r="L114" s="5">
        <v>13977</v>
      </c>
      <c r="M114" s="5">
        <v>12588</v>
      </c>
      <c r="N114" s="5">
        <v>31</v>
      </c>
      <c r="O114" s="5">
        <v>9</v>
      </c>
      <c r="P114" s="5">
        <v>0</v>
      </c>
      <c r="Q114" s="5">
        <v>446</v>
      </c>
      <c r="R114" s="5">
        <v>6</v>
      </c>
      <c r="S114" s="5">
        <v>325</v>
      </c>
      <c r="T114" s="3" t="str" cm="1">
        <f t="array" ref="T114">_xlfn.IFS(F114&lt;=10,"Duration &lt;= 10 secs",F114&lt;=30,"Duration between 10 to 30 secs",F114&gt;30,"Duration more than 30 secs")</f>
        <v>Duration &lt;= 10 secs</v>
      </c>
      <c r="U114" t="b">
        <f t="shared" si="11"/>
        <v>1</v>
      </c>
      <c r="V114" s="3">
        <f t="shared" si="12"/>
        <v>0</v>
      </c>
      <c r="W114" s="3">
        <f t="shared" si="13"/>
        <v>1.6047028916428341E-2</v>
      </c>
      <c r="X114" t="str">
        <f t="shared" si="10"/>
        <v>Sunday</v>
      </c>
    </row>
    <row r="115" spans="1:24" x14ac:dyDescent="0.3">
      <c r="A115" s="8">
        <v>1.7978875436253E+16</v>
      </c>
      <c r="B115" s="8">
        <v>1.78414445699532E+16</v>
      </c>
      <c r="C115" s="5" t="s">
        <v>20</v>
      </c>
      <c r="D115" s="5" t="s">
        <v>21</v>
      </c>
      <c r="E115" s="5" t="s">
        <v>248</v>
      </c>
      <c r="F115" s="5">
        <v>7</v>
      </c>
      <c r="G115" s="9">
        <v>45089</v>
      </c>
      <c r="H115" s="5" t="s">
        <v>249</v>
      </c>
      <c r="I115" s="5" t="s">
        <v>24</v>
      </c>
      <c r="J115" s="5"/>
      <c r="K115" s="5" t="s">
        <v>25</v>
      </c>
      <c r="L115" s="5">
        <v>61558</v>
      </c>
      <c r="M115" s="5">
        <v>56347</v>
      </c>
      <c r="N115" s="5">
        <v>215</v>
      </c>
      <c r="O115" s="5">
        <v>106</v>
      </c>
      <c r="P115" s="5">
        <v>37280</v>
      </c>
      <c r="Q115" s="5">
        <v>1439</v>
      </c>
      <c r="R115" s="5">
        <v>15</v>
      </c>
      <c r="S115" s="5">
        <v>919</v>
      </c>
      <c r="T115" s="3" t="str" cm="1">
        <f t="array" ref="T115">_xlfn.IFS(F115&lt;=10,"Duration &lt;= 10 secs",F115&lt;=30,"Duration between 10 to 30 secs",F115&gt;30,"Duration more than 30 secs")</f>
        <v>Duration &lt;= 10 secs</v>
      </c>
      <c r="U115" t="b">
        <f t="shared" si="11"/>
        <v>1</v>
      </c>
      <c r="V115" s="3">
        <f t="shared" si="12"/>
        <v>0.60560771954904313</v>
      </c>
      <c r="W115" s="3">
        <f t="shared" si="13"/>
        <v>1.1482421424388167E-2</v>
      </c>
      <c r="X115" t="str">
        <f t="shared" si="10"/>
        <v>Monday</v>
      </c>
    </row>
    <row r="116" spans="1:24" x14ac:dyDescent="0.3">
      <c r="A116" s="8">
        <v>1.79117281497723E+16</v>
      </c>
      <c r="B116" s="8">
        <v>1.78414445699532E+16</v>
      </c>
      <c r="C116" s="5" t="s">
        <v>20</v>
      </c>
      <c r="D116" s="5" t="s">
        <v>21</v>
      </c>
      <c r="E116" s="5" t="s">
        <v>250</v>
      </c>
      <c r="F116" s="5">
        <v>0</v>
      </c>
      <c r="G116" s="9">
        <v>45090</v>
      </c>
      <c r="H116" s="5" t="s">
        <v>251</v>
      </c>
      <c r="I116" s="5" t="s">
        <v>108</v>
      </c>
      <c r="J116" s="5"/>
      <c r="K116" s="5" t="s">
        <v>25</v>
      </c>
      <c r="L116" s="5">
        <v>39497</v>
      </c>
      <c r="M116" s="5">
        <v>29614</v>
      </c>
      <c r="N116" s="5">
        <v>171</v>
      </c>
      <c r="O116" s="5">
        <v>100</v>
      </c>
      <c r="P116" s="5">
        <v>0</v>
      </c>
      <c r="Q116" s="5">
        <v>1280</v>
      </c>
      <c r="R116" s="5">
        <v>19</v>
      </c>
      <c r="S116" s="5">
        <v>1929</v>
      </c>
      <c r="T116" s="3" t="str" cm="1">
        <f t="array" ref="T116">_xlfn.IFS(F116&lt;=10,"Duration &lt;= 10 secs",F116&lt;=30,"Duration between 10 to 30 secs",F116&gt;30,"Duration more than 30 secs")</f>
        <v>Duration &lt;= 10 secs</v>
      </c>
      <c r="U116" t="b">
        <f t="shared" si="11"/>
        <v>1</v>
      </c>
      <c r="V116" s="3">
        <f t="shared" si="12"/>
        <v>0</v>
      </c>
      <c r="W116" s="3">
        <f t="shared" si="13"/>
        <v>2.8694198689808874E-2</v>
      </c>
      <c r="X116" t="str">
        <f t="shared" si="10"/>
        <v>Tuesday</v>
      </c>
    </row>
    <row r="117" spans="1:24" x14ac:dyDescent="0.3">
      <c r="A117" s="8">
        <v>1.82883067001425E+16</v>
      </c>
      <c r="B117" s="8">
        <v>1.78414445699532E+16</v>
      </c>
      <c r="C117" s="5" t="s">
        <v>20</v>
      </c>
      <c r="D117" s="5" t="s">
        <v>21</v>
      </c>
      <c r="E117" s="5" t="s">
        <v>252</v>
      </c>
      <c r="F117" s="5">
        <v>0</v>
      </c>
      <c r="G117" s="9">
        <v>45091</v>
      </c>
      <c r="H117" s="5" t="s">
        <v>253</v>
      </c>
      <c r="I117" s="5" t="s">
        <v>138</v>
      </c>
      <c r="J117" s="5"/>
      <c r="K117" s="5" t="s">
        <v>25</v>
      </c>
      <c r="L117" s="5">
        <v>13220</v>
      </c>
      <c r="M117" s="5">
        <v>11416</v>
      </c>
      <c r="N117" s="5">
        <v>14</v>
      </c>
      <c r="O117" s="5">
        <v>3</v>
      </c>
      <c r="P117" s="5">
        <v>0</v>
      </c>
      <c r="Q117" s="5">
        <v>264</v>
      </c>
      <c r="R117" s="5">
        <v>1</v>
      </c>
      <c r="S117" s="5">
        <v>160</v>
      </c>
      <c r="T117" s="3" t="str" cm="1">
        <f t="array" ref="T117">_xlfn.IFS(F117&lt;=10,"Duration &lt;= 10 secs",F117&lt;=30,"Duration between 10 to 30 secs",F117&gt;30,"Duration more than 30 secs")</f>
        <v>Duration &lt;= 10 secs</v>
      </c>
      <c r="U117" t="b">
        <f t="shared" si="11"/>
        <v>1</v>
      </c>
      <c r="V117" s="3">
        <f t="shared" si="12"/>
        <v>0</v>
      </c>
      <c r="W117" s="3">
        <f t="shared" si="13"/>
        <v>9.6137000700770841E-3</v>
      </c>
      <c r="X117" t="str">
        <f t="shared" si="10"/>
        <v>Wednesday</v>
      </c>
    </row>
    <row r="118" spans="1:24" x14ac:dyDescent="0.3">
      <c r="A118" s="8">
        <v>1.79922370008865E+16</v>
      </c>
      <c r="B118" s="8">
        <v>1.78414445699532E+16</v>
      </c>
      <c r="C118" s="5" t="s">
        <v>20</v>
      </c>
      <c r="D118" s="5" t="s">
        <v>21</v>
      </c>
      <c r="E118" s="5" t="s">
        <v>254</v>
      </c>
      <c r="F118" s="5">
        <v>0</v>
      </c>
      <c r="G118" s="9">
        <v>45096</v>
      </c>
      <c r="H118" s="5" t="s">
        <v>255</v>
      </c>
      <c r="I118" s="5" t="s">
        <v>108</v>
      </c>
      <c r="J118" s="5"/>
      <c r="K118" s="5" t="s">
        <v>25</v>
      </c>
      <c r="L118" s="5">
        <v>20970</v>
      </c>
      <c r="M118" s="5">
        <v>15223</v>
      </c>
      <c r="N118" s="5">
        <v>42</v>
      </c>
      <c r="O118" s="5">
        <v>3</v>
      </c>
      <c r="P118" s="5">
        <v>0</v>
      </c>
      <c r="Q118" s="5">
        <v>558</v>
      </c>
      <c r="R118" s="5">
        <v>9</v>
      </c>
      <c r="S118" s="5">
        <v>684</v>
      </c>
      <c r="T118" s="3" t="str" cm="1">
        <f t="array" ref="T118">_xlfn.IFS(F118&lt;=10,"Duration &lt;= 10 secs",F118&lt;=30,"Duration between 10 to 30 secs",F118&gt;30,"Duration more than 30 secs")</f>
        <v>Duration &lt;= 10 secs</v>
      </c>
      <c r="U118" t="b">
        <f t="shared" si="11"/>
        <v>1</v>
      </c>
      <c r="V118" s="3">
        <f t="shared" si="12"/>
        <v>0</v>
      </c>
      <c r="W118" s="3">
        <f t="shared" si="13"/>
        <v>2.1234316494777639E-2</v>
      </c>
      <c r="X118" t="str">
        <f t="shared" si="10"/>
        <v>Monday</v>
      </c>
    </row>
    <row r="119" spans="1:24" x14ac:dyDescent="0.3">
      <c r="A119" s="8">
        <v>1.79593669674249E+16</v>
      </c>
      <c r="B119" s="8">
        <v>1.78414445699532E+16</v>
      </c>
      <c r="C119" s="5" t="s">
        <v>20</v>
      </c>
      <c r="D119" s="5" t="s">
        <v>21</v>
      </c>
      <c r="E119" s="5" t="s">
        <v>256</v>
      </c>
      <c r="F119" s="5">
        <v>24</v>
      </c>
      <c r="G119" s="9">
        <v>45098</v>
      </c>
      <c r="H119" s="5" t="s">
        <v>257</v>
      </c>
      <c r="I119" s="5" t="s">
        <v>24</v>
      </c>
      <c r="J119" s="5"/>
      <c r="K119" s="5" t="s">
        <v>25</v>
      </c>
      <c r="L119" s="5">
        <v>19091</v>
      </c>
      <c r="M119" s="5">
        <v>17544</v>
      </c>
      <c r="N119" s="5">
        <v>10</v>
      </c>
      <c r="O119" s="5">
        <v>21</v>
      </c>
      <c r="P119" s="5">
        <v>10573</v>
      </c>
      <c r="Q119" s="5">
        <v>760</v>
      </c>
      <c r="R119" s="5">
        <v>7</v>
      </c>
      <c r="S119" s="5">
        <v>221</v>
      </c>
      <c r="T119" s="3" t="str" cm="1">
        <f t="array" ref="T119">_xlfn.IFS(F119&lt;=10,"Duration &lt;= 10 secs",F119&lt;=30,"Duration between 10 to 30 secs",F119&gt;30,"Duration more than 30 secs")</f>
        <v>Duration between 10 to 30 secs</v>
      </c>
      <c r="U119" t="b">
        <f t="shared" si="11"/>
        <v>1</v>
      </c>
      <c r="V119" s="3">
        <f t="shared" si="12"/>
        <v>0.55382117228013195</v>
      </c>
      <c r="W119" s="3">
        <f t="shared" si="13"/>
        <v>1.4221386228910169E-2</v>
      </c>
      <c r="X119" t="str">
        <f t="shared" si="10"/>
        <v>Wednesday</v>
      </c>
    </row>
    <row r="120" spans="1:24" x14ac:dyDescent="0.3">
      <c r="A120" s="8">
        <v>1.80436197044628E+16</v>
      </c>
      <c r="B120" s="8">
        <v>1.78414445699532E+16</v>
      </c>
      <c r="C120" s="5" t="s">
        <v>20</v>
      </c>
      <c r="D120" s="5" t="s">
        <v>21</v>
      </c>
      <c r="E120" s="5" t="s">
        <v>258</v>
      </c>
      <c r="F120" s="5">
        <v>0</v>
      </c>
      <c r="G120" s="9">
        <v>45099</v>
      </c>
      <c r="H120" s="5" t="s">
        <v>259</v>
      </c>
      <c r="I120" s="5" t="s">
        <v>138</v>
      </c>
      <c r="J120" s="5"/>
      <c r="K120" s="5" t="s">
        <v>25</v>
      </c>
      <c r="L120" s="5">
        <v>19056</v>
      </c>
      <c r="M120" s="5">
        <v>17498</v>
      </c>
      <c r="N120" s="5">
        <v>3</v>
      </c>
      <c r="O120" s="5">
        <v>2</v>
      </c>
      <c r="P120" s="5">
        <v>0</v>
      </c>
      <c r="Q120" s="5">
        <v>424</v>
      </c>
      <c r="R120" s="5">
        <v>12</v>
      </c>
      <c r="S120" s="5">
        <v>62</v>
      </c>
      <c r="T120" s="3" t="str" cm="1">
        <f t="array" ref="T120">_xlfn.IFS(F120&lt;=10,"Duration &lt;= 10 secs",F120&lt;=30,"Duration between 10 to 30 secs",F120&gt;30,"Duration more than 30 secs")</f>
        <v>Duration &lt;= 10 secs</v>
      </c>
      <c r="U120" t="b">
        <f t="shared" si="11"/>
        <v>1</v>
      </c>
      <c r="V120" s="3">
        <f t="shared" si="12"/>
        <v>0</v>
      </c>
      <c r="W120" s="3">
        <f t="shared" si="13"/>
        <v>7.1579609098182655E-3</v>
      </c>
      <c r="X120" t="str">
        <f t="shared" si="10"/>
        <v>Thursday</v>
      </c>
    </row>
    <row r="121" spans="1:24" x14ac:dyDescent="0.3">
      <c r="A121" s="8">
        <v>1.79604049494184E+16</v>
      </c>
      <c r="B121" s="8">
        <v>1.78414445699532E+16</v>
      </c>
      <c r="C121" s="5" t="s">
        <v>20</v>
      </c>
      <c r="D121" s="5" t="s">
        <v>21</v>
      </c>
      <c r="E121" s="5" t="s">
        <v>260</v>
      </c>
      <c r="F121" s="5">
        <v>0</v>
      </c>
      <c r="G121" s="9">
        <v>45100</v>
      </c>
      <c r="H121" s="5" t="s">
        <v>261</v>
      </c>
      <c r="I121" s="5" t="s">
        <v>108</v>
      </c>
      <c r="J121" s="5"/>
      <c r="K121" s="5" t="s">
        <v>25</v>
      </c>
      <c r="L121" s="5">
        <v>73673</v>
      </c>
      <c r="M121" s="5">
        <v>53788</v>
      </c>
      <c r="N121" s="5">
        <v>187</v>
      </c>
      <c r="O121" s="5">
        <v>14</v>
      </c>
      <c r="P121" s="5">
        <v>0</v>
      </c>
      <c r="Q121" s="5">
        <v>2346</v>
      </c>
      <c r="R121" s="5">
        <v>1126</v>
      </c>
      <c r="S121" s="5">
        <v>1970</v>
      </c>
      <c r="T121" s="3" t="str" cm="1">
        <f t="array" ref="T121">_xlfn.IFS(F121&lt;=10,"Duration &lt;= 10 secs",F121&lt;=30,"Duration between 10 to 30 secs",F121&gt;30,"Duration more than 30 secs")</f>
        <v>Duration &lt;= 10 secs</v>
      </c>
      <c r="U121" t="b">
        <f t="shared" si="11"/>
        <v>1</v>
      </c>
      <c r="V121" s="3">
        <f t="shared" si="12"/>
        <v>0</v>
      </c>
      <c r="W121" s="3">
        <f t="shared" si="13"/>
        <v>2.6162898787833719E-2</v>
      </c>
      <c r="X121" t="str">
        <f t="shared" si="10"/>
        <v>Friday</v>
      </c>
    </row>
    <row r="122" spans="1:24" x14ac:dyDescent="0.3">
      <c r="A122" s="8">
        <v>1.80207786345934E+16</v>
      </c>
      <c r="B122" s="8">
        <v>1.78414445699532E+16</v>
      </c>
      <c r="C122" s="5" t="s">
        <v>20</v>
      </c>
      <c r="D122" s="5" t="s">
        <v>21</v>
      </c>
      <c r="E122" s="5" t="s">
        <v>262</v>
      </c>
      <c r="F122" s="5">
        <v>28</v>
      </c>
      <c r="G122" s="9">
        <v>45102</v>
      </c>
      <c r="H122" s="5" t="s">
        <v>263</v>
      </c>
      <c r="I122" s="5" t="s">
        <v>24</v>
      </c>
      <c r="J122" s="5"/>
      <c r="K122" s="5" t="s">
        <v>25</v>
      </c>
      <c r="L122" s="5">
        <v>32992</v>
      </c>
      <c r="M122" s="5">
        <v>26802</v>
      </c>
      <c r="N122" s="5">
        <v>127</v>
      </c>
      <c r="O122" s="5">
        <v>44</v>
      </c>
      <c r="P122" s="5">
        <v>13890</v>
      </c>
      <c r="Q122" s="5">
        <v>1178</v>
      </c>
      <c r="R122" s="5">
        <v>12</v>
      </c>
      <c r="S122" s="5">
        <v>878</v>
      </c>
      <c r="T122" s="3" t="str" cm="1">
        <f t="array" ref="T122">_xlfn.IFS(F122&lt;=10,"Duration &lt;= 10 secs",F122&lt;=30,"Duration between 10 to 30 secs",F122&gt;30,"Duration more than 30 secs")</f>
        <v>Duration between 10 to 30 secs</v>
      </c>
      <c r="U122" t="b">
        <f t="shared" si="11"/>
        <v>1</v>
      </c>
      <c r="V122" s="3">
        <f t="shared" si="12"/>
        <v>0.42101115421920465</v>
      </c>
      <c r="W122" s="3">
        <f t="shared" si="13"/>
        <v>2.0474218341914784E-2</v>
      </c>
      <c r="X122" t="str">
        <f t="shared" si="10"/>
        <v>Sunday</v>
      </c>
    </row>
    <row r="123" spans="1:24" x14ac:dyDescent="0.3">
      <c r="A123" s="8">
        <v>1.78795222738435E+16</v>
      </c>
      <c r="B123" s="8">
        <v>1.78414445699532E+16</v>
      </c>
      <c r="C123" s="5" t="s">
        <v>20</v>
      </c>
      <c r="D123" s="5" t="s">
        <v>21</v>
      </c>
      <c r="E123" s="5" t="s">
        <v>266</v>
      </c>
      <c r="F123" s="5">
        <v>47</v>
      </c>
      <c r="G123" s="9">
        <v>45104</v>
      </c>
      <c r="H123" s="5" t="s">
        <v>267</v>
      </c>
      <c r="I123" s="5" t="s">
        <v>24</v>
      </c>
      <c r="J123" s="5"/>
      <c r="K123" s="5" t="s">
        <v>25</v>
      </c>
      <c r="L123" s="5">
        <v>45330</v>
      </c>
      <c r="M123" s="5">
        <v>38358</v>
      </c>
      <c r="N123" s="5">
        <v>235</v>
      </c>
      <c r="O123" s="5">
        <v>25</v>
      </c>
      <c r="P123" s="5">
        <v>17298</v>
      </c>
      <c r="Q123" s="5">
        <v>1552</v>
      </c>
      <c r="R123" s="5">
        <v>3</v>
      </c>
      <c r="S123" s="5">
        <v>1196</v>
      </c>
      <c r="T123" s="3" t="str" cm="1">
        <f t="array" ref="T123">_xlfn.IFS(F123&lt;=10,"Duration &lt;= 10 secs",F123&lt;=30,"Duration between 10 to 30 secs",F123&gt;30,"Duration more than 30 secs")</f>
        <v>Duration more than 30 secs</v>
      </c>
      <c r="U123" t="b">
        <f t="shared" si="11"/>
        <v>1</v>
      </c>
      <c r="V123" s="3">
        <f t="shared" si="12"/>
        <v>0.38160158835208469</v>
      </c>
      <c r="W123" s="3">
        <f t="shared" si="13"/>
        <v>1.9461390062047029E-2</v>
      </c>
      <c r="X123" t="str">
        <f t="shared" si="10"/>
        <v>Tuesday</v>
      </c>
    </row>
    <row r="124" spans="1:24" x14ac:dyDescent="0.3">
      <c r="A124" s="8">
        <v>1.83710016340155E+16</v>
      </c>
      <c r="B124" s="8">
        <v>1.78414445699532E+16</v>
      </c>
      <c r="C124" s="5" t="s">
        <v>20</v>
      </c>
      <c r="D124" s="5" t="s">
        <v>21</v>
      </c>
      <c r="E124" s="5" t="s">
        <v>264</v>
      </c>
      <c r="F124" s="5">
        <v>0</v>
      </c>
      <c r="G124" s="9">
        <v>45104</v>
      </c>
      <c r="H124" s="5" t="s">
        <v>265</v>
      </c>
      <c r="I124" s="5" t="s">
        <v>108</v>
      </c>
      <c r="J124" s="5"/>
      <c r="K124" s="5" t="s">
        <v>25</v>
      </c>
      <c r="L124" s="5">
        <v>23137</v>
      </c>
      <c r="M124" s="5">
        <v>17479</v>
      </c>
      <c r="N124" s="5">
        <v>45</v>
      </c>
      <c r="O124" s="5">
        <v>62</v>
      </c>
      <c r="P124" s="5">
        <v>0</v>
      </c>
      <c r="Q124" s="5">
        <v>652</v>
      </c>
      <c r="R124" s="5">
        <v>5</v>
      </c>
      <c r="S124" s="5">
        <v>787</v>
      </c>
      <c r="T124" s="3" t="str" cm="1">
        <f t="array" ref="T124">_xlfn.IFS(F124&lt;=10,"Duration &lt;= 10 secs",F124&lt;=30,"Duration between 10 to 30 secs",F124&gt;30,"Duration more than 30 secs")</f>
        <v>Duration &lt;= 10 secs</v>
      </c>
      <c r="U124" t="b">
        <f t="shared" si="11"/>
        <v>1</v>
      </c>
      <c r="V124" s="3">
        <f t="shared" si="12"/>
        <v>0</v>
      </c>
      <c r="W124" s="3">
        <f t="shared" si="13"/>
        <v>2.1296984953372618E-2</v>
      </c>
      <c r="X124" t="str">
        <f t="shared" si="10"/>
        <v>Tuesday</v>
      </c>
    </row>
    <row r="125" spans="1:24" x14ac:dyDescent="0.3">
      <c r="A125" s="8">
        <v>1.78527349019947E+16</v>
      </c>
      <c r="B125" s="8">
        <v>1.78414445699532E+16</v>
      </c>
      <c r="C125" s="5" t="s">
        <v>20</v>
      </c>
      <c r="D125" s="5" t="s">
        <v>21</v>
      </c>
      <c r="E125" s="5" t="s">
        <v>268</v>
      </c>
      <c r="F125" s="5">
        <v>8</v>
      </c>
      <c r="G125" s="9">
        <v>45107</v>
      </c>
      <c r="H125" s="5" t="s">
        <v>269</v>
      </c>
      <c r="I125" s="5" t="s">
        <v>24</v>
      </c>
      <c r="J125" s="5"/>
      <c r="K125" s="5" t="s">
        <v>25</v>
      </c>
      <c r="L125" s="5">
        <v>48599</v>
      </c>
      <c r="M125" s="5">
        <v>42482</v>
      </c>
      <c r="N125" s="5">
        <v>283</v>
      </c>
      <c r="O125" s="5">
        <v>98</v>
      </c>
      <c r="P125" s="5">
        <v>24426</v>
      </c>
      <c r="Q125" s="5">
        <v>1495</v>
      </c>
      <c r="R125" s="5">
        <v>6</v>
      </c>
      <c r="S125" s="5">
        <v>1556</v>
      </c>
      <c r="T125" s="3" t="str" cm="1">
        <f t="array" ref="T125">_xlfn.IFS(F125&lt;=10,"Duration &lt;= 10 secs",F125&lt;=30,"Duration between 10 to 30 secs",F125&gt;30,"Duration more than 30 secs")</f>
        <v>Duration &lt;= 10 secs</v>
      </c>
      <c r="U125" t="b">
        <f t="shared" si="11"/>
        <v>1</v>
      </c>
      <c r="V125" s="3">
        <f t="shared" si="12"/>
        <v>0.50260293421675339</v>
      </c>
      <c r="W125" s="3">
        <f t="shared" si="13"/>
        <v>1.9655383456522763E-2</v>
      </c>
      <c r="X125" t="str">
        <f t="shared" si="10"/>
        <v>Friday</v>
      </c>
    </row>
    <row r="126" spans="1:24" x14ac:dyDescent="0.3">
      <c r="A126" s="8">
        <v>1.79386895216488E+16</v>
      </c>
      <c r="B126" s="8">
        <v>1.78414445699532E+16</v>
      </c>
      <c r="C126" s="5" t="s">
        <v>20</v>
      </c>
      <c r="D126" s="5" t="s">
        <v>21</v>
      </c>
      <c r="E126" s="5" t="s">
        <v>181</v>
      </c>
      <c r="F126" s="5">
        <v>25</v>
      </c>
      <c r="G126" s="9">
        <v>45112</v>
      </c>
      <c r="H126" s="5" t="s">
        <v>182</v>
      </c>
      <c r="I126" s="5" t="s">
        <v>24</v>
      </c>
      <c r="J126" s="5"/>
      <c r="K126" s="5" t="s">
        <v>25</v>
      </c>
      <c r="L126" s="5">
        <v>36231</v>
      </c>
      <c r="M126" s="5">
        <v>35140</v>
      </c>
      <c r="N126" s="5">
        <v>15</v>
      </c>
      <c r="O126" s="5">
        <v>14</v>
      </c>
      <c r="P126" s="5">
        <v>17521</v>
      </c>
      <c r="Q126" s="5">
        <v>790</v>
      </c>
      <c r="R126" s="5">
        <v>23</v>
      </c>
      <c r="S126" s="5">
        <v>66</v>
      </c>
      <c r="T126" s="3" t="str" cm="1">
        <f t="array" ref="T126">_xlfn.IFS(F126&lt;=10,"Duration &lt;= 10 secs",F126&lt;=30,"Duration between 10 to 30 secs",F126&gt;30,"Duration more than 30 secs")</f>
        <v>Duration between 10 to 30 secs</v>
      </c>
      <c r="U126" t="b">
        <f t="shared" si="11"/>
        <v>1</v>
      </c>
      <c r="V126" s="3">
        <f t="shared" si="12"/>
        <v>0.48359139963015096</v>
      </c>
      <c r="W126" s="3">
        <f t="shared" si="13"/>
        <v>6.3602731929425158E-3</v>
      </c>
      <c r="X126" t="str">
        <f t="shared" si="10"/>
        <v>Wednesday</v>
      </c>
    </row>
    <row r="127" spans="1:24" x14ac:dyDescent="0.3">
      <c r="A127" s="8">
        <v>1.80428609354262E+16</v>
      </c>
      <c r="B127" s="8">
        <v>1.78414445699532E+16</v>
      </c>
      <c r="C127" s="5" t="s">
        <v>20</v>
      </c>
      <c r="D127" s="5" t="s">
        <v>21</v>
      </c>
      <c r="E127" s="5" t="s">
        <v>238</v>
      </c>
      <c r="F127" s="5">
        <v>0</v>
      </c>
      <c r="G127" s="9">
        <v>45113</v>
      </c>
      <c r="H127" s="5" t="s">
        <v>239</v>
      </c>
      <c r="I127" s="5" t="s">
        <v>138</v>
      </c>
      <c r="J127" s="5"/>
      <c r="K127" s="5" t="s">
        <v>25</v>
      </c>
      <c r="L127" s="5">
        <v>26530</v>
      </c>
      <c r="M127" s="5">
        <v>24195</v>
      </c>
      <c r="N127" s="5">
        <v>33</v>
      </c>
      <c r="O127" s="5">
        <v>14</v>
      </c>
      <c r="P127" s="5">
        <v>0</v>
      </c>
      <c r="Q127" s="5">
        <v>667</v>
      </c>
      <c r="R127" s="5">
        <v>12</v>
      </c>
      <c r="S127" s="5">
        <v>343</v>
      </c>
      <c r="T127" s="3" t="str" cm="1">
        <f t="array" ref="T127">_xlfn.IFS(F127&lt;=10,"Duration &lt;= 10 secs",F127&lt;=30,"Duration between 10 to 30 secs",F127&gt;30,"Duration more than 30 secs")</f>
        <v>Duration &lt;= 10 secs</v>
      </c>
      <c r="U127" t="b">
        <f t="shared" si="11"/>
        <v>1</v>
      </c>
      <c r="V127" s="3">
        <f t="shared" si="12"/>
        <v>0</v>
      </c>
      <c r="W127" s="3">
        <f t="shared" si="13"/>
        <v>1.0901012605910313E-2</v>
      </c>
      <c r="X127" t="str">
        <f t="shared" si="10"/>
        <v>Thursday</v>
      </c>
    </row>
    <row r="128" spans="1:24" x14ac:dyDescent="0.3">
      <c r="A128" s="8">
        <v>1.80233704366151E+16</v>
      </c>
      <c r="B128" s="8">
        <v>1.78414445699532E+16</v>
      </c>
      <c r="C128" s="5" t="s">
        <v>20</v>
      </c>
      <c r="D128" s="5" t="s">
        <v>21</v>
      </c>
      <c r="E128" s="5" t="s">
        <v>296</v>
      </c>
      <c r="F128" s="5">
        <v>29</v>
      </c>
      <c r="G128" s="9">
        <v>45115</v>
      </c>
      <c r="H128" s="5" t="s">
        <v>297</v>
      </c>
      <c r="I128" s="5" t="s">
        <v>24</v>
      </c>
      <c r="J128" s="5"/>
      <c r="K128" s="5" t="s">
        <v>25</v>
      </c>
      <c r="L128" s="5">
        <v>20637</v>
      </c>
      <c r="M128" s="5">
        <v>17007</v>
      </c>
      <c r="N128" s="5">
        <v>88</v>
      </c>
      <c r="O128" s="5">
        <v>16</v>
      </c>
      <c r="P128" s="5">
        <v>8462</v>
      </c>
      <c r="Q128" s="5">
        <v>843</v>
      </c>
      <c r="R128" s="5">
        <v>5</v>
      </c>
      <c r="S128" s="5">
        <v>454</v>
      </c>
      <c r="T128" s="3" t="str" cm="1">
        <f t="array" ref="T128">_xlfn.IFS(F128&lt;=10,"Duration &lt;= 10 secs",F128&lt;=30,"Duration between 10 to 30 secs",F128&gt;30,"Duration more than 30 secs")</f>
        <v>Duration between 10 to 30 secs</v>
      </c>
      <c r="U128" t="b">
        <f t="shared" si="11"/>
        <v>1</v>
      </c>
      <c r="V128" s="3">
        <f t="shared" si="12"/>
        <v>0.41004021902408294</v>
      </c>
      <c r="W128" s="3">
        <f t="shared" si="13"/>
        <v>2.0432762979949431E-2</v>
      </c>
      <c r="X128" t="str">
        <f t="shared" si="10"/>
        <v>Saturday</v>
      </c>
    </row>
    <row r="129" spans="1:24" x14ac:dyDescent="0.3">
      <c r="A129" s="8">
        <v>1.79729534724343E+16</v>
      </c>
      <c r="B129" s="8">
        <v>1.78414445699532E+16</v>
      </c>
      <c r="C129" s="5" t="s">
        <v>20</v>
      </c>
      <c r="D129" s="5" t="s">
        <v>21</v>
      </c>
      <c r="E129" s="5" t="s">
        <v>272</v>
      </c>
      <c r="F129" s="5">
        <v>8</v>
      </c>
      <c r="G129" s="9">
        <v>45120</v>
      </c>
      <c r="H129" s="5" t="s">
        <v>273</v>
      </c>
      <c r="I129" s="5" t="s">
        <v>24</v>
      </c>
      <c r="J129" s="5"/>
      <c r="K129" s="5" t="s">
        <v>25</v>
      </c>
      <c r="L129" s="5">
        <v>28170</v>
      </c>
      <c r="M129" s="5">
        <v>22972</v>
      </c>
      <c r="N129" s="5">
        <v>123</v>
      </c>
      <c r="O129" s="5">
        <v>22</v>
      </c>
      <c r="P129" s="5">
        <v>11428</v>
      </c>
      <c r="Q129" s="5">
        <v>1126</v>
      </c>
      <c r="R129" s="5">
        <v>23</v>
      </c>
      <c r="S129" s="5">
        <v>982</v>
      </c>
      <c r="T129" s="3" t="str" cm="1">
        <f t="array" ref="T129">_xlfn.IFS(F129&lt;=10,"Duration &lt;= 10 secs",F129&lt;=30,"Duration between 10 to 30 secs",F129&gt;30,"Duration more than 30 secs")</f>
        <v>Duration &lt;= 10 secs</v>
      </c>
      <c r="U129" t="b">
        <f t="shared" si="11"/>
        <v>1</v>
      </c>
      <c r="V129" s="3">
        <f t="shared" si="12"/>
        <v>0.40567980120695774</v>
      </c>
      <c r="W129" s="3">
        <f t="shared" si="13"/>
        <v>2.4529862441232803E-2</v>
      </c>
      <c r="X129" t="str">
        <f t="shared" si="10"/>
        <v>Thursday</v>
      </c>
    </row>
    <row r="130" spans="1:24" x14ac:dyDescent="0.3">
      <c r="A130" s="8">
        <v>1.7978766377348E+16</v>
      </c>
      <c r="B130" s="8">
        <v>1.78414445699532E+16</v>
      </c>
      <c r="C130" s="5" t="s">
        <v>20</v>
      </c>
      <c r="D130" s="5" t="s">
        <v>21</v>
      </c>
      <c r="E130" s="5" t="s">
        <v>274</v>
      </c>
      <c r="F130" s="5">
        <v>8</v>
      </c>
      <c r="G130" s="9">
        <v>45121</v>
      </c>
      <c r="H130" s="5" t="s">
        <v>275</v>
      </c>
      <c r="I130" s="5" t="s">
        <v>24</v>
      </c>
      <c r="J130" s="5"/>
      <c r="K130" s="5" t="s">
        <v>25</v>
      </c>
      <c r="L130" s="5">
        <v>308394</v>
      </c>
      <c r="M130" s="5">
        <v>299382</v>
      </c>
      <c r="N130" s="5">
        <v>4796</v>
      </c>
      <c r="O130" s="5">
        <v>1867</v>
      </c>
      <c r="P130" s="5">
        <v>151939</v>
      </c>
      <c r="Q130" s="5">
        <v>7751</v>
      </c>
      <c r="R130" s="5">
        <v>18</v>
      </c>
      <c r="S130" s="5">
        <v>15384</v>
      </c>
      <c r="T130" s="3" t="str" cm="1">
        <f t="array" ref="T130">_xlfn.IFS(F130&lt;=10,"Duration &lt;= 10 secs",F130&lt;=30,"Duration between 10 to 30 secs",F130&gt;30,"Duration more than 30 secs")</f>
        <v>Duration &lt;= 10 secs</v>
      </c>
      <c r="U130" t="b">
        <f t="shared" ref="U130:U161" si="14">IF(P130&lt;L130, TRUE,FALSE)</f>
        <v>1</v>
      </c>
      <c r="V130" s="3">
        <f t="shared" ref="V130:V161" si="15">P130/L130</f>
        <v>0.49267819737089569</v>
      </c>
      <c r="W130" s="3">
        <f t="shared" ref="W130:W161" si="16">AVERAGE(N130/M130,Q130/M130,R130/M130,S130/M130)</f>
        <v>2.3338911491004803E-2</v>
      </c>
      <c r="X130" t="str">
        <f t="shared" si="10"/>
        <v>Friday</v>
      </c>
    </row>
    <row r="131" spans="1:24" x14ac:dyDescent="0.3">
      <c r="A131" s="8">
        <v>1.83678213520175E+16</v>
      </c>
      <c r="B131" s="8">
        <v>1.78414445699532E+16</v>
      </c>
      <c r="C131" s="5" t="s">
        <v>20</v>
      </c>
      <c r="D131" s="5" t="s">
        <v>21</v>
      </c>
      <c r="E131" s="5" t="s">
        <v>276</v>
      </c>
      <c r="F131" s="5">
        <v>8</v>
      </c>
      <c r="G131" s="9">
        <v>45122</v>
      </c>
      <c r="H131" s="5" t="s">
        <v>277</v>
      </c>
      <c r="I131" s="5" t="s">
        <v>24</v>
      </c>
      <c r="J131" s="5"/>
      <c r="K131" s="5" t="s">
        <v>25</v>
      </c>
      <c r="L131" s="5">
        <v>65986</v>
      </c>
      <c r="M131" s="5">
        <v>58931</v>
      </c>
      <c r="N131" s="5">
        <v>634</v>
      </c>
      <c r="O131" s="5">
        <v>225</v>
      </c>
      <c r="P131" s="5">
        <v>28193</v>
      </c>
      <c r="Q131" s="5">
        <v>2092</v>
      </c>
      <c r="R131" s="5">
        <v>30</v>
      </c>
      <c r="S131" s="5">
        <v>2890</v>
      </c>
      <c r="T131" s="3" t="str" cm="1">
        <f t="array" ref="T131">_xlfn.IFS(F131&lt;=10,"Duration &lt;= 10 secs",F131&lt;=30,"Duration between 10 to 30 secs",F131&gt;30,"Duration more than 30 secs")</f>
        <v>Duration &lt;= 10 secs</v>
      </c>
      <c r="U131" t="b">
        <f t="shared" si="14"/>
        <v>1</v>
      </c>
      <c r="V131" s="3">
        <f t="shared" si="15"/>
        <v>0.42725729700239445</v>
      </c>
      <c r="W131" s="3">
        <f t="shared" si="16"/>
        <v>2.3951740170708113E-2</v>
      </c>
      <c r="X131" t="str">
        <f t="shared" ref="X131:X194" si="17">TEXT(G131,"dddd")</f>
        <v>Saturday</v>
      </c>
    </row>
    <row r="132" spans="1:24" x14ac:dyDescent="0.3">
      <c r="A132" s="8">
        <v>1.82492989811606E+16</v>
      </c>
      <c r="B132" s="8">
        <v>1.78414445699532E+16</v>
      </c>
      <c r="C132" s="5" t="s">
        <v>20</v>
      </c>
      <c r="D132" s="5" t="s">
        <v>21</v>
      </c>
      <c r="E132" s="5" t="s">
        <v>278</v>
      </c>
      <c r="F132" s="5">
        <v>63</v>
      </c>
      <c r="G132" s="9">
        <v>45124</v>
      </c>
      <c r="H132" s="5" t="s">
        <v>279</v>
      </c>
      <c r="I132" s="5" t="s">
        <v>24</v>
      </c>
      <c r="J132" s="5"/>
      <c r="K132" s="5" t="s">
        <v>25</v>
      </c>
      <c r="L132" s="5">
        <v>37084</v>
      </c>
      <c r="M132" s="5">
        <v>32903</v>
      </c>
      <c r="N132" s="5">
        <v>215</v>
      </c>
      <c r="O132" s="5">
        <v>118</v>
      </c>
      <c r="P132" s="5">
        <v>13587</v>
      </c>
      <c r="Q132" s="5">
        <v>1665</v>
      </c>
      <c r="R132" s="5">
        <v>28</v>
      </c>
      <c r="S132" s="5">
        <v>554</v>
      </c>
      <c r="T132" s="3" t="str" cm="1">
        <f t="array" ref="T132">_xlfn.IFS(F132&lt;=10,"Duration &lt;= 10 secs",F132&lt;=30,"Duration between 10 to 30 secs",F132&gt;30,"Duration more than 30 secs")</f>
        <v>Duration more than 30 secs</v>
      </c>
      <c r="U132" t="b">
        <f t="shared" si="14"/>
        <v>1</v>
      </c>
      <c r="V132" s="3">
        <f t="shared" si="15"/>
        <v>0.36638442454967102</v>
      </c>
      <c r="W132" s="3">
        <f t="shared" si="16"/>
        <v>1.8706500926967143E-2</v>
      </c>
      <c r="X132" t="str">
        <f t="shared" si="17"/>
        <v>Monday</v>
      </c>
    </row>
    <row r="133" spans="1:24" x14ac:dyDescent="0.3">
      <c r="A133" s="8">
        <v>1.79953053950769E+16</v>
      </c>
      <c r="B133" s="8">
        <v>1.78414445699532E+16</v>
      </c>
      <c r="C133" s="5" t="s">
        <v>20</v>
      </c>
      <c r="D133" s="5" t="s">
        <v>21</v>
      </c>
      <c r="E133" s="5" t="s">
        <v>280</v>
      </c>
      <c r="F133" s="5">
        <v>9</v>
      </c>
      <c r="G133" s="9">
        <v>45125</v>
      </c>
      <c r="H133" s="5" t="s">
        <v>281</v>
      </c>
      <c r="I133" s="5" t="s">
        <v>24</v>
      </c>
      <c r="J133" s="5"/>
      <c r="K133" s="5" t="s">
        <v>25</v>
      </c>
      <c r="L133" s="5">
        <v>27261</v>
      </c>
      <c r="M133" s="5">
        <v>22175</v>
      </c>
      <c r="N133" s="5">
        <v>164</v>
      </c>
      <c r="O133" s="5">
        <v>23</v>
      </c>
      <c r="P133" s="5">
        <v>10937</v>
      </c>
      <c r="Q133" s="5">
        <v>949</v>
      </c>
      <c r="R133" s="5">
        <v>5</v>
      </c>
      <c r="S133" s="5">
        <v>859</v>
      </c>
      <c r="T133" s="3" t="str" cm="1">
        <f t="array" ref="T133">_xlfn.IFS(F133&lt;=10,"Duration &lt;= 10 secs",F133&lt;=30,"Duration between 10 to 30 secs",F133&gt;30,"Duration more than 30 secs")</f>
        <v>Duration &lt;= 10 secs</v>
      </c>
      <c r="U133" t="b">
        <f t="shared" si="14"/>
        <v>1</v>
      </c>
      <c r="V133" s="3">
        <f t="shared" si="15"/>
        <v>0.40119584754777887</v>
      </c>
      <c r="W133" s="3">
        <f t="shared" si="16"/>
        <v>2.228861330326945E-2</v>
      </c>
      <c r="X133" t="str">
        <f t="shared" si="17"/>
        <v>Tuesday</v>
      </c>
    </row>
    <row r="134" spans="1:24" x14ac:dyDescent="0.3">
      <c r="A134" s="8">
        <v>1.79634401244213E+16</v>
      </c>
      <c r="B134" s="8">
        <v>1.78414445699532E+16</v>
      </c>
      <c r="C134" s="5" t="s">
        <v>20</v>
      </c>
      <c r="D134" s="5" t="s">
        <v>21</v>
      </c>
      <c r="E134" s="5" t="s">
        <v>282</v>
      </c>
      <c r="F134" s="5">
        <v>0</v>
      </c>
      <c r="G134" s="9">
        <v>45126</v>
      </c>
      <c r="H134" s="5" t="s">
        <v>283</v>
      </c>
      <c r="I134" s="5" t="s">
        <v>138</v>
      </c>
      <c r="J134" s="5"/>
      <c r="K134" s="5" t="s">
        <v>25</v>
      </c>
      <c r="L134" s="5">
        <v>21299</v>
      </c>
      <c r="M134" s="5">
        <v>20076</v>
      </c>
      <c r="N134" s="5">
        <v>27</v>
      </c>
      <c r="O134" s="5">
        <v>3</v>
      </c>
      <c r="P134" s="5">
        <v>0</v>
      </c>
      <c r="Q134" s="5">
        <v>649</v>
      </c>
      <c r="R134" s="5">
        <v>32</v>
      </c>
      <c r="S134" s="5">
        <v>263</v>
      </c>
      <c r="T134" s="3" t="str" cm="1">
        <f t="array" ref="T134">_xlfn.IFS(F134&lt;=10,"Duration &lt;= 10 secs",F134&lt;=30,"Duration between 10 to 30 secs",F134&gt;30,"Duration more than 30 secs")</f>
        <v>Duration &lt;= 10 secs</v>
      </c>
      <c r="U134" t="b">
        <f t="shared" si="14"/>
        <v>1</v>
      </c>
      <c r="V134" s="3">
        <f t="shared" si="15"/>
        <v>0</v>
      </c>
      <c r="W134" s="3">
        <f t="shared" si="16"/>
        <v>1.2091552102012354E-2</v>
      </c>
      <c r="X134" t="str">
        <f t="shared" si="17"/>
        <v>Wednesday</v>
      </c>
    </row>
    <row r="135" spans="1:24" x14ac:dyDescent="0.3">
      <c r="A135" s="8">
        <v>1.79931020661106E+16</v>
      </c>
      <c r="B135" s="8">
        <v>1.78414445699532E+16</v>
      </c>
      <c r="C135" s="5" t="s">
        <v>20</v>
      </c>
      <c r="D135" s="5" t="s">
        <v>21</v>
      </c>
      <c r="E135" s="5" t="s">
        <v>284</v>
      </c>
      <c r="F135" s="5">
        <v>84</v>
      </c>
      <c r="G135" s="9">
        <v>45127</v>
      </c>
      <c r="H135" s="5" t="s">
        <v>285</v>
      </c>
      <c r="I135" s="5" t="s">
        <v>24</v>
      </c>
      <c r="J135" s="5"/>
      <c r="K135" s="5" t="s">
        <v>25</v>
      </c>
      <c r="L135" s="5">
        <v>22606</v>
      </c>
      <c r="M135" s="5">
        <v>18282</v>
      </c>
      <c r="N135" s="5">
        <v>149</v>
      </c>
      <c r="O135" s="5">
        <v>41</v>
      </c>
      <c r="P135" s="5">
        <v>9285</v>
      </c>
      <c r="Q135" s="5">
        <v>804</v>
      </c>
      <c r="R135" s="5">
        <v>9</v>
      </c>
      <c r="S135" s="5">
        <v>496</v>
      </c>
      <c r="T135" s="3" t="str" cm="1">
        <f t="array" ref="T135">_xlfn.IFS(F135&lt;=10,"Duration &lt;= 10 secs",F135&lt;=30,"Duration between 10 to 30 secs",F135&gt;30,"Duration more than 30 secs")</f>
        <v>Duration more than 30 secs</v>
      </c>
      <c r="U135" t="b">
        <f t="shared" si="14"/>
        <v>1</v>
      </c>
      <c r="V135" s="3">
        <f t="shared" si="15"/>
        <v>0.41073166415995754</v>
      </c>
      <c r="W135" s="3">
        <f t="shared" si="16"/>
        <v>1.9937643583852971E-2</v>
      </c>
      <c r="X135" t="str">
        <f t="shared" si="17"/>
        <v>Thursday</v>
      </c>
    </row>
    <row r="136" spans="1:24" x14ac:dyDescent="0.3">
      <c r="A136" s="8">
        <v>1.80202414575235E+16</v>
      </c>
      <c r="B136" s="8">
        <v>1.78414445699532E+16</v>
      </c>
      <c r="C136" s="5" t="s">
        <v>20</v>
      </c>
      <c r="D136" s="5" t="s">
        <v>21</v>
      </c>
      <c r="E136" s="5" t="s">
        <v>145</v>
      </c>
      <c r="F136" s="5">
        <v>0</v>
      </c>
      <c r="G136" s="9">
        <v>45142</v>
      </c>
      <c r="H136" s="5" t="s">
        <v>146</v>
      </c>
      <c r="I136" s="5" t="s">
        <v>138</v>
      </c>
      <c r="J136" s="5"/>
      <c r="K136" s="5" t="s">
        <v>25</v>
      </c>
      <c r="L136" s="5">
        <v>35057</v>
      </c>
      <c r="M136" s="5">
        <v>31629</v>
      </c>
      <c r="N136" s="5">
        <v>41</v>
      </c>
      <c r="O136" s="5">
        <v>7</v>
      </c>
      <c r="P136" s="5">
        <v>0</v>
      </c>
      <c r="Q136" s="5">
        <v>591</v>
      </c>
      <c r="R136" s="5">
        <v>88</v>
      </c>
      <c r="S136" s="5">
        <v>210</v>
      </c>
      <c r="T136" s="3" t="str" cm="1">
        <f t="array" ref="T136">_xlfn.IFS(F136&lt;=10,"Duration &lt;= 10 secs",F136&lt;=30,"Duration between 10 to 30 secs",F136&gt;30,"Duration more than 30 secs")</f>
        <v>Duration &lt;= 10 secs</v>
      </c>
      <c r="U136" t="b">
        <f t="shared" si="14"/>
        <v>1</v>
      </c>
      <c r="V136" s="3">
        <f t="shared" si="15"/>
        <v>0</v>
      </c>
      <c r="W136" s="3">
        <f t="shared" si="16"/>
        <v>7.3508489044863895E-3</v>
      </c>
      <c r="X136" t="str">
        <f t="shared" si="17"/>
        <v>Friday</v>
      </c>
    </row>
    <row r="137" spans="1:24" x14ac:dyDescent="0.3">
      <c r="A137" s="8">
        <v>1.80007974737746E+16</v>
      </c>
      <c r="B137" s="8">
        <v>1.78414445699532E+16</v>
      </c>
      <c r="C137" s="5" t="s">
        <v>20</v>
      </c>
      <c r="D137" s="5" t="s">
        <v>21</v>
      </c>
      <c r="E137" s="5" t="s">
        <v>183</v>
      </c>
      <c r="F137" s="5">
        <v>23</v>
      </c>
      <c r="G137" s="9">
        <v>45143</v>
      </c>
      <c r="H137" s="5" t="s">
        <v>184</v>
      </c>
      <c r="I137" s="5" t="s">
        <v>24</v>
      </c>
      <c r="J137" s="5"/>
      <c r="K137" s="5" t="s">
        <v>25</v>
      </c>
      <c r="L137" s="5">
        <v>62193</v>
      </c>
      <c r="M137" s="5">
        <v>51412</v>
      </c>
      <c r="N137" s="5">
        <v>676</v>
      </c>
      <c r="O137" s="5">
        <v>112</v>
      </c>
      <c r="P137" s="5">
        <v>30262</v>
      </c>
      <c r="Q137" s="5">
        <v>1953</v>
      </c>
      <c r="R137" s="5">
        <v>8</v>
      </c>
      <c r="S137" s="5">
        <v>3550</v>
      </c>
      <c r="T137" s="3" t="str" cm="1">
        <f t="array" ref="T137">_xlfn.IFS(F137&lt;=10,"Duration &lt;= 10 secs",F137&lt;=30,"Duration between 10 to 30 secs",F137&gt;30,"Duration more than 30 secs")</f>
        <v>Duration between 10 to 30 secs</v>
      </c>
      <c r="U137" t="b">
        <f t="shared" si="14"/>
        <v>1</v>
      </c>
      <c r="V137" s="3">
        <f t="shared" si="15"/>
        <v>0.48658209123213225</v>
      </c>
      <c r="W137" s="3">
        <f t="shared" si="16"/>
        <v>3.0085388625223683E-2</v>
      </c>
      <c r="X137" t="str">
        <f t="shared" si="17"/>
        <v>Saturday</v>
      </c>
    </row>
    <row r="138" spans="1:24" x14ac:dyDescent="0.3">
      <c r="A138" s="8">
        <v>1.79376914096596E+16</v>
      </c>
      <c r="B138" s="8">
        <v>1.78414445699532E+16</v>
      </c>
      <c r="C138" s="5" t="s">
        <v>20</v>
      </c>
      <c r="D138" s="5" t="s">
        <v>21</v>
      </c>
      <c r="E138" s="5" t="s">
        <v>240</v>
      </c>
      <c r="F138" s="5">
        <v>0</v>
      </c>
      <c r="G138" s="9">
        <v>45144</v>
      </c>
      <c r="H138" s="5" t="s">
        <v>241</v>
      </c>
      <c r="I138" s="5" t="s">
        <v>138</v>
      </c>
      <c r="J138" s="5"/>
      <c r="K138" s="5" t="s">
        <v>25</v>
      </c>
      <c r="L138" s="5">
        <v>14478</v>
      </c>
      <c r="M138" s="5">
        <v>13062</v>
      </c>
      <c r="N138" s="5">
        <v>23</v>
      </c>
      <c r="O138" s="5">
        <v>3</v>
      </c>
      <c r="P138" s="5">
        <v>0</v>
      </c>
      <c r="Q138" s="5">
        <v>186</v>
      </c>
      <c r="R138" s="5">
        <v>27</v>
      </c>
      <c r="S138" s="5">
        <v>72</v>
      </c>
      <c r="T138" s="3" t="str" cm="1">
        <f t="array" ref="T138">_xlfn.IFS(F138&lt;=10,"Duration &lt;= 10 secs",F138&lt;=30,"Duration between 10 to 30 secs",F138&gt;30,"Duration more than 30 secs")</f>
        <v>Duration &lt;= 10 secs</v>
      </c>
      <c r="U138" t="b">
        <f t="shared" si="14"/>
        <v>1</v>
      </c>
      <c r="V138" s="3">
        <f t="shared" si="15"/>
        <v>0</v>
      </c>
      <c r="W138" s="3">
        <f t="shared" si="16"/>
        <v>5.8949624866023575E-3</v>
      </c>
      <c r="X138" t="str">
        <f t="shared" si="17"/>
        <v>Sunday</v>
      </c>
    </row>
    <row r="139" spans="1:24" x14ac:dyDescent="0.3">
      <c r="A139" s="8">
        <v>1.82933279951375E+16</v>
      </c>
      <c r="B139" s="8">
        <v>1.78414445699532E+16</v>
      </c>
      <c r="C139" s="5" t="s">
        <v>20</v>
      </c>
      <c r="D139" s="5" t="s">
        <v>21</v>
      </c>
      <c r="E139" s="5" t="s">
        <v>298</v>
      </c>
      <c r="F139" s="5">
        <v>70</v>
      </c>
      <c r="G139" s="9">
        <v>45147</v>
      </c>
      <c r="H139" s="5" t="s">
        <v>299</v>
      </c>
      <c r="I139" s="5" t="s">
        <v>24</v>
      </c>
      <c r="J139" s="5"/>
      <c r="K139" s="5" t="s">
        <v>25</v>
      </c>
      <c r="L139" s="5">
        <v>9277</v>
      </c>
      <c r="M139" s="5">
        <v>7816</v>
      </c>
      <c r="N139" s="5">
        <v>4</v>
      </c>
      <c r="O139" s="5">
        <v>15</v>
      </c>
      <c r="P139" s="5">
        <v>13449</v>
      </c>
      <c r="Q139" s="5">
        <v>340</v>
      </c>
      <c r="R139" s="5">
        <v>3</v>
      </c>
      <c r="S139" s="5">
        <v>16</v>
      </c>
      <c r="T139" s="3" t="str" cm="1">
        <f t="array" ref="T139">_xlfn.IFS(F139&lt;=10,"Duration &lt;= 10 secs",F139&lt;=30,"Duration between 10 to 30 secs",F139&gt;30,"Duration more than 30 secs")</f>
        <v>Duration more than 30 secs</v>
      </c>
      <c r="U139" t="b">
        <f t="shared" si="14"/>
        <v>0</v>
      </c>
      <c r="V139" s="3">
        <f t="shared" si="15"/>
        <v>1.4497143473105529</v>
      </c>
      <c r="W139" s="3">
        <f t="shared" si="16"/>
        <v>1.1610798362333676E-2</v>
      </c>
      <c r="X139" t="str">
        <f t="shared" si="17"/>
        <v>Wednesday</v>
      </c>
    </row>
    <row r="140" spans="1:24" x14ac:dyDescent="0.3">
      <c r="A140" s="8">
        <v>1.78672645019327E+16</v>
      </c>
      <c r="B140" s="8">
        <v>1.78414445699532E+16</v>
      </c>
      <c r="C140" s="5" t="s">
        <v>20</v>
      </c>
      <c r="D140" s="5" t="s">
        <v>21</v>
      </c>
      <c r="E140" s="5" t="s">
        <v>300</v>
      </c>
      <c r="F140" s="5">
        <v>49</v>
      </c>
      <c r="G140" s="9">
        <v>45151</v>
      </c>
      <c r="H140" s="5" t="s">
        <v>301</v>
      </c>
      <c r="I140" s="5" t="s">
        <v>24</v>
      </c>
      <c r="J140" s="5"/>
      <c r="K140" s="5" t="s">
        <v>25</v>
      </c>
      <c r="L140" s="5">
        <v>31921</v>
      </c>
      <c r="M140" s="5">
        <v>29106</v>
      </c>
      <c r="N140" s="5">
        <v>461</v>
      </c>
      <c r="O140" s="5">
        <v>15</v>
      </c>
      <c r="P140" s="5">
        <v>30811</v>
      </c>
      <c r="Q140" s="5">
        <v>1286</v>
      </c>
      <c r="R140" s="5">
        <v>6</v>
      </c>
      <c r="S140" s="5">
        <v>1352</v>
      </c>
      <c r="T140" s="3" t="str" cm="1">
        <f t="array" ref="T140">_xlfn.IFS(F140&lt;=10,"Duration &lt;= 10 secs",F140&lt;=30,"Duration between 10 to 30 secs",F140&gt;30,"Duration more than 30 secs")</f>
        <v>Duration more than 30 secs</v>
      </c>
      <c r="U140" t="b">
        <f t="shared" si="14"/>
        <v>1</v>
      </c>
      <c r="V140" s="3">
        <f t="shared" si="15"/>
        <v>0.96522665330033519</v>
      </c>
      <c r="W140" s="3">
        <f t="shared" si="16"/>
        <v>2.6669758812615955E-2</v>
      </c>
      <c r="X140" t="str">
        <f t="shared" si="17"/>
        <v>Sunday</v>
      </c>
    </row>
    <row r="141" spans="1:24" x14ac:dyDescent="0.3">
      <c r="A141" s="8">
        <v>1.80243463606137E+16</v>
      </c>
      <c r="B141" s="8">
        <v>1.78414445699532E+16</v>
      </c>
      <c r="C141" s="5" t="s">
        <v>20</v>
      </c>
      <c r="D141" s="5" t="s">
        <v>21</v>
      </c>
      <c r="E141" s="5" t="s">
        <v>302</v>
      </c>
      <c r="F141" s="5">
        <v>28</v>
      </c>
      <c r="G141" s="9">
        <v>45154</v>
      </c>
      <c r="H141" s="5" t="s">
        <v>303</v>
      </c>
      <c r="I141" s="5" t="s">
        <v>24</v>
      </c>
      <c r="J141" s="5"/>
      <c r="K141" s="5" t="s">
        <v>25</v>
      </c>
      <c r="L141" s="5">
        <v>174471</v>
      </c>
      <c r="M141" s="5">
        <v>161768</v>
      </c>
      <c r="N141" s="5">
        <v>1878</v>
      </c>
      <c r="O141" s="5">
        <v>2497</v>
      </c>
      <c r="P141" s="5">
        <v>171834</v>
      </c>
      <c r="Q141" s="5">
        <v>5840</v>
      </c>
      <c r="R141" s="5">
        <v>27</v>
      </c>
      <c r="S141" s="5">
        <v>7252</v>
      </c>
      <c r="T141" s="3" t="str" cm="1">
        <f t="array" ref="T141">_xlfn.IFS(F141&lt;=10,"Duration &lt;= 10 secs",F141&lt;=30,"Duration between 10 to 30 secs",F141&gt;30,"Duration more than 30 secs")</f>
        <v>Duration between 10 to 30 secs</v>
      </c>
      <c r="U141" t="b">
        <f t="shared" si="14"/>
        <v>1</v>
      </c>
      <c r="V141" s="3">
        <f t="shared" si="15"/>
        <v>0.98488574032360676</v>
      </c>
      <c r="W141" s="3">
        <f t="shared" si="16"/>
        <v>2.3176709856090202E-2</v>
      </c>
      <c r="X141" t="str">
        <f t="shared" si="17"/>
        <v>Wednesday</v>
      </c>
    </row>
    <row r="142" spans="1:24" x14ac:dyDescent="0.3">
      <c r="A142" s="8">
        <v>1.82731117331995E+16</v>
      </c>
      <c r="B142" s="8">
        <v>1.78414445699532E+16</v>
      </c>
      <c r="C142" s="5" t="s">
        <v>20</v>
      </c>
      <c r="D142" s="5" t="s">
        <v>21</v>
      </c>
      <c r="E142" s="5" t="s">
        <v>304</v>
      </c>
      <c r="F142" s="5">
        <v>22</v>
      </c>
      <c r="G142" s="9">
        <v>45157</v>
      </c>
      <c r="H142" s="5" t="s">
        <v>305</v>
      </c>
      <c r="I142" s="5" t="s">
        <v>24</v>
      </c>
      <c r="J142" s="5"/>
      <c r="K142" s="5" t="s">
        <v>25</v>
      </c>
      <c r="L142" s="5">
        <v>258864</v>
      </c>
      <c r="M142" s="5">
        <v>236596</v>
      </c>
      <c r="N142" s="5">
        <v>4252</v>
      </c>
      <c r="O142" s="5">
        <v>1087</v>
      </c>
      <c r="P142" s="5">
        <v>258615</v>
      </c>
      <c r="Q142" s="5">
        <v>7979</v>
      </c>
      <c r="R142" s="5">
        <v>32</v>
      </c>
      <c r="S142" s="5">
        <v>12359</v>
      </c>
      <c r="T142" s="3" t="str" cm="1">
        <f t="array" ref="T142">_xlfn.IFS(F142&lt;=10,"Duration &lt;= 10 secs",F142&lt;=30,"Duration between 10 to 30 secs",F142&gt;30,"Duration more than 30 secs")</f>
        <v>Duration between 10 to 30 secs</v>
      </c>
      <c r="U142" t="b">
        <f t="shared" si="14"/>
        <v>1</v>
      </c>
      <c r="V142" s="3">
        <f t="shared" si="15"/>
        <v>0.9990381049508622</v>
      </c>
      <c r="W142" s="3">
        <f t="shared" si="16"/>
        <v>2.6016923363032341E-2</v>
      </c>
      <c r="X142" t="str">
        <f t="shared" si="17"/>
        <v>Saturday</v>
      </c>
    </row>
    <row r="143" spans="1:24" x14ac:dyDescent="0.3">
      <c r="A143" s="5">
        <v>1.80078461328201E+16</v>
      </c>
      <c r="B143" s="8">
        <v>1.78414445699532E+16</v>
      </c>
      <c r="C143" s="5" t="s">
        <v>20</v>
      </c>
      <c r="D143" s="5" t="s">
        <v>21</v>
      </c>
      <c r="E143" s="5" t="s">
        <v>326</v>
      </c>
      <c r="F143" s="5">
        <v>56</v>
      </c>
      <c r="G143" s="9">
        <v>45162</v>
      </c>
      <c r="H143" s="5" t="s">
        <v>358</v>
      </c>
      <c r="I143" s="5" t="s">
        <v>24</v>
      </c>
      <c r="J143" s="5"/>
      <c r="K143" s="5" t="s">
        <v>25</v>
      </c>
      <c r="L143" s="5">
        <v>8085</v>
      </c>
      <c r="M143" s="5">
        <v>7133</v>
      </c>
      <c r="N143" s="5">
        <v>10</v>
      </c>
      <c r="O143" s="5">
        <v>4</v>
      </c>
      <c r="P143" s="5">
        <v>8120</v>
      </c>
      <c r="Q143" s="5">
        <v>255</v>
      </c>
      <c r="R143" s="5">
        <v>4</v>
      </c>
      <c r="S143" s="5">
        <v>43</v>
      </c>
      <c r="T143" s="3" t="str" cm="1">
        <f t="array" ref="T143">_xlfn.IFS(F143&lt;=10,"Duration &lt;= 10 secs",F143&lt;=30,"Duration between 10 to 30 secs",F143&gt;30,"Duration more than 30 secs")</f>
        <v>Duration more than 30 secs</v>
      </c>
      <c r="U143" t="b">
        <f t="shared" si="14"/>
        <v>0</v>
      </c>
      <c r="V143" s="3">
        <f t="shared" si="15"/>
        <v>1.0043290043290043</v>
      </c>
      <c r="W143" s="3">
        <f t="shared" si="16"/>
        <v>1.0935090424786206E-2</v>
      </c>
      <c r="X143" t="str">
        <f t="shared" si="17"/>
        <v>Thursday</v>
      </c>
    </row>
    <row r="144" spans="1:24" x14ac:dyDescent="0.3">
      <c r="A144" s="5">
        <v>1.798327817317E+16</v>
      </c>
      <c r="B144" s="8">
        <v>1.78414445699532E+16</v>
      </c>
      <c r="C144" s="5" t="s">
        <v>20</v>
      </c>
      <c r="D144" s="5" t="s">
        <v>21</v>
      </c>
      <c r="E144" s="5" t="s">
        <v>327</v>
      </c>
      <c r="F144" s="5">
        <v>7</v>
      </c>
      <c r="G144" s="9">
        <v>45165</v>
      </c>
      <c r="H144" s="5" t="s">
        <v>359</v>
      </c>
      <c r="I144" s="5" t="s">
        <v>24</v>
      </c>
      <c r="J144" s="5"/>
      <c r="K144" s="5" t="s">
        <v>25</v>
      </c>
      <c r="L144" s="5">
        <v>41113</v>
      </c>
      <c r="M144" s="5">
        <v>35064</v>
      </c>
      <c r="N144" s="5">
        <v>252</v>
      </c>
      <c r="O144" s="5">
        <v>1</v>
      </c>
      <c r="P144" s="5">
        <v>39907</v>
      </c>
      <c r="Q144" s="5">
        <v>1216</v>
      </c>
      <c r="R144" s="5">
        <v>9</v>
      </c>
      <c r="S144" s="5">
        <v>1580</v>
      </c>
      <c r="T144" s="3" t="str" cm="1">
        <f t="array" ref="T144">_xlfn.IFS(F144&lt;=10,"Duration &lt;= 10 secs",F144&lt;=30,"Duration between 10 to 30 secs",F144&gt;30,"Duration more than 30 secs")</f>
        <v>Duration &lt;= 10 secs</v>
      </c>
      <c r="U144" t="b">
        <f t="shared" si="14"/>
        <v>1</v>
      </c>
      <c r="V144" s="3">
        <f t="shared" si="15"/>
        <v>0.97066621263347364</v>
      </c>
      <c r="W144" s="3">
        <f t="shared" si="16"/>
        <v>2.1795859000684464E-2</v>
      </c>
      <c r="X144" t="str">
        <f t="shared" si="17"/>
        <v>Sunday</v>
      </c>
    </row>
    <row r="145" spans="1:24" x14ac:dyDescent="0.3">
      <c r="A145" s="5">
        <v>1.78764335909489E+16</v>
      </c>
      <c r="B145" s="8">
        <v>1.78414445699532E+16</v>
      </c>
      <c r="C145" s="5" t="s">
        <v>20</v>
      </c>
      <c r="D145" s="5" t="s">
        <v>21</v>
      </c>
      <c r="E145" s="5" t="s">
        <v>328</v>
      </c>
      <c r="F145" s="5">
        <v>58</v>
      </c>
      <c r="G145" s="9">
        <v>45166</v>
      </c>
      <c r="H145" s="5" t="s">
        <v>360</v>
      </c>
      <c r="I145" s="5" t="s">
        <v>24</v>
      </c>
      <c r="J145" s="5"/>
      <c r="K145" s="5" t="s">
        <v>25</v>
      </c>
      <c r="L145" s="5">
        <v>16253</v>
      </c>
      <c r="M145" s="5">
        <v>12738</v>
      </c>
      <c r="N145" s="5">
        <v>14</v>
      </c>
      <c r="O145" s="5">
        <v>9</v>
      </c>
      <c r="P145" s="5">
        <v>15531</v>
      </c>
      <c r="Q145" s="5">
        <v>531</v>
      </c>
      <c r="R145" s="5">
        <v>9</v>
      </c>
      <c r="S145" s="5">
        <v>96</v>
      </c>
      <c r="T145" s="3" t="str" cm="1">
        <f t="array" ref="T145">_xlfn.IFS(F145&lt;=10,"Duration &lt;= 10 secs",F145&lt;=30,"Duration between 10 to 30 secs",F145&gt;30,"Duration more than 30 secs")</f>
        <v>Duration more than 30 secs</v>
      </c>
      <c r="U145" t="b">
        <f t="shared" si="14"/>
        <v>1</v>
      </c>
      <c r="V145" s="3">
        <f t="shared" si="15"/>
        <v>0.95557743185873378</v>
      </c>
      <c r="W145" s="3">
        <f t="shared" si="16"/>
        <v>1.2757104726016643E-2</v>
      </c>
      <c r="X145" t="str">
        <f t="shared" si="17"/>
        <v>Monday</v>
      </c>
    </row>
    <row r="146" spans="1:24" x14ac:dyDescent="0.3">
      <c r="A146" s="5">
        <v>1.82485800252064E+16</v>
      </c>
      <c r="B146" s="8">
        <v>1.78414445699532E+16</v>
      </c>
      <c r="C146" s="5" t="s">
        <v>20</v>
      </c>
      <c r="D146" s="5" t="s">
        <v>21</v>
      </c>
      <c r="E146" s="5" t="s">
        <v>329</v>
      </c>
      <c r="F146" s="5">
        <v>0</v>
      </c>
      <c r="G146" s="9">
        <v>45168</v>
      </c>
      <c r="H146" s="5" t="s">
        <v>361</v>
      </c>
      <c r="I146" s="5" t="s">
        <v>138</v>
      </c>
      <c r="J146" s="5"/>
      <c r="K146" s="5" t="s">
        <v>25</v>
      </c>
      <c r="L146" s="5">
        <v>52939</v>
      </c>
      <c r="M146" s="5">
        <v>48745</v>
      </c>
      <c r="N146" s="5">
        <v>116</v>
      </c>
      <c r="O146" s="5">
        <v>7</v>
      </c>
      <c r="P146" s="5">
        <v>0</v>
      </c>
      <c r="Q146" s="5">
        <v>2943</v>
      </c>
      <c r="R146" s="5">
        <v>17</v>
      </c>
      <c r="S146" s="5">
        <v>1203</v>
      </c>
      <c r="T146" s="3" t="str" cm="1">
        <f t="array" ref="T146">_xlfn.IFS(F146&lt;=10,"Duration &lt;= 10 secs",F146&lt;=30,"Duration between 10 to 30 secs",F146&gt;30,"Duration more than 30 secs")</f>
        <v>Duration &lt;= 10 secs</v>
      </c>
      <c r="U146" t="b">
        <f t="shared" si="14"/>
        <v>1</v>
      </c>
      <c r="V146" s="3">
        <f t="shared" si="15"/>
        <v>0</v>
      </c>
      <c r="W146" s="3">
        <f t="shared" si="16"/>
        <v>2.1945840599035801E-2</v>
      </c>
      <c r="X146" t="str">
        <f t="shared" si="17"/>
        <v>Wednesday</v>
      </c>
    </row>
    <row r="147" spans="1:24" x14ac:dyDescent="0.3">
      <c r="A147" s="5">
        <v>1.8018206245735E+16</v>
      </c>
      <c r="B147" s="8">
        <v>1.78414445699532E+16</v>
      </c>
      <c r="C147" s="5" t="s">
        <v>20</v>
      </c>
      <c r="D147" s="5" t="s">
        <v>21</v>
      </c>
      <c r="E147" s="5" t="s">
        <v>330</v>
      </c>
      <c r="F147" s="5">
        <v>6</v>
      </c>
      <c r="G147" s="9">
        <v>45170</v>
      </c>
      <c r="H147" s="5" t="s">
        <v>362</v>
      </c>
      <c r="I147" s="5" t="s">
        <v>24</v>
      </c>
      <c r="J147" s="5"/>
      <c r="K147" s="5" t="s">
        <v>25</v>
      </c>
      <c r="L147" s="5">
        <v>15304</v>
      </c>
      <c r="M147" s="5">
        <v>12137</v>
      </c>
      <c r="N147" s="5">
        <v>29</v>
      </c>
      <c r="O147" s="5">
        <v>2</v>
      </c>
      <c r="P147" s="5">
        <v>14793</v>
      </c>
      <c r="Q147" s="5">
        <v>312</v>
      </c>
      <c r="R147" s="5">
        <v>5</v>
      </c>
      <c r="S147" s="5">
        <v>190</v>
      </c>
      <c r="T147" s="3" t="str" cm="1">
        <f t="array" ref="T147">_xlfn.IFS(F147&lt;=10,"Duration &lt;= 10 secs",F147&lt;=30,"Duration between 10 to 30 secs",F147&gt;30,"Duration more than 30 secs")</f>
        <v>Duration &lt;= 10 secs</v>
      </c>
      <c r="U147" t="b">
        <f t="shared" si="14"/>
        <v>1</v>
      </c>
      <c r="V147" s="3">
        <f t="shared" si="15"/>
        <v>0.96661003659174072</v>
      </c>
      <c r="W147" s="3">
        <f t="shared" si="16"/>
        <v>1.1040619592980144E-2</v>
      </c>
      <c r="X147" t="str">
        <f t="shared" si="17"/>
        <v>Friday</v>
      </c>
    </row>
    <row r="148" spans="1:24" x14ac:dyDescent="0.3">
      <c r="A148" s="5">
        <v>1.80025197710202E+16</v>
      </c>
      <c r="B148" s="8">
        <v>1.78414445699532E+16</v>
      </c>
      <c r="C148" s="5" t="s">
        <v>20</v>
      </c>
      <c r="D148" s="5" t="s">
        <v>21</v>
      </c>
      <c r="E148" s="5" t="s">
        <v>331</v>
      </c>
      <c r="F148" s="5">
        <v>10</v>
      </c>
      <c r="G148" s="9">
        <v>45185</v>
      </c>
      <c r="H148" s="5" t="s">
        <v>363</v>
      </c>
      <c r="I148" s="5" t="s">
        <v>24</v>
      </c>
      <c r="J148" s="5"/>
      <c r="K148" s="5" t="s">
        <v>25</v>
      </c>
      <c r="L148" s="5">
        <v>33294</v>
      </c>
      <c r="M148" s="5">
        <v>26820</v>
      </c>
      <c r="N148" s="5">
        <v>125</v>
      </c>
      <c r="O148" s="5">
        <v>4</v>
      </c>
      <c r="P148" s="5">
        <v>31051</v>
      </c>
      <c r="Q148" s="5">
        <v>1194</v>
      </c>
      <c r="R148" s="5">
        <v>41</v>
      </c>
      <c r="S148" s="5">
        <v>901</v>
      </c>
      <c r="T148" s="3" t="str" cm="1">
        <f t="array" ref="T148">_xlfn.IFS(F148&lt;=10,"Duration &lt;= 10 secs",F148&lt;=30,"Duration between 10 to 30 secs",F148&gt;30,"Duration more than 30 secs")</f>
        <v>Duration &lt;= 10 secs</v>
      </c>
      <c r="U148" t="b">
        <f t="shared" si="14"/>
        <v>1</v>
      </c>
      <c r="V148" s="3">
        <f t="shared" si="15"/>
        <v>0.93263050399471381</v>
      </c>
      <c r="W148" s="3">
        <f t="shared" si="16"/>
        <v>2.1075689783743475E-2</v>
      </c>
      <c r="X148" t="str">
        <f t="shared" si="17"/>
        <v>Saturday</v>
      </c>
    </row>
    <row r="149" spans="1:24" x14ac:dyDescent="0.3">
      <c r="A149" s="5">
        <v>1.79013931138493E+16</v>
      </c>
      <c r="B149" s="8">
        <v>1.78414445699532E+16</v>
      </c>
      <c r="C149" s="5" t="s">
        <v>20</v>
      </c>
      <c r="D149" s="5" t="s">
        <v>21</v>
      </c>
      <c r="E149" s="5" t="s">
        <v>332</v>
      </c>
      <c r="F149" s="5">
        <v>0</v>
      </c>
      <c r="G149" s="9">
        <v>45187</v>
      </c>
      <c r="H149" s="5" t="s">
        <v>364</v>
      </c>
      <c r="I149" s="5" t="s">
        <v>108</v>
      </c>
      <c r="J149" s="5"/>
      <c r="K149" s="5" t="s">
        <v>25</v>
      </c>
      <c r="L149" s="5">
        <v>14518</v>
      </c>
      <c r="M149" s="5">
        <v>11140</v>
      </c>
      <c r="N149" s="5">
        <v>2</v>
      </c>
      <c r="O149" s="5">
        <v>1</v>
      </c>
      <c r="P149" s="5">
        <v>0</v>
      </c>
      <c r="Q149" s="5">
        <v>415</v>
      </c>
      <c r="R149" s="5">
        <v>12</v>
      </c>
      <c r="S149" s="5">
        <v>7</v>
      </c>
      <c r="T149" s="3" t="str" cm="1">
        <f t="array" ref="T149">_xlfn.IFS(F149&lt;=10,"Duration &lt;= 10 secs",F149&lt;=30,"Duration between 10 to 30 secs",F149&gt;30,"Duration more than 30 secs")</f>
        <v>Duration &lt;= 10 secs</v>
      </c>
      <c r="U149" t="b">
        <f t="shared" si="14"/>
        <v>1</v>
      </c>
      <c r="V149" s="3">
        <f t="shared" si="15"/>
        <v>0</v>
      </c>
      <c r="W149" s="3">
        <f t="shared" si="16"/>
        <v>9.7845601436265701E-3</v>
      </c>
      <c r="X149" t="str">
        <f t="shared" si="17"/>
        <v>Monday</v>
      </c>
    </row>
    <row r="150" spans="1:24" x14ac:dyDescent="0.3">
      <c r="A150" s="5">
        <v>1.8027783802623E+16</v>
      </c>
      <c r="B150" s="8">
        <v>1.78414445699532E+16</v>
      </c>
      <c r="C150" s="5" t="s">
        <v>20</v>
      </c>
      <c r="D150" s="5" t="s">
        <v>21</v>
      </c>
      <c r="E150" s="5" t="s">
        <v>333</v>
      </c>
      <c r="F150" s="5">
        <v>0</v>
      </c>
      <c r="G150" s="9">
        <v>45191</v>
      </c>
      <c r="H150" s="5" t="s">
        <v>365</v>
      </c>
      <c r="I150" s="5" t="s">
        <v>138</v>
      </c>
      <c r="J150" s="5"/>
      <c r="K150" s="5" t="s">
        <v>25</v>
      </c>
      <c r="L150" s="5">
        <v>7883</v>
      </c>
      <c r="M150" s="5">
        <v>6999</v>
      </c>
      <c r="N150" s="5">
        <v>4</v>
      </c>
      <c r="O150" s="5">
        <v>1</v>
      </c>
      <c r="P150" s="5">
        <v>0</v>
      </c>
      <c r="Q150" s="5">
        <v>165</v>
      </c>
      <c r="R150" s="5">
        <v>1</v>
      </c>
      <c r="S150" s="5">
        <v>31</v>
      </c>
      <c r="T150" s="3" t="str" cm="1">
        <f t="array" ref="T150">_xlfn.IFS(F150&lt;=10,"Duration &lt;= 10 secs",F150&lt;=30,"Duration between 10 to 30 secs",F150&gt;30,"Duration more than 30 secs")</f>
        <v>Duration &lt;= 10 secs</v>
      </c>
      <c r="U150" t="b">
        <f t="shared" si="14"/>
        <v>1</v>
      </c>
      <c r="V150" s="3">
        <f t="shared" si="15"/>
        <v>0</v>
      </c>
      <c r="W150" s="3">
        <f t="shared" si="16"/>
        <v>7.1795970852978992E-3</v>
      </c>
      <c r="X150" t="str">
        <f t="shared" si="17"/>
        <v>Friday</v>
      </c>
    </row>
    <row r="151" spans="1:24" x14ac:dyDescent="0.3">
      <c r="A151" s="5">
        <v>1.8031582981606E+16</v>
      </c>
      <c r="B151" s="8">
        <v>1.78414445699532E+16</v>
      </c>
      <c r="C151" s="5" t="s">
        <v>20</v>
      </c>
      <c r="D151" s="5" t="s">
        <v>21</v>
      </c>
      <c r="E151" s="5" t="s">
        <v>334</v>
      </c>
      <c r="F151" s="5">
        <v>9</v>
      </c>
      <c r="G151" s="9">
        <v>45195</v>
      </c>
      <c r="H151" s="5" t="s">
        <v>366</v>
      </c>
      <c r="I151" s="5" t="s">
        <v>24</v>
      </c>
      <c r="J151" s="5"/>
      <c r="K151" s="5" t="s">
        <v>25</v>
      </c>
      <c r="L151" s="5">
        <v>15979</v>
      </c>
      <c r="M151" s="5">
        <v>14230</v>
      </c>
      <c r="N151" s="5">
        <v>60</v>
      </c>
      <c r="O151" s="5">
        <v>8</v>
      </c>
      <c r="P151" s="5">
        <v>15287</v>
      </c>
      <c r="Q151" s="5">
        <v>530</v>
      </c>
      <c r="R151" s="5">
        <v>113</v>
      </c>
      <c r="S151" s="5">
        <v>506</v>
      </c>
      <c r="T151" s="3" t="str" cm="1">
        <f t="array" ref="T151">_xlfn.IFS(F151&lt;=10,"Duration &lt;= 10 secs",F151&lt;=30,"Duration between 10 to 30 secs",F151&gt;30,"Duration more than 30 secs")</f>
        <v>Duration &lt;= 10 secs</v>
      </c>
      <c r="U151" t="b">
        <f t="shared" si="14"/>
        <v>1</v>
      </c>
      <c r="V151" s="3">
        <f t="shared" si="15"/>
        <v>0.95669315977220104</v>
      </c>
      <c r="W151" s="3">
        <f t="shared" si="16"/>
        <v>2.1240337315530568E-2</v>
      </c>
      <c r="X151" t="str">
        <f t="shared" si="17"/>
        <v>Tuesday</v>
      </c>
    </row>
    <row r="152" spans="1:24" x14ac:dyDescent="0.3">
      <c r="A152" s="5">
        <v>1.80076561969482E+16</v>
      </c>
      <c r="B152" s="8">
        <v>1.78414445699532E+16</v>
      </c>
      <c r="C152" s="5" t="s">
        <v>20</v>
      </c>
      <c r="D152" s="5" t="s">
        <v>21</v>
      </c>
      <c r="E152" s="5" t="s">
        <v>335</v>
      </c>
      <c r="F152" s="5">
        <v>53</v>
      </c>
      <c r="G152" s="9">
        <v>45196</v>
      </c>
      <c r="H152" s="5" t="s">
        <v>367</v>
      </c>
      <c r="I152" s="5" t="s">
        <v>24</v>
      </c>
      <c r="J152" s="5"/>
      <c r="K152" s="5" t="s">
        <v>25</v>
      </c>
      <c r="L152" s="5">
        <v>8991</v>
      </c>
      <c r="M152" s="5">
        <v>7013</v>
      </c>
      <c r="N152" s="5">
        <v>5</v>
      </c>
      <c r="O152" s="5">
        <v>3</v>
      </c>
      <c r="P152" s="5">
        <v>8497</v>
      </c>
      <c r="Q152" s="5">
        <v>183</v>
      </c>
      <c r="R152" s="5">
        <v>1</v>
      </c>
      <c r="S152" s="5">
        <v>9</v>
      </c>
      <c r="T152" s="3" t="str" cm="1">
        <f t="array" ref="T152">_xlfn.IFS(F152&lt;=10,"Duration &lt;= 10 secs",F152&lt;=30,"Duration between 10 to 30 secs",F152&gt;30,"Duration more than 30 secs")</f>
        <v>Duration more than 30 secs</v>
      </c>
      <c r="U152" t="b">
        <f t="shared" si="14"/>
        <v>1</v>
      </c>
      <c r="V152" s="3">
        <f t="shared" si="15"/>
        <v>0.94505616727838948</v>
      </c>
      <c r="W152" s="3">
        <f t="shared" si="16"/>
        <v>7.0583202623698852E-3</v>
      </c>
      <c r="X152" t="str">
        <f t="shared" si="17"/>
        <v>Wednesday</v>
      </c>
    </row>
    <row r="153" spans="1:24" x14ac:dyDescent="0.3">
      <c r="A153" s="5">
        <v>1.80103724297974E+16</v>
      </c>
      <c r="B153" s="8">
        <v>1.78414445699532E+16</v>
      </c>
      <c r="C153" s="5" t="s">
        <v>20</v>
      </c>
      <c r="D153" s="5" t="s">
        <v>21</v>
      </c>
      <c r="E153" s="5" t="s">
        <v>336</v>
      </c>
      <c r="F153" s="5">
        <v>0</v>
      </c>
      <c r="G153" s="9">
        <v>45199</v>
      </c>
      <c r="H153" s="5" t="s">
        <v>368</v>
      </c>
      <c r="I153" s="5" t="s">
        <v>108</v>
      </c>
      <c r="J153" s="5"/>
      <c r="K153" s="5" t="s">
        <v>25</v>
      </c>
      <c r="L153" s="5">
        <v>109308</v>
      </c>
      <c r="M153" s="5">
        <v>85641</v>
      </c>
      <c r="N153" s="5">
        <v>2023</v>
      </c>
      <c r="O153" s="5">
        <v>106</v>
      </c>
      <c r="P153" s="5">
        <v>0</v>
      </c>
      <c r="Q153" s="5">
        <v>2905</v>
      </c>
      <c r="R153" s="5">
        <v>25</v>
      </c>
      <c r="S153" s="5">
        <v>7992</v>
      </c>
      <c r="T153" s="3" t="str" cm="1">
        <f t="array" ref="T153">_xlfn.IFS(F153&lt;=10,"Duration &lt;= 10 secs",F153&lt;=30,"Duration between 10 to 30 secs",F153&gt;30,"Duration more than 30 secs")</f>
        <v>Duration &lt;= 10 secs</v>
      </c>
      <c r="U153" t="b">
        <f t="shared" si="14"/>
        <v>1</v>
      </c>
      <c r="V153" s="3">
        <f t="shared" si="15"/>
        <v>0</v>
      </c>
      <c r="W153" s="3">
        <f t="shared" si="16"/>
        <v>3.7788559218131498E-2</v>
      </c>
      <c r="X153" t="str">
        <f t="shared" si="17"/>
        <v>Saturday</v>
      </c>
    </row>
    <row r="154" spans="1:24" x14ac:dyDescent="0.3">
      <c r="A154" s="5">
        <v>1.80772036154017E+16</v>
      </c>
      <c r="B154" s="8">
        <v>1.78414445699532E+16</v>
      </c>
      <c r="C154" s="5" t="s">
        <v>20</v>
      </c>
      <c r="D154" s="5" t="s">
        <v>21</v>
      </c>
      <c r="E154" s="5" t="s">
        <v>337</v>
      </c>
      <c r="F154" s="5">
        <v>73</v>
      </c>
      <c r="G154" s="9">
        <v>45201</v>
      </c>
      <c r="H154" s="5" t="s">
        <v>369</v>
      </c>
      <c r="I154" s="5" t="s">
        <v>24</v>
      </c>
      <c r="J154" s="5"/>
      <c r="K154" s="5" t="s">
        <v>25</v>
      </c>
      <c r="L154" s="5">
        <v>15816</v>
      </c>
      <c r="M154" s="5">
        <v>12695</v>
      </c>
      <c r="N154" s="5">
        <v>37</v>
      </c>
      <c r="O154" s="5">
        <v>2</v>
      </c>
      <c r="P154" s="5">
        <v>14847</v>
      </c>
      <c r="Q154" s="5">
        <v>776</v>
      </c>
      <c r="R154" s="5">
        <v>26</v>
      </c>
      <c r="S154" s="5">
        <v>169</v>
      </c>
      <c r="T154" s="3" t="str" cm="1">
        <f t="array" ref="T154">_xlfn.IFS(F154&lt;=10,"Duration &lt;= 10 secs",F154&lt;=30,"Duration between 10 to 30 secs",F154&gt;30,"Duration more than 30 secs")</f>
        <v>Duration more than 30 secs</v>
      </c>
      <c r="U154" t="b">
        <f t="shared" si="14"/>
        <v>1</v>
      </c>
      <c r="V154" s="3">
        <f t="shared" si="15"/>
        <v>0.93873292867981795</v>
      </c>
      <c r="W154" s="3">
        <f t="shared" si="16"/>
        <v>1.9850334777471446E-2</v>
      </c>
      <c r="X154" t="str">
        <f t="shared" si="17"/>
        <v>Monday</v>
      </c>
    </row>
    <row r="155" spans="1:24" x14ac:dyDescent="0.3">
      <c r="A155" s="5">
        <v>1.82756995931584E+16</v>
      </c>
      <c r="B155" s="8">
        <v>1.78414445699532E+16</v>
      </c>
      <c r="C155" s="5" t="s">
        <v>20</v>
      </c>
      <c r="D155" s="5" t="s">
        <v>21</v>
      </c>
      <c r="E155" s="5" t="s">
        <v>338</v>
      </c>
      <c r="F155" s="5">
        <v>76</v>
      </c>
      <c r="G155" s="9">
        <v>45202</v>
      </c>
      <c r="H155" s="5" t="s">
        <v>370</v>
      </c>
      <c r="I155" s="5" t="s">
        <v>24</v>
      </c>
      <c r="J155" s="5"/>
      <c r="K155" s="5" t="s">
        <v>25</v>
      </c>
      <c r="L155" s="5">
        <v>14522</v>
      </c>
      <c r="M155" s="5">
        <v>11596</v>
      </c>
      <c r="N155" s="5">
        <v>56</v>
      </c>
      <c r="O155" s="5">
        <v>10</v>
      </c>
      <c r="P155" s="5">
        <v>14032</v>
      </c>
      <c r="Q155" s="5">
        <v>689</v>
      </c>
      <c r="R155" s="5">
        <v>5</v>
      </c>
      <c r="S155" s="5">
        <v>190</v>
      </c>
      <c r="T155" s="3" t="str" cm="1">
        <f t="array" ref="T155">_xlfn.IFS(F155&lt;=10,"Duration &lt;= 10 secs",F155&lt;=30,"Duration between 10 to 30 secs",F155&gt;30,"Duration more than 30 secs")</f>
        <v>Duration more than 30 secs</v>
      </c>
      <c r="U155" t="b">
        <f t="shared" si="14"/>
        <v>1</v>
      </c>
      <c r="V155" s="3">
        <f t="shared" si="15"/>
        <v>0.96625809117201489</v>
      </c>
      <c r="W155" s="3">
        <f t="shared" si="16"/>
        <v>2.0265608830631249E-2</v>
      </c>
      <c r="X155" t="str">
        <f t="shared" si="17"/>
        <v>Tuesday</v>
      </c>
    </row>
    <row r="156" spans="1:24" x14ac:dyDescent="0.3">
      <c r="A156" s="5">
        <v>1.80787469023982E+16</v>
      </c>
      <c r="B156" s="8">
        <v>1.78414445699532E+16</v>
      </c>
      <c r="C156" s="5" t="s">
        <v>20</v>
      </c>
      <c r="D156" s="5" t="s">
        <v>21</v>
      </c>
      <c r="E156" s="5" t="s">
        <v>339</v>
      </c>
      <c r="F156" s="5">
        <v>55</v>
      </c>
      <c r="G156" s="9">
        <v>45203</v>
      </c>
      <c r="H156" s="5" t="s">
        <v>371</v>
      </c>
      <c r="I156" s="5" t="s">
        <v>24</v>
      </c>
      <c r="J156" s="5"/>
      <c r="K156" s="5" t="s">
        <v>25</v>
      </c>
      <c r="L156" s="5">
        <v>78792</v>
      </c>
      <c r="M156" s="5">
        <v>71678</v>
      </c>
      <c r="N156" s="5">
        <v>712</v>
      </c>
      <c r="O156" s="5">
        <v>886</v>
      </c>
      <c r="P156" s="5">
        <v>76369</v>
      </c>
      <c r="Q156" s="5">
        <v>2817</v>
      </c>
      <c r="R156" s="5">
        <v>58</v>
      </c>
      <c r="S156" s="5">
        <v>2440</v>
      </c>
      <c r="T156" s="3" t="str" cm="1">
        <f t="array" ref="T156">_xlfn.IFS(F156&lt;=10,"Duration &lt;= 10 secs",F156&lt;=30,"Duration between 10 to 30 secs",F156&gt;30,"Duration more than 30 secs")</f>
        <v>Duration more than 30 secs</v>
      </c>
      <c r="U156" t="b">
        <f t="shared" si="14"/>
        <v>1</v>
      </c>
      <c r="V156" s="3">
        <f t="shared" si="15"/>
        <v>0.96924814702000206</v>
      </c>
      <c r="W156" s="3">
        <f t="shared" si="16"/>
        <v>2.1021094338569718E-2</v>
      </c>
      <c r="X156" t="str">
        <f t="shared" si="17"/>
        <v>Wednesday</v>
      </c>
    </row>
    <row r="157" spans="1:24" x14ac:dyDescent="0.3">
      <c r="A157" s="5">
        <v>1.78485825480509E+16</v>
      </c>
      <c r="B157" s="8">
        <v>1.78414445699532E+16</v>
      </c>
      <c r="C157" s="5" t="s">
        <v>20</v>
      </c>
      <c r="D157" s="5" t="s">
        <v>21</v>
      </c>
      <c r="E157" s="5" t="s">
        <v>340</v>
      </c>
      <c r="F157" s="5">
        <v>38</v>
      </c>
      <c r="G157" s="9">
        <v>45204</v>
      </c>
      <c r="H157" s="5" t="s">
        <v>372</v>
      </c>
      <c r="I157" s="5" t="s">
        <v>24</v>
      </c>
      <c r="J157" s="5"/>
      <c r="K157" s="5" t="s">
        <v>25</v>
      </c>
      <c r="L157" s="5">
        <v>19559</v>
      </c>
      <c r="M157" s="5">
        <v>17381</v>
      </c>
      <c r="N157" s="5">
        <v>112</v>
      </c>
      <c r="O157" s="5">
        <v>5</v>
      </c>
      <c r="P157" s="5">
        <v>18762</v>
      </c>
      <c r="Q157" s="5">
        <v>991</v>
      </c>
      <c r="R157" s="5">
        <v>13</v>
      </c>
      <c r="S157" s="5">
        <v>672</v>
      </c>
      <c r="T157" s="3" t="str" cm="1">
        <f t="array" ref="T157">_xlfn.IFS(F157&lt;=10,"Duration &lt;= 10 secs",F157&lt;=30,"Duration between 10 to 30 secs",F157&gt;30,"Duration more than 30 secs")</f>
        <v>Duration more than 30 secs</v>
      </c>
      <c r="U157" t="b">
        <f t="shared" si="14"/>
        <v>1</v>
      </c>
      <c r="V157" s="3">
        <f t="shared" si="15"/>
        <v>0.95925149547522881</v>
      </c>
      <c r="W157" s="3">
        <f t="shared" si="16"/>
        <v>2.5717737759622578E-2</v>
      </c>
      <c r="X157" t="str">
        <f t="shared" si="17"/>
        <v>Thursday</v>
      </c>
    </row>
    <row r="158" spans="1:24" x14ac:dyDescent="0.3">
      <c r="A158" s="5">
        <v>1.8076059574374E+16</v>
      </c>
      <c r="B158" s="8">
        <v>1.78414445699532E+16</v>
      </c>
      <c r="C158" s="5" t="s">
        <v>20</v>
      </c>
      <c r="D158" s="5" t="s">
        <v>21</v>
      </c>
      <c r="E158" s="5" t="s">
        <v>341</v>
      </c>
      <c r="F158" s="5">
        <v>7</v>
      </c>
      <c r="G158" s="9">
        <v>45205</v>
      </c>
      <c r="H158" s="5" t="s">
        <v>373</v>
      </c>
      <c r="I158" s="5" t="s">
        <v>24</v>
      </c>
      <c r="J158" s="5"/>
      <c r="K158" s="5" t="s">
        <v>25</v>
      </c>
      <c r="L158" s="5">
        <v>23458</v>
      </c>
      <c r="M158" s="5">
        <v>20069</v>
      </c>
      <c r="N158" s="5">
        <v>217</v>
      </c>
      <c r="O158" s="5">
        <v>1</v>
      </c>
      <c r="P158" s="5">
        <v>22609</v>
      </c>
      <c r="Q158" s="5">
        <v>747</v>
      </c>
      <c r="R158" s="5">
        <v>6</v>
      </c>
      <c r="S158" s="5">
        <v>886</v>
      </c>
      <c r="T158" s="3" t="str" cm="1">
        <f t="array" ref="T158">_xlfn.IFS(F158&lt;=10,"Duration &lt;= 10 secs",F158&lt;=30,"Duration between 10 to 30 secs",F158&gt;30,"Duration more than 30 secs")</f>
        <v>Duration &lt;= 10 secs</v>
      </c>
      <c r="U158" t="b">
        <f t="shared" si="14"/>
        <v>1</v>
      </c>
      <c r="V158" s="3">
        <f t="shared" si="15"/>
        <v>0.9638076562366783</v>
      </c>
      <c r="W158" s="3">
        <f t="shared" si="16"/>
        <v>2.3120235188599333E-2</v>
      </c>
      <c r="X158" t="str">
        <f t="shared" si="17"/>
        <v>Friday</v>
      </c>
    </row>
    <row r="159" spans="1:24" x14ac:dyDescent="0.3">
      <c r="A159" s="5">
        <v>1.7866410338963E+16</v>
      </c>
      <c r="B159" s="8">
        <v>1.78414445699532E+16</v>
      </c>
      <c r="C159" s="5" t="s">
        <v>20</v>
      </c>
      <c r="D159" s="5" t="s">
        <v>21</v>
      </c>
      <c r="E159" s="5" t="s">
        <v>342</v>
      </c>
      <c r="F159" s="5">
        <v>51</v>
      </c>
      <c r="G159" s="9">
        <v>45208</v>
      </c>
      <c r="H159" s="5" t="s">
        <v>374</v>
      </c>
      <c r="I159" s="5" t="s">
        <v>24</v>
      </c>
      <c r="J159" s="5"/>
      <c r="K159" s="5" t="s">
        <v>25</v>
      </c>
      <c r="L159" s="5">
        <v>33700</v>
      </c>
      <c r="M159" s="5">
        <v>31115</v>
      </c>
      <c r="N159" s="5">
        <v>184</v>
      </c>
      <c r="O159" s="5">
        <v>17</v>
      </c>
      <c r="P159" s="5">
        <v>32074</v>
      </c>
      <c r="Q159" s="5">
        <v>1502</v>
      </c>
      <c r="R159" s="5">
        <v>91</v>
      </c>
      <c r="S159" s="5">
        <v>878</v>
      </c>
      <c r="T159" s="3" t="str" cm="1">
        <f t="array" ref="T159">_xlfn.IFS(F159&lt;=10,"Duration &lt;= 10 secs",F159&lt;=30,"Duration between 10 to 30 secs",F159&gt;30,"Duration more than 30 secs")</f>
        <v>Duration more than 30 secs</v>
      </c>
      <c r="U159" t="b">
        <f t="shared" si="14"/>
        <v>1</v>
      </c>
      <c r="V159" s="3">
        <f t="shared" si="15"/>
        <v>0.9517507418397626</v>
      </c>
      <c r="W159" s="3">
        <f t="shared" si="16"/>
        <v>2.1332154909207778E-2</v>
      </c>
      <c r="X159" t="str">
        <f t="shared" si="17"/>
        <v>Monday</v>
      </c>
    </row>
    <row r="160" spans="1:24" x14ac:dyDescent="0.3">
      <c r="A160" s="5">
        <v>1.79895474353584E+16</v>
      </c>
      <c r="B160" s="8">
        <v>1.78414445699532E+16</v>
      </c>
      <c r="C160" s="5" t="s">
        <v>20</v>
      </c>
      <c r="D160" s="5" t="s">
        <v>21</v>
      </c>
      <c r="E160" s="5" t="s">
        <v>343</v>
      </c>
      <c r="F160" s="5">
        <v>10</v>
      </c>
      <c r="G160" s="9">
        <v>45209</v>
      </c>
      <c r="H160" s="5" t="s">
        <v>375</v>
      </c>
      <c r="I160" s="5" t="s">
        <v>24</v>
      </c>
      <c r="J160" s="5"/>
      <c r="K160" s="5" t="s">
        <v>25</v>
      </c>
      <c r="L160" s="5">
        <v>23876</v>
      </c>
      <c r="M160" s="5">
        <v>19536</v>
      </c>
      <c r="N160" s="5">
        <v>7</v>
      </c>
      <c r="O160" s="5">
        <v>4</v>
      </c>
      <c r="P160" s="5">
        <v>22829</v>
      </c>
      <c r="Q160" s="5">
        <v>938</v>
      </c>
      <c r="R160" s="5">
        <v>25</v>
      </c>
      <c r="S160" s="5">
        <v>60</v>
      </c>
      <c r="T160" s="3" t="str" cm="1">
        <f t="array" ref="T160">_xlfn.IFS(F160&lt;=10,"Duration &lt;= 10 secs",F160&lt;=30,"Duration between 10 to 30 secs",F160&gt;30,"Duration more than 30 secs")</f>
        <v>Duration &lt;= 10 secs</v>
      </c>
      <c r="U160" t="b">
        <f t="shared" si="14"/>
        <v>1</v>
      </c>
      <c r="V160" s="3">
        <f t="shared" si="15"/>
        <v>0.95614843357346291</v>
      </c>
      <c r="W160" s="3">
        <f t="shared" si="16"/>
        <v>1.3180794430794431E-2</v>
      </c>
      <c r="X160" t="str">
        <f t="shared" si="17"/>
        <v>Tuesday</v>
      </c>
    </row>
    <row r="161" spans="1:24" x14ac:dyDescent="0.3">
      <c r="A161" s="5">
        <v>1.80080020489823E+16</v>
      </c>
      <c r="B161" s="8">
        <v>1.78414445699532E+16</v>
      </c>
      <c r="C161" s="5" t="s">
        <v>20</v>
      </c>
      <c r="D161" s="5" t="s">
        <v>21</v>
      </c>
      <c r="E161" s="5" t="s">
        <v>344</v>
      </c>
      <c r="F161" s="5">
        <v>7</v>
      </c>
      <c r="G161" s="9">
        <v>45210</v>
      </c>
      <c r="H161" s="5" t="s">
        <v>376</v>
      </c>
      <c r="I161" s="5" t="s">
        <v>24</v>
      </c>
      <c r="J161" s="5"/>
      <c r="K161" s="5" t="s">
        <v>25</v>
      </c>
      <c r="L161" s="5">
        <v>21033</v>
      </c>
      <c r="M161" s="5">
        <v>19239</v>
      </c>
      <c r="N161" s="5">
        <v>90</v>
      </c>
      <c r="O161" s="5">
        <v>11</v>
      </c>
      <c r="P161" s="5">
        <v>20177</v>
      </c>
      <c r="Q161" s="5">
        <v>471</v>
      </c>
      <c r="R161" s="5">
        <v>3</v>
      </c>
      <c r="S161" s="5">
        <v>539</v>
      </c>
      <c r="T161" s="3" t="str" cm="1">
        <f t="array" ref="T161">_xlfn.IFS(F161&lt;=10,"Duration &lt;= 10 secs",F161&lt;=30,"Duration between 10 to 30 secs",F161&gt;30,"Duration more than 30 secs")</f>
        <v>Duration &lt;= 10 secs</v>
      </c>
      <c r="U161" t="b">
        <f t="shared" si="14"/>
        <v>1</v>
      </c>
      <c r="V161" s="3">
        <f t="shared" si="15"/>
        <v>0.9593020491608425</v>
      </c>
      <c r="W161" s="3">
        <f t="shared" si="16"/>
        <v>1.4332865533551641E-2</v>
      </c>
      <c r="X161" t="str">
        <f t="shared" si="17"/>
        <v>Wednesday</v>
      </c>
    </row>
    <row r="162" spans="1:24" x14ac:dyDescent="0.3">
      <c r="A162" s="5">
        <v>1.80554533154667E+16</v>
      </c>
      <c r="B162" s="8">
        <v>1.78414445699532E+16</v>
      </c>
      <c r="C162" s="5" t="s">
        <v>20</v>
      </c>
      <c r="D162" s="5" t="s">
        <v>21</v>
      </c>
      <c r="E162" s="5" t="s">
        <v>345</v>
      </c>
      <c r="F162" s="5">
        <v>45</v>
      </c>
      <c r="G162" s="9">
        <v>45212</v>
      </c>
      <c r="H162" s="5" t="s">
        <v>377</v>
      </c>
      <c r="I162" s="5" t="s">
        <v>24</v>
      </c>
      <c r="J162" s="5"/>
      <c r="K162" s="5" t="s">
        <v>25</v>
      </c>
      <c r="L162" s="5">
        <v>15213</v>
      </c>
      <c r="M162" s="5">
        <v>13619</v>
      </c>
      <c r="N162" s="5">
        <v>19</v>
      </c>
      <c r="O162" s="5">
        <v>3</v>
      </c>
      <c r="P162" s="5">
        <v>14132</v>
      </c>
      <c r="Q162" s="5">
        <v>723</v>
      </c>
      <c r="R162" s="5">
        <v>23</v>
      </c>
      <c r="S162" s="5">
        <v>141</v>
      </c>
      <c r="T162" s="3" t="str" cm="1">
        <f t="array" ref="T162">_xlfn.IFS(F162&lt;=10,"Duration &lt;= 10 secs",F162&lt;=30,"Duration between 10 to 30 secs",F162&gt;30,"Duration more than 30 secs")</f>
        <v>Duration more than 30 secs</v>
      </c>
      <c r="U162" t="b">
        <f t="shared" ref="U162:U197" si="18">IF(P162&lt;L162, TRUE,FALSE)</f>
        <v>1</v>
      </c>
      <c r="V162" s="3">
        <f t="shared" ref="V162:V197" si="19">P162/L162</f>
        <v>0.92894235193584429</v>
      </c>
      <c r="W162" s="3">
        <f t="shared" ref="W162:W197" si="20">AVERAGE(N162/M162,Q162/M162,R162/M162,S162/M162)</f>
        <v>1.6631177032087524E-2</v>
      </c>
      <c r="X162" t="str">
        <f t="shared" si="17"/>
        <v>Friday</v>
      </c>
    </row>
    <row r="163" spans="1:24" x14ac:dyDescent="0.3">
      <c r="A163" s="5">
        <v>1.80007644799832E+16</v>
      </c>
      <c r="B163" s="8">
        <v>1.78414445699532E+16</v>
      </c>
      <c r="C163" s="5" t="s">
        <v>20</v>
      </c>
      <c r="D163" s="5" t="s">
        <v>21</v>
      </c>
      <c r="E163" s="5" t="s">
        <v>346</v>
      </c>
      <c r="F163" s="5">
        <v>73</v>
      </c>
      <c r="G163" s="9">
        <v>45213</v>
      </c>
      <c r="H163" s="5" t="s">
        <v>378</v>
      </c>
      <c r="I163" s="5" t="s">
        <v>24</v>
      </c>
      <c r="J163" s="5"/>
      <c r="K163" s="5" t="s">
        <v>25</v>
      </c>
      <c r="L163" s="5">
        <v>11510</v>
      </c>
      <c r="M163" s="5">
        <v>8673</v>
      </c>
      <c r="N163" s="5">
        <v>30</v>
      </c>
      <c r="O163" s="5">
        <v>3</v>
      </c>
      <c r="P163" s="5">
        <v>12382</v>
      </c>
      <c r="Q163" s="5">
        <v>447</v>
      </c>
      <c r="R163" s="5">
        <v>20</v>
      </c>
      <c r="S163" s="5">
        <v>107</v>
      </c>
      <c r="T163" s="3" t="str" cm="1">
        <f t="array" ref="T163">_xlfn.IFS(F163&lt;=10,"Duration &lt;= 10 secs",F163&lt;=30,"Duration between 10 to 30 secs",F163&gt;30,"Duration more than 30 secs")</f>
        <v>Duration more than 30 secs</v>
      </c>
      <c r="U163" t="b">
        <f t="shared" si="18"/>
        <v>0</v>
      </c>
      <c r="V163" s="3">
        <f t="shared" si="19"/>
        <v>1.0757602085143354</v>
      </c>
      <c r="W163" s="3">
        <f t="shared" si="20"/>
        <v>1.7410353972097312E-2</v>
      </c>
      <c r="X163" t="str">
        <f t="shared" si="17"/>
        <v>Saturday</v>
      </c>
    </row>
    <row r="164" spans="1:24" x14ac:dyDescent="0.3">
      <c r="A164" s="5">
        <v>1.78944644189109E+16</v>
      </c>
      <c r="B164" s="8">
        <v>1.78414445699532E+16</v>
      </c>
      <c r="C164" s="5" t="s">
        <v>20</v>
      </c>
      <c r="D164" s="5" t="s">
        <v>21</v>
      </c>
      <c r="E164" s="5" t="s">
        <v>347</v>
      </c>
      <c r="F164" s="5">
        <v>83</v>
      </c>
      <c r="G164" s="9">
        <v>45214</v>
      </c>
      <c r="H164" s="5" t="s">
        <v>379</v>
      </c>
      <c r="I164" s="5" t="s">
        <v>24</v>
      </c>
      <c r="J164" s="5"/>
      <c r="K164" s="5" t="s">
        <v>25</v>
      </c>
      <c r="L164" s="5">
        <v>13486</v>
      </c>
      <c r="M164" s="5">
        <v>11510</v>
      </c>
      <c r="N164" s="5">
        <v>63</v>
      </c>
      <c r="O164" s="5">
        <v>2</v>
      </c>
      <c r="P164" s="5">
        <v>12378</v>
      </c>
      <c r="Q164" s="5">
        <v>655</v>
      </c>
      <c r="R164" s="5">
        <v>17</v>
      </c>
      <c r="S164" s="5">
        <v>282</v>
      </c>
      <c r="T164" s="3" t="str" cm="1">
        <f t="array" ref="T164">_xlfn.IFS(F164&lt;=10,"Duration &lt;= 10 secs",F164&lt;=30,"Duration between 10 to 30 secs",F164&gt;30,"Duration more than 30 secs")</f>
        <v>Duration more than 30 secs</v>
      </c>
      <c r="U164" t="b">
        <f t="shared" si="18"/>
        <v>1</v>
      </c>
      <c r="V164" s="3">
        <f t="shared" si="19"/>
        <v>0.91784072371348069</v>
      </c>
      <c r="W164" s="3">
        <f t="shared" si="20"/>
        <v>2.2089487402258908E-2</v>
      </c>
      <c r="X164" t="str">
        <f t="shared" si="17"/>
        <v>Sunday</v>
      </c>
    </row>
    <row r="165" spans="1:24" x14ac:dyDescent="0.3">
      <c r="A165" s="5">
        <v>1.80059007830105E+16</v>
      </c>
      <c r="B165" s="8">
        <v>1.78414445699532E+16</v>
      </c>
      <c r="C165" s="5" t="s">
        <v>20</v>
      </c>
      <c r="D165" s="5" t="s">
        <v>21</v>
      </c>
      <c r="E165" s="5" t="s">
        <v>348</v>
      </c>
      <c r="F165" s="5">
        <v>29</v>
      </c>
      <c r="G165" s="9">
        <v>45215</v>
      </c>
      <c r="H165" s="5" t="s">
        <v>380</v>
      </c>
      <c r="I165" s="5" t="s">
        <v>24</v>
      </c>
      <c r="J165" s="5"/>
      <c r="K165" s="5" t="s">
        <v>25</v>
      </c>
      <c r="L165" s="5">
        <v>12690</v>
      </c>
      <c r="M165" s="5">
        <v>9768</v>
      </c>
      <c r="N165" s="5">
        <v>27</v>
      </c>
      <c r="O165" s="5">
        <v>0</v>
      </c>
      <c r="P165" s="5">
        <v>11570</v>
      </c>
      <c r="Q165" s="5">
        <v>450</v>
      </c>
      <c r="R165" s="5">
        <v>14</v>
      </c>
      <c r="S165" s="5">
        <v>171</v>
      </c>
      <c r="T165" s="3" t="str" cm="1">
        <f t="array" ref="T165">_xlfn.IFS(F165&lt;=10,"Duration &lt;= 10 secs",F165&lt;=30,"Duration between 10 to 30 secs",F165&gt;30,"Duration more than 30 secs")</f>
        <v>Duration between 10 to 30 secs</v>
      </c>
      <c r="U165" t="b">
        <f t="shared" si="18"/>
        <v>1</v>
      </c>
      <c r="V165" s="3">
        <f t="shared" si="19"/>
        <v>0.91174152876280534</v>
      </c>
      <c r="W165" s="3">
        <f t="shared" si="20"/>
        <v>1.6943079443079441E-2</v>
      </c>
      <c r="X165" t="str">
        <f t="shared" si="17"/>
        <v>Monday</v>
      </c>
    </row>
    <row r="166" spans="1:24" x14ac:dyDescent="0.3">
      <c r="A166" s="5">
        <v>1.839565738001E+16</v>
      </c>
      <c r="B166" s="8">
        <v>1.78414445699532E+16</v>
      </c>
      <c r="C166" s="5" t="s">
        <v>20</v>
      </c>
      <c r="D166" s="5" t="s">
        <v>21</v>
      </c>
      <c r="E166" s="5" t="s">
        <v>349</v>
      </c>
      <c r="F166" s="5">
        <v>56</v>
      </c>
      <c r="G166" s="9">
        <v>45216</v>
      </c>
      <c r="H166" s="5" t="s">
        <v>381</v>
      </c>
      <c r="I166" s="5" t="s">
        <v>24</v>
      </c>
      <c r="J166" s="5"/>
      <c r="K166" s="5" t="s">
        <v>25</v>
      </c>
      <c r="L166" s="5">
        <v>18740</v>
      </c>
      <c r="M166" s="5">
        <v>15097</v>
      </c>
      <c r="N166" s="5">
        <v>11</v>
      </c>
      <c r="O166" s="5">
        <v>1</v>
      </c>
      <c r="P166" s="5">
        <v>16933</v>
      </c>
      <c r="Q166" s="5">
        <v>674</v>
      </c>
      <c r="R166" s="5">
        <v>22</v>
      </c>
      <c r="S166" s="5">
        <v>68</v>
      </c>
      <c r="T166" s="3" t="str" cm="1">
        <f t="array" ref="T166">_xlfn.IFS(F166&lt;=10,"Duration &lt;= 10 secs",F166&lt;=30,"Duration between 10 to 30 secs",F166&gt;30,"Duration more than 30 secs")</f>
        <v>Duration more than 30 secs</v>
      </c>
      <c r="U166" t="b">
        <f t="shared" si="18"/>
        <v>1</v>
      </c>
      <c r="V166" s="3">
        <f t="shared" si="19"/>
        <v>0.90357524012806834</v>
      </c>
      <c r="W166" s="3">
        <f t="shared" si="20"/>
        <v>1.2833675564681724E-2</v>
      </c>
      <c r="X166" t="str">
        <f t="shared" si="17"/>
        <v>Tuesday</v>
      </c>
    </row>
    <row r="167" spans="1:24" x14ac:dyDescent="0.3">
      <c r="A167" s="5">
        <v>1.79156351758106E+16</v>
      </c>
      <c r="B167" s="8">
        <v>1.78414445699532E+16</v>
      </c>
      <c r="C167" s="5" t="s">
        <v>20</v>
      </c>
      <c r="D167" s="5" t="s">
        <v>21</v>
      </c>
      <c r="E167" s="5" t="s">
        <v>350</v>
      </c>
      <c r="F167" s="5">
        <v>20</v>
      </c>
      <c r="G167" s="9">
        <v>45217</v>
      </c>
      <c r="H167" s="5" t="s">
        <v>382</v>
      </c>
      <c r="I167" s="5" t="s">
        <v>24</v>
      </c>
      <c r="J167" s="5"/>
      <c r="K167" s="5" t="s">
        <v>25</v>
      </c>
      <c r="L167" s="5">
        <v>10339</v>
      </c>
      <c r="M167" s="5">
        <v>8784</v>
      </c>
      <c r="N167" s="5">
        <v>73</v>
      </c>
      <c r="O167" s="5">
        <v>3</v>
      </c>
      <c r="P167" s="5">
        <v>9334</v>
      </c>
      <c r="Q167" s="5">
        <v>423</v>
      </c>
      <c r="R167" s="5">
        <v>2</v>
      </c>
      <c r="S167" s="5">
        <v>165</v>
      </c>
      <c r="T167" s="3" t="str" cm="1">
        <f t="array" ref="T167">_xlfn.IFS(F167&lt;=10,"Duration &lt;= 10 secs",F167&lt;=30,"Duration between 10 to 30 secs",F167&gt;30,"Duration more than 30 secs")</f>
        <v>Duration between 10 to 30 secs</v>
      </c>
      <c r="U167" t="b">
        <f t="shared" si="18"/>
        <v>1</v>
      </c>
      <c r="V167" s="3">
        <f t="shared" si="19"/>
        <v>0.90279524131927658</v>
      </c>
      <c r="W167" s="3">
        <f t="shared" si="20"/>
        <v>1.886953551912568E-2</v>
      </c>
      <c r="X167" t="str">
        <f t="shared" si="17"/>
        <v>Wednesday</v>
      </c>
    </row>
    <row r="168" spans="1:24" x14ac:dyDescent="0.3">
      <c r="A168" s="5">
        <v>1.80299413487168E+16</v>
      </c>
      <c r="B168" s="8">
        <v>1.78414445699532E+16</v>
      </c>
      <c r="C168" s="5" t="s">
        <v>20</v>
      </c>
      <c r="D168" s="5" t="s">
        <v>21</v>
      </c>
      <c r="E168" s="5" t="s">
        <v>351</v>
      </c>
      <c r="F168" s="5">
        <v>14</v>
      </c>
      <c r="G168" s="9">
        <v>45218</v>
      </c>
      <c r="H168" s="5" t="s">
        <v>383</v>
      </c>
      <c r="I168" s="5" t="s">
        <v>24</v>
      </c>
      <c r="J168" s="5"/>
      <c r="K168" s="5" t="s">
        <v>25</v>
      </c>
      <c r="L168" s="5">
        <v>31735</v>
      </c>
      <c r="M168" s="5">
        <v>28745</v>
      </c>
      <c r="N168" s="5">
        <v>305</v>
      </c>
      <c r="O168" s="5">
        <v>33</v>
      </c>
      <c r="P168" s="5">
        <v>28797</v>
      </c>
      <c r="Q168" s="5">
        <v>933</v>
      </c>
      <c r="R168" s="5">
        <v>14</v>
      </c>
      <c r="S168" s="5">
        <v>1237</v>
      </c>
      <c r="T168" s="3" t="str" cm="1">
        <f t="array" ref="T168">_xlfn.IFS(F168&lt;=10,"Duration &lt;= 10 secs",F168&lt;=30,"Duration between 10 to 30 secs",F168&gt;30,"Duration more than 30 secs")</f>
        <v>Duration between 10 to 30 secs</v>
      </c>
      <c r="U168" t="b">
        <f t="shared" si="18"/>
        <v>1</v>
      </c>
      <c r="V168" s="3">
        <f t="shared" si="19"/>
        <v>0.90742082873798646</v>
      </c>
      <c r="W168" s="3">
        <f t="shared" si="20"/>
        <v>2.1647242998782398E-2</v>
      </c>
      <c r="X168" t="str">
        <f t="shared" si="17"/>
        <v>Thursday</v>
      </c>
    </row>
    <row r="169" spans="1:24" x14ac:dyDescent="0.3">
      <c r="A169" s="5">
        <v>1.78597499070285E+16</v>
      </c>
      <c r="B169" s="8">
        <v>1.78414445699532E+16</v>
      </c>
      <c r="C169" s="5" t="s">
        <v>20</v>
      </c>
      <c r="D169" s="5" t="s">
        <v>21</v>
      </c>
      <c r="E169" s="5" t="s">
        <v>352</v>
      </c>
      <c r="F169" s="5">
        <v>0</v>
      </c>
      <c r="G169" s="9">
        <v>45219</v>
      </c>
      <c r="H169" s="5" t="s">
        <v>384</v>
      </c>
      <c r="I169" s="5" t="s">
        <v>138</v>
      </c>
      <c r="J169" s="5"/>
      <c r="K169" s="5" t="s">
        <v>25</v>
      </c>
      <c r="L169" s="5">
        <v>8518</v>
      </c>
      <c r="M169" s="5">
        <v>7025</v>
      </c>
      <c r="N169" s="5">
        <v>6</v>
      </c>
      <c r="O169" s="5">
        <v>0</v>
      </c>
      <c r="P169" s="5">
        <v>0</v>
      </c>
      <c r="Q169" s="5">
        <v>135</v>
      </c>
      <c r="R169" s="5">
        <v>3</v>
      </c>
      <c r="S169" s="5">
        <v>48</v>
      </c>
      <c r="T169" s="3" t="str" cm="1">
        <f t="array" ref="T169">_xlfn.IFS(F169&lt;=10,"Duration &lt;= 10 secs",F169&lt;=30,"Duration between 10 to 30 secs",F169&gt;30,"Duration more than 30 secs")</f>
        <v>Duration &lt;= 10 secs</v>
      </c>
      <c r="U169" t="b">
        <f t="shared" si="18"/>
        <v>1</v>
      </c>
      <c r="V169" s="3">
        <f t="shared" si="19"/>
        <v>0</v>
      </c>
      <c r="W169" s="3">
        <f t="shared" si="20"/>
        <v>6.8327402135231318E-3</v>
      </c>
      <c r="X169" t="str">
        <f t="shared" si="17"/>
        <v>Friday</v>
      </c>
    </row>
    <row r="170" spans="1:24" x14ac:dyDescent="0.3">
      <c r="A170" s="5">
        <v>1.79212515717186E+16</v>
      </c>
      <c r="B170" s="8">
        <v>1.78414445699532E+16</v>
      </c>
      <c r="C170" s="5" t="s">
        <v>20</v>
      </c>
      <c r="D170" s="5" t="s">
        <v>21</v>
      </c>
      <c r="E170" s="5" t="s">
        <v>353</v>
      </c>
      <c r="F170" s="5">
        <v>8</v>
      </c>
      <c r="G170" s="9">
        <v>45222</v>
      </c>
      <c r="H170" s="5" t="s">
        <v>385</v>
      </c>
      <c r="I170" s="5" t="s">
        <v>24</v>
      </c>
      <c r="J170" s="5"/>
      <c r="K170" s="5" t="s">
        <v>25</v>
      </c>
      <c r="L170" s="5">
        <v>17614</v>
      </c>
      <c r="M170" s="5">
        <v>15394</v>
      </c>
      <c r="N170" s="5">
        <v>135</v>
      </c>
      <c r="O170" s="5">
        <v>2</v>
      </c>
      <c r="P170" s="5">
        <v>15683</v>
      </c>
      <c r="Q170" s="5">
        <v>609</v>
      </c>
      <c r="R170" s="5">
        <v>7</v>
      </c>
      <c r="S170" s="5">
        <v>901</v>
      </c>
      <c r="T170" s="3" t="str" cm="1">
        <f t="array" ref="T170">_xlfn.IFS(F170&lt;=10,"Duration &lt;= 10 secs",F170&lt;=30,"Duration between 10 to 30 secs",F170&gt;30,"Duration more than 30 secs")</f>
        <v>Duration &lt;= 10 secs</v>
      </c>
      <c r="U170" t="b">
        <f t="shared" si="18"/>
        <v>1</v>
      </c>
      <c r="V170" s="3">
        <f t="shared" si="19"/>
        <v>0.89037129556034977</v>
      </c>
      <c r="W170" s="3">
        <f t="shared" si="20"/>
        <v>2.6828634532934909E-2</v>
      </c>
      <c r="X170" t="str">
        <f t="shared" si="17"/>
        <v>Monday</v>
      </c>
    </row>
    <row r="171" spans="1:24" x14ac:dyDescent="0.3">
      <c r="A171" s="5">
        <v>1.7985558860261E+16</v>
      </c>
      <c r="B171" s="8">
        <v>1.78414445699532E+16</v>
      </c>
      <c r="C171" s="5" t="s">
        <v>20</v>
      </c>
      <c r="D171" s="5" t="s">
        <v>21</v>
      </c>
      <c r="E171" s="5" t="s">
        <v>354</v>
      </c>
      <c r="F171" s="5">
        <v>44</v>
      </c>
      <c r="G171" s="9">
        <v>45223</v>
      </c>
      <c r="H171" s="5" t="s">
        <v>386</v>
      </c>
      <c r="I171" s="5" t="s">
        <v>24</v>
      </c>
      <c r="J171" s="5"/>
      <c r="K171" s="5" t="s">
        <v>25</v>
      </c>
      <c r="L171" s="5">
        <v>14284</v>
      </c>
      <c r="M171" s="5">
        <v>10779</v>
      </c>
      <c r="N171" s="5">
        <v>17</v>
      </c>
      <c r="O171" s="5">
        <v>0</v>
      </c>
      <c r="P171" s="5">
        <v>12688</v>
      </c>
      <c r="Q171" s="5">
        <v>450</v>
      </c>
      <c r="R171" s="5">
        <v>11</v>
      </c>
      <c r="S171" s="5">
        <v>38</v>
      </c>
      <c r="T171" s="3" t="str" cm="1">
        <f t="array" ref="T171">_xlfn.IFS(F171&lt;=10,"Duration &lt;= 10 secs",F171&lt;=30,"Duration between 10 to 30 secs",F171&gt;30,"Duration more than 30 secs")</f>
        <v>Duration more than 30 secs</v>
      </c>
      <c r="U171" t="b">
        <f t="shared" si="18"/>
        <v>1</v>
      </c>
      <c r="V171" s="3">
        <f t="shared" si="19"/>
        <v>0.88826659199103897</v>
      </c>
      <c r="W171" s="3">
        <f t="shared" si="20"/>
        <v>1.1967715001391594E-2</v>
      </c>
      <c r="X171" t="str">
        <f t="shared" si="17"/>
        <v>Tuesday</v>
      </c>
    </row>
    <row r="172" spans="1:24" x14ac:dyDescent="0.3">
      <c r="A172" s="5">
        <v>1.79856092844353E+16</v>
      </c>
      <c r="B172" s="8">
        <v>1.78414445699532E+16</v>
      </c>
      <c r="C172" s="5" t="s">
        <v>20</v>
      </c>
      <c r="D172" s="5" t="s">
        <v>21</v>
      </c>
      <c r="E172" s="5" t="s">
        <v>355</v>
      </c>
      <c r="F172" s="5">
        <v>7</v>
      </c>
      <c r="G172" s="9">
        <v>45224</v>
      </c>
      <c r="H172" s="5" t="s">
        <v>387</v>
      </c>
      <c r="I172" s="5" t="s">
        <v>24</v>
      </c>
      <c r="J172" s="5"/>
      <c r="K172" s="5" t="s">
        <v>25</v>
      </c>
      <c r="L172" s="5">
        <v>15897</v>
      </c>
      <c r="M172" s="5">
        <v>13580</v>
      </c>
      <c r="N172" s="5">
        <v>36</v>
      </c>
      <c r="O172" s="5">
        <v>3</v>
      </c>
      <c r="P172" s="5">
        <v>14485</v>
      </c>
      <c r="Q172" s="5">
        <v>612</v>
      </c>
      <c r="R172" s="5">
        <v>16</v>
      </c>
      <c r="S172" s="5">
        <v>51</v>
      </c>
      <c r="T172" s="3" t="str" cm="1">
        <f t="array" ref="T172">_xlfn.IFS(F172&lt;=10,"Duration &lt;= 10 secs",F172&lt;=30,"Duration between 10 to 30 secs",F172&gt;30,"Duration more than 30 secs")</f>
        <v>Duration &lt;= 10 secs</v>
      </c>
      <c r="U172" t="b">
        <f t="shared" si="18"/>
        <v>1</v>
      </c>
      <c r="V172" s="3">
        <f t="shared" si="19"/>
        <v>0.91117820972510533</v>
      </c>
      <c r="W172" s="3">
        <f t="shared" si="20"/>
        <v>1.3162739322533137E-2</v>
      </c>
      <c r="X172" t="str">
        <f t="shared" si="17"/>
        <v>Wednesday</v>
      </c>
    </row>
    <row r="173" spans="1:24" x14ac:dyDescent="0.3">
      <c r="A173" s="5">
        <v>1.80419469404965E+16</v>
      </c>
      <c r="B173" s="8">
        <v>1.78414445699532E+16</v>
      </c>
      <c r="C173" s="5" t="s">
        <v>20</v>
      </c>
      <c r="D173" s="5" t="s">
        <v>21</v>
      </c>
      <c r="E173" s="5" t="s">
        <v>356</v>
      </c>
      <c r="F173" s="5">
        <v>28</v>
      </c>
      <c r="G173" s="9">
        <v>45225</v>
      </c>
      <c r="H173" s="5" t="s">
        <v>388</v>
      </c>
      <c r="I173" s="5" t="s">
        <v>24</v>
      </c>
      <c r="J173" s="5"/>
      <c r="K173" s="5" t="s">
        <v>25</v>
      </c>
      <c r="L173" s="5">
        <v>37991</v>
      </c>
      <c r="M173" s="5">
        <v>34714</v>
      </c>
      <c r="N173" s="5">
        <v>156</v>
      </c>
      <c r="O173" s="5">
        <v>10</v>
      </c>
      <c r="P173" s="5">
        <v>35122</v>
      </c>
      <c r="Q173" s="5">
        <v>1579</v>
      </c>
      <c r="R173" s="5">
        <v>289</v>
      </c>
      <c r="S173" s="5">
        <v>905</v>
      </c>
      <c r="T173" s="3" t="str" cm="1">
        <f t="array" ref="T173">_xlfn.IFS(F173&lt;=10,"Duration &lt;= 10 secs",F173&lt;=30,"Duration between 10 to 30 secs",F173&gt;30,"Duration more than 30 secs")</f>
        <v>Duration between 10 to 30 secs</v>
      </c>
      <c r="U173" t="b">
        <f t="shared" si="18"/>
        <v>1</v>
      </c>
      <c r="V173" s="3">
        <f t="shared" si="19"/>
        <v>0.92448211418493853</v>
      </c>
      <c r="W173" s="3">
        <f t="shared" si="20"/>
        <v>2.1093795010658521E-2</v>
      </c>
      <c r="X173" t="str">
        <f t="shared" si="17"/>
        <v>Thursday</v>
      </c>
    </row>
    <row r="174" spans="1:24" x14ac:dyDescent="0.3">
      <c r="A174" s="5">
        <v>1.79981118142256E+16</v>
      </c>
      <c r="B174" s="8">
        <v>1.78414445699532E+16</v>
      </c>
      <c r="C174" s="5" t="s">
        <v>20</v>
      </c>
      <c r="D174" s="5" t="s">
        <v>21</v>
      </c>
      <c r="E174" s="5" t="s">
        <v>357</v>
      </c>
      <c r="F174" s="5">
        <v>19</v>
      </c>
      <c r="G174" s="9">
        <v>45226</v>
      </c>
      <c r="H174" s="5" t="s">
        <v>389</v>
      </c>
      <c r="I174" s="5" t="s">
        <v>24</v>
      </c>
      <c r="J174" s="5"/>
      <c r="K174" s="5" t="s">
        <v>25</v>
      </c>
      <c r="L174" s="5">
        <v>5962</v>
      </c>
      <c r="M174" s="5">
        <v>5573</v>
      </c>
      <c r="N174" s="5">
        <v>13</v>
      </c>
      <c r="O174" s="5">
        <v>0</v>
      </c>
      <c r="P174" s="5">
        <v>6129</v>
      </c>
      <c r="Q174" s="5">
        <v>314</v>
      </c>
      <c r="R174" s="5">
        <v>1</v>
      </c>
      <c r="S174" s="5">
        <v>62</v>
      </c>
      <c r="T174" s="3" t="str" cm="1">
        <f t="array" ref="T174">_xlfn.IFS(F174&lt;=10,"Duration &lt;= 10 secs",F174&lt;=30,"Duration between 10 to 30 secs",F174&gt;30,"Duration more than 30 secs")</f>
        <v>Duration between 10 to 30 secs</v>
      </c>
      <c r="U174" t="b">
        <f t="shared" si="18"/>
        <v>0</v>
      </c>
      <c r="V174" s="3">
        <f t="shared" si="19"/>
        <v>1.0280107346528011</v>
      </c>
      <c r="W174" s="3">
        <f t="shared" si="20"/>
        <v>1.7495065494347747E-2</v>
      </c>
      <c r="X174" t="str">
        <f t="shared" si="17"/>
        <v>Friday</v>
      </c>
    </row>
    <row r="175" spans="1:24" x14ac:dyDescent="0.3">
      <c r="A175">
        <v>1.82442853422307E+16</v>
      </c>
      <c r="B175" s="1">
        <v>1.78414445699532E+16</v>
      </c>
      <c r="C175" t="s">
        <v>20</v>
      </c>
      <c r="D175" t="s">
        <v>391</v>
      </c>
      <c r="E175" t="s">
        <v>392</v>
      </c>
      <c r="F175">
        <v>0</v>
      </c>
      <c r="G175" s="9">
        <v>45231</v>
      </c>
      <c r="H175" t="s">
        <v>393</v>
      </c>
      <c r="I175" t="s">
        <v>108</v>
      </c>
      <c r="K175" t="s">
        <v>25</v>
      </c>
      <c r="L175">
        <v>12135</v>
      </c>
      <c r="M175">
        <v>10023</v>
      </c>
      <c r="N175">
        <v>3</v>
      </c>
      <c r="O175">
        <v>1</v>
      </c>
      <c r="Q175">
        <v>387</v>
      </c>
      <c r="R175">
        <v>6</v>
      </c>
      <c r="S175">
        <v>35</v>
      </c>
      <c r="T175" s="3" t="str" cm="1">
        <f t="array" ref="T175">_xlfn.IFS(F175&lt;=10,"Duration &lt;= 10 secs",F175&lt;=30,"Duration between 10 to 30 secs",F175&gt;30,"Duration more than 30 secs")</f>
        <v>Duration &lt;= 10 secs</v>
      </c>
      <c r="U175" t="b">
        <f t="shared" si="18"/>
        <v>1</v>
      </c>
      <c r="V175" s="3">
        <f t="shared" si="19"/>
        <v>0</v>
      </c>
      <c r="W175" s="3">
        <f t="shared" si="20"/>
        <v>1.0750274368951412E-2</v>
      </c>
      <c r="X175" t="str">
        <f t="shared" si="17"/>
        <v>Wednesday</v>
      </c>
    </row>
    <row r="176" spans="1:24" x14ac:dyDescent="0.3">
      <c r="A176">
        <v>1.78552510350329E+16</v>
      </c>
      <c r="B176" s="1">
        <v>1.78414445699532E+16</v>
      </c>
      <c r="C176" t="s">
        <v>20</v>
      </c>
      <c r="D176" t="s">
        <v>391</v>
      </c>
      <c r="E176" t="s">
        <v>394</v>
      </c>
      <c r="F176">
        <v>35</v>
      </c>
      <c r="G176" s="9">
        <v>45232</v>
      </c>
      <c r="H176" t="s">
        <v>395</v>
      </c>
      <c r="I176" t="s">
        <v>24</v>
      </c>
      <c r="K176" t="s">
        <v>25</v>
      </c>
      <c r="L176">
        <v>15885</v>
      </c>
      <c r="M176">
        <v>13674</v>
      </c>
      <c r="N176">
        <v>73</v>
      </c>
      <c r="O176">
        <v>3</v>
      </c>
      <c r="P176">
        <v>22486</v>
      </c>
      <c r="Q176">
        <v>526</v>
      </c>
      <c r="R176">
        <v>14</v>
      </c>
      <c r="S176">
        <v>313</v>
      </c>
      <c r="T176" s="3" t="str" cm="1">
        <f t="array" ref="T176">_xlfn.IFS(F176&lt;=10,"Duration &lt;= 10 secs",F176&lt;=30,"Duration between 10 to 30 secs",F176&gt;30,"Duration more than 30 secs")</f>
        <v>Duration more than 30 secs</v>
      </c>
      <c r="U176" t="b">
        <f t="shared" si="18"/>
        <v>0</v>
      </c>
      <c r="V176" s="3">
        <f t="shared" si="19"/>
        <v>1.4155492603084672</v>
      </c>
      <c r="W176" s="3">
        <f t="shared" si="20"/>
        <v>1.6929940032177855E-2</v>
      </c>
      <c r="X176" t="str">
        <f t="shared" si="17"/>
        <v>Thursday</v>
      </c>
    </row>
    <row r="177" spans="1:24" x14ac:dyDescent="0.3">
      <c r="A177">
        <v>1.79228511297178E+16</v>
      </c>
      <c r="B177" s="1">
        <v>1.78414445699532E+16</v>
      </c>
      <c r="C177" t="s">
        <v>20</v>
      </c>
      <c r="D177" t="s">
        <v>391</v>
      </c>
      <c r="E177" t="s">
        <v>396</v>
      </c>
      <c r="F177">
        <v>32</v>
      </c>
      <c r="G177" s="9">
        <v>45234</v>
      </c>
      <c r="H177" t="s">
        <v>397</v>
      </c>
      <c r="I177" t="s">
        <v>24</v>
      </c>
      <c r="K177" t="s">
        <v>25</v>
      </c>
      <c r="L177">
        <v>8627</v>
      </c>
      <c r="M177">
        <v>7994</v>
      </c>
      <c r="N177">
        <v>4</v>
      </c>
      <c r="O177">
        <v>2</v>
      </c>
      <c r="P177">
        <v>13472</v>
      </c>
      <c r="Q177">
        <v>320</v>
      </c>
      <c r="R177">
        <v>10</v>
      </c>
      <c r="S177">
        <v>17</v>
      </c>
      <c r="T177" s="3" t="str" cm="1">
        <f t="array" ref="T177">_xlfn.IFS(F177&lt;=10,"Duration &lt;= 10 secs",F177&lt;=30,"Duration between 10 to 30 secs",F177&gt;30,"Duration more than 30 secs")</f>
        <v>Duration more than 30 secs</v>
      </c>
      <c r="U177" t="b">
        <f t="shared" si="18"/>
        <v>0</v>
      </c>
      <c r="V177" s="3">
        <f t="shared" si="19"/>
        <v>1.5616089022835284</v>
      </c>
      <c r="W177" s="3">
        <f t="shared" si="20"/>
        <v>1.0976982737052788E-2</v>
      </c>
      <c r="X177" t="str">
        <f t="shared" si="17"/>
        <v>Saturday</v>
      </c>
    </row>
    <row r="178" spans="1:24" x14ac:dyDescent="0.3">
      <c r="A178">
        <v>1.80019191055076E+16</v>
      </c>
      <c r="B178" s="1">
        <v>1.78414445699532E+16</v>
      </c>
      <c r="C178" t="s">
        <v>20</v>
      </c>
      <c r="D178" t="s">
        <v>391</v>
      </c>
      <c r="E178" t="s">
        <v>398</v>
      </c>
      <c r="F178">
        <v>4</v>
      </c>
      <c r="G178" s="9">
        <v>45237</v>
      </c>
      <c r="H178" t="s">
        <v>399</v>
      </c>
      <c r="I178" t="s">
        <v>24</v>
      </c>
      <c r="K178" t="s">
        <v>25</v>
      </c>
      <c r="L178">
        <v>17080</v>
      </c>
      <c r="M178">
        <v>15343</v>
      </c>
      <c r="N178">
        <v>135</v>
      </c>
      <c r="O178">
        <v>12</v>
      </c>
      <c r="P178">
        <v>30152</v>
      </c>
      <c r="Q178">
        <v>522</v>
      </c>
      <c r="R178">
        <v>1</v>
      </c>
      <c r="S178">
        <v>644</v>
      </c>
      <c r="T178" s="3" t="str" cm="1">
        <f t="array" ref="T178">_xlfn.IFS(F178&lt;=10,"Duration &lt;= 10 secs",F178&lt;=30,"Duration between 10 to 30 secs",F178&gt;30,"Duration more than 30 secs")</f>
        <v>Duration &lt;= 10 secs</v>
      </c>
      <c r="U178" t="b">
        <f t="shared" si="18"/>
        <v>0</v>
      </c>
      <c r="V178" s="3">
        <f t="shared" si="19"/>
        <v>1.7653395784543326</v>
      </c>
      <c r="W178" s="3">
        <f t="shared" si="20"/>
        <v>2.121488626735319E-2</v>
      </c>
      <c r="X178" t="str">
        <f t="shared" si="17"/>
        <v>Tuesday</v>
      </c>
    </row>
    <row r="179" spans="1:24" x14ac:dyDescent="0.3">
      <c r="A179">
        <v>1.81633282962883E+16</v>
      </c>
      <c r="B179" s="1">
        <v>1.78414445699532E+16</v>
      </c>
      <c r="C179" t="s">
        <v>20</v>
      </c>
      <c r="D179" t="s">
        <v>391</v>
      </c>
      <c r="E179" t="s">
        <v>400</v>
      </c>
      <c r="F179">
        <v>31</v>
      </c>
      <c r="G179" s="9">
        <v>45238</v>
      </c>
      <c r="H179" t="s">
        <v>401</v>
      </c>
      <c r="I179" t="s">
        <v>24</v>
      </c>
      <c r="K179" t="s">
        <v>25</v>
      </c>
      <c r="L179">
        <v>68862</v>
      </c>
      <c r="M179">
        <v>63502</v>
      </c>
      <c r="N179">
        <v>974</v>
      </c>
      <c r="O179">
        <v>495</v>
      </c>
      <c r="P179">
        <v>87514</v>
      </c>
      <c r="Q179">
        <v>2818</v>
      </c>
      <c r="R179">
        <v>48</v>
      </c>
      <c r="S179">
        <v>3106</v>
      </c>
      <c r="T179" s="3" t="str" cm="1">
        <f t="array" ref="T179">_xlfn.IFS(F179&lt;=10,"Duration &lt;= 10 secs",F179&lt;=30,"Duration between 10 to 30 secs",F179&gt;30,"Duration more than 30 secs")</f>
        <v>Duration more than 30 secs</v>
      </c>
      <c r="U179" t="b">
        <f t="shared" si="18"/>
        <v>0</v>
      </c>
      <c r="V179" s="3">
        <f t="shared" si="19"/>
        <v>1.2708605617031163</v>
      </c>
      <c r="W179" s="3">
        <f t="shared" si="20"/>
        <v>2.7345595414317657E-2</v>
      </c>
      <c r="X179" t="str">
        <f t="shared" si="17"/>
        <v>Wednesday</v>
      </c>
    </row>
    <row r="180" spans="1:24" x14ac:dyDescent="0.3">
      <c r="A180">
        <v>1.79843524435282E+16</v>
      </c>
      <c r="B180" s="1">
        <v>1.78414445699532E+16</v>
      </c>
      <c r="C180" t="s">
        <v>20</v>
      </c>
      <c r="D180" t="s">
        <v>391</v>
      </c>
      <c r="E180" t="s">
        <v>402</v>
      </c>
      <c r="F180">
        <v>45</v>
      </c>
      <c r="G180" s="9">
        <v>45240</v>
      </c>
      <c r="H180" t="s">
        <v>403</v>
      </c>
      <c r="I180" t="s">
        <v>24</v>
      </c>
      <c r="K180" t="s">
        <v>25</v>
      </c>
      <c r="L180">
        <v>23579</v>
      </c>
      <c r="M180">
        <v>19997</v>
      </c>
      <c r="N180">
        <v>98</v>
      </c>
      <c r="O180">
        <v>46</v>
      </c>
      <c r="P180">
        <v>31954</v>
      </c>
      <c r="Q180">
        <v>1181</v>
      </c>
      <c r="R180">
        <v>14</v>
      </c>
      <c r="S180">
        <v>410</v>
      </c>
      <c r="T180" s="3" t="str" cm="1">
        <f t="array" ref="T180">_xlfn.IFS(F180&lt;=10,"Duration &lt;= 10 secs",F180&lt;=30,"Duration between 10 to 30 secs",F180&gt;30,"Duration more than 30 secs")</f>
        <v>Duration more than 30 secs</v>
      </c>
      <c r="U180" t="b">
        <f t="shared" si="18"/>
        <v>0</v>
      </c>
      <c r="V180" s="3">
        <f t="shared" si="19"/>
        <v>1.3551889393104033</v>
      </c>
      <c r="W180" s="3">
        <f t="shared" si="20"/>
        <v>2.1290693604040605E-2</v>
      </c>
      <c r="X180" t="str">
        <f t="shared" si="17"/>
        <v>Friday</v>
      </c>
    </row>
    <row r="181" spans="1:24" x14ac:dyDescent="0.3">
      <c r="A181">
        <v>1.82038403382761E+16</v>
      </c>
      <c r="B181" s="1">
        <v>1.78414445699532E+16</v>
      </c>
      <c r="C181" t="s">
        <v>20</v>
      </c>
      <c r="D181" t="s">
        <v>391</v>
      </c>
      <c r="E181" t="s">
        <v>404</v>
      </c>
      <c r="F181">
        <v>41</v>
      </c>
      <c r="G181" s="9">
        <v>45242</v>
      </c>
      <c r="H181" t="s">
        <v>405</v>
      </c>
      <c r="I181" t="s">
        <v>24</v>
      </c>
      <c r="K181" t="s">
        <v>25</v>
      </c>
      <c r="L181">
        <v>12102</v>
      </c>
      <c r="M181">
        <v>10240</v>
      </c>
      <c r="N181">
        <v>40</v>
      </c>
      <c r="O181">
        <v>13</v>
      </c>
      <c r="P181">
        <v>16373</v>
      </c>
      <c r="Q181">
        <v>390</v>
      </c>
      <c r="R181">
        <v>0</v>
      </c>
      <c r="S181">
        <v>151</v>
      </c>
      <c r="T181" s="3" t="str" cm="1">
        <f t="array" ref="T181">_xlfn.IFS(F181&lt;=10,"Duration &lt;= 10 secs",F181&lt;=30,"Duration between 10 to 30 secs",F181&gt;30,"Duration more than 30 secs")</f>
        <v>Duration more than 30 secs</v>
      </c>
      <c r="U181" t="b">
        <f t="shared" si="18"/>
        <v>0</v>
      </c>
      <c r="V181" s="3">
        <f t="shared" si="19"/>
        <v>1.3529168732440919</v>
      </c>
      <c r="W181" s="3">
        <f t="shared" si="20"/>
        <v>1.41845703125E-2</v>
      </c>
      <c r="X181" t="str">
        <f t="shared" si="17"/>
        <v>Sunday</v>
      </c>
    </row>
    <row r="182" spans="1:24" x14ac:dyDescent="0.3">
      <c r="A182">
        <v>1.8008001253901E+16</v>
      </c>
      <c r="B182" s="1">
        <v>1.78414445699532E+16</v>
      </c>
      <c r="C182" t="s">
        <v>20</v>
      </c>
      <c r="D182" t="s">
        <v>391</v>
      </c>
      <c r="E182" t="s">
        <v>406</v>
      </c>
      <c r="F182">
        <v>38</v>
      </c>
      <c r="G182" s="9">
        <v>45244</v>
      </c>
      <c r="H182" t="s">
        <v>407</v>
      </c>
      <c r="I182" t="s">
        <v>24</v>
      </c>
      <c r="K182" t="s">
        <v>25</v>
      </c>
      <c r="L182">
        <v>15810</v>
      </c>
      <c r="M182">
        <v>13317</v>
      </c>
      <c r="N182">
        <v>112</v>
      </c>
      <c r="O182">
        <v>6</v>
      </c>
      <c r="P182">
        <v>20720</v>
      </c>
      <c r="Q182">
        <v>452</v>
      </c>
      <c r="R182">
        <v>2</v>
      </c>
      <c r="S182">
        <v>384</v>
      </c>
      <c r="T182" s="3" t="str" cm="1">
        <f t="array" ref="T182">_xlfn.IFS(F182&lt;=10,"Duration &lt;= 10 secs",F182&lt;=30,"Duration between 10 to 30 secs",F182&gt;30,"Duration more than 30 secs")</f>
        <v>Duration more than 30 secs</v>
      </c>
      <c r="U182" t="b">
        <f t="shared" si="18"/>
        <v>0</v>
      </c>
      <c r="V182" s="3">
        <f t="shared" si="19"/>
        <v>1.3105629348513599</v>
      </c>
      <c r="W182" s="3">
        <f t="shared" si="20"/>
        <v>1.7834347075167081E-2</v>
      </c>
      <c r="X182" t="str">
        <f t="shared" si="17"/>
        <v>Tuesday</v>
      </c>
    </row>
    <row r="183" spans="1:24" x14ac:dyDescent="0.3">
      <c r="A183">
        <v>1.83948443620371E+16</v>
      </c>
      <c r="B183" s="1">
        <v>1.78414445699532E+16</v>
      </c>
      <c r="C183" t="s">
        <v>20</v>
      </c>
      <c r="D183" t="s">
        <v>391</v>
      </c>
      <c r="E183" t="s">
        <v>408</v>
      </c>
      <c r="F183">
        <v>36</v>
      </c>
      <c r="G183" s="9">
        <v>45246</v>
      </c>
      <c r="H183" t="s">
        <v>409</v>
      </c>
      <c r="I183" t="s">
        <v>24</v>
      </c>
      <c r="K183" t="s">
        <v>25</v>
      </c>
      <c r="L183">
        <v>10540</v>
      </c>
      <c r="M183">
        <v>8915</v>
      </c>
      <c r="N183">
        <v>19</v>
      </c>
      <c r="O183">
        <v>2</v>
      </c>
      <c r="P183">
        <v>13353</v>
      </c>
      <c r="Q183">
        <v>162</v>
      </c>
      <c r="R183">
        <v>1</v>
      </c>
      <c r="S183">
        <v>40</v>
      </c>
      <c r="T183" s="3" t="str" cm="1">
        <f t="array" ref="T183">_xlfn.IFS(F183&lt;=10,"Duration &lt;= 10 secs",F183&lt;=30,"Duration between 10 to 30 secs",F183&gt;30,"Duration more than 30 secs")</f>
        <v>Duration more than 30 secs</v>
      </c>
      <c r="U183" t="b">
        <f t="shared" si="18"/>
        <v>0</v>
      </c>
      <c r="V183" s="3">
        <f t="shared" si="19"/>
        <v>1.2668880455407969</v>
      </c>
      <c r="W183" s="3">
        <f t="shared" si="20"/>
        <v>6.2254627033090293E-3</v>
      </c>
      <c r="X183" t="str">
        <f t="shared" si="17"/>
        <v>Thursday</v>
      </c>
    </row>
    <row r="184" spans="1:24" x14ac:dyDescent="0.3">
      <c r="A184">
        <v>1.79873630843069E+16</v>
      </c>
      <c r="B184" s="1">
        <v>1.78414445699532E+16</v>
      </c>
      <c r="C184" t="s">
        <v>20</v>
      </c>
      <c r="D184" t="s">
        <v>391</v>
      </c>
      <c r="E184" t="s">
        <v>410</v>
      </c>
      <c r="F184">
        <v>49</v>
      </c>
      <c r="G184" s="9">
        <v>45253</v>
      </c>
      <c r="H184" t="s">
        <v>411</v>
      </c>
      <c r="I184" t="s">
        <v>24</v>
      </c>
      <c r="K184" t="s">
        <v>25</v>
      </c>
      <c r="L184">
        <v>23439</v>
      </c>
      <c r="M184">
        <v>19092</v>
      </c>
      <c r="N184">
        <v>114</v>
      </c>
      <c r="O184">
        <v>60</v>
      </c>
      <c r="P184">
        <v>33007</v>
      </c>
      <c r="Q184">
        <v>995</v>
      </c>
      <c r="R184">
        <v>7</v>
      </c>
      <c r="S184">
        <v>268</v>
      </c>
      <c r="T184" s="3" t="str" cm="1">
        <f t="array" ref="T184">_xlfn.IFS(F184&lt;=10,"Duration &lt;= 10 secs",F184&lt;=30,"Duration between 10 to 30 secs",F184&gt;30,"Duration more than 30 secs")</f>
        <v>Duration more than 30 secs</v>
      </c>
      <c r="U184" t="b">
        <f t="shared" si="18"/>
        <v>0</v>
      </c>
      <c r="V184" s="3">
        <f t="shared" si="19"/>
        <v>1.4082085413200223</v>
      </c>
      <c r="W184" s="3">
        <f t="shared" si="20"/>
        <v>1.8122773936727423E-2</v>
      </c>
      <c r="X184" t="str">
        <f t="shared" si="17"/>
        <v>Thursday</v>
      </c>
    </row>
    <row r="185" spans="1:24" x14ac:dyDescent="0.3">
      <c r="A185">
        <v>1.79788465854088E+16</v>
      </c>
      <c r="B185" s="1">
        <v>1.78414445699532E+16</v>
      </c>
      <c r="C185" t="s">
        <v>20</v>
      </c>
      <c r="D185" t="s">
        <v>391</v>
      </c>
      <c r="E185" t="s">
        <v>412</v>
      </c>
      <c r="F185">
        <v>42</v>
      </c>
      <c r="G185" s="9">
        <v>45254</v>
      </c>
      <c r="H185" t="s">
        <v>413</v>
      </c>
      <c r="I185" t="s">
        <v>24</v>
      </c>
      <c r="K185" t="s">
        <v>25</v>
      </c>
      <c r="L185">
        <v>26701</v>
      </c>
      <c r="M185">
        <v>22401</v>
      </c>
      <c r="N185">
        <v>100</v>
      </c>
      <c r="O185">
        <v>66</v>
      </c>
      <c r="P185">
        <v>33842</v>
      </c>
      <c r="Q185">
        <v>1077</v>
      </c>
      <c r="R185">
        <v>8</v>
      </c>
      <c r="S185">
        <v>428</v>
      </c>
      <c r="T185" s="3" t="str" cm="1">
        <f t="array" ref="T185">_xlfn.IFS(F185&lt;=10,"Duration &lt;= 10 secs",F185&lt;=30,"Duration between 10 to 30 secs",F185&gt;30,"Duration more than 30 secs")</f>
        <v>Duration more than 30 secs</v>
      </c>
      <c r="U185" t="b">
        <f t="shared" si="18"/>
        <v>0</v>
      </c>
      <c r="V185" s="3">
        <f t="shared" si="19"/>
        <v>1.2674431669225872</v>
      </c>
      <c r="W185" s="3">
        <f t="shared" si="20"/>
        <v>1.8001428507655907E-2</v>
      </c>
      <c r="X185" t="str">
        <f t="shared" si="17"/>
        <v>Friday</v>
      </c>
    </row>
    <row r="186" spans="1:24" x14ac:dyDescent="0.3">
      <c r="A186">
        <v>1.80414956895742E+16</v>
      </c>
      <c r="B186" s="1">
        <v>1.78414445699532E+16</v>
      </c>
      <c r="C186" t="s">
        <v>20</v>
      </c>
      <c r="D186" t="s">
        <v>391</v>
      </c>
      <c r="E186" t="s">
        <v>414</v>
      </c>
      <c r="F186">
        <v>45</v>
      </c>
      <c r="G186" s="9">
        <v>45256</v>
      </c>
      <c r="H186" t="s">
        <v>415</v>
      </c>
      <c r="I186" t="s">
        <v>24</v>
      </c>
      <c r="K186" t="s">
        <v>25</v>
      </c>
      <c r="L186">
        <v>16494</v>
      </c>
      <c r="M186">
        <v>14078</v>
      </c>
      <c r="N186">
        <v>29</v>
      </c>
      <c r="O186">
        <v>48</v>
      </c>
      <c r="P186">
        <v>20328</v>
      </c>
      <c r="Q186">
        <v>419</v>
      </c>
      <c r="R186">
        <v>5</v>
      </c>
      <c r="S186">
        <v>112</v>
      </c>
      <c r="T186" s="3" t="str" cm="1">
        <f t="array" ref="T186">_xlfn.IFS(F186&lt;=10,"Duration &lt;= 10 secs",F186&lt;=30,"Duration between 10 to 30 secs",F186&gt;30,"Duration more than 30 secs")</f>
        <v>Duration more than 30 secs</v>
      </c>
      <c r="U186" t="b">
        <f t="shared" si="18"/>
        <v>0</v>
      </c>
      <c r="V186" s="3">
        <f t="shared" si="19"/>
        <v>1.2324481629683521</v>
      </c>
      <c r="W186" s="3">
        <f t="shared" si="20"/>
        <v>1.0033385424065918E-2</v>
      </c>
      <c r="X186" t="str">
        <f t="shared" si="17"/>
        <v>Sunday</v>
      </c>
    </row>
    <row r="187" spans="1:24" x14ac:dyDescent="0.3">
      <c r="A187">
        <v>1.80313022866688E+16</v>
      </c>
      <c r="B187" s="1">
        <v>1.78414445699532E+16</v>
      </c>
      <c r="C187" t="s">
        <v>20</v>
      </c>
      <c r="D187" t="s">
        <v>391</v>
      </c>
      <c r="E187" t="s">
        <v>416</v>
      </c>
      <c r="F187">
        <v>50</v>
      </c>
      <c r="G187" s="9">
        <v>45258</v>
      </c>
      <c r="H187" t="s">
        <v>417</v>
      </c>
      <c r="I187" t="s">
        <v>24</v>
      </c>
      <c r="K187" t="s">
        <v>25</v>
      </c>
      <c r="L187">
        <v>20818</v>
      </c>
      <c r="M187">
        <v>16941</v>
      </c>
      <c r="N187">
        <v>29</v>
      </c>
      <c r="O187">
        <v>46</v>
      </c>
      <c r="P187">
        <v>25884</v>
      </c>
      <c r="Q187">
        <v>638</v>
      </c>
      <c r="R187">
        <v>10</v>
      </c>
      <c r="S187">
        <v>123</v>
      </c>
      <c r="T187" s="3" t="str" cm="1">
        <f t="array" ref="T187">_xlfn.IFS(F187&lt;=10,"Duration &lt;= 10 secs",F187&lt;=30,"Duration between 10 to 30 secs",F187&gt;30,"Duration more than 30 secs")</f>
        <v>Duration more than 30 secs</v>
      </c>
      <c r="U187" t="b">
        <f t="shared" si="18"/>
        <v>0</v>
      </c>
      <c r="V187" s="3">
        <f t="shared" si="19"/>
        <v>1.2433471034681525</v>
      </c>
      <c r="W187" s="3">
        <f t="shared" si="20"/>
        <v>1.1805678531373591E-2</v>
      </c>
      <c r="X187" t="str">
        <f t="shared" si="17"/>
        <v>Tuesday</v>
      </c>
    </row>
    <row r="188" spans="1:24" x14ac:dyDescent="0.3">
      <c r="A188">
        <v>1.80029927092251E+16</v>
      </c>
      <c r="B188" s="1">
        <v>1.78414445699532E+16</v>
      </c>
      <c r="C188" t="s">
        <v>20</v>
      </c>
      <c r="D188" t="s">
        <v>391</v>
      </c>
      <c r="E188" t="s">
        <v>418</v>
      </c>
      <c r="F188">
        <v>10</v>
      </c>
      <c r="G188" s="9">
        <v>45267</v>
      </c>
      <c r="H188" t="s">
        <v>419</v>
      </c>
      <c r="I188" t="s">
        <v>24</v>
      </c>
      <c r="K188" t="s">
        <v>25</v>
      </c>
      <c r="L188">
        <v>1938154</v>
      </c>
      <c r="M188">
        <v>1862853</v>
      </c>
      <c r="N188">
        <v>18578</v>
      </c>
      <c r="O188">
        <v>11936</v>
      </c>
      <c r="P188">
        <v>2735077</v>
      </c>
      <c r="Q188">
        <v>38901</v>
      </c>
      <c r="R188">
        <v>188</v>
      </c>
      <c r="S188">
        <v>46882</v>
      </c>
      <c r="T188" s="3" t="str" cm="1">
        <f t="array" ref="T188">_xlfn.IFS(F188&lt;=10,"Duration &lt;= 10 secs",F188&lt;=30,"Duration between 10 to 30 secs",F188&gt;30,"Duration more than 30 secs")</f>
        <v>Duration &lt;= 10 secs</v>
      </c>
      <c r="U188" t="b">
        <f t="shared" si="18"/>
        <v>0</v>
      </c>
      <c r="V188" s="3">
        <f t="shared" si="19"/>
        <v>1.4111763048756703</v>
      </c>
      <c r="W188" s="3">
        <f t="shared" si="20"/>
        <v>1.4030763565348419E-2</v>
      </c>
      <c r="X188" t="str">
        <f t="shared" si="17"/>
        <v>Thursday</v>
      </c>
    </row>
    <row r="189" spans="1:24" x14ac:dyDescent="0.3">
      <c r="A189">
        <v>1.8040270624551E+16</v>
      </c>
      <c r="B189" s="1">
        <v>1.78414445699532E+16</v>
      </c>
      <c r="C189" t="s">
        <v>20</v>
      </c>
      <c r="D189" t="s">
        <v>391</v>
      </c>
      <c r="E189" t="s">
        <v>420</v>
      </c>
      <c r="F189">
        <v>7</v>
      </c>
      <c r="G189" s="9">
        <v>45268</v>
      </c>
      <c r="H189" t="s">
        <v>421</v>
      </c>
      <c r="I189" t="s">
        <v>24</v>
      </c>
      <c r="K189" t="s">
        <v>25</v>
      </c>
      <c r="L189">
        <v>283346</v>
      </c>
      <c r="M189">
        <v>265645</v>
      </c>
      <c r="N189">
        <v>3089</v>
      </c>
      <c r="O189">
        <v>2126</v>
      </c>
      <c r="P189">
        <v>395432</v>
      </c>
      <c r="Q189">
        <v>5882</v>
      </c>
      <c r="R189">
        <v>122</v>
      </c>
      <c r="S189">
        <v>9013</v>
      </c>
      <c r="T189" s="3" t="str" cm="1">
        <f t="array" ref="T189">_xlfn.IFS(F189&lt;=10,"Duration &lt;= 10 secs",F189&lt;=30,"Duration between 10 to 30 secs",F189&gt;30,"Duration more than 30 secs")</f>
        <v>Duration &lt;= 10 secs</v>
      </c>
      <c r="U189" t="b">
        <f t="shared" si="18"/>
        <v>0</v>
      </c>
      <c r="V189" s="3">
        <f t="shared" si="19"/>
        <v>1.3955799623075675</v>
      </c>
      <c r="W189" s="3">
        <f t="shared" si="20"/>
        <v>1.7039658190442133E-2</v>
      </c>
      <c r="X189" t="str">
        <f t="shared" si="17"/>
        <v>Friday</v>
      </c>
    </row>
    <row r="190" spans="1:24" x14ac:dyDescent="0.3">
      <c r="A190">
        <v>1.80153717738587E+16</v>
      </c>
      <c r="B190" s="1">
        <v>1.78414445699532E+16</v>
      </c>
      <c r="C190" t="s">
        <v>20</v>
      </c>
      <c r="D190" t="s">
        <v>391</v>
      </c>
      <c r="E190" t="s">
        <v>422</v>
      </c>
      <c r="F190">
        <v>8</v>
      </c>
      <c r="G190" s="9">
        <v>45269</v>
      </c>
      <c r="H190" t="s">
        <v>423</v>
      </c>
      <c r="I190" t="s">
        <v>24</v>
      </c>
      <c r="K190" t="s">
        <v>25</v>
      </c>
      <c r="L190">
        <v>98522</v>
      </c>
      <c r="M190">
        <v>90606</v>
      </c>
      <c r="N190">
        <v>1158</v>
      </c>
      <c r="O190">
        <v>528</v>
      </c>
      <c r="P190">
        <v>142552</v>
      </c>
      <c r="Q190">
        <v>2195</v>
      </c>
      <c r="R190">
        <v>12</v>
      </c>
      <c r="S190">
        <v>3346</v>
      </c>
      <c r="T190" s="3" t="str" cm="1">
        <f t="array" ref="T190">_xlfn.IFS(F190&lt;=10,"Duration &lt;= 10 secs",F190&lt;=30,"Duration between 10 to 30 secs",F190&gt;30,"Duration more than 30 secs")</f>
        <v>Duration &lt;= 10 secs</v>
      </c>
      <c r="U190" t="b">
        <f t="shared" si="18"/>
        <v>0</v>
      </c>
      <c r="V190" s="3">
        <f t="shared" si="19"/>
        <v>1.4469052597389416</v>
      </c>
      <c r="W190" s="3">
        <f t="shared" si="20"/>
        <v>1.8516985630090722E-2</v>
      </c>
      <c r="X190" t="str">
        <f t="shared" si="17"/>
        <v>Saturday</v>
      </c>
    </row>
    <row r="191" spans="1:24" x14ac:dyDescent="0.3">
      <c r="A191">
        <v>1.80480285105581E+16</v>
      </c>
      <c r="B191" s="1">
        <v>1.78414445699532E+16</v>
      </c>
      <c r="C191" t="s">
        <v>20</v>
      </c>
      <c r="D191" t="s">
        <v>391</v>
      </c>
      <c r="E191" t="s">
        <v>424</v>
      </c>
      <c r="F191">
        <v>11</v>
      </c>
      <c r="G191" s="9">
        <v>45270</v>
      </c>
      <c r="H191" t="s">
        <v>425</v>
      </c>
      <c r="I191" t="s">
        <v>24</v>
      </c>
      <c r="K191" t="s">
        <v>25</v>
      </c>
      <c r="L191">
        <v>77522</v>
      </c>
      <c r="M191">
        <v>69402</v>
      </c>
      <c r="N191">
        <v>826</v>
      </c>
      <c r="O191">
        <v>366</v>
      </c>
      <c r="P191">
        <v>102350</v>
      </c>
      <c r="Q191">
        <v>1758</v>
      </c>
      <c r="R191">
        <v>15</v>
      </c>
      <c r="S191">
        <v>2491</v>
      </c>
      <c r="T191" s="3" t="str" cm="1">
        <f t="array" ref="T191">_xlfn.IFS(F191&lt;=10,"Duration &lt;= 10 secs",F191&lt;=30,"Duration between 10 to 30 secs",F191&gt;30,"Duration more than 30 secs")</f>
        <v>Duration between 10 to 30 secs</v>
      </c>
      <c r="U191" t="b">
        <f t="shared" si="18"/>
        <v>0</v>
      </c>
      <c r="V191" s="3">
        <f t="shared" si="19"/>
        <v>1.3202703748613296</v>
      </c>
      <c r="W191" s="3">
        <f t="shared" si="20"/>
        <v>1.8335206478199473E-2</v>
      </c>
      <c r="X191" t="str">
        <f t="shared" si="17"/>
        <v>Sunday</v>
      </c>
    </row>
    <row r="192" spans="1:24" x14ac:dyDescent="0.3">
      <c r="A192">
        <v>1.83996017770013E+16</v>
      </c>
      <c r="B192" s="1">
        <v>1.78414445699532E+16</v>
      </c>
      <c r="C192" t="s">
        <v>20</v>
      </c>
      <c r="D192" t="s">
        <v>391</v>
      </c>
      <c r="E192" t="s">
        <v>426</v>
      </c>
      <c r="F192">
        <v>6</v>
      </c>
      <c r="G192" s="9">
        <v>45271</v>
      </c>
      <c r="H192" t="s">
        <v>427</v>
      </c>
      <c r="I192" t="s">
        <v>24</v>
      </c>
      <c r="K192" t="s">
        <v>25</v>
      </c>
      <c r="L192">
        <v>55614</v>
      </c>
      <c r="M192">
        <v>48226</v>
      </c>
      <c r="N192">
        <v>320</v>
      </c>
      <c r="O192">
        <v>128</v>
      </c>
      <c r="P192">
        <v>81083</v>
      </c>
      <c r="Q192">
        <v>1437</v>
      </c>
      <c r="R192">
        <v>9</v>
      </c>
      <c r="S192">
        <v>1644</v>
      </c>
      <c r="T192" s="3" t="str" cm="1">
        <f t="array" ref="T192">_xlfn.IFS(F192&lt;=10,"Duration &lt;= 10 secs",F192&lt;=30,"Duration between 10 to 30 secs",F192&gt;30,"Duration more than 30 secs")</f>
        <v>Duration &lt;= 10 secs</v>
      </c>
      <c r="U192" t="b">
        <f t="shared" si="18"/>
        <v>0</v>
      </c>
      <c r="V192" s="3">
        <f t="shared" si="19"/>
        <v>1.4579602258424138</v>
      </c>
      <c r="W192" s="3">
        <f t="shared" si="20"/>
        <v>1.7677186579853191E-2</v>
      </c>
      <c r="X192" t="str">
        <f t="shared" si="17"/>
        <v>Monday</v>
      </c>
    </row>
    <row r="193" spans="1:24" x14ac:dyDescent="0.3">
      <c r="A193">
        <v>1.79107581178538E+16</v>
      </c>
      <c r="B193" s="1">
        <v>1.78414445699532E+16</v>
      </c>
      <c r="C193" t="s">
        <v>20</v>
      </c>
      <c r="D193" t="s">
        <v>391</v>
      </c>
      <c r="E193" t="s">
        <v>428</v>
      </c>
      <c r="F193">
        <v>9</v>
      </c>
      <c r="G193" s="9">
        <v>45272</v>
      </c>
      <c r="H193" t="s">
        <v>429</v>
      </c>
      <c r="I193" t="s">
        <v>24</v>
      </c>
      <c r="K193" t="s">
        <v>25</v>
      </c>
      <c r="L193">
        <v>100272</v>
      </c>
      <c r="M193">
        <v>97188</v>
      </c>
      <c r="N193">
        <v>776</v>
      </c>
      <c r="O193">
        <v>552</v>
      </c>
      <c r="P193">
        <v>143938</v>
      </c>
      <c r="Q193">
        <v>2535</v>
      </c>
      <c r="R193">
        <v>16</v>
      </c>
      <c r="S193">
        <v>2457</v>
      </c>
      <c r="T193" s="3" t="str" cm="1">
        <f t="array" ref="T193">_xlfn.IFS(F193&lt;=10,"Duration &lt;= 10 secs",F193&lt;=30,"Duration between 10 to 30 secs",F193&gt;30,"Duration more than 30 secs")</f>
        <v>Duration &lt;= 10 secs</v>
      </c>
      <c r="U193" t="b">
        <f t="shared" si="18"/>
        <v>0</v>
      </c>
      <c r="V193" s="3">
        <f t="shared" si="19"/>
        <v>1.4354755066219882</v>
      </c>
      <c r="W193" s="3">
        <f t="shared" si="20"/>
        <v>1.4878380046919373E-2</v>
      </c>
      <c r="X193" t="str">
        <f t="shared" si="17"/>
        <v>Tuesday</v>
      </c>
    </row>
    <row r="194" spans="1:24" x14ac:dyDescent="0.3">
      <c r="A194">
        <v>1.8043097713599E+16</v>
      </c>
      <c r="B194" s="1">
        <v>1.78414445699532E+16</v>
      </c>
      <c r="C194" t="s">
        <v>20</v>
      </c>
      <c r="D194" t="s">
        <v>391</v>
      </c>
      <c r="E194" t="s">
        <v>430</v>
      </c>
      <c r="F194">
        <v>11</v>
      </c>
      <c r="G194" s="9">
        <v>45273</v>
      </c>
      <c r="H194" t="s">
        <v>431</v>
      </c>
      <c r="I194" t="s">
        <v>24</v>
      </c>
      <c r="K194" t="s">
        <v>25</v>
      </c>
      <c r="L194">
        <v>22369</v>
      </c>
      <c r="M194">
        <v>20466</v>
      </c>
      <c r="N194">
        <v>186</v>
      </c>
      <c r="O194">
        <v>65</v>
      </c>
      <c r="P194">
        <v>33846</v>
      </c>
      <c r="Q194">
        <v>574</v>
      </c>
      <c r="R194">
        <v>10</v>
      </c>
      <c r="S194">
        <v>746</v>
      </c>
      <c r="T194" s="3" t="str" cm="1">
        <f t="array" ref="T194">_xlfn.IFS(F194&lt;=10,"Duration &lt;= 10 secs",F194&lt;=30,"Duration between 10 to 30 secs",F194&gt;30,"Duration more than 30 secs")</f>
        <v>Duration between 10 to 30 secs</v>
      </c>
      <c r="U194" t="b">
        <f t="shared" si="18"/>
        <v>0</v>
      </c>
      <c r="V194" s="3">
        <f t="shared" si="19"/>
        <v>1.513076132147168</v>
      </c>
      <c r="W194" s="3">
        <f t="shared" si="20"/>
        <v>1.8518518518518517E-2</v>
      </c>
      <c r="X194" t="str">
        <f t="shared" si="17"/>
        <v>Wednesday</v>
      </c>
    </row>
    <row r="195" spans="1:24" x14ac:dyDescent="0.3">
      <c r="A195">
        <v>1.7988210842322E+16</v>
      </c>
      <c r="B195" s="1">
        <v>1.78414445699532E+16</v>
      </c>
      <c r="C195" t="s">
        <v>20</v>
      </c>
      <c r="D195" t="s">
        <v>391</v>
      </c>
      <c r="E195" t="s">
        <v>432</v>
      </c>
      <c r="F195">
        <v>6</v>
      </c>
      <c r="G195" s="9">
        <v>45277</v>
      </c>
      <c r="H195" t="s">
        <v>433</v>
      </c>
      <c r="I195" t="s">
        <v>24</v>
      </c>
      <c r="K195" t="s">
        <v>25</v>
      </c>
      <c r="L195">
        <v>53160</v>
      </c>
      <c r="M195">
        <v>47992</v>
      </c>
      <c r="N195">
        <v>664</v>
      </c>
      <c r="O195">
        <v>85</v>
      </c>
      <c r="P195">
        <v>100005</v>
      </c>
      <c r="Q195">
        <v>2255</v>
      </c>
      <c r="R195">
        <v>29</v>
      </c>
      <c r="S195">
        <v>2979</v>
      </c>
      <c r="T195" s="3" t="str" cm="1">
        <f t="array" ref="T195">_xlfn.IFS(F195&lt;=10,"Duration &lt;= 10 secs",F195&lt;=30,"Duration between 10 to 30 secs",F195&gt;30,"Duration more than 30 secs")</f>
        <v>Duration &lt;= 10 secs</v>
      </c>
      <c r="U195" t="b">
        <f t="shared" si="18"/>
        <v>0</v>
      </c>
      <c r="V195" s="3">
        <f t="shared" si="19"/>
        <v>1.8812076749435667</v>
      </c>
      <c r="W195" s="3">
        <f t="shared" si="20"/>
        <v>3.0874937489581596E-2</v>
      </c>
      <c r="X195" t="str">
        <f>TEXT(G195,"dddd")</f>
        <v>Sunday</v>
      </c>
    </row>
    <row r="196" spans="1:24" x14ac:dyDescent="0.3">
      <c r="A196">
        <v>1.79861189935583E+16</v>
      </c>
      <c r="B196" s="1">
        <v>1.78414445699532E+16</v>
      </c>
      <c r="C196" t="s">
        <v>20</v>
      </c>
      <c r="D196" t="s">
        <v>391</v>
      </c>
      <c r="E196" t="s">
        <v>434</v>
      </c>
      <c r="F196">
        <v>10</v>
      </c>
      <c r="G196" s="9">
        <v>45307</v>
      </c>
      <c r="H196" t="s">
        <v>435</v>
      </c>
      <c r="I196" t="s">
        <v>24</v>
      </c>
      <c r="K196" t="s">
        <v>25</v>
      </c>
      <c r="L196">
        <v>37301</v>
      </c>
      <c r="M196">
        <v>31523</v>
      </c>
      <c r="N196">
        <v>180</v>
      </c>
      <c r="O196">
        <v>148</v>
      </c>
      <c r="P196">
        <v>53554</v>
      </c>
      <c r="Q196">
        <v>1088</v>
      </c>
      <c r="R196">
        <v>2</v>
      </c>
      <c r="S196">
        <v>912</v>
      </c>
      <c r="T196" s="3" t="str" cm="1">
        <f t="array" ref="T196">_xlfn.IFS(F196&lt;=10,"Duration &lt;= 10 secs",F196&lt;=30,"Duration between 10 to 30 secs",F196&gt;30,"Duration more than 30 secs")</f>
        <v>Duration &lt;= 10 secs</v>
      </c>
      <c r="U196" t="b">
        <f t="shared" si="18"/>
        <v>0</v>
      </c>
      <c r="V196" s="3">
        <f t="shared" si="19"/>
        <v>1.4357255837645104</v>
      </c>
      <c r="W196" s="3">
        <f t="shared" si="20"/>
        <v>1.7304825048377374E-2</v>
      </c>
      <c r="X196" t="str">
        <f>TEXT(G196,"dddd")</f>
        <v>Tuesday</v>
      </c>
    </row>
    <row r="197" spans="1:24" x14ac:dyDescent="0.3">
      <c r="A197">
        <v>1.80202684609702E+16</v>
      </c>
      <c r="B197" s="1">
        <v>1.78414445699532E+16</v>
      </c>
      <c r="C197" t="s">
        <v>20</v>
      </c>
      <c r="D197" t="s">
        <v>391</v>
      </c>
      <c r="E197" t="s">
        <v>436</v>
      </c>
      <c r="F197">
        <v>4</v>
      </c>
      <c r="G197" s="9">
        <v>45315</v>
      </c>
      <c r="H197" t="s">
        <v>437</v>
      </c>
      <c r="I197" t="s">
        <v>24</v>
      </c>
      <c r="K197" t="s">
        <v>25</v>
      </c>
      <c r="L197">
        <v>19045</v>
      </c>
      <c r="M197">
        <v>15416</v>
      </c>
      <c r="N197">
        <v>57</v>
      </c>
      <c r="O197">
        <v>15</v>
      </c>
      <c r="P197">
        <v>33021</v>
      </c>
      <c r="Q197">
        <v>473</v>
      </c>
      <c r="R197">
        <v>0</v>
      </c>
      <c r="S197">
        <v>312</v>
      </c>
      <c r="T197" s="3" t="str" cm="1">
        <f t="array" ref="T197">_xlfn.IFS(F197&lt;=10,"Duration &lt;= 10 secs",F197&lt;=30,"Duration between 10 to 30 secs",F197&gt;30,"Duration more than 30 secs")</f>
        <v>Duration &lt;= 10 secs</v>
      </c>
      <c r="U197" t="b">
        <f t="shared" si="18"/>
        <v>0</v>
      </c>
      <c r="V197" s="3">
        <f t="shared" si="19"/>
        <v>1.7338409031241795</v>
      </c>
      <c r="W197" s="3">
        <f t="shared" si="20"/>
        <v>1.3654644525168656E-2</v>
      </c>
      <c r="X197" t="str">
        <f>TEXT(G197,"dddd")</f>
        <v>Wednesday</v>
      </c>
    </row>
  </sheetData>
  <dataConsolidate function="count">
    <dataRefs count="1">
      <dataRef ref="Z2:AD197" sheet="content"/>
    </dataRefs>
  </dataConsolid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004A-E248-4D3C-BA6F-D98CE96B6967}">
  <dimension ref="A1:G23"/>
  <sheetViews>
    <sheetView zoomScale="95" workbookViewId="0">
      <selection activeCell="T19" sqref="T19"/>
    </sheetView>
  </sheetViews>
  <sheetFormatPr defaultRowHeight="14.4" x14ac:dyDescent="0.3"/>
  <cols>
    <col min="1" max="1" width="12.77734375" bestFit="1" customWidth="1"/>
    <col min="2" max="3" width="12.5546875" bestFit="1" customWidth="1"/>
    <col min="7" max="7" width="12.5546875" bestFit="1" customWidth="1"/>
    <col min="8" max="8" width="17.44140625" bestFit="1" customWidth="1"/>
    <col min="9" max="9" width="14.5546875" bestFit="1" customWidth="1"/>
  </cols>
  <sheetData>
    <row r="1" spans="1:7" x14ac:dyDescent="0.3">
      <c r="A1" t="s">
        <v>306</v>
      </c>
      <c r="B1" t="s">
        <v>307</v>
      </c>
      <c r="C1" t="s">
        <v>308</v>
      </c>
      <c r="E1" s="49" t="s">
        <v>306</v>
      </c>
      <c r="F1" s="51" t="s">
        <v>307</v>
      </c>
      <c r="G1" s="52" t="s">
        <v>308</v>
      </c>
    </row>
    <row r="2" spans="1:7" x14ac:dyDescent="0.3">
      <c r="A2" t="s">
        <v>309</v>
      </c>
      <c r="B2" s="1">
        <v>11707.276</v>
      </c>
      <c r="C2" s="1">
        <v>25206.482</v>
      </c>
      <c r="E2" s="40" t="s">
        <v>309</v>
      </c>
      <c r="F2" s="41">
        <f>B2/SUM($B$8:$C$8)</f>
        <v>9.8000000000000004E-2</v>
      </c>
      <c r="G2" s="42">
        <f>C2/SUM($B$8:$C$8)</f>
        <v>0.21099999999999999</v>
      </c>
    </row>
    <row r="3" spans="1:7" x14ac:dyDescent="0.3">
      <c r="A3" t="s">
        <v>310</v>
      </c>
      <c r="B3" s="1">
        <v>21144.773999999998</v>
      </c>
      <c r="C3" s="1">
        <v>48621.034</v>
      </c>
      <c r="E3" s="40" t="s">
        <v>310</v>
      </c>
      <c r="F3" s="41">
        <f t="shared" ref="F3:F7" si="0">B3/SUM($B$8:$C$8)</f>
        <v>0.17699999999999999</v>
      </c>
      <c r="G3" s="42">
        <f t="shared" ref="G3:G8" si="1">C3/SUM($B$8:$C$8)</f>
        <v>0.40699999999999997</v>
      </c>
    </row>
    <row r="4" spans="1:7" x14ac:dyDescent="0.3">
      <c r="A4" t="s">
        <v>311</v>
      </c>
      <c r="B4" s="1">
        <v>3703.3220000000001</v>
      </c>
      <c r="C4" s="1">
        <v>6689.8720000000003</v>
      </c>
      <c r="E4" s="40" t="s">
        <v>311</v>
      </c>
      <c r="F4" s="41">
        <f t="shared" si="0"/>
        <v>3.1E-2</v>
      </c>
      <c r="G4" s="42">
        <f t="shared" si="1"/>
        <v>5.6000000000000001E-2</v>
      </c>
    </row>
    <row r="5" spans="1:7" x14ac:dyDescent="0.3">
      <c r="A5" t="s">
        <v>312</v>
      </c>
      <c r="B5" s="1">
        <v>597.31000000000006</v>
      </c>
      <c r="C5" s="1">
        <v>955.69600000000003</v>
      </c>
      <c r="E5" s="40" t="s">
        <v>312</v>
      </c>
      <c r="F5" s="41">
        <f t="shared" si="0"/>
        <v>5.0000000000000001E-3</v>
      </c>
      <c r="G5" s="42">
        <f t="shared" si="1"/>
        <v>8.0000000000000002E-3</v>
      </c>
    </row>
    <row r="6" spans="1:7" x14ac:dyDescent="0.3">
      <c r="A6" t="s">
        <v>313</v>
      </c>
      <c r="B6" s="1">
        <v>119.462</v>
      </c>
      <c r="C6" s="1">
        <v>238.92400000000001</v>
      </c>
      <c r="E6" s="40" t="s">
        <v>313</v>
      </c>
      <c r="F6" s="41">
        <f t="shared" si="0"/>
        <v>1E-3</v>
      </c>
      <c r="G6" s="42">
        <f t="shared" si="1"/>
        <v>2E-3</v>
      </c>
    </row>
    <row r="7" spans="1:7" x14ac:dyDescent="0.3">
      <c r="A7" t="s">
        <v>314</v>
      </c>
      <c r="B7" s="1">
        <v>119.462</v>
      </c>
      <c r="C7" s="1">
        <v>358.38600000000002</v>
      </c>
      <c r="E7" s="40" t="s">
        <v>314</v>
      </c>
      <c r="F7" s="41">
        <f t="shared" si="0"/>
        <v>1E-3</v>
      </c>
      <c r="G7" s="42">
        <f t="shared" si="1"/>
        <v>3.0000000000000001E-3</v>
      </c>
    </row>
    <row r="8" spans="1:7" x14ac:dyDescent="0.3">
      <c r="A8" t="s">
        <v>324</v>
      </c>
      <c r="B8" s="1">
        <v>37391.605999999992</v>
      </c>
      <c r="C8" s="1">
        <v>82070.394</v>
      </c>
      <c r="E8" s="48" t="s">
        <v>324</v>
      </c>
      <c r="F8" s="46">
        <f>B8/SUM($B$8:$C$8)</f>
        <v>0.31299999999999994</v>
      </c>
      <c r="G8" s="47">
        <f t="shared" si="1"/>
        <v>0.68700000000000006</v>
      </c>
    </row>
    <row r="9" spans="1:7" x14ac:dyDescent="0.3">
      <c r="B9" s="1"/>
    </row>
    <row r="16" spans="1:7" x14ac:dyDescent="0.3">
      <c r="A16" s="12" t="s">
        <v>438</v>
      </c>
      <c r="B16" t="s">
        <v>517</v>
      </c>
      <c r="C16" t="s">
        <v>518</v>
      </c>
    </row>
    <row r="17" spans="1:3" x14ac:dyDescent="0.3">
      <c r="A17" s="13" t="s">
        <v>309</v>
      </c>
      <c r="B17" s="15">
        <v>11707.276</v>
      </c>
      <c r="C17" s="15">
        <v>25206.482</v>
      </c>
    </row>
    <row r="18" spans="1:3" x14ac:dyDescent="0.3">
      <c r="A18" s="13" t="s">
        <v>310</v>
      </c>
      <c r="B18" s="15">
        <v>21144.773999999998</v>
      </c>
      <c r="C18" s="15">
        <v>48621.034</v>
      </c>
    </row>
    <row r="19" spans="1:3" x14ac:dyDescent="0.3">
      <c r="A19" s="13" t="s">
        <v>311</v>
      </c>
      <c r="B19" s="15">
        <v>3703.3220000000001</v>
      </c>
      <c r="C19" s="15">
        <v>6689.8720000000003</v>
      </c>
    </row>
    <row r="20" spans="1:3" x14ac:dyDescent="0.3">
      <c r="A20" s="13" t="s">
        <v>312</v>
      </c>
      <c r="B20" s="15">
        <v>597.31000000000006</v>
      </c>
      <c r="C20" s="15">
        <v>955.69600000000003</v>
      </c>
    </row>
    <row r="21" spans="1:3" x14ac:dyDescent="0.3">
      <c r="A21" s="13" t="s">
        <v>313</v>
      </c>
      <c r="B21" s="15">
        <v>119.462</v>
      </c>
      <c r="C21" s="15">
        <v>238.92400000000001</v>
      </c>
    </row>
    <row r="22" spans="1:3" x14ac:dyDescent="0.3">
      <c r="A22" s="13" t="s">
        <v>314</v>
      </c>
      <c r="B22" s="15">
        <v>119.462</v>
      </c>
      <c r="C22" s="15">
        <v>358.38600000000002</v>
      </c>
    </row>
    <row r="23" spans="1:3" x14ac:dyDescent="0.3">
      <c r="A23" s="13" t="s">
        <v>439</v>
      </c>
      <c r="B23" s="15">
        <v>37391.605999999992</v>
      </c>
      <c r="C23" s="15">
        <v>82070.394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87F5-FEF0-4D4D-9E81-E92F6850D814}">
  <dimension ref="A1:E19"/>
  <sheetViews>
    <sheetView workbookViewId="0">
      <selection activeCell="B12" sqref="B12:E12"/>
    </sheetView>
  </sheetViews>
  <sheetFormatPr defaultRowHeight="14.4" x14ac:dyDescent="0.3"/>
  <cols>
    <col min="1" max="1" width="14.109375" customWidth="1"/>
    <col min="2" max="2" width="12.5546875" bestFit="1" customWidth="1"/>
    <col min="3" max="3" width="24.21875" hidden="1" customWidth="1"/>
    <col min="4" max="4" width="13.88671875" customWidth="1"/>
    <col min="5" max="5" width="10.77734375" bestFit="1" customWidth="1"/>
    <col min="6" max="6" width="10.44140625" bestFit="1" customWidth="1"/>
  </cols>
  <sheetData>
    <row r="1" spans="1:5" x14ac:dyDescent="0.3">
      <c r="A1" t="s">
        <v>390</v>
      </c>
      <c r="B1" t="s">
        <v>513</v>
      </c>
      <c r="C1" t="s">
        <v>514</v>
      </c>
      <c r="D1" t="s">
        <v>315</v>
      </c>
    </row>
    <row r="2" spans="1:5" x14ac:dyDescent="0.3">
      <c r="A2" t="s">
        <v>503</v>
      </c>
      <c r="B2" t="s">
        <v>504</v>
      </c>
      <c r="C2" t="s">
        <v>505</v>
      </c>
      <c r="D2" s="7">
        <v>11348.89</v>
      </c>
      <c r="E2" s="3"/>
    </row>
    <row r="3" spans="1:5" x14ac:dyDescent="0.3">
      <c r="A3" t="s">
        <v>506</v>
      </c>
      <c r="B3" t="s">
        <v>507</v>
      </c>
      <c r="C3" t="s">
        <v>505</v>
      </c>
      <c r="D3" s="7">
        <v>8601.2639999999992</v>
      </c>
      <c r="E3" s="3"/>
    </row>
    <row r="4" spans="1:5" x14ac:dyDescent="0.3">
      <c r="A4" t="s">
        <v>508</v>
      </c>
      <c r="B4" t="s">
        <v>509</v>
      </c>
      <c r="C4" t="s">
        <v>505</v>
      </c>
      <c r="D4" s="7">
        <v>5614.7139999999999</v>
      </c>
      <c r="E4" s="3"/>
    </row>
    <row r="5" spans="1:5" x14ac:dyDescent="0.3">
      <c r="A5" t="s">
        <v>510</v>
      </c>
      <c r="B5" t="s">
        <v>511</v>
      </c>
      <c r="C5" t="s">
        <v>505</v>
      </c>
      <c r="D5" s="7">
        <v>5495.2519999999995</v>
      </c>
      <c r="E5" s="3"/>
    </row>
    <row r="6" spans="1:5" x14ac:dyDescent="0.3">
      <c r="A6" t="s">
        <v>512</v>
      </c>
      <c r="B6" t="s">
        <v>511</v>
      </c>
      <c r="C6" t="s">
        <v>505</v>
      </c>
      <c r="D6" s="7">
        <v>4539.5559999999996</v>
      </c>
      <c r="E6" s="3"/>
    </row>
    <row r="7" spans="1:5" x14ac:dyDescent="0.3">
      <c r="A7" t="s">
        <v>316</v>
      </c>
      <c r="D7" s="7">
        <v>83862.323999999993</v>
      </c>
      <c r="E7" s="3"/>
    </row>
    <row r="8" spans="1:5" x14ac:dyDescent="0.3">
      <c r="A8" t="s">
        <v>324</v>
      </c>
      <c r="D8" s="7">
        <v>119462</v>
      </c>
      <c r="E8" s="3"/>
    </row>
    <row r="12" spans="1:5" x14ac:dyDescent="0.3">
      <c r="A12" s="49" t="s">
        <v>390</v>
      </c>
      <c r="B12" s="44" t="s">
        <v>513</v>
      </c>
      <c r="D12" s="44" t="s">
        <v>315</v>
      </c>
      <c r="E12" s="50" t="s">
        <v>516</v>
      </c>
    </row>
    <row r="13" spans="1:5" x14ac:dyDescent="0.3">
      <c r="A13" s="40" t="s">
        <v>503</v>
      </c>
      <c r="B13" s="55" t="s">
        <v>504</v>
      </c>
      <c r="D13" s="55">
        <v>11348.89</v>
      </c>
      <c r="E13" s="53">
        <f t="shared" ref="E13:E18" si="0">D13/$D$19</f>
        <v>9.5000000000000001E-2</v>
      </c>
    </row>
    <row r="14" spans="1:5" x14ac:dyDescent="0.3">
      <c r="A14" s="40" t="s">
        <v>506</v>
      </c>
      <c r="B14" s="55" t="s">
        <v>507</v>
      </c>
      <c r="D14" s="55">
        <v>8601.2639999999992</v>
      </c>
      <c r="E14" s="53">
        <f t="shared" si="0"/>
        <v>7.1999999999999995E-2</v>
      </c>
    </row>
    <row r="15" spans="1:5" x14ac:dyDescent="0.3">
      <c r="A15" s="40" t="s">
        <v>508</v>
      </c>
      <c r="B15" s="55" t="s">
        <v>509</v>
      </c>
      <c r="D15" s="55">
        <v>5614.7139999999999</v>
      </c>
      <c r="E15" s="53">
        <f t="shared" si="0"/>
        <v>4.7E-2</v>
      </c>
    </row>
    <row r="16" spans="1:5" x14ac:dyDescent="0.3">
      <c r="A16" s="40" t="s">
        <v>510</v>
      </c>
      <c r="B16" s="55" t="s">
        <v>511</v>
      </c>
      <c r="D16" s="55">
        <v>5495.2519999999995</v>
      </c>
      <c r="E16" s="53">
        <f t="shared" si="0"/>
        <v>4.5999999999999999E-2</v>
      </c>
    </row>
    <row r="17" spans="1:5" x14ac:dyDescent="0.3">
      <c r="A17" s="40" t="s">
        <v>512</v>
      </c>
      <c r="B17" s="55" t="s">
        <v>511</v>
      </c>
      <c r="D17" s="55">
        <v>4539.5559999999996</v>
      </c>
      <c r="E17" s="53">
        <f t="shared" si="0"/>
        <v>3.7999999999999999E-2</v>
      </c>
    </row>
    <row r="18" spans="1:5" x14ac:dyDescent="0.3">
      <c r="A18" s="40" t="s">
        <v>316</v>
      </c>
      <c r="B18" s="55"/>
      <c r="D18" s="55">
        <v>83862.323999999993</v>
      </c>
      <c r="E18" s="53">
        <f t="shared" si="0"/>
        <v>0.70199999999999996</v>
      </c>
    </row>
    <row r="19" spans="1:5" x14ac:dyDescent="0.3">
      <c r="A19" s="48" t="s">
        <v>324</v>
      </c>
      <c r="B19" s="56"/>
      <c r="D19" s="56">
        <v>119462</v>
      </c>
      <c r="E19" s="5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53B2A-6E7F-47FD-8C78-99D203F35AFB}">
  <dimension ref="A1:C19"/>
  <sheetViews>
    <sheetView workbookViewId="0">
      <selection activeCell="Q10" sqref="Q10"/>
    </sheetView>
  </sheetViews>
  <sheetFormatPr defaultRowHeight="14.4" x14ac:dyDescent="0.3"/>
  <cols>
    <col min="1" max="1" width="14" bestFit="1" customWidth="1"/>
    <col min="2" max="2" width="11.109375" customWidth="1"/>
    <col min="3" max="3" width="10.44140625" bestFit="1" customWidth="1"/>
  </cols>
  <sheetData>
    <row r="1" spans="1:3" x14ac:dyDescent="0.3">
      <c r="A1" t="s">
        <v>317</v>
      </c>
      <c r="B1" t="s">
        <v>315</v>
      </c>
    </row>
    <row r="2" spans="1:3" x14ac:dyDescent="0.3">
      <c r="A2" t="s">
        <v>318</v>
      </c>
      <c r="B2" s="7">
        <v>86012.64</v>
      </c>
      <c r="C2" s="3"/>
    </row>
    <row r="3" spans="1:3" x14ac:dyDescent="0.3">
      <c r="A3" t="s">
        <v>319</v>
      </c>
      <c r="B3" s="7">
        <v>9676.4220000000005</v>
      </c>
      <c r="C3" s="3"/>
    </row>
    <row r="4" spans="1:3" x14ac:dyDescent="0.3">
      <c r="A4" t="s">
        <v>320</v>
      </c>
      <c r="B4" s="7">
        <v>3225.4740000000002</v>
      </c>
      <c r="C4" s="3"/>
    </row>
    <row r="5" spans="1:3" x14ac:dyDescent="0.3">
      <c r="A5" t="s">
        <v>321</v>
      </c>
      <c r="B5" s="7">
        <v>3106.0119999999997</v>
      </c>
      <c r="C5" s="3"/>
    </row>
    <row r="6" spans="1:3" x14ac:dyDescent="0.3">
      <c r="A6" t="s">
        <v>322</v>
      </c>
      <c r="B6" s="7">
        <v>2269.7779999999998</v>
      </c>
      <c r="C6" s="3"/>
    </row>
    <row r="7" spans="1:3" x14ac:dyDescent="0.3">
      <c r="A7" t="s">
        <v>316</v>
      </c>
      <c r="B7" s="7">
        <v>15171.673999999985</v>
      </c>
      <c r="C7" s="3"/>
    </row>
    <row r="8" spans="1:3" x14ac:dyDescent="0.3">
      <c r="A8" t="s">
        <v>324</v>
      </c>
      <c r="B8" s="7">
        <v>119462</v>
      </c>
      <c r="C8" s="3"/>
    </row>
    <row r="12" spans="1:3" x14ac:dyDescent="0.3">
      <c r="A12" s="43" t="s">
        <v>317</v>
      </c>
      <c r="B12" s="44" t="s">
        <v>315</v>
      </c>
      <c r="C12" s="45" t="s">
        <v>516</v>
      </c>
    </row>
    <row r="13" spans="1:3" x14ac:dyDescent="0.3">
      <c r="A13" s="40" t="s">
        <v>318</v>
      </c>
      <c r="B13" s="55">
        <v>86012.64</v>
      </c>
      <c r="C13" s="53">
        <f>B13/$B$19</f>
        <v>0.72</v>
      </c>
    </row>
    <row r="14" spans="1:3" x14ac:dyDescent="0.3">
      <c r="A14" s="40" t="s">
        <v>319</v>
      </c>
      <c r="B14" s="55">
        <v>9676.4220000000005</v>
      </c>
      <c r="C14" s="53">
        <f t="shared" ref="C14:C18" si="0">B14/$B$19</f>
        <v>8.1000000000000003E-2</v>
      </c>
    </row>
    <row r="15" spans="1:3" x14ac:dyDescent="0.3">
      <c r="A15" s="40" t="s">
        <v>320</v>
      </c>
      <c r="B15" s="55">
        <v>3225.4740000000002</v>
      </c>
      <c r="C15" s="53">
        <f t="shared" si="0"/>
        <v>2.7E-2</v>
      </c>
    </row>
    <row r="16" spans="1:3" x14ac:dyDescent="0.3">
      <c r="A16" s="40" t="s">
        <v>321</v>
      </c>
      <c r="B16" s="55">
        <v>3106.0119999999997</v>
      </c>
      <c r="C16" s="53">
        <f t="shared" si="0"/>
        <v>2.5999999999999999E-2</v>
      </c>
    </row>
    <row r="17" spans="1:3" x14ac:dyDescent="0.3">
      <c r="A17" s="40" t="s">
        <v>322</v>
      </c>
      <c r="B17" s="55">
        <v>2269.7779999999998</v>
      </c>
      <c r="C17" s="53">
        <f t="shared" si="0"/>
        <v>1.9E-2</v>
      </c>
    </row>
    <row r="18" spans="1:3" x14ac:dyDescent="0.3">
      <c r="A18" s="40" t="s">
        <v>316</v>
      </c>
      <c r="B18" s="55">
        <v>15171.673999999985</v>
      </c>
      <c r="C18" s="53">
        <f t="shared" si="0"/>
        <v>0.12699999999999986</v>
      </c>
    </row>
    <row r="19" spans="1:3" x14ac:dyDescent="0.3">
      <c r="A19" s="58" t="s">
        <v>324</v>
      </c>
      <c r="B19" s="56">
        <v>119462</v>
      </c>
      <c r="C19" s="5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Problem</vt:lpstr>
      <vt:lpstr>reach</vt:lpstr>
      <vt:lpstr>profile_visits</vt:lpstr>
      <vt:lpstr>new_followers</vt:lpstr>
      <vt:lpstr>Content Stats</vt:lpstr>
      <vt:lpstr>Monthly Level Stats</vt:lpstr>
      <vt:lpstr>DASHBOARD</vt:lpstr>
      <vt:lpstr>content</vt:lpstr>
      <vt:lpstr>age_gender</vt:lpstr>
      <vt:lpstr>top_city</vt:lpstr>
      <vt:lpstr>top_countries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Yukta</dc:creator>
  <cp:lastModifiedBy>Aashi Arora</cp:lastModifiedBy>
  <cp:lastPrinted>2024-06-14T14:59:12Z</cp:lastPrinted>
  <dcterms:created xsi:type="dcterms:W3CDTF">2015-06-05T18:17:20Z</dcterms:created>
  <dcterms:modified xsi:type="dcterms:W3CDTF">2024-07-03T06:24:59Z</dcterms:modified>
</cp:coreProperties>
</file>