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asna\Downloads\"/>
    </mc:Choice>
  </mc:AlternateContent>
  <xr:revisionPtr revIDLastSave="0" documentId="13_ncr:1_{42BAE059-2F1A-4C3A-96E6-86ADCA1D5082}" xr6:coauthVersionLast="47" xr6:coauthVersionMax="47" xr10:uidLastSave="{00000000-0000-0000-0000-000000000000}"/>
  <bookViews>
    <workbookView xWindow="-110" yWindow="-110" windowWidth="19420" windowHeight="10300" firstSheet="3" activeTab="7" xr2:uid="{00000000-000D-0000-FFFF-FFFF00000000}"/>
  </bookViews>
  <sheets>
    <sheet name="Electricity Demand" sheetId="1" r:id="rId1"/>
    <sheet name="Generation Output Targets" sheetId="2" r:id="rId2"/>
    <sheet name="Generation Capacity Targets" sheetId="3" r:id="rId3"/>
    <sheet name="Cost" sheetId="4" r:id="rId4"/>
    <sheet name="Emissions Factor" sheetId="5" r:id="rId5"/>
    <sheet name="Sheet1" sheetId="6" r:id="rId6"/>
    <sheet name="Emissions Cap" sheetId="7" r:id="rId7"/>
    <sheet name="Capital Expenditure Budget" sheetId="8" r:id="rId8"/>
    <sheet name="Dev_E" sheetId="9" r:id="rId9"/>
    <sheet name="Dev_G" sheetId="10" r:id="rId10"/>
    <sheet name="Dev_C" sheetId="11" r:id="rId11"/>
    <sheet name="Dev_Q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sNmpSB+Q4lKJz5nPuPXAlvmYKIjN7+sMCo96NqelvAc="/>
    </ext>
  </extLst>
</workbook>
</file>

<file path=xl/calcChain.xml><?xml version="1.0" encoding="utf-8"?>
<calcChain xmlns="http://schemas.openxmlformats.org/spreadsheetml/2006/main">
  <c r="P2" i="8" l="1"/>
  <c r="O2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4" i="8"/>
  <c r="M3" i="8"/>
  <c r="M2" i="8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25" i="10"/>
  <c r="D25" i="10"/>
  <c r="E24" i="10"/>
  <c r="D24" i="10"/>
  <c r="E23" i="10"/>
  <c r="D23" i="10"/>
  <c r="E22" i="10"/>
  <c r="D22" i="10"/>
  <c r="E21" i="10"/>
  <c r="D21" i="10"/>
  <c r="E20" i="10"/>
  <c r="D20" i="10"/>
  <c r="E19" i="10"/>
  <c r="D19" i="10"/>
  <c r="E18" i="10"/>
  <c r="D18" i="10"/>
  <c r="E17" i="10"/>
  <c r="D17" i="10"/>
  <c r="E16" i="10"/>
  <c r="D16" i="10"/>
  <c r="E15" i="10"/>
  <c r="D15" i="10"/>
  <c r="E14" i="10"/>
  <c r="D14" i="10"/>
  <c r="E13" i="10"/>
  <c r="D13" i="10"/>
  <c r="E12" i="10"/>
  <c r="D12" i="10"/>
  <c r="E11" i="10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2" i="10"/>
  <c r="D2" i="10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24" i="6"/>
  <c r="E23" i="6"/>
  <c r="E22" i="6"/>
  <c r="E21" i="6"/>
  <c r="E20" i="6"/>
  <c r="E19" i="6"/>
  <c r="H7" i="6" s="1"/>
  <c r="E18" i="6"/>
  <c r="E17" i="6"/>
  <c r="E16" i="6"/>
  <c r="E15" i="6"/>
  <c r="E14" i="6"/>
  <c r="I7" i="6" s="1"/>
  <c r="E13" i="6"/>
  <c r="E12" i="6"/>
  <c r="E11" i="6"/>
  <c r="E10" i="6"/>
  <c r="E9" i="6"/>
  <c r="E8" i="6"/>
  <c r="J7" i="6"/>
  <c r="E7" i="6"/>
  <c r="E6" i="6"/>
  <c r="E5" i="6"/>
  <c r="E4" i="6"/>
  <c r="E3" i="6"/>
  <c r="E2" i="6"/>
  <c r="E1" i="6"/>
  <c r="L2" i="2"/>
  <c r="K2" i="2"/>
  <c r="J2" i="2"/>
  <c r="Q2" i="8" l="1"/>
</calcChain>
</file>

<file path=xl/sharedStrings.xml><?xml version="1.0" encoding="utf-8"?>
<sst xmlns="http://schemas.openxmlformats.org/spreadsheetml/2006/main" count="283" uniqueCount="27">
  <si>
    <t>Electricity Demand (GWh)</t>
  </si>
  <si>
    <t>Year</t>
  </si>
  <si>
    <t>Generation Output Targets (GWh)</t>
  </si>
  <si>
    <t>Technology</t>
  </si>
  <si>
    <t>wind</t>
  </si>
  <si>
    <t>solar</t>
  </si>
  <si>
    <t>hydro</t>
  </si>
  <si>
    <t>nuclear</t>
  </si>
  <si>
    <t>natural_gas</t>
  </si>
  <si>
    <t>geothermal</t>
  </si>
  <si>
    <t>oil</t>
  </si>
  <si>
    <t>coal</t>
  </si>
  <si>
    <t>Generation Capacity Targets (GW)</t>
  </si>
  <si>
    <t>Cost (Millions$/GWh)</t>
  </si>
  <si>
    <t>Emissions Factor (MtCO2/GWh)</t>
  </si>
  <si>
    <t>"wind": 0.1,</t>
  </si>
  <si>
    <t>"solar": 0.2,</t>
  </si>
  <si>
    <t>"hydro": 0.05,</t>
  </si>
  <si>
    <t>"nuclear": 0.03,</t>
  </si>
  <si>
    <t>"natural_gas": 0.2,</t>
  </si>
  <si>
    <t>"biomass": 0.07,</t>
  </si>
  <si>
    <t>"oil": 0.15,</t>
  </si>
  <si>
    <t>"coal": 0.3,</t>
  </si>
  <si>
    <t>Emissions Cap (MtCO2)</t>
  </si>
  <si>
    <t>Value</t>
  </si>
  <si>
    <t>Deviation 5% UB</t>
  </si>
  <si>
    <t>Deviation 5%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</si>
</sst>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rgb="FF000000"/>
      <name val="Calibri"/>
      <family val="2"/>
    </font>
    <font>
      <sz val="11"/>
      <color rgb="FFDCDCDC"/>
      <name val="Monospace"/>
    </font>
    <font>
      <sz val="9"/>
      <color rgb="FF1F1F1F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Quattrocento Sans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1E1E1E"/>
        <bgColor rgb="FF1E1E1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2" xfId="0" applyFont="1" applyFill="1" applyBorder="1"/>
    <xf numFmtId="0" fontId="3" fillId="3" borderId="2" xfId="0" applyFont="1" applyFill="1" applyBorder="1"/>
    <xf numFmtId="0" fontId="4" fillId="0" borderId="0" xfId="0" applyFont="1"/>
    <xf numFmtId="0" fontId="5" fillId="4" borderId="2" xfId="0" applyFont="1" applyFill="1" applyBorder="1"/>
    <xf numFmtId="0" fontId="6" fillId="3" borderId="2" xfId="0" applyFont="1" applyFill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4.453125" defaultRowHeight="15" customHeight="1"/>
  <cols>
    <col min="1" max="1" width="8.7265625" customWidth="1"/>
    <col min="2" max="2" width="28.26953125" customWidth="1"/>
    <col min="3" max="25" width="8.7265625" customWidth="1"/>
  </cols>
  <sheetData>
    <row r="1" spans="1:3" ht="14.25" customHeight="1">
      <c r="B1" s="1" t="s">
        <v>0</v>
      </c>
      <c r="C1" s="1" t="s">
        <v>1</v>
      </c>
    </row>
    <row r="2" spans="1:3" ht="14.25" customHeight="1">
      <c r="A2" s="1">
        <v>0</v>
      </c>
      <c r="B2" s="2">
        <v>668045.91</v>
      </c>
      <c r="C2" s="2">
        <v>2025</v>
      </c>
    </row>
    <row r="3" spans="1:3" ht="14.25" customHeight="1">
      <c r="A3" s="1">
        <v>1</v>
      </c>
      <c r="B3" s="2">
        <v>770028.33</v>
      </c>
      <c r="C3" s="2">
        <v>2030</v>
      </c>
    </row>
    <row r="4" spans="1:3" ht="14.25" customHeight="1">
      <c r="A4" s="1">
        <v>2</v>
      </c>
      <c r="B4" s="2">
        <v>886355.62</v>
      </c>
      <c r="C4" s="2">
        <v>2035</v>
      </c>
    </row>
    <row r="5" spans="1:3" ht="14.25" customHeight="1"/>
    <row r="6" spans="1:3" ht="14.25" customHeight="1"/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53125" defaultRowHeight="15" customHeight="1"/>
  <cols>
    <col min="1" max="3" width="8.7265625" customWidth="1"/>
    <col min="4" max="4" width="27.453125" customWidth="1"/>
    <col min="5" max="5" width="24.08984375" customWidth="1"/>
    <col min="6" max="26" width="8.7265625" customWidth="1"/>
  </cols>
  <sheetData>
    <row r="1" spans="1:7" ht="14.25" customHeight="1">
      <c r="B1" s="1" t="s">
        <v>3</v>
      </c>
      <c r="C1" s="1" t="s">
        <v>1</v>
      </c>
      <c r="D1" s="1" t="s">
        <v>25</v>
      </c>
      <c r="E1" s="10" t="s">
        <v>26</v>
      </c>
    </row>
    <row r="2" spans="1:7" ht="14.25" customHeight="1">
      <c r="A2" s="1">
        <v>0</v>
      </c>
      <c r="B2" s="2" t="s">
        <v>4</v>
      </c>
      <c r="C2" s="2">
        <v>2025</v>
      </c>
      <c r="D2" s="8">
        <f t="shared" ref="D2:D25" si="0">G2*1.05</f>
        <v>63450.502500000002</v>
      </c>
      <c r="E2" s="8">
        <f t="shared" ref="E2:E25" si="1">-G2*1.05</f>
        <v>-63450.502500000002</v>
      </c>
      <c r="G2" s="2">
        <v>60429.05</v>
      </c>
    </row>
    <row r="3" spans="1:7" ht="14.25" customHeight="1">
      <c r="A3" s="1">
        <v>1</v>
      </c>
      <c r="B3" s="2" t="s">
        <v>4</v>
      </c>
      <c r="C3" s="2">
        <v>2030</v>
      </c>
      <c r="D3" s="8">
        <f t="shared" si="0"/>
        <v>97175.137499999997</v>
      </c>
      <c r="E3" s="8">
        <f t="shared" si="1"/>
        <v>-97175.137499999997</v>
      </c>
      <c r="G3" s="2">
        <v>92547.75</v>
      </c>
    </row>
    <row r="4" spans="1:7" ht="14.25" customHeight="1">
      <c r="A4" s="1">
        <v>2</v>
      </c>
      <c r="B4" s="2" t="s">
        <v>4</v>
      </c>
      <c r="C4" s="2">
        <v>2035</v>
      </c>
      <c r="D4" s="8">
        <f t="shared" si="0"/>
        <v>193520.4705</v>
      </c>
      <c r="E4" s="8">
        <f t="shared" si="1"/>
        <v>-193520.4705</v>
      </c>
      <c r="G4" s="2">
        <v>184305.21</v>
      </c>
    </row>
    <row r="5" spans="1:7" ht="14.25" customHeight="1">
      <c r="A5" s="1">
        <v>3</v>
      </c>
      <c r="B5" s="2" t="s">
        <v>5</v>
      </c>
      <c r="C5" s="2">
        <v>2025</v>
      </c>
      <c r="D5" s="8">
        <f t="shared" si="0"/>
        <v>12292.486499999999</v>
      </c>
      <c r="E5" s="8">
        <f t="shared" si="1"/>
        <v>-12292.486499999999</v>
      </c>
      <c r="G5" s="2">
        <v>11707.13</v>
      </c>
    </row>
    <row r="6" spans="1:7" ht="14.25" customHeight="1">
      <c r="A6" s="1">
        <v>4</v>
      </c>
      <c r="B6" s="2" t="s">
        <v>5</v>
      </c>
      <c r="C6" s="2">
        <v>2030</v>
      </c>
      <c r="D6" s="8">
        <f t="shared" si="0"/>
        <v>15975.141000000001</v>
      </c>
      <c r="E6" s="8">
        <f t="shared" si="1"/>
        <v>-15975.141000000001</v>
      </c>
      <c r="G6" s="2">
        <v>15214.42</v>
      </c>
    </row>
    <row r="7" spans="1:7" ht="14.25" customHeight="1">
      <c r="A7" s="1">
        <v>5</v>
      </c>
      <c r="B7" s="2" t="s">
        <v>5</v>
      </c>
      <c r="C7" s="2">
        <v>2035</v>
      </c>
      <c r="D7" s="8">
        <f t="shared" si="0"/>
        <v>44269.900499999996</v>
      </c>
      <c r="E7" s="8">
        <f t="shared" si="1"/>
        <v>-44269.900499999996</v>
      </c>
      <c r="G7" s="2">
        <v>42161.81</v>
      </c>
    </row>
    <row r="8" spans="1:7" ht="14.25" customHeight="1">
      <c r="A8" s="1">
        <v>6</v>
      </c>
      <c r="B8" s="2" t="s">
        <v>6</v>
      </c>
      <c r="C8" s="2">
        <v>2025</v>
      </c>
      <c r="D8" s="8">
        <f t="shared" si="0"/>
        <v>421820.27999999997</v>
      </c>
      <c r="E8" s="8">
        <f t="shared" si="1"/>
        <v>-421820.27999999997</v>
      </c>
      <c r="G8" s="2">
        <v>401733.6</v>
      </c>
    </row>
    <row r="9" spans="1:7" ht="14.25" customHeight="1">
      <c r="A9" s="1">
        <v>7</v>
      </c>
      <c r="B9" s="2" t="s">
        <v>6</v>
      </c>
      <c r="C9" s="2">
        <v>2030</v>
      </c>
      <c r="D9" s="8">
        <f t="shared" si="0"/>
        <v>465258.255</v>
      </c>
      <c r="E9" s="8">
        <f t="shared" si="1"/>
        <v>-465258.255</v>
      </c>
      <c r="G9" s="2">
        <v>443103.1</v>
      </c>
    </row>
    <row r="10" spans="1:7" ht="14.25" customHeight="1">
      <c r="A10" s="1">
        <v>8</v>
      </c>
      <c r="B10" s="2" t="s">
        <v>6</v>
      </c>
      <c r="C10" s="2">
        <v>2035</v>
      </c>
      <c r="D10" s="8">
        <f t="shared" si="0"/>
        <v>489181.875</v>
      </c>
      <c r="E10" s="8">
        <f t="shared" si="1"/>
        <v>-489181.875</v>
      </c>
      <c r="G10" s="2">
        <v>465887.5</v>
      </c>
    </row>
    <row r="11" spans="1:7" ht="14.25" customHeight="1">
      <c r="A11" s="1">
        <v>9</v>
      </c>
      <c r="B11" s="2" t="s">
        <v>7</v>
      </c>
      <c r="C11" s="2">
        <v>2025</v>
      </c>
      <c r="D11" s="8">
        <f t="shared" si="0"/>
        <v>82191.941999999995</v>
      </c>
      <c r="E11" s="8">
        <f t="shared" si="1"/>
        <v>-82191.941999999995</v>
      </c>
      <c r="G11" s="2">
        <v>78278.039999999994</v>
      </c>
    </row>
    <row r="12" spans="1:7" ht="14.25" customHeight="1">
      <c r="A12" s="1">
        <v>10</v>
      </c>
      <c r="B12" s="2" t="s">
        <v>7</v>
      </c>
      <c r="C12" s="2">
        <v>2030</v>
      </c>
      <c r="D12" s="8">
        <f t="shared" si="0"/>
        <v>92111.050499999998</v>
      </c>
      <c r="E12" s="8">
        <f t="shared" si="1"/>
        <v>-92111.050499999998</v>
      </c>
      <c r="G12" s="2">
        <v>87724.81</v>
      </c>
    </row>
    <row r="13" spans="1:7" ht="14.25" customHeight="1">
      <c r="A13" s="1">
        <v>11</v>
      </c>
      <c r="B13" s="2" t="s">
        <v>7</v>
      </c>
      <c r="C13" s="2">
        <v>2035</v>
      </c>
      <c r="D13" s="8">
        <f t="shared" si="0"/>
        <v>138276.9045</v>
      </c>
      <c r="E13" s="8">
        <f t="shared" si="1"/>
        <v>-138276.9045</v>
      </c>
      <c r="G13" s="2">
        <v>131692.29</v>
      </c>
    </row>
    <row r="14" spans="1:7" ht="14.25" customHeight="1">
      <c r="A14" s="1">
        <v>12</v>
      </c>
      <c r="B14" s="7" t="s">
        <v>8</v>
      </c>
      <c r="C14" s="2">
        <v>2025</v>
      </c>
      <c r="D14" s="8">
        <f t="shared" si="0"/>
        <v>91861.192500000005</v>
      </c>
      <c r="E14" s="8">
        <f t="shared" si="1"/>
        <v>-91861.192500000005</v>
      </c>
      <c r="G14" s="2">
        <v>87486.85</v>
      </c>
    </row>
    <row r="15" spans="1:7" ht="14.25" customHeight="1">
      <c r="A15" s="1">
        <v>13</v>
      </c>
      <c r="B15" s="7" t="s">
        <v>8</v>
      </c>
      <c r="C15" s="2">
        <v>2030</v>
      </c>
      <c r="D15" s="8">
        <f t="shared" si="0"/>
        <v>80953.803</v>
      </c>
      <c r="E15" s="8">
        <f t="shared" si="1"/>
        <v>-80953.803</v>
      </c>
      <c r="G15" s="2">
        <v>77098.86</v>
      </c>
    </row>
    <row r="16" spans="1:7" ht="14.25" customHeight="1">
      <c r="A16" s="1">
        <v>14</v>
      </c>
      <c r="B16" s="7" t="s">
        <v>8</v>
      </c>
      <c r="C16" s="2">
        <v>2035</v>
      </c>
      <c r="D16" s="8">
        <f t="shared" si="0"/>
        <v>43959.982500000006</v>
      </c>
      <c r="E16" s="8">
        <f t="shared" si="1"/>
        <v>-43959.982500000006</v>
      </c>
      <c r="G16" s="2">
        <v>41866.65</v>
      </c>
    </row>
    <row r="17" spans="1:7" ht="14.25" customHeight="1">
      <c r="A17" s="1">
        <v>15</v>
      </c>
      <c r="B17" s="2" t="s">
        <v>9</v>
      </c>
      <c r="C17" s="2">
        <v>2025</v>
      </c>
      <c r="D17" s="8">
        <f t="shared" si="0"/>
        <v>8695.260000000002</v>
      </c>
      <c r="E17" s="8">
        <f t="shared" si="1"/>
        <v>-8695.260000000002</v>
      </c>
      <c r="G17" s="2">
        <v>8281.2000000000007</v>
      </c>
    </row>
    <row r="18" spans="1:7" ht="14.25" customHeight="1">
      <c r="A18" s="1">
        <v>16</v>
      </c>
      <c r="B18" s="2" t="s">
        <v>9</v>
      </c>
      <c r="C18" s="2">
        <v>2030</v>
      </c>
      <c r="D18" s="8">
        <f t="shared" si="0"/>
        <v>7902.3420000000006</v>
      </c>
      <c r="E18" s="8">
        <f t="shared" si="1"/>
        <v>-7902.3420000000006</v>
      </c>
      <c r="G18" s="2">
        <v>7526.04</v>
      </c>
    </row>
    <row r="19" spans="1:7" ht="14.25" customHeight="1">
      <c r="A19" s="1">
        <v>17</v>
      </c>
      <c r="B19" s="2" t="s">
        <v>9</v>
      </c>
      <c r="C19" s="2">
        <v>2035</v>
      </c>
      <c r="D19" s="8">
        <f t="shared" si="0"/>
        <v>20701.873500000002</v>
      </c>
      <c r="E19" s="8">
        <f t="shared" si="1"/>
        <v>-20701.873500000002</v>
      </c>
      <c r="G19" s="2">
        <v>19716.07</v>
      </c>
    </row>
    <row r="20" spans="1:7" ht="14.25" customHeight="1">
      <c r="A20" s="1">
        <v>18</v>
      </c>
      <c r="B20" s="2" t="s">
        <v>10</v>
      </c>
      <c r="C20" s="2">
        <v>2025</v>
      </c>
      <c r="D20" s="8">
        <f t="shared" si="0"/>
        <v>1423.2750000000001</v>
      </c>
      <c r="E20" s="8">
        <f t="shared" si="1"/>
        <v>-1423.2750000000001</v>
      </c>
      <c r="G20" s="2">
        <v>1355.5</v>
      </c>
    </row>
    <row r="21" spans="1:7" ht="14.25" customHeight="1">
      <c r="A21" s="1">
        <v>19</v>
      </c>
      <c r="B21" s="2" t="s">
        <v>10</v>
      </c>
      <c r="C21" s="2">
        <v>2030</v>
      </c>
      <c r="D21" s="8">
        <f t="shared" si="0"/>
        <v>1018.0485000000001</v>
      </c>
      <c r="E21" s="8">
        <f t="shared" si="1"/>
        <v>-1018.0485000000001</v>
      </c>
      <c r="G21" s="2">
        <v>969.57</v>
      </c>
    </row>
    <row r="22" spans="1:7" ht="14.25" customHeight="1">
      <c r="A22" s="1">
        <v>20</v>
      </c>
      <c r="B22" s="2" t="s">
        <v>10</v>
      </c>
      <c r="C22" s="2">
        <v>2035</v>
      </c>
      <c r="D22" s="8">
        <f t="shared" si="0"/>
        <v>762.39450000000011</v>
      </c>
      <c r="E22" s="8">
        <f t="shared" si="1"/>
        <v>-762.39450000000011</v>
      </c>
      <c r="G22" s="2">
        <v>726.09</v>
      </c>
    </row>
    <row r="23" spans="1:7" ht="14.25" customHeight="1">
      <c r="A23" s="1">
        <v>21</v>
      </c>
      <c r="B23" s="2" t="s">
        <v>11</v>
      </c>
      <c r="C23" s="2">
        <v>2025</v>
      </c>
      <c r="D23" s="8">
        <f t="shared" si="0"/>
        <v>3196.7670000000003</v>
      </c>
      <c r="E23" s="8">
        <f t="shared" si="1"/>
        <v>-3196.7670000000003</v>
      </c>
      <c r="G23" s="2">
        <v>3044.54</v>
      </c>
    </row>
    <row r="24" spans="1:7" ht="14.25" customHeight="1">
      <c r="A24" s="1">
        <v>22</v>
      </c>
      <c r="B24" s="2" t="s">
        <v>11</v>
      </c>
      <c r="C24" s="2">
        <v>2030</v>
      </c>
      <c r="D24" s="8">
        <f t="shared" si="0"/>
        <v>0</v>
      </c>
      <c r="E24" s="8">
        <f t="shared" si="1"/>
        <v>0</v>
      </c>
      <c r="G24" s="2">
        <v>0</v>
      </c>
    </row>
    <row r="25" spans="1:7" ht="14.25" customHeight="1">
      <c r="A25" s="1">
        <v>23</v>
      </c>
      <c r="B25" s="2" t="s">
        <v>11</v>
      </c>
      <c r="C25" s="2">
        <v>2035</v>
      </c>
      <c r="D25" s="8">
        <f t="shared" si="0"/>
        <v>0</v>
      </c>
      <c r="E25" s="8">
        <f t="shared" si="1"/>
        <v>0</v>
      </c>
      <c r="G25" s="2">
        <v>0</v>
      </c>
    </row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53125" defaultRowHeight="15" customHeight="1"/>
  <cols>
    <col min="1" max="3" width="8.7265625" customWidth="1"/>
    <col min="4" max="4" width="27.81640625" customWidth="1"/>
    <col min="5" max="5" width="25.453125" customWidth="1"/>
    <col min="6" max="26" width="8.7265625" customWidth="1"/>
  </cols>
  <sheetData>
    <row r="1" spans="1:7" ht="14.25" customHeight="1">
      <c r="B1" s="1" t="s">
        <v>3</v>
      </c>
      <c r="C1" s="1" t="s">
        <v>1</v>
      </c>
      <c r="D1" s="1" t="s">
        <v>25</v>
      </c>
      <c r="E1" s="1" t="s">
        <v>26</v>
      </c>
    </row>
    <row r="2" spans="1:7" ht="14.25" customHeight="1">
      <c r="A2" s="1">
        <v>0</v>
      </c>
      <c r="B2" s="2" t="s">
        <v>4</v>
      </c>
      <c r="C2" s="2">
        <v>2025</v>
      </c>
      <c r="D2" s="2">
        <f t="shared" ref="D2:D25" si="0">G2*1.05</f>
        <v>2.2450785000000004</v>
      </c>
      <c r="E2" s="8">
        <f t="shared" ref="E2:E25" si="1">-G2*1.05</f>
        <v>-2.2450785000000004</v>
      </c>
      <c r="G2" s="2">
        <v>2.1381700000000001</v>
      </c>
    </row>
    <row r="3" spans="1:7" ht="14.25" customHeight="1">
      <c r="A3" s="1">
        <v>1</v>
      </c>
      <c r="B3" s="2" t="s">
        <v>4</v>
      </c>
      <c r="C3" s="2">
        <v>2030</v>
      </c>
      <c r="D3" s="2">
        <f t="shared" si="0"/>
        <v>2.2899765000000003</v>
      </c>
      <c r="E3" s="8">
        <f t="shared" si="1"/>
        <v>-2.2899765000000003</v>
      </c>
      <c r="G3" s="2">
        <v>2.18093</v>
      </c>
    </row>
    <row r="4" spans="1:7" ht="14.25" customHeight="1">
      <c r="A4" s="1">
        <v>2</v>
      </c>
      <c r="B4" s="2" t="s">
        <v>4</v>
      </c>
      <c r="C4" s="2">
        <v>2035</v>
      </c>
      <c r="D4" s="2">
        <f t="shared" si="0"/>
        <v>2.2899765000000003</v>
      </c>
      <c r="E4" s="8">
        <f t="shared" si="1"/>
        <v>-2.2899765000000003</v>
      </c>
      <c r="G4" s="2">
        <v>2.18093</v>
      </c>
    </row>
    <row r="5" spans="1:7" ht="14.25" customHeight="1">
      <c r="A5" s="1">
        <v>3</v>
      </c>
      <c r="B5" s="2" t="s">
        <v>5</v>
      </c>
      <c r="C5" s="2">
        <v>2025</v>
      </c>
      <c r="D5" s="2">
        <f t="shared" si="0"/>
        <v>1.7054625000000001</v>
      </c>
      <c r="E5" s="8">
        <f t="shared" si="1"/>
        <v>-1.7054625000000001</v>
      </c>
      <c r="G5" s="2">
        <v>1.62425</v>
      </c>
    </row>
    <row r="6" spans="1:7" ht="14.25" customHeight="1">
      <c r="A6" s="1">
        <v>4</v>
      </c>
      <c r="B6" s="2" t="s">
        <v>5</v>
      </c>
      <c r="C6" s="2">
        <v>2030</v>
      </c>
      <c r="D6" s="2">
        <f t="shared" si="0"/>
        <v>1.5349215</v>
      </c>
      <c r="E6" s="8">
        <f t="shared" si="1"/>
        <v>-1.5349215</v>
      </c>
      <c r="G6" s="2">
        <v>1.46183</v>
      </c>
    </row>
    <row r="7" spans="1:7" ht="14.25" customHeight="1">
      <c r="A7" s="1">
        <v>5</v>
      </c>
      <c r="B7" s="2" t="s">
        <v>5</v>
      </c>
      <c r="C7" s="2">
        <v>2035</v>
      </c>
      <c r="D7" s="2">
        <f t="shared" si="0"/>
        <v>1.3814219999999999</v>
      </c>
      <c r="E7" s="8">
        <f t="shared" si="1"/>
        <v>-1.3814219999999999</v>
      </c>
      <c r="G7" s="2">
        <v>1.3156399999999999</v>
      </c>
    </row>
    <row r="8" spans="1:7" ht="14.25" customHeight="1">
      <c r="A8" s="1">
        <v>6</v>
      </c>
      <c r="B8" s="2" t="s">
        <v>6</v>
      </c>
      <c r="C8" s="2">
        <v>2025</v>
      </c>
      <c r="D8" s="2">
        <f t="shared" si="0"/>
        <v>8.1647999999999996</v>
      </c>
      <c r="E8" s="8">
        <f t="shared" si="1"/>
        <v>-8.1647999999999996</v>
      </c>
      <c r="G8" s="2">
        <v>7.7759999999999998</v>
      </c>
    </row>
    <row r="9" spans="1:7" ht="14.25" customHeight="1">
      <c r="A9" s="1">
        <v>7</v>
      </c>
      <c r="B9" s="2" t="s">
        <v>6</v>
      </c>
      <c r="C9" s="2">
        <v>2030</v>
      </c>
      <c r="D9" s="2">
        <f t="shared" si="0"/>
        <v>8.8179840000000009</v>
      </c>
      <c r="E9" s="8">
        <f t="shared" si="1"/>
        <v>-8.8179840000000009</v>
      </c>
      <c r="G9" s="2">
        <v>8.3980800000000002</v>
      </c>
    </row>
    <row r="10" spans="1:7" ht="14.25" customHeight="1">
      <c r="A10" s="1">
        <v>8</v>
      </c>
      <c r="B10" s="2" t="s">
        <v>6</v>
      </c>
      <c r="C10" s="2">
        <v>2035</v>
      </c>
      <c r="D10" s="2">
        <f t="shared" si="0"/>
        <v>9.5234264999999994</v>
      </c>
      <c r="E10" s="8">
        <f t="shared" si="1"/>
        <v>-9.5234264999999994</v>
      </c>
      <c r="G10" s="2">
        <v>9.0699299999999994</v>
      </c>
    </row>
    <row r="11" spans="1:7" ht="14.25" customHeight="1">
      <c r="A11" s="1">
        <v>9</v>
      </c>
      <c r="B11" s="2" t="s">
        <v>7</v>
      </c>
      <c r="C11" s="2">
        <v>2025</v>
      </c>
      <c r="D11" s="2">
        <f t="shared" si="0"/>
        <v>13.50216</v>
      </c>
      <c r="E11" s="8">
        <f t="shared" si="1"/>
        <v>-13.50216</v>
      </c>
      <c r="G11" s="2">
        <v>12.8592</v>
      </c>
    </row>
    <row r="12" spans="1:7" ht="14.25" customHeight="1">
      <c r="A12" s="1">
        <v>10</v>
      </c>
      <c r="B12" s="2" t="s">
        <v>7</v>
      </c>
      <c r="C12" s="2">
        <v>2030</v>
      </c>
      <c r="D12" s="2">
        <f t="shared" si="0"/>
        <v>19.038043500000001</v>
      </c>
      <c r="E12" s="8">
        <f t="shared" si="1"/>
        <v>-19.038043500000001</v>
      </c>
      <c r="G12" s="2">
        <v>18.13147</v>
      </c>
    </row>
    <row r="13" spans="1:7" ht="14.25" customHeight="1">
      <c r="A13" s="1">
        <v>11</v>
      </c>
      <c r="B13" s="2" t="s">
        <v>7</v>
      </c>
      <c r="C13" s="2">
        <v>2035</v>
      </c>
      <c r="D13" s="2">
        <f t="shared" si="0"/>
        <v>26.843649000000003</v>
      </c>
      <c r="E13" s="8">
        <f t="shared" si="1"/>
        <v>-26.843649000000003</v>
      </c>
      <c r="G13" s="2">
        <v>25.565380000000001</v>
      </c>
    </row>
    <row r="14" spans="1:7" ht="14.25" customHeight="1">
      <c r="A14" s="1">
        <v>12</v>
      </c>
      <c r="B14" s="7" t="s">
        <v>8</v>
      </c>
      <c r="C14" s="2">
        <v>2025</v>
      </c>
      <c r="D14" s="2">
        <f t="shared" si="0"/>
        <v>1.5670725000000001</v>
      </c>
      <c r="E14" s="8">
        <f t="shared" si="1"/>
        <v>-1.5670725000000001</v>
      </c>
      <c r="G14" s="2">
        <v>1.4924500000000001</v>
      </c>
    </row>
    <row r="15" spans="1:7" ht="14.25" customHeight="1">
      <c r="A15" s="1">
        <v>13</v>
      </c>
      <c r="B15" s="7" t="s">
        <v>8</v>
      </c>
      <c r="C15" s="2">
        <v>2030</v>
      </c>
      <c r="D15" s="2">
        <f t="shared" si="0"/>
        <v>1.4887215</v>
      </c>
      <c r="E15" s="8">
        <f t="shared" si="1"/>
        <v>-1.4887215</v>
      </c>
      <c r="G15" s="2">
        <v>1.4178299999999999</v>
      </c>
    </row>
    <row r="16" spans="1:7" ht="14.25" customHeight="1">
      <c r="A16" s="1">
        <v>14</v>
      </c>
      <c r="B16" s="7" t="s">
        <v>8</v>
      </c>
      <c r="C16" s="2">
        <v>2035</v>
      </c>
      <c r="D16" s="2">
        <f t="shared" si="0"/>
        <v>1.4142870000000001</v>
      </c>
      <c r="E16" s="8">
        <f t="shared" si="1"/>
        <v>-1.4142870000000001</v>
      </c>
      <c r="G16" s="2">
        <v>1.34694</v>
      </c>
    </row>
    <row r="17" spans="1:7" ht="14.25" customHeight="1">
      <c r="A17" s="1">
        <v>15</v>
      </c>
      <c r="B17" s="2" t="s">
        <v>9</v>
      </c>
      <c r="C17" s="2">
        <v>2025</v>
      </c>
      <c r="D17" s="2">
        <f t="shared" si="0"/>
        <v>12.174624</v>
      </c>
      <c r="E17" s="8">
        <f t="shared" si="1"/>
        <v>-12.174624</v>
      </c>
      <c r="G17" s="2">
        <v>11.59488</v>
      </c>
    </row>
    <row r="18" spans="1:7" ht="14.25" customHeight="1">
      <c r="A18" s="1">
        <v>16</v>
      </c>
      <c r="B18" s="2" t="s">
        <v>9</v>
      </c>
      <c r="C18" s="2">
        <v>2030</v>
      </c>
      <c r="D18" s="2">
        <f t="shared" si="0"/>
        <v>10.7136645</v>
      </c>
      <c r="E18" s="8">
        <f t="shared" si="1"/>
        <v>-10.7136645</v>
      </c>
      <c r="G18" s="2">
        <v>10.20349</v>
      </c>
    </row>
    <row r="19" spans="1:7" ht="14.25" customHeight="1">
      <c r="A19" s="1">
        <v>17</v>
      </c>
      <c r="B19" s="2" t="s">
        <v>9</v>
      </c>
      <c r="C19" s="2">
        <v>2035</v>
      </c>
      <c r="D19" s="2">
        <f t="shared" si="0"/>
        <v>8.4637980000000006</v>
      </c>
      <c r="E19" s="8">
        <f t="shared" si="1"/>
        <v>-8.4637980000000006</v>
      </c>
      <c r="G19" s="2">
        <v>8.0607600000000001</v>
      </c>
    </row>
    <row r="20" spans="1:7" ht="14.25" customHeight="1">
      <c r="A20" s="1">
        <v>18</v>
      </c>
      <c r="B20" s="2" t="s">
        <v>10</v>
      </c>
      <c r="C20" s="2">
        <v>2025</v>
      </c>
      <c r="D20" s="2">
        <f t="shared" si="0"/>
        <v>1.5670725000000001</v>
      </c>
      <c r="E20" s="8">
        <f t="shared" si="1"/>
        <v>-1.5670725000000001</v>
      </c>
      <c r="G20" s="2">
        <v>1.4924500000000001</v>
      </c>
    </row>
    <row r="21" spans="1:7" ht="14.25" customHeight="1">
      <c r="A21" s="1">
        <v>19</v>
      </c>
      <c r="B21" s="2" t="s">
        <v>10</v>
      </c>
      <c r="C21" s="2">
        <v>2030</v>
      </c>
      <c r="D21" s="2">
        <f t="shared" si="0"/>
        <v>1.4887215</v>
      </c>
      <c r="E21" s="8">
        <f t="shared" si="1"/>
        <v>-1.4887215</v>
      </c>
      <c r="G21" s="2">
        <v>1.4178299999999999</v>
      </c>
    </row>
    <row r="22" spans="1:7" ht="14.25" customHeight="1">
      <c r="A22" s="1">
        <v>20</v>
      </c>
      <c r="B22" s="2" t="s">
        <v>10</v>
      </c>
      <c r="C22" s="2">
        <v>2035</v>
      </c>
      <c r="D22" s="2">
        <f t="shared" si="0"/>
        <v>1.4142870000000001</v>
      </c>
      <c r="E22" s="8">
        <f t="shared" si="1"/>
        <v>-1.4142870000000001</v>
      </c>
      <c r="G22" s="2">
        <v>1.34694</v>
      </c>
    </row>
    <row r="23" spans="1:7" ht="14.25" customHeight="1">
      <c r="A23" s="1">
        <v>21</v>
      </c>
      <c r="B23" s="2" t="s">
        <v>11</v>
      </c>
      <c r="C23" s="2">
        <v>2025</v>
      </c>
      <c r="D23" s="2">
        <f t="shared" si="0"/>
        <v>4.0162500000000003</v>
      </c>
      <c r="E23" s="8">
        <f t="shared" si="1"/>
        <v>-4.0162500000000003</v>
      </c>
      <c r="G23" s="2">
        <v>3.8250000000000002</v>
      </c>
    </row>
    <row r="24" spans="1:7" ht="14.25" customHeight="1">
      <c r="A24" s="1">
        <v>22</v>
      </c>
      <c r="B24" s="2" t="s">
        <v>11</v>
      </c>
      <c r="C24" s="2">
        <v>2030</v>
      </c>
      <c r="D24" s="2">
        <f t="shared" si="0"/>
        <v>4.0162500000000003</v>
      </c>
      <c r="E24" s="8">
        <f t="shared" si="1"/>
        <v>-4.0162500000000003</v>
      </c>
      <c r="G24" s="2">
        <v>3.8250000000000002</v>
      </c>
    </row>
    <row r="25" spans="1:7" ht="14.25" customHeight="1">
      <c r="A25" s="1">
        <v>23</v>
      </c>
      <c r="B25" s="2" t="s">
        <v>11</v>
      </c>
      <c r="C25" s="2">
        <v>2035</v>
      </c>
      <c r="D25" s="2">
        <f t="shared" si="0"/>
        <v>4.0162500000000003</v>
      </c>
      <c r="E25" s="8">
        <f t="shared" si="1"/>
        <v>-4.0162500000000003</v>
      </c>
      <c r="G25" s="2">
        <v>3.8250000000000002</v>
      </c>
    </row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00"/>
  <sheetViews>
    <sheetView workbookViewId="0"/>
  </sheetViews>
  <sheetFormatPr defaultColWidth="14.453125" defaultRowHeight="15" customHeight="1"/>
  <cols>
    <col min="1" max="3" width="8.7265625" customWidth="1"/>
    <col min="4" max="4" width="36.08984375" customWidth="1"/>
    <col min="5" max="5" width="35.26953125" customWidth="1"/>
    <col min="6" max="26" width="8.7265625" customWidth="1"/>
  </cols>
  <sheetData>
    <row r="1" spans="1:7" ht="14.25" customHeight="1">
      <c r="B1" s="1" t="s">
        <v>3</v>
      </c>
      <c r="C1" s="1" t="s">
        <v>1</v>
      </c>
      <c r="D1" s="1" t="s">
        <v>25</v>
      </c>
      <c r="E1" s="1" t="s">
        <v>26</v>
      </c>
    </row>
    <row r="2" spans="1:7" ht="14.25" customHeight="1">
      <c r="A2" s="1">
        <v>0</v>
      </c>
      <c r="B2" s="2" t="s">
        <v>4</v>
      </c>
      <c r="C2" s="2">
        <v>2025</v>
      </c>
      <c r="D2" s="2">
        <f t="shared" ref="D2:D25" si="0">G2*1.05</f>
        <v>19.151999999999997</v>
      </c>
      <c r="E2" s="8">
        <f t="shared" ref="E2:E25" si="1">-G2*1.05</f>
        <v>-19.151999999999997</v>
      </c>
      <c r="G2" s="2">
        <v>18.239999999999998</v>
      </c>
    </row>
    <row r="3" spans="1:7" ht="14.25" customHeight="1">
      <c r="A3" s="1">
        <v>1</v>
      </c>
      <c r="B3" s="2" t="s">
        <v>4</v>
      </c>
      <c r="C3" s="2">
        <v>2030</v>
      </c>
      <c r="D3" s="2">
        <f t="shared" si="0"/>
        <v>26.4726</v>
      </c>
      <c r="E3" s="8">
        <f t="shared" si="1"/>
        <v>-26.4726</v>
      </c>
      <c r="G3" s="2">
        <v>25.212</v>
      </c>
    </row>
    <row r="4" spans="1:7" ht="14.25" customHeight="1">
      <c r="A4" s="1">
        <v>2</v>
      </c>
      <c r="B4" s="2" t="s">
        <v>4</v>
      </c>
      <c r="C4" s="2">
        <v>2035</v>
      </c>
      <c r="D4" s="2">
        <f t="shared" si="0"/>
        <v>53.241300000000003</v>
      </c>
      <c r="E4" s="8">
        <f t="shared" si="1"/>
        <v>-53.241300000000003</v>
      </c>
      <c r="G4" s="2">
        <v>50.706000000000003</v>
      </c>
    </row>
    <row r="5" spans="1:7" ht="14.25" customHeight="1">
      <c r="A5" s="1">
        <v>3</v>
      </c>
      <c r="B5" s="2" t="s">
        <v>5</v>
      </c>
      <c r="C5" s="2">
        <v>2025</v>
      </c>
      <c r="D5" s="2">
        <f t="shared" si="0"/>
        <v>7.6713000000000005</v>
      </c>
      <c r="E5" s="8">
        <f t="shared" si="1"/>
        <v>-7.6713000000000005</v>
      </c>
      <c r="G5" s="2">
        <v>7.306</v>
      </c>
    </row>
    <row r="6" spans="1:7" ht="14.25" customHeight="1">
      <c r="A6" s="1">
        <v>4</v>
      </c>
      <c r="B6" s="2" t="s">
        <v>5</v>
      </c>
      <c r="C6" s="2">
        <v>2030</v>
      </c>
      <c r="D6" s="2">
        <f t="shared" si="0"/>
        <v>9.9708000000000006</v>
      </c>
      <c r="E6" s="8">
        <f t="shared" si="1"/>
        <v>-9.9708000000000006</v>
      </c>
      <c r="G6" s="2">
        <v>9.4960000000000004</v>
      </c>
    </row>
    <row r="7" spans="1:7" ht="14.25" customHeight="1">
      <c r="A7" s="1">
        <v>5</v>
      </c>
      <c r="B7" s="2" t="s">
        <v>5</v>
      </c>
      <c r="C7" s="2">
        <v>2035</v>
      </c>
      <c r="D7" s="2">
        <f t="shared" si="0"/>
        <v>26.297250000000002</v>
      </c>
      <c r="E7" s="8">
        <f t="shared" si="1"/>
        <v>-26.297250000000002</v>
      </c>
      <c r="G7" s="2">
        <v>25.045000000000002</v>
      </c>
    </row>
    <row r="8" spans="1:7" ht="14.25" customHeight="1">
      <c r="A8" s="1">
        <v>6</v>
      </c>
      <c r="B8" s="2" t="s">
        <v>6</v>
      </c>
      <c r="C8" s="2">
        <v>2025</v>
      </c>
      <c r="D8" s="2">
        <f t="shared" si="0"/>
        <v>89.157600000000016</v>
      </c>
      <c r="E8" s="8">
        <f t="shared" si="1"/>
        <v>-89.157600000000016</v>
      </c>
      <c r="G8" s="2">
        <v>84.912000000000006</v>
      </c>
    </row>
    <row r="9" spans="1:7" ht="14.25" customHeight="1">
      <c r="A9" s="1">
        <v>7</v>
      </c>
      <c r="B9" s="2" t="s">
        <v>6</v>
      </c>
      <c r="C9" s="2">
        <v>2030</v>
      </c>
      <c r="D9" s="2">
        <f t="shared" si="0"/>
        <v>92.480850000000004</v>
      </c>
      <c r="E9" s="8">
        <f t="shared" si="1"/>
        <v>-92.480850000000004</v>
      </c>
      <c r="G9" s="2">
        <v>88.076999999999998</v>
      </c>
    </row>
    <row r="10" spans="1:7" ht="14.25" customHeight="1">
      <c r="A10" s="1">
        <v>8</v>
      </c>
      <c r="B10" s="2" t="s">
        <v>6</v>
      </c>
      <c r="C10" s="2">
        <v>2035</v>
      </c>
      <c r="D10" s="2">
        <f t="shared" si="0"/>
        <v>96.686099999999996</v>
      </c>
      <c r="E10" s="8">
        <f t="shared" si="1"/>
        <v>-96.686099999999996</v>
      </c>
      <c r="G10" s="2">
        <v>92.081999999999994</v>
      </c>
    </row>
    <row r="11" spans="1:7" ht="14.25" customHeight="1">
      <c r="A11" s="1">
        <v>9</v>
      </c>
      <c r="B11" s="2" t="s">
        <v>7</v>
      </c>
      <c r="C11" s="2">
        <v>2025</v>
      </c>
      <c r="D11" s="2">
        <f t="shared" si="0"/>
        <v>12.71025</v>
      </c>
      <c r="E11" s="8">
        <f t="shared" si="1"/>
        <v>-12.71025</v>
      </c>
      <c r="G11" s="2">
        <v>12.105</v>
      </c>
    </row>
    <row r="12" spans="1:7" ht="14.25" customHeight="1">
      <c r="A12" s="1">
        <v>10</v>
      </c>
      <c r="B12" s="2" t="s">
        <v>7</v>
      </c>
      <c r="C12" s="2">
        <v>2030</v>
      </c>
      <c r="D12" s="2">
        <f t="shared" si="0"/>
        <v>11.660250000000001</v>
      </c>
      <c r="E12" s="8">
        <f t="shared" si="1"/>
        <v>-11.660250000000001</v>
      </c>
      <c r="G12" s="2">
        <v>11.105</v>
      </c>
    </row>
    <row r="13" spans="1:7" ht="14.25" customHeight="1">
      <c r="A13" s="1">
        <v>11</v>
      </c>
      <c r="B13" s="2" t="s">
        <v>7</v>
      </c>
      <c r="C13" s="2">
        <v>2035</v>
      </c>
      <c r="D13" s="2">
        <f t="shared" si="0"/>
        <v>19.48695</v>
      </c>
      <c r="E13" s="8">
        <f t="shared" si="1"/>
        <v>-19.48695</v>
      </c>
      <c r="G13" s="2">
        <v>18.559000000000001</v>
      </c>
    </row>
    <row r="14" spans="1:7" ht="14.25" customHeight="1">
      <c r="A14" s="1">
        <v>12</v>
      </c>
      <c r="B14" s="7" t="s">
        <v>8</v>
      </c>
      <c r="C14" s="2">
        <v>2025</v>
      </c>
      <c r="D14" s="2">
        <f t="shared" si="0"/>
        <v>33.116999999999997</v>
      </c>
      <c r="E14" s="8">
        <f t="shared" si="1"/>
        <v>-33.116999999999997</v>
      </c>
      <c r="G14" s="2">
        <v>31.54</v>
      </c>
    </row>
    <row r="15" spans="1:7" ht="14.25" customHeight="1">
      <c r="A15" s="1">
        <v>13</v>
      </c>
      <c r="B15" s="7" t="s">
        <v>8</v>
      </c>
      <c r="C15" s="2">
        <v>2030</v>
      </c>
      <c r="D15" s="2">
        <f t="shared" si="0"/>
        <v>41.6997</v>
      </c>
      <c r="E15" s="8">
        <f t="shared" si="1"/>
        <v>-41.6997</v>
      </c>
      <c r="G15" s="2">
        <v>39.713999999999999</v>
      </c>
    </row>
    <row r="16" spans="1:7" ht="14.25" customHeight="1">
      <c r="A16" s="1">
        <v>14</v>
      </c>
      <c r="B16" s="7" t="s">
        <v>8</v>
      </c>
      <c r="C16" s="2">
        <v>2035</v>
      </c>
      <c r="D16" s="2">
        <f t="shared" si="0"/>
        <v>40.310549999999999</v>
      </c>
      <c r="E16" s="8">
        <f t="shared" si="1"/>
        <v>-40.310549999999999</v>
      </c>
      <c r="G16" s="2">
        <v>38.390999999999998</v>
      </c>
    </row>
    <row r="17" spans="1:7" ht="14.25" customHeight="1">
      <c r="A17" s="1">
        <v>15</v>
      </c>
      <c r="B17" s="2" t="s">
        <v>9</v>
      </c>
      <c r="C17" s="2">
        <v>2025</v>
      </c>
      <c r="D17" s="2">
        <f t="shared" si="0"/>
        <v>2.7121500000000003</v>
      </c>
      <c r="E17" s="8">
        <f t="shared" si="1"/>
        <v>-2.7121500000000003</v>
      </c>
      <c r="G17" s="2">
        <v>2.5830000000000002</v>
      </c>
    </row>
    <row r="18" spans="1:7" ht="14.25" customHeight="1">
      <c r="A18" s="1">
        <v>16</v>
      </c>
      <c r="B18" s="2" t="s">
        <v>9</v>
      </c>
      <c r="C18" s="2">
        <v>2030</v>
      </c>
      <c r="D18" s="2">
        <f t="shared" si="0"/>
        <v>2.7121500000000003</v>
      </c>
      <c r="E18" s="8">
        <f t="shared" si="1"/>
        <v>-2.7121500000000003</v>
      </c>
      <c r="G18" s="2">
        <v>2.5830000000000002</v>
      </c>
    </row>
    <row r="19" spans="1:7" ht="14.25" customHeight="1">
      <c r="A19" s="1">
        <v>17</v>
      </c>
      <c r="B19" s="2" t="s">
        <v>9</v>
      </c>
      <c r="C19" s="2">
        <v>2035</v>
      </c>
      <c r="D19" s="2">
        <f t="shared" si="0"/>
        <v>4.2346500000000002</v>
      </c>
      <c r="E19" s="8">
        <f t="shared" si="1"/>
        <v>-4.2346500000000002</v>
      </c>
      <c r="G19" s="2">
        <v>4.0330000000000004</v>
      </c>
    </row>
    <row r="20" spans="1:7" ht="14.25" customHeight="1">
      <c r="A20" s="1">
        <v>18</v>
      </c>
      <c r="B20" s="2" t="s">
        <v>10</v>
      </c>
      <c r="C20" s="2">
        <v>2025</v>
      </c>
      <c r="D20" s="2">
        <f t="shared" si="0"/>
        <v>3.8576999999999999</v>
      </c>
      <c r="E20" s="8">
        <f t="shared" si="1"/>
        <v>-3.8576999999999999</v>
      </c>
      <c r="G20" s="2">
        <v>3.6739999999999999</v>
      </c>
    </row>
    <row r="21" spans="1:7" ht="14.25" customHeight="1">
      <c r="A21" s="1">
        <v>19</v>
      </c>
      <c r="B21" s="2" t="s">
        <v>10</v>
      </c>
      <c r="C21" s="2">
        <v>2030</v>
      </c>
      <c r="D21" s="2">
        <f t="shared" si="0"/>
        <v>3.6676500000000001</v>
      </c>
      <c r="E21" s="8">
        <f t="shared" si="1"/>
        <v>-3.6676500000000001</v>
      </c>
      <c r="G21" s="2">
        <v>3.4929999999999999</v>
      </c>
    </row>
    <row r="22" spans="1:7" ht="14.25" customHeight="1">
      <c r="A22" s="1">
        <v>20</v>
      </c>
      <c r="B22" s="2" t="s">
        <v>10</v>
      </c>
      <c r="C22" s="2">
        <v>2035</v>
      </c>
      <c r="D22" s="2">
        <f t="shared" si="0"/>
        <v>3.1395000000000004</v>
      </c>
      <c r="E22" s="8">
        <f t="shared" si="1"/>
        <v>-3.1395000000000004</v>
      </c>
      <c r="G22" s="2">
        <v>2.99</v>
      </c>
    </row>
    <row r="23" spans="1:7" ht="14.25" customHeight="1">
      <c r="A23" s="1">
        <v>21</v>
      </c>
      <c r="B23" s="2" t="s">
        <v>11</v>
      </c>
      <c r="C23" s="2">
        <v>2025</v>
      </c>
      <c r="D23" s="2">
        <f t="shared" si="0"/>
        <v>3.07545</v>
      </c>
      <c r="E23" s="8">
        <f t="shared" si="1"/>
        <v>-3.07545</v>
      </c>
      <c r="G23" s="2">
        <v>2.9289999999999998</v>
      </c>
    </row>
    <row r="24" spans="1:7" ht="14.25" customHeight="1">
      <c r="A24" s="1">
        <v>22</v>
      </c>
      <c r="B24" s="2" t="s">
        <v>11</v>
      </c>
      <c r="C24" s="2">
        <v>2030</v>
      </c>
      <c r="D24" s="2">
        <f t="shared" si="0"/>
        <v>0</v>
      </c>
      <c r="E24" s="8">
        <f t="shared" si="1"/>
        <v>0</v>
      </c>
      <c r="G24" s="2">
        <v>0</v>
      </c>
    </row>
    <row r="25" spans="1:7" ht="14.25" customHeight="1">
      <c r="A25" s="1">
        <v>23</v>
      </c>
      <c r="B25" s="2" t="s">
        <v>11</v>
      </c>
      <c r="C25" s="2">
        <v>2035</v>
      </c>
      <c r="D25" s="2">
        <f t="shared" si="0"/>
        <v>0</v>
      </c>
      <c r="E25" s="8">
        <f t="shared" si="1"/>
        <v>0</v>
      </c>
      <c r="G25" s="2">
        <v>0</v>
      </c>
    </row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7" workbookViewId="0">
      <selection activeCell="B2" sqref="B2:B25"/>
    </sheetView>
  </sheetViews>
  <sheetFormatPr defaultColWidth="14.453125" defaultRowHeight="15" customHeight="1"/>
  <cols>
    <col min="1" max="1" width="8.7265625" customWidth="1"/>
    <col min="2" max="2" width="40.81640625" customWidth="1"/>
    <col min="3" max="5" width="8.7265625" customWidth="1"/>
    <col min="6" max="6" width="20.7265625" customWidth="1"/>
    <col min="7" max="7" width="18.54296875" customWidth="1"/>
    <col min="8" max="8" width="20.08984375" customWidth="1"/>
    <col min="9" max="9" width="8.7265625" customWidth="1"/>
    <col min="10" max="10" width="17" customWidth="1"/>
    <col min="11" max="11" width="11" customWidth="1"/>
    <col min="12" max="12" width="16.7265625" customWidth="1"/>
    <col min="13" max="25" width="8.7265625" customWidth="1"/>
  </cols>
  <sheetData>
    <row r="1" spans="1:12" ht="14.25" customHeight="1">
      <c r="B1" s="1" t="s">
        <v>2</v>
      </c>
      <c r="C1" s="1" t="s">
        <v>3</v>
      </c>
      <c r="D1" s="1" t="s">
        <v>1</v>
      </c>
      <c r="J1" s="2">
        <v>2025</v>
      </c>
      <c r="K1" s="2">
        <v>2030</v>
      </c>
      <c r="L1" s="2">
        <v>2035</v>
      </c>
    </row>
    <row r="2" spans="1:12" ht="14.25" customHeight="1">
      <c r="A2" s="1">
        <v>0</v>
      </c>
      <c r="B2" s="2">
        <v>60429.05</v>
      </c>
      <c r="C2" s="2" t="s">
        <v>4</v>
      </c>
      <c r="D2" s="2">
        <v>2025</v>
      </c>
      <c r="J2" s="3">
        <f>SUM(B2,B5,B8,B11,B14,B17,B20,B23)</f>
        <v>652315.90999999992</v>
      </c>
      <c r="K2" s="3">
        <f>SUM(B3,B6,B9,B12,B15,B18,B21,B24)</f>
        <v>724184.55</v>
      </c>
      <c r="L2" s="3">
        <f>SUM(B4,B7,B10,B13,B16,B19,B22,B25)</f>
        <v>886355.62</v>
      </c>
    </row>
    <row r="3" spans="1:12" ht="14.25" customHeight="1">
      <c r="A3" s="1">
        <v>1</v>
      </c>
      <c r="B3" s="2">
        <v>92547.75</v>
      </c>
      <c r="C3" s="2" t="s">
        <v>4</v>
      </c>
      <c r="D3" s="2">
        <v>2030</v>
      </c>
    </row>
    <row r="4" spans="1:12" ht="14.25" customHeight="1">
      <c r="A4" s="1">
        <v>2</v>
      </c>
      <c r="B4" s="2">
        <v>184305.21</v>
      </c>
      <c r="C4" s="2" t="s">
        <v>4</v>
      </c>
      <c r="D4" s="2">
        <v>2035</v>
      </c>
    </row>
    <row r="5" spans="1:12" ht="14.25" customHeight="1">
      <c r="A5" s="1">
        <v>3</v>
      </c>
      <c r="B5" s="2">
        <v>11707.13</v>
      </c>
      <c r="C5" s="2" t="s">
        <v>5</v>
      </c>
      <c r="D5" s="2">
        <v>2025</v>
      </c>
    </row>
    <row r="6" spans="1:12" ht="14.25" customHeight="1">
      <c r="A6" s="1">
        <v>4</v>
      </c>
      <c r="B6" s="2">
        <v>15214.42</v>
      </c>
      <c r="C6" s="2" t="s">
        <v>5</v>
      </c>
      <c r="D6" s="2">
        <v>2030</v>
      </c>
    </row>
    <row r="7" spans="1:12" ht="14.25" customHeight="1">
      <c r="A7" s="1">
        <v>5</v>
      </c>
      <c r="B7" s="2">
        <v>42161.81</v>
      </c>
      <c r="C7" s="2" t="s">
        <v>5</v>
      </c>
      <c r="D7" s="2">
        <v>2035</v>
      </c>
      <c r="H7" s="4"/>
    </row>
    <row r="8" spans="1:12" ht="14.25" customHeight="1">
      <c r="A8" s="1">
        <v>6</v>
      </c>
      <c r="B8" s="2">
        <v>401733.6</v>
      </c>
      <c r="C8" s="2" t="s">
        <v>6</v>
      </c>
      <c r="D8" s="2">
        <v>2025</v>
      </c>
    </row>
    <row r="9" spans="1:12" ht="14.25" customHeight="1">
      <c r="A9" s="1">
        <v>7</v>
      </c>
      <c r="B9" s="2">
        <v>443103.1</v>
      </c>
      <c r="C9" s="2" t="s">
        <v>6</v>
      </c>
      <c r="D9" s="2">
        <v>2030</v>
      </c>
    </row>
    <row r="10" spans="1:12" ht="14.25" customHeight="1">
      <c r="A10" s="1">
        <v>8</v>
      </c>
      <c r="B10" s="2">
        <v>465887.5</v>
      </c>
      <c r="C10" s="2" t="s">
        <v>6</v>
      </c>
      <c r="D10" s="2">
        <v>2035</v>
      </c>
    </row>
    <row r="11" spans="1:12" ht="14.25" customHeight="1">
      <c r="A11" s="1">
        <v>9</v>
      </c>
      <c r="B11" s="2">
        <v>78278.039999999994</v>
      </c>
      <c r="C11" s="2" t="s">
        <v>7</v>
      </c>
      <c r="D11" s="2">
        <v>2025</v>
      </c>
    </row>
    <row r="12" spans="1:12" ht="14.25" customHeight="1">
      <c r="A12" s="1">
        <v>10</v>
      </c>
      <c r="B12" s="2">
        <v>87724.81</v>
      </c>
      <c r="C12" s="2" t="s">
        <v>7</v>
      </c>
      <c r="D12" s="2">
        <v>2030</v>
      </c>
    </row>
    <row r="13" spans="1:12" ht="14.25" customHeight="1">
      <c r="A13" s="1">
        <v>11</v>
      </c>
      <c r="B13" s="2">
        <v>131692.29</v>
      </c>
      <c r="C13" s="2" t="s">
        <v>7</v>
      </c>
      <c r="D13" s="2">
        <v>2035</v>
      </c>
    </row>
    <row r="14" spans="1:12" ht="14.25" customHeight="1">
      <c r="A14" s="1">
        <v>12</v>
      </c>
      <c r="B14" s="2">
        <v>87486.85</v>
      </c>
      <c r="C14" s="2" t="s">
        <v>8</v>
      </c>
      <c r="D14" s="2">
        <v>2025</v>
      </c>
    </row>
    <row r="15" spans="1:12" ht="14.25" customHeight="1">
      <c r="A15" s="1">
        <v>13</v>
      </c>
      <c r="B15" s="2">
        <v>77098.86</v>
      </c>
      <c r="C15" s="2" t="s">
        <v>8</v>
      </c>
      <c r="D15" s="2">
        <v>2030</v>
      </c>
    </row>
    <row r="16" spans="1:12" ht="14.25" customHeight="1">
      <c r="A16" s="1">
        <v>14</v>
      </c>
      <c r="B16" s="5">
        <v>41866.65</v>
      </c>
      <c r="C16" s="2" t="s">
        <v>8</v>
      </c>
      <c r="D16" s="2">
        <v>2035</v>
      </c>
    </row>
    <row r="17" spans="1:4" ht="14.25" customHeight="1">
      <c r="A17" s="1">
        <v>15</v>
      </c>
      <c r="B17" s="2">
        <v>8281.2000000000007</v>
      </c>
      <c r="C17" s="2" t="s">
        <v>9</v>
      </c>
      <c r="D17" s="2">
        <v>2025</v>
      </c>
    </row>
    <row r="18" spans="1:4" ht="14.25" customHeight="1">
      <c r="A18" s="1">
        <v>16</v>
      </c>
      <c r="B18" s="2">
        <v>7526.04</v>
      </c>
      <c r="C18" s="2" t="s">
        <v>9</v>
      </c>
      <c r="D18" s="2">
        <v>2030</v>
      </c>
    </row>
    <row r="19" spans="1:4" ht="14.25" customHeight="1">
      <c r="A19" s="1">
        <v>17</v>
      </c>
      <c r="B19" s="2">
        <v>19716.07</v>
      </c>
      <c r="C19" s="2" t="s">
        <v>9</v>
      </c>
      <c r="D19" s="2">
        <v>2035</v>
      </c>
    </row>
    <row r="20" spans="1:4" ht="14.25" customHeight="1">
      <c r="A20" s="1">
        <v>18</v>
      </c>
      <c r="B20" s="2">
        <v>1355.5</v>
      </c>
      <c r="C20" s="2" t="s">
        <v>10</v>
      </c>
      <c r="D20" s="2">
        <v>2025</v>
      </c>
    </row>
    <row r="21" spans="1:4" ht="14.25" customHeight="1">
      <c r="A21" s="1">
        <v>19</v>
      </c>
      <c r="B21" s="2">
        <v>969.57</v>
      </c>
      <c r="C21" s="2" t="s">
        <v>10</v>
      </c>
      <c r="D21" s="2">
        <v>2030</v>
      </c>
    </row>
    <row r="22" spans="1:4" ht="14.25" customHeight="1">
      <c r="A22" s="1">
        <v>20</v>
      </c>
      <c r="B22" s="5">
        <v>726.09</v>
      </c>
      <c r="C22" s="2" t="s">
        <v>10</v>
      </c>
      <c r="D22" s="2">
        <v>2035</v>
      </c>
    </row>
    <row r="23" spans="1:4" ht="14.25" customHeight="1">
      <c r="A23" s="1">
        <v>21</v>
      </c>
      <c r="B23" s="2">
        <v>3044.54</v>
      </c>
      <c r="C23" s="2" t="s">
        <v>11</v>
      </c>
      <c r="D23" s="2">
        <v>2025</v>
      </c>
    </row>
    <row r="24" spans="1:4" ht="14.25" customHeight="1">
      <c r="A24" s="1">
        <v>22</v>
      </c>
      <c r="B24" s="2">
        <v>0</v>
      </c>
      <c r="C24" s="2" t="s">
        <v>11</v>
      </c>
      <c r="D24" s="2">
        <v>2030</v>
      </c>
    </row>
    <row r="25" spans="1:4" ht="14.25" customHeight="1">
      <c r="A25" s="1">
        <v>23</v>
      </c>
      <c r="B25" s="2">
        <v>0</v>
      </c>
      <c r="C25" s="2" t="s">
        <v>11</v>
      </c>
      <c r="D25" s="2">
        <v>2035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/>
  <cols>
    <col min="1" max="1" width="8.7265625" customWidth="1"/>
    <col min="2" max="2" width="48.453125" customWidth="1"/>
    <col min="3" max="3" width="11" customWidth="1"/>
    <col min="4" max="25" width="8.7265625" customWidth="1"/>
  </cols>
  <sheetData>
    <row r="1" spans="1:4" ht="14.25" customHeight="1">
      <c r="B1" s="1" t="s">
        <v>12</v>
      </c>
      <c r="C1" s="1" t="s">
        <v>3</v>
      </c>
      <c r="D1" s="1" t="s">
        <v>1</v>
      </c>
    </row>
    <row r="2" spans="1:4" ht="14.25" customHeight="1">
      <c r="A2" s="1">
        <v>0</v>
      </c>
      <c r="B2" s="2">
        <v>18.239999999999998</v>
      </c>
      <c r="C2" s="2" t="s">
        <v>4</v>
      </c>
      <c r="D2" s="2">
        <v>2025</v>
      </c>
    </row>
    <row r="3" spans="1:4" ht="14.25" customHeight="1">
      <c r="A3" s="1">
        <v>1</v>
      </c>
      <c r="B3" s="2">
        <v>25.212</v>
      </c>
      <c r="C3" s="2" t="s">
        <v>4</v>
      </c>
      <c r="D3" s="2">
        <v>2030</v>
      </c>
    </row>
    <row r="4" spans="1:4" ht="14.25" customHeight="1">
      <c r="A4" s="1">
        <v>2</v>
      </c>
      <c r="B4" s="2">
        <v>50.706000000000003</v>
      </c>
      <c r="C4" s="2" t="s">
        <v>4</v>
      </c>
      <c r="D4" s="2">
        <v>2035</v>
      </c>
    </row>
    <row r="5" spans="1:4" ht="14.25" customHeight="1">
      <c r="A5" s="1">
        <v>3</v>
      </c>
      <c r="B5" s="2">
        <v>7.306</v>
      </c>
      <c r="C5" s="2" t="s">
        <v>5</v>
      </c>
      <c r="D5" s="2">
        <v>2025</v>
      </c>
    </row>
    <row r="6" spans="1:4" ht="14.25" customHeight="1">
      <c r="A6" s="1">
        <v>4</v>
      </c>
      <c r="B6" s="2">
        <v>9.4960000000000004</v>
      </c>
      <c r="C6" s="2" t="s">
        <v>5</v>
      </c>
      <c r="D6" s="2">
        <v>2030</v>
      </c>
    </row>
    <row r="7" spans="1:4" ht="14.25" customHeight="1">
      <c r="A7" s="1">
        <v>5</v>
      </c>
      <c r="B7" s="2">
        <v>25.045000000000002</v>
      </c>
      <c r="C7" s="2" t="s">
        <v>5</v>
      </c>
      <c r="D7" s="2">
        <v>2035</v>
      </c>
    </row>
    <row r="8" spans="1:4" ht="14.25" customHeight="1">
      <c r="A8" s="1">
        <v>6</v>
      </c>
      <c r="B8" s="2">
        <v>84.912000000000006</v>
      </c>
      <c r="C8" s="2" t="s">
        <v>6</v>
      </c>
      <c r="D8" s="2">
        <v>2025</v>
      </c>
    </row>
    <row r="9" spans="1:4" ht="14.25" customHeight="1">
      <c r="A9" s="1">
        <v>7</v>
      </c>
      <c r="B9" s="2">
        <v>88.076999999999998</v>
      </c>
      <c r="C9" s="2" t="s">
        <v>6</v>
      </c>
      <c r="D9" s="2">
        <v>2030</v>
      </c>
    </row>
    <row r="10" spans="1:4" ht="14.25" customHeight="1">
      <c r="A10" s="1">
        <v>8</v>
      </c>
      <c r="B10" s="2">
        <v>92.081999999999994</v>
      </c>
      <c r="C10" s="2" t="s">
        <v>6</v>
      </c>
      <c r="D10" s="2">
        <v>2035</v>
      </c>
    </row>
    <row r="11" spans="1:4" ht="14.25" customHeight="1">
      <c r="A11" s="1">
        <v>9</v>
      </c>
      <c r="B11" s="2">
        <v>12.105</v>
      </c>
      <c r="C11" s="2" t="s">
        <v>7</v>
      </c>
      <c r="D11" s="2">
        <v>2025</v>
      </c>
    </row>
    <row r="12" spans="1:4" ht="14.25" customHeight="1">
      <c r="A12" s="1">
        <v>10</v>
      </c>
      <c r="B12" s="2">
        <v>11.105</v>
      </c>
      <c r="C12" s="2" t="s">
        <v>7</v>
      </c>
      <c r="D12" s="2">
        <v>2030</v>
      </c>
    </row>
    <row r="13" spans="1:4" ht="14.25" customHeight="1">
      <c r="A13" s="1">
        <v>11</v>
      </c>
      <c r="B13" s="2">
        <v>18.559000000000001</v>
      </c>
      <c r="C13" s="2" t="s">
        <v>7</v>
      </c>
      <c r="D13" s="2">
        <v>2035</v>
      </c>
    </row>
    <row r="14" spans="1:4" ht="14.25" customHeight="1">
      <c r="A14" s="1">
        <v>12</v>
      </c>
      <c r="B14" s="2">
        <v>31.54</v>
      </c>
      <c r="C14" s="2" t="s">
        <v>8</v>
      </c>
      <c r="D14" s="2">
        <v>2025</v>
      </c>
    </row>
    <row r="15" spans="1:4" ht="14.25" customHeight="1">
      <c r="A15" s="1">
        <v>13</v>
      </c>
      <c r="B15" s="2">
        <v>39.713999999999999</v>
      </c>
      <c r="C15" s="2" t="s">
        <v>8</v>
      </c>
      <c r="D15" s="2">
        <v>2030</v>
      </c>
    </row>
    <row r="16" spans="1:4" ht="14.25" customHeight="1">
      <c r="A16" s="1">
        <v>14</v>
      </c>
      <c r="B16" s="5">
        <v>38.390999999999998</v>
      </c>
      <c r="C16" s="2" t="s">
        <v>8</v>
      </c>
      <c r="D16" s="2">
        <v>2035</v>
      </c>
    </row>
    <row r="17" spans="1:4" ht="14.25" customHeight="1">
      <c r="A17" s="1">
        <v>15</v>
      </c>
      <c r="B17" s="2">
        <v>2.5830000000000002</v>
      </c>
      <c r="C17" s="2" t="s">
        <v>9</v>
      </c>
      <c r="D17" s="2">
        <v>2025</v>
      </c>
    </row>
    <row r="18" spans="1:4" ht="14.25" customHeight="1">
      <c r="A18" s="1">
        <v>16</v>
      </c>
      <c r="B18" s="2">
        <v>2.5830000000000002</v>
      </c>
      <c r="C18" s="2" t="s">
        <v>9</v>
      </c>
      <c r="D18" s="2">
        <v>2030</v>
      </c>
    </row>
    <row r="19" spans="1:4" ht="14.25" customHeight="1">
      <c r="A19" s="1">
        <v>17</v>
      </c>
      <c r="B19" s="2">
        <v>4.0330000000000004</v>
      </c>
      <c r="C19" s="2" t="s">
        <v>9</v>
      </c>
      <c r="D19" s="2">
        <v>2035</v>
      </c>
    </row>
    <row r="20" spans="1:4" ht="14.25" customHeight="1">
      <c r="A20" s="1">
        <v>18</v>
      </c>
      <c r="B20" s="2">
        <v>3.6739999999999999</v>
      </c>
      <c r="C20" s="2" t="s">
        <v>10</v>
      </c>
      <c r="D20" s="2">
        <v>2025</v>
      </c>
    </row>
    <row r="21" spans="1:4" ht="14.25" customHeight="1">
      <c r="A21" s="1">
        <v>19</v>
      </c>
      <c r="B21" s="2">
        <v>3.4929999999999999</v>
      </c>
      <c r="C21" s="2" t="s">
        <v>10</v>
      </c>
      <c r="D21" s="2">
        <v>2030</v>
      </c>
    </row>
    <row r="22" spans="1:4" ht="14.25" customHeight="1">
      <c r="A22" s="1">
        <v>20</v>
      </c>
      <c r="B22" s="5">
        <v>2.99</v>
      </c>
      <c r="C22" s="2" t="s">
        <v>10</v>
      </c>
      <c r="D22" s="2">
        <v>2035</v>
      </c>
    </row>
    <row r="23" spans="1:4" ht="14.25" customHeight="1">
      <c r="A23" s="1">
        <v>21</v>
      </c>
      <c r="B23" s="2">
        <v>2.9289999999999998</v>
      </c>
      <c r="C23" s="2" t="s">
        <v>11</v>
      </c>
      <c r="D23" s="2">
        <v>2025</v>
      </c>
    </row>
    <row r="24" spans="1:4" ht="14.25" customHeight="1">
      <c r="A24" s="1">
        <v>22</v>
      </c>
      <c r="B24" s="2">
        <v>0</v>
      </c>
      <c r="C24" s="2" t="s">
        <v>11</v>
      </c>
      <c r="D24" s="2">
        <v>2030</v>
      </c>
    </row>
    <row r="25" spans="1:4" ht="14.25" customHeight="1">
      <c r="A25" s="1">
        <v>23</v>
      </c>
      <c r="B25" s="2">
        <v>0</v>
      </c>
      <c r="C25" s="2" t="s">
        <v>11</v>
      </c>
      <c r="D25" s="2">
        <v>2035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J6" sqref="J6"/>
    </sheetView>
  </sheetViews>
  <sheetFormatPr defaultColWidth="14.453125" defaultRowHeight="15" customHeight="1"/>
  <cols>
    <col min="1" max="1" width="8.7265625" customWidth="1"/>
    <col min="2" max="2" width="32.7265625" customWidth="1"/>
    <col min="3" max="25" width="8.7265625" customWidth="1"/>
  </cols>
  <sheetData>
    <row r="1" spans="1:6" ht="14.25" customHeight="1">
      <c r="B1" s="1" t="s">
        <v>13</v>
      </c>
      <c r="C1" s="1" t="s">
        <v>3</v>
      </c>
      <c r="D1" s="1" t="s">
        <v>1</v>
      </c>
    </row>
    <row r="2" spans="1:6" ht="14.25" customHeight="1">
      <c r="A2" s="1">
        <v>0</v>
      </c>
      <c r="B2" s="2">
        <v>2.1381700000000001</v>
      </c>
      <c r="C2" s="2" t="s">
        <v>4</v>
      </c>
      <c r="D2" s="2">
        <v>2025</v>
      </c>
      <c r="F2" s="2">
        <v>2.1381700000000001</v>
      </c>
    </row>
    <row r="3" spans="1:6" ht="14.25" customHeight="1">
      <c r="A3" s="1">
        <v>1</v>
      </c>
      <c r="B3" s="2">
        <v>2.18093</v>
      </c>
      <c r="C3" s="2" t="s">
        <v>4</v>
      </c>
      <c r="D3" s="2">
        <v>2030</v>
      </c>
      <c r="F3" s="2">
        <v>2.18093</v>
      </c>
    </row>
    <row r="4" spans="1:6" ht="14.25" customHeight="1">
      <c r="A4" s="1">
        <v>2</v>
      </c>
      <c r="B4" s="2">
        <v>2.18093</v>
      </c>
      <c r="C4" s="2" t="s">
        <v>4</v>
      </c>
      <c r="D4" s="2">
        <v>2035</v>
      </c>
      <c r="F4" s="2">
        <v>2.18093</v>
      </c>
    </row>
    <row r="5" spans="1:6" ht="14.25" customHeight="1">
      <c r="A5" s="1">
        <v>3</v>
      </c>
      <c r="B5" s="2">
        <v>1.62425</v>
      </c>
      <c r="C5" s="2" t="s">
        <v>5</v>
      </c>
      <c r="D5" s="2">
        <v>2025</v>
      </c>
      <c r="F5" s="2">
        <v>1.62425</v>
      </c>
    </row>
    <row r="6" spans="1:6" ht="14.25" customHeight="1">
      <c r="A6" s="1">
        <v>4</v>
      </c>
      <c r="B6" s="2">
        <v>1.46183</v>
      </c>
      <c r="C6" s="2" t="s">
        <v>5</v>
      </c>
      <c r="D6" s="2">
        <v>2030</v>
      </c>
      <c r="F6" s="2">
        <v>1.46183</v>
      </c>
    </row>
    <row r="7" spans="1:6" ht="14.25" customHeight="1">
      <c r="A7" s="1">
        <v>5</v>
      </c>
      <c r="B7" s="2">
        <v>1.3156399999999999</v>
      </c>
      <c r="C7" s="2" t="s">
        <v>5</v>
      </c>
      <c r="D7" s="2">
        <v>2035</v>
      </c>
      <c r="F7" s="2">
        <v>1.3156399999999999</v>
      </c>
    </row>
    <row r="8" spans="1:6" ht="14.25" customHeight="1">
      <c r="A8" s="1">
        <v>6</v>
      </c>
      <c r="B8" s="2">
        <v>7.7759999999999998</v>
      </c>
      <c r="C8" s="2" t="s">
        <v>6</v>
      </c>
      <c r="D8" s="2">
        <v>2025</v>
      </c>
      <c r="F8" s="2">
        <v>7.7759999999999998</v>
      </c>
    </row>
    <row r="9" spans="1:6" ht="14.25" customHeight="1">
      <c r="A9" s="1">
        <v>7</v>
      </c>
      <c r="B9" s="2">
        <v>8.3980800000000002</v>
      </c>
      <c r="C9" s="2" t="s">
        <v>6</v>
      </c>
      <c r="D9" s="2">
        <v>2030</v>
      </c>
      <c r="F9" s="2">
        <v>8.3980800000000002</v>
      </c>
    </row>
    <row r="10" spans="1:6" ht="14.25" customHeight="1">
      <c r="A10" s="1">
        <v>8</v>
      </c>
      <c r="B10" s="2">
        <v>9.0699299999999994</v>
      </c>
      <c r="C10" s="2" t="s">
        <v>6</v>
      </c>
      <c r="D10" s="2">
        <v>2035</v>
      </c>
      <c r="F10" s="2">
        <v>9.0699299999999994</v>
      </c>
    </row>
    <row r="11" spans="1:6" ht="14.25" customHeight="1">
      <c r="A11" s="1">
        <v>9</v>
      </c>
      <c r="B11" s="2">
        <v>12.8592</v>
      </c>
      <c r="C11" s="2" t="s">
        <v>7</v>
      </c>
      <c r="D11" s="2">
        <v>2025</v>
      </c>
      <c r="F11" s="2">
        <v>12.8592</v>
      </c>
    </row>
    <row r="12" spans="1:6" ht="14.25" customHeight="1">
      <c r="A12" s="1">
        <v>10</v>
      </c>
      <c r="B12" s="2">
        <v>18.13147</v>
      </c>
      <c r="C12" s="2" t="s">
        <v>7</v>
      </c>
      <c r="D12" s="2">
        <v>2030</v>
      </c>
      <c r="F12" s="2">
        <v>18.13147</v>
      </c>
    </row>
    <row r="13" spans="1:6" ht="14.25" customHeight="1">
      <c r="A13" s="1">
        <v>11</v>
      </c>
      <c r="B13" s="2">
        <v>25.565380000000001</v>
      </c>
      <c r="C13" s="2" t="s">
        <v>7</v>
      </c>
      <c r="D13" s="2">
        <v>2035</v>
      </c>
      <c r="F13" s="2">
        <v>25.565380000000001</v>
      </c>
    </row>
    <row r="14" spans="1:6" ht="14.25" customHeight="1">
      <c r="A14" s="1">
        <v>12</v>
      </c>
      <c r="B14" s="2">
        <v>1.4924500000000001</v>
      </c>
      <c r="C14" s="2" t="s">
        <v>8</v>
      </c>
      <c r="D14" s="2">
        <v>2025</v>
      </c>
      <c r="F14" s="2">
        <v>1.4924500000000001</v>
      </c>
    </row>
    <row r="15" spans="1:6" ht="14.25" customHeight="1">
      <c r="A15" s="1">
        <v>13</v>
      </c>
      <c r="B15" s="2">
        <v>1.4178299999999999</v>
      </c>
      <c r="C15" s="2" t="s">
        <v>8</v>
      </c>
      <c r="D15" s="2">
        <v>2030</v>
      </c>
      <c r="F15" s="2">
        <v>1.4178299999999999</v>
      </c>
    </row>
    <row r="16" spans="1:6" ht="14.25" customHeight="1">
      <c r="A16" s="1">
        <v>14</v>
      </c>
      <c r="B16" s="2">
        <v>1.34694</v>
      </c>
      <c r="C16" s="2" t="s">
        <v>8</v>
      </c>
      <c r="D16" s="2">
        <v>2035</v>
      </c>
      <c r="F16" s="2">
        <v>1.34694</v>
      </c>
    </row>
    <row r="17" spans="1:6" ht="14.25" customHeight="1">
      <c r="A17" s="1">
        <v>15</v>
      </c>
      <c r="B17" s="2">
        <v>11.59488</v>
      </c>
      <c r="C17" s="2" t="s">
        <v>9</v>
      </c>
      <c r="D17" s="2">
        <v>2025</v>
      </c>
      <c r="F17" s="2">
        <v>11.59488</v>
      </c>
    </row>
    <row r="18" spans="1:6" ht="14.25" customHeight="1">
      <c r="A18" s="1">
        <v>16</v>
      </c>
      <c r="B18" s="2">
        <v>10.20349</v>
      </c>
      <c r="C18" s="2" t="s">
        <v>9</v>
      </c>
      <c r="D18" s="2">
        <v>2030</v>
      </c>
      <c r="F18" s="2">
        <v>10.20349</v>
      </c>
    </row>
    <row r="19" spans="1:6" ht="14.25" customHeight="1">
      <c r="A19" s="1">
        <v>17</v>
      </c>
      <c r="B19" s="2">
        <v>8.0607600000000001</v>
      </c>
      <c r="C19" s="2" t="s">
        <v>9</v>
      </c>
      <c r="D19" s="2">
        <v>2035</v>
      </c>
      <c r="F19" s="2">
        <v>8.0607600000000001</v>
      </c>
    </row>
    <row r="20" spans="1:6" ht="14.25" customHeight="1">
      <c r="A20" s="1">
        <v>18</v>
      </c>
      <c r="B20" s="2">
        <v>1.4924500000000001</v>
      </c>
      <c r="C20" s="2" t="s">
        <v>10</v>
      </c>
      <c r="D20" s="2">
        <v>2025</v>
      </c>
      <c r="F20" s="2">
        <v>1.4924500000000001</v>
      </c>
    </row>
    <row r="21" spans="1:6" ht="14.25" customHeight="1">
      <c r="A21" s="1">
        <v>19</v>
      </c>
      <c r="B21" s="2">
        <v>1.4178299999999999</v>
      </c>
      <c r="C21" s="2" t="s">
        <v>10</v>
      </c>
      <c r="D21" s="2">
        <v>2030</v>
      </c>
      <c r="F21" s="2">
        <v>1.4178299999999999</v>
      </c>
    </row>
    <row r="22" spans="1:6" ht="14.25" customHeight="1">
      <c r="A22" s="1">
        <v>20</v>
      </c>
      <c r="B22" s="2">
        <v>1.34694</v>
      </c>
      <c r="C22" s="2" t="s">
        <v>10</v>
      </c>
      <c r="D22" s="2">
        <v>2035</v>
      </c>
      <c r="F22" s="2">
        <v>1.34694</v>
      </c>
    </row>
    <row r="23" spans="1:6" ht="14.25" customHeight="1">
      <c r="A23" s="1">
        <v>21</v>
      </c>
      <c r="B23" s="2">
        <v>3.8250000000000002</v>
      </c>
      <c r="C23" s="2" t="s">
        <v>11</v>
      </c>
      <c r="D23" s="2">
        <v>2025</v>
      </c>
      <c r="F23" s="2">
        <v>3.8250000000000002</v>
      </c>
    </row>
    <row r="24" spans="1:6" ht="14.25" customHeight="1">
      <c r="A24" s="1">
        <v>22</v>
      </c>
      <c r="B24" s="2">
        <v>3.8250000000000002</v>
      </c>
      <c r="C24" s="2" t="s">
        <v>11</v>
      </c>
      <c r="D24" s="2">
        <v>2030</v>
      </c>
      <c r="F24" s="2">
        <v>3.8250000000000002</v>
      </c>
    </row>
    <row r="25" spans="1:6" ht="14.25" customHeight="1">
      <c r="A25" s="1">
        <v>23</v>
      </c>
      <c r="B25" s="2">
        <v>3.8250000000000002</v>
      </c>
      <c r="C25" s="2" t="s">
        <v>11</v>
      </c>
      <c r="D25" s="2">
        <v>2035</v>
      </c>
      <c r="F25" s="2">
        <v>3.8250000000000002</v>
      </c>
    </row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53125" defaultRowHeight="15" customHeight="1"/>
  <cols>
    <col min="1" max="1" width="8.7265625" customWidth="1"/>
    <col min="2" max="2" width="23.54296875" customWidth="1"/>
    <col min="3" max="3" width="8.7265625" customWidth="1"/>
    <col min="4" max="4" width="33.7265625" customWidth="1"/>
    <col min="5" max="6" width="8.7265625" customWidth="1"/>
    <col min="7" max="7" width="21.26953125" customWidth="1"/>
    <col min="8" max="25" width="8.7265625" customWidth="1"/>
  </cols>
  <sheetData>
    <row r="1" spans="1:7" ht="14.25" customHeight="1">
      <c r="B1" s="1" t="s">
        <v>3</v>
      </c>
      <c r="C1" s="1" t="s">
        <v>1</v>
      </c>
      <c r="D1" s="1" t="s">
        <v>14</v>
      </c>
    </row>
    <row r="2" spans="1:7" ht="14.25" customHeight="1">
      <c r="A2" s="1">
        <v>0</v>
      </c>
      <c r="B2" s="2" t="s">
        <v>4</v>
      </c>
      <c r="C2" s="2">
        <v>2025</v>
      </c>
      <c r="D2" s="2">
        <v>0</v>
      </c>
      <c r="G2" s="6" t="s">
        <v>15</v>
      </c>
    </row>
    <row r="3" spans="1:7" ht="14.25" customHeight="1">
      <c r="A3" s="1">
        <v>1</v>
      </c>
      <c r="B3" s="2" t="s">
        <v>4</v>
      </c>
      <c r="C3" s="2">
        <v>2030</v>
      </c>
      <c r="D3" s="2">
        <v>0</v>
      </c>
      <c r="G3" s="6" t="s">
        <v>16</v>
      </c>
    </row>
    <row r="4" spans="1:7" ht="14.25" customHeight="1">
      <c r="A4" s="1">
        <v>2</v>
      </c>
      <c r="B4" s="2" t="s">
        <v>4</v>
      </c>
      <c r="C4" s="2">
        <v>2035</v>
      </c>
      <c r="D4" s="2">
        <v>0</v>
      </c>
      <c r="G4" s="6" t="s">
        <v>17</v>
      </c>
    </row>
    <row r="5" spans="1:7" ht="14.25" customHeight="1">
      <c r="A5" s="1">
        <v>3</v>
      </c>
      <c r="B5" s="2" t="s">
        <v>5</v>
      </c>
      <c r="C5" s="2">
        <v>2025</v>
      </c>
      <c r="D5" s="2">
        <v>0</v>
      </c>
      <c r="G5" s="6" t="s">
        <v>18</v>
      </c>
    </row>
    <row r="6" spans="1:7" ht="14.25" customHeight="1">
      <c r="A6" s="1">
        <v>4</v>
      </c>
      <c r="B6" s="2" t="s">
        <v>5</v>
      </c>
      <c r="C6" s="2">
        <v>2030</v>
      </c>
      <c r="D6" s="2">
        <v>0</v>
      </c>
      <c r="G6" s="6" t="s">
        <v>19</v>
      </c>
    </row>
    <row r="7" spans="1:7" ht="14.25" customHeight="1">
      <c r="A7" s="1">
        <v>5</v>
      </c>
      <c r="B7" s="2" t="s">
        <v>5</v>
      </c>
      <c r="C7" s="2">
        <v>2035</v>
      </c>
      <c r="D7" s="2">
        <v>0</v>
      </c>
      <c r="G7" s="6" t="s">
        <v>20</v>
      </c>
    </row>
    <row r="8" spans="1:7" ht="14.25" customHeight="1">
      <c r="A8" s="1">
        <v>6</v>
      </c>
      <c r="B8" s="2" t="s">
        <v>6</v>
      </c>
      <c r="C8" s="2">
        <v>2025</v>
      </c>
      <c r="D8" s="2">
        <v>0</v>
      </c>
      <c r="G8" s="6" t="s">
        <v>21</v>
      </c>
    </row>
    <row r="9" spans="1:7" ht="14.25" customHeight="1">
      <c r="A9" s="1">
        <v>7</v>
      </c>
      <c r="B9" s="2" t="s">
        <v>6</v>
      </c>
      <c r="C9" s="2">
        <v>2030</v>
      </c>
      <c r="D9" s="2">
        <v>0</v>
      </c>
      <c r="G9" s="6" t="s">
        <v>22</v>
      </c>
    </row>
    <row r="10" spans="1:7" ht="14.25" customHeight="1">
      <c r="A10" s="1">
        <v>8</v>
      </c>
      <c r="B10" s="2" t="s">
        <v>6</v>
      </c>
      <c r="C10" s="2">
        <v>2035</v>
      </c>
      <c r="D10" s="2">
        <v>0</v>
      </c>
    </row>
    <row r="11" spans="1:7" ht="14.25" customHeight="1">
      <c r="A11" s="1">
        <v>9</v>
      </c>
      <c r="B11" s="2" t="s">
        <v>7</v>
      </c>
      <c r="C11" s="2">
        <v>2025</v>
      </c>
      <c r="D11" s="2">
        <v>0</v>
      </c>
    </row>
    <row r="12" spans="1:7" ht="14.25" customHeight="1">
      <c r="A12" s="1">
        <v>10</v>
      </c>
      <c r="B12" s="2" t="s">
        <v>7</v>
      </c>
      <c r="C12" s="2">
        <v>2030</v>
      </c>
      <c r="D12" s="2">
        <v>0</v>
      </c>
    </row>
    <row r="13" spans="1:7" ht="14.25" customHeight="1">
      <c r="A13" s="1">
        <v>11</v>
      </c>
      <c r="B13" s="2" t="s">
        <v>7</v>
      </c>
      <c r="C13" s="2">
        <v>2035</v>
      </c>
      <c r="D13" s="2">
        <v>0</v>
      </c>
    </row>
    <row r="14" spans="1:7" ht="14.25" customHeight="1">
      <c r="A14" s="1">
        <v>12</v>
      </c>
      <c r="B14" s="7" t="s">
        <v>8</v>
      </c>
      <c r="C14" s="2">
        <v>2025</v>
      </c>
      <c r="D14" s="2">
        <v>3.6999999999999999E-4</v>
      </c>
    </row>
    <row r="15" spans="1:7" ht="14.25" customHeight="1">
      <c r="A15" s="1">
        <v>13</v>
      </c>
      <c r="B15" s="7" t="s">
        <v>8</v>
      </c>
      <c r="C15" s="2">
        <v>2030</v>
      </c>
      <c r="D15" s="2">
        <v>3.6999999999999999E-4</v>
      </c>
    </row>
    <row r="16" spans="1:7" ht="14.25" customHeight="1">
      <c r="A16" s="1">
        <v>14</v>
      </c>
      <c r="B16" s="7" t="s">
        <v>8</v>
      </c>
      <c r="C16" s="2">
        <v>2035</v>
      </c>
      <c r="D16" s="2">
        <v>3.6999999999999999E-4</v>
      </c>
    </row>
    <row r="17" spans="1:4" ht="14.25" customHeight="1">
      <c r="A17" s="1">
        <v>15</v>
      </c>
      <c r="B17" s="2" t="s">
        <v>9</v>
      </c>
      <c r="C17" s="2">
        <v>2025</v>
      </c>
      <c r="D17" s="2">
        <v>0</v>
      </c>
    </row>
    <row r="18" spans="1:4" ht="14.25" customHeight="1">
      <c r="A18" s="1">
        <v>16</v>
      </c>
      <c r="B18" s="2" t="s">
        <v>9</v>
      </c>
      <c r="C18" s="2">
        <v>2030</v>
      </c>
      <c r="D18" s="2">
        <v>0</v>
      </c>
    </row>
    <row r="19" spans="1:4" ht="14.25" customHeight="1">
      <c r="A19" s="1">
        <v>17</v>
      </c>
      <c r="B19" s="2" t="s">
        <v>9</v>
      </c>
      <c r="C19" s="2">
        <v>2035</v>
      </c>
      <c r="D19" s="2">
        <v>0</v>
      </c>
    </row>
    <row r="20" spans="1:4" ht="14.25" customHeight="1">
      <c r="A20" s="1">
        <v>18</v>
      </c>
      <c r="B20" s="2" t="s">
        <v>10</v>
      </c>
      <c r="C20" s="2">
        <v>2025</v>
      </c>
      <c r="D20" s="2">
        <v>3.6999999999999999E-4</v>
      </c>
    </row>
    <row r="21" spans="1:4" ht="14.25" customHeight="1">
      <c r="A21" s="1">
        <v>19</v>
      </c>
      <c r="B21" s="2" t="s">
        <v>10</v>
      </c>
      <c r="C21" s="2">
        <v>2030</v>
      </c>
      <c r="D21" s="2">
        <v>3.6999999999999999E-4</v>
      </c>
    </row>
    <row r="22" spans="1:4" ht="14.25" customHeight="1">
      <c r="A22" s="1">
        <v>20</v>
      </c>
      <c r="B22" s="2" t="s">
        <v>10</v>
      </c>
      <c r="C22" s="2">
        <v>2035</v>
      </c>
      <c r="D22" s="2">
        <v>3.6999999999999999E-4</v>
      </c>
    </row>
    <row r="23" spans="1:4" ht="14.25" customHeight="1">
      <c r="A23" s="1">
        <v>21</v>
      </c>
      <c r="B23" s="2" t="s">
        <v>11</v>
      </c>
      <c r="C23" s="2">
        <v>2025</v>
      </c>
      <c r="D23" s="7">
        <v>7.6000000000000004E-4</v>
      </c>
    </row>
    <row r="24" spans="1:4" ht="14.25" customHeight="1">
      <c r="A24" s="1">
        <v>22</v>
      </c>
      <c r="B24" s="2" t="s">
        <v>11</v>
      </c>
      <c r="C24" s="2">
        <v>2030</v>
      </c>
      <c r="D24" s="7">
        <v>7.6000000000000004E-4</v>
      </c>
    </row>
    <row r="25" spans="1:4" ht="14.25" customHeight="1">
      <c r="A25" s="1">
        <v>23</v>
      </c>
      <c r="B25" s="2" t="s">
        <v>11</v>
      </c>
      <c r="C25" s="2">
        <v>2035</v>
      </c>
      <c r="D25" s="7">
        <v>7.6000000000000004E-4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/>
  </sheetViews>
  <sheetFormatPr defaultColWidth="14.453125" defaultRowHeight="15" customHeight="1"/>
  <cols>
    <col min="1" max="1" width="23.26953125" customWidth="1"/>
    <col min="2" max="26" width="8.7265625" customWidth="1"/>
  </cols>
  <sheetData>
    <row r="1" spans="1:13" ht="14.25" customHeight="1">
      <c r="A1" s="2" t="s">
        <v>4</v>
      </c>
      <c r="B1" s="2">
        <v>2025</v>
      </c>
      <c r="C1" s="2">
        <v>0</v>
      </c>
      <c r="D1" s="2">
        <v>60429.05</v>
      </c>
      <c r="E1" s="8">
        <f>PRODUCT(C1,D1)</f>
        <v>0</v>
      </c>
    </row>
    <row r="2" spans="1:13" ht="14.25" customHeight="1">
      <c r="A2" s="2" t="s">
        <v>4</v>
      </c>
      <c r="B2" s="2">
        <v>2030</v>
      </c>
      <c r="C2" s="2">
        <v>0</v>
      </c>
      <c r="D2" s="2">
        <v>92547.75</v>
      </c>
      <c r="E2" s="8">
        <f t="shared" ref="E2:E24" si="0">PRODUCT(C2:D2)</f>
        <v>0</v>
      </c>
    </row>
    <row r="3" spans="1:13" ht="14.25" customHeight="1">
      <c r="A3" s="2" t="s">
        <v>4</v>
      </c>
      <c r="B3" s="2">
        <v>2035</v>
      </c>
      <c r="C3" s="2">
        <v>0</v>
      </c>
      <c r="D3" s="2">
        <v>184305.21</v>
      </c>
      <c r="E3" s="8">
        <f t="shared" si="0"/>
        <v>0</v>
      </c>
    </row>
    <row r="4" spans="1:13" ht="14.25" customHeight="1">
      <c r="A4" s="2" t="s">
        <v>5</v>
      </c>
      <c r="B4" s="2">
        <v>2025</v>
      </c>
      <c r="C4" s="2">
        <v>0</v>
      </c>
      <c r="D4" s="2">
        <v>11707.13</v>
      </c>
      <c r="E4" s="8">
        <f t="shared" si="0"/>
        <v>0</v>
      </c>
    </row>
    <row r="5" spans="1:13" ht="14.25" customHeight="1">
      <c r="A5" s="2" t="s">
        <v>5</v>
      </c>
      <c r="B5" s="2">
        <v>2030</v>
      </c>
      <c r="C5" s="2">
        <v>0</v>
      </c>
      <c r="D5" s="2">
        <v>15214.42</v>
      </c>
      <c r="E5" s="8">
        <f t="shared" si="0"/>
        <v>0</v>
      </c>
    </row>
    <row r="6" spans="1:13" ht="14.25" customHeight="1">
      <c r="A6" s="2" t="s">
        <v>5</v>
      </c>
      <c r="B6" s="2">
        <v>2035</v>
      </c>
      <c r="C6" s="2">
        <v>0</v>
      </c>
      <c r="D6" s="2">
        <v>42161.81</v>
      </c>
      <c r="E6" s="8">
        <f t="shared" si="0"/>
        <v>0</v>
      </c>
      <c r="H6" s="8">
        <v>2025</v>
      </c>
      <c r="I6" s="8">
        <v>2030</v>
      </c>
      <c r="J6" s="8">
        <v>2035</v>
      </c>
    </row>
    <row r="7" spans="1:13" ht="14.25" customHeight="1">
      <c r="A7" s="2" t="s">
        <v>6</v>
      </c>
      <c r="B7" s="2">
        <v>2025</v>
      </c>
      <c r="C7" s="2">
        <v>0</v>
      </c>
      <c r="D7" s="2">
        <v>401733.6</v>
      </c>
      <c r="E7" s="8">
        <f t="shared" si="0"/>
        <v>0</v>
      </c>
      <c r="H7" s="8">
        <f>SUM(E13,E19,E22)</f>
        <v>35.185519899999996</v>
      </c>
      <c r="I7" s="8">
        <f>SUM(E14,E20)</f>
        <v>28.8853191</v>
      </c>
      <c r="J7" s="8">
        <f>SUM(E15,E21)</f>
        <v>0</v>
      </c>
      <c r="M7" s="2"/>
    </row>
    <row r="8" spans="1:13" ht="14.25" customHeight="1">
      <c r="A8" s="2" t="s">
        <v>6</v>
      </c>
      <c r="B8" s="2">
        <v>2030</v>
      </c>
      <c r="C8" s="2">
        <v>0</v>
      </c>
      <c r="D8" s="2">
        <v>443103.1</v>
      </c>
      <c r="E8" s="8">
        <f t="shared" si="0"/>
        <v>0</v>
      </c>
      <c r="M8" s="2"/>
    </row>
    <row r="9" spans="1:13" ht="14.25" customHeight="1">
      <c r="A9" s="2" t="s">
        <v>6</v>
      </c>
      <c r="B9" s="2">
        <v>2035</v>
      </c>
      <c r="C9" s="2">
        <v>0</v>
      </c>
      <c r="D9" s="2">
        <v>465887.5</v>
      </c>
      <c r="E9" s="8">
        <f t="shared" si="0"/>
        <v>0</v>
      </c>
      <c r="M9" s="2"/>
    </row>
    <row r="10" spans="1:13" ht="14.25" customHeight="1">
      <c r="A10" s="2" t="s">
        <v>7</v>
      </c>
      <c r="B10" s="2">
        <v>2025</v>
      </c>
      <c r="C10" s="2">
        <v>0</v>
      </c>
      <c r="D10" s="2">
        <v>78278.039999999994</v>
      </c>
      <c r="E10" s="8">
        <f t="shared" si="0"/>
        <v>0</v>
      </c>
      <c r="L10" s="2">
        <v>35.19</v>
      </c>
      <c r="M10" s="2"/>
    </row>
    <row r="11" spans="1:13" ht="14.25" customHeight="1">
      <c r="A11" s="2" t="s">
        <v>7</v>
      </c>
      <c r="B11" s="2">
        <v>2030</v>
      </c>
      <c r="C11" s="2">
        <v>0</v>
      </c>
      <c r="D11" s="2">
        <v>87724.81</v>
      </c>
      <c r="E11" s="8">
        <f t="shared" si="0"/>
        <v>0</v>
      </c>
      <c r="L11" s="2">
        <v>28.89</v>
      </c>
      <c r="M11" s="2"/>
    </row>
    <row r="12" spans="1:13" ht="14.25" customHeight="1">
      <c r="A12" s="2" t="s">
        <v>7</v>
      </c>
      <c r="B12" s="2">
        <v>2035</v>
      </c>
      <c r="C12" s="2">
        <v>0</v>
      </c>
      <c r="D12" s="2">
        <v>131692.29</v>
      </c>
      <c r="E12" s="8">
        <f t="shared" si="0"/>
        <v>0</v>
      </c>
      <c r="M12" s="2"/>
    </row>
    <row r="13" spans="1:13" ht="14.25" customHeight="1">
      <c r="A13" s="7" t="s">
        <v>8</v>
      </c>
      <c r="B13" s="2">
        <v>2025</v>
      </c>
      <c r="C13" s="2">
        <v>3.6999999999999999E-4</v>
      </c>
      <c r="D13" s="2">
        <v>87486.85</v>
      </c>
      <c r="E13" s="8">
        <f t="shared" si="0"/>
        <v>32.370134499999999</v>
      </c>
      <c r="M13" s="2"/>
    </row>
    <row r="14" spans="1:13" ht="14.25" customHeight="1">
      <c r="A14" s="7" t="s">
        <v>8</v>
      </c>
      <c r="B14" s="2">
        <v>2030</v>
      </c>
      <c r="C14" s="2">
        <v>3.6999999999999999E-4</v>
      </c>
      <c r="D14" s="2">
        <v>77098.86</v>
      </c>
      <c r="E14" s="8">
        <f t="shared" si="0"/>
        <v>28.526578199999999</v>
      </c>
      <c r="M14" s="2"/>
    </row>
    <row r="15" spans="1:13" ht="14.25" customHeight="1">
      <c r="A15" s="7" t="s">
        <v>8</v>
      </c>
      <c r="B15" s="2">
        <v>2035</v>
      </c>
      <c r="C15" s="2">
        <v>3.6999999999999999E-4</v>
      </c>
      <c r="D15" s="2">
        <v>0</v>
      </c>
      <c r="E15" s="8">
        <f t="shared" si="0"/>
        <v>0</v>
      </c>
      <c r="M15" s="2"/>
    </row>
    <row r="16" spans="1:13" ht="14.25" customHeight="1">
      <c r="A16" s="2" t="s">
        <v>9</v>
      </c>
      <c r="B16" s="2">
        <v>2025</v>
      </c>
      <c r="C16" s="2">
        <v>0</v>
      </c>
      <c r="D16" s="2">
        <v>8281.2000000000007</v>
      </c>
      <c r="E16" s="8">
        <f t="shared" si="0"/>
        <v>0</v>
      </c>
      <c r="M16" s="2"/>
    </row>
    <row r="17" spans="1:5" ht="14.25" customHeight="1">
      <c r="A17" s="2" t="s">
        <v>9</v>
      </c>
      <c r="B17" s="2">
        <v>2030</v>
      </c>
      <c r="C17" s="2">
        <v>0</v>
      </c>
      <c r="D17" s="2">
        <v>7526.04</v>
      </c>
      <c r="E17" s="8">
        <f t="shared" si="0"/>
        <v>0</v>
      </c>
    </row>
    <row r="18" spans="1:5" ht="14.25" customHeight="1">
      <c r="A18" s="2" t="s">
        <v>9</v>
      </c>
      <c r="B18" s="2">
        <v>2035</v>
      </c>
      <c r="C18" s="2">
        <v>0</v>
      </c>
      <c r="D18" s="2">
        <v>19716.07</v>
      </c>
      <c r="E18" s="8">
        <f t="shared" si="0"/>
        <v>0</v>
      </c>
    </row>
    <row r="19" spans="1:5" ht="14.25" customHeight="1">
      <c r="A19" s="2" t="s">
        <v>10</v>
      </c>
      <c r="B19" s="2">
        <v>2025</v>
      </c>
      <c r="C19" s="2">
        <v>3.6999999999999999E-4</v>
      </c>
      <c r="D19" s="2">
        <v>1355.5</v>
      </c>
      <c r="E19" s="8">
        <f t="shared" si="0"/>
        <v>0.50153499999999995</v>
      </c>
    </row>
    <row r="20" spans="1:5" ht="14.25" customHeight="1">
      <c r="A20" s="2" t="s">
        <v>10</v>
      </c>
      <c r="B20" s="2">
        <v>2030</v>
      </c>
      <c r="C20" s="2">
        <v>3.6999999999999999E-4</v>
      </c>
      <c r="D20" s="2">
        <v>969.57</v>
      </c>
      <c r="E20" s="8">
        <f t="shared" si="0"/>
        <v>0.35874090000000003</v>
      </c>
    </row>
    <row r="21" spans="1:5" ht="14.25" customHeight="1">
      <c r="A21" s="2" t="s">
        <v>10</v>
      </c>
      <c r="B21" s="2">
        <v>2035</v>
      </c>
      <c r="C21" s="2">
        <v>3.6999999999999999E-4</v>
      </c>
      <c r="D21" s="2">
        <v>0</v>
      </c>
      <c r="E21" s="8">
        <f t="shared" si="0"/>
        <v>0</v>
      </c>
    </row>
    <row r="22" spans="1:5" ht="14.25" customHeight="1">
      <c r="A22" s="2" t="s">
        <v>11</v>
      </c>
      <c r="B22" s="2">
        <v>2025</v>
      </c>
      <c r="C22" s="7">
        <v>7.6000000000000004E-4</v>
      </c>
      <c r="D22" s="2">
        <v>3044.54</v>
      </c>
      <c r="E22" s="8">
        <f t="shared" si="0"/>
        <v>2.3138504000000002</v>
      </c>
    </row>
    <row r="23" spans="1:5" ht="14.25" customHeight="1">
      <c r="A23" s="2" t="s">
        <v>11</v>
      </c>
      <c r="B23" s="2">
        <v>2030</v>
      </c>
      <c r="C23" s="7">
        <v>7.6000000000000004E-4</v>
      </c>
      <c r="D23" s="2">
        <v>0</v>
      </c>
      <c r="E23" s="8">
        <f t="shared" si="0"/>
        <v>0</v>
      </c>
    </row>
    <row r="24" spans="1:5" ht="14.25" customHeight="1">
      <c r="A24" s="2" t="s">
        <v>11</v>
      </c>
      <c r="B24" s="2">
        <v>2035</v>
      </c>
      <c r="C24" s="7">
        <v>7.6000000000000004E-4</v>
      </c>
      <c r="D24" s="2">
        <v>0</v>
      </c>
      <c r="E24" s="8">
        <f t="shared" si="0"/>
        <v>0</v>
      </c>
    </row>
    <row r="25" spans="1:5" ht="14.25" customHeight="1"/>
    <row r="26" spans="1:5" ht="14.25" customHeight="1"/>
    <row r="27" spans="1:5" ht="14.25" customHeight="1"/>
    <row r="28" spans="1:5" ht="14.25" customHeight="1"/>
    <row r="29" spans="1:5" ht="14.25" customHeight="1"/>
    <row r="30" spans="1:5" ht="14.25" customHeight="1"/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53125" defaultRowHeight="15" customHeight="1"/>
  <cols>
    <col min="1" max="1" width="8.7265625" customWidth="1"/>
    <col min="2" max="2" width="23.54296875" customWidth="1"/>
    <col min="3" max="3" width="8.7265625" customWidth="1"/>
    <col min="4" max="4" width="32.08984375" customWidth="1"/>
    <col min="7" max="25" width="8.7265625" customWidth="1"/>
  </cols>
  <sheetData>
    <row r="1" spans="1:9" ht="14.25" customHeight="1">
      <c r="B1" s="1" t="s">
        <v>3</v>
      </c>
      <c r="C1" s="1" t="s">
        <v>1</v>
      </c>
      <c r="D1" s="1" t="s">
        <v>23</v>
      </c>
    </row>
    <row r="2" spans="1:9" ht="14.25" customHeight="1">
      <c r="A2" s="1">
        <v>0</v>
      </c>
      <c r="B2" s="2" t="s">
        <v>4</v>
      </c>
      <c r="C2" s="2">
        <v>2025</v>
      </c>
      <c r="D2" s="2">
        <v>35.19</v>
      </c>
      <c r="E2" s="9"/>
      <c r="F2" s="2">
        <v>35.19</v>
      </c>
    </row>
    <row r="3" spans="1:9" ht="14.25" customHeight="1">
      <c r="A3" s="1">
        <v>1</v>
      </c>
      <c r="B3" s="2" t="s">
        <v>4</v>
      </c>
      <c r="C3" s="2">
        <v>2030</v>
      </c>
      <c r="D3" s="2">
        <v>28.89</v>
      </c>
      <c r="F3" s="2">
        <v>28.89</v>
      </c>
    </row>
    <row r="4" spans="1:9" ht="14.25" customHeight="1">
      <c r="A4" s="1">
        <v>2</v>
      </c>
      <c r="B4" s="2" t="s">
        <v>4</v>
      </c>
      <c r="C4" s="2">
        <v>2035</v>
      </c>
      <c r="D4" s="2">
        <v>2.0499999999999998</v>
      </c>
      <c r="F4" s="2">
        <v>0</v>
      </c>
    </row>
    <row r="5" spans="1:9" ht="14.25" customHeight="1">
      <c r="A5" s="1">
        <v>3</v>
      </c>
      <c r="B5" s="2" t="s">
        <v>5</v>
      </c>
      <c r="C5" s="2">
        <v>2025</v>
      </c>
      <c r="D5" s="2">
        <v>35.19</v>
      </c>
      <c r="F5" s="2">
        <v>35.19</v>
      </c>
    </row>
    <row r="6" spans="1:9" ht="14.25" customHeight="1">
      <c r="A6" s="1">
        <v>4</v>
      </c>
      <c r="B6" s="2" t="s">
        <v>5</v>
      </c>
      <c r="C6" s="2">
        <v>2030</v>
      </c>
      <c r="D6" s="2">
        <v>28.89</v>
      </c>
      <c r="F6" s="2">
        <v>28.89</v>
      </c>
    </row>
    <row r="7" spans="1:9" ht="14.25" customHeight="1">
      <c r="A7" s="1">
        <v>5</v>
      </c>
      <c r="B7" s="2" t="s">
        <v>5</v>
      </c>
      <c r="C7" s="2">
        <v>2035</v>
      </c>
      <c r="D7" s="2">
        <v>2.0499999999999998</v>
      </c>
      <c r="F7" s="2">
        <v>0</v>
      </c>
    </row>
    <row r="8" spans="1:9" ht="14.25" customHeight="1">
      <c r="A8" s="1">
        <v>6</v>
      </c>
      <c r="B8" s="2" t="s">
        <v>6</v>
      </c>
      <c r="C8" s="2">
        <v>2025</v>
      </c>
      <c r="D8" s="2">
        <v>35.19</v>
      </c>
      <c r="F8" s="2">
        <v>35.19</v>
      </c>
    </row>
    <row r="9" spans="1:9" ht="14.25" customHeight="1">
      <c r="A9" s="1">
        <v>7</v>
      </c>
      <c r="B9" s="2" t="s">
        <v>6</v>
      </c>
      <c r="C9" s="2">
        <v>2030</v>
      </c>
      <c r="D9" s="2">
        <v>28.89</v>
      </c>
      <c r="F9" s="2">
        <v>28.89</v>
      </c>
    </row>
    <row r="10" spans="1:9" ht="14.25" customHeight="1">
      <c r="A10" s="1">
        <v>8</v>
      </c>
      <c r="B10" s="2" t="s">
        <v>6</v>
      </c>
      <c r="C10" s="2">
        <v>2035</v>
      </c>
      <c r="D10" s="2">
        <v>2.0499999999999998</v>
      </c>
      <c r="F10" s="2">
        <v>0</v>
      </c>
    </row>
    <row r="11" spans="1:9" ht="14.25" customHeight="1">
      <c r="A11" s="1">
        <v>9</v>
      </c>
      <c r="B11" s="2" t="s">
        <v>7</v>
      </c>
      <c r="C11" s="2">
        <v>2025</v>
      </c>
      <c r="D11" s="2">
        <v>35.19</v>
      </c>
      <c r="F11" s="2">
        <v>35.19</v>
      </c>
    </row>
    <row r="12" spans="1:9" ht="14.25" customHeight="1">
      <c r="A12" s="1">
        <v>10</v>
      </c>
      <c r="B12" s="2" t="s">
        <v>7</v>
      </c>
      <c r="C12" s="2">
        <v>2030</v>
      </c>
      <c r="D12" s="2">
        <v>28.89</v>
      </c>
      <c r="F12" s="2">
        <v>28.89</v>
      </c>
    </row>
    <row r="13" spans="1:9" ht="14.25" customHeight="1">
      <c r="A13" s="1">
        <v>11</v>
      </c>
      <c r="B13" s="2" t="s">
        <v>7</v>
      </c>
      <c r="C13" s="2">
        <v>2035</v>
      </c>
      <c r="D13" s="2">
        <v>2.0499999999999998</v>
      </c>
      <c r="F13" s="2">
        <v>0</v>
      </c>
    </row>
    <row r="14" spans="1:9" ht="14.25" customHeight="1">
      <c r="A14" s="1">
        <v>12</v>
      </c>
      <c r="B14" s="7" t="s">
        <v>8</v>
      </c>
      <c r="C14" s="2">
        <v>2025</v>
      </c>
      <c r="D14" s="2">
        <v>35.19</v>
      </c>
      <c r="F14" s="2">
        <v>35.19</v>
      </c>
      <c r="I14" s="2">
        <v>43.2</v>
      </c>
    </row>
    <row r="15" spans="1:9" ht="14.25" customHeight="1">
      <c r="A15" s="1">
        <v>13</v>
      </c>
      <c r="B15" s="7" t="s">
        <v>8</v>
      </c>
      <c r="C15" s="2">
        <v>2030</v>
      </c>
      <c r="D15" s="2">
        <v>28.89</v>
      </c>
      <c r="F15" s="2">
        <v>28.89</v>
      </c>
      <c r="I15" s="2">
        <v>45.9</v>
      </c>
    </row>
    <row r="16" spans="1:9" ht="14.25" customHeight="1">
      <c r="A16" s="1">
        <v>14</v>
      </c>
      <c r="B16" s="7" t="s">
        <v>8</v>
      </c>
      <c r="C16" s="2">
        <v>2035</v>
      </c>
      <c r="D16" s="2">
        <v>2.0499999999999998</v>
      </c>
      <c r="F16" s="2">
        <v>0</v>
      </c>
      <c r="I16" s="2">
        <v>0</v>
      </c>
    </row>
    <row r="17" spans="1:9" ht="14.25" customHeight="1">
      <c r="A17" s="1">
        <v>15</v>
      </c>
      <c r="B17" s="2" t="s">
        <v>9</v>
      </c>
      <c r="C17" s="2">
        <v>2025</v>
      </c>
      <c r="D17" s="2">
        <v>35.19</v>
      </c>
      <c r="F17" s="2">
        <v>35.19</v>
      </c>
      <c r="I17" s="2">
        <v>0</v>
      </c>
    </row>
    <row r="18" spans="1:9" ht="14.25" customHeight="1">
      <c r="A18" s="1">
        <v>16</v>
      </c>
      <c r="B18" s="2" t="s">
        <v>9</v>
      </c>
      <c r="C18" s="2">
        <v>2030</v>
      </c>
      <c r="D18" s="2">
        <v>28.89</v>
      </c>
      <c r="F18" s="2">
        <v>28.89</v>
      </c>
      <c r="I18" s="2">
        <v>0</v>
      </c>
    </row>
    <row r="19" spans="1:9" ht="14.25" customHeight="1">
      <c r="A19" s="1">
        <v>17</v>
      </c>
      <c r="B19" s="2" t="s">
        <v>9</v>
      </c>
      <c r="C19" s="2">
        <v>2035</v>
      </c>
      <c r="D19" s="2">
        <v>2.0499999999999998</v>
      </c>
      <c r="F19" s="2">
        <v>0</v>
      </c>
      <c r="I19" s="2">
        <v>0</v>
      </c>
    </row>
    <row r="20" spans="1:9" ht="14.25" customHeight="1">
      <c r="A20" s="1">
        <v>18</v>
      </c>
      <c r="B20" s="2" t="s">
        <v>10</v>
      </c>
      <c r="C20" s="2">
        <v>2025</v>
      </c>
      <c r="D20" s="2">
        <v>35.19</v>
      </c>
      <c r="F20" s="2">
        <v>35.19</v>
      </c>
      <c r="I20" s="2">
        <v>43.2</v>
      </c>
    </row>
    <row r="21" spans="1:9" ht="14.25" customHeight="1">
      <c r="A21" s="1">
        <v>19</v>
      </c>
      <c r="B21" s="2" t="s">
        <v>10</v>
      </c>
      <c r="C21" s="2">
        <v>2030</v>
      </c>
      <c r="D21" s="2">
        <v>28.89</v>
      </c>
      <c r="F21" s="2">
        <v>28.89</v>
      </c>
      <c r="I21" s="2">
        <v>45.9</v>
      </c>
    </row>
    <row r="22" spans="1:9" ht="14.25" customHeight="1">
      <c r="A22" s="1">
        <v>20</v>
      </c>
      <c r="B22" s="2" t="s">
        <v>10</v>
      </c>
      <c r="C22" s="2">
        <v>2035</v>
      </c>
      <c r="D22" s="2">
        <v>2.0499999999999998</v>
      </c>
      <c r="F22" s="2">
        <v>0</v>
      </c>
      <c r="I22" s="2">
        <v>0</v>
      </c>
    </row>
    <row r="23" spans="1:9" ht="14.25" customHeight="1">
      <c r="A23" s="1">
        <v>21</v>
      </c>
      <c r="B23" s="2" t="s">
        <v>11</v>
      </c>
      <c r="C23" s="2">
        <v>2025</v>
      </c>
      <c r="D23" s="2">
        <v>35.19</v>
      </c>
      <c r="F23" s="2">
        <v>35.19</v>
      </c>
      <c r="I23" s="2">
        <v>43.2</v>
      </c>
    </row>
    <row r="24" spans="1:9" ht="14.25" customHeight="1">
      <c r="A24" s="1">
        <v>22</v>
      </c>
      <c r="B24" s="2" t="s">
        <v>11</v>
      </c>
      <c r="C24" s="2">
        <v>2030</v>
      </c>
      <c r="D24" s="2">
        <v>28.89</v>
      </c>
      <c r="F24" s="2">
        <v>28.89</v>
      </c>
      <c r="I24" s="2">
        <v>0</v>
      </c>
    </row>
    <row r="25" spans="1:9" ht="14.25" customHeight="1">
      <c r="A25" s="1">
        <v>23</v>
      </c>
      <c r="B25" s="2" t="s">
        <v>11</v>
      </c>
      <c r="C25" s="2">
        <v>2035</v>
      </c>
      <c r="D25" s="2">
        <v>2.0499999999999998</v>
      </c>
      <c r="F25" s="2">
        <v>0</v>
      </c>
      <c r="I25" s="2">
        <v>0</v>
      </c>
    </row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00"/>
  <sheetViews>
    <sheetView tabSelected="1" workbookViewId="0">
      <selection activeCell="C8" sqref="C8"/>
    </sheetView>
  </sheetViews>
  <sheetFormatPr defaultColWidth="14.453125" defaultRowHeight="15" customHeight="1"/>
  <cols>
    <col min="1" max="2" width="8.7265625" customWidth="1"/>
    <col min="3" max="3" width="26.36328125" customWidth="1"/>
    <col min="4" max="25" width="8.7265625" customWidth="1"/>
  </cols>
  <sheetData>
    <row r="1" spans="1:17" ht="14.25" customHeight="1">
      <c r="B1" s="1" t="s">
        <v>1</v>
      </c>
      <c r="C1" s="1" t="s">
        <v>24</v>
      </c>
      <c r="O1">
        <v>2025</v>
      </c>
      <c r="P1">
        <v>2030</v>
      </c>
      <c r="Q1">
        <v>2035</v>
      </c>
    </row>
    <row r="2" spans="1:17" ht="14.25" customHeight="1">
      <c r="A2" s="1">
        <v>0</v>
      </c>
      <c r="B2" s="2">
        <v>2025</v>
      </c>
      <c r="C2">
        <v>4518954</v>
      </c>
      <c r="E2" s="2">
        <v>5184</v>
      </c>
      <c r="H2" s="2">
        <v>2025</v>
      </c>
      <c r="I2" s="2">
        <v>2.1381700000000001</v>
      </c>
      <c r="K2" s="2">
        <v>60429.05</v>
      </c>
      <c r="M2">
        <f>K2*I2</f>
        <v>129207.58183850002</v>
      </c>
      <c r="O2">
        <f>SUM(M2,M5,M8,M11,M14,M17,M20,M23)</f>
        <v>4518953.9843224995</v>
      </c>
      <c r="P2">
        <f>SUM(M3,M6,M9,M12,M15,M18,M21,M24)</f>
        <v>5723355.7388013005</v>
      </c>
      <c r="Q2">
        <f>SUM(M4,M7,M10,M13,M16,M19,M22,M25)</f>
        <v>8266053.3487777011</v>
      </c>
    </row>
    <row r="3" spans="1:17" ht="14.25" customHeight="1">
      <c r="A3" s="1">
        <v>1</v>
      </c>
      <c r="B3" s="2">
        <v>2030</v>
      </c>
      <c r="C3">
        <v>5723356</v>
      </c>
      <c r="E3" s="2">
        <v>12960</v>
      </c>
      <c r="H3" s="2">
        <v>2030</v>
      </c>
      <c r="I3" s="2">
        <v>2.18093</v>
      </c>
      <c r="K3" s="2">
        <v>92547.75</v>
      </c>
      <c r="M3">
        <f>K3*I3</f>
        <v>201840.16440750001</v>
      </c>
    </row>
    <row r="4" spans="1:17" ht="14.25" customHeight="1">
      <c r="A4" s="1">
        <v>2</v>
      </c>
      <c r="B4" s="2">
        <v>2035</v>
      </c>
      <c r="C4">
        <v>8266053</v>
      </c>
      <c r="E4" s="2">
        <v>12960</v>
      </c>
      <c r="H4" s="2">
        <v>2035</v>
      </c>
      <c r="I4" s="2">
        <v>2.18093</v>
      </c>
      <c r="K4" s="2">
        <v>184305.21</v>
      </c>
      <c r="M4">
        <f>K4*I4</f>
        <v>401956.76164529996</v>
      </c>
    </row>
    <row r="5" spans="1:17" ht="14.25" customHeight="1">
      <c r="H5" s="2">
        <v>2025</v>
      </c>
      <c r="I5" s="2">
        <v>1.62425</v>
      </c>
      <c r="K5" s="2">
        <v>11707.13</v>
      </c>
      <c r="M5">
        <f t="shared" ref="M5:M25" si="0">K5*I5</f>
        <v>19015.305902499997</v>
      </c>
    </row>
    <row r="6" spans="1:17" ht="14.25" customHeight="1">
      <c r="E6" s="5">
        <v>39391004.090000004</v>
      </c>
      <c r="H6" s="2">
        <v>2030</v>
      </c>
      <c r="I6" s="2">
        <v>1.46183</v>
      </c>
      <c r="K6" s="2">
        <v>15214.42</v>
      </c>
      <c r="M6">
        <f t="shared" si="0"/>
        <v>22240.8955886</v>
      </c>
    </row>
    <row r="7" spans="1:17" ht="14.25" customHeight="1">
      <c r="E7" s="5">
        <v>47384536.229999997</v>
      </c>
      <c r="H7" s="2">
        <v>2035</v>
      </c>
      <c r="I7" s="2">
        <v>1.3156399999999999</v>
      </c>
      <c r="K7" s="2">
        <v>42161.81</v>
      </c>
      <c r="M7">
        <f t="shared" si="0"/>
        <v>55469.763708399994</v>
      </c>
    </row>
    <row r="8" spans="1:17" ht="14.25" customHeight="1">
      <c r="E8" s="5">
        <v>57434240.969999999</v>
      </c>
      <c r="H8" s="2">
        <v>2025</v>
      </c>
      <c r="I8" s="2">
        <v>7.7759999999999998</v>
      </c>
      <c r="K8" s="2">
        <v>401733.6</v>
      </c>
      <c r="M8">
        <f t="shared" si="0"/>
        <v>3123880.4735999997</v>
      </c>
    </row>
    <row r="9" spans="1:17" ht="14.25" customHeight="1">
      <c r="H9" s="2">
        <v>2030</v>
      </c>
      <c r="I9" s="2">
        <v>8.3980800000000002</v>
      </c>
      <c r="K9" s="2">
        <v>443103.1</v>
      </c>
      <c r="M9">
        <f t="shared" si="0"/>
        <v>3721215.282048</v>
      </c>
    </row>
    <row r="10" spans="1:17" ht="14.25" customHeight="1">
      <c r="H10" s="2">
        <v>2035</v>
      </c>
      <c r="I10" s="2">
        <v>9.0699299999999994</v>
      </c>
      <c r="K10" s="2">
        <v>465887.5</v>
      </c>
      <c r="M10">
        <f t="shared" si="0"/>
        <v>4225567.012875</v>
      </c>
    </row>
    <row r="11" spans="1:17" ht="14.25" customHeight="1">
      <c r="H11" s="2">
        <v>2025</v>
      </c>
      <c r="I11" s="2">
        <v>12.8592</v>
      </c>
      <c r="K11" s="2">
        <v>78278.039999999994</v>
      </c>
      <c r="M11">
        <f t="shared" si="0"/>
        <v>1006592.9719679998</v>
      </c>
    </row>
    <row r="12" spans="1:17" ht="14.25" customHeight="1">
      <c r="H12" s="2">
        <v>2030</v>
      </c>
      <c r="I12" s="2">
        <v>18.13147</v>
      </c>
      <c r="K12" s="2">
        <v>87724.81</v>
      </c>
      <c r="M12">
        <f t="shared" si="0"/>
        <v>1590579.7607706999</v>
      </c>
    </row>
    <row r="13" spans="1:17" ht="14.25" customHeight="1">
      <c r="H13" s="2">
        <v>2035</v>
      </c>
      <c r="I13" s="2">
        <v>25.565380000000001</v>
      </c>
      <c r="K13" s="2">
        <v>131692.29</v>
      </c>
      <c r="M13">
        <f t="shared" si="0"/>
        <v>3366763.4369202005</v>
      </c>
    </row>
    <row r="14" spans="1:17" ht="14.25" customHeight="1">
      <c r="H14" s="2">
        <v>2025</v>
      </c>
      <c r="I14" s="2">
        <v>1.4924500000000001</v>
      </c>
      <c r="K14" s="2">
        <v>87486.85</v>
      </c>
      <c r="M14">
        <f t="shared" si="0"/>
        <v>130569.74928250001</v>
      </c>
    </row>
    <row r="15" spans="1:17" ht="14.25" customHeight="1">
      <c r="H15" s="2">
        <v>2030</v>
      </c>
      <c r="I15" s="2">
        <v>1.4178299999999999</v>
      </c>
      <c r="K15" s="2">
        <v>77098.86</v>
      </c>
      <c r="M15">
        <f t="shared" si="0"/>
        <v>109313.07667379999</v>
      </c>
    </row>
    <row r="16" spans="1:17" ht="14.25" customHeight="1">
      <c r="H16" s="2">
        <v>2035</v>
      </c>
      <c r="I16" s="2">
        <v>1.34694</v>
      </c>
      <c r="K16" s="5">
        <v>41866.65</v>
      </c>
      <c r="M16">
        <f t="shared" si="0"/>
        <v>56391.865551000003</v>
      </c>
    </row>
    <row r="17" spans="8:13" ht="14.25" customHeight="1">
      <c r="H17" s="2">
        <v>2025</v>
      </c>
      <c r="I17" s="2">
        <v>11.59488</v>
      </c>
      <c r="K17" s="2">
        <v>8281.2000000000007</v>
      </c>
      <c r="M17">
        <f t="shared" si="0"/>
        <v>96019.520256000003</v>
      </c>
    </row>
    <row r="18" spans="8:13" ht="14.25" customHeight="1">
      <c r="H18" s="2">
        <v>2030</v>
      </c>
      <c r="I18" s="2">
        <v>10.20349</v>
      </c>
      <c r="K18" s="2">
        <v>7526.04</v>
      </c>
      <c r="M18">
        <f t="shared" si="0"/>
        <v>76791.873879599996</v>
      </c>
    </row>
    <row r="19" spans="8:13" ht="14.25" customHeight="1">
      <c r="H19" s="2">
        <v>2035</v>
      </c>
      <c r="I19" s="2">
        <v>8.0607600000000001</v>
      </c>
      <c r="K19" s="2">
        <v>19716.07</v>
      </c>
      <c r="M19">
        <f t="shared" si="0"/>
        <v>158926.5084132</v>
      </c>
    </row>
    <row r="20" spans="8:13" ht="14.25" customHeight="1">
      <c r="H20" s="2">
        <v>2025</v>
      </c>
      <c r="I20" s="2">
        <v>1.4924500000000001</v>
      </c>
      <c r="K20" s="2">
        <v>1355.5</v>
      </c>
      <c r="M20">
        <f t="shared" si="0"/>
        <v>2023.015975</v>
      </c>
    </row>
    <row r="21" spans="8:13" ht="14.25" customHeight="1">
      <c r="H21" s="2">
        <v>2030</v>
      </c>
      <c r="I21" s="2">
        <v>1.4178299999999999</v>
      </c>
      <c r="K21" s="2">
        <v>969.57</v>
      </c>
      <c r="M21">
        <f t="shared" si="0"/>
        <v>1374.6854331</v>
      </c>
    </row>
    <row r="22" spans="8:13" ht="14.25" customHeight="1">
      <c r="H22" s="2">
        <v>2035</v>
      </c>
      <c r="I22" s="2">
        <v>1.34694</v>
      </c>
      <c r="K22" s="5">
        <v>726.09</v>
      </c>
      <c r="M22">
        <f t="shared" si="0"/>
        <v>977.99966460000007</v>
      </c>
    </row>
    <row r="23" spans="8:13" ht="14.25" customHeight="1">
      <c r="H23" s="2">
        <v>2025</v>
      </c>
      <c r="I23" s="2">
        <v>3.8250000000000002</v>
      </c>
      <c r="K23" s="2">
        <v>3044.54</v>
      </c>
      <c r="M23">
        <f t="shared" si="0"/>
        <v>11645.3655</v>
      </c>
    </row>
    <row r="24" spans="8:13" ht="14.25" customHeight="1">
      <c r="H24" s="2">
        <v>2030</v>
      </c>
      <c r="I24" s="2">
        <v>3.8250000000000002</v>
      </c>
      <c r="K24" s="2">
        <v>0</v>
      </c>
      <c r="M24">
        <f t="shared" si="0"/>
        <v>0</v>
      </c>
    </row>
    <row r="25" spans="8:13" ht="14.25" customHeight="1">
      <c r="H25" s="2">
        <v>2035</v>
      </c>
      <c r="I25" s="2">
        <v>3.8250000000000002</v>
      </c>
      <c r="K25" s="2">
        <v>0</v>
      </c>
      <c r="M25">
        <f t="shared" si="0"/>
        <v>0</v>
      </c>
    </row>
    <row r="26" spans="8:13" ht="14.25" customHeight="1"/>
    <row r="27" spans="8:13" ht="14.25" customHeight="1"/>
    <row r="28" spans="8:13" ht="14.25" customHeight="1"/>
    <row r="29" spans="8:13" ht="14.25" customHeight="1"/>
    <row r="30" spans="8:13" ht="14.25" customHeight="1"/>
    <row r="31" spans="8:13" ht="14.25" customHeight="1"/>
    <row r="32" spans="8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/>
  </sheetViews>
  <sheetFormatPr defaultColWidth="14.453125" defaultRowHeight="15" customHeight="1"/>
  <cols>
    <col min="1" max="3" width="8.7265625" customWidth="1"/>
    <col min="4" max="4" width="27.08984375" customWidth="1"/>
    <col min="5" max="5" width="28.08984375" customWidth="1"/>
    <col min="6" max="26" width="8.7265625" customWidth="1"/>
  </cols>
  <sheetData>
    <row r="1" spans="1:8" ht="14.25" customHeight="1">
      <c r="B1" s="1" t="s">
        <v>3</v>
      </c>
      <c r="C1" s="1" t="s">
        <v>1</v>
      </c>
      <c r="D1" s="1" t="s">
        <v>25</v>
      </c>
      <c r="E1" s="1" t="s">
        <v>26</v>
      </c>
    </row>
    <row r="2" spans="1:8" ht="14.25" customHeight="1">
      <c r="A2" s="1">
        <v>0</v>
      </c>
      <c r="B2" s="2" t="s">
        <v>4</v>
      </c>
      <c r="C2" s="2">
        <v>2025</v>
      </c>
      <c r="D2" s="2">
        <f t="shared" ref="D2:D25" si="0">H2*1.05</f>
        <v>36.9495</v>
      </c>
      <c r="E2" s="8">
        <f t="shared" ref="E2:E25" si="1">H2*-1.05</f>
        <v>-36.9495</v>
      </c>
      <c r="H2" s="2">
        <v>35.19</v>
      </c>
    </row>
    <row r="3" spans="1:8" ht="14.25" customHeight="1">
      <c r="A3" s="1">
        <v>1</v>
      </c>
      <c r="B3" s="2" t="s">
        <v>4</v>
      </c>
      <c r="C3" s="2">
        <v>2030</v>
      </c>
      <c r="D3" s="2">
        <f t="shared" si="0"/>
        <v>30.334500000000002</v>
      </c>
      <c r="E3" s="8">
        <f t="shared" si="1"/>
        <v>-30.334500000000002</v>
      </c>
      <c r="H3" s="2">
        <v>28.89</v>
      </c>
    </row>
    <row r="4" spans="1:8" ht="14.25" customHeight="1">
      <c r="A4" s="1">
        <v>2</v>
      </c>
      <c r="B4" s="2" t="s">
        <v>4</v>
      </c>
      <c r="C4" s="2">
        <v>2035</v>
      </c>
      <c r="D4" s="2">
        <f t="shared" si="0"/>
        <v>2.1524999999999999</v>
      </c>
      <c r="E4" s="8">
        <f t="shared" si="1"/>
        <v>-2.1524999999999999</v>
      </c>
      <c r="H4" s="2">
        <v>2.0499999999999998</v>
      </c>
    </row>
    <row r="5" spans="1:8" ht="14.25" customHeight="1">
      <c r="A5" s="1">
        <v>3</v>
      </c>
      <c r="B5" s="2" t="s">
        <v>5</v>
      </c>
      <c r="C5" s="2">
        <v>2025</v>
      </c>
      <c r="D5" s="2">
        <f t="shared" si="0"/>
        <v>36.9495</v>
      </c>
      <c r="E5" s="8">
        <f t="shared" si="1"/>
        <v>-36.9495</v>
      </c>
      <c r="H5" s="2">
        <v>35.19</v>
      </c>
    </row>
    <row r="6" spans="1:8" ht="14.25" customHeight="1">
      <c r="A6" s="1">
        <v>4</v>
      </c>
      <c r="B6" s="2" t="s">
        <v>5</v>
      </c>
      <c r="C6" s="2">
        <v>2030</v>
      </c>
      <c r="D6" s="2">
        <f t="shared" si="0"/>
        <v>30.334500000000002</v>
      </c>
      <c r="E6" s="8">
        <f t="shared" si="1"/>
        <v>-30.334500000000002</v>
      </c>
      <c r="H6" s="2">
        <v>28.89</v>
      </c>
    </row>
    <row r="7" spans="1:8" ht="14.25" customHeight="1">
      <c r="A7" s="1">
        <v>5</v>
      </c>
      <c r="B7" s="2" t="s">
        <v>5</v>
      </c>
      <c r="C7" s="2">
        <v>2035</v>
      </c>
      <c r="D7" s="2">
        <f t="shared" si="0"/>
        <v>2.1524999999999999</v>
      </c>
      <c r="E7" s="8">
        <f t="shared" si="1"/>
        <v>-2.1524999999999999</v>
      </c>
      <c r="H7" s="2">
        <v>2.0499999999999998</v>
      </c>
    </row>
    <row r="8" spans="1:8" ht="14.25" customHeight="1">
      <c r="A8" s="1">
        <v>6</v>
      </c>
      <c r="B8" s="2" t="s">
        <v>6</v>
      </c>
      <c r="C8" s="2">
        <v>2025</v>
      </c>
      <c r="D8" s="2">
        <f t="shared" si="0"/>
        <v>36.9495</v>
      </c>
      <c r="E8" s="8">
        <f t="shared" si="1"/>
        <v>-36.9495</v>
      </c>
      <c r="H8" s="2">
        <v>35.19</v>
      </c>
    </row>
    <row r="9" spans="1:8" ht="14.25" customHeight="1">
      <c r="A9" s="1">
        <v>7</v>
      </c>
      <c r="B9" s="2" t="s">
        <v>6</v>
      </c>
      <c r="C9" s="2">
        <v>2030</v>
      </c>
      <c r="D9" s="2">
        <f t="shared" si="0"/>
        <v>30.334500000000002</v>
      </c>
      <c r="E9" s="8">
        <f t="shared" si="1"/>
        <v>-30.334500000000002</v>
      </c>
      <c r="H9" s="2">
        <v>28.89</v>
      </c>
    </row>
    <row r="10" spans="1:8" ht="14.25" customHeight="1">
      <c r="A10" s="1">
        <v>8</v>
      </c>
      <c r="B10" s="2" t="s">
        <v>6</v>
      </c>
      <c r="C10" s="2">
        <v>2035</v>
      </c>
      <c r="D10" s="2">
        <f t="shared" si="0"/>
        <v>2.1524999999999999</v>
      </c>
      <c r="E10" s="8">
        <f t="shared" si="1"/>
        <v>-2.1524999999999999</v>
      </c>
      <c r="H10" s="2">
        <v>2.0499999999999998</v>
      </c>
    </row>
    <row r="11" spans="1:8" ht="14.25" customHeight="1">
      <c r="A11" s="1">
        <v>9</v>
      </c>
      <c r="B11" s="2" t="s">
        <v>7</v>
      </c>
      <c r="C11" s="2">
        <v>2025</v>
      </c>
      <c r="D11" s="2">
        <f t="shared" si="0"/>
        <v>36.9495</v>
      </c>
      <c r="E11" s="8">
        <f t="shared" si="1"/>
        <v>-36.9495</v>
      </c>
      <c r="H11" s="2">
        <v>35.19</v>
      </c>
    </row>
    <row r="12" spans="1:8" ht="14.25" customHeight="1">
      <c r="A12" s="1">
        <v>10</v>
      </c>
      <c r="B12" s="2" t="s">
        <v>7</v>
      </c>
      <c r="C12" s="2">
        <v>2030</v>
      </c>
      <c r="D12" s="2">
        <f t="shared" si="0"/>
        <v>30.334500000000002</v>
      </c>
      <c r="E12" s="8">
        <f t="shared" si="1"/>
        <v>-30.334500000000002</v>
      </c>
      <c r="H12" s="2">
        <v>28.89</v>
      </c>
    </row>
    <row r="13" spans="1:8" ht="14.25" customHeight="1">
      <c r="A13" s="1">
        <v>11</v>
      </c>
      <c r="B13" s="2" t="s">
        <v>7</v>
      </c>
      <c r="C13" s="2">
        <v>2035</v>
      </c>
      <c r="D13" s="2">
        <f t="shared" si="0"/>
        <v>2.1524999999999999</v>
      </c>
      <c r="E13" s="8">
        <f t="shared" si="1"/>
        <v>-2.1524999999999999</v>
      </c>
      <c r="H13" s="2">
        <v>2.0499999999999998</v>
      </c>
    </row>
    <row r="14" spans="1:8" ht="14.25" customHeight="1">
      <c r="A14" s="1">
        <v>12</v>
      </c>
      <c r="B14" s="7" t="s">
        <v>8</v>
      </c>
      <c r="C14" s="2">
        <v>2025</v>
      </c>
      <c r="D14" s="2">
        <f t="shared" si="0"/>
        <v>36.9495</v>
      </c>
      <c r="E14" s="8">
        <f t="shared" si="1"/>
        <v>-36.9495</v>
      </c>
      <c r="H14" s="2">
        <v>35.19</v>
      </c>
    </row>
    <row r="15" spans="1:8" ht="14.25" customHeight="1">
      <c r="A15" s="1">
        <v>13</v>
      </c>
      <c r="B15" s="7" t="s">
        <v>8</v>
      </c>
      <c r="C15" s="2">
        <v>2030</v>
      </c>
      <c r="D15" s="2">
        <f t="shared" si="0"/>
        <v>30.334500000000002</v>
      </c>
      <c r="E15" s="8">
        <f t="shared" si="1"/>
        <v>-30.334500000000002</v>
      </c>
      <c r="H15" s="2">
        <v>28.89</v>
      </c>
    </row>
    <row r="16" spans="1:8" ht="14.25" customHeight="1">
      <c r="A16" s="1">
        <v>14</v>
      </c>
      <c r="B16" s="7" t="s">
        <v>8</v>
      </c>
      <c r="C16" s="2">
        <v>2035</v>
      </c>
      <c r="D16" s="2">
        <f t="shared" si="0"/>
        <v>2.1524999999999999</v>
      </c>
      <c r="E16" s="8">
        <f t="shared" si="1"/>
        <v>-2.1524999999999999</v>
      </c>
      <c r="H16" s="2">
        <v>2.0499999999999998</v>
      </c>
    </row>
    <row r="17" spans="1:8" ht="14.25" customHeight="1">
      <c r="A17" s="1">
        <v>15</v>
      </c>
      <c r="B17" s="2" t="s">
        <v>9</v>
      </c>
      <c r="C17" s="2">
        <v>2025</v>
      </c>
      <c r="D17" s="2">
        <f t="shared" si="0"/>
        <v>36.9495</v>
      </c>
      <c r="E17" s="8">
        <f t="shared" si="1"/>
        <v>-36.9495</v>
      </c>
      <c r="H17" s="2">
        <v>35.19</v>
      </c>
    </row>
    <row r="18" spans="1:8" ht="14.25" customHeight="1">
      <c r="A18" s="1">
        <v>16</v>
      </c>
      <c r="B18" s="2" t="s">
        <v>9</v>
      </c>
      <c r="C18" s="2">
        <v>2030</v>
      </c>
      <c r="D18" s="2">
        <f t="shared" si="0"/>
        <v>30.334500000000002</v>
      </c>
      <c r="E18" s="8">
        <f t="shared" si="1"/>
        <v>-30.334500000000002</v>
      </c>
      <c r="H18" s="2">
        <v>28.89</v>
      </c>
    </row>
    <row r="19" spans="1:8" ht="14.25" customHeight="1">
      <c r="A19" s="1">
        <v>17</v>
      </c>
      <c r="B19" s="2" t="s">
        <v>9</v>
      </c>
      <c r="C19" s="2">
        <v>2035</v>
      </c>
      <c r="D19" s="2">
        <f t="shared" si="0"/>
        <v>2.1524999999999999</v>
      </c>
      <c r="E19" s="8">
        <f t="shared" si="1"/>
        <v>-2.1524999999999999</v>
      </c>
      <c r="H19" s="2">
        <v>2.0499999999999998</v>
      </c>
    </row>
    <row r="20" spans="1:8" ht="14.25" customHeight="1">
      <c r="A20" s="1">
        <v>18</v>
      </c>
      <c r="B20" s="2" t="s">
        <v>10</v>
      </c>
      <c r="C20" s="2">
        <v>2025</v>
      </c>
      <c r="D20" s="2">
        <f t="shared" si="0"/>
        <v>36.9495</v>
      </c>
      <c r="E20" s="8">
        <f t="shared" si="1"/>
        <v>-36.9495</v>
      </c>
      <c r="H20" s="2">
        <v>35.19</v>
      </c>
    </row>
    <row r="21" spans="1:8" ht="14.25" customHeight="1">
      <c r="A21" s="1">
        <v>19</v>
      </c>
      <c r="B21" s="2" t="s">
        <v>10</v>
      </c>
      <c r="C21" s="2">
        <v>2030</v>
      </c>
      <c r="D21" s="2">
        <f t="shared" si="0"/>
        <v>30.334500000000002</v>
      </c>
      <c r="E21" s="8">
        <f t="shared" si="1"/>
        <v>-30.334500000000002</v>
      </c>
      <c r="H21" s="2">
        <v>28.89</v>
      </c>
    </row>
    <row r="22" spans="1:8" ht="14.25" customHeight="1">
      <c r="A22" s="1">
        <v>20</v>
      </c>
      <c r="B22" s="2" t="s">
        <v>10</v>
      </c>
      <c r="C22" s="2">
        <v>2035</v>
      </c>
      <c r="D22" s="2">
        <f t="shared" si="0"/>
        <v>2.1524999999999999</v>
      </c>
      <c r="E22" s="8">
        <f t="shared" si="1"/>
        <v>-2.1524999999999999</v>
      </c>
      <c r="H22" s="2">
        <v>2.0499999999999998</v>
      </c>
    </row>
    <row r="23" spans="1:8" ht="14.25" customHeight="1">
      <c r="A23" s="1">
        <v>21</v>
      </c>
      <c r="B23" s="2" t="s">
        <v>11</v>
      </c>
      <c r="C23" s="2">
        <v>2025</v>
      </c>
      <c r="D23" s="2">
        <f t="shared" si="0"/>
        <v>36.9495</v>
      </c>
      <c r="E23" s="8">
        <f t="shared" si="1"/>
        <v>-36.9495</v>
      </c>
      <c r="H23" s="2">
        <v>35.19</v>
      </c>
    </row>
    <row r="24" spans="1:8" ht="14.25" customHeight="1">
      <c r="A24" s="1">
        <v>22</v>
      </c>
      <c r="B24" s="2" t="s">
        <v>11</v>
      </c>
      <c r="C24" s="2">
        <v>2030</v>
      </c>
      <c r="D24" s="2">
        <f t="shared" si="0"/>
        <v>30.334500000000002</v>
      </c>
      <c r="E24" s="8">
        <f t="shared" si="1"/>
        <v>-30.334500000000002</v>
      </c>
      <c r="H24" s="2">
        <v>28.89</v>
      </c>
    </row>
    <row r="25" spans="1:8" ht="14.25" customHeight="1">
      <c r="A25" s="1">
        <v>23</v>
      </c>
      <c r="B25" s="2" t="s">
        <v>11</v>
      </c>
      <c r="C25" s="2">
        <v>2035</v>
      </c>
      <c r="D25" s="2">
        <f t="shared" si="0"/>
        <v>2.1524999999999999</v>
      </c>
      <c r="E25" s="8">
        <f t="shared" si="1"/>
        <v>-2.1524999999999999</v>
      </c>
      <c r="H25" s="2">
        <v>2.0499999999999998</v>
      </c>
    </row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Electricity Demand</vt:lpstr>
      <vt:lpstr>Generation Output Targets</vt:lpstr>
      <vt:lpstr>Generation Capacity Targets</vt:lpstr>
      <vt:lpstr>Cost</vt:lpstr>
      <vt:lpstr>Emissions Factor</vt:lpstr>
      <vt:lpstr>Sheet1</vt:lpstr>
      <vt:lpstr>Emissions Cap</vt:lpstr>
      <vt:lpstr>Capital Expenditure Budget</vt:lpstr>
      <vt:lpstr>Dev_E</vt:lpstr>
      <vt:lpstr>Dev_G</vt:lpstr>
      <vt:lpstr>Dev_C</vt:lpstr>
      <vt:lpstr>Dev_Q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Aasna S</dc:creator>
  <cp:lastModifiedBy>Aasna S</cp:lastModifiedBy>
  <dcterms:created xsi:type="dcterms:W3CDTF">2023-11-12T20:49:01Z</dcterms:created>
  <dcterms:modified xsi:type="dcterms:W3CDTF">2023-11-19T00:41:31Z</dcterms:modified>
</cp:coreProperties>
</file>