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6800" activeTab="6"/>
  </bookViews>
  <sheets>
    <sheet name="Dataset" sheetId="1" r:id="rId1"/>
    <sheet name="Sales by region" sheetId="2" r:id="rId2"/>
    <sheet name="Sales vs Time" sheetId="4" r:id="rId3"/>
    <sheet name="Total sales" sheetId="10" r:id="rId4"/>
    <sheet name="Top 5" sheetId="12" r:id="rId5"/>
    <sheet name="High profit" sheetId="15" r:id="rId6"/>
    <sheet name="Dashboard" sheetId="20" r:id="rId7"/>
  </sheets>
  <calcPr calcId="191029"/>
  <pivotCaches>
    <pivotCache cacheId="0" r:id="rId8"/>
    <pivotCache cacheId="1" r:id="rId9"/>
    <pivotCache cacheId="2" r:id="rId10"/>
    <pivotCache cacheId="3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<sst xmlns="http://schemas.openxmlformats.org/spreadsheetml/2006/main" count="1052" uniqueCount="191">
  <si>
    <t>Date</t>
  </si>
  <si>
    <t>Month</t>
  </si>
  <si>
    <t>Year</t>
  </si>
  <si>
    <t>Region</t>
  </si>
  <si>
    <t>Category</t>
  </si>
  <si>
    <t>Product</t>
  </si>
  <si>
    <t>Sales</t>
  </si>
  <si>
    <t>Quantity</t>
  </si>
  <si>
    <t>Discount</t>
  </si>
  <si>
    <t>Profit</t>
  </si>
  <si>
    <t>Total sales</t>
  </si>
  <si>
    <t>2023-06-22</t>
  </si>
  <si>
    <t>West</t>
  </si>
  <si>
    <t>Furniture</t>
  </si>
  <si>
    <t>Bookshelf</t>
  </si>
  <si>
    <t>2023-05-20</t>
  </si>
  <si>
    <t>North</t>
  </si>
  <si>
    <t>Clothing</t>
  </si>
  <si>
    <t>Trousers</t>
  </si>
  <si>
    <t>2023-06-02</t>
  </si>
  <si>
    <t>2023-02-14</t>
  </si>
  <si>
    <t>Sofa</t>
  </si>
  <si>
    <t>2023-05-16</t>
  </si>
  <si>
    <t>East</t>
  </si>
  <si>
    <t>Groceries</t>
  </si>
  <si>
    <t>Eggs</t>
  </si>
  <si>
    <t>2023-09-03</t>
  </si>
  <si>
    <t>2023-01-21</t>
  </si>
  <si>
    <t>Dress</t>
  </si>
  <si>
    <t>2023-02-05</t>
  </si>
  <si>
    <t>Electronics</t>
  </si>
  <si>
    <t>Smartphone</t>
  </si>
  <si>
    <t>2023-12-23</t>
  </si>
  <si>
    <t>Table</t>
  </si>
  <si>
    <t>2023-08-14</t>
  </si>
  <si>
    <t>Shirt</t>
  </si>
  <si>
    <t>2023-11-28</t>
  </si>
  <si>
    <t>South</t>
  </si>
  <si>
    <t>2023-06-11</t>
  </si>
  <si>
    <t>2023-08-01</t>
  </si>
  <si>
    <t>Tablet</t>
  </si>
  <si>
    <t>2023-10-12</t>
  </si>
  <si>
    <t>Bread</t>
  </si>
  <si>
    <t>2023-11-11</t>
  </si>
  <si>
    <t>Jacket</t>
  </si>
  <si>
    <t>2023-05-26</t>
  </si>
  <si>
    <t>2023-04-30</t>
  </si>
  <si>
    <t>2023-05-08</t>
  </si>
  <si>
    <t>Rice</t>
  </si>
  <si>
    <t>2023-04-11</t>
  </si>
  <si>
    <t>2023-08-15</t>
  </si>
  <si>
    <t>2023-05-12</t>
  </si>
  <si>
    <t>2023-03-17</t>
  </si>
  <si>
    <t>2023-01-06</t>
  </si>
  <si>
    <t>2023-03-02</t>
  </si>
  <si>
    <t>2023-06-30</t>
  </si>
  <si>
    <t>2023-09-20</t>
  </si>
  <si>
    <t>2023-12-31</t>
  </si>
  <si>
    <t>2023-11-19</t>
  </si>
  <si>
    <t>Chair</t>
  </si>
  <si>
    <t>2023-10-06</t>
  </si>
  <si>
    <t>2023-02-22</t>
  </si>
  <si>
    <t>2023-08-19</t>
  </si>
  <si>
    <t>2023-04-03</t>
  </si>
  <si>
    <t>2023-01-23</t>
  </si>
  <si>
    <t>2023-07-02</t>
  </si>
  <si>
    <t>Milk</t>
  </si>
  <si>
    <t>2023-06-21</t>
  </si>
  <si>
    <t>2023-07-26</t>
  </si>
  <si>
    <t>2023-10-27</t>
  </si>
  <si>
    <t>2023-05-15</t>
  </si>
  <si>
    <t>Headphones</t>
  </si>
  <si>
    <t>2023-01-03</t>
  </si>
  <si>
    <t>Laptop</t>
  </si>
  <si>
    <t>2023-10-15</t>
  </si>
  <si>
    <t>2023-08-09</t>
  </si>
  <si>
    <t>2023-04-10</t>
  </si>
  <si>
    <t>2023-07-08</t>
  </si>
  <si>
    <t>2023-02-01</t>
  </si>
  <si>
    <t>2023-02-16</t>
  </si>
  <si>
    <t>2023-08-27</t>
  </si>
  <si>
    <t>2023-12-29</t>
  </si>
  <si>
    <t>2023-08-06</t>
  </si>
  <si>
    <t>2023-06-09</t>
  </si>
  <si>
    <t>2023-06-04</t>
  </si>
  <si>
    <t>2023-07-07</t>
  </si>
  <si>
    <t>2023-03-12</t>
  </si>
  <si>
    <t>2023-01-01</t>
  </si>
  <si>
    <t>2023-10-16</t>
  </si>
  <si>
    <t>2023-06-17</t>
  </si>
  <si>
    <t>2023-02-15</t>
  </si>
  <si>
    <t>2023-12-16</t>
  </si>
  <si>
    <t>2023-07-14</t>
  </si>
  <si>
    <t>2023-05-24</t>
  </si>
  <si>
    <t>2023-12-19</t>
  </si>
  <si>
    <t>2023-03-11</t>
  </si>
  <si>
    <t>2023-12-15</t>
  </si>
  <si>
    <t>2023-07-28</t>
  </si>
  <si>
    <t>2023-09-07</t>
  </si>
  <si>
    <t>2023-04-21</t>
  </si>
  <si>
    <t>2023-09-04</t>
  </si>
  <si>
    <t>2023-12-28</t>
  </si>
  <si>
    <t>2023-03-03</t>
  </si>
  <si>
    <t>2023-02-13</t>
  </si>
  <si>
    <t>2023-07-21</t>
  </si>
  <si>
    <t>2023-06-06</t>
  </si>
  <si>
    <t>2023-02-04</t>
  </si>
  <si>
    <t>2023-12-27</t>
  </si>
  <si>
    <t>2023-02-25</t>
  </si>
  <si>
    <t>2023-01-02</t>
  </si>
  <si>
    <t>2023-03-05</t>
  </si>
  <si>
    <t>2023-11-10</t>
  </si>
  <si>
    <t>2023-07-10</t>
  </si>
  <si>
    <t>2023-06-19</t>
  </si>
  <si>
    <t>2023-04-12</t>
  </si>
  <si>
    <t>2023-01-22</t>
  </si>
  <si>
    <t>2023-05-23</t>
  </si>
  <si>
    <t>2023-10-05</t>
  </si>
  <si>
    <t>2023-07-27</t>
  </si>
  <si>
    <t>2023-06-18</t>
  </si>
  <si>
    <t>2023-08-03</t>
  </si>
  <si>
    <t>2023-11-15</t>
  </si>
  <si>
    <t>2023-11-13</t>
  </si>
  <si>
    <t>2023-10-14</t>
  </si>
  <si>
    <t>2023-05-10</t>
  </si>
  <si>
    <t>2023-06-27</t>
  </si>
  <si>
    <t>2023-01-08</t>
  </si>
  <si>
    <t>2023-04-14</t>
  </si>
  <si>
    <t>2023-10-24</t>
  </si>
  <si>
    <t>2023-02-09</t>
  </si>
  <si>
    <t>2023-09-26</t>
  </si>
  <si>
    <t>2023-07-13</t>
  </si>
  <si>
    <t>2023-04-17</t>
  </si>
  <si>
    <t>2023-01-11</t>
  </si>
  <si>
    <t>2023-05-13</t>
  </si>
  <si>
    <t>2023-08-31</t>
  </si>
  <si>
    <t>2023-07-11</t>
  </si>
  <si>
    <t>2023-08-22</t>
  </si>
  <si>
    <t>2023-12-17</t>
  </si>
  <si>
    <t>2023-05-19</t>
  </si>
  <si>
    <t>2023-02-17</t>
  </si>
  <si>
    <t>2023-02-27</t>
  </si>
  <si>
    <t>2023-11-27</t>
  </si>
  <si>
    <t>2023-11-12</t>
  </si>
  <si>
    <t>2023-12-21</t>
  </si>
  <si>
    <t>2023-11-03</t>
  </si>
  <si>
    <t>2023-04-20</t>
  </si>
  <si>
    <t>2023-12-07</t>
  </si>
  <si>
    <t>2023-10-02</t>
  </si>
  <si>
    <t>2023-04-16</t>
  </si>
  <si>
    <t>2023-10-17</t>
  </si>
  <si>
    <t>2023-01-18</t>
  </si>
  <si>
    <t>2023-03-23</t>
  </si>
  <si>
    <t>2023-07-23</t>
  </si>
  <si>
    <t>2023-08-04</t>
  </si>
  <si>
    <t>2023-12-10</t>
  </si>
  <si>
    <t>2023-08-29</t>
  </si>
  <si>
    <t>2023-09-01</t>
  </si>
  <si>
    <t>2023-05-18</t>
  </si>
  <si>
    <t>2023-11-08</t>
  </si>
  <si>
    <t>2023-02-10</t>
  </si>
  <si>
    <t>2023-01-16</t>
  </si>
  <si>
    <t>2023-01-04</t>
  </si>
  <si>
    <t>2023-07-24</t>
  </si>
  <si>
    <t>2023-04-18</t>
  </si>
  <si>
    <t>2023-12-18</t>
  </si>
  <si>
    <t>2023-02-02</t>
  </si>
  <si>
    <t>2023-03-01</t>
  </si>
  <si>
    <t>2023-08-23</t>
  </si>
  <si>
    <t>2023-07-09</t>
  </si>
  <si>
    <t>2023-06-24</t>
  </si>
  <si>
    <t>2023-06-07</t>
  </si>
  <si>
    <t>2023-01-30</t>
  </si>
  <si>
    <t>2023-02-26</t>
  </si>
  <si>
    <t>2023-03-13</t>
  </si>
  <si>
    <t>2023-02-11</t>
  </si>
  <si>
    <t>2023-11-05</t>
  </si>
  <si>
    <t>2023-10-01</t>
  </si>
  <si>
    <t>2023-03-04</t>
  </si>
  <si>
    <t>2023-04-02</t>
  </si>
  <si>
    <t>2024-01-01</t>
  </si>
  <si>
    <t>2023-03-27</t>
  </si>
  <si>
    <t>2023-03-14</t>
  </si>
  <si>
    <t>2023-10-13</t>
  </si>
  <si>
    <t>2023-05-30</t>
  </si>
  <si>
    <t>Sum of Sales</t>
  </si>
  <si>
    <t>Grand Total</t>
  </si>
  <si>
    <t>Sum of Total sales</t>
  </si>
  <si>
    <t>(ALL)</t>
  </si>
  <si>
    <t>Sum of Profit</t>
  </si>
  <si>
    <t>KPI CARD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</si>
</sst>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&quot;₹&quot;#,##0;&quot;₹&quot;\-#,##0"/>
    <numFmt numFmtId="181" formatCode="&quot;₹&quot;#,##0;[Red]&quot;₹&quot;#,##0"/>
    <numFmt numFmtId="182" formatCode="0_);[Red]\(0\)"/>
    <numFmt numFmtId="183" formatCode="dd/mm/yyyy;@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80" fontId="0" fillId="0" borderId="0" xfId="0" applyNumberFormat="1"/>
    <xf numFmtId="0" fontId="0" fillId="0" borderId="0" xfId="0" applyFill="1"/>
    <xf numFmtId="0" fontId="0" fillId="0" borderId="0" xfId="0" applyAlignment="1"/>
    <xf numFmtId="181" fontId="0" fillId="0" borderId="0" xfId="0" applyNumberFormat="1"/>
    <xf numFmtId="0" fontId="0" fillId="0" borderId="0" xfId="0" applyAlignment="1">
      <alignment horizontal="center"/>
    </xf>
    <xf numFmtId="182" fontId="0" fillId="0" borderId="0" xfId="0" applyNumberFormat="1"/>
    <xf numFmtId="183" fontId="0" fillId="0" borderId="0" xfId="0" applyNumberFormat="1"/>
    <xf numFmtId="1" fontId="0" fillId="0" borderId="0" xfId="0" applyNumberFormat="1"/>
    <xf numFmtId="183" fontId="0" fillId="0" borderId="0" xfId="0" applyNumberFormat="1" applyFont="1" applyFill="1" applyAlignment="1"/>
    <xf numFmtId="0" fontId="0" fillId="0" borderId="0" xfId="0" applyNumberFormat="1"/>
    <xf numFmtId="0" fontId="0" fillId="0" borderId="0" xfId="0" applyFont="1" applyFill="1" applyAlignment="1"/>
    <xf numFmtId="183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1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5">
    <dxf>
      <numFmt numFmtId="183" formatCode="dd/mm/yyyy;@"/>
    </dxf>
    <dxf>
      <numFmt numFmtId="183" formatCode="dd/mm/yyyy;@"/>
    </dxf>
    <dxf>
      <numFmt numFmtId="177" formatCode="_ &quot;₹&quot;* #,##0.00_ ;_ &quot;₹&quot;* \-#,##0.00_ ;_ &quot;₹&quot;* &quot;-&quot;??_ ;_ @_ "/>
    </dxf>
    <dxf>
      <numFmt numFmtId="177" formatCode="_ &quot;₹&quot;* #,##0.00_ ;_ &quot;₹&quot;* \-#,##0.00_ ;_ &quot;₹&quot;* &quot;-&quot;??_ ;_ @_ "/>
    </dxf>
    <dxf>
      <numFmt numFmtId="184" formatCode="0.00_);[Red]\(0.00\)"/>
    </dxf>
    <dxf>
      <numFmt numFmtId="185" formatCode="0.00_);[Red]\(0.00\)"/>
    </dxf>
    <dxf>
      <numFmt numFmtId="186" formatCode="0.0_);[Red]\(0.0\)"/>
    </dxf>
    <dxf>
      <numFmt numFmtId="187" formatCode="0.0_);[Red]\(0.0\)"/>
    </dxf>
    <dxf>
      <numFmt numFmtId="182" formatCode="0_);[Red]\(0\)"/>
    </dxf>
    <dxf>
      <numFmt numFmtId="182" formatCode="0_);[Red]\(0\)"/>
    </dxf>
    <dxf>
      <font>
        <name val="Calibri"/>
        <scheme val="minor"/>
      </font>
      <numFmt numFmtId="183" formatCode="dd/mm/yyyy;@"/>
      <fill>
        <patternFill patternType="none"/>
      </fill>
    </dxf>
    <dxf>
      <numFmt numFmtId="0" formatCode="General"/>
    </dxf>
    <dxf>
      <numFmt numFmtId="0" formatCode="General"/>
    </dxf>
    <dxf>
      <font>
        <name val="Calibri"/>
        <scheme val="minor"/>
      </font>
      <fill>
        <patternFill patternType="none"/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0001010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2.xml"/><Relationship Id="rId8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www.wps.cn/officeDocument/2023/relationships/customStorage" Target="customStorage/customStorage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pivotCacheDefinition" Target="pivotCache/pivotCacheDefinition4.xml"/><Relationship Id="rId10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[Supermart_Sales_Dashboard_Case_Study.xlsx]Sales by region!PivotTable1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Sum of sales by Region</a:t>
            </a:r>
            <a:endParaRPr lang="en-IN" altLang="en-US"/>
          </a:p>
        </c:rich>
      </c:tx>
      <c:layout/>
      <c:overlay val="0"/>
      <c:spPr>
        <a:solidFill>
          <a:schemeClr val="accent1">
            <a:lumMod val="60000"/>
            <a:lumOff val="40000"/>
          </a:schemeClr>
        </a:solidFill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region'!$B$3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2">
                      <a:lumMod val="75000"/>
                    </a:schemeClr>
                  </a:gs>
                  <a:gs pos="0">
                    <a:schemeClr val="accent2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region'!$A$4:$A$8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'Sales by region'!$B$4:$B$8</c:f>
              <c:numCache>
                <c:formatCode>0</c:formatCode>
                <c:ptCount val="4"/>
                <c:pt idx="0">
                  <c:v>32169.65</c:v>
                </c:pt>
                <c:pt idx="1">
                  <c:v>25696.88</c:v>
                </c:pt>
                <c:pt idx="2">
                  <c:v>23049.68</c:v>
                </c:pt>
                <c:pt idx="3">
                  <c:v>22235.71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50"/>
        <c:axId val="911337899"/>
        <c:axId val="376127418"/>
      </c:barChart>
      <c:catAx>
        <c:axId val="91133789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 b="1">
                    <a:solidFill>
                      <a:schemeClr val="tx1"/>
                    </a:solidFill>
                  </a:rPr>
                  <a:t>Region</a:t>
                </a:r>
                <a:endParaRPr lang="en-IN" alt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6127418"/>
        <c:crosses val="autoZero"/>
        <c:auto val="1"/>
        <c:lblAlgn val="ctr"/>
        <c:lblOffset val="100"/>
        <c:noMultiLvlLbl val="0"/>
      </c:catAx>
      <c:valAx>
        <c:axId val="376127418"/>
        <c:scaling>
          <c:orientation val="minMax"/>
        </c:scaling>
        <c:delete val="1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 b="1">
                    <a:solidFill>
                      <a:schemeClr val="tx1"/>
                    </a:solidFill>
                  </a:rPr>
                  <a:t>Sum of Sales</a:t>
                </a:r>
                <a:endParaRPr lang="en-IN" alt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13378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[Supermart_Sales_Dashboard_Case_Study.xlsx]Sales vs Time!PivotTable3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Sales trend over time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vs Time'!$B$3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6"/>
                </a:gs>
                <a:gs pos="0">
                  <a:schemeClr val="accent6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chemeClr val="accent6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vs Time'!$A$4:$A$14</c:f>
              <c:strCache>
                <c:ptCount val="10"/>
                <c:pt idx="0">
                  <c:v>2023-02-01</c:v>
                </c:pt>
                <c:pt idx="1">
                  <c:v>2023-02-02</c:v>
                </c:pt>
                <c:pt idx="2">
                  <c:v>2023-02-25</c:v>
                </c:pt>
                <c:pt idx="3">
                  <c:v>2023-05-08</c:v>
                </c:pt>
                <c:pt idx="4">
                  <c:v>2023-05-13</c:v>
                </c:pt>
                <c:pt idx="5">
                  <c:v>2023-05-24</c:v>
                </c:pt>
                <c:pt idx="6">
                  <c:v>2023-06-11</c:v>
                </c:pt>
                <c:pt idx="7">
                  <c:v>2023-06-30</c:v>
                </c:pt>
                <c:pt idx="8">
                  <c:v>2023-07-27</c:v>
                </c:pt>
                <c:pt idx="9">
                  <c:v>2023-08-27</c:v>
                </c:pt>
              </c:strCache>
            </c:strRef>
          </c:cat>
          <c:val>
            <c:numRef>
              <c:f>'Sales vs Time'!$B$4:$B$14</c:f>
              <c:numCache>
                <c:formatCode>0_);[Red]\(0\)</c:formatCode>
                <c:ptCount val="10"/>
                <c:pt idx="0">
                  <c:v>1667.8</c:v>
                </c:pt>
                <c:pt idx="1">
                  <c:v>1645.25</c:v>
                </c:pt>
                <c:pt idx="2">
                  <c:v>1841.62</c:v>
                </c:pt>
                <c:pt idx="3">
                  <c:v>1759.86</c:v>
                </c:pt>
                <c:pt idx="4">
                  <c:v>1459.41</c:v>
                </c:pt>
                <c:pt idx="5">
                  <c:v>1472.54</c:v>
                </c:pt>
                <c:pt idx="6">
                  <c:v>1778.95</c:v>
                </c:pt>
                <c:pt idx="7">
                  <c:v>1679.84</c:v>
                </c:pt>
                <c:pt idx="8">
                  <c:v>1648.52</c:v>
                </c:pt>
                <c:pt idx="9">
                  <c:v>1756.51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50"/>
        <c:axId val="230137932"/>
        <c:axId val="78439593"/>
      </c:barChart>
      <c:dateAx>
        <c:axId val="23013793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Date of 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439593"/>
        <c:crosses val="autoZero"/>
        <c:auto val="0"/>
        <c:lblAlgn val="ctr"/>
        <c:lblOffset val="100"/>
        <c:baseTimeUnit val="days"/>
      </c:dateAx>
      <c:valAx>
        <c:axId val="78439593"/>
        <c:scaling>
          <c:orientation val="minMax"/>
        </c:scaling>
        <c:delete val="1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Sum of 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);[Red]\(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01379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[Supermart_Sales_Dashboard_Case_Study.xlsx]Top 5!PivotTable14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Top 5 Products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5'!$A$4:$A$9</c:f>
              <c:strCache>
                <c:ptCount val="5"/>
                <c:pt idx="0">
                  <c:v>Smartphone</c:v>
                </c:pt>
                <c:pt idx="1">
                  <c:v>Shirt</c:v>
                </c:pt>
                <c:pt idx="2">
                  <c:v>Dress</c:v>
                </c:pt>
                <c:pt idx="3">
                  <c:v>Bookshelf</c:v>
                </c:pt>
                <c:pt idx="4">
                  <c:v>Headphones</c:v>
                </c:pt>
              </c:strCache>
            </c:strRef>
          </c:cat>
          <c:val>
            <c:numRef>
              <c:f>'Top 5'!$B$4:$B$9</c:f>
              <c:numCache>
                <c:formatCode>General</c:formatCode>
                <c:ptCount val="5"/>
                <c:pt idx="0">
                  <c:v>53023.69</c:v>
                </c:pt>
                <c:pt idx="1">
                  <c:v>45891.05</c:v>
                </c:pt>
                <c:pt idx="2">
                  <c:v>44628.65</c:v>
                </c:pt>
                <c:pt idx="3">
                  <c:v>43001.93</c:v>
                </c:pt>
                <c:pt idx="4">
                  <c:v>42554.29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661995307"/>
        <c:axId val="39578942"/>
      </c:barChart>
      <c:catAx>
        <c:axId val="66199530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Product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578942"/>
        <c:crosses val="autoZero"/>
        <c:auto val="1"/>
        <c:lblAlgn val="ctr"/>
        <c:lblOffset val="100"/>
        <c:noMultiLvlLbl val="0"/>
      </c:catAx>
      <c:valAx>
        <c:axId val="3957894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Total 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19953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[Supermart_Sales_Dashboard_Case_Study.xlsx]High profit!PivotTable16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Sum of profit By region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'High profit'!$B$3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t" anchorCtr="0"/>
                  <a:lstStyle/>
                  <a:p>
                    <a:pPr defTabSz="914400">
                      <a:defRPr lang="en-US"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-749.93</a:t>
                    </a:r>
                    <a:endParaRPr lang="en-I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t" anchorCtr="0"/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0273381294964029"/>
                  <c:y val="-0.17365418010419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'High profit'!$A$4:$A$8</c:f>
              <c:strCache>
                <c:ptCount val="4"/>
                <c:pt idx="0">
                  <c:v>West</c:v>
                </c:pt>
                <c:pt idx="1">
                  <c:v>South</c:v>
                </c:pt>
                <c:pt idx="2">
                  <c:v>North</c:v>
                </c:pt>
                <c:pt idx="3">
                  <c:v>East</c:v>
                </c:pt>
              </c:strCache>
            </c:strRef>
          </c:cat>
          <c:val>
            <c:numRef>
              <c:f>'High profit'!$B$4:$B$8</c:f>
              <c:numCache>
                <c:formatCode>"₹"#,##0;"₹"\-#,##0</c:formatCode>
                <c:ptCount val="4"/>
                <c:pt idx="0">
                  <c:v>-749.93</c:v>
                </c:pt>
                <c:pt idx="1">
                  <c:v>-1020.47</c:v>
                </c:pt>
                <c:pt idx="2">
                  <c:v>-1517.83</c:v>
                </c:pt>
                <c:pt idx="3">
                  <c:v>-1654.8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b" anchorCtr="0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[Supermart_Sales_Dashboard_Case_Study.xlsx]Sales vs Time!PivotTable3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Sales trend over time </a:t>
            </a:r>
          </a:p>
        </c:rich>
      </c:tx>
      <c:layout>
        <c:manualLayout>
          <c:xMode val="edge"/>
          <c:yMode val="edge"/>
          <c:x val="0.283164624400639"/>
          <c:y val="0.046186568127762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vs Time'!$B$3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6"/>
                </a:gs>
                <a:gs pos="0">
                  <a:schemeClr val="accent6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chemeClr val="accent6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vs Time'!$A$4:$A$14</c:f>
              <c:strCache>
                <c:ptCount val="10"/>
                <c:pt idx="0">
                  <c:v>2023-02-01</c:v>
                </c:pt>
                <c:pt idx="1">
                  <c:v>2023-02-02</c:v>
                </c:pt>
                <c:pt idx="2">
                  <c:v>2023-02-25</c:v>
                </c:pt>
                <c:pt idx="3">
                  <c:v>2023-05-08</c:v>
                </c:pt>
                <c:pt idx="4">
                  <c:v>2023-05-13</c:v>
                </c:pt>
                <c:pt idx="5">
                  <c:v>2023-05-24</c:v>
                </c:pt>
                <c:pt idx="6">
                  <c:v>2023-06-11</c:v>
                </c:pt>
                <c:pt idx="7">
                  <c:v>2023-06-30</c:v>
                </c:pt>
                <c:pt idx="8">
                  <c:v>2023-07-27</c:v>
                </c:pt>
                <c:pt idx="9">
                  <c:v>2023-08-27</c:v>
                </c:pt>
              </c:strCache>
            </c:strRef>
          </c:cat>
          <c:val>
            <c:numRef>
              <c:f>'Sales vs Time'!$B$4:$B$14</c:f>
              <c:numCache>
                <c:formatCode>0_);[Red]\(0\)</c:formatCode>
                <c:ptCount val="10"/>
                <c:pt idx="0">
                  <c:v>1667.8</c:v>
                </c:pt>
                <c:pt idx="1">
                  <c:v>1645.25</c:v>
                </c:pt>
                <c:pt idx="2">
                  <c:v>1841.62</c:v>
                </c:pt>
                <c:pt idx="3">
                  <c:v>1759.86</c:v>
                </c:pt>
                <c:pt idx="4">
                  <c:v>1459.41</c:v>
                </c:pt>
                <c:pt idx="5">
                  <c:v>1472.54</c:v>
                </c:pt>
                <c:pt idx="6">
                  <c:v>1778.95</c:v>
                </c:pt>
                <c:pt idx="7">
                  <c:v>1679.84</c:v>
                </c:pt>
                <c:pt idx="8">
                  <c:v>1648.52</c:v>
                </c:pt>
                <c:pt idx="9">
                  <c:v>1756.51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50"/>
        <c:axId val="230137932"/>
        <c:axId val="78439593"/>
      </c:barChart>
      <c:dateAx>
        <c:axId val="23013793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Date of 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439593"/>
        <c:crosses val="autoZero"/>
        <c:auto val="0"/>
        <c:lblAlgn val="ctr"/>
        <c:lblOffset val="100"/>
        <c:baseTimeUnit val="days"/>
      </c:dateAx>
      <c:valAx>
        <c:axId val="78439593"/>
        <c:scaling>
          <c:orientation val="minMax"/>
        </c:scaling>
        <c:delete val="1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Sum of 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);[Red]\(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01379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ee20424-d526-4b2b-8fd4-b1e556176add}"/>
      </c:ext>
    </c:extLst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[Supermart_Sales_Dashboard_Case_Study.xlsx]Sales by region!PivotTable1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Sum of sales by Region</a:t>
            </a:r>
            <a:endParaRPr lang="en-IN" altLang="en-US"/>
          </a:p>
        </c:rich>
      </c:tx>
      <c:layout>
        <c:manualLayout>
          <c:xMode val="edge"/>
          <c:yMode val="edge"/>
          <c:x val="0.262867949350436"/>
          <c:y val="0.0597279703454954"/>
        </c:manualLayout>
      </c:layout>
      <c:overlay val="0"/>
      <c:spPr>
        <a:solidFill>
          <a:schemeClr val="accent1">
            <a:lumMod val="60000"/>
            <a:lumOff val="40000"/>
          </a:schemeClr>
        </a:solidFill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region'!$B$3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2">
                      <a:lumMod val="75000"/>
                    </a:schemeClr>
                  </a:gs>
                  <a:gs pos="0">
                    <a:schemeClr val="accent2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region'!$A$4:$A$8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'Sales by region'!$B$4:$B$8</c:f>
              <c:numCache>
                <c:formatCode>0</c:formatCode>
                <c:ptCount val="4"/>
                <c:pt idx="0">
                  <c:v>32169.65</c:v>
                </c:pt>
                <c:pt idx="1">
                  <c:v>25696.88</c:v>
                </c:pt>
                <c:pt idx="2">
                  <c:v>23049.68</c:v>
                </c:pt>
                <c:pt idx="3">
                  <c:v>22235.71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50"/>
        <c:axId val="911337899"/>
        <c:axId val="376127418"/>
      </c:barChart>
      <c:catAx>
        <c:axId val="91133789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 b="1">
                    <a:solidFill>
                      <a:schemeClr val="tx1"/>
                    </a:solidFill>
                  </a:rPr>
                  <a:t>Region</a:t>
                </a:r>
                <a:endParaRPr lang="en-IN" alt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6127418"/>
        <c:crosses val="autoZero"/>
        <c:auto val="1"/>
        <c:lblAlgn val="ctr"/>
        <c:lblOffset val="100"/>
        <c:noMultiLvlLbl val="0"/>
      </c:catAx>
      <c:valAx>
        <c:axId val="376127418"/>
        <c:scaling>
          <c:orientation val="minMax"/>
        </c:scaling>
        <c:delete val="1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 b="1">
                    <a:solidFill>
                      <a:schemeClr val="tx1"/>
                    </a:solidFill>
                  </a:rPr>
                  <a:t>Sum of Sales</a:t>
                </a:r>
                <a:endParaRPr lang="en-IN" alt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13378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43aa005-4c81-45e4-8aca-b019de790d4e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[Supermart_Sales_Dashboard_Case_Study.xlsx]High profit!PivotTable16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Region with high profit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'High profit'!$B$3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t" anchorCtr="0"/>
                  <a:lstStyle/>
                  <a:p>
                    <a:pPr defTabSz="914400">
                      <a:defRPr lang="en-US"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-749.93</a:t>
                    </a:r>
                    <a:endParaRPr lang="en-IN" altLang="en-US"/>
                  </a:p>
                </c:rich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t" anchorCtr="0"/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0273381294964029"/>
                  <c:y val="-0.17365418010419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'High profit'!$A$4:$A$8</c:f>
              <c:strCache>
                <c:ptCount val="4"/>
                <c:pt idx="0">
                  <c:v>West</c:v>
                </c:pt>
                <c:pt idx="1">
                  <c:v>South</c:v>
                </c:pt>
                <c:pt idx="2">
                  <c:v>North</c:v>
                </c:pt>
                <c:pt idx="3">
                  <c:v>East</c:v>
                </c:pt>
              </c:strCache>
            </c:strRef>
          </c:cat>
          <c:val>
            <c:numRef>
              <c:f>'High profit'!$B$4:$B$8</c:f>
              <c:numCache>
                <c:formatCode>"₹"#,##0;"₹"\-#,##0</c:formatCode>
                <c:ptCount val="4"/>
                <c:pt idx="0">
                  <c:v>-749.93</c:v>
                </c:pt>
                <c:pt idx="1">
                  <c:v>-1020.47</c:v>
                </c:pt>
                <c:pt idx="2">
                  <c:v>-1517.83</c:v>
                </c:pt>
                <c:pt idx="3">
                  <c:v>-1654.8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38ecfe0-61ba-4f31-bab9-3db346ed09e9}"/>
      </c:ext>
    </c:extLst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b" anchorCtr="0"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[Supermart_Sales_Dashboard_Case_Study.xlsx]Top 5!PivotTable14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Top 5 Products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5'!$A$4:$A$9</c:f>
              <c:strCache>
                <c:ptCount val="5"/>
                <c:pt idx="0">
                  <c:v>Smartphone</c:v>
                </c:pt>
                <c:pt idx="1">
                  <c:v>Shirt</c:v>
                </c:pt>
                <c:pt idx="2">
                  <c:v>Dress</c:v>
                </c:pt>
                <c:pt idx="3">
                  <c:v>Bookshelf</c:v>
                </c:pt>
                <c:pt idx="4">
                  <c:v>Headphones</c:v>
                </c:pt>
              </c:strCache>
            </c:strRef>
          </c:cat>
          <c:val>
            <c:numRef>
              <c:f>'Top 5'!$B$4:$B$9</c:f>
              <c:numCache>
                <c:formatCode>General</c:formatCode>
                <c:ptCount val="5"/>
                <c:pt idx="0">
                  <c:v>53023.69</c:v>
                </c:pt>
                <c:pt idx="1">
                  <c:v>45891.05</c:v>
                </c:pt>
                <c:pt idx="2">
                  <c:v>44628.65</c:v>
                </c:pt>
                <c:pt idx="3">
                  <c:v>43001.93</c:v>
                </c:pt>
                <c:pt idx="4">
                  <c:v>42554.29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661995307"/>
        <c:axId val="39578942"/>
      </c:barChart>
      <c:catAx>
        <c:axId val="66199530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Product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578942"/>
        <c:crosses val="autoZero"/>
        <c:auto val="1"/>
        <c:lblAlgn val="ctr"/>
        <c:lblOffset val="100"/>
        <c:noMultiLvlLbl val="0"/>
      </c:catAx>
      <c:valAx>
        <c:axId val="3957894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Total 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19953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d58cbb87-78b5-4c93-8e3b-9200df468dc3}"/>
      </c:ext>
    </c:extLst>
  </c:chart>
  <c:spPr>
    <a:solidFill>
      <a:schemeClr val="accent3">
        <a:lumMod val="20000"/>
        <a:lumOff val="80000"/>
        <a:alpha val="78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4" Type="http://schemas.openxmlformats.org/officeDocument/2006/relationships/chart" Target="../charts/chart8.xml"/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438150</xdr:colOff>
      <xdr:row>1</xdr:row>
      <xdr:rowOff>152400</xdr:rowOff>
    </xdr:from>
    <xdr:to>
      <xdr:col>10</xdr:col>
      <xdr:colOff>387350</xdr:colOff>
      <xdr:row>16</xdr:row>
      <xdr:rowOff>133350</xdr:rowOff>
    </xdr:to>
    <xdr:graphicFrame>
      <xdr:nvGraphicFramePr>
        <xdr:cNvPr id="2" name="Chart 1"/>
        <xdr:cNvGraphicFramePr/>
      </xdr:nvGraphicFramePr>
      <xdr:xfrm>
        <a:off x="2108200" y="3365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57150</xdr:colOff>
      <xdr:row>2</xdr:row>
      <xdr:rowOff>57150</xdr:rowOff>
    </xdr:from>
    <xdr:to>
      <xdr:col>12</xdr:col>
      <xdr:colOff>69850</xdr:colOff>
      <xdr:row>15</xdr:row>
      <xdr:rowOff>184785</xdr:rowOff>
    </xdr:to>
    <xdr:graphicFrame>
      <xdr:nvGraphicFramePr>
        <xdr:cNvPr id="5" name="Chart 4"/>
        <xdr:cNvGraphicFramePr/>
      </xdr:nvGraphicFramePr>
      <xdr:xfrm>
        <a:off x="2806700" y="425450"/>
        <a:ext cx="4330700" cy="2520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222250</xdr:colOff>
      <xdr:row>4</xdr:row>
      <xdr:rowOff>50800</xdr:rowOff>
    </xdr:from>
    <xdr:to>
      <xdr:col>5</xdr:col>
      <xdr:colOff>241300</xdr:colOff>
      <xdr:row>5</xdr:row>
      <xdr:rowOff>101600</xdr:rowOff>
    </xdr:to>
    <xdr:sp>
      <xdr:nvSpPr>
        <xdr:cNvPr id="2" name="Text Box 1"/>
        <xdr:cNvSpPr txBox="1"/>
      </xdr:nvSpPr>
      <xdr:spPr>
        <a:xfrm>
          <a:off x="2667000" y="787400"/>
          <a:ext cx="1365250" cy="2349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IN" altLang="en-US" sz="1100"/>
            <a:t>      </a:t>
          </a:r>
          <a:r>
            <a:rPr lang="en-IN" altLang="en-US" sz="1400" b="1"/>
            <a:t> Total Sales</a:t>
          </a:r>
          <a:endParaRPr lang="en-IN" altLang="en-US" sz="1100"/>
        </a:p>
        <a:p>
          <a:pPr algn="l"/>
          <a:endParaRPr lang="en-I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266700</xdr:colOff>
      <xdr:row>2</xdr:row>
      <xdr:rowOff>0</xdr:rowOff>
    </xdr:from>
    <xdr:to>
      <xdr:col>11</xdr:col>
      <xdr:colOff>215900</xdr:colOff>
      <xdr:row>16</xdr:row>
      <xdr:rowOff>165100</xdr:rowOff>
    </xdr:to>
    <xdr:graphicFrame>
      <xdr:nvGraphicFramePr>
        <xdr:cNvPr id="2" name="Chart 1"/>
        <xdr:cNvGraphicFramePr/>
      </xdr:nvGraphicFramePr>
      <xdr:xfrm>
        <a:off x="2965450" y="3683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393700</xdr:colOff>
      <xdr:row>1</xdr:row>
      <xdr:rowOff>88265</xdr:rowOff>
    </xdr:from>
    <xdr:to>
      <xdr:col>8</xdr:col>
      <xdr:colOff>552450</xdr:colOff>
      <xdr:row>14</xdr:row>
      <xdr:rowOff>82550</xdr:rowOff>
    </xdr:to>
    <xdr:graphicFrame>
      <xdr:nvGraphicFramePr>
        <xdr:cNvPr id="5" name="Chart 4"/>
        <xdr:cNvGraphicFramePr/>
      </xdr:nvGraphicFramePr>
      <xdr:xfrm>
        <a:off x="2108200" y="272415"/>
        <a:ext cx="3816350" cy="23882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133350</xdr:colOff>
      <xdr:row>14</xdr:row>
      <xdr:rowOff>39370</xdr:rowOff>
    </xdr:from>
    <xdr:to>
      <xdr:col>8</xdr:col>
      <xdr:colOff>375285</xdr:colOff>
      <xdr:row>29</xdr:row>
      <xdr:rowOff>111125</xdr:rowOff>
    </xdr:to>
    <xdr:graphicFrame>
      <xdr:nvGraphicFramePr>
        <xdr:cNvPr id="2" name="Chart 1"/>
        <xdr:cNvGraphicFramePr/>
      </xdr:nvGraphicFramePr>
      <xdr:xfrm>
        <a:off x="133350" y="2617470"/>
        <a:ext cx="5118735" cy="28340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113665</xdr:colOff>
      <xdr:row>0</xdr:row>
      <xdr:rowOff>127635</xdr:rowOff>
    </xdr:from>
    <xdr:to>
      <xdr:col>13</xdr:col>
      <xdr:colOff>598170</xdr:colOff>
      <xdr:row>13</xdr:row>
      <xdr:rowOff>147955</xdr:rowOff>
    </xdr:to>
    <xdr:graphicFrame>
      <xdr:nvGraphicFramePr>
        <xdr:cNvPr id="3" name="Chart 2"/>
        <xdr:cNvGraphicFramePr/>
      </xdr:nvGraphicFramePr>
      <xdr:xfrm>
        <a:off x="4380865" y="127635"/>
        <a:ext cx="4142105" cy="24142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194310</xdr:colOff>
      <xdr:row>0</xdr:row>
      <xdr:rowOff>82550</xdr:rowOff>
    </xdr:from>
    <xdr:to>
      <xdr:col>20</xdr:col>
      <xdr:colOff>74930</xdr:colOff>
      <xdr:row>13</xdr:row>
      <xdr:rowOff>165100</xdr:rowOff>
    </xdr:to>
    <xdr:graphicFrame>
      <xdr:nvGraphicFramePr>
        <xdr:cNvPr id="4" name="Chart 3"/>
        <xdr:cNvGraphicFramePr/>
      </xdr:nvGraphicFramePr>
      <xdr:xfrm>
        <a:off x="8728710" y="82550"/>
        <a:ext cx="3538220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121920</xdr:colOff>
      <xdr:row>0</xdr:row>
      <xdr:rowOff>171450</xdr:rowOff>
    </xdr:from>
    <xdr:to>
      <xdr:col>6</xdr:col>
      <xdr:colOff>421640</xdr:colOff>
      <xdr:row>13</xdr:row>
      <xdr:rowOff>102235</xdr:rowOff>
    </xdr:to>
    <xdr:graphicFrame>
      <xdr:nvGraphicFramePr>
        <xdr:cNvPr id="5" name="Chart 4"/>
        <xdr:cNvGraphicFramePr/>
      </xdr:nvGraphicFramePr>
      <xdr:xfrm>
        <a:off x="121920" y="171450"/>
        <a:ext cx="3957320" cy="23247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222250</xdr:colOff>
      <xdr:row>16</xdr:row>
      <xdr:rowOff>50800</xdr:rowOff>
    </xdr:from>
    <xdr:to>
      <xdr:col>11</xdr:col>
      <xdr:colOff>241300</xdr:colOff>
      <xdr:row>17</xdr:row>
      <xdr:rowOff>101600</xdr:rowOff>
    </xdr:to>
    <xdr:sp>
      <xdr:nvSpPr>
        <xdr:cNvPr id="7" name="Text Box 6"/>
        <xdr:cNvSpPr txBox="1"/>
      </xdr:nvSpPr>
      <xdr:spPr>
        <a:xfrm>
          <a:off x="5708650" y="2997200"/>
          <a:ext cx="1238250" cy="2349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IN" altLang="en-US" sz="1100"/>
            <a:t>      </a:t>
          </a:r>
          <a:r>
            <a:rPr lang="en-IN" altLang="en-US" sz="1400" b="1"/>
            <a:t> Total Sales</a:t>
          </a:r>
          <a:endParaRPr lang="en-IN" altLang="en-US" sz="1100"/>
        </a:p>
        <a:p>
          <a:pPr algn="l"/>
          <a:endParaRPr lang="en-IN" alt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27.736724537" refreshedBy="vivek" recordCount="200">
  <cacheSource type="worksheet">
    <worksheetSource ref="A1:J1048576" sheet="Dataset"/>
  </cacheSource>
  <cacheFields count="8">
    <cacheField name="Date" numFmtId="0">
      <sharedItems count="150">
        <s v="2023-06-22"/>
        <s v="2023-05-20"/>
        <s v="2023-06-02"/>
        <s v="2023-02-14"/>
        <s v="2023-05-16"/>
        <s v="2023-09-03"/>
        <s v="2023-01-21"/>
        <s v="2023-02-05"/>
        <s v="2023-12-23"/>
        <s v="2023-08-14"/>
        <s v="2023-11-28"/>
        <s v="2023-06-11"/>
        <s v="2023-08-01"/>
        <s v="2023-10-12"/>
        <s v="2023-11-11"/>
        <s v="2023-05-26"/>
        <s v="2023-04-30"/>
        <s v="2023-05-08"/>
        <s v="2023-04-11"/>
        <s v="2023-08-15"/>
        <s v="2023-05-12"/>
        <s v="2023-03-17"/>
        <s v="2023-01-06"/>
        <s v="2023-03-02"/>
        <s v="2023-06-30"/>
        <s v="2023-09-20"/>
        <s v="2023-12-31"/>
        <s v="2023-11-19"/>
        <s v="2023-10-06"/>
        <s v="2023-02-22"/>
        <s v="2023-08-19"/>
        <s v="2023-04-03"/>
        <s v="2023-01-23"/>
        <s v="2023-07-02"/>
        <s v="2023-06-21"/>
        <s v="2023-07-26"/>
        <s v="2023-10-27"/>
        <s v="2023-05-15"/>
        <s v="2023-01-03"/>
        <s v="2023-10-15"/>
        <s v="2023-08-09"/>
        <s v="2023-04-10"/>
        <s v="2023-07-08"/>
        <s v="2023-02-01"/>
        <s v="2023-02-16"/>
        <s v="2023-08-27"/>
        <s v="2023-12-29"/>
        <s v="2023-08-06"/>
        <s v="2023-06-09"/>
        <s v="2023-06-04"/>
        <s v="2023-07-07"/>
        <s v="2023-03-12"/>
        <s v="2023-01-01"/>
        <s v="2023-10-16"/>
        <s v="2023-06-17"/>
        <s v="2023-02-15"/>
        <s v="2023-12-16"/>
        <s v="2023-07-14"/>
        <s v="2023-05-24"/>
        <s v="2023-12-19"/>
        <s v="2023-03-11"/>
        <s v="2023-12-15"/>
        <s v="2023-07-28"/>
        <s v="2023-09-07"/>
        <s v="2023-04-21"/>
        <s v="2023-09-04"/>
        <s v="2023-12-28"/>
        <s v="2023-03-03"/>
        <s v="2023-02-13"/>
        <s v="2023-07-21"/>
        <s v="2023-06-06"/>
        <s v="2023-02-04"/>
        <s v="2023-12-27"/>
        <s v="2023-02-25"/>
        <s v="2023-01-02"/>
        <s v="2023-03-05"/>
        <s v="2023-11-10"/>
        <s v="2023-07-10"/>
        <s v="2023-06-19"/>
        <s v="2023-04-12"/>
        <s v="2023-01-22"/>
        <s v="2023-05-23"/>
        <s v="2023-10-05"/>
        <s v="2023-07-27"/>
        <s v="2023-06-18"/>
        <s v="2023-08-03"/>
        <s v="2023-11-15"/>
        <s v="2023-11-13"/>
        <s v="2023-10-14"/>
        <s v="2023-05-10"/>
        <s v="2023-06-27"/>
        <s v="2023-01-08"/>
        <s v="2023-04-14"/>
        <s v="2023-10-24"/>
        <s v="2023-02-09"/>
        <s v="2023-09-26"/>
        <s v="2023-07-13"/>
        <s v="2023-04-17"/>
        <s v="2023-01-11"/>
        <s v="2023-05-13"/>
        <s v="2023-08-31"/>
        <s v="2023-07-11"/>
        <s v="2023-08-22"/>
        <s v="2023-12-17"/>
        <s v="2023-05-19"/>
        <s v="2023-02-17"/>
        <s v="2023-02-27"/>
        <s v="2023-11-27"/>
        <s v="2023-11-12"/>
        <s v="2023-12-21"/>
        <s v="2023-11-03"/>
        <s v="2023-04-20"/>
        <s v="2023-12-07"/>
        <s v="2023-10-02"/>
        <s v="2023-04-16"/>
        <s v="2023-10-17"/>
        <s v="2023-01-18"/>
        <s v="2023-03-23"/>
        <s v="2023-07-23"/>
        <s v="2023-08-04"/>
        <s v="2023-12-10"/>
        <s v="2023-08-29"/>
        <s v="2023-09-01"/>
        <s v="2023-05-18"/>
        <s v="2023-11-08"/>
        <s v="2023-02-10"/>
        <s v="2023-01-16"/>
        <s v="2023-01-04"/>
        <s v="2023-07-24"/>
        <s v="2023-04-18"/>
        <s v="2023-12-18"/>
        <s v="2023-02-02"/>
        <s v="2023-03-01"/>
        <s v="2023-08-23"/>
        <s v="2023-07-09"/>
        <s v="2023-06-24"/>
        <s v="2023-06-07"/>
        <s v="2023-01-30"/>
        <s v="2023-02-26"/>
        <s v="2023-03-13"/>
        <s v="2023-02-11"/>
        <s v="2023-11-05"/>
        <s v="2023-10-01"/>
        <s v="2023-03-04"/>
        <s v="2023-04-02"/>
        <s v="2024-01-01"/>
        <s v="2023-03-27"/>
        <s v="2023-03-14"/>
        <s v="2023-10-13"/>
        <s v="2023-05-30"/>
      </sharedItems>
    </cacheField>
    <cacheField name="Region" numFmtId="0">
      <sharedItems count="4">
        <s v="West"/>
        <s v="North"/>
        <s v="East"/>
        <s v="South"/>
      </sharedItems>
    </cacheField>
    <cacheField name="Category" numFmtId="0">
      <sharedItems count="4">
        <s v="Furniture"/>
        <s v="Clothing"/>
        <s v="Groceries"/>
        <s v="Electronics"/>
      </sharedItems>
    </cacheField>
    <cacheField name="Product" numFmtId="0">
      <sharedItems count="16">
        <s v="Bookshelf"/>
        <s v="Trousers"/>
        <s v="Sofa"/>
        <s v="Eggs"/>
        <s v="Dress"/>
        <s v="Smartphone"/>
        <s v="Table"/>
        <s v="Shirt"/>
        <s v="Tablet"/>
        <s v="Bread"/>
        <s v="Jacket"/>
        <s v="Rice"/>
        <s v="Chair"/>
        <s v="Milk"/>
        <s v="Headphones"/>
        <s v="Laptop"/>
      </sharedItems>
    </cacheField>
    <cacheField name="Sales" numFmtId="0">
      <sharedItems containsSemiMixedTypes="0" containsString="0" containsNumber="1" minValue="50.76" maxValue="994.45" count="200">
        <n v="400.62"/>
        <n v="688.15"/>
        <n v="88.15"/>
        <n v="117"/>
        <n v="376.26"/>
        <n v="318.58"/>
        <n v="197.43"/>
        <n v="384.97"/>
        <n v="597.52"/>
        <n v="258.25"/>
        <n v="489.34"/>
        <n v="933.27"/>
        <n v="116.84"/>
        <n v="397.87"/>
        <n v="548.71"/>
        <n v="326.36"/>
        <n v="111.38"/>
        <n v="959.95"/>
        <n v="540.72"/>
        <n v="710.95"/>
        <n v="770.45"/>
        <n v="434.27"/>
        <n v="746.77"/>
        <n v="256.6"/>
        <n v="714.39"/>
        <n v="325.35"/>
        <n v="649.44"/>
        <n v="145.86"/>
        <n v="563.5"/>
        <n v="664.22"/>
        <n v="958.2"/>
        <n v="391.4"/>
        <n v="307"/>
        <n v="512.22"/>
        <n v="678.09"/>
        <n v="68.32"/>
        <n v="211.72"/>
        <n v="443.55"/>
        <n v="302.62"/>
        <n v="549.47"/>
        <n v="129.26"/>
        <n v="520.85"/>
        <n v="914.99"/>
        <n v="610.96"/>
        <n v="134.33"/>
        <n v="883.07"/>
        <n v="386.52"/>
        <n v="680.44"/>
        <n v="274.42"/>
        <n v="387.51"/>
        <n v="850.62"/>
        <n v="530.86"/>
        <n v="782.7"/>
        <n v="349.49"/>
        <n v="570.39"/>
        <n v="786.16"/>
        <n v="301"/>
        <n v="407.07"/>
        <n v="50.76"/>
        <n v="359.4"/>
        <n v="352.23"/>
        <n v="784.73"/>
        <n v="126.72"/>
        <n v="301.82"/>
        <n v="826.78"/>
        <n v="123.74"/>
        <n v="352.43"/>
        <n v="193.8"/>
        <n v="454.36"/>
        <n v="812.18"/>
        <n v="408.69"/>
        <n v="311.47"/>
        <n v="808.43"/>
        <n v="355.19"/>
        <n v="465.14"/>
        <n v="773.14"/>
        <n v="218.43"/>
        <n v="132.62"/>
        <n v="645.76"/>
        <n v="376.93"/>
        <n v="157.99"/>
        <n v="403.82"/>
        <n v="939.46"/>
        <n v="966.38"/>
        <n v="857.63"/>
        <n v="524.93"/>
        <n v="647.05"/>
        <n v="972.06"/>
        <n v="675.68"/>
        <n v="395.3"/>
        <n v="809.5"/>
        <n v="565.86"/>
        <n v="457.72"/>
        <n v="807.39"/>
        <n v="965.45"/>
        <n v="852.04"/>
        <n v="431.69"/>
        <n v="257.16"/>
        <n v="679.37"/>
        <n v="459.71"/>
        <n v="445.79"/>
        <n v="687.71"/>
        <n v="300.73"/>
        <n v="347.81"/>
        <n v="975.38"/>
        <n v="262.97"/>
        <n v="126.07"/>
        <n v="569.62"/>
        <n v="892.49"/>
        <n v="410.05"/>
        <n v="994.45"/>
        <n v="186.32"/>
        <n v="547.33"/>
        <n v="762.66"/>
        <n v="214.42"/>
        <n v="920.59"/>
        <n v="265.82"/>
        <n v="174.3"/>
        <n v="655.71"/>
        <n v="279.95"/>
        <n v="323.53"/>
        <n v="867.65"/>
        <n v="799.91"/>
        <n v="608.99"/>
        <n v="429.41"/>
        <n v="924.03"/>
        <n v="796.38"/>
        <n v="206.85"/>
        <n v="391.67"/>
        <n v="500.4"/>
        <n v="224.94"/>
        <n v="578.42"/>
        <n v="458.59"/>
        <n v="775.07"/>
        <n v="200.78"/>
        <n v="520.84"/>
        <n v="572.15"/>
        <n v="653.28"/>
        <n v="77.01"/>
        <n v="349.03"/>
        <n v="299.17"/>
        <n v="116.04"/>
        <n v="138.62"/>
        <n v="373.61"/>
        <n v="761.23"/>
        <n v="92.51"/>
        <n v="747.62"/>
        <n v="875.24"/>
        <n v="346.01"/>
        <n v="827.68"/>
        <n v="948.53"/>
        <n v="685.46"/>
        <n v="845.41"/>
        <n v="427.17"/>
        <n v="845.68"/>
        <n v="301.99"/>
        <n v="158.5"/>
        <n v="420.91"/>
        <n v="86.66"/>
        <n v="362.75"/>
        <n v="290.36"/>
        <n v="399.74"/>
        <n v="941.54"/>
        <n v="876.41"/>
        <n v="878.81"/>
        <n v="766.44"/>
        <n v="88.54"/>
        <n v="309.02"/>
        <n v="988.01"/>
        <n v="657.52"/>
        <n v="313.18"/>
        <n v="515.18"/>
        <n v="399.58"/>
        <n v="274.56"/>
        <n v="569.31"/>
        <n v="98.42"/>
        <n v="79.28"/>
        <n v="872.58"/>
        <n v="755.33"/>
        <n v="796.48"/>
        <n v="970.84"/>
        <n v="477.07"/>
        <n v="417.87"/>
        <n v="971.03"/>
        <n v="647.67"/>
        <n v="742.34"/>
        <n v="991.85"/>
        <n v="299.05"/>
        <n v="666.6"/>
        <n v="591.45"/>
        <n v="926.6"/>
        <n v="959.18"/>
        <n v="708.72"/>
        <n v="380.72"/>
        <n v="651.76"/>
        <n v="474.2"/>
        <n v="404.73"/>
        <n v="242.85"/>
        <n v="584.8"/>
        <n v="415.07"/>
      </sharedItems>
    </cacheField>
    <cacheField name="Quantity" numFmtId="0">
      <sharedItems containsSemiMixedTypes="0" containsString="0" containsNumber="1" containsInteger="1" minValue="1" maxValue="10" count="10">
        <n v="1"/>
        <n v="6"/>
        <n v="5"/>
        <n v="2"/>
        <n v="7"/>
        <n v="3"/>
        <n v="9"/>
        <n v="4"/>
        <n v="8"/>
        <n v="10"/>
      </sharedItems>
    </cacheField>
    <cacheField name="Discount" numFmtId="0">
      <sharedItems containsSemiMixedTypes="0" containsString="0" containsNumber="1" minValue="0" maxValue="0.3" count="31">
        <n v="0.01"/>
        <n v="0.2"/>
        <n v="0.25"/>
        <n v="0.05"/>
        <n v="0.21"/>
        <n v="0.22"/>
        <n v="0.27"/>
        <n v="0.04"/>
        <n v="0.28"/>
        <n v="0.09"/>
        <n v="0.1"/>
        <n v="0.14"/>
        <n v="0.26"/>
        <n v="0.03"/>
        <n v="0.02"/>
        <n v="0.19"/>
        <n v="0.24"/>
        <n v="0.16"/>
        <n v="0.06"/>
        <n v="0.13"/>
        <n v="0.29"/>
        <n v="0.07"/>
        <n v="0.11"/>
        <n v="0.12"/>
        <n v="0.08"/>
        <n v="0"/>
        <n v="0.23"/>
        <n v="0.18"/>
        <n v="0.15"/>
        <n v="0.17"/>
        <n v="0.3"/>
      </sharedItems>
    </cacheField>
    <cacheField name="Profit" numFmtId="0">
      <sharedItems containsSemiMixedTypes="0" containsString="0" containsNumber="1" minValue="-163.19" maxValue="91.5" count="195">
        <n v="36.06"/>
        <n v="-68.81"/>
        <n v="-13.22"/>
        <n v="5.85"/>
        <n v="-41.39"/>
        <n v="-38.23"/>
        <n v="-33.56"/>
        <n v="23.1"/>
        <n v="-107.55"/>
        <n v="2.58"/>
        <n v="0"/>
        <n v="-37.33"/>
        <n v="-4.67"/>
        <n v="-67.64"/>
        <n v="-54.87"/>
        <n v="-52.22"/>
        <n v="-16.71"/>
        <n v="-163.19"/>
        <n v="-21.63"/>
        <n v="49.77"/>
        <n v="61.64"/>
        <n v="-65.14"/>
        <n v="-67.21"/>
        <n v="-30.79"/>
        <n v="-100.01"/>
        <n v="19.52"/>
        <n v="-38.97"/>
        <n v="-14.59"/>
        <n v="22.54"/>
        <n v="-19.93"/>
        <n v="-57.49"/>
        <n v="31.31"/>
        <n v="-18.42"/>
        <n v="-20.49"/>
        <n v="-128.84"/>
        <n v="-4.1"/>
        <n v="6.35"/>
        <n v="-4.44"/>
        <n v="-57.5"/>
        <n v="43.96"/>
        <n v="-2.59"/>
        <n v="10.42"/>
        <n v="91.5"/>
        <n v="-116.08"/>
        <n v="-114.8"/>
        <n v="-15.46"/>
        <n v="-129.28"/>
        <n v="-8.23"/>
        <n v="3.88"/>
        <n v="-119.09"/>
        <n v="-95.55"/>
        <n v="39.14"/>
        <n v="-45.43"/>
        <n v="-74.15"/>
        <n v="-47.17"/>
        <n v="-24.08"/>
        <n v="-73.27"/>
        <n v="-1.52"/>
        <n v="-50.32"/>
        <n v="-56.36"/>
        <n v="47.08"/>
        <n v="-2.53"/>
        <n v="15.09"/>
        <n v="-74.41"/>
        <n v="-11.14"/>
        <n v="21.15"/>
        <n v="-25.19"/>
        <n v="-138.07"/>
        <n v="-65.39"/>
        <n v="-3.11"/>
        <n v="-145.52"/>
        <n v="21.31"/>
        <n v="-69.77"/>
        <n v="77.31"/>
        <n v="17.47"/>
        <n v="-13.26"/>
        <n v="-32.29"/>
        <n v="33.92"/>
        <n v="-14.22"/>
        <n v="-56.53"/>
        <n v="-65.76"/>
        <n v="-135.29"/>
        <n v="17.15"/>
        <n v="26.25"/>
        <n v="-64.7"/>
        <n v="-19.44"/>
        <n v="-6.76"/>
        <n v="-7.91"/>
        <n v="32.38"/>
        <n v="39.61"/>
        <n v="16.15"/>
        <n v="-9.65"/>
        <n v="-76.68"/>
        <n v="-25.9"/>
        <n v="-38.57"/>
        <n v="20.38"/>
        <n v="-45.97"/>
        <n v="40.12"/>
        <n v="-27.51"/>
        <n v="-27.07"/>
        <n v="-62.61"/>
        <n v="-9.75"/>
        <n v="-34.19"/>
        <n v="-17.65"/>
        <n v="-56.96"/>
        <n v="-17.85"/>
        <n v="28.7"/>
        <n v="-59.67"/>
        <n v="-31.67"/>
        <n v="-5.47"/>
        <n v="15.25"/>
        <n v="12.87"/>
        <n v="-119.68"/>
        <n v="-10.63"/>
        <n v="10.46"/>
        <n v="6.56"/>
        <n v="-36.39"/>
        <n v="3.24"/>
        <n v="-52.06"/>
        <n v="32"/>
        <n v="6.09"/>
        <n v="34.35"/>
        <n v="-110.88"/>
        <n v="-23.89"/>
        <n v="12.41"/>
        <n v="-47"/>
        <n v="10.01"/>
        <n v="-22.49"/>
        <n v="-80.98"/>
        <n v="-13.76"/>
        <n v="-31"/>
        <n v="-12.05"/>
        <n v="-57.29"/>
        <n v="40.05"/>
        <n v="-26.13"/>
        <n v="-8.47"/>
        <n v="-59.34"/>
        <n v="-35.9"/>
        <n v="1.16"/>
        <n v="9.7"/>
        <n v="-41.1"/>
        <n v="-91.35"/>
        <n v="6.48"/>
        <n v="59.81"/>
        <n v="-20.76"/>
        <n v="-82.77"/>
        <n v="27.42"/>
        <n v="25.36"/>
        <n v="-29.9"/>
        <n v="-16.91"/>
        <n v="-45.3"/>
        <n v="-17.43"/>
        <n v="-79.97"/>
        <n v="-13.87"/>
        <n v="-7.25"/>
        <n v="-20.33"/>
        <n v="31.98"/>
        <n v="-47.08"/>
        <n v="-52.58"/>
        <n v="-17.58"/>
        <n v="-122.63"/>
        <n v="8.85"/>
        <n v="-9.27"/>
        <n v="88.92"/>
        <n v="-131.5"/>
        <n v="-43.85"/>
        <n v="41.21"/>
        <n v="35.96"/>
        <n v="-21.96"/>
        <n v="-17.08"/>
        <n v="-15.75"/>
        <n v="-10.31"/>
        <n v="61.08"/>
        <n v="30.21"/>
        <n v="63.72"/>
        <n v="-58.25"/>
        <n v="-47.71"/>
        <n v="-66.86"/>
        <n v="-87.39"/>
        <n v="-6.48"/>
        <n v="-96.5"/>
        <n v="-39.67"/>
        <n v="26.91"/>
        <n v="-106.66"/>
        <n v="17.74"/>
        <n v="-120.46"/>
        <n v="-95.92"/>
        <n v="-63.78"/>
        <n v="-72.34"/>
        <n v="-58.66"/>
        <n v="33.19"/>
        <n v="-60.71"/>
        <n v="-43.71"/>
        <n v="-5.85"/>
        <n v="-41.5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27.8830324074" refreshedBy="vivek" recordCount="201">
  <cacheSource type="worksheet">
    <worksheetSource ref="M1:M1048576" sheet="Dataset"/>
  </cacheSource>
  <cacheFields count="1">
    <cacheField name="Total sales" numFmtId="0">
      <sharedItems containsString="0" containsBlank="1" containsNumber="1" minValue="116.84" maxValue="9710.3" count="201">
        <n v="400.62"/>
        <n v="4128.9"/>
        <n v="440.75"/>
        <n v="702"/>
        <n v="376.26"/>
        <n v="637.16"/>
        <n v="987.15"/>
        <n v="2694.79"/>
        <n v="1792.56"/>
        <n v="774.75"/>
        <n v="2936.04"/>
        <n v="6532.89"/>
        <n v="116.84"/>
        <n v="397.87"/>
        <n v="4938.39"/>
        <n v="1631.8"/>
        <n v="668.28"/>
        <n v="3839.8"/>
        <n v="1081.44"/>
        <n v="4265.7"/>
        <n v="5393.15"/>
        <n v="1302.81"/>
        <n v="1493.54"/>
        <n v="513.2"/>
        <n v="5715.12"/>
        <n v="3253.5"/>
        <n v="4546.08"/>
        <n v="145.86"/>
        <n v="2254"/>
        <n v="3321.1"/>
        <n v="5749.2"/>
        <n v="2739.8"/>
        <n v="307"/>
        <n v="1536.66"/>
        <n v="5424.72"/>
        <n v="273.28"/>
        <n v="2117.2"/>
        <n v="1330.65"/>
        <n v="605.24"/>
        <n v="1098.94"/>
        <n v="1292.6"/>
        <n v="4687.65"/>
        <n v="1829.98"/>
        <n v="1832.88"/>
        <n v="537.32"/>
        <n v="4415.35"/>
        <n v="386.52"/>
        <n v="2041.32"/>
        <n v="2195.36"/>
        <n v="1550.04"/>
        <n v="7655.58"/>
        <n v="4777.74"/>
        <n v="7044.3"/>
        <n v="2446.43"/>
        <n v="1711.17"/>
        <n v="6289.28"/>
        <n v="1204"/>
        <n v="1628.28"/>
        <n v="355.32"/>
        <n v="3594"/>
        <n v="2113.38"/>
        <n v="2354.19"/>
        <n v="380.16"/>
        <n v="1509.1"/>
        <n v="1653.56"/>
        <n v="247.48"/>
        <n v="2467.01"/>
        <n v="1356.6"/>
        <n v="3180.52"/>
        <n v="5685.26"/>
        <n v="3678.21"/>
        <n v="1557.35"/>
        <n v="4042.15"/>
        <n v="3551.9"/>
        <n v="4186.26"/>
        <n v="773.14"/>
        <n v="1965.87"/>
        <n v="795.72"/>
        <n v="6457.6"/>
        <n v="376.93"/>
        <n v="1421.91"/>
        <n v="2019.1"/>
        <n v="2818.38"/>
        <n v="1932.76"/>
        <n v="1715.26"/>
        <n v="1049.86"/>
        <n v="1294.1"/>
        <n v="4860.3"/>
        <n v="2702.72"/>
        <n v="2767.1"/>
        <n v="3238"/>
        <n v="1697.58"/>
        <n v="3204.04"/>
        <n v="1614.78"/>
        <n v="1930.9"/>
        <n v="4260.2"/>
        <n v="431.69"/>
        <n v="1285.8"/>
        <n v="4755.59"/>
        <n v="3677.68"/>
        <n v="1783.16"/>
        <n v="3438.55"/>
        <n v="902.19"/>
        <n v="2782.48"/>
        <n v="2926.14"/>
        <n v="2366.73"/>
        <n v="1134.63"/>
        <n v="1139.24"/>
        <n v="7139.92"/>
        <n v="2460.3"/>
        <n v="4972.25"/>
        <n v="1676.88"/>
        <n v="547.33"/>
        <n v="7626.6"/>
        <n v="1929.78"/>
        <n v="9205.9"/>
        <n v="531.64"/>
        <n v="1394.4"/>
        <n v="2622.84"/>
        <n v="2519.55"/>
        <n v="323.53"/>
        <n v="6073.55"/>
        <n v="2399.73"/>
        <n v="2435.96"/>
        <n v="3435.28"/>
        <n v="924.03"/>
        <n v="6371.04"/>
        <n v="1861.65"/>
        <n v="783.34"/>
        <n v="4503.6"/>
        <n v="2249.4"/>
        <n v="5784.2"/>
        <n v="458.59"/>
        <n v="2325.21"/>
        <n v="401.56"/>
        <n v="4166.72"/>
        <n v="1144.3"/>
        <n v="6532.8"/>
        <n v="693.09"/>
        <n v="2792.24"/>
        <n v="1795.02"/>
        <n v="1044.36"/>
        <n v="1247.58"/>
        <n v="2988.88"/>
        <n v="3806.15"/>
        <n v="277.53"/>
        <n v="7476.2"/>
        <n v="7877.16"/>
        <n v="1730.05"/>
        <n v="6621.44"/>
        <n v="7588.24"/>
        <n v="1370.92"/>
        <n v="1690.82"/>
        <n v="3417.36"/>
        <n v="6765.44"/>
        <n v="1207.96"/>
        <n v="158.5"/>
        <n v="3367.28"/>
        <n v="693.28"/>
        <n v="3264.75"/>
        <n v="2032.52"/>
        <n v="1598.96"/>
        <n v="2824.62"/>
        <n v="876.41"/>
        <n v="4394.05"/>
        <n v="1532.88"/>
        <n v="442.7"/>
        <n v="309.02"/>
        <n v="8892.09"/>
        <n v="3945.12"/>
        <n v="1879.08"/>
        <n v="4121.44"/>
        <n v="3596.22"/>
        <n v="274.56"/>
        <n v="5693.1"/>
        <n v="295.26"/>
        <n v="317.12"/>
        <n v="5235.48"/>
        <n v="3021.32"/>
        <n v="3982.4"/>
        <n v="2912.52"/>
        <n v="4293.63"/>
        <n v="1671.48"/>
        <n v="9710.3"/>
        <n v="6476.7"/>
        <n v="6681.06"/>
        <n v="991.85"/>
        <n v="598.1"/>
        <n v="3333"/>
        <n v="2365.8"/>
        <n v="926.6"/>
        <n v="1918.36"/>
        <n v="1417.44"/>
        <n v="3426.48"/>
        <n v="3258.8"/>
        <n v="2845.2"/>
        <n v="2833.11"/>
        <n v="1699.95"/>
        <n v="5263.2"/>
        <n v="4150.7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27.8842361111" refreshedBy="vivek" recordCount="200">
  <cacheSource type="worksheet">
    <worksheetSource name="Table1"/>
  </cacheSource>
  <cacheFields count="8">
    <cacheField name="Date" numFmtId="183">
      <sharedItems count="150">
        <s v="2023-06-22"/>
        <s v="2023-05-20"/>
        <s v="2023-06-02"/>
        <s v="2023-02-14"/>
        <s v="2023-05-16"/>
        <s v="2023-09-03"/>
        <s v="2023-01-21"/>
        <s v="2023-02-05"/>
        <s v="2023-12-23"/>
        <s v="2023-08-14"/>
        <s v="2023-11-28"/>
        <s v="2023-06-11"/>
        <s v="2023-08-01"/>
        <s v="2023-10-12"/>
        <s v="2023-11-11"/>
        <s v="2023-05-26"/>
        <s v="2023-04-30"/>
        <s v="2023-05-08"/>
        <s v="2023-04-11"/>
        <s v="2023-08-15"/>
        <s v="2023-05-12"/>
        <s v="2023-03-17"/>
        <s v="2023-01-06"/>
        <s v="2023-03-02"/>
        <s v="2023-06-30"/>
        <s v="2023-09-20"/>
        <s v="2023-12-31"/>
        <s v="2023-11-19"/>
        <s v="2023-10-06"/>
        <s v="2023-02-22"/>
        <s v="2023-08-19"/>
        <s v="2023-04-03"/>
        <s v="2023-01-23"/>
        <s v="2023-07-02"/>
        <s v="2023-06-21"/>
        <s v="2023-07-26"/>
        <s v="2023-10-27"/>
        <s v="2023-05-15"/>
        <s v="2023-01-03"/>
        <s v="2023-10-15"/>
        <s v="2023-08-09"/>
        <s v="2023-04-10"/>
        <s v="2023-07-08"/>
        <s v="2023-02-01"/>
        <s v="2023-02-16"/>
        <s v="2023-08-27"/>
        <s v="2023-12-29"/>
        <s v="2023-08-06"/>
        <s v="2023-06-09"/>
        <s v="2023-06-04"/>
        <s v="2023-07-07"/>
        <s v="2023-03-12"/>
        <s v="2023-01-01"/>
        <s v="2023-10-16"/>
        <s v="2023-06-17"/>
        <s v="2023-02-15"/>
        <s v="2023-12-16"/>
        <s v="2023-07-14"/>
        <s v="2023-05-24"/>
        <s v="2023-12-19"/>
        <s v="2023-03-11"/>
        <s v="2023-12-15"/>
        <s v="2023-07-28"/>
        <s v="2023-09-07"/>
        <s v="2023-04-21"/>
        <s v="2023-09-04"/>
        <s v="2023-12-28"/>
        <s v="2023-03-03"/>
        <s v="2023-02-13"/>
        <s v="2023-07-21"/>
        <s v="2023-06-06"/>
        <s v="2023-02-04"/>
        <s v="2023-12-27"/>
        <s v="2023-02-25"/>
        <s v="2023-01-02"/>
        <s v="2023-03-05"/>
        <s v="2023-11-10"/>
        <s v="2023-07-10"/>
        <s v="2023-06-19"/>
        <s v="2023-04-12"/>
        <s v="2023-01-22"/>
        <s v="2023-05-23"/>
        <s v="2023-10-05"/>
        <s v="2023-07-27"/>
        <s v="2023-06-18"/>
        <s v="2023-08-03"/>
        <s v="2023-11-15"/>
        <s v="2023-11-13"/>
        <s v="2023-10-14"/>
        <s v="2023-05-10"/>
        <s v="2023-06-27"/>
        <s v="2023-01-08"/>
        <s v="2023-04-14"/>
        <s v="2023-10-24"/>
        <s v="2023-02-09"/>
        <s v="2023-09-26"/>
        <s v="2023-07-13"/>
        <s v="2023-04-17"/>
        <s v="2023-01-11"/>
        <s v="2023-05-13"/>
        <s v="2023-08-31"/>
        <s v="2023-07-11"/>
        <s v="2023-08-22"/>
        <s v="2023-12-17"/>
        <s v="2023-05-19"/>
        <s v="2023-02-17"/>
        <s v="2023-02-27"/>
        <s v="2023-11-27"/>
        <s v="2023-11-12"/>
        <s v="2023-12-21"/>
        <s v="2023-11-03"/>
        <s v="2023-04-20"/>
        <s v="2023-12-07"/>
        <s v="2023-10-02"/>
        <s v="2023-04-16"/>
        <s v="2023-10-17"/>
        <s v="2023-01-18"/>
        <s v="2023-03-23"/>
        <s v="2023-07-23"/>
        <s v="2023-08-04"/>
        <s v="2023-12-10"/>
        <s v="2023-08-29"/>
        <s v="2023-09-01"/>
        <s v="2023-05-18"/>
        <s v="2023-11-08"/>
        <s v="2023-02-10"/>
        <s v="2023-01-16"/>
        <s v="2023-01-04"/>
        <s v="2023-07-24"/>
        <s v="2023-04-18"/>
        <s v="2023-12-18"/>
        <s v="2023-02-02"/>
        <s v="2023-03-01"/>
        <s v="2023-08-23"/>
        <s v="2023-07-09"/>
        <s v="2023-06-24"/>
        <s v="2023-06-07"/>
        <s v="2023-01-30"/>
        <s v="2023-02-26"/>
        <s v="2023-03-13"/>
        <s v="2023-02-11"/>
        <s v="2023-11-05"/>
        <s v="2023-10-01"/>
        <s v="2023-03-04"/>
        <s v="2023-04-02"/>
        <s v="2024-01-01"/>
        <s v="2023-03-27"/>
        <s v="2023-03-14"/>
        <s v="2023-10-13"/>
        <s v="2023-05-30"/>
      </sharedItems>
    </cacheField>
    <cacheField name="Region" numFmtId="0">
      <sharedItems count="4">
        <s v="West"/>
        <s v="North"/>
        <s v="East"/>
        <s v="South"/>
      </sharedItems>
    </cacheField>
    <cacheField name="Category" numFmtId="0">
      <sharedItems count="4">
        <s v="Furniture"/>
        <s v="Clothing"/>
        <s v="Groceries"/>
        <s v="Electronics"/>
      </sharedItems>
    </cacheField>
    <cacheField name="Product" numFmtId="0">
      <sharedItems count="16">
        <s v="Bookshelf"/>
        <s v="Trousers"/>
        <s v="Sofa"/>
        <s v="Eggs"/>
        <s v="Dress"/>
        <s v="Smartphone"/>
        <s v="Table"/>
        <s v="Shirt"/>
        <s v="Tablet"/>
        <s v="Bread"/>
        <s v="Jacket"/>
        <s v="Rice"/>
        <s v="Chair"/>
        <s v="Milk"/>
        <s v="Headphones"/>
        <s v="Laptop"/>
      </sharedItems>
    </cacheField>
    <cacheField name="Sales" numFmtId="0">
      <sharedItems containsSemiMixedTypes="0" containsString="0" containsNumber="1" minValue="50.76" maxValue="994.45" count="200">
        <n v="400.62"/>
        <n v="688.15"/>
        <n v="88.15"/>
        <n v="117"/>
        <n v="376.26"/>
        <n v="318.58"/>
        <n v="197.43"/>
        <n v="384.97"/>
        <n v="597.52"/>
        <n v="258.25"/>
        <n v="489.34"/>
        <n v="933.27"/>
        <n v="116.84"/>
        <n v="397.87"/>
        <n v="548.71"/>
        <n v="326.36"/>
        <n v="111.38"/>
        <n v="959.95"/>
        <n v="540.72"/>
        <n v="710.95"/>
        <n v="770.45"/>
        <n v="434.27"/>
        <n v="746.77"/>
        <n v="256.6"/>
        <n v="714.39"/>
        <n v="325.35"/>
        <n v="649.44"/>
        <n v="145.86"/>
        <n v="563.5"/>
        <n v="664.22"/>
        <n v="958.2"/>
        <n v="391.4"/>
        <n v="307"/>
        <n v="512.22"/>
        <n v="678.09"/>
        <n v="68.32"/>
        <n v="211.72"/>
        <n v="443.55"/>
        <n v="302.62"/>
        <n v="549.47"/>
        <n v="129.26"/>
        <n v="520.85"/>
        <n v="914.99"/>
        <n v="610.96"/>
        <n v="134.33"/>
        <n v="883.07"/>
        <n v="386.52"/>
        <n v="680.44"/>
        <n v="274.42"/>
        <n v="387.51"/>
        <n v="850.62"/>
        <n v="530.86"/>
        <n v="782.7"/>
        <n v="349.49"/>
        <n v="570.39"/>
        <n v="786.16"/>
        <n v="301"/>
        <n v="407.07"/>
        <n v="50.76"/>
        <n v="359.4"/>
        <n v="352.23"/>
        <n v="784.73"/>
        <n v="126.72"/>
        <n v="301.82"/>
        <n v="826.78"/>
        <n v="123.74"/>
        <n v="352.43"/>
        <n v="193.8"/>
        <n v="454.36"/>
        <n v="812.18"/>
        <n v="408.69"/>
        <n v="311.47"/>
        <n v="808.43"/>
        <n v="355.19"/>
        <n v="465.14"/>
        <n v="773.14"/>
        <n v="218.43"/>
        <n v="132.62"/>
        <n v="645.76"/>
        <n v="376.93"/>
        <n v="157.99"/>
        <n v="403.82"/>
        <n v="939.46"/>
        <n v="966.38"/>
        <n v="857.63"/>
        <n v="524.93"/>
        <n v="647.05"/>
        <n v="972.06"/>
        <n v="675.68"/>
        <n v="395.3"/>
        <n v="809.5"/>
        <n v="565.86"/>
        <n v="457.72"/>
        <n v="807.39"/>
        <n v="965.45"/>
        <n v="852.04"/>
        <n v="431.69"/>
        <n v="257.16"/>
        <n v="679.37"/>
        <n v="459.71"/>
        <n v="445.79"/>
        <n v="687.71"/>
        <n v="300.73"/>
        <n v="347.81"/>
        <n v="975.38"/>
        <n v="262.97"/>
        <n v="126.07"/>
        <n v="569.62"/>
        <n v="892.49"/>
        <n v="410.05"/>
        <n v="994.45"/>
        <n v="186.32"/>
        <n v="547.33"/>
        <n v="762.66"/>
        <n v="214.42"/>
        <n v="920.59"/>
        <n v="265.82"/>
        <n v="174.3"/>
        <n v="655.71"/>
        <n v="279.95"/>
        <n v="323.53"/>
        <n v="867.65"/>
        <n v="799.91"/>
        <n v="608.99"/>
        <n v="429.41"/>
        <n v="924.03"/>
        <n v="796.38"/>
        <n v="206.85"/>
        <n v="391.67"/>
        <n v="500.4"/>
        <n v="224.94"/>
        <n v="578.42"/>
        <n v="458.59"/>
        <n v="775.07"/>
        <n v="200.78"/>
        <n v="520.84"/>
        <n v="572.15"/>
        <n v="653.28"/>
        <n v="77.01"/>
        <n v="349.03"/>
        <n v="299.17"/>
        <n v="116.04"/>
        <n v="138.62"/>
        <n v="373.61"/>
        <n v="761.23"/>
        <n v="92.51"/>
        <n v="747.62"/>
        <n v="875.24"/>
        <n v="346.01"/>
        <n v="827.68"/>
        <n v="948.53"/>
        <n v="685.46"/>
        <n v="845.41"/>
        <n v="427.17"/>
        <n v="845.68"/>
        <n v="301.99"/>
        <n v="158.5"/>
        <n v="420.91"/>
        <n v="86.66"/>
        <n v="362.75"/>
        <n v="290.36"/>
        <n v="399.74"/>
        <n v="941.54"/>
        <n v="876.41"/>
        <n v="878.81"/>
        <n v="766.44"/>
        <n v="88.54"/>
        <n v="309.02"/>
        <n v="988.01"/>
        <n v="657.52"/>
        <n v="313.18"/>
        <n v="515.18"/>
        <n v="399.58"/>
        <n v="274.56"/>
        <n v="569.31"/>
        <n v="98.42"/>
        <n v="79.28"/>
        <n v="872.58"/>
        <n v="755.33"/>
        <n v="796.48"/>
        <n v="970.84"/>
        <n v="477.07"/>
        <n v="417.87"/>
        <n v="971.03"/>
        <n v="647.67"/>
        <n v="742.34"/>
        <n v="991.85"/>
        <n v="299.05"/>
        <n v="666.6"/>
        <n v="591.45"/>
        <n v="926.6"/>
        <n v="959.18"/>
        <n v="708.72"/>
        <n v="380.72"/>
        <n v="651.76"/>
        <n v="474.2"/>
        <n v="404.73"/>
        <n v="242.85"/>
        <n v="584.8"/>
        <n v="415.07"/>
      </sharedItems>
    </cacheField>
    <cacheField name="Quantity" numFmtId="0">
      <sharedItems containsSemiMixedTypes="0" containsString="0" containsNumber="1" containsInteger="1" minValue="1" maxValue="10" count="10">
        <n v="1"/>
        <n v="6"/>
        <n v="5"/>
        <n v="2"/>
        <n v="7"/>
        <n v="3"/>
        <n v="9"/>
        <n v="4"/>
        <n v="8"/>
        <n v="10"/>
      </sharedItems>
    </cacheField>
    <cacheField name="Discount" numFmtId="0">
      <sharedItems containsSemiMixedTypes="0" containsString="0" containsNumber="1" minValue="0" maxValue="0.3" count="31">
        <n v="0.01"/>
        <n v="0.2"/>
        <n v="0.25"/>
        <n v="0.05"/>
        <n v="0.21"/>
        <n v="0.22"/>
        <n v="0.27"/>
        <n v="0.04"/>
        <n v="0.28"/>
        <n v="0.09"/>
        <n v="0.1"/>
        <n v="0.14"/>
        <n v="0.26"/>
        <n v="0.03"/>
        <n v="0.02"/>
        <n v="0.19"/>
        <n v="0.24"/>
        <n v="0.16"/>
        <n v="0.06"/>
        <n v="0.13"/>
        <n v="0.29"/>
        <n v="0.07"/>
        <n v="0.11"/>
        <n v="0.12"/>
        <n v="0.08"/>
        <n v="0"/>
        <n v="0.23"/>
        <n v="0.18"/>
        <n v="0.15"/>
        <n v="0.17"/>
        <n v="0.3"/>
      </sharedItems>
    </cacheField>
    <cacheField name="Profit" numFmtId="0">
      <sharedItems containsSemiMixedTypes="0" containsString="0" containsNumber="1" minValue="-163.19" maxValue="91.5" count="195">
        <n v="36.06"/>
        <n v="-68.81"/>
        <n v="-13.22"/>
        <n v="5.85"/>
        <n v="-41.39"/>
        <n v="-38.23"/>
        <n v="-33.56"/>
        <n v="23.1"/>
        <n v="-107.55"/>
        <n v="2.58"/>
        <n v="0"/>
        <n v="-37.33"/>
        <n v="-4.67"/>
        <n v="-67.64"/>
        <n v="-54.87"/>
        <n v="-52.22"/>
        <n v="-16.71"/>
        <n v="-163.19"/>
        <n v="-21.63"/>
        <n v="49.77"/>
        <n v="61.64"/>
        <n v="-65.14"/>
        <n v="-67.21"/>
        <n v="-30.79"/>
        <n v="-100.01"/>
        <n v="19.52"/>
        <n v="-38.97"/>
        <n v="-14.59"/>
        <n v="22.54"/>
        <n v="-19.93"/>
        <n v="-57.49"/>
        <n v="31.31"/>
        <n v="-18.42"/>
        <n v="-20.49"/>
        <n v="-128.84"/>
        <n v="-4.1"/>
        <n v="6.35"/>
        <n v="-4.44"/>
        <n v="-57.5"/>
        <n v="43.96"/>
        <n v="-2.59"/>
        <n v="10.42"/>
        <n v="91.5"/>
        <n v="-116.08"/>
        <n v="-114.8"/>
        <n v="-15.46"/>
        <n v="-129.28"/>
        <n v="-8.23"/>
        <n v="3.88"/>
        <n v="-119.09"/>
        <n v="-95.55"/>
        <n v="39.14"/>
        <n v="-45.43"/>
        <n v="-74.15"/>
        <n v="-47.17"/>
        <n v="-24.08"/>
        <n v="-73.27"/>
        <n v="-1.52"/>
        <n v="-50.32"/>
        <n v="-56.36"/>
        <n v="47.08"/>
        <n v="-2.53"/>
        <n v="15.09"/>
        <n v="-74.41"/>
        <n v="-11.14"/>
        <n v="21.15"/>
        <n v="-25.19"/>
        <n v="-138.07"/>
        <n v="-65.39"/>
        <n v="-3.11"/>
        <n v="-145.52"/>
        <n v="21.31"/>
        <n v="-69.77"/>
        <n v="77.31"/>
        <n v="17.47"/>
        <n v="-13.26"/>
        <n v="-32.29"/>
        <n v="33.92"/>
        <n v="-14.22"/>
        <n v="-56.53"/>
        <n v="-65.76"/>
        <n v="-135.29"/>
        <n v="17.15"/>
        <n v="26.25"/>
        <n v="-64.7"/>
        <n v="-19.44"/>
        <n v="-6.76"/>
        <n v="-7.91"/>
        <n v="32.38"/>
        <n v="39.61"/>
        <n v="16.15"/>
        <n v="-9.65"/>
        <n v="-76.68"/>
        <n v="-25.9"/>
        <n v="-38.57"/>
        <n v="20.38"/>
        <n v="-45.97"/>
        <n v="40.12"/>
        <n v="-27.51"/>
        <n v="-27.07"/>
        <n v="-62.61"/>
        <n v="-9.75"/>
        <n v="-34.19"/>
        <n v="-17.65"/>
        <n v="-56.96"/>
        <n v="-17.85"/>
        <n v="28.7"/>
        <n v="-59.67"/>
        <n v="-31.67"/>
        <n v="-5.47"/>
        <n v="15.25"/>
        <n v="12.87"/>
        <n v="-119.68"/>
        <n v="-10.63"/>
        <n v="10.46"/>
        <n v="6.56"/>
        <n v="-36.39"/>
        <n v="3.24"/>
        <n v="-52.06"/>
        <n v="32"/>
        <n v="6.09"/>
        <n v="34.35"/>
        <n v="-110.88"/>
        <n v="-23.89"/>
        <n v="12.41"/>
        <n v="-47"/>
        <n v="10.01"/>
        <n v="-22.49"/>
        <n v="-80.98"/>
        <n v="-13.76"/>
        <n v="-31"/>
        <n v="-12.05"/>
        <n v="-57.29"/>
        <n v="40.05"/>
        <n v="-26.13"/>
        <n v="-8.47"/>
        <n v="-59.34"/>
        <n v="-35.9"/>
        <n v="1.16"/>
        <n v="9.7"/>
        <n v="-41.1"/>
        <n v="-91.35"/>
        <n v="6.48"/>
        <n v="59.81"/>
        <n v="-20.76"/>
        <n v="-82.77"/>
        <n v="27.42"/>
        <n v="25.36"/>
        <n v="-29.9"/>
        <n v="-16.91"/>
        <n v="-45.3"/>
        <n v="-17.43"/>
        <n v="-79.97"/>
        <n v="-13.87"/>
        <n v="-7.25"/>
        <n v="-20.33"/>
        <n v="31.98"/>
        <n v="-47.08"/>
        <n v="-52.58"/>
        <n v="-17.58"/>
        <n v="-122.63"/>
        <n v="8.85"/>
        <n v="-9.27"/>
        <n v="88.92"/>
        <n v="-131.5"/>
        <n v="-43.85"/>
        <n v="41.21"/>
        <n v="35.96"/>
        <n v="-21.96"/>
        <n v="-17.08"/>
        <n v="-15.75"/>
        <n v="-10.31"/>
        <n v="61.08"/>
        <n v="30.21"/>
        <n v="63.72"/>
        <n v="-58.25"/>
        <n v="-47.71"/>
        <n v="-66.86"/>
        <n v="-87.39"/>
        <n v="-6.48"/>
        <n v="-96.5"/>
        <n v="-39.67"/>
        <n v="26.91"/>
        <n v="-106.66"/>
        <n v="17.74"/>
        <n v="-120.46"/>
        <n v="-95.92"/>
        <n v="-63.78"/>
        <n v="-72.34"/>
        <n v="-58.66"/>
        <n v="33.19"/>
        <n v="-60.71"/>
        <n v="-43.71"/>
        <n v="-5.85"/>
        <n v="-41.51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27.8845949074" refreshedBy="vivek" recordCount="201">
  <cacheSource type="worksheet">
    <worksheetSource ref="K1:M1048576" sheet="Dataset"/>
  </cacheSource>
  <cacheFields count="3">
    <cacheField name="Product" numFmtId="0">
      <sharedItems containsBlank="1" count="17">
        <s v="Bookshelf"/>
        <s v="Trousers"/>
        <s v="Sofa"/>
        <s v="Eggs"/>
        <s v="Dress"/>
        <s v="Smartphone"/>
        <s v="Table"/>
        <s v="Shirt"/>
        <s v="Tablet"/>
        <s v="Bread"/>
        <s v="Jacket"/>
        <s v="Rice"/>
        <s v="Chair"/>
        <s v="Milk"/>
        <s v="Headphones"/>
        <s v="Laptop"/>
        <m/>
      </sharedItems>
    </cacheField>
    <cacheField name="Sales" numFmtId="0">
      <sharedItems containsString="0" containsBlank="1" containsNumber="1" minValue="68.32" maxValue="959.95" count="17">
        <n v="400.62"/>
        <n v="688.15"/>
        <n v="117"/>
        <n v="376.26"/>
        <n v="197.43"/>
        <n v="384.97"/>
        <n v="597.52"/>
        <n v="258.25"/>
        <n v="116.84"/>
        <n v="397.87"/>
        <n v="548.71"/>
        <n v="959.95"/>
        <n v="563.5"/>
        <n v="68.32"/>
        <n v="549.47"/>
        <n v="129.26"/>
        <m/>
      </sharedItems>
    </cacheField>
    <cacheField name="Total sales" numFmtId="0">
      <sharedItems containsString="0" containsBlank="1" containsNumber="1" minValue="116.84" maxValue="9710.3" count="201">
        <n v="400.62"/>
        <n v="4128.9"/>
        <n v="440.75"/>
        <n v="702"/>
        <n v="376.26"/>
        <n v="637.16"/>
        <n v="987.15"/>
        <n v="2694.79"/>
        <n v="1792.56"/>
        <n v="774.75"/>
        <n v="2936.04"/>
        <n v="6532.89"/>
        <n v="116.84"/>
        <n v="397.87"/>
        <n v="4938.39"/>
        <n v="1631.8"/>
        <n v="668.28"/>
        <n v="3839.8"/>
        <n v="1081.44"/>
        <n v="4265.7"/>
        <n v="5393.15"/>
        <n v="1302.81"/>
        <n v="1493.54"/>
        <n v="513.2"/>
        <n v="5715.12"/>
        <n v="3253.5"/>
        <n v="4546.08"/>
        <n v="145.86"/>
        <n v="2254"/>
        <n v="3321.1"/>
        <n v="5749.2"/>
        <n v="2739.8"/>
        <n v="307"/>
        <n v="1536.66"/>
        <n v="5424.72"/>
        <n v="273.28"/>
        <n v="2117.2"/>
        <n v="1330.65"/>
        <n v="605.24"/>
        <n v="1098.94"/>
        <n v="1292.6"/>
        <n v="4687.65"/>
        <n v="1829.98"/>
        <n v="1832.88"/>
        <n v="537.32"/>
        <n v="4415.35"/>
        <n v="386.52"/>
        <n v="2041.32"/>
        <n v="2195.36"/>
        <n v="1550.04"/>
        <n v="7655.58"/>
        <n v="4777.74"/>
        <n v="7044.3"/>
        <n v="2446.43"/>
        <n v="1711.17"/>
        <n v="6289.28"/>
        <n v="1204"/>
        <n v="1628.28"/>
        <n v="355.32"/>
        <n v="3594"/>
        <n v="2113.38"/>
        <n v="2354.19"/>
        <n v="380.16"/>
        <n v="1509.1"/>
        <n v="1653.56"/>
        <n v="247.48"/>
        <n v="2467.01"/>
        <n v="1356.6"/>
        <n v="3180.52"/>
        <n v="5685.26"/>
        <n v="3678.21"/>
        <n v="1557.35"/>
        <n v="4042.15"/>
        <n v="3551.9"/>
        <n v="4186.26"/>
        <n v="773.14"/>
        <n v="1965.87"/>
        <n v="795.72"/>
        <n v="6457.6"/>
        <n v="376.93"/>
        <n v="1421.91"/>
        <n v="2019.1"/>
        <n v="2818.38"/>
        <n v="1932.76"/>
        <n v="1715.26"/>
        <n v="1049.86"/>
        <n v="1294.1"/>
        <n v="4860.3"/>
        <n v="2702.72"/>
        <n v="2767.1"/>
        <n v="3238"/>
        <n v="1697.58"/>
        <n v="3204.04"/>
        <n v="1614.78"/>
        <n v="1930.9"/>
        <n v="4260.2"/>
        <n v="431.69"/>
        <n v="1285.8"/>
        <n v="4755.59"/>
        <n v="3677.68"/>
        <n v="1783.16"/>
        <n v="3438.55"/>
        <n v="902.19"/>
        <n v="2782.48"/>
        <n v="2926.14"/>
        <n v="2366.73"/>
        <n v="1134.63"/>
        <n v="1139.24"/>
        <n v="7139.92"/>
        <n v="2460.3"/>
        <n v="4972.25"/>
        <n v="1676.88"/>
        <n v="547.33"/>
        <n v="7626.6"/>
        <n v="1929.78"/>
        <n v="9205.9"/>
        <n v="531.64"/>
        <n v="1394.4"/>
        <n v="2622.84"/>
        <n v="2519.55"/>
        <n v="323.53"/>
        <n v="6073.55"/>
        <n v="2399.73"/>
        <n v="2435.96"/>
        <n v="3435.28"/>
        <n v="924.03"/>
        <n v="6371.04"/>
        <n v="1861.65"/>
        <n v="783.34"/>
        <n v="4503.6"/>
        <n v="2249.4"/>
        <n v="5784.2"/>
        <n v="458.59"/>
        <n v="2325.21"/>
        <n v="401.56"/>
        <n v="4166.72"/>
        <n v="1144.3"/>
        <n v="6532.8"/>
        <n v="693.09"/>
        <n v="2792.24"/>
        <n v="1795.02"/>
        <n v="1044.36"/>
        <n v="1247.58"/>
        <n v="2988.88"/>
        <n v="3806.15"/>
        <n v="277.53"/>
        <n v="7476.2"/>
        <n v="7877.16"/>
        <n v="1730.05"/>
        <n v="6621.44"/>
        <n v="7588.24"/>
        <n v="1370.92"/>
        <n v="1690.82"/>
        <n v="3417.36"/>
        <n v="6765.44"/>
        <n v="1207.96"/>
        <n v="158.5"/>
        <n v="3367.28"/>
        <n v="693.28"/>
        <n v="3264.75"/>
        <n v="2032.52"/>
        <n v="1598.96"/>
        <n v="2824.62"/>
        <n v="876.41"/>
        <n v="4394.05"/>
        <n v="1532.88"/>
        <n v="442.7"/>
        <n v="309.02"/>
        <n v="8892.09"/>
        <n v="3945.12"/>
        <n v="1879.08"/>
        <n v="4121.44"/>
        <n v="3596.22"/>
        <n v="274.56"/>
        <n v="5693.1"/>
        <n v="295.26"/>
        <n v="317.12"/>
        <n v="5235.48"/>
        <n v="3021.32"/>
        <n v="3982.4"/>
        <n v="2912.52"/>
        <n v="4293.63"/>
        <n v="1671.48"/>
        <n v="9710.3"/>
        <n v="6476.7"/>
        <n v="6681.06"/>
        <n v="991.85"/>
        <n v="598.1"/>
        <n v="3333"/>
        <n v="2365.8"/>
        <n v="926.6"/>
        <n v="1918.36"/>
        <n v="1417.44"/>
        <n v="3426.48"/>
        <n v="3258.8"/>
        <n v="2845.2"/>
        <n v="2833.11"/>
        <n v="1699.95"/>
        <n v="5263.2"/>
        <n v="4150.7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x v="0"/>
    <x v="0"/>
    <x v="0"/>
    <x v="0"/>
    <x v="0"/>
    <x v="0"/>
    <x v="0"/>
    <x v="0"/>
  </r>
  <r>
    <x v="1"/>
    <x v="1"/>
    <x v="1"/>
    <x v="1"/>
    <x v="1"/>
    <x v="1"/>
    <x v="1"/>
    <x v="1"/>
  </r>
  <r>
    <x v="2"/>
    <x v="1"/>
    <x v="0"/>
    <x v="0"/>
    <x v="2"/>
    <x v="2"/>
    <x v="2"/>
    <x v="2"/>
  </r>
  <r>
    <x v="3"/>
    <x v="1"/>
    <x v="0"/>
    <x v="2"/>
    <x v="3"/>
    <x v="1"/>
    <x v="3"/>
    <x v="3"/>
  </r>
  <r>
    <x v="4"/>
    <x v="2"/>
    <x v="2"/>
    <x v="3"/>
    <x v="4"/>
    <x v="0"/>
    <x v="4"/>
    <x v="4"/>
  </r>
  <r>
    <x v="5"/>
    <x v="2"/>
    <x v="2"/>
    <x v="3"/>
    <x v="5"/>
    <x v="3"/>
    <x v="5"/>
    <x v="5"/>
  </r>
  <r>
    <x v="6"/>
    <x v="1"/>
    <x v="1"/>
    <x v="4"/>
    <x v="6"/>
    <x v="2"/>
    <x v="6"/>
    <x v="6"/>
  </r>
  <r>
    <x v="7"/>
    <x v="2"/>
    <x v="3"/>
    <x v="5"/>
    <x v="7"/>
    <x v="4"/>
    <x v="7"/>
    <x v="7"/>
  </r>
  <r>
    <x v="8"/>
    <x v="2"/>
    <x v="0"/>
    <x v="6"/>
    <x v="8"/>
    <x v="5"/>
    <x v="8"/>
    <x v="8"/>
  </r>
  <r>
    <x v="9"/>
    <x v="2"/>
    <x v="1"/>
    <x v="7"/>
    <x v="9"/>
    <x v="5"/>
    <x v="9"/>
    <x v="9"/>
  </r>
  <r>
    <x v="10"/>
    <x v="3"/>
    <x v="3"/>
    <x v="5"/>
    <x v="10"/>
    <x v="1"/>
    <x v="10"/>
    <x v="10"/>
  </r>
  <r>
    <x v="11"/>
    <x v="2"/>
    <x v="1"/>
    <x v="7"/>
    <x v="11"/>
    <x v="4"/>
    <x v="11"/>
    <x v="11"/>
  </r>
  <r>
    <x v="12"/>
    <x v="3"/>
    <x v="3"/>
    <x v="8"/>
    <x v="12"/>
    <x v="0"/>
    <x v="11"/>
    <x v="12"/>
  </r>
  <r>
    <x v="13"/>
    <x v="0"/>
    <x v="2"/>
    <x v="9"/>
    <x v="13"/>
    <x v="0"/>
    <x v="6"/>
    <x v="13"/>
  </r>
  <r>
    <x v="14"/>
    <x v="3"/>
    <x v="1"/>
    <x v="10"/>
    <x v="14"/>
    <x v="6"/>
    <x v="1"/>
    <x v="14"/>
  </r>
  <r>
    <x v="15"/>
    <x v="3"/>
    <x v="1"/>
    <x v="10"/>
    <x v="15"/>
    <x v="2"/>
    <x v="12"/>
    <x v="15"/>
  </r>
  <r>
    <x v="16"/>
    <x v="0"/>
    <x v="2"/>
    <x v="3"/>
    <x v="16"/>
    <x v="1"/>
    <x v="2"/>
    <x v="16"/>
  </r>
  <r>
    <x v="17"/>
    <x v="1"/>
    <x v="2"/>
    <x v="11"/>
    <x v="17"/>
    <x v="7"/>
    <x v="6"/>
    <x v="17"/>
  </r>
  <r>
    <x v="18"/>
    <x v="1"/>
    <x v="0"/>
    <x v="0"/>
    <x v="18"/>
    <x v="3"/>
    <x v="11"/>
    <x v="18"/>
  </r>
  <r>
    <x v="19"/>
    <x v="0"/>
    <x v="3"/>
    <x v="5"/>
    <x v="19"/>
    <x v="1"/>
    <x v="13"/>
    <x v="19"/>
  </r>
  <r>
    <x v="20"/>
    <x v="3"/>
    <x v="3"/>
    <x v="8"/>
    <x v="20"/>
    <x v="4"/>
    <x v="14"/>
    <x v="20"/>
  </r>
  <r>
    <x v="21"/>
    <x v="2"/>
    <x v="0"/>
    <x v="0"/>
    <x v="21"/>
    <x v="5"/>
    <x v="2"/>
    <x v="21"/>
  </r>
  <r>
    <x v="22"/>
    <x v="2"/>
    <x v="1"/>
    <x v="1"/>
    <x v="22"/>
    <x v="3"/>
    <x v="15"/>
    <x v="22"/>
  </r>
  <r>
    <x v="23"/>
    <x v="2"/>
    <x v="0"/>
    <x v="0"/>
    <x v="23"/>
    <x v="3"/>
    <x v="5"/>
    <x v="23"/>
  </r>
  <r>
    <x v="24"/>
    <x v="2"/>
    <x v="1"/>
    <x v="4"/>
    <x v="24"/>
    <x v="8"/>
    <x v="16"/>
    <x v="24"/>
  </r>
  <r>
    <x v="6"/>
    <x v="2"/>
    <x v="0"/>
    <x v="2"/>
    <x v="25"/>
    <x v="9"/>
    <x v="7"/>
    <x v="25"/>
  </r>
  <r>
    <x v="25"/>
    <x v="1"/>
    <x v="0"/>
    <x v="6"/>
    <x v="26"/>
    <x v="4"/>
    <x v="17"/>
    <x v="26"/>
  </r>
  <r>
    <x v="26"/>
    <x v="2"/>
    <x v="1"/>
    <x v="4"/>
    <x v="27"/>
    <x v="0"/>
    <x v="1"/>
    <x v="27"/>
  </r>
  <r>
    <x v="27"/>
    <x v="3"/>
    <x v="0"/>
    <x v="12"/>
    <x v="28"/>
    <x v="7"/>
    <x v="18"/>
    <x v="28"/>
  </r>
  <r>
    <x v="28"/>
    <x v="2"/>
    <x v="2"/>
    <x v="3"/>
    <x v="29"/>
    <x v="2"/>
    <x v="19"/>
    <x v="29"/>
  </r>
  <r>
    <x v="29"/>
    <x v="2"/>
    <x v="1"/>
    <x v="4"/>
    <x v="30"/>
    <x v="1"/>
    <x v="17"/>
    <x v="30"/>
  </r>
  <r>
    <x v="30"/>
    <x v="2"/>
    <x v="3"/>
    <x v="8"/>
    <x v="31"/>
    <x v="4"/>
    <x v="14"/>
    <x v="31"/>
  </r>
  <r>
    <x v="31"/>
    <x v="1"/>
    <x v="2"/>
    <x v="3"/>
    <x v="32"/>
    <x v="0"/>
    <x v="17"/>
    <x v="32"/>
  </r>
  <r>
    <x v="4"/>
    <x v="2"/>
    <x v="1"/>
    <x v="7"/>
    <x v="33"/>
    <x v="5"/>
    <x v="11"/>
    <x v="33"/>
  </r>
  <r>
    <x v="32"/>
    <x v="2"/>
    <x v="2"/>
    <x v="11"/>
    <x v="34"/>
    <x v="8"/>
    <x v="20"/>
    <x v="34"/>
  </r>
  <r>
    <x v="33"/>
    <x v="1"/>
    <x v="2"/>
    <x v="13"/>
    <x v="35"/>
    <x v="7"/>
    <x v="17"/>
    <x v="35"/>
  </r>
  <r>
    <x v="34"/>
    <x v="2"/>
    <x v="3"/>
    <x v="5"/>
    <x v="36"/>
    <x v="9"/>
    <x v="21"/>
    <x v="36"/>
  </r>
  <r>
    <x v="35"/>
    <x v="3"/>
    <x v="2"/>
    <x v="11"/>
    <x v="37"/>
    <x v="5"/>
    <x v="22"/>
    <x v="37"/>
  </r>
  <r>
    <x v="36"/>
    <x v="0"/>
    <x v="0"/>
    <x v="2"/>
    <x v="38"/>
    <x v="3"/>
    <x v="20"/>
    <x v="38"/>
  </r>
  <r>
    <x v="37"/>
    <x v="2"/>
    <x v="3"/>
    <x v="14"/>
    <x v="39"/>
    <x v="3"/>
    <x v="14"/>
    <x v="39"/>
  </r>
  <r>
    <x v="38"/>
    <x v="2"/>
    <x v="3"/>
    <x v="15"/>
    <x v="40"/>
    <x v="9"/>
    <x v="23"/>
    <x v="40"/>
  </r>
  <r>
    <x v="39"/>
    <x v="0"/>
    <x v="1"/>
    <x v="7"/>
    <x v="41"/>
    <x v="6"/>
    <x v="24"/>
    <x v="41"/>
  </r>
  <r>
    <x v="40"/>
    <x v="0"/>
    <x v="3"/>
    <x v="8"/>
    <x v="42"/>
    <x v="3"/>
    <x v="25"/>
    <x v="42"/>
  </r>
  <r>
    <x v="41"/>
    <x v="2"/>
    <x v="2"/>
    <x v="3"/>
    <x v="43"/>
    <x v="5"/>
    <x v="20"/>
    <x v="43"/>
  </r>
  <r>
    <x v="42"/>
    <x v="3"/>
    <x v="2"/>
    <x v="11"/>
    <x v="44"/>
    <x v="7"/>
    <x v="10"/>
    <x v="10"/>
  </r>
  <r>
    <x v="43"/>
    <x v="0"/>
    <x v="1"/>
    <x v="10"/>
    <x v="45"/>
    <x v="2"/>
    <x v="26"/>
    <x v="44"/>
  </r>
  <r>
    <x v="44"/>
    <x v="3"/>
    <x v="3"/>
    <x v="8"/>
    <x v="46"/>
    <x v="0"/>
    <x v="11"/>
    <x v="45"/>
  </r>
  <r>
    <x v="45"/>
    <x v="3"/>
    <x v="2"/>
    <x v="13"/>
    <x v="47"/>
    <x v="5"/>
    <x v="20"/>
    <x v="46"/>
  </r>
  <r>
    <x v="46"/>
    <x v="2"/>
    <x v="0"/>
    <x v="0"/>
    <x v="48"/>
    <x v="8"/>
    <x v="19"/>
    <x v="47"/>
  </r>
  <r>
    <x v="47"/>
    <x v="2"/>
    <x v="3"/>
    <x v="8"/>
    <x v="49"/>
    <x v="7"/>
    <x v="9"/>
    <x v="48"/>
  </r>
  <r>
    <x v="48"/>
    <x v="3"/>
    <x v="1"/>
    <x v="4"/>
    <x v="50"/>
    <x v="6"/>
    <x v="16"/>
    <x v="49"/>
  </r>
  <r>
    <x v="49"/>
    <x v="2"/>
    <x v="3"/>
    <x v="8"/>
    <x v="51"/>
    <x v="6"/>
    <x v="8"/>
    <x v="50"/>
  </r>
  <r>
    <x v="50"/>
    <x v="3"/>
    <x v="1"/>
    <x v="1"/>
    <x v="52"/>
    <x v="6"/>
    <x v="3"/>
    <x v="51"/>
  </r>
  <r>
    <x v="51"/>
    <x v="1"/>
    <x v="2"/>
    <x v="9"/>
    <x v="53"/>
    <x v="4"/>
    <x v="26"/>
    <x v="52"/>
  </r>
  <r>
    <x v="52"/>
    <x v="1"/>
    <x v="2"/>
    <x v="9"/>
    <x v="54"/>
    <x v="5"/>
    <x v="26"/>
    <x v="53"/>
  </r>
  <r>
    <x v="31"/>
    <x v="3"/>
    <x v="0"/>
    <x v="0"/>
    <x v="55"/>
    <x v="8"/>
    <x v="17"/>
    <x v="54"/>
  </r>
  <r>
    <x v="45"/>
    <x v="1"/>
    <x v="2"/>
    <x v="11"/>
    <x v="56"/>
    <x v="7"/>
    <x v="27"/>
    <x v="55"/>
  </r>
  <r>
    <x v="53"/>
    <x v="2"/>
    <x v="1"/>
    <x v="10"/>
    <x v="57"/>
    <x v="7"/>
    <x v="8"/>
    <x v="56"/>
  </r>
  <r>
    <x v="54"/>
    <x v="3"/>
    <x v="3"/>
    <x v="5"/>
    <x v="58"/>
    <x v="4"/>
    <x v="19"/>
    <x v="57"/>
  </r>
  <r>
    <x v="55"/>
    <x v="1"/>
    <x v="3"/>
    <x v="5"/>
    <x v="59"/>
    <x v="9"/>
    <x v="16"/>
    <x v="58"/>
  </r>
  <r>
    <x v="9"/>
    <x v="3"/>
    <x v="3"/>
    <x v="5"/>
    <x v="60"/>
    <x v="1"/>
    <x v="12"/>
    <x v="59"/>
  </r>
  <r>
    <x v="43"/>
    <x v="0"/>
    <x v="3"/>
    <x v="14"/>
    <x v="61"/>
    <x v="5"/>
    <x v="7"/>
    <x v="60"/>
  </r>
  <r>
    <x v="56"/>
    <x v="0"/>
    <x v="2"/>
    <x v="9"/>
    <x v="62"/>
    <x v="5"/>
    <x v="23"/>
    <x v="61"/>
  </r>
  <r>
    <x v="57"/>
    <x v="1"/>
    <x v="1"/>
    <x v="7"/>
    <x v="63"/>
    <x v="2"/>
    <x v="3"/>
    <x v="62"/>
  </r>
  <r>
    <x v="58"/>
    <x v="0"/>
    <x v="1"/>
    <x v="7"/>
    <x v="64"/>
    <x v="3"/>
    <x v="15"/>
    <x v="63"/>
  </r>
  <r>
    <x v="53"/>
    <x v="1"/>
    <x v="2"/>
    <x v="9"/>
    <x v="65"/>
    <x v="3"/>
    <x v="15"/>
    <x v="64"/>
  </r>
  <r>
    <x v="59"/>
    <x v="1"/>
    <x v="3"/>
    <x v="14"/>
    <x v="66"/>
    <x v="4"/>
    <x v="7"/>
    <x v="65"/>
  </r>
  <r>
    <x v="60"/>
    <x v="0"/>
    <x v="3"/>
    <x v="8"/>
    <x v="67"/>
    <x v="4"/>
    <x v="26"/>
    <x v="66"/>
  </r>
  <r>
    <x v="61"/>
    <x v="0"/>
    <x v="2"/>
    <x v="9"/>
    <x v="68"/>
    <x v="4"/>
    <x v="10"/>
    <x v="10"/>
  </r>
  <r>
    <x v="62"/>
    <x v="2"/>
    <x v="3"/>
    <x v="15"/>
    <x v="69"/>
    <x v="4"/>
    <x v="6"/>
    <x v="67"/>
  </r>
  <r>
    <x v="63"/>
    <x v="2"/>
    <x v="1"/>
    <x v="7"/>
    <x v="70"/>
    <x v="6"/>
    <x v="12"/>
    <x v="68"/>
  </r>
  <r>
    <x v="64"/>
    <x v="3"/>
    <x v="0"/>
    <x v="0"/>
    <x v="71"/>
    <x v="2"/>
    <x v="22"/>
    <x v="69"/>
  </r>
  <r>
    <x v="65"/>
    <x v="1"/>
    <x v="3"/>
    <x v="8"/>
    <x v="72"/>
    <x v="2"/>
    <x v="8"/>
    <x v="70"/>
  </r>
  <r>
    <x v="66"/>
    <x v="3"/>
    <x v="3"/>
    <x v="5"/>
    <x v="73"/>
    <x v="9"/>
    <x v="7"/>
    <x v="71"/>
  </r>
  <r>
    <x v="67"/>
    <x v="2"/>
    <x v="3"/>
    <x v="15"/>
    <x v="74"/>
    <x v="6"/>
    <x v="2"/>
    <x v="72"/>
  </r>
  <r>
    <x v="68"/>
    <x v="2"/>
    <x v="1"/>
    <x v="4"/>
    <x v="75"/>
    <x v="0"/>
    <x v="25"/>
    <x v="73"/>
  </r>
  <r>
    <x v="69"/>
    <x v="3"/>
    <x v="1"/>
    <x v="4"/>
    <x v="76"/>
    <x v="6"/>
    <x v="14"/>
    <x v="74"/>
  </r>
  <r>
    <x v="70"/>
    <x v="3"/>
    <x v="3"/>
    <x v="5"/>
    <x v="77"/>
    <x v="1"/>
    <x v="1"/>
    <x v="75"/>
  </r>
  <r>
    <x v="58"/>
    <x v="0"/>
    <x v="3"/>
    <x v="14"/>
    <x v="78"/>
    <x v="9"/>
    <x v="28"/>
    <x v="76"/>
  </r>
  <r>
    <x v="3"/>
    <x v="1"/>
    <x v="3"/>
    <x v="5"/>
    <x v="79"/>
    <x v="0"/>
    <x v="0"/>
    <x v="77"/>
  </r>
  <r>
    <x v="71"/>
    <x v="3"/>
    <x v="0"/>
    <x v="6"/>
    <x v="80"/>
    <x v="6"/>
    <x v="15"/>
    <x v="78"/>
  </r>
  <r>
    <x v="66"/>
    <x v="1"/>
    <x v="1"/>
    <x v="4"/>
    <x v="81"/>
    <x v="2"/>
    <x v="16"/>
    <x v="79"/>
  </r>
  <r>
    <x v="72"/>
    <x v="1"/>
    <x v="0"/>
    <x v="12"/>
    <x v="82"/>
    <x v="5"/>
    <x v="29"/>
    <x v="80"/>
  </r>
  <r>
    <x v="73"/>
    <x v="1"/>
    <x v="2"/>
    <x v="3"/>
    <x v="83"/>
    <x v="3"/>
    <x v="16"/>
    <x v="81"/>
  </r>
  <r>
    <x v="74"/>
    <x v="0"/>
    <x v="0"/>
    <x v="2"/>
    <x v="84"/>
    <x v="3"/>
    <x v="24"/>
    <x v="82"/>
  </r>
  <r>
    <x v="75"/>
    <x v="3"/>
    <x v="3"/>
    <x v="5"/>
    <x v="85"/>
    <x v="3"/>
    <x v="3"/>
    <x v="83"/>
  </r>
  <r>
    <x v="76"/>
    <x v="3"/>
    <x v="1"/>
    <x v="10"/>
    <x v="86"/>
    <x v="3"/>
    <x v="1"/>
    <x v="84"/>
  </r>
  <r>
    <x v="77"/>
    <x v="1"/>
    <x v="1"/>
    <x v="4"/>
    <x v="87"/>
    <x v="2"/>
    <x v="23"/>
    <x v="85"/>
  </r>
  <r>
    <x v="78"/>
    <x v="1"/>
    <x v="2"/>
    <x v="13"/>
    <x v="88"/>
    <x v="7"/>
    <x v="22"/>
    <x v="86"/>
  </r>
  <r>
    <x v="79"/>
    <x v="2"/>
    <x v="0"/>
    <x v="6"/>
    <x v="89"/>
    <x v="4"/>
    <x v="23"/>
    <x v="87"/>
  </r>
  <r>
    <x v="80"/>
    <x v="2"/>
    <x v="3"/>
    <x v="14"/>
    <x v="90"/>
    <x v="7"/>
    <x v="18"/>
    <x v="88"/>
  </r>
  <r>
    <x v="81"/>
    <x v="3"/>
    <x v="1"/>
    <x v="10"/>
    <x v="91"/>
    <x v="5"/>
    <x v="13"/>
    <x v="89"/>
  </r>
  <r>
    <x v="46"/>
    <x v="3"/>
    <x v="1"/>
    <x v="1"/>
    <x v="92"/>
    <x v="4"/>
    <x v="10"/>
    <x v="10"/>
  </r>
  <r>
    <x v="82"/>
    <x v="0"/>
    <x v="3"/>
    <x v="5"/>
    <x v="93"/>
    <x v="3"/>
    <x v="24"/>
    <x v="90"/>
  </r>
  <r>
    <x v="24"/>
    <x v="3"/>
    <x v="3"/>
    <x v="8"/>
    <x v="94"/>
    <x v="3"/>
    <x v="22"/>
    <x v="91"/>
  </r>
  <r>
    <x v="83"/>
    <x v="2"/>
    <x v="1"/>
    <x v="10"/>
    <x v="95"/>
    <x v="2"/>
    <x v="15"/>
    <x v="92"/>
  </r>
  <r>
    <x v="84"/>
    <x v="3"/>
    <x v="0"/>
    <x v="0"/>
    <x v="96"/>
    <x v="0"/>
    <x v="17"/>
    <x v="93"/>
  </r>
  <r>
    <x v="85"/>
    <x v="1"/>
    <x v="3"/>
    <x v="5"/>
    <x v="97"/>
    <x v="2"/>
    <x v="2"/>
    <x v="94"/>
  </r>
  <r>
    <x v="86"/>
    <x v="1"/>
    <x v="3"/>
    <x v="5"/>
    <x v="98"/>
    <x v="4"/>
    <x v="21"/>
    <x v="95"/>
  </r>
  <r>
    <x v="87"/>
    <x v="1"/>
    <x v="0"/>
    <x v="2"/>
    <x v="99"/>
    <x v="8"/>
    <x v="1"/>
    <x v="96"/>
  </r>
  <r>
    <x v="88"/>
    <x v="3"/>
    <x v="2"/>
    <x v="11"/>
    <x v="100"/>
    <x v="7"/>
    <x v="0"/>
    <x v="97"/>
  </r>
  <r>
    <x v="89"/>
    <x v="2"/>
    <x v="0"/>
    <x v="0"/>
    <x v="101"/>
    <x v="2"/>
    <x v="11"/>
    <x v="98"/>
  </r>
  <r>
    <x v="90"/>
    <x v="0"/>
    <x v="1"/>
    <x v="10"/>
    <x v="102"/>
    <x v="5"/>
    <x v="15"/>
    <x v="99"/>
  </r>
  <r>
    <x v="91"/>
    <x v="3"/>
    <x v="1"/>
    <x v="10"/>
    <x v="103"/>
    <x v="8"/>
    <x v="8"/>
    <x v="100"/>
  </r>
  <r>
    <x v="92"/>
    <x v="0"/>
    <x v="0"/>
    <x v="6"/>
    <x v="104"/>
    <x v="5"/>
    <x v="22"/>
    <x v="101"/>
  </r>
  <r>
    <x v="93"/>
    <x v="0"/>
    <x v="1"/>
    <x v="4"/>
    <x v="105"/>
    <x v="6"/>
    <x v="26"/>
    <x v="102"/>
  </r>
  <r>
    <x v="26"/>
    <x v="1"/>
    <x v="3"/>
    <x v="5"/>
    <x v="106"/>
    <x v="6"/>
    <x v="16"/>
    <x v="103"/>
  </r>
  <r>
    <x v="94"/>
    <x v="0"/>
    <x v="3"/>
    <x v="15"/>
    <x v="107"/>
    <x v="3"/>
    <x v="1"/>
    <x v="104"/>
  </r>
  <r>
    <x v="95"/>
    <x v="0"/>
    <x v="3"/>
    <x v="5"/>
    <x v="108"/>
    <x v="8"/>
    <x v="23"/>
    <x v="105"/>
  </r>
  <r>
    <x v="96"/>
    <x v="2"/>
    <x v="3"/>
    <x v="8"/>
    <x v="109"/>
    <x v="1"/>
    <x v="13"/>
    <x v="106"/>
  </r>
  <r>
    <x v="97"/>
    <x v="1"/>
    <x v="1"/>
    <x v="1"/>
    <x v="110"/>
    <x v="2"/>
    <x v="17"/>
    <x v="107"/>
  </r>
  <r>
    <x v="91"/>
    <x v="3"/>
    <x v="0"/>
    <x v="12"/>
    <x v="111"/>
    <x v="6"/>
    <x v="6"/>
    <x v="108"/>
  </r>
  <r>
    <x v="69"/>
    <x v="3"/>
    <x v="2"/>
    <x v="11"/>
    <x v="112"/>
    <x v="0"/>
    <x v="22"/>
    <x v="109"/>
  </r>
  <r>
    <x v="98"/>
    <x v="0"/>
    <x v="0"/>
    <x v="6"/>
    <x v="113"/>
    <x v="9"/>
    <x v="24"/>
    <x v="110"/>
  </r>
  <r>
    <x v="99"/>
    <x v="1"/>
    <x v="3"/>
    <x v="14"/>
    <x v="114"/>
    <x v="6"/>
    <x v="7"/>
    <x v="111"/>
  </r>
  <r>
    <x v="100"/>
    <x v="1"/>
    <x v="0"/>
    <x v="12"/>
    <x v="115"/>
    <x v="9"/>
    <x v="26"/>
    <x v="112"/>
  </r>
  <r>
    <x v="101"/>
    <x v="1"/>
    <x v="1"/>
    <x v="1"/>
    <x v="116"/>
    <x v="3"/>
    <x v="11"/>
    <x v="113"/>
  </r>
  <r>
    <x v="79"/>
    <x v="1"/>
    <x v="2"/>
    <x v="3"/>
    <x v="117"/>
    <x v="8"/>
    <x v="7"/>
    <x v="114"/>
  </r>
  <r>
    <x v="102"/>
    <x v="1"/>
    <x v="3"/>
    <x v="14"/>
    <x v="118"/>
    <x v="7"/>
    <x v="9"/>
    <x v="115"/>
  </r>
  <r>
    <x v="103"/>
    <x v="0"/>
    <x v="1"/>
    <x v="7"/>
    <x v="119"/>
    <x v="6"/>
    <x v="26"/>
    <x v="116"/>
  </r>
  <r>
    <x v="104"/>
    <x v="2"/>
    <x v="2"/>
    <x v="9"/>
    <x v="120"/>
    <x v="0"/>
    <x v="9"/>
    <x v="117"/>
  </r>
  <r>
    <x v="105"/>
    <x v="3"/>
    <x v="0"/>
    <x v="0"/>
    <x v="121"/>
    <x v="4"/>
    <x v="17"/>
    <x v="118"/>
  </r>
  <r>
    <x v="17"/>
    <x v="1"/>
    <x v="2"/>
    <x v="3"/>
    <x v="122"/>
    <x v="5"/>
    <x v="18"/>
    <x v="119"/>
  </r>
  <r>
    <x v="106"/>
    <x v="2"/>
    <x v="1"/>
    <x v="7"/>
    <x v="123"/>
    <x v="7"/>
    <x v="9"/>
    <x v="120"/>
  </r>
  <r>
    <x v="21"/>
    <x v="2"/>
    <x v="0"/>
    <x v="0"/>
    <x v="124"/>
    <x v="8"/>
    <x v="14"/>
    <x v="121"/>
  </r>
  <r>
    <x v="107"/>
    <x v="2"/>
    <x v="2"/>
    <x v="11"/>
    <x v="125"/>
    <x v="0"/>
    <x v="5"/>
    <x v="122"/>
  </r>
  <r>
    <x v="18"/>
    <x v="1"/>
    <x v="2"/>
    <x v="9"/>
    <x v="126"/>
    <x v="8"/>
    <x v="19"/>
    <x v="123"/>
  </r>
  <r>
    <x v="108"/>
    <x v="3"/>
    <x v="1"/>
    <x v="7"/>
    <x v="127"/>
    <x v="6"/>
    <x v="7"/>
    <x v="124"/>
  </r>
  <r>
    <x v="30"/>
    <x v="0"/>
    <x v="3"/>
    <x v="5"/>
    <x v="128"/>
    <x v="3"/>
    <x v="5"/>
    <x v="125"/>
  </r>
  <r>
    <x v="109"/>
    <x v="1"/>
    <x v="2"/>
    <x v="9"/>
    <x v="129"/>
    <x v="6"/>
    <x v="24"/>
    <x v="126"/>
  </r>
  <r>
    <x v="110"/>
    <x v="2"/>
    <x v="0"/>
    <x v="2"/>
    <x v="130"/>
    <x v="9"/>
    <x v="1"/>
    <x v="127"/>
  </r>
  <r>
    <x v="111"/>
    <x v="1"/>
    <x v="1"/>
    <x v="4"/>
    <x v="131"/>
    <x v="9"/>
    <x v="16"/>
    <x v="128"/>
  </r>
  <r>
    <x v="94"/>
    <x v="2"/>
    <x v="1"/>
    <x v="7"/>
    <x v="132"/>
    <x v="0"/>
    <x v="19"/>
    <x v="129"/>
  </r>
  <r>
    <x v="45"/>
    <x v="1"/>
    <x v="3"/>
    <x v="5"/>
    <x v="133"/>
    <x v="5"/>
    <x v="11"/>
    <x v="130"/>
  </r>
  <r>
    <x v="112"/>
    <x v="1"/>
    <x v="3"/>
    <x v="5"/>
    <x v="134"/>
    <x v="3"/>
    <x v="17"/>
    <x v="131"/>
  </r>
  <r>
    <x v="113"/>
    <x v="1"/>
    <x v="0"/>
    <x v="2"/>
    <x v="135"/>
    <x v="8"/>
    <x v="4"/>
    <x v="132"/>
  </r>
  <r>
    <x v="78"/>
    <x v="1"/>
    <x v="3"/>
    <x v="14"/>
    <x v="136"/>
    <x v="3"/>
    <x v="13"/>
    <x v="133"/>
  </r>
  <r>
    <x v="114"/>
    <x v="2"/>
    <x v="1"/>
    <x v="7"/>
    <x v="137"/>
    <x v="9"/>
    <x v="11"/>
    <x v="134"/>
  </r>
  <r>
    <x v="115"/>
    <x v="0"/>
    <x v="3"/>
    <x v="14"/>
    <x v="138"/>
    <x v="6"/>
    <x v="4"/>
    <x v="135"/>
  </r>
  <r>
    <x v="67"/>
    <x v="2"/>
    <x v="2"/>
    <x v="9"/>
    <x v="139"/>
    <x v="8"/>
    <x v="6"/>
    <x v="136"/>
  </r>
  <r>
    <x v="116"/>
    <x v="1"/>
    <x v="3"/>
    <x v="14"/>
    <x v="140"/>
    <x v="1"/>
    <x v="5"/>
    <x v="137"/>
  </r>
  <r>
    <x v="117"/>
    <x v="3"/>
    <x v="3"/>
    <x v="14"/>
    <x v="141"/>
    <x v="6"/>
    <x v="9"/>
    <x v="138"/>
  </r>
  <r>
    <x v="118"/>
    <x v="2"/>
    <x v="1"/>
    <x v="1"/>
    <x v="142"/>
    <x v="6"/>
    <x v="13"/>
    <x v="139"/>
  </r>
  <r>
    <x v="119"/>
    <x v="3"/>
    <x v="0"/>
    <x v="6"/>
    <x v="143"/>
    <x v="8"/>
    <x v="4"/>
    <x v="140"/>
  </r>
  <r>
    <x v="117"/>
    <x v="3"/>
    <x v="0"/>
    <x v="0"/>
    <x v="144"/>
    <x v="2"/>
    <x v="5"/>
    <x v="141"/>
  </r>
  <r>
    <x v="120"/>
    <x v="1"/>
    <x v="2"/>
    <x v="11"/>
    <x v="145"/>
    <x v="5"/>
    <x v="13"/>
    <x v="142"/>
  </r>
  <r>
    <x v="26"/>
    <x v="2"/>
    <x v="3"/>
    <x v="14"/>
    <x v="146"/>
    <x v="9"/>
    <x v="14"/>
    <x v="143"/>
  </r>
  <r>
    <x v="73"/>
    <x v="3"/>
    <x v="0"/>
    <x v="6"/>
    <x v="147"/>
    <x v="6"/>
    <x v="10"/>
    <x v="10"/>
  </r>
  <r>
    <x v="121"/>
    <x v="3"/>
    <x v="2"/>
    <x v="13"/>
    <x v="148"/>
    <x v="2"/>
    <x v="17"/>
    <x v="144"/>
  </r>
  <r>
    <x v="122"/>
    <x v="3"/>
    <x v="0"/>
    <x v="12"/>
    <x v="149"/>
    <x v="8"/>
    <x v="1"/>
    <x v="145"/>
  </r>
  <r>
    <x v="123"/>
    <x v="2"/>
    <x v="1"/>
    <x v="7"/>
    <x v="150"/>
    <x v="8"/>
    <x v="10"/>
    <x v="10"/>
  </r>
  <r>
    <x v="121"/>
    <x v="2"/>
    <x v="1"/>
    <x v="4"/>
    <x v="151"/>
    <x v="3"/>
    <x v="18"/>
    <x v="146"/>
  </r>
  <r>
    <x v="99"/>
    <x v="2"/>
    <x v="0"/>
    <x v="2"/>
    <x v="152"/>
    <x v="3"/>
    <x v="21"/>
    <x v="147"/>
  </r>
  <r>
    <x v="124"/>
    <x v="0"/>
    <x v="2"/>
    <x v="13"/>
    <x v="153"/>
    <x v="8"/>
    <x v="29"/>
    <x v="148"/>
  </r>
  <r>
    <x v="11"/>
    <x v="2"/>
    <x v="0"/>
    <x v="0"/>
    <x v="154"/>
    <x v="8"/>
    <x v="23"/>
    <x v="149"/>
  </r>
  <r>
    <x v="118"/>
    <x v="1"/>
    <x v="1"/>
    <x v="10"/>
    <x v="155"/>
    <x v="7"/>
    <x v="2"/>
    <x v="150"/>
  </r>
  <r>
    <x v="91"/>
    <x v="3"/>
    <x v="2"/>
    <x v="11"/>
    <x v="156"/>
    <x v="0"/>
    <x v="4"/>
    <x v="151"/>
  </r>
  <r>
    <x v="52"/>
    <x v="2"/>
    <x v="2"/>
    <x v="3"/>
    <x v="157"/>
    <x v="8"/>
    <x v="20"/>
    <x v="152"/>
  </r>
  <r>
    <x v="125"/>
    <x v="2"/>
    <x v="0"/>
    <x v="2"/>
    <x v="158"/>
    <x v="8"/>
    <x v="12"/>
    <x v="153"/>
  </r>
  <r>
    <x v="126"/>
    <x v="3"/>
    <x v="3"/>
    <x v="8"/>
    <x v="159"/>
    <x v="6"/>
    <x v="23"/>
    <x v="154"/>
  </r>
  <r>
    <x v="127"/>
    <x v="2"/>
    <x v="2"/>
    <x v="3"/>
    <x v="160"/>
    <x v="4"/>
    <x v="29"/>
    <x v="155"/>
  </r>
  <r>
    <x v="128"/>
    <x v="2"/>
    <x v="0"/>
    <x v="12"/>
    <x v="161"/>
    <x v="7"/>
    <x v="14"/>
    <x v="156"/>
  </r>
  <r>
    <x v="129"/>
    <x v="3"/>
    <x v="2"/>
    <x v="3"/>
    <x v="162"/>
    <x v="5"/>
    <x v="28"/>
    <x v="157"/>
  </r>
  <r>
    <x v="130"/>
    <x v="2"/>
    <x v="0"/>
    <x v="0"/>
    <x v="163"/>
    <x v="0"/>
    <x v="17"/>
    <x v="158"/>
  </r>
  <r>
    <x v="131"/>
    <x v="1"/>
    <x v="0"/>
    <x v="0"/>
    <x v="164"/>
    <x v="2"/>
    <x v="23"/>
    <x v="159"/>
  </r>
  <r>
    <x v="131"/>
    <x v="0"/>
    <x v="3"/>
    <x v="14"/>
    <x v="165"/>
    <x v="3"/>
    <x v="12"/>
    <x v="160"/>
  </r>
  <r>
    <x v="128"/>
    <x v="2"/>
    <x v="3"/>
    <x v="5"/>
    <x v="166"/>
    <x v="2"/>
    <x v="25"/>
    <x v="161"/>
  </r>
  <r>
    <x v="108"/>
    <x v="2"/>
    <x v="3"/>
    <x v="15"/>
    <x v="167"/>
    <x v="0"/>
    <x v="19"/>
    <x v="162"/>
  </r>
  <r>
    <x v="13"/>
    <x v="1"/>
    <x v="1"/>
    <x v="1"/>
    <x v="168"/>
    <x v="6"/>
    <x v="0"/>
    <x v="163"/>
  </r>
  <r>
    <x v="49"/>
    <x v="3"/>
    <x v="3"/>
    <x v="8"/>
    <x v="169"/>
    <x v="1"/>
    <x v="30"/>
    <x v="164"/>
  </r>
  <r>
    <x v="132"/>
    <x v="0"/>
    <x v="0"/>
    <x v="12"/>
    <x v="170"/>
    <x v="1"/>
    <x v="16"/>
    <x v="165"/>
  </r>
  <r>
    <x v="16"/>
    <x v="1"/>
    <x v="1"/>
    <x v="7"/>
    <x v="171"/>
    <x v="8"/>
    <x v="14"/>
    <x v="166"/>
  </r>
  <r>
    <x v="99"/>
    <x v="0"/>
    <x v="3"/>
    <x v="5"/>
    <x v="172"/>
    <x v="6"/>
    <x v="0"/>
    <x v="167"/>
  </r>
  <r>
    <x v="133"/>
    <x v="2"/>
    <x v="3"/>
    <x v="14"/>
    <x v="173"/>
    <x v="0"/>
    <x v="27"/>
    <x v="168"/>
  </r>
  <r>
    <x v="134"/>
    <x v="0"/>
    <x v="3"/>
    <x v="5"/>
    <x v="174"/>
    <x v="9"/>
    <x v="19"/>
    <x v="169"/>
  </r>
  <r>
    <x v="135"/>
    <x v="3"/>
    <x v="3"/>
    <x v="8"/>
    <x v="175"/>
    <x v="5"/>
    <x v="12"/>
    <x v="170"/>
  </r>
  <r>
    <x v="36"/>
    <x v="3"/>
    <x v="3"/>
    <x v="14"/>
    <x v="176"/>
    <x v="7"/>
    <x v="26"/>
    <x v="171"/>
  </r>
  <r>
    <x v="136"/>
    <x v="0"/>
    <x v="1"/>
    <x v="4"/>
    <x v="177"/>
    <x v="1"/>
    <x v="13"/>
    <x v="172"/>
  </r>
  <r>
    <x v="137"/>
    <x v="0"/>
    <x v="1"/>
    <x v="1"/>
    <x v="178"/>
    <x v="7"/>
    <x v="18"/>
    <x v="173"/>
  </r>
  <r>
    <x v="83"/>
    <x v="3"/>
    <x v="2"/>
    <x v="11"/>
    <x v="179"/>
    <x v="2"/>
    <x v="14"/>
    <x v="174"/>
  </r>
  <r>
    <x v="90"/>
    <x v="2"/>
    <x v="0"/>
    <x v="12"/>
    <x v="180"/>
    <x v="5"/>
    <x v="17"/>
    <x v="175"/>
  </r>
  <r>
    <x v="138"/>
    <x v="0"/>
    <x v="2"/>
    <x v="13"/>
    <x v="181"/>
    <x v="6"/>
    <x v="1"/>
    <x v="176"/>
  </r>
  <r>
    <x v="62"/>
    <x v="1"/>
    <x v="1"/>
    <x v="10"/>
    <x v="182"/>
    <x v="7"/>
    <x v="12"/>
    <x v="177"/>
  </r>
  <r>
    <x v="139"/>
    <x v="1"/>
    <x v="0"/>
    <x v="2"/>
    <x v="183"/>
    <x v="9"/>
    <x v="15"/>
    <x v="178"/>
  </r>
  <r>
    <x v="70"/>
    <x v="2"/>
    <x v="1"/>
    <x v="10"/>
    <x v="184"/>
    <x v="9"/>
    <x v="22"/>
    <x v="179"/>
  </r>
  <r>
    <x v="61"/>
    <x v="0"/>
    <x v="0"/>
    <x v="6"/>
    <x v="185"/>
    <x v="6"/>
    <x v="26"/>
    <x v="180"/>
  </r>
  <r>
    <x v="140"/>
    <x v="0"/>
    <x v="2"/>
    <x v="13"/>
    <x v="186"/>
    <x v="0"/>
    <x v="11"/>
    <x v="181"/>
  </r>
  <r>
    <x v="141"/>
    <x v="0"/>
    <x v="2"/>
    <x v="9"/>
    <x v="187"/>
    <x v="3"/>
    <x v="0"/>
    <x v="182"/>
  </r>
  <r>
    <x v="142"/>
    <x v="2"/>
    <x v="2"/>
    <x v="13"/>
    <x v="188"/>
    <x v="2"/>
    <x v="12"/>
    <x v="183"/>
  </r>
  <r>
    <x v="143"/>
    <x v="0"/>
    <x v="2"/>
    <x v="3"/>
    <x v="189"/>
    <x v="7"/>
    <x v="21"/>
    <x v="184"/>
  </r>
  <r>
    <x v="144"/>
    <x v="0"/>
    <x v="0"/>
    <x v="2"/>
    <x v="190"/>
    <x v="0"/>
    <x v="26"/>
    <x v="185"/>
  </r>
  <r>
    <x v="3"/>
    <x v="2"/>
    <x v="0"/>
    <x v="2"/>
    <x v="191"/>
    <x v="3"/>
    <x v="1"/>
    <x v="186"/>
  </r>
  <r>
    <x v="15"/>
    <x v="3"/>
    <x v="2"/>
    <x v="9"/>
    <x v="192"/>
    <x v="3"/>
    <x v="15"/>
    <x v="187"/>
  </r>
  <r>
    <x v="145"/>
    <x v="1"/>
    <x v="1"/>
    <x v="1"/>
    <x v="193"/>
    <x v="6"/>
    <x v="20"/>
    <x v="188"/>
  </r>
  <r>
    <x v="5"/>
    <x v="0"/>
    <x v="0"/>
    <x v="12"/>
    <x v="194"/>
    <x v="2"/>
    <x v="15"/>
    <x v="189"/>
  </r>
  <r>
    <x v="146"/>
    <x v="3"/>
    <x v="3"/>
    <x v="14"/>
    <x v="195"/>
    <x v="1"/>
    <x v="13"/>
    <x v="190"/>
  </r>
  <r>
    <x v="147"/>
    <x v="3"/>
    <x v="2"/>
    <x v="11"/>
    <x v="196"/>
    <x v="4"/>
    <x v="2"/>
    <x v="191"/>
  </r>
  <r>
    <x v="148"/>
    <x v="1"/>
    <x v="3"/>
    <x v="15"/>
    <x v="197"/>
    <x v="4"/>
    <x v="8"/>
    <x v="192"/>
  </r>
  <r>
    <x v="149"/>
    <x v="2"/>
    <x v="3"/>
    <x v="14"/>
    <x v="198"/>
    <x v="6"/>
    <x v="22"/>
    <x v="193"/>
  </r>
  <r>
    <x v="48"/>
    <x v="3"/>
    <x v="1"/>
    <x v="1"/>
    <x v="199"/>
    <x v="9"/>
    <x v="1"/>
    <x v="19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0">
  <r>
    <x v="0"/>
    <x v="0"/>
    <x v="0"/>
    <x v="0"/>
    <x v="0"/>
    <x v="0"/>
    <x v="0"/>
    <x v="0"/>
  </r>
  <r>
    <x v="1"/>
    <x v="1"/>
    <x v="1"/>
    <x v="1"/>
    <x v="1"/>
    <x v="1"/>
    <x v="1"/>
    <x v="1"/>
  </r>
  <r>
    <x v="2"/>
    <x v="1"/>
    <x v="0"/>
    <x v="0"/>
    <x v="2"/>
    <x v="2"/>
    <x v="2"/>
    <x v="2"/>
  </r>
  <r>
    <x v="3"/>
    <x v="1"/>
    <x v="0"/>
    <x v="2"/>
    <x v="3"/>
    <x v="1"/>
    <x v="3"/>
    <x v="3"/>
  </r>
  <r>
    <x v="4"/>
    <x v="2"/>
    <x v="2"/>
    <x v="3"/>
    <x v="4"/>
    <x v="0"/>
    <x v="4"/>
    <x v="4"/>
  </r>
  <r>
    <x v="5"/>
    <x v="2"/>
    <x v="2"/>
    <x v="3"/>
    <x v="5"/>
    <x v="3"/>
    <x v="5"/>
    <x v="5"/>
  </r>
  <r>
    <x v="6"/>
    <x v="1"/>
    <x v="1"/>
    <x v="4"/>
    <x v="6"/>
    <x v="2"/>
    <x v="6"/>
    <x v="6"/>
  </r>
  <r>
    <x v="7"/>
    <x v="2"/>
    <x v="3"/>
    <x v="5"/>
    <x v="7"/>
    <x v="4"/>
    <x v="7"/>
    <x v="7"/>
  </r>
  <r>
    <x v="8"/>
    <x v="2"/>
    <x v="0"/>
    <x v="6"/>
    <x v="8"/>
    <x v="5"/>
    <x v="8"/>
    <x v="8"/>
  </r>
  <r>
    <x v="9"/>
    <x v="2"/>
    <x v="1"/>
    <x v="7"/>
    <x v="9"/>
    <x v="5"/>
    <x v="9"/>
    <x v="9"/>
  </r>
  <r>
    <x v="10"/>
    <x v="3"/>
    <x v="3"/>
    <x v="5"/>
    <x v="10"/>
    <x v="1"/>
    <x v="10"/>
    <x v="10"/>
  </r>
  <r>
    <x v="11"/>
    <x v="2"/>
    <x v="1"/>
    <x v="7"/>
    <x v="11"/>
    <x v="4"/>
    <x v="11"/>
    <x v="11"/>
  </r>
  <r>
    <x v="12"/>
    <x v="3"/>
    <x v="3"/>
    <x v="8"/>
    <x v="12"/>
    <x v="0"/>
    <x v="11"/>
    <x v="12"/>
  </r>
  <r>
    <x v="13"/>
    <x v="0"/>
    <x v="2"/>
    <x v="9"/>
    <x v="13"/>
    <x v="0"/>
    <x v="6"/>
    <x v="13"/>
  </r>
  <r>
    <x v="14"/>
    <x v="3"/>
    <x v="1"/>
    <x v="10"/>
    <x v="14"/>
    <x v="6"/>
    <x v="1"/>
    <x v="14"/>
  </r>
  <r>
    <x v="15"/>
    <x v="3"/>
    <x v="1"/>
    <x v="10"/>
    <x v="15"/>
    <x v="2"/>
    <x v="12"/>
    <x v="15"/>
  </r>
  <r>
    <x v="16"/>
    <x v="0"/>
    <x v="2"/>
    <x v="3"/>
    <x v="16"/>
    <x v="1"/>
    <x v="2"/>
    <x v="16"/>
  </r>
  <r>
    <x v="17"/>
    <x v="1"/>
    <x v="2"/>
    <x v="11"/>
    <x v="17"/>
    <x v="7"/>
    <x v="6"/>
    <x v="17"/>
  </r>
  <r>
    <x v="18"/>
    <x v="1"/>
    <x v="0"/>
    <x v="0"/>
    <x v="18"/>
    <x v="3"/>
    <x v="11"/>
    <x v="18"/>
  </r>
  <r>
    <x v="19"/>
    <x v="0"/>
    <x v="3"/>
    <x v="5"/>
    <x v="19"/>
    <x v="1"/>
    <x v="13"/>
    <x v="19"/>
  </r>
  <r>
    <x v="20"/>
    <x v="3"/>
    <x v="3"/>
    <x v="8"/>
    <x v="20"/>
    <x v="4"/>
    <x v="14"/>
    <x v="20"/>
  </r>
  <r>
    <x v="21"/>
    <x v="2"/>
    <x v="0"/>
    <x v="0"/>
    <x v="21"/>
    <x v="5"/>
    <x v="2"/>
    <x v="21"/>
  </r>
  <r>
    <x v="22"/>
    <x v="2"/>
    <x v="1"/>
    <x v="1"/>
    <x v="22"/>
    <x v="3"/>
    <x v="15"/>
    <x v="22"/>
  </r>
  <r>
    <x v="23"/>
    <x v="2"/>
    <x v="0"/>
    <x v="0"/>
    <x v="23"/>
    <x v="3"/>
    <x v="5"/>
    <x v="23"/>
  </r>
  <r>
    <x v="24"/>
    <x v="2"/>
    <x v="1"/>
    <x v="4"/>
    <x v="24"/>
    <x v="8"/>
    <x v="16"/>
    <x v="24"/>
  </r>
  <r>
    <x v="6"/>
    <x v="2"/>
    <x v="0"/>
    <x v="2"/>
    <x v="25"/>
    <x v="9"/>
    <x v="7"/>
    <x v="25"/>
  </r>
  <r>
    <x v="25"/>
    <x v="1"/>
    <x v="0"/>
    <x v="6"/>
    <x v="26"/>
    <x v="4"/>
    <x v="17"/>
    <x v="26"/>
  </r>
  <r>
    <x v="26"/>
    <x v="2"/>
    <x v="1"/>
    <x v="4"/>
    <x v="27"/>
    <x v="0"/>
    <x v="1"/>
    <x v="27"/>
  </r>
  <r>
    <x v="27"/>
    <x v="3"/>
    <x v="0"/>
    <x v="12"/>
    <x v="28"/>
    <x v="7"/>
    <x v="18"/>
    <x v="28"/>
  </r>
  <r>
    <x v="28"/>
    <x v="2"/>
    <x v="2"/>
    <x v="3"/>
    <x v="29"/>
    <x v="2"/>
    <x v="19"/>
    <x v="29"/>
  </r>
  <r>
    <x v="29"/>
    <x v="2"/>
    <x v="1"/>
    <x v="4"/>
    <x v="30"/>
    <x v="1"/>
    <x v="17"/>
    <x v="30"/>
  </r>
  <r>
    <x v="30"/>
    <x v="2"/>
    <x v="3"/>
    <x v="8"/>
    <x v="31"/>
    <x v="4"/>
    <x v="14"/>
    <x v="31"/>
  </r>
  <r>
    <x v="31"/>
    <x v="1"/>
    <x v="2"/>
    <x v="3"/>
    <x v="32"/>
    <x v="0"/>
    <x v="17"/>
    <x v="32"/>
  </r>
  <r>
    <x v="4"/>
    <x v="2"/>
    <x v="1"/>
    <x v="7"/>
    <x v="33"/>
    <x v="5"/>
    <x v="11"/>
    <x v="33"/>
  </r>
  <r>
    <x v="32"/>
    <x v="2"/>
    <x v="2"/>
    <x v="11"/>
    <x v="34"/>
    <x v="8"/>
    <x v="20"/>
    <x v="34"/>
  </r>
  <r>
    <x v="33"/>
    <x v="1"/>
    <x v="2"/>
    <x v="13"/>
    <x v="35"/>
    <x v="7"/>
    <x v="17"/>
    <x v="35"/>
  </r>
  <r>
    <x v="34"/>
    <x v="2"/>
    <x v="3"/>
    <x v="5"/>
    <x v="36"/>
    <x v="9"/>
    <x v="21"/>
    <x v="36"/>
  </r>
  <r>
    <x v="35"/>
    <x v="3"/>
    <x v="2"/>
    <x v="11"/>
    <x v="37"/>
    <x v="5"/>
    <x v="22"/>
    <x v="37"/>
  </r>
  <r>
    <x v="36"/>
    <x v="0"/>
    <x v="0"/>
    <x v="2"/>
    <x v="38"/>
    <x v="3"/>
    <x v="20"/>
    <x v="38"/>
  </r>
  <r>
    <x v="37"/>
    <x v="2"/>
    <x v="3"/>
    <x v="14"/>
    <x v="39"/>
    <x v="3"/>
    <x v="14"/>
    <x v="39"/>
  </r>
  <r>
    <x v="38"/>
    <x v="2"/>
    <x v="3"/>
    <x v="15"/>
    <x v="40"/>
    <x v="9"/>
    <x v="23"/>
    <x v="40"/>
  </r>
  <r>
    <x v="39"/>
    <x v="0"/>
    <x v="1"/>
    <x v="7"/>
    <x v="41"/>
    <x v="6"/>
    <x v="24"/>
    <x v="41"/>
  </r>
  <r>
    <x v="40"/>
    <x v="0"/>
    <x v="3"/>
    <x v="8"/>
    <x v="42"/>
    <x v="3"/>
    <x v="25"/>
    <x v="42"/>
  </r>
  <r>
    <x v="41"/>
    <x v="2"/>
    <x v="2"/>
    <x v="3"/>
    <x v="43"/>
    <x v="5"/>
    <x v="20"/>
    <x v="43"/>
  </r>
  <r>
    <x v="42"/>
    <x v="3"/>
    <x v="2"/>
    <x v="11"/>
    <x v="44"/>
    <x v="7"/>
    <x v="10"/>
    <x v="10"/>
  </r>
  <r>
    <x v="43"/>
    <x v="0"/>
    <x v="1"/>
    <x v="10"/>
    <x v="45"/>
    <x v="2"/>
    <x v="26"/>
    <x v="44"/>
  </r>
  <r>
    <x v="44"/>
    <x v="3"/>
    <x v="3"/>
    <x v="8"/>
    <x v="46"/>
    <x v="0"/>
    <x v="11"/>
    <x v="45"/>
  </r>
  <r>
    <x v="45"/>
    <x v="3"/>
    <x v="2"/>
    <x v="13"/>
    <x v="47"/>
    <x v="5"/>
    <x v="20"/>
    <x v="46"/>
  </r>
  <r>
    <x v="46"/>
    <x v="2"/>
    <x v="0"/>
    <x v="0"/>
    <x v="48"/>
    <x v="8"/>
    <x v="19"/>
    <x v="47"/>
  </r>
  <r>
    <x v="47"/>
    <x v="2"/>
    <x v="3"/>
    <x v="8"/>
    <x v="49"/>
    <x v="7"/>
    <x v="9"/>
    <x v="48"/>
  </r>
  <r>
    <x v="48"/>
    <x v="3"/>
    <x v="1"/>
    <x v="4"/>
    <x v="50"/>
    <x v="6"/>
    <x v="16"/>
    <x v="49"/>
  </r>
  <r>
    <x v="49"/>
    <x v="2"/>
    <x v="3"/>
    <x v="8"/>
    <x v="51"/>
    <x v="6"/>
    <x v="8"/>
    <x v="50"/>
  </r>
  <r>
    <x v="50"/>
    <x v="3"/>
    <x v="1"/>
    <x v="1"/>
    <x v="52"/>
    <x v="6"/>
    <x v="3"/>
    <x v="51"/>
  </r>
  <r>
    <x v="51"/>
    <x v="1"/>
    <x v="2"/>
    <x v="9"/>
    <x v="53"/>
    <x v="4"/>
    <x v="26"/>
    <x v="52"/>
  </r>
  <r>
    <x v="52"/>
    <x v="1"/>
    <x v="2"/>
    <x v="9"/>
    <x v="54"/>
    <x v="5"/>
    <x v="26"/>
    <x v="53"/>
  </r>
  <r>
    <x v="31"/>
    <x v="3"/>
    <x v="0"/>
    <x v="0"/>
    <x v="55"/>
    <x v="8"/>
    <x v="17"/>
    <x v="54"/>
  </r>
  <r>
    <x v="45"/>
    <x v="1"/>
    <x v="2"/>
    <x v="11"/>
    <x v="56"/>
    <x v="7"/>
    <x v="27"/>
    <x v="55"/>
  </r>
  <r>
    <x v="53"/>
    <x v="2"/>
    <x v="1"/>
    <x v="10"/>
    <x v="57"/>
    <x v="7"/>
    <x v="8"/>
    <x v="56"/>
  </r>
  <r>
    <x v="54"/>
    <x v="3"/>
    <x v="3"/>
    <x v="5"/>
    <x v="58"/>
    <x v="4"/>
    <x v="19"/>
    <x v="57"/>
  </r>
  <r>
    <x v="55"/>
    <x v="1"/>
    <x v="3"/>
    <x v="5"/>
    <x v="59"/>
    <x v="9"/>
    <x v="16"/>
    <x v="58"/>
  </r>
  <r>
    <x v="9"/>
    <x v="3"/>
    <x v="3"/>
    <x v="5"/>
    <x v="60"/>
    <x v="1"/>
    <x v="12"/>
    <x v="59"/>
  </r>
  <r>
    <x v="43"/>
    <x v="0"/>
    <x v="3"/>
    <x v="14"/>
    <x v="61"/>
    <x v="5"/>
    <x v="7"/>
    <x v="60"/>
  </r>
  <r>
    <x v="56"/>
    <x v="0"/>
    <x v="2"/>
    <x v="9"/>
    <x v="62"/>
    <x v="5"/>
    <x v="23"/>
    <x v="61"/>
  </r>
  <r>
    <x v="57"/>
    <x v="1"/>
    <x v="1"/>
    <x v="7"/>
    <x v="63"/>
    <x v="2"/>
    <x v="3"/>
    <x v="62"/>
  </r>
  <r>
    <x v="58"/>
    <x v="0"/>
    <x v="1"/>
    <x v="7"/>
    <x v="64"/>
    <x v="3"/>
    <x v="15"/>
    <x v="63"/>
  </r>
  <r>
    <x v="53"/>
    <x v="1"/>
    <x v="2"/>
    <x v="9"/>
    <x v="65"/>
    <x v="3"/>
    <x v="15"/>
    <x v="64"/>
  </r>
  <r>
    <x v="59"/>
    <x v="1"/>
    <x v="3"/>
    <x v="14"/>
    <x v="66"/>
    <x v="4"/>
    <x v="7"/>
    <x v="65"/>
  </r>
  <r>
    <x v="60"/>
    <x v="0"/>
    <x v="3"/>
    <x v="8"/>
    <x v="67"/>
    <x v="4"/>
    <x v="26"/>
    <x v="66"/>
  </r>
  <r>
    <x v="61"/>
    <x v="0"/>
    <x v="2"/>
    <x v="9"/>
    <x v="68"/>
    <x v="4"/>
    <x v="10"/>
    <x v="10"/>
  </r>
  <r>
    <x v="62"/>
    <x v="2"/>
    <x v="3"/>
    <x v="15"/>
    <x v="69"/>
    <x v="4"/>
    <x v="6"/>
    <x v="67"/>
  </r>
  <r>
    <x v="63"/>
    <x v="2"/>
    <x v="1"/>
    <x v="7"/>
    <x v="70"/>
    <x v="6"/>
    <x v="12"/>
    <x v="68"/>
  </r>
  <r>
    <x v="64"/>
    <x v="3"/>
    <x v="0"/>
    <x v="0"/>
    <x v="71"/>
    <x v="2"/>
    <x v="22"/>
    <x v="69"/>
  </r>
  <r>
    <x v="65"/>
    <x v="1"/>
    <x v="3"/>
    <x v="8"/>
    <x v="72"/>
    <x v="2"/>
    <x v="8"/>
    <x v="70"/>
  </r>
  <r>
    <x v="66"/>
    <x v="3"/>
    <x v="3"/>
    <x v="5"/>
    <x v="73"/>
    <x v="9"/>
    <x v="7"/>
    <x v="71"/>
  </r>
  <r>
    <x v="67"/>
    <x v="2"/>
    <x v="3"/>
    <x v="15"/>
    <x v="74"/>
    <x v="6"/>
    <x v="2"/>
    <x v="72"/>
  </r>
  <r>
    <x v="68"/>
    <x v="2"/>
    <x v="1"/>
    <x v="4"/>
    <x v="75"/>
    <x v="0"/>
    <x v="25"/>
    <x v="73"/>
  </r>
  <r>
    <x v="69"/>
    <x v="3"/>
    <x v="1"/>
    <x v="4"/>
    <x v="76"/>
    <x v="6"/>
    <x v="14"/>
    <x v="74"/>
  </r>
  <r>
    <x v="70"/>
    <x v="3"/>
    <x v="3"/>
    <x v="5"/>
    <x v="77"/>
    <x v="1"/>
    <x v="1"/>
    <x v="75"/>
  </r>
  <r>
    <x v="58"/>
    <x v="0"/>
    <x v="3"/>
    <x v="14"/>
    <x v="78"/>
    <x v="9"/>
    <x v="28"/>
    <x v="76"/>
  </r>
  <r>
    <x v="3"/>
    <x v="1"/>
    <x v="3"/>
    <x v="5"/>
    <x v="79"/>
    <x v="0"/>
    <x v="0"/>
    <x v="77"/>
  </r>
  <r>
    <x v="71"/>
    <x v="3"/>
    <x v="0"/>
    <x v="6"/>
    <x v="80"/>
    <x v="6"/>
    <x v="15"/>
    <x v="78"/>
  </r>
  <r>
    <x v="66"/>
    <x v="1"/>
    <x v="1"/>
    <x v="4"/>
    <x v="81"/>
    <x v="2"/>
    <x v="16"/>
    <x v="79"/>
  </r>
  <r>
    <x v="72"/>
    <x v="1"/>
    <x v="0"/>
    <x v="12"/>
    <x v="82"/>
    <x v="5"/>
    <x v="29"/>
    <x v="80"/>
  </r>
  <r>
    <x v="73"/>
    <x v="1"/>
    <x v="2"/>
    <x v="3"/>
    <x v="83"/>
    <x v="3"/>
    <x v="16"/>
    <x v="81"/>
  </r>
  <r>
    <x v="74"/>
    <x v="0"/>
    <x v="0"/>
    <x v="2"/>
    <x v="84"/>
    <x v="3"/>
    <x v="24"/>
    <x v="82"/>
  </r>
  <r>
    <x v="75"/>
    <x v="3"/>
    <x v="3"/>
    <x v="5"/>
    <x v="85"/>
    <x v="3"/>
    <x v="3"/>
    <x v="83"/>
  </r>
  <r>
    <x v="76"/>
    <x v="3"/>
    <x v="1"/>
    <x v="10"/>
    <x v="86"/>
    <x v="3"/>
    <x v="1"/>
    <x v="84"/>
  </r>
  <r>
    <x v="77"/>
    <x v="1"/>
    <x v="1"/>
    <x v="4"/>
    <x v="87"/>
    <x v="2"/>
    <x v="23"/>
    <x v="85"/>
  </r>
  <r>
    <x v="78"/>
    <x v="1"/>
    <x v="2"/>
    <x v="13"/>
    <x v="88"/>
    <x v="7"/>
    <x v="22"/>
    <x v="86"/>
  </r>
  <r>
    <x v="79"/>
    <x v="2"/>
    <x v="0"/>
    <x v="6"/>
    <x v="89"/>
    <x v="4"/>
    <x v="23"/>
    <x v="87"/>
  </r>
  <r>
    <x v="80"/>
    <x v="2"/>
    <x v="3"/>
    <x v="14"/>
    <x v="90"/>
    <x v="7"/>
    <x v="18"/>
    <x v="88"/>
  </r>
  <r>
    <x v="81"/>
    <x v="3"/>
    <x v="1"/>
    <x v="10"/>
    <x v="91"/>
    <x v="5"/>
    <x v="13"/>
    <x v="89"/>
  </r>
  <r>
    <x v="46"/>
    <x v="3"/>
    <x v="1"/>
    <x v="1"/>
    <x v="92"/>
    <x v="4"/>
    <x v="10"/>
    <x v="10"/>
  </r>
  <r>
    <x v="82"/>
    <x v="0"/>
    <x v="3"/>
    <x v="5"/>
    <x v="93"/>
    <x v="3"/>
    <x v="24"/>
    <x v="90"/>
  </r>
  <r>
    <x v="24"/>
    <x v="3"/>
    <x v="3"/>
    <x v="8"/>
    <x v="94"/>
    <x v="3"/>
    <x v="22"/>
    <x v="91"/>
  </r>
  <r>
    <x v="83"/>
    <x v="2"/>
    <x v="1"/>
    <x v="10"/>
    <x v="95"/>
    <x v="2"/>
    <x v="15"/>
    <x v="92"/>
  </r>
  <r>
    <x v="84"/>
    <x v="3"/>
    <x v="0"/>
    <x v="0"/>
    <x v="96"/>
    <x v="0"/>
    <x v="17"/>
    <x v="93"/>
  </r>
  <r>
    <x v="85"/>
    <x v="1"/>
    <x v="3"/>
    <x v="5"/>
    <x v="97"/>
    <x v="2"/>
    <x v="2"/>
    <x v="94"/>
  </r>
  <r>
    <x v="86"/>
    <x v="1"/>
    <x v="3"/>
    <x v="5"/>
    <x v="98"/>
    <x v="4"/>
    <x v="21"/>
    <x v="95"/>
  </r>
  <r>
    <x v="87"/>
    <x v="1"/>
    <x v="0"/>
    <x v="2"/>
    <x v="99"/>
    <x v="8"/>
    <x v="1"/>
    <x v="96"/>
  </r>
  <r>
    <x v="88"/>
    <x v="3"/>
    <x v="2"/>
    <x v="11"/>
    <x v="100"/>
    <x v="7"/>
    <x v="0"/>
    <x v="97"/>
  </r>
  <r>
    <x v="89"/>
    <x v="2"/>
    <x v="0"/>
    <x v="0"/>
    <x v="101"/>
    <x v="2"/>
    <x v="11"/>
    <x v="98"/>
  </r>
  <r>
    <x v="90"/>
    <x v="0"/>
    <x v="1"/>
    <x v="10"/>
    <x v="102"/>
    <x v="5"/>
    <x v="15"/>
    <x v="99"/>
  </r>
  <r>
    <x v="91"/>
    <x v="3"/>
    <x v="1"/>
    <x v="10"/>
    <x v="103"/>
    <x v="8"/>
    <x v="8"/>
    <x v="100"/>
  </r>
  <r>
    <x v="92"/>
    <x v="0"/>
    <x v="0"/>
    <x v="6"/>
    <x v="104"/>
    <x v="5"/>
    <x v="22"/>
    <x v="101"/>
  </r>
  <r>
    <x v="93"/>
    <x v="0"/>
    <x v="1"/>
    <x v="4"/>
    <x v="105"/>
    <x v="6"/>
    <x v="26"/>
    <x v="102"/>
  </r>
  <r>
    <x v="26"/>
    <x v="1"/>
    <x v="3"/>
    <x v="5"/>
    <x v="106"/>
    <x v="6"/>
    <x v="16"/>
    <x v="103"/>
  </r>
  <r>
    <x v="94"/>
    <x v="0"/>
    <x v="3"/>
    <x v="15"/>
    <x v="107"/>
    <x v="3"/>
    <x v="1"/>
    <x v="104"/>
  </r>
  <r>
    <x v="95"/>
    <x v="0"/>
    <x v="3"/>
    <x v="5"/>
    <x v="108"/>
    <x v="8"/>
    <x v="23"/>
    <x v="105"/>
  </r>
  <r>
    <x v="96"/>
    <x v="2"/>
    <x v="3"/>
    <x v="8"/>
    <x v="109"/>
    <x v="1"/>
    <x v="13"/>
    <x v="106"/>
  </r>
  <r>
    <x v="97"/>
    <x v="1"/>
    <x v="1"/>
    <x v="1"/>
    <x v="110"/>
    <x v="2"/>
    <x v="17"/>
    <x v="107"/>
  </r>
  <r>
    <x v="91"/>
    <x v="3"/>
    <x v="0"/>
    <x v="12"/>
    <x v="111"/>
    <x v="6"/>
    <x v="6"/>
    <x v="108"/>
  </r>
  <r>
    <x v="69"/>
    <x v="3"/>
    <x v="2"/>
    <x v="11"/>
    <x v="112"/>
    <x v="0"/>
    <x v="22"/>
    <x v="109"/>
  </r>
  <r>
    <x v="98"/>
    <x v="0"/>
    <x v="0"/>
    <x v="6"/>
    <x v="113"/>
    <x v="9"/>
    <x v="24"/>
    <x v="110"/>
  </r>
  <r>
    <x v="99"/>
    <x v="1"/>
    <x v="3"/>
    <x v="14"/>
    <x v="114"/>
    <x v="6"/>
    <x v="7"/>
    <x v="111"/>
  </r>
  <r>
    <x v="100"/>
    <x v="1"/>
    <x v="0"/>
    <x v="12"/>
    <x v="115"/>
    <x v="9"/>
    <x v="26"/>
    <x v="112"/>
  </r>
  <r>
    <x v="101"/>
    <x v="1"/>
    <x v="1"/>
    <x v="1"/>
    <x v="116"/>
    <x v="3"/>
    <x v="11"/>
    <x v="113"/>
  </r>
  <r>
    <x v="79"/>
    <x v="1"/>
    <x v="2"/>
    <x v="3"/>
    <x v="117"/>
    <x v="8"/>
    <x v="7"/>
    <x v="114"/>
  </r>
  <r>
    <x v="102"/>
    <x v="1"/>
    <x v="3"/>
    <x v="14"/>
    <x v="118"/>
    <x v="7"/>
    <x v="9"/>
    <x v="115"/>
  </r>
  <r>
    <x v="103"/>
    <x v="0"/>
    <x v="1"/>
    <x v="7"/>
    <x v="119"/>
    <x v="6"/>
    <x v="26"/>
    <x v="116"/>
  </r>
  <r>
    <x v="104"/>
    <x v="2"/>
    <x v="2"/>
    <x v="9"/>
    <x v="120"/>
    <x v="0"/>
    <x v="9"/>
    <x v="117"/>
  </r>
  <r>
    <x v="105"/>
    <x v="3"/>
    <x v="0"/>
    <x v="0"/>
    <x v="121"/>
    <x v="4"/>
    <x v="17"/>
    <x v="118"/>
  </r>
  <r>
    <x v="17"/>
    <x v="1"/>
    <x v="2"/>
    <x v="3"/>
    <x v="122"/>
    <x v="5"/>
    <x v="18"/>
    <x v="119"/>
  </r>
  <r>
    <x v="106"/>
    <x v="2"/>
    <x v="1"/>
    <x v="7"/>
    <x v="123"/>
    <x v="7"/>
    <x v="9"/>
    <x v="120"/>
  </r>
  <r>
    <x v="21"/>
    <x v="2"/>
    <x v="0"/>
    <x v="0"/>
    <x v="124"/>
    <x v="8"/>
    <x v="14"/>
    <x v="121"/>
  </r>
  <r>
    <x v="107"/>
    <x v="2"/>
    <x v="2"/>
    <x v="11"/>
    <x v="125"/>
    <x v="0"/>
    <x v="5"/>
    <x v="122"/>
  </r>
  <r>
    <x v="18"/>
    <x v="1"/>
    <x v="2"/>
    <x v="9"/>
    <x v="126"/>
    <x v="8"/>
    <x v="19"/>
    <x v="123"/>
  </r>
  <r>
    <x v="108"/>
    <x v="3"/>
    <x v="1"/>
    <x v="7"/>
    <x v="127"/>
    <x v="6"/>
    <x v="7"/>
    <x v="124"/>
  </r>
  <r>
    <x v="30"/>
    <x v="0"/>
    <x v="3"/>
    <x v="5"/>
    <x v="128"/>
    <x v="3"/>
    <x v="5"/>
    <x v="125"/>
  </r>
  <r>
    <x v="109"/>
    <x v="1"/>
    <x v="2"/>
    <x v="9"/>
    <x v="129"/>
    <x v="6"/>
    <x v="24"/>
    <x v="126"/>
  </r>
  <r>
    <x v="110"/>
    <x v="2"/>
    <x v="0"/>
    <x v="2"/>
    <x v="130"/>
    <x v="9"/>
    <x v="1"/>
    <x v="127"/>
  </r>
  <r>
    <x v="111"/>
    <x v="1"/>
    <x v="1"/>
    <x v="4"/>
    <x v="131"/>
    <x v="9"/>
    <x v="16"/>
    <x v="128"/>
  </r>
  <r>
    <x v="94"/>
    <x v="2"/>
    <x v="1"/>
    <x v="7"/>
    <x v="132"/>
    <x v="0"/>
    <x v="19"/>
    <x v="129"/>
  </r>
  <r>
    <x v="45"/>
    <x v="1"/>
    <x v="3"/>
    <x v="5"/>
    <x v="133"/>
    <x v="5"/>
    <x v="11"/>
    <x v="130"/>
  </r>
  <r>
    <x v="112"/>
    <x v="1"/>
    <x v="3"/>
    <x v="5"/>
    <x v="134"/>
    <x v="3"/>
    <x v="17"/>
    <x v="131"/>
  </r>
  <r>
    <x v="113"/>
    <x v="1"/>
    <x v="0"/>
    <x v="2"/>
    <x v="135"/>
    <x v="8"/>
    <x v="4"/>
    <x v="132"/>
  </r>
  <r>
    <x v="78"/>
    <x v="1"/>
    <x v="3"/>
    <x v="14"/>
    <x v="136"/>
    <x v="3"/>
    <x v="13"/>
    <x v="133"/>
  </r>
  <r>
    <x v="114"/>
    <x v="2"/>
    <x v="1"/>
    <x v="7"/>
    <x v="137"/>
    <x v="9"/>
    <x v="11"/>
    <x v="134"/>
  </r>
  <r>
    <x v="115"/>
    <x v="0"/>
    <x v="3"/>
    <x v="14"/>
    <x v="138"/>
    <x v="6"/>
    <x v="4"/>
    <x v="135"/>
  </r>
  <r>
    <x v="67"/>
    <x v="2"/>
    <x v="2"/>
    <x v="9"/>
    <x v="139"/>
    <x v="8"/>
    <x v="6"/>
    <x v="136"/>
  </r>
  <r>
    <x v="116"/>
    <x v="1"/>
    <x v="3"/>
    <x v="14"/>
    <x v="140"/>
    <x v="1"/>
    <x v="5"/>
    <x v="137"/>
  </r>
  <r>
    <x v="117"/>
    <x v="3"/>
    <x v="3"/>
    <x v="14"/>
    <x v="141"/>
    <x v="6"/>
    <x v="9"/>
    <x v="138"/>
  </r>
  <r>
    <x v="118"/>
    <x v="2"/>
    <x v="1"/>
    <x v="1"/>
    <x v="142"/>
    <x v="6"/>
    <x v="13"/>
    <x v="139"/>
  </r>
  <r>
    <x v="119"/>
    <x v="3"/>
    <x v="0"/>
    <x v="6"/>
    <x v="143"/>
    <x v="8"/>
    <x v="4"/>
    <x v="140"/>
  </r>
  <r>
    <x v="117"/>
    <x v="3"/>
    <x v="0"/>
    <x v="0"/>
    <x v="144"/>
    <x v="2"/>
    <x v="5"/>
    <x v="141"/>
  </r>
  <r>
    <x v="120"/>
    <x v="1"/>
    <x v="2"/>
    <x v="11"/>
    <x v="145"/>
    <x v="5"/>
    <x v="13"/>
    <x v="142"/>
  </r>
  <r>
    <x v="26"/>
    <x v="2"/>
    <x v="3"/>
    <x v="14"/>
    <x v="146"/>
    <x v="9"/>
    <x v="14"/>
    <x v="143"/>
  </r>
  <r>
    <x v="73"/>
    <x v="3"/>
    <x v="0"/>
    <x v="6"/>
    <x v="147"/>
    <x v="6"/>
    <x v="10"/>
    <x v="10"/>
  </r>
  <r>
    <x v="121"/>
    <x v="3"/>
    <x v="2"/>
    <x v="13"/>
    <x v="148"/>
    <x v="2"/>
    <x v="17"/>
    <x v="144"/>
  </r>
  <r>
    <x v="122"/>
    <x v="3"/>
    <x v="0"/>
    <x v="12"/>
    <x v="149"/>
    <x v="8"/>
    <x v="1"/>
    <x v="145"/>
  </r>
  <r>
    <x v="123"/>
    <x v="2"/>
    <x v="1"/>
    <x v="7"/>
    <x v="150"/>
    <x v="8"/>
    <x v="10"/>
    <x v="10"/>
  </r>
  <r>
    <x v="121"/>
    <x v="2"/>
    <x v="1"/>
    <x v="4"/>
    <x v="151"/>
    <x v="3"/>
    <x v="18"/>
    <x v="146"/>
  </r>
  <r>
    <x v="99"/>
    <x v="2"/>
    <x v="0"/>
    <x v="2"/>
    <x v="152"/>
    <x v="3"/>
    <x v="21"/>
    <x v="147"/>
  </r>
  <r>
    <x v="124"/>
    <x v="0"/>
    <x v="2"/>
    <x v="13"/>
    <x v="153"/>
    <x v="8"/>
    <x v="29"/>
    <x v="148"/>
  </r>
  <r>
    <x v="11"/>
    <x v="2"/>
    <x v="0"/>
    <x v="0"/>
    <x v="154"/>
    <x v="8"/>
    <x v="23"/>
    <x v="149"/>
  </r>
  <r>
    <x v="118"/>
    <x v="1"/>
    <x v="1"/>
    <x v="10"/>
    <x v="155"/>
    <x v="7"/>
    <x v="2"/>
    <x v="150"/>
  </r>
  <r>
    <x v="91"/>
    <x v="3"/>
    <x v="2"/>
    <x v="11"/>
    <x v="156"/>
    <x v="0"/>
    <x v="4"/>
    <x v="151"/>
  </r>
  <r>
    <x v="52"/>
    <x v="2"/>
    <x v="2"/>
    <x v="3"/>
    <x v="157"/>
    <x v="8"/>
    <x v="20"/>
    <x v="152"/>
  </r>
  <r>
    <x v="125"/>
    <x v="2"/>
    <x v="0"/>
    <x v="2"/>
    <x v="158"/>
    <x v="8"/>
    <x v="12"/>
    <x v="153"/>
  </r>
  <r>
    <x v="126"/>
    <x v="3"/>
    <x v="3"/>
    <x v="8"/>
    <x v="159"/>
    <x v="6"/>
    <x v="23"/>
    <x v="154"/>
  </r>
  <r>
    <x v="127"/>
    <x v="2"/>
    <x v="2"/>
    <x v="3"/>
    <x v="160"/>
    <x v="4"/>
    <x v="29"/>
    <x v="155"/>
  </r>
  <r>
    <x v="128"/>
    <x v="2"/>
    <x v="0"/>
    <x v="12"/>
    <x v="161"/>
    <x v="7"/>
    <x v="14"/>
    <x v="156"/>
  </r>
  <r>
    <x v="129"/>
    <x v="3"/>
    <x v="2"/>
    <x v="3"/>
    <x v="162"/>
    <x v="5"/>
    <x v="28"/>
    <x v="157"/>
  </r>
  <r>
    <x v="130"/>
    <x v="2"/>
    <x v="0"/>
    <x v="0"/>
    <x v="163"/>
    <x v="0"/>
    <x v="17"/>
    <x v="158"/>
  </r>
  <r>
    <x v="131"/>
    <x v="1"/>
    <x v="0"/>
    <x v="0"/>
    <x v="164"/>
    <x v="2"/>
    <x v="23"/>
    <x v="159"/>
  </r>
  <r>
    <x v="131"/>
    <x v="0"/>
    <x v="3"/>
    <x v="14"/>
    <x v="165"/>
    <x v="3"/>
    <x v="12"/>
    <x v="160"/>
  </r>
  <r>
    <x v="128"/>
    <x v="2"/>
    <x v="3"/>
    <x v="5"/>
    <x v="166"/>
    <x v="2"/>
    <x v="25"/>
    <x v="161"/>
  </r>
  <r>
    <x v="108"/>
    <x v="2"/>
    <x v="3"/>
    <x v="15"/>
    <x v="167"/>
    <x v="0"/>
    <x v="19"/>
    <x v="162"/>
  </r>
  <r>
    <x v="13"/>
    <x v="1"/>
    <x v="1"/>
    <x v="1"/>
    <x v="168"/>
    <x v="6"/>
    <x v="0"/>
    <x v="163"/>
  </r>
  <r>
    <x v="49"/>
    <x v="3"/>
    <x v="3"/>
    <x v="8"/>
    <x v="169"/>
    <x v="1"/>
    <x v="30"/>
    <x v="164"/>
  </r>
  <r>
    <x v="132"/>
    <x v="0"/>
    <x v="0"/>
    <x v="12"/>
    <x v="170"/>
    <x v="1"/>
    <x v="16"/>
    <x v="165"/>
  </r>
  <r>
    <x v="16"/>
    <x v="1"/>
    <x v="1"/>
    <x v="7"/>
    <x v="171"/>
    <x v="8"/>
    <x v="14"/>
    <x v="166"/>
  </r>
  <r>
    <x v="99"/>
    <x v="0"/>
    <x v="3"/>
    <x v="5"/>
    <x v="172"/>
    <x v="6"/>
    <x v="0"/>
    <x v="167"/>
  </r>
  <r>
    <x v="133"/>
    <x v="2"/>
    <x v="3"/>
    <x v="14"/>
    <x v="173"/>
    <x v="0"/>
    <x v="27"/>
    <x v="168"/>
  </r>
  <r>
    <x v="134"/>
    <x v="0"/>
    <x v="3"/>
    <x v="5"/>
    <x v="174"/>
    <x v="9"/>
    <x v="19"/>
    <x v="169"/>
  </r>
  <r>
    <x v="135"/>
    <x v="3"/>
    <x v="3"/>
    <x v="8"/>
    <x v="175"/>
    <x v="5"/>
    <x v="12"/>
    <x v="170"/>
  </r>
  <r>
    <x v="36"/>
    <x v="3"/>
    <x v="3"/>
    <x v="14"/>
    <x v="176"/>
    <x v="7"/>
    <x v="26"/>
    <x v="171"/>
  </r>
  <r>
    <x v="136"/>
    <x v="0"/>
    <x v="1"/>
    <x v="4"/>
    <x v="177"/>
    <x v="1"/>
    <x v="13"/>
    <x v="172"/>
  </r>
  <r>
    <x v="137"/>
    <x v="0"/>
    <x v="1"/>
    <x v="1"/>
    <x v="178"/>
    <x v="7"/>
    <x v="18"/>
    <x v="173"/>
  </r>
  <r>
    <x v="83"/>
    <x v="3"/>
    <x v="2"/>
    <x v="11"/>
    <x v="179"/>
    <x v="2"/>
    <x v="14"/>
    <x v="174"/>
  </r>
  <r>
    <x v="90"/>
    <x v="2"/>
    <x v="0"/>
    <x v="12"/>
    <x v="180"/>
    <x v="5"/>
    <x v="17"/>
    <x v="175"/>
  </r>
  <r>
    <x v="138"/>
    <x v="0"/>
    <x v="2"/>
    <x v="13"/>
    <x v="181"/>
    <x v="6"/>
    <x v="1"/>
    <x v="176"/>
  </r>
  <r>
    <x v="62"/>
    <x v="1"/>
    <x v="1"/>
    <x v="10"/>
    <x v="182"/>
    <x v="7"/>
    <x v="12"/>
    <x v="177"/>
  </r>
  <r>
    <x v="139"/>
    <x v="1"/>
    <x v="0"/>
    <x v="2"/>
    <x v="183"/>
    <x v="9"/>
    <x v="15"/>
    <x v="178"/>
  </r>
  <r>
    <x v="70"/>
    <x v="2"/>
    <x v="1"/>
    <x v="10"/>
    <x v="184"/>
    <x v="9"/>
    <x v="22"/>
    <x v="179"/>
  </r>
  <r>
    <x v="61"/>
    <x v="0"/>
    <x v="0"/>
    <x v="6"/>
    <x v="185"/>
    <x v="6"/>
    <x v="26"/>
    <x v="180"/>
  </r>
  <r>
    <x v="140"/>
    <x v="0"/>
    <x v="2"/>
    <x v="13"/>
    <x v="186"/>
    <x v="0"/>
    <x v="11"/>
    <x v="181"/>
  </r>
  <r>
    <x v="141"/>
    <x v="0"/>
    <x v="2"/>
    <x v="9"/>
    <x v="187"/>
    <x v="3"/>
    <x v="0"/>
    <x v="182"/>
  </r>
  <r>
    <x v="142"/>
    <x v="2"/>
    <x v="2"/>
    <x v="13"/>
    <x v="188"/>
    <x v="2"/>
    <x v="12"/>
    <x v="183"/>
  </r>
  <r>
    <x v="143"/>
    <x v="0"/>
    <x v="2"/>
    <x v="3"/>
    <x v="189"/>
    <x v="7"/>
    <x v="21"/>
    <x v="184"/>
  </r>
  <r>
    <x v="144"/>
    <x v="0"/>
    <x v="0"/>
    <x v="2"/>
    <x v="190"/>
    <x v="0"/>
    <x v="26"/>
    <x v="185"/>
  </r>
  <r>
    <x v="3"/>
    <x v="2"/>
    <x v="0"/>
    <x v="2"/>
    <x v="191"/>
    <x v="3"/>
    <x v="1"/>
    <x v="186"/>
  </r>
  <r>
    <x v="15"/>
    <x v="3"/>
    <x v="2"/>
    <x v="9"/>
    <x v="192"/>
    <x v="3"/>
    <x v="15"/>
    <x v="187"/>
  </r>
  <r>
    <x v="145"/>
    <x v="1"/>
    <x v="1"/>
    <x v="1"/>
    <x v="193"/>
    <x v="6"/>
    <x v="20"/>
    <x v="188"/>
  </r>
  <r>
    <x v="5"/>
    <x v="0"/>
    <x v="0"/>
    <x v="12"/>
    <x v="194"/>
    <x v="2"/>
    <x v="15"/>
    <x v="189"/>
  </r>
  <r>
    <x v="146"/>
    <x v="3"/>
    <x v="3"/>
    <x v="14"/>
    <x v="195"/>
    <x v="1"/>
    <x v="13"/>
    <x v="190"/>
  </r>
  <r>
    <x v="147"/>
    <x v="3"/>
    <x v="2"/>
    <x v="11"/>
    <x v="196"/>
    <x v="4"/>
    <x v="2"/>
    <x v="191"/>
  </r>
  <r>
    <x v="148"/>
    <x v="1"/>
    <x v="3"/>
    <x v="15"/>
    <x v="197"/>
    <x v="4"/>
    <x v="8"/>
    <x v="192"/>
  </r>
  <r>
    <x v="149"/>
    <x v="2"/>
    <x v="3"/>
    <x v="14"/>
    <x v="198"/>
    <x v="6"/>
    <x v="22"/>
    <x v="193"/>
  </r>
  <r>
    <x v="48"/>
    <x v="3"/>
    <x v="1"/>
    <x v="1"/>
    <x v="199"/>
    <x v="9"/>
    <x v="1"/>
    <x v="19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01">
  <r>
    <x v="0"/>
    <x v="0"/>
    <x v="0"/>
  </r>
  <r>
    <x v="1"/>
    <x v="1"/>
    <x v="1"/>
  </r>
  <r>
    <x v="0"/>
    <x v="0"/>
    <x v="2"/>
  </r>
  <r>
    <x v="2"/>
    <x v="2"/>
    <x v="3"/>
  </r>
  <r>
    <x v="3"/>
    <x v="3"/>
    <x v="4"/>
  </r>
  <r>
    <x v="3"/>
    <x v="3"/>
    <x v="5"/>
  </r>
  <r>
    <x v="4"/>
    <x v="4"/>
    <x v="6"/>
  </r>
  <r>
    <x v="5"/>
    <x v="5"/>
    <x v="7"/>
  </r>
  <r>
    <x v="6"/>
    <x v="6"/>
    <x v="8"/>
  </r>
  <r>
    <x v="7"/>
    <x v="7"/>
    <x v="9"/>
  </r>
  <r>
    <x v="5"/>
    <x v="5"/>
    <x v="10"/>
  </r>
  <r>
    <x v="7"/>
    <x v="7"/>
    <x v="11"/>
  </r>
  <r>
    <x v="8"/>
    <x v="8"/>
    <x v="12"/>
  </r>
  <r>
    <x v="9"/>
    <x v="9"/>
    <x v="13"/>
  </r>
  <r>
    <x v="10"/>
    <x v="10"/>
    <x v="14"/>
  </r>
  <r>
    <x v="10"/>
    <x v="10"/>
    <x v="15"/>
  </r>
  <r>
    <x v="3"/>
    <x v="3"/>
    <x v="16"/>
  </r>
  <r>
    <x v="11"/>
    <x v="11"/>
    <x v="17"/>
  </r>
  <r>
    <x v="0"/>
    <x v="0"/>
    <x v="18"/>
  </r>
  <r>
    <x v="5"/>
    <x v="5"/>
    <x v="19"/>
  </r>
  <r>
    <x v="8"/>
    <x v="8"/>
    <x v="20"/>
  </r>
  <r>
    <x v="0"/>
    <x v="0"/>
    <x v="21"/>
  </r>
  <r>
    <x v="1"/>
    <x v="1"/>
    <x v="22"/>
  </r>
  <r>
    <x v="0"/>
    <x v="0"/>
    <x v="23"/>
  </r>
  <r>
    <x v="4"/>
    <x v="4"/>
    <x v="24"/>
  </r>
  <r>
    <x v="2"/>
    <x v="2"/>
    <x v="25"/>
  </r>
  <r>
    <x v="6"/>
    <x v="6"/>
    <x v="26"/>
  </r>
  <r>
    <x v="4"/>
    <x v="4"/>
    <x v="27"/>
  </r>
  <r>
    <x v="12"/>
    <x v="12"/>
    <x v="28"/>
  </r>
  <r>
    <x v="3"/>
    <x v="3"/>
    <x v="29"/>
  </r>
  <r>
    <x v="4"/>
    <x v="4"/>
    <x v="30"/>
  </r>
  <r>
    <x v="8"/>
    <x v="8"/>
    <x v="31"/>
  </r>
  <r>
    <x v="3"/>
    <x v="3"/>
    <x v="32"/>
  </r>
  <r>
    <x v="7"/>
    <x v="7"/>
    <x v="33"/>
  </r>
  <r>
    <x v="11"/>
    <x v="11"/>
    <x v="34"/>
  </r>
  <r>
    <x v="13"/>
    <x v="13"/>
    <x v="35"/>
  </r>
  <r>
    <x v="5"/>
    <x v="5"/>
    <x v="36"/>
  </r>
  <r>
    <x v="11"/>
    <x v="11"/>
    <x v="37"/>
  </r>
  <r>
    <x v="2"/>
    <x v="2"/>
    <x v="38"/>
  </r>
  <r>
    <x v="14"/>
    <x v="14"/>
    <x v="39"/>
  </r>
  <r>
    <x v="15"/>
    <x v="15"/>
    <x v="40"/>
  </r>
  <r>
    <x v="7"/>
    <x v="7"/>
    <x v="41"/>
  </r>
  <r>
    <x v="8"/>
    <x v="8"/>
    <x v="42"/>
  </r>
  <r>
    <x v="3"/>
    <x v="3"/>
    <x v="43"/>
  </r>
  <r>
    <x v="11"/>
    <x v="11"/>
    <x v="44"/>
  </r>
  <r>
    <x v="10"/>
    <x v="10"/>
    <x v="45"/>
  </r>
  <r>
    <x v="8"/>
    <x v="8"/>
    <x v="46"/>
  </r>
  <r>
    <x v="13"/>
    <x v="13"/>
    <x v="47"/>
  </r>
  <r>
    <x v="0"/>
    <x v="0"/>
    <x v="48"/>
  </r>
  <r>
    <x v="8"/>
    <x v="8"/>
    <x v="49"/>
  </r>
  <r>
    <x v="4"/>
    <x v="4"/>
    <x v="50"/>
  </r>
  <r>
    <x v="8"/>
    <x v="8"/>
    <x v="51"/>
  </r>
  <r>
    <x v="1"/>
    <x v="1"/>
    <x v="52"/>
  </r>
  <r>
    <x v="9"/>
    <x v="9"/>
    <x v="53"/>
  </r>
  <r>
    <x v="9"/>
    <x v="9"/>
    <x v="54"/>
  </r>
  <r>
    <x v="0"/>
    <x v="0"/>
    <x v="55"/>
  </r>
  <r>
    <x v="11"/>
    <x v="11"/>
    <x v="56"/>
  </r>
  <r>
    <x v="10"/>
    <x v="10"/>
    <x v="57"/>
  </r>
  <r>
    <x v="5"/>
    <x v="5"/>
    <x v="58"/>
  </r>
  <r>
    <x v="5"/>
    <x v="5"/>
    <x v="59"/>
  </r>
  <r>
    <x v="5"/>
    <x v="5"/>
    <x v="60"/>
  </r>
  <r>
    <x v="14"/>
    <x v="14"/>
    <x v="61"/>
  </r>
  <r>
    <x v="9"/>
    <x v="9"/>
    <x v="62"/>
  </r>
  <r>
    <x v="7"/>
    <x v="7"/>
    <x v="63"/>
  </r>
  <r>
    <x v="7"/>
    <x v="7"/>
    <x v="64"/>
  </r>
  <r>
    <x v="9"/>
    <x v="9"/>
    <x v="65"/>
  </r>
  <r>
    <x v="14"/>
    <x v="14"/>
    <x v="66"/>
  </r>
  <r>
    <x v="8"/>
    <x v="8"/>
    <x v="67"/>
  </r>
  <r>
    <x v="9"/>
    <x v="9"/>
    <x v="68"/>
  </r>
  <r>
    <x v="15"/>
    <x v="15"/>
    <x v="69"/>
  </r>
  <r>
    <x v="7"/>
    <x v="7"/>
    <x v="70"/>
  </r>
  <r>
    <x v="0"/>
    <x v="0"/>
    <x v="71"/>
  </r>
  <r>
    <x v="8"/>
    <x v="8"/>
    <x v="72"/>
  </r>
  <r>
    <x v="5"/>
    <x v="5"/>
    <x v="73"/>
  </r>
  <r>
    <x v="15"/>
    <x v="15"/>
    <x v="74"/>
  </r>
  <r>
    <x v="4"/>
    <x v="4"/>
    <x v="75"/>
  </r>
  <r>
    <x v="4"/>
    <x v="4"/>
    <x v="76"/>
  </r>
  <r>
    <x v="5"/>
    <x v="5"/>
    <x v="77"/>
  </r>
  <r>
    <x v="14"/>
    <x v="14"/>
    <x v="78"/>
  </r>
  <r>
    <x v="5"/>
    <x v="5"/>
    <x v="79"/>
  </r>
  <r>
    <x v="6"/>
    <x v="6"/>
    <x v="80"/>
  </r>
  <r>
    <x v="4"/>
    <x v="4"/>
    <x v="81"/>
  </r>
  <r>
    <x v="12"/>
    <x v="12"/>
    <x v="82"/>
  </r>
  <r>
    <x v="3"/>
    <x v="3"/>
    <x v="83"/>
  </r>
  <r>
    <x v="2"/>
    <x v="2"/>
    <x v="84"/>
  </r>
  <r>
    <x v="5"/>
    <x v="5"/>
    <x v="85"/>
  </r>
  <r>
    <x v="10"/>
    <x v="10"/>
    <x v="86"/>
  </r>
  <r>
    <x v="4"/>
    <x v="4"/>
    <x v="87"/>
  </r>
  <r>
    <x v="13"/>
    <x v="13"/>
    <x v="88"/>
  </r>
  <r>
    <x v="6"/>
    <x v="6"/>
    <x v="89"/>
  </r>
  <r>
    <x v="14"/>
    <x v="14"/>
    <x v="90"/>
  </r>
  <r>
    <x v="10"/>
    <x v="10"/>
    <x v="91"/>
  </r>
  <r>
    <x v="1"/>
    <x v="1"/>
    <x v="92"/>
  </r>
  <r>
    <x v="5"/>
    <x v="5"/>
    <x v="93"/>
  </r>
  <r>
    <x v="8"/>
    <x v="8"/>
    <x v="94"/>
  </r>
  <r>
    <x v="10"/>
    <x v="10"/>
    <x v="95"/>
  </r>
  <r>
    <x v="0"/>
    <x v="0"/>
    <x v="96"/>
  </r>
  <r>
    <x v="5"/>
    <x v="5"/>
    <x v="97"/>
  </r>
  <r>
    <x v="5"/>
    <x v="5"/>
    <x v="98"/>
  </r>
  <r>
    <x v="2"/>
    <x v="2"/>
    <x v="99"/>
  </r>
  <r>
    <x v="11"/>
    <x v="11"/>
    <x v="100"/>
  </r>
  <r>
    <x v="0"/>
    <x v="0"/>
    <x v="101"/>
  </r>
  <r>
    <x v="10"/>
    <x v="10"/>
    <x v="102"/>
  </r>
  <r>
    <x v="10"/>
    <x v="10"/>
    <x v="103"/>
  </r>
  <r>
    <x v="6"/>
    <x v="6"/>
    <x v="104"/>
  </r>
  <r>
    <x v="4"/>
    <x v="4"/>
    <x v="105"/>
  </r>
  <r>
    <x v="5"/>
    <x v="5"/>
    <x v="106"/>
  </r>
  <r>
    <x v="15"/>
    <x v="15"/>
    <x v="107"/>
  </r>
  <r>
    <x v="5"/>
    <x v="5"/>
    <x v="108"/>
  </r>
  <r>
    <x v="8"/>
    <x v="8"/>
    <x v="109"/>
  </r>
  <r>
    <x v="1"/>
    <x v="1"/>
    <x v="110"/>
  </r>
  <r>
    <x v="12"/>
    <x v="12"/>
    <x v="111"/>
  </r>
  <r>
    <x v="11"/>
    <x v="11"/>
    <x v="112"/>
  </r>
  <r>
    <x v="6"/>
    <x v="6"/>
    <x v="113"/>
  </r>
  <r>
    <x v="14"/>
    <x v="14"/>
    <x v="114"/>
  </r>
  <r>
    <x v="12"/>
    <x v="12"/>
    <x v="115"/>
  </r>
  <r>
    <x v="1"/>
    <x v="1"/>
    <x v="116"/>
  </r>
  <r>
    <x v="3"/>
    <x v="3"/>
    <x v="117"/>
  </r>
  <r>
    <x v="14"/>
    <x v="14"/>
    <x v="118"/>
  </r>
  <r>
    <x v="7"/>
    <x v="7"/>
    <x v="119"/>
  </r>
  <r>
    <x v="9"/>
    <x v="9"/>
    <x v="120"/>
  </r>
  <r>
    <x v="0"/>
    <x v="0"/>
    <x v="121"/>
  </r>
  <r>
    <x v="3"/>
    <x v="3"/>
    <x v="122"/>
  </r>
  <r>
    <x v="7"/>
    <x v="7"/>
    <x v="123"/>
  </r>
  <r>
    <x v="0"/>
    <x v="0"/>
    <x v="124"/>
  </r>
  <r>
    <x v="11"/>
    <x v="11"/>
    <x v="125"/>
  </r>
  <r>
    <x v="9"/>
    <x v="9"/>
    <x v="126"/>
  </r>
  <r>
    <x v="7"/>
    <x v="7"/>
    <x v="127"/>
  </r>
  <r>
    <x v="5"/>
    <x v="5"/>
    <x v="128"/>
  </r>
  <r>
    <x v="9"/>
    <x v="9"/>
    <x v="129"/>
  </r>
  <r>
    <x v="2"/>
    <x v="2"/>
    <x v="130"/>
  </r>
  <r>
    <x v="4"/>
    <x v="4"/>
    <x v="131"/>
  </r>
  <r>
    <x v="7"/>
    <x v="7"/>
    <x v="132"/>
  </r>
  <r>
    <x v="5"/>
    <x v="5"/>
    <x v="133"/>
  </r>
  <r>
    <x v="5"/>
    <x v="5"/>
    <x v="134"/>
  </r>
  <r>
    <x v="2"/>
    <x v="2"/>
    <x v="135"/>
  </r>
  <r>
    <x v="14"/>
    <x v="14"/>
    <x v="136"/>
  </r>
  <r>
    <x v="7"/>
    <x v="7"/>
    <x v="137"/>
  </r>
  <r>
    <x v="14"/>
    <x v="14"/>
    <x v="138"/>
  </r>
  <r>
    <x v="9"/>
    <x v="9"/>
    <x v="139"/>
  </r>
  <r>
    <x v="14"/>
    <x v="14"/>
    <x v="140"/>
  </r>
  <r>
    <x v="14"/>
    <x v="14"/>
    <x v="141"/>
  </r>
  <r>
    <x v="1"/>
    <x v="1"/>
    <x v="142"/>
  </r>
  <r>
    <x v="6"/>
    <x v="6"/>
    <x v="143"/>
  </r>
  <r>
    <x v="0"/>
    <x v="0"/>
    <x v="144"/>
  </r>
  <r>
    <x v="11"/>
    <x v="11"/>
    <x v="145"/>
  </r>
  <r>
    <x v="14"/>
    <x v="14"/>
    <x v="146"/>
  </r>
  <r>
    <x v="6"/>
    <x v="6"/>
    <x v="147"/>
  </r>
  <r>
    <x v="13"/>
    <x v="13"/>
    <x v="148"/>
  </r>
  <r>
    <x v="12"/>
    <x v="12"/>
    <x v="149"/>
  </r>
  <r>
    <x v="7"/>
    <x v="7"/>
    <x v="150"/>
  </r>
  <r>
    <x v="4"/>
    <x v="4"/>
    <x v="151"/>
  </r>
  <r>
    <x v="2"/>
    <x v="2"/>
    <x v="152"/>
  </r>
  <r>
    <x v="13"/>
    <x v="13"/>
    <x v="153"/>
  </r>
  <r>
    <x v="0"/>
    <x v="0"/>
    <x v="154"/>
  </r>
  <r>
    <x v="10"/>
    <x v="10"/>
    <x v="155"/>
  </r>
  <r>
    <x v="11"/>
    <x v="11"/>
    <x v="156"/>
  </r>
  <r>
    <x v="3"/>
    <x v="3"/>
    <x v="157"/>
  </r>
  <r>
    <x v="2"/>
    <x v="2"/>
    <x v="158"/>
  </r>
  <r>
    <x v="8"/>
    <x v="8"/>
    <x v="159"/>
  </r>
  <r>
    <x v="3"/>
    <x v="3"/>
    <x v="160"/>
  </r>
  <r>
    <x v="12"/>
    <x v="12"/>
    <x v="161"/>
  </r>
  <r>
    <x v="3"/>
    <x v="3"/>
    <x v="162"/>
  </r>
  <r>
    <x v="0"/>
    <x v="0"/>
    <x v="163"/>
  </r>
  <r>
    <x v="0"/>
    <x v="0"/>
    <x v="164"/>
  </r>
  <r>
    <x v="14"/>
    <x v="14"/>
    <x v="165"/>
  </r>
  <r>
    <x v="5"/>
    <x v="5"/>
    <x v="166"/>
  </r>
  <r>
    <x v="15"/>
    <x v="15"/>
    <x v="167"/>
  </r>
  <r>
    <x v="1"/>
    <x v="1"/>
    <x v="168"/>
  </r>
  <r>
    <x v="8"/>
    <x v="8"/>
    <x v="169"/>
  </r>
  <r>
    <x v="12"/>
    <x v="12"/>
    <x v="170"/>
  </r>
  <r>
    <x v="7"/>
    <x v="7"/>
    <x v="171"/>
  </r>
  <r>
    <x v="5"/>
    <x v="5"/>
    <x v="172"/>
  </r>
  <r>
    <x v="14"/>
    <x v="14"/>
    <x v="173"/>
  </r>
  <r>
    <x v="5"/>
    <x v="5"/>
    <x v="174"/>
  </r>
  <r>
    <x v="8"/>
    <x v="8"/>
    <x v="175"/>
  </r>
  <r>
    <x v="14"/>
    <x v="14"/>
    <x v="176"/>
  </r>
  <r>
    <x v="4"/>
    <x v="4"/>
    <x v="177"/>
  </r>
  <r>
    <x v="1"/>
    <x v="1"/>
    <x v="178"/>
  </r>
  <r>
    <x v="11"/>
    <x v="11"/>
    <x v="179"/>
  </r>
  <r>
    <x v="12"/>
    <x v="12"/>
    <x v="180"/>
  </r>
  <r>
    <x v="13"/>
    <x v="13"/>
    <x v="181"/>
  </r>
  <r>
    <x v="10"/>
    <x v="10"/>
    <x v="182"/>
  </r>
  <r>
    <x v="2"/>
    <x v="2"/>
    <x v="183"/>
  </r>
  <r>
    <x v="10"/>
    <x v="10"/>
    <x v="184"/>
  </r>
  <r>
    <x v="6"/>
    <x v="6"/>
    <x v="185"/>
  </r>
  <r>
    <x v="13"/>
    <x v="13"/>
    <x v="186"/>
  </r>
  <r>
    <x v="9"/>
    <x v="9"/>
    <x v="187"/>
  </r>
  <r>
    <x v="13"/>
    <x v="13"/>
    <x v="188"/>
  </r>
  <r>
    <x v="3"/>
    <x v="3"/>
    <x v="189"/>
  </r>
  <r>
    <x v="2"/>
    <x v="2"/>
    <x v="190"/>
  </r>
  <r>
    <x v="2"/>
    <x v="2"/>
    <x v="191"/>
  </r>
  <r>
    <x v="9"/>
    <x v="9"/>
    <x v="192"/>
  </r>
  <r>
    <x v="1"/>
    <x v="1"/>
    <x v="193"/>
  </r>
  <r>
    <x v="12"/>
    <x v="12"/>
    <x v="194"/>
  </r>
  <r>
    <x v="14"/>
    <x v="14"/>
    <x v="195"/>
  </r>
  <r>
    <x v="11"/>
    <x v="11"/>
    <x v="196"/>
  </r>
  <r>
    <x v="15"/>
    <x v="15"/>
    <x v="197"/>
  </r>
  <r>
    <x v="14"/>
    <x v="14"/>
    <x v="198"/>
  </r>
  <r>
    <x v="1"/>
    <x v="1"/>
    <x v="199"/>
  </r>
  <r>
    <x v="16"/>
    <x v="16"/>
    <x v="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8" firstHeaderRow="1" firstDataRow="1" firstDataCol="1"/>
  <pivotFields count="8">
    <pivotField compact="0" showAll="0"/>
    <pivotField axis="axisRow" compact="0" showAll="0">
      <items count="5">
        <item x="2"/>
        <item x="1"/>
        <item x="3"/>
        <item x="0"/>
        <item t="default"/>
      </items>
    </pivotField>
    <pivotField compact="0" showAll="0"/>
    <pivotField compact="0" showAll="0"/>
    <pivotField dataField="1" compact="0" showAll="0"/>
    <pivotField compact="0" showAll="0"/>
    <pivotField compact="0" showAll="0"/>
    <pivotField compact="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4" baseField="0" baseItem="0" numFmtId="1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14" firstHeaderRow="1" firstDataRow="1" firstDataCol="1"/>
  <pivotFields count="8">
    <pivotField axis="axisRow" measureFilter="1" compact="0" multipleItemSelectionAllowed="1" showAll="0" includeNewItemsInFilter="1">
      <items count="151">
        <item x="52"/>
        <item x="74"/>
        <item x="38"/>
        <item x="127"/>
        <item x="22"/>
        <item x="91"/>
        <item x="98"/>
        <item x="126"/>
        <item x="116"/>
        <item x="6"/>
        <item x="80"/>
        <item x="32"/>
        <item x="137"/>
        <item x="43"/>
        <item x="131"/>
        <item x="71"/>
        <item x="7"/>
        <item x="94"/>
        <item x="125"/>
        <item x="140"/>
        <item x="68"/>
        <item x="3"/>
        <item x="55"/>
        <item x="44"/>
        <item x="105"/>
        <item x="29"/>
        <item x="73"/>
        <item x="138"/>
        <item x="106"/>
        <item x="132"/>
        <item x="23"/>
        <item x="67"/>
        <item x="143"/>
        <item x="75"/>
        <item x="60"/>
        <item x="51"/>
        <item x="139"/>
        <item x="147"/>
        <item x="21"/>
        <item x="117"/>
        <item x="146"/>
        <item x="144"/>
        <item x="31"/>
        <item x="41"/>
        <item x="18"/>
        <item x="79"/>
        <item x="92"/>
        <item x="114"/>
        <item x="97"/>
        <item x="129"/>
        <item x="111"/>
        <item x="64"/>
        <item x="16"/>
        <item x="17"/>
        <item x="89"/>
        <item x="20"/>
        <item x="99"/>
        <item x="37"/>
        <item x="4"/>
        <item x="123"/>
        <item x="104"/>
        <item x="1"/>
        <item x="81"/>
        <item x="58"/>
        <item x="15"/>
        <item x="149"/>
        <item x="2"/>
        <item x="49"/>
        <item x="70"/>
        <item x="136"/>
        <item x="48"/>
        <item x="11"/>
        <item x="54"/>
        <item x="84"/>
        <item x="78"/>
        <item x="34"/>
        <item x="0"/>
        <item x="135"/>
        <item x="90"/>
        <item x="24"/>
        <item x="33"/>
        <item x="50"/>
        <item x="42"/>
        <item x="134"/>
        <item x="77"/>
        <item x="101"/>
        <item x="96"/>
        <item x="57"/>
        <item x="69"/>
        <item x="118"/>
        <item x="128"/>
        <item x="35"/>
        <item x="83"/>
        <item x="62"/>
        <item x="12"/>
        <item x="85"/>
        <item x="119"/>
        <item x="47"/>
        <item x="40"/>
        <item x="9"/>
        <item x="19"/>
        <item x="30"/>
        <item x="102"/>
        <item x="133"/>
        <item x="45"/>
        <item x="121"/>
        <item x="100"/>
        <item x="122"/>
        <item x="5"/>
        <item x="65"/>
        <item x="63"/>
        <item x="25"/>
        <item x="95"/>
        <item x="142"/>
        <item x="113"/>
        <item x="82"/>
        <item x="28"/>
        <item x="13"/>
        <item x="148"/>
        <item x="88"/>
        <item x="39"/>
        <item x="53"/>
        <item x="115"/>
        <item x="93"/>
        <item x="36"/>
        <item x="110"/>
        <item x="141"/>
        <item x="124"/>
        <item x="76"/>
        <item x="14"/>
        <item x="108"/>
        <item x="87"/>
        <item x="86"/>
        <item x="27"/>
        <item x="107"/>
        <item x="10"/>
        <item x="112"/>
        <item x="120"/>
        <item x="61"/>
        <item x="56"/>
        <item x="103"/>
        <item x="130"/>
        <item x="59"/>
        <item x="109"/>
        <item x="8"/>
        <item x="72"/>
        <item x="66"/>
        <item x="46"/>
        <item x="26"/>
        <item x="145"/>
        <item t="default"/>
      </items>
    </pivotField>
    <pivotField compact="0" showAll="0">
      <items count="5">
        <item x="2"/>
        <item x="1"/>
        <item x="3"/>
        <item x="0"/>
        <item t="default"/>
      </items>
    </pivotField>
    <pivotField compact="0" showAll="0">
      <items count="5">
        <item x="1"/>
        <item x="3"/>
        <item x="0"/>
        <item x="2"/>
        <item t="default"/>
      </items>
    </pivotField>
    <pivotField compact="0" showAll="0">
      <items count="17">
        <item x="0"/>
        <item x="9"/>
        <item x="12"/>
        <item x="4"/>
        <item x="3"/>
        <item x="14"/>
        <item x="10"/>
        <item x="15"/>
        <item x="13"/>
        <item x="11"/>
        <item x="7"/>
        <item x="5"/>
        <item x="2"/>
        <item x="6"/>
        <item x="8"/>
        <item x="1"/>
        <item t="default"/>
      </items>
    </pivotField>
    <pivotField dataField="1" compact="0" showAll="0">
      <items count="201">
        <item x="58"/>
        <item x="35"/>
        <item x="138"/>
        <item x="176"/>
        <item x="158"/>
        <item x="2"/>
        <item x="166"/>
        <item x="145"/>
        <item x="175"/>
        <item x="16"/>
        <item x="141"/>
        <item x="12"/>
        <item x="3"/>
        <item x="65"/>
        <item x="106"/>
        <item x="62"/>
        <item x="40"/>
        <item x="77"/>
        <item x="44"/>
        <item x="142"/>
        <item x="27"/>
        <item x="80"/>
        <item x="156"/>
        <item x="117"/>
        <item x="111"/>
        <item x="67"/>
        <item x="6"/>
        <item x="134"/>
        <item x="127"/>
        <item x="36"/>
        <item x="114"/>
        <item x="76"/>
        <item x="130"/>
        <item x="197"/>
        <item x="23"/>
        <item x="97"/>
        <item x="9"/>
        <item x="105"/>
        <item x="116"/>
        <item x="48"/>
        <item x="173"/>
        <item x="119"/>
        <item x="160"/>
        <item x="187"/>
        <item x="140"/>
        <item x="102"/>
        <item x="56"/>
        <item x="63"/>
        <item x="155"/>
        <item x="38"/>
        <item x="32"/>
        <item x="167"/>
        <item x="71"/>
        <item x="170"/>
        <item x="5"/>
        <item x="120"/>
        <item x="25"/>
        <item x="15"/>
        <item x="148"/>
        <item x="103"/>
        <item x="139"/>
        <item x="53"/>
        <item x="60"/>
        <item x="66"/>
        <item x="73"/>
        <item x="59"/>
        <item x="159"/>
        <item x="143"/>
        <item x="4"/>
        <item x="79"/>
        <item x="193"/>
        <item x="7"/>
        <item x="46"/>
        <item x="49"/>
        <item x="31"/>
        <item x="128"/>
        <item x="89"/>
        <item x="13"/>
        <item x="172"/>
        <item x="161"/>
        <item x="0"/>
        <item x="81"/>
        <item x="196"/>
        <item x="57"/>
        <item x="70"/>
        <item x="109"/>
        <item x="199"/>
        <item x="182"/>
        <item x="157"/>
        <item x="153"/>
        <item x="124"/>
        <item x="96"/>
        <item x="21"/>
        <item x="37"/>
        <item x="100"/>
        <item x="68"/>
        <item x="92"/>
        <item x="132"/>
        <item x="99"/>
        <item x="74"/>
        <item x="195"/>
        <item x="181"/>
        <item x="10"/>
        <item x="129"/>
        <item x="33"/>
        <item x="171"/>
        <item x="135"/>
        <item x="41"/>
        <item x="85"/>
        <item x="51"/>
        <item x="18"/>
        <item x="112"/>
        <item x="14"/>
        <item x="39"/>
        <item x="28"/>
        <item x="91"/>
        <item x="174"/>
        <item x="107"/>
        <item x="54"/>
        <item x="136"/>
        <item x="131"/>
        <item x="198"/>
        <item x="189"/>
        <item x="8"/>
        <item x="123"/>
        <item x="43"/>
        <item x="78"/>
        <item x="86"/>
        <item x="184"/>
        <item x="26"/>
        <item x="194"/>
        <item x="137"/>
        <item x="118"/>
        <item x="169"/>
        <item x="29"/>
        <item x="188"/>
        <item x="88"/>
        <item x="34"/>
        <item x="98"/>
        <item x="47"/>
        <item x="151"/>
        <item x="101"/>
        <item x="1"/>
        <item x="192"/>
        <item x="19"/>
        <item x="24"/>
        <item x="185"/>
        <item x="22"/>
        <item x="146"/>
        <item x="178"/>
        <item x="144"/>
        <item x="113"/>
        <item x="165"/>
        <item x="20"/>
        <item x="75"/>
        <item x="133"/>
        <item x="52"/>
        <item x="61"/>
        <item x="55"/>
        <item x="126"/>
        <item x="179"/>
        <item x="122"/>
        <item x="93"/>
        <item x="72"/>
        <item x="90"/>
        <item x="69"/>
        <item x="64"/>
        <item x="149"/>
        <item x="152"/>
        <item x="154"/>
        <item x="50"/>
        <item x="95"/>
        <item x="84"/>
        <item x="121"/>
        <item x="177"/>
        <item x="147"/>
        <item x="163"/>
        <item x="164"/>
        <item x="45"/>
        <item x="108"/>
        <item x="42"/>
        <item x="115"/>
        <item x="125"/>
        <item x="190"/>
        <item x="11"/>
        <item x="82"/>
        <item x="162"/>
        <item x="150"/>
        <item x="30"/>
        <item x="191"/>
        <item x="17"/>
        <item x="94"/>
        <item x="83"/>
        <item x="180"/>
        <item x="183"/>
        <item x="87"/>
        <item x="104"/>
        <item x="168"/>
        <item x="186"/>
        <item x="110"/>
        <item t="default"/>
      </items>
    </pivotField>
    <pivotField compact="0" showAll="0">
      <items count="11">
        <item x="0"/>
        <item x="3"/>
        <item x="5"/>
        <item x="7"/>
        <item x="2"/>
        <item x="1"/>
        <item x="4"/>
        <item x="8"/>
        <item x="6"/>
        <item x="9"/>
        <item t="default"/>
      </items>
    </pivotField>
    <pivotField compact="0" showAll="0">
      <items count="32">
        <item x="25"/>
        <item x="0"/>
        <item x="14"/>
        <item x="13"/>
        <item x="7"/>
        <item x="3"/>
        <item x="18"/>
        <item x="21"/>
        <item x="24"/>
        <item x="9"/>
        <item x="10"/>
        <item x="22"/>
        <item x="23"/>
        <item x="19"/>
        <item x="11"/>
        <item x="28"/>
        <item x="17"/>
        <item x="29"/>
        <item x="27"/>
        <item x="15"/>
        <item x="1"/>
        <item x="4"/>
        <item x="5"/>
        <item x="26"/>
        <item x="16"/>
        <item x="2"/>
        <item x="12"/>
        <item x="6"/>
        <item x="8"/>
        <item x="20"/>
        <item x="30"/>
        <item t="default"/>
      </items>
    </pivotField>
    <pivotField compact="0" showAll="0">
      <items count="196">
        <item x="17"/>
        <item x="70"/>
        <item x="67"/>
        <item x="81"/>
        <item x="164"/>
        <item x="46"/>
        <item x="34"/>
        <item x="160"/>
        <item x="185"/>
        <item x="112"/>
        <item x="49"/>
        <item x="43"/>
        <item x="44"/>
        <item x="122"/>
        <item x="8"/>
        <item x="183"/>
        <item x="24"/>
        <item x="180"/>
        <item x="186"/>
        <item x="50"/>
        <item x="141"/>
        <item x="178"/>
        <item x="145"/>
        <item x="128"/>
        <item x="152"/>
        <item x="92"/>
        <item x="63"/>
        <item x="53"/>
        <item x="56"/>
        <item x="188"/>
        <item x="72"/>
        <item x="1"/>
        <item x="13"/>
        <item x="22"/>
        <item x="177"/>
        <item x="80"/>
        <item x="68"/>
        <item x="21"/>
        <item x="84"/>
        <item x="187"/>
        <item x="100"/>
        <item x="191"/>
        <item x="107"/>
        <item x="136"/>
        <item x="189"/>
        <item x="175"/>
        <item x="38"/>
        <item x="30"/>
        <item x="132"/>
        <item x="104"/>
        <item x="79"/>
        <item x="59"/>
        <item x="14"/>
        <item x="158"/>
        <item x="15"/>
        <item x="118"/>
        <item x="58"/>
        <item x="176"/>
        <item x="54"/>
        <item x="157"/>
        <item x="125"/>
        <item x="96"/>
        <item x="52"/>
        <item x="150"/>
        <item x="165"/>
        <item x="192"/>
        <item x="194"/>
        <item x="4"/>
        <item x="140"/>
        <item x="181"/>
        <item x="26"/>
        <item x="94"/>
        <item x="5"/>
        <item x="11"/>
        <item x="116"/>
        <item x="137"/>
        <item x="102"/>
        <item x="6"/>
        <item x="76"/>
        <item x="108"/>
        <item x="130"/>
        <item x="23"/>
        <item x="148"/>
        <item x="98"/>
        <item x="99"/>
        <item x="134"/>
        <item x="93"/>
        <item x="66"/>
        <item x="55"/>
        <item x="123"/>
        <item x="127"/>
        <item x="168"/>
        <item x="18"/>
        <item x="144"/>
        <item x="33"/>
        <item x="155"/>
        <item x="29"/>
        <item x="85"/>
        <item x="32"/>
        <item x="105"/>
        <item x="103"/>
        <item x="159"/>
        <item x="151"/>
        <item x="169"/>
        <item x="149"/>
        <item x="16"/>
        <item x="170"/>
        <item x="45"/>
        <item x="27"/>
        <item x="78"/>
        <item x="153"/>
        <item x="129"/>
        <item x="75"/>
        <item x="2"/>
        <item x="131"/>
        <item x="64"/>
        <item x="113"/>
        <item x="171"/>
        <item x="101"/>
        <item x="91"/>
        <item x="162"/>
        <item x="135"/>
        <item x="47"/>
        <item x="87"/>
        <item x="154"/>
        <item x="86"/>
        <item x="179"/>
        <item x="193"/>
        <item x="109"/>
        <item x="12"/>
        <item x="37"/>
        <item x="35"/>
        <item x="69"/>
        <item x="40"/>
        <item x="61"/>
        <item x="57"/>
        <item x="10"/>
        <item x="138"/>
        <item x="9"/>
        <item x="117"/>
        <item x="48"/>
        <item x="3"/>
        <item x="120"/>
        <item x="36"/>
        <item x="142"/>
        <item x="115"/>
        <item x="161"/>
        <item x="139"/>
        <item x="126"/>
        <item x="41"/>
        <item x="114"/>
        <item x="124"/>
        <item x="111"/>
        <item x="62"/>
        <item x="110"/>
        <item x="90"/>
        <item x="82"/>
        <item x="74"/>
        <item x="184"/>
        <item x="25"/>
        <item x="95"/>
        <item x="65"/>
        <item x="71"/>
        <item x="28"/>
        <item x="7"/>
        <item x="147"/>
        <item x="83"/>
        <item x="182"/>
        <item x="146"/>
        <item x="106"/>
        <item x="173"/>
        <item x="31"/>
        <item x="156"/>
        <item x="119"/>
        <item x="88"/>
        <item x="190"/>
        <item x="77"/>
        <item x="121"/>
        <item x="167"/>
        <item x="0"/>
        <item x="51"/>
        <item x="89"/>
        <item x="133"/>
        <item x="97"/>
        <item x="166"/>
        <item x="39"/>
        <item x="60"/>
        <item x="19"/>
        <item x="143"/>
        <item x="172"/>
        <item x="20"/>
        <item x="174"/>
        <item x="73"/>
        <item x="163"/>
        <item x="42"/>
        <item t="default"/>
      </items>
    </pivotField>
  </pivotFields>
  <rowFields count="1">
    <field x="0"/>
  </rowFields>
  <rowItems count="11">
    <i>
      <x v="13"/>
    </i>
    <i>
      <x v="14"/>
    </i>
    <i>
      <x v="26"/>
    </i>
    <i>
      <x v="53"/>
    </i>
    <i>
      <x v="56"/>
    </i>
    <i>
      <x v="63"/>
    </i>
    <i>
      <x v="71"/>
    </i>
    <i>
      <x v="79"/>
    </i>
    <i>
      <x v="92"/>
    </i>
    <i>
      <x v="104"/>
    </i>
    <i t="grand">
      <x/>
    </i>
  </rowItems>
  <colItems count="1">
    <i/>
  </colItems>
  <dataFields count="1">
    <dataField name="Sum of Sales" fld="4" baseField="0" baseItem="0"/>
  </dataFields>
  <formats count="10">
    <format dxfId="0">
      <pivotArea field="0" type="button" dataOnly="0" labelOnly="1" outline="0" fieldPosition="0"/>
    </format>
    <format dxfId="1">
      <pivotArea dataOnly="0" labelOnly="1" outline="0" fieldPosition="0">
        <references count="1">
          <reference field="0" count="0"/>
        </references>
      </pivotArea>
    </format>
    <format dxfId="2">
      <pivotArea dataOnly="0" axis="axisValues" fieldPosition="0"/>
    </format>
    <format dxfId="3">
      <pivotArea collapsedLevelsAreSubtotals="1" fieldPosition="0"/>
    </format>
    <format dxfId="4">
      <pivotArea dataOnly="0" axis="axisValues" fieldPosition="0"/>
    </format>
    <format dxfId="5">
      <pivotArea collapsedLevelsAreSubtotals="1" fieldPosition="0"/>
    </format>
    <format dxfId="6">
      <pivotArea dataOnly="0" axis="axisValues" fieldPosition="0"/>
    </format>
    <format dxfId="7">
      <pivotArea collapsedLevelsAreSubtotals="1" fieldPosition="0"/>
    </format>
    <format dxfId="8">
      <pivotArea dataOnly="0" axis="axisValues" fieldPosition="0"/>
    </format>
    <format dxfId="9">
      <pivotArea collapsedLevelsAreSubtotals="1" fieldPosition="0"/>
    </format>
  </formats>
  <pivotTableStyleInfo name="PivotStyleLight16" showRowHeaders="1" showColHeaders="1" showLastColumn="1"/>
  <filters count="1">
    <filter evalOrder="-1" fld="0" iMeasureFld="0" id="6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2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A4" firstHeaderRow="1" firstDataRow="1" firstDataCol="0"/>
  <pivotFields count="1">
    <pivotField dataField="1" compact="0" showAll="0"/>
  </pivotFields>
  <dataFields count="1">
    <dataField name="Sum of Total sales" fld="0" baseField="0" baseItem="0" numFmtId="181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4" cacheId="3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9" firstHeaderRow="1" firstDataRow="1" firstDataCol="1" rowPageCount="1" colPageCount="1"/>
  <pivotFields count="3">
    <pivotField axis="axisRow" measureFilter="1" compact="0" sortType="descending" showAll="0">
      <items count="18">
        <item x="0"/>
        <item x="9"/>
        <item x="12"/>
        <item x="4"/>
        <item x="3"/>
        <item x="14"/>
        <item x="10"/>
        <item x="15"/>
        <item x="13"/>
        <item x="11"/>
        <item x="7"/>
        <item x="5"/>
        <item x="2"/>
        <item x="6"/>
        <item x="8"/>
        <item x="1"/>
        <item x="16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axis="axisPage" dataField="1" compact="0" showAll="0">
      <items count="202">
        <item x="12"/>
        <item x="27"/>
        <item x="156"/>
        <item x="65"/>
        <item x="35"/>
        <item x="173"/>
        <item x="145"/>
        <item x="175"/>
        <item x="32"/>
        <item x="167"/>
        <item x="176"/>
        <item x="120"/>
        <item x="58"/>
        <item x="4"/>
        <item x="79"/>
        <item x="62"/>
        <item x="46"/>
        <item x="13"/>
        <item x="0"/>
        <item x="134"/>
        <item x="96"/>
        <item x="2"/>
        <item x="166"/>
        <item x="132"/>
        <item x="23"/>
        <item x="116"/>
        <item x="44"/>
        <item x="112"/>
        <item x="187"/>
        <item x="38"/>
        <item x="5"/>
        <item x="16"/>
        <item x="138"/>
        <item x="158"/>
        <item x="3"/>
        <item x="75"/>
        <item x="9"/>
        <item x="128"/>
        <item x="77"/>
        <item x="163"/>
        <item x="102"/>
        <item x="125"/>
        <item x="190"/>
        <item x="6"/>
        <item x="186"/>
        <item x="141"/>
        <item x="85"/>
        <item x="18"/>
        <item x="39"/>
        <item x="106"/>
        <item x="107"/>
        <item x="136"/>
        <item x="56"/>
        <item x="155"/>
        <item x="142"/>
        <item x="97"/>
        <item x="40"/>
        <item x="86"/>
        <item x="21"/>
        <item x="37"/>
        <item x="67"/>
        <item x="151"/>
        <item x="117"/>
        <item x="192"/>
        <item x="80"/>
        <item x="22"/>
        <item x="63"/>
        <item x="165"/>
        <item x="33"/>
        <item x="49"/>
        <item x="71"/>
        <item x="161"/>
        <item x="93"/>
        <item x="57"/>
        <item x="15"/>
        <item x="64"/>
        <item x="182"/>
        <item x="111"/>
        <item x="152"/>
        <item x="91"/>
        <item x="197"/>
        <item x="54"/>
        <item x="84"/>
        <item x="148"/>
        <item x="100"/>
        <item x="8"/>
        <item x="140"/>
        <item x="42"/>
        <item x="43"/>
        <item x="127"/>
        <item x="170"/>
        <item x="191"/>
        <item x="114"/>
        <item x="94"/>
        <item x="83"/>
        <item x="76"/>
        <item x="81"/>
        <item x="160"/>
        <item x="47"/>
        <item x="60"/>
        <item x="36"/>
        <item x="48"/>
        <item x="130"/>
        <item x="28"/>
        <item x="133"/>
        <item x="61"/>
        <item x="189"/>
        <item x="105"/>
        <item x="122"/>
        <item x="123"/>
        <item x="53"/>
        <item x="109"/>
        <item x="66"/>
        <item x="119"/>
        <item x="118"/>
        <item x="7"/>
        <item x="88"/>
        <item x="31"/>
        <item x="89"/>
        <item x="103"/>
        <item x="139"/>
        <item x="82"/>
        <item x="162"/>
        <item x="196"/>
        <item x="195"/>
        <item x="180"/>
        <item x="104"/>
        <item x="10"/>
        <item x="143"/>
        <item x="178"/>
        <item x="68"/>
        <item x="92"/>
        <item x="90"/>
        <item x="25"/>
        <item x="194"/>
        <item x="159"/>
        <item x="29"/>
        <item x="188"/>
        <item x="157"/>
        <item x="153"/>
        <item x="193"/>
        <item x="124"/>
        <item x="101"/>
        <item x="73"/>
        <item x="59"/>
        <item x="172"/>
        <item x="99"/>
        <item x="70"/>
        <item x="144"/>
        <item x="17"/>
        <item x="169"/>
        <item x="179"/>
        <item x="72"/>
        <item x="171"/>
        <item x="1"/>
        <item x="199"/>
        <item x="135"/>
        <item x="74"/>
        <item x="95"/>
        <item x="19"/>
        <item x="181"/>
        <item x="164"/>
        <item x="45"/>
        <item x="129"/>
        <item x="26"/>
        <item x="41"/>
        <item x="98"/>
        <item x="51"/>
        <item x="87"/>
        <item x="14"/>
        <item x="110"/>
        <item x="177"/>
        <item x="198"/>
        <item x="20"/>
        <item x="34"/>
        <item x="69"/>
        <item x="174"/>
        <item x="24"/>
        <item x="30"/>
        <item x="131"/>
        <item x="121"/>
        <item x="55"/>
        <item x="126"/>
        <item x="78"/>
        <item x="184"/>
        <item x="137"/>
        <item x="11"/>
        <item x="149"/>
        <item x="185"/>
        <item x="154"/>
        <item x="52"/>
        <item x="108"/>
        <item x="146"/>
        <item x="150"/>
        <item x="113"/>
        <item x="50"/>
        <item x="147"/>
        <item x="168"/>
        <item x="115"/>
        <item x="183"/>
        <item x="200"/>
        <item t="default"/>
      </items>
    </pivotField>
  </pivotFields>
  <rowFields count="1">
    <field x="0"/>
  </rowFields>
  <rowItems count="6">
    <i>
      <x v="11"/>
    </i>
    <i>
      <x v="10"/>
    </i>
    <i>
      <x v="3"/>
    </i>
    <i>
      <x/>
    </i>
    <i>
      <x v="5"/>
    </i>
    <i t="grand">
      <x/>
    </i>
  </rowItems>
  <colItems count="1">
    <i/>
  </colItems>
  <pageFields count="1">
    <pageField fld="2"/>
  </pageFields>
  <dataFields count="1">
    <dataField name="Sum of Total sales" fld="2" baseField="0" baseItem="0"/>
  </dataFields>
  <pivotTableStyleInfo name="PivotStyleLight16" showRowHeaders="1" showColHeaders="1" showLastColumn="1"/>
  <filters count="1">
    <filter evalOrder="-1" fld="0" iMeasureFld="0" id="1" type="count">
      <autoFilter ref="A1">
        <filterColumn colId="0">
          <top10 filterVal="5" 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6" cacheId="2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8" firstHeaderRow="1" firstDataRow="1" firstDataCol="1"/>
  <pivotFields count="8">
    <pivotField compact="0" showAll="0">
      <items count="151">
        <item x="52"/>
        <item x="74"/>
        <item x="38"/>
        <item x="127"/>
        <item x="22"/>
        <item x="91"/>
        <item x="98"/>
        <item x="126"/>
        <item x="116"/>
        <item x="6"/>
        <item x="80"/>
        <item x="32"/>
        <item x="137"/>
        <item x="43"/>
        <item x="131"/>
        <item x="71"/>
        <item x="7"/>
        <item x="94"/>
        <item x="125"/>
        <item x="140"/>
        <item x="68"/>
        <item x="3"/>
        <item x="55"/>
        <item x="44"/>
        <item x="105"/>
        <item x="29"/>
        <item x="73"/>
        <item x="138"/>
        <item x="106"/>
        <item x="132"/>
        <item x="23"/>
        <item x="67"/>
        <item x="143"/>
        <item x="75"/>
        <item x="60"/>
        <item x="51"/>
        <item x="139"/>
        <item x="147"/>
        <item x="21"/>
        <item x="117"/>
        <item x="146"/>
        <item x="144"/>
        <item x="31"/>
        <item x="41"/>
        <item x="18"/>
        <item x="79"/>
        <item x="92"/>
        <item x="114"/>
        <item x="97"/>
        <item x="129"/>
        <item x="111"/>
        <item x="64"/>
        <item x="16"/>
        <item x="17"/>
        <item x="89"/>
        <item x="20"/>
        <item x="99"/>
        <item x="37"/>
        <item x="4"/>
        <item x="123"/>
        <item x="104"/>
        <item x="1"/>
        <item x="81"/>
        <item x="58"/>
        <item x="15"/>
        <item x="149"/>
        <item x="2"/>
        <item x="49"/>
        <item x="70"/>
        <item x="136"/>
        <item x="48"/>
        <item x="11"/>
        <item x="54"/>
        <item x="84"/>
        <item x="78"/>
        <item x="34"/>
        <item x="0"/>
        <item x="135"/>
        <item x="90"/>
        <item x="24"/>
        <item x="33"/>
        <item x="50"/>
        <item x="42"/>
        <item x="134"/>
        <item x="77"/>
        <item x="101"/>
        <item x="96"/>
        <item x="57"/>
        <item x="69"/>
        <item x="118"/>
        <item x="128"/>
        <item x="35"/>
        <item x="83"/>
        <item x="62"/>
        <item x="12"/>
        <item x="85"/>
        <item x="119"/>
        <item x="47"/>
        <item x="40"/>
        <item x="9"/>
        <item x="19"/>
        <item x="30"/>
        <item x="102"/>
        <item x="133"/>
        <item x="45"/>
        <item x="121"/>
        <item x="100"/>
        <item x="122"/>
        <item x="5"/>
        <item x="65"/>
        <item x="63"/>
        <item x="25"/>
        <item x="95"/>
        <item x="142"/>
        <item x="113"/>
        <item x="82"/>
        <item x="28"/>
        <item x="13"/>
        <item x="148"/>
        <item x="88"/>
        <item x="39"/>
        <item x="53"/>
        <item x="115"/>
        <item x="93"/>
        <item x="36"/>
        <item x="110"/>
        <item x="141"/>
        <item x="124"/>
        <item x="76"/>
        <item x="14"/>
        <item x="108"/>
        <item x="87"/>
        <item x="86"/>
        <item x="27"/>
        <item x="107"/>
        <item x="10"/>
        <item x="112"/>
        <item x="120"/>
        <item x="61"/>
        <item x="56"/>
        <item x="103"/>
        <item x="130"/>
        <item x="59"/>
        <item x="109"/>
        <item x="8"/>
        <item x="72"/>
        <item x="66"/>
        <item x="46"/>
        <item x="26"/>
        <item x="145"/>
        <item t="default"/>
      </items>
    </pivotField>
    <pivotField axis="axisRow" compact="0" sortType="descending" showAll="0">
      <items count="5">
        <item x="2"/>
        <item x="1"/>
        <item x="3"/>
        <item x="0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compact="0" showAll="0"/>
    <pivotField compact="0" showAll="0"/>
    <pivotField compact="0" showAll="0"/>
    <pivotField dataField="1" compact="0" showAll="0"/>
  </pivotFields>
  <rowFields count="1">
    <field x="1"/>
  </rowFields>
  <rowItems count="5">
    <i>
      <x v="3"/>
    </i>
    <i>
      <x v="2"/>
    </i>
    <i>
      <x v="1"/>
    </i>
    <i>
      <x/>
    </i>
    <i t="grand">
      <x/>
    </i>
  </rowItems>
  <colItems count="1">
    <i/>
  </colItems>
  <dataFields count="1">
    <dataField name="Sum of Profit" fld="7" baseField="0" baseItem="0" numFmtId="18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:J" totalsRowShown="0">
  <autoFilter xmlns:etc="http://www.wps.cn/officeDocument/2017/etCustomData" ref="A1:J1048576" etc:filterBottomFollowUsedRange="0"/>
  <tableColumns count="10">
    <tableColumn id="1" name="Date" dataDxfId="10"/>
    <tableColumn id="9" name="Month" dataDxfId="11">
      <calculatedColumnFormula>TEXT(A2,"mmmm")</calculatedColumnFormula>
    </tableColumn>
    <tableColumn id="10" name="Year" dataDxfId="12">
      <calculatedColumnFormula>YEAR(A2)</calculatedColumnFormula>
    </tableColumn>
    <tableColumn id="2" name="Region"/>
    <tableColumn id="3" name="Category"/>
    <tableColumn id="4" name="Product"/>
    <tableColumn id="5" name="Sales" dataDxfId="13"/>
    <tableColumn id="6" name="Quantity"/>
    <tableColumn id="7" name="Discount"/>
    <tableColumn id="8" name="Profi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01"/>
  <sheetViews>
    <sheetView workbookViewId="0">
      <selection activeCell="P10" sqref="P10"/>
    </sheetView>
  </sheetViews>
  <sheetFormatPr defaultColWidth="9" defaultRowHeight="14.5"/>
  <cols>
    <col min="1" max="1" width="11" style="12" customWidth="1"/>
    <col min="2" max="3" width="8.72727272727273" style="13"/>
    <col min="4" max="4" width="10.5454545454545" customWidth="1"/>
    <col min="5" max="5" width="12.3636363636364" customWidth="1"/>
    <col min="6" max="6" width="11" style="14" customWidth="1"/>
    <col min="7" max="7" width="9" style="14"/>
    <col min="11" max="11" width="12.3636363636364" customWidth="1"/>
  </cols>
  <sheetData>
    <row r="1" spans="1:14">
      <c r="A1" s="15" t="s">
        <v>0</v>
      </c>
      <c r="B1" t="s">
        <v>1</v>
      </c>
      <c r="C1" t="s">
        <v>2</v>
      </c>
      <c r="D1" s="16" t="s">
        <v>3</v>
      </c>
      <c r="E1" s="16" t="s">
        <v>4</v>
      </c>
      <c r="F1" s="16" t="s">
        <v>5</v>
      </c>
      <c r="G1" s="17" t="s">
        <v>6</v>
      </c>
      <c r="H1" s="16" t="s">
        <v>7</v>
      </c>
      <c r="I1" s="16" t="s">
        <v>8</v>
      </c>
      <c r="J1" s="16" t="s">
        <v>9</v>
      </c>
      <c r="L1" s="16" t="s">
        <v>5</v>
      </c>
      <c r="M1" s="18" t="s">
        <v>6</v>
      </c>
      <c r="N1" s="18" t="s">
        <v>10</v>
      </c>
    </row>
    <row r="2" spans="1:14">
      <c r="A2" s="12" t="s">
        <v>11</v>
      </c>
      <c r="B2" s="13" t="str">
        <f t="shared" ref="B2:B65" si="0">TEXT(A2,"mmmm")</f>
        <v>June</v>
      </c>
      <c r="C2" s="13">
        <f t="shared" ref="C2:C65" si="1">YEAR(A2)</f>
        <v>2023</v>
      </c>
      <c r="D2" t="s">
        <v>12</v>
      </c>
      <c r="E2" t="s">
        <v>13</v>
      </c>
      <c r="F2" t="s">
        <v>14</v>
      </c>
      <c r="G2" s="14">
        <v>400.62</v>
      </c>
      <c r="H2">
        <v>1</v>
      </c>
      <c r="I2">
        <v>0.01</v>
      </c>
      <c r="J2">
        <v>36.06</v>
      </c>
      <c r="L2" t="s">
        <v>14</v>
      </c>
      <c r="M2">
        <f>VLOOKUP(L2,$F:$G,2,FALSE)</f>
        <v>400.62</v>
      </c>
      <c r="N2">
        <f>G2*H2</f>
        <v>400.62</v>
      </c>
    </row>
    <row r="3" spans="1:14">
      <c r="A3" s="12" t="s">
        <v>15</v>
      </c>
      <c r="B3" s="13" t="str">
        <f t="shared" si="0"/>
        <v>May</v>
      </c>
      <c r="C3" s="13">
        <f t="shared" si="1"/>
        <v>2023</v>
      </c>
      <c r="D3" t="s">
        <v>16</v>
      </c>
      <c r="E3" t="s">
        <v>17</v>
      </c>
      <c r="F3" t="s">
        <v>18</v>
      </c>
      <c r="G3" s="14">
        <v>688.15</v>
      </c>
      <c r="H3">
        <v>6</v>
      </c>
      <c r="I3">
        <v>0.2</v>
      </c>
      <c r="J3">
        <v>-68.81</v>
      </c>
      <c r="L3" t="s">
        <v>18</v>
      </c>
      <c r="M3">
        <f>VLOOKUP(L3,$F:$G,2,FALSE)</f>
        <v>688.15</v>
      </c>
      <c r="N3">
        <f>G3*H3</f>
        <v>4128.9</v>
      </c>
    </row>
    <row r="4" spans="1:14">
      <c r="A4" s="12" t="s">
        <v>19</v>
      </c>
      <c r="B4" s="13" t="str">
        <f t="shared" si="0"/>
        <v>June</v>
      </c>
      <c r="C4" s="13">
        <f t="shared" si="1"/>
        <v>2023</v>
      </c>
      <c r="D4" t="s">
        <v>16</v>
      </c>
      <c r="E4" t="s">
        <v>13</v>
      </c>
      <c r="F4" t="s">
        <v>14</v>
      </c>
      <c r="G4" s="14">
        <v>88.15</v>
      </c>
      <c r="H4">
        <v>5</v>
      </c>
      <c r="I4">
        <v>0.25</v>
      </c>
      <c r="J4">
        <v>-13.22</v>
      </c>
      <c r="L4" t="s">
        <v>14</v>
      </c>
      <c r="M4">
        <f>VLOOKUP(L4,$F:$G,2,FALSE)</f>
        <v>400.62</v>
      </c>
      <c r="N4">
        <f>G4*H4</f>
        <v>440.75</v>
      </c>
    </row>
    <row r="5" spans="1:14">
      <c r="A5" s="12" t="s">
        <v>20</v>
      </c>
      <c r="B5" s="13" t="str">
        <f t="shared" si="0"/>
        <v>February</v>
      </c>
      <c r="C5" s="13">
        <f t="shared" si="1"/>
        <v>2023</v>
      </c>
      <c r="D5" t="s">
        <v>16</v>
      </c>
      <c r="E5" t="s">
        <v>13</v>
      </c>
      <c r="F5" t="s">
        <v>21</v>
      </c>
      <c r="G5" s="14">
        <v>117</v>
      </c>
      <c r="H5">
        <v>6</v>
      </c>
      <c r="I5">
        <v>0.05</v>
      </c>
      <c r="J5">
        <v>5.85</v>
      </c>
      <c r="L5" t="s">
        <v>21</v>
      </c>
      <c r="M5">
        <f>VLOOKUP(L5,$F:$G,2,FALSE)</f>
        <v>117</v>
      </c>
      <c r="N5">
        <f>G5*H5</f>
        <v>702</v>
      </c>
    </row>
    <row r="6" spans="1:14">
      <c r="A6" s="12" t="s">
        <v>22</v>
      </c>
      <c r="B6" s="13" t="str">
        <f t="shared" si="0"/>
        <v>May</v>
      </c>
      <c r="C6" s="13">
        <f t="shared" si="1"/>
        <v>2023</v>
      </c>
      <c r="D6" t="s">
        <v>23</v>
      </c>
      <c r="E6" t="s">
        <v>24</v>
      </c>
      <c r="F6" t="s">
        <v>25</v>
      </c>
      <c r="G6" s="14">
        <v>376.26</v>
      </c>
      <c r="H6">
        <v>1</v>
      </c>
      <c r="I6">
        <v>0.21</v>
      </c>
      <c r="J6">
        <v>-41.39</v>
      </c>
      <c r="L6" t="s">
        <v>25</v>
      </c>
      <c r="M6">
        <f>VLOOKUP(L6,$F:$G,2,FALSE)</f>
        <v>376.26</v>
      </c>
      <c r="N6">
        <f>G6*H6</f>
        <v>376.26</v>
      </c>
    </row>
    <row r="7" spans="1:14">
      <c r="A7" s="12" t="s">
        <v>26</v>
      </c>
      <c r="B7" s="13" t="str">
        <f t="shared" si="0"/>
        <v>September</v>
      </c>
      <c r="C7" s="13">
        <f t="shared" si="1"/>
        <v>2023</v>
      </c>
      <c r="D7" t="s">
        <v>23</v>
      </c>
      <c r="E7" t="s">
        <v>24</v>
      </c>
      <c r="F7" t="s">
        <v>25</v>
      </c>
      <c r="G7" s="14">
        <v>318.58</v>
      </c>
      <c r="H7">
        <v>2</v>
      </c>
      <c r="I7">
        <v>0.22</v>
      </c>
      <c r="J7">
        <v>-38.23</v>
      </c>
      <c r="L7" t="s">
        <v>25</v>
      </c>
      <c r="M7">
        <f>VLOOKUP(L7,$F:$G,2,FALSE)</f>
        <v>376.26</v>
      </c>
      <c r="N7">
        <f>G7*H7</f>
        <v>637.16</v>
      </c>
    </row>
    <row r="8" spans="1:14">
      <c r="A8" s="12" t="s">
        <v>27</v>
      </c>
      <c r="B8" s="13" t="str">
        <f t="shared" si="0"/>
        <v>January</v>
      </c>
      <c r="C8" s="13">
        <f t="shared" si="1"/>
        <v>2023</v>
      </c>
      <c r="D8" t="s">
        <v>16</v>
      </c>
      <c r="E8" t="s">
        <v>17</v>
      </c>
      <c r="F8" t="s">
        <v>28</v>
      </c>
      <c r="G8" s="14">
        <v>197.43</v>
      </c>
      <c r="H8">
        <v>5</v>
      </c>
      <c r="I8">
        <v>0.27</v>
      </c>
      <c r="J8">
        <v>-33.56</v>
      </c>
      <c r="L8" t="s">
        <v>28</v>
      </c>
      <c r="M8">
        <f>VLOOKUP(L8,$F:$G,2,FALSE)</f>
        <v>197.43</v>
      </c>
      <c r="N8">
        <f>G8*H8</f>
        <v>987.15</v>
      </c>
    </row>
    <row r="9" spans="1:14">
      <c r="A9" s="12" t="s">
        <v>29</v>
      </c>
      <c r="B9" s="13" t="str">
        <f t="shared" si="0"/>
        <v>February</v>
      </c>
      <c r="C9" s="13">
        <f t="shared" si="1"/>
        <v>2023</v>
      </c>
      <c r="D9" t="s">
        <v>23</v>
      </c>
      <c r="E9" t="s">
        <v>30</v>
      </c>
      <c r="F9" t="s">
        <v>31</v>
      </c>
      <c r="G9" s="14">
        <v>384.97</v>
      </c>
      <c r="H9">
        <v>7</v>
      </c>
      <c r="I9">
        <v>0.04</v>
      </c>
      <c r="J9">
        <v>23.1</v>
      </c>
      <c r="L9" t="s">
        <v>31</v>
      </c>
      <c r="M9">
        <f>VLOOKUP(L9,$F:$G,2,FALSE)</f>
        <v>384.97</v>
      </c>
      <c r="N9">
        <f>G9*H9</f>
        <v>2694.79</v>
      </c>
    </row>
    <row r="10" spans="1:14">
      <c r="A10" s="12" t="s">
        <v>32</v>
      </c>
      <c r="B10" s="13" t="str">
        <f t="shared" si="0"/>
        <v>December</v>
      </c>
      <c r="C10" s="13">
        <f t="shared" si="1"/>
        <v>2023</v>
      </c>
      <c r="D10" t="s">
        <v>23</v>
      </c>
      <c r="E10" t="s">
        <v>13</v>
      </c>
      <c r="F10" t="s">
        <v>33</v>
      </c>
      <c r="G10" s="14">
        <v>597.52</v>
      </c>
      <c r="H10">
        <v>3</v>
      </c>
      <c r="I10">
        <v>0.28</v>
      </c>
      <c r="J10">
        <v>-107.55</v>
      </c>
      <c r="L10" t="s">
        <v>33</v>
      </c>
      <c r="M10">
        <f>VLOOKUP(L10,$F:$G,2,FALSE)</f>
        <v>597.52</v>
      </c>
      <c r="N10">
        <f>G10*H10</f>
        <v>1792.56</v>
      </c>
    </row>
    <row r="11" spans="1:14">
      <c r="A11" s="12" t="s">
        <v>34</v>
      </c>
      <c r="B11" s="13" t="str">
        <f t="shared" si="0"/>
        <v>August</v>
      </c>
      <c r="C11" s="13">
        <f t="shared" si="1"/>
        <v>2023</v>
      </c>
      <c r="D11" t="s">
        <v>23</v>
      </c>
      <c r="E11" t="s">
        <v>17</v>
      </c>
      <c r="F11" t="s">
        <v>35</v>
      </c>
      <c r="G11" s="14">
        <v>258.25</v>
      </c>
      <c r="H11">
        <v>3</v>
      </c>
      <c r="I11">
        <v>0.09</v>
      </c>
      <c r="J11">
        <v>2.58</v>
      </c>
      <c r="L11" t="s">
        <v>35</v>
      </c>
      <c r="M11">
        <f>VLOOKUP(L11,$F:$G,2,FALSE)</f>
        <v>258.25</v>
      </c>
      <c r="N11">
        <f>G11*H11</f>
        <v>774.75</v>
      </c>
    </row>
    <row r="12" spans="1:14">
      <c r="A12" s="12" t="s">
        <v>36</v>
      </c>
      <c r="B12" s="13" t="str">
        <f t="shared" si="0"/>
        <v>November</v>
      </c>
      <c r="C12" s="13">
        <f t="shared" si="1"/>
        <v>2023</v>
      </c>
      <c r="D12" t="s">
        <v>37</v>
      </c>
      <c r="E12" t="s">
        <v>30</v>
      </c>
      <c r="F12" t="s">
        <v>31</v>
      </c>
      <c r="G12" s="14">
        <v>489.34</v>
      </c>
      <c r="H12">
        <v>6</v>
      </c>
      <c r="I12">
        <v>0.1</v>
      </c>
      <c r="J12">
        <v>0</v>
      </c>
      <c r="L12" t="s">
        <v>31</v>
      </c>
      <c r="M12">
        <f>VLOOKUP(L12,$F:$G,2,FALSE)</f>
        <v>384.97</v>
      </c>
      <c r="N12">
        <f>G12*H12</f>
        <v>2936.04</v>
      </c>
    </row>
    <row r="13" spans="1:14">
      <c r="A13" s="12" t="s">
        <v>38</v>
      </c>
      <c r="B13" s="13" t="str">
        <f t="shared" si="0"/>
        <v>June</v>
      </c>
      <c r="C13" s="13">
        <f t="shared" si="1"/>
        <v>2023</v>
      </c>
      <c r="D13" t="s">
        <v>23</v>
      </c>
      <c r="E13" t="s">
        <v>17</v>
      </c>
      <c r="F13" t="s">
        <v>35</v>
      </c>
      <c r="G13" s="14">
        <v>933.27</v>
      </c>
      <c r="H13">
        <v>7</v>
      </c>
      <c r="I13">
        <v>0.14</v>
      </c>
      <c r="J13">
        <v>-37.33</v>
      </c>
      <c r="L13" t="s">
        <v>35</v>
      </c>
      <c r="M13">
        <f>VLOOKUP(L13,$F:$G,2,FALSE)</f>
        <v>258.25</v>
      </c>
      <c r="N13">
        <f>G13*H13</f>
        <v>6532.89</v>
      </c>
    </row>
    <row r="14" spans="1:14">
      <c r="A14" s="12" t="s">
        <v>39</v>
      </c>
      <c r="B14" s="13" t="str">
        <f t="shared" si="0"/>
        <v>August</v>
      </c>
      <c r="C14" s="13">
        <f t="shared" si="1"/>
        <v>2023</v>
      </c>
      <c r="D14" t="s">
        <v>37</v>
      </c>
      <c r="E14" t="s">
        <v>30</v>
      </c>
      <c r="F14" t="s">
        <v>40</v>
      </c>
      <c r="G14" s="14">
        <v>116.84</v>
      </c>
      <c r="H14">
        <v>1</v>
      </c>
      <c r="I14">
        <v>0.14</v>
      </c>
      <c r="J14">
        <v>-4.67</v>
      </c>
      <c r="L14" t="s">
        <v>40</v>
      </c>
      <c r="M14">
        <f>VLOOKUP(L14,$F:$G,2,FALSE)</f>
        <v>116.84</v>
      </c>
      <c r="N14">
        <f>G14*H14</f>
        <v>116.84</v>
      </c>
    </row>
    <row r="15" spans="1:14">
      <c r="A15" s="12" t="s">
        <v>41</v>
      </c>
      <c r="B15" s="13" t="str">
        <f t="shared" si="0"/>
        <v>October</v>
      </c>
      <c r="C15" s="13">
        <f t="shared" si="1"/>
        <v>2023</v>
      </c>
      <c r="D15" t="s">
        <v>12</v>
      </c>
      <c r="E15" t="s">
        <v>24</v>
      </c>
      <c r="F15" t="s">
        <v>42</v>
      </c>
      <c r="G15" s="14">
        <v>397.87</v>
      </c>
      <c r="H15">
        <v>1</v>
      </c>
      <c r="I15">
        <v>0.27</v>
      </c>
      <c r="J15">
        <v>-67.64</v>
      </c>
      <c r="L15" t="s">
        <v>42</v>
      </c>
      <c r="M15">
        <f>VLOOKUP(L15,$F:$G,2,FALSE)</f>
        <v>397.87</v>
      </c>
      <c r="N15">
        <f>G15*H15</f>
        <v>397.87</v>
      </c>
    </row>
    <row r="16" spans="1:14">
      <c r="A16" s="12" t="s">
        <v>43</v>
      </c>
      <c r="B16" s="13" t="str">
        <f t="shared" si="0"/>
        <v>November</v>
      </c>
      <c r="C16" s="13">
        <f t="shared" si="1"/>
        <v>2023</v>
      </c>
      <c r="D16" t="s">
        <v>37</v>
      </c>
      <c r="E16" t="s">
        <v>17</v>
      </c>
      <c r="F16" t="s">
        <v>44</v>
      </c>
      <c r="G16" s="14">
        <v>548.71</v>
      </c>
      <c r="H16">
        <v>9</v>
      </c>
      <c r="I16">
        <v>0.2</v>
      </c>
      <c r="J16">
        <v>-54.87</v>
      </c>
      <c r="L16" t="s">
        <v>44</v>
      </c>
      <c r="M16">
        <f>VLOOKUP(L16,$F:$G,2,FALSE)</f>
        <v>548.71</v>
      </c>
      <c r="N16">
        <f>G16*H16</f>
        <v>4938.39</v>
      </c>
    </row>
    <row r="17" spans="1:14">
      <c r="A17" s="12" t="s">
        <v>45</v>
      </c>
      <c r="B17" s="13" t="str">
        <f t="shared" si="0"/>
        <v>May</v>
      </c>
      <c r="C17" s="13">
        <f t="shared" si="1"/>
        <v>2023</v>
      </c>
      <c r="D17" t="s">
        <v>37</v>
      </c>
      <c r="E17" t="s">
        <v>17</v>
      </c>
      <c r="F17" t="s">
        <v>44</v>
      </c>
      <c r="G17" s="14">
        <v>326.36</v>
      </c>
      <c r="H17">
        <v>5</v>
      </c>
      <c r="I17">
        <v>0.26</v>
      </c>
      <c r="J17">
        <v>-52.22</v>
      </c>
      <c r="L17" t="s">
        <v>44</v>
      </c>
      <c r="M17">
        <f>VLOOKUP(L17,$F:$G,2,FALSE)</f>
        <v>548.71</v>
      </c>
      <c r="N17">
        <f>G17*H17</f>
        <v>1631.8</v>
      </c>
    </row>
    <row r="18" spans="1:14">
      <c r="A18" s="12" t="s">
        <v>46</v>
      </c>
      <c r="B18" s="13" t="str">
        <f t="shared" si="0"/>
        <v>April</v>
      </c>
      <c r="C18" s="13">
        <f t="shared" si="1"/>
        <v>2023</v>
      </c>
      <c r="D18" t="s">
        <v>12</v>
      </c>
      <c r="E18" t="s">
        <v>24</v>
      </c>
      <c r="F18" t="s">
        <v>25</v>
      </c>
      <c r="G18" s="14">
        <v>111.38</v>
      </c>
      <c r="H18">
        <v>6</v>
      </c>
      <c r="I18">
        <v>0.25</v>
      </c>
      <c r="J18">
        <v>-16.71</v>
      </c>
      <c r="L18" t="s">
        <v>25</v>
      </c>
      <c r="M18">
        <f>VLOOKUP(L18,$F:$G,2,FALSE)</f>
        <v>376.26</v>
      </c>
      <c r="N18">
        <f>G18*H18</f>
        <v>668.28</v>
      </c>
    </row>
    <row r="19" spans="1:14">
      <c r="A19" s="12" t="s">
        <v>47</v>
      </c>
      <c r="B19" s="13" t="str">
        <f t="shared" si="0"/>
        <v>May</v>
      </c>
      <c r="C19" s="13">
        <f t="shared" si="1"/>
        <v>2023</v>
      </c>
      <c r="D19" t="s">
        <v>16</v>
      </c>
      <c r="E19" t="s">
        <v>24</v>
      </c>
      <c r="F19" t="s">
        <v>48</v>
      </c>
      <c r="G19" s="14">
        <v>959.95</v>
      </c>
      <c r="H19">
        <v>4</v>
      </c>
      <c r="I19">
        <v>0.27</v>
      </c>
      <c r="J19">
        <v>-163.19</v>
      </c>
      <c r="L19" t="s">
        <v>48</v>
      </c>
      <c r="M19">
        <f>VLOOKUP(L19,$F:$G,2,FALSE)</f>
        <v>959.95</v>
      </c>
      <c r="N19">
        <f>G19*H19</f>
        <v>3839.8</v>
      </c>
    </row>
    <row r="20" spans="1:14">
      <c r="A20" s="12" t="s">
        <v>49</v>
      </c>
      <c r="B20" s="13" t="str">
        <f t="shared" si="0"/>
        <v>April</v>
      </c>
      <c r="C20" s="13">
        <f t="shared" si="1"/>
        <v>2023</v>
      </c>
      <c r="D20" t="s">
        <v>16</v>
      </c>
      <c r="E20" t="s">
        <v>13</v>
      </c>
      <c r="F20" t="s">
        <v>14</v>
      </c>
      <c r="G20" s="14">
        <v>540.72</v>
      </c>
      <c r="H20">
        <v>2</v>
      </c>
      <c r="I20">
        <v>0.14</v>
      </c>
      <c r="J20">
        <v>-21.63</v>
      </c>
      <c r="L20" t="s">
        <v>14</v>
      </c>
      <c r="M20">
        <f>VLOOKUP(L20,$F:$G,2,FALSE)</f>
        <v>400.62</v>
      </c>
      <c r="N20">
        <f>G20*H20</f>
        <v>1081.44</v>
      </c>
    </row>
    <row r="21" spans="1:14">
      <c r="A21" s="12" t="s">
        <v>50</v>
      </c>
      <c r="B21" s="13" t="str">
        <f t="shared" si="0"/>
        <v>August</v>
      </c>
      <c r="C21" s="13">
        <f t="shared" si="1"/>
        <v>2023</v>
      </c>
      <c r="D21" t="s">
        <v>12</v>
      </c>
      <c r="E21" t="s">
        <v>30</v>
      </c>
      <c r="F21" t="s">
        <v>31</v>
      </c>
      <c r="G21" s="14">
        <v>710.95</v>
      </c>
      <c r="H21">
        <v>6</v>
      </c>
      <c r="I21">
        <v>0.03</v>
      </c>
      <c r="J21">
        <v>49.77</v>
      </c>
      <c r="L21" t="s">
        <v>31</v>
      </c>
      <c r="M21">
        <f>VLOOKUP(L21,$F:$G,2,FALSE)</f>
        <v>384.97</v>
      </c>
      <c r="N21">
        <f>G21*H21</f>
        <v>4265.7</v>
      </c>
    </row>
    <row r="22" spans="1:14">
      <c r="A22" s="12" t="s">
        <v>51</v>
      </c>
      <c r="B22" s="13" t="str">
        <f t="shared" si="0"/>
        <v>May</v>
      </c>
      <c r="C22" s="13">
        <f t="shared" si="1"/>
        <v>2023</v>
      </c>
      <c r="D22" t="s">
        <v>37</v>
      </c>
      <c r="E22" t="s">
        <v>30</v>
      </c>
      <c r="F22" t="s">
        <v>40</v>
      </c>
      <c r="G22" s="14">
        <v>770.45</v>
      </c>
      <c r="H22">
        <v>7</v>
      </c>
      <c r="I22">
        <v>0.02</v>
      </c>
      <c r="J22">
        <v>61.64</v>
      </c>
      <c r="L22" t="s">
        <v>40</v>
      </c>
      <c r="M22">
        <f>VLOOKUP(L22,$F:$G,2,FALSE)</f>
        <v>116.84</v>
      </c>
      <c r="N22">
        <f>G22*H22</f>
        <v>5393.15</v>
      </c>
    </row>
    <row r="23" spans="1:14">
      <c r="A23" s="12" t="s">
        <v>52</v>
      </c>
      <c r="B23" s="13" t="str">
        <f t="shared" si="0"/>
        <v>March</v>
      </c>
      <c r="C23" s="13">
        <f t="shared" si="1"/>
        <v>2023</v>
      </c>
      <c r="D23" t="s">
        <v>23</v>
      </c>
      <c r="E23" t="s">
        <v>13</v>
      </c>
      <c r="F23" t="s">
        <v>14</v>
      </c>
      <c r="G23" s="14">
        <v>434.27</v>
      </c>
      <c r="H23">
        <v>3</v>
      </c>
      <c r="I23">
        <v>0.25</v>
      </c>
      <c r="J23">
        <v>-65.14</v>
      </c>
      <c r="L23" t="s">
        <v>14</v>
      </c>
      <c r="M23">
        <f>VLOOKUP(L23,$F:$G,2,FALSE)</f>
        <v>400.62</v>
      </c>
      <c r="N23">
        <f>G23*H23</f>
        <v>1302.81</v>
      </c>
    </row>
    <row r="24" spans="1:14">
      <c r="A24" s="12" t="s">
        <v>53</v>
      </c>
      <c r="B24" s="13" t="str">
        <f t="shared" si="0"/>
        <v>January</v>
      </c>
      <c r="C24" s="13">
        <f t="shared" si="1"/>
        <v>2023</v>
      </c>
      <c r="D24" t="s">
        <v>23</v>
      </c>
      <c r="E24" t="s">
        <v>17</v>
      </c>
      <c r="F24" t="s">
        <v>18</v>
      </c>
      <c r="G24" s="14">
        <v>746.77</v>
      </c>
      <c r="H24">
        <v>2</v>
      </c>
      <c r="I24">
        <v>0.19</v>
      </c>
      <c r="J24">
        <v>-67.21</v>
      </c>
      <c r="L24" t="s">
        <v>18</v>
      </c>
      <c r="M24">
        <f>VLOOKUP(L24,$F:$G,2,FALSE)</f>
        <v>688.15</v>
      </c>
      <c r="N24">
        <f>G24*H24</f>
        <v>1493.54</v>
      </c>
    </row>
    <row r="25" spans="1:14">
      <c r="A25" s="12" t="s">
        <v>54</v>
      </c>
      <c r="B25" s="13" t="str">
        <f t="shared" si="0"/>
        <v>March</v>
      </c>
      <c r="C25" s="13">
        <f t="shared" si="1"/>
        <v>2023</v>
      </c>
      <c r="D25" t="s">
        <v>23</v>
      </c>
      <c r="E25" t="s">
        <v>13</v>
      </c>
      <c r="F25" t="s">
        <v>14</v>
      </c>
      <c r="G25" s="14">
        <v>256.6</v>
      </c>
      <c r="H25">
        <v>2</v>
      </c>
      <c r="I25">
        <v>0.22</v>
      </c>
      <c r="J25">
        <v>-30.79</v>
      </c>
      <c r="L25" t="s">
        <v>14</v>
      </c>
      <c r="M25">
        <f>VLOOKUP(L25,$F:$G,2,FALSE)</f>
        <v>400.62</v>
      </c>
      <c r="N25">
        <f>G25*H25</f>
        <v>513.2</v>
      </c>
    </row>
    <row r="26" spans="1:14">
      <c r="A26" s="12" t="s">
        <v>55</v>
      </c>
      <c r="B26" s="13" t="str">
        <f t="shared" si="0"/>
        <v>June</v>
      </c>
      <c r="C26" s="13">
        <f t="shared" si="1"/>
        <v>2023</v>
      </c>
      <c r="D26" t="s">
        <v>23</v>
      </c>
      <c r="E26" t="s">
        <v>17</v>
      </c>
      <c r="F26" t="s">
        <v>28</v>
      </c>
      <c r="G26" s="14">
        <v>714.39</v>
      </c>
      <c r="H26">
        <v>8</v>
      </c>
      <c r="I26">
        <v>0.24</v>
      </c>
      <c r="J26">
        <v>-100.01</v>
      </c>
      <c r="L26" t="s">
        <v>28</v>
      </c>
      <c r="M26">
        <f>VLOOKUP(L26,$F:$G,2,FALSE)</f>
        <v>197.43</v>
      </c>
      <c r="N26">
        <f>G26*H26</f>
        <v>5715.12</v>
      </c>
    </row>
    <row r="27" spans="1:14">
      <c r="A27" s="12" t="s">
        <v>27</v>
      </c>
      <c r="B27" s="13" t="str">
        <f t="shared" si="0"/>
        <v>January</v>
      </c>
      <c r="C27" s="13">
        <f t="shared" si="1"/>
        <v>2023</v>
      </c>
      <c r="D27" t="s">
        <v>23</v>
      </c>
      <c r="E27" t="s">
        <v>13</v>
      </c>
      <c r="F27" t="s">
        <v>21</v>
      </c>
      <c r="G27" s="14">
        <v>325.35</v>
      </c>
      <c r="H27">
        <v>10</v>
      </c>
      <c r="I27">
        <v>0.04</v>
      </c>
      <c r="J27">
        <v>19.52</v>
      </c>
      <c r="L27" t="s">
        <v>21</v>
      </c>
      <c r="M27">
        <f>VLOOKUP(L27,$F:$G,2,FALSE)</f>
        <v>117</v>
      </c>
      <c r="N27">
        <f>G27*H27</f>
        <v>3253.5</v>
      </c>
    </row>
    <row r="28" spans="1:14">
      <c r="A28" s="12" t="s">
        <v>56</v>
      </c>
      <c r="B28" s="13" t="str">
        <f t="shared" si="0"/>
        <v>September</v>
      </c>
      <c r="C28" s="13">
        <f t="shared" si="1"/>
        <v>2023</v>
      </c>
      <c r="D28" t="s">
        <v>16</v>
      </c>
      <c r="E28" t="s">
        <v>13</v>
      </c>
      <c r="F28" t="s">
        <v>33</v>
      </c>
      <c r="G28" s="14">
        <v>649.44</v>
      </c>
      <c r="H28">
        <v>7</v>
      </c>
      <c r="I28">
        <v>0.16</v>
      </c>
      <c r="J28">
        <v>-38.97</v>
      </c>
      <c r="L28" t="s">
        <v>33</v>
      </c>
      <c r="M28">
        <f>VLOOKUP(L28,$F:$G,2,FALSE)</f>
        <v>597.52</v>
      </c>
      <c r="N28">
        <f>G28*H28</f>
        <v>4546.08</v>
      </c>
    </row>
    <row r="29" spans="1:14">
      <c r="A29" s="12" t="s">
        <v>57</v>
      </c>
      <c r="B29" s="13" t="str">
        <f t="shared" si="0"/>
        <v>December</v>
      </c>
      <c r="C29" s="13">
        <f t="shared" si="1"/>
        <v>2023</v>
      </c>
      <c r="D29" t="s">
        <v>23</v>
      </c>
      <c r="E29" t="s">
        <v>17</v>
      </c>
      <c r="F29" t="s">
        <v>28</v>
      </c>
      <c r="G29" s="14">
        <v>145.86</v>
      </c>
      <c r="H29">
        <v>1</v>
      </c>
      <c r="I29">
        <v>0.2</v>
      </c>
      <c r="J29">
        <v>-14.59</v>
      </c>
      <c r="L29" t="s">
        <v>28</v>
      </c>
      <c r="M29">
        <f>VLOOKUP(L29,$F:$G,2,FALSE)</f>
        <v>197.43</v>
      </c>
      <c r="N29">
        <f>G29*H29</f>
        <v>145.86</v>
      </c>
    </row>
    <row r="30" spans="1:14">
      <c r="A30" s="12" t="s">
        <v>58</v>
      </c>
      <c r="B30" s="13" t="str">
        <f t="shared" si="0"/>
        <v>November</v>
      </c>
      <c r="C30" s="13">
        <f t="shared" si="1"/>
        <v>2023</v>
      </c>
      <c r="D30" t="s">
        <v>37</v>
      </c>
      <c r="E30" t="s">
        <v>13</v>
      </c>
      <c r="F30" t="s">
        <v>59</v>
      </c>
      <c r="G30" s="14">
        <v>563.5</v>
      </c>
      <c r="H30">
        <v>4</v>
      </c>
      <c r="I30">
        <v>0.06</v>
      </c>
      <c r="J30">
        <v>22.54</v>
      </c>
      <c r="L30" t="s">
        <v>59</v>
      </c>
      <c r="M30">
        <f>VLOOKUP(L30,$F:$G,2,FALSE)</f>
        <v>563.5</v>
      </c>
      <c r="N30">
        <f>G30*H30</f>
        <v>2254</v>
      </c>
    </row>
    <row r="31" spans="1:14">
      <c r="A31" s="12" t="s">
        <v>60</v>
      </c>
      <c r="B31" s="13" t="str">
        <f t="shared" si="0"/>
        <v>October</v>
      </c>
      <c r="C31" s="13">
        <f t="shared" si="1"/>
        <v>2023</v>
      </c>
      <c r="D31" t="s">
        <v>23</v>
      </c>
      <c r="E31" t="s">
        <v>24</v>
      </c>
      <c r="F31" t="s">
        <v>25</v>
      </c>
      <c r="G31" s="14">
        <v>664.22</v>
      </c>
      <c r="H31">
        <v>5</v>
      </c>
      <c r="I31">
        <v>0.13</v>
      </c>
      <c r="J31">
        <v>-19.93</v>
      </c>
      <c r="L31" t="s">
        <v>25</v>
      </c>
      <c r="M31">
        <f>VLOOKUP(L31,$F:$G,2,FALSE)</f>
        <v>376.26</v>
      </c>
      <c r="N31">
        <f>G31*H31</f>
        <v>3321.1</v>
      </c>
    </row>
    <row r="32" spans="1:14">
      <c r="A32" s="12" t="s">
        <v>61</v>
      </c>
      <c r="B32" s="13" t="str">
        <f t="shared" si="0"/>
        <v>February</v>
      </c>
      <c r="C32" s="13">
        <f t="shared" si="1"/>
        <v>2023</v>
      </c>
      <c r="D32" t="s">
        <v>23</v>
      </c>
      <c r="E32" t="s">
        <v>17</v>
      </c>
      <c r="F32" t="s">
        <v>28</v>
      </c>
      <c r="G32" s="14">
        <v>958.2</v>
      </c>
      <c r="H32">
        <v>6</v>
      </c>
      <c r="I32">
        <v>0.16</v>
      </c>
      <c r="J32">
        <v>-57.49</v>
      </c>
      <c r="L32" t="s">
        <v>28</v>
      </c>
      <c r="M32">
        <f>VLOOKUP(L32,$F:$G,2,FALSE)</f>
        <v>197.43</v>
      </c>
      <c r="N32">
        <f>G32*H32</f>
        <v>5749.2</v>
      </c>
    </row>
    <row r="33" spans="1:14">
      <c r="A33" s="12" t="s">
        <v>62</v>
      </c>
      <c r="B33" s="13" t="str">
        <f t="shared" si="0"/>
        <v>August</v>
      </c>
      <c r="C33" s="13">
        <f t="shared" si="1"/>
        <v>2023</v>
      </c>
      <c r="D33" t="s">
        <v>23</v>
      </c>
      <c r="E33" t="s">
        <v>30</v>
      </c>
      <c r="F33" t="s">
        <v>40</v>
      </c>
      <c r="G33" s="14">
        <v>391.4</v>
      </c>
      <c r="H33">
        <v>7</v>
      </c>
      <c r="I33">
        <v>0.02</v>
      </c>
      <c r="J33">
        <v>31.31</v>
      </c>
      <c r="L33" t="s">
        <v>40</v>
      </c>
      <c r="M33">
        <f>VLOOKUP(L33,$F:$G,2,FALSE)</f>
        <v>116.84</v>
      </c>
      <c r="N33">
        <f>G33*H33</f>
        <v>2739.8</v>
      </c>
    </row>
    <row r="34" spans="1:14">
      <c r="A34" s="12" t="s">
        <v>63</v>
      </c>
      <c r="B34" s="13" t="str">
        <f t="shared" si="0"/>
        <v>April</v>
      </c>
      <c r="C34" s="13">
        <f t="shared" si="1"/>
        <v>2023</v>
      </c>
      <c r="D34" t="s">
        <v>16</v>
      </c>
      <c r="E34" t="s">
        <v>24</v>
      </c>
      <c r="F34" t="s">
        <v>25</v>
      </c>
      <c r="G34" s="14">
        <v>307</v>
      </c>
      <c r="H34">
        <v>1</v>
      </c>
      <c r="I34">
        <v>0.16</v>
      </c>
      <c r="J34">
        <v>-18.42</v>
      </c>
      <c r="L34" t="s">
        <v>25</v>
      </c>
      <c r="M34">
        <f>VLOOKUP(L34,$F:$G,2,FALSE)</f>
        <v>376.26</v>
      </c>
      <c r="N34">
        <f>G34*H34</f>
        <v>307</v>
      </c>
    </row>
    <row r="35" spans="1:14">
      <c r="A35" s="12" t="s">
        <v>22</v>
      </c>
      <c r="B35" s="13" t="str">
        <f t="shared" si="0"/>
        <v>May</v>
      </c>
      <c r="C35" s="13">
        <f t="shared" si="1"/>
        <v>2023</v>
      </c>
      <c r="D35" t="s">
        <v>23</v>
      </c>
      <c r="E35" t="s">
        <v>17</v>
      </c>
      <c r="F35" t="s">
        <v>35</v>
      </c>
      <c r="G35" s="14">
        <v>512.22</v>
      </c>
      <c r="H35">
        <v>3</v>
      </c>
      <c r="I35">
        <v>0.14</v>
      </c>
      <c r="J35">
        <v>-20.49</v>
      </c>
      <c r="L35" t="s">
        <v>35</v>
      </c>
      <c r="M35">
        <f>VLOOKUP(L35,$F:$G,2,FALSE)</f>
        <v>258.25</v>
      </c>
      <c r="N35">
        <f>G35*H35</f>
        <v>1536.66</v>
      </c>
    </row>
    <row r="36" spans="1:14">
      <c r="A36" s="12" t="s">
        <v>64</v>
      </c>
      <c r="B36" s="13" t="str">
        <f t="shared" si="0"/>
        <v>January</v>
      </c>
      <c r="C36" s="13">
        <f t="shared" si="1"/>
        <v>2023</v>
      </c>
      <c r="D36" t="s">
        <v>23</v>
      </c>
      <c r="E36" t="s">
        <v>24</v>
      </c>
      <c r="F36" t="s">
        <v>48</v>
      </c>
      <c r="G36" s="14">
        <v>678.09</v>
      </c>
      <c r="H36">
        <v>8</v>
      </c>
      <c r="I36">
        <v>0.29</v>
      </c>
      <c r="J36">
        <v>-128.84</v>
      </c>
      <c r="L36" t="s">
        <v>48</v>
      </c>
      <c r="M36">
        <f>VLOOKUP(L36,$F:$G,2,FALSE)</f>
        <v>959.95</v>
      </c>
      <c r="N36">
        <f>G36*H36</f>
        <v>5424.72</v>
      </c>
    </row>
    <row r="37" spans="1:14">
      <c r="A37" s="12" t="s">
        <v>65</v>
      </c>
      <c r="B37" s="13" t="str">
        <f t="shared" si="0"/>
        <v>July</v>
      </c>
      <c r="C37" s="13">
        <f t="shared" si="1"/>
        <v>2023</v>
      </c>
      <c r="D37" t="s">
        <v>16</v>
      </c>
      <c r="E37" t="s">
        <v>24</v>
      </c>
      <c r="F37" t="s">
        <v>66</v>
      </c>
      <c r="G37" s="14">
        <v>68.32</v>
      </c>
      <c r="H37">
        <v>4</v>
      </c>
      <c r="I37">
        <v>0.16</v>
      </c>
      <c r="J37">
        <v>-4.1</v>
      </c>
      <c r="L37" t="s">
        <v>66</v>
      </c>
      <c r="M37">
        <f>VLOOKUP(L37,$F:$G,2,FALSE)</f>
        <v>68.32</v>
      </c>
      <c r="N37">
        <f>G37*H37</f>
        <v>273.28</v>
      </c>
    </row>
    <row r="38" spans="1:14">
      <c r="A38" s="12" t="s">
        <v>67</v>
      </c>
      <c r="B38" s="13" t="str">
        <f t="shared" si="0"/>
        <v>June</v>
      </c>
      <c r="C38" s="13">
        <f t="shared" si="1"/>
        <v>2023</v>
      </c>
      <c r="D38" t="s">
        <v>23</v>
      </c>
      <c r="E38" t="s">
        <v>30</v>
      </c>
      <c r="F38" t="s">
        <v>31</v>
      </c>
      <c r="G38" s="14">
        <v>211.72</v>
      </c>
      <c r="H38">
        <v>10</v>
      </c>
      <c r="I38">
        <v>0.07</v>
      </c>
      <c r="J38">
        <v>6.35</v>
      </c>
      <c r="L38" t="s">
        <v>31</v>
      </c>
      <c r="M38">
        <f>VLOOKUP(L38,$F:$G,2,FALSE)</f>
        <v>384.97</v>
      </c>
      <c r="N38">
        <f>G38*H38</f>
        <v>2117.2</v>
      </c>
    </row>
    <row r="39" spans="1:14">
      <c r="A39" s="12" t="s">
        <v>68</v>
      </c>
      <c r="B39" s="13" t="str">
        <f t="shared" si="0"/>
        <v>July</v>
      </c>
      <c r="C39" s="13">
        <f t="shared" si="1"/>
        <v>2023</v>
      </c>
      <c r="D39" t="s">
        <v>37</v>
      </c>
      <c r="E39" t="s">
        <v>24</v>
      </c>
      <c r="F39" t="s">
        <v>48</v>
      </c>
      <c r="G39" s="14">
        <v>443.55</v>
      </c>
      <c r="H39">
        <v>3</v>
      </c>
      <c r="I39">
        <v>0.11</v>
      </c>
      <c r="J39">
        <v>-4.44</v>
      </c>
      <c r="L39" t="s">
        <v>48</v>
      </c>
      <c r="M39">
        <f>VLOOKUP(L39,$F:$G,2,FALSE)</f>
        <v>959.95</v>
      </c>
      <c r="N39">
        <f>G39*H39</f>
        <v>1330.65</v>
      </c>
    </row>
    <row r="40" spans="1:14">
      <c r="A40" s="12" t="s">
        <v>69</v>
      </c>
      <c r="B40" s="13" t="str">
        <f t="shared" si="0"/>
        <v>October</v>
      </c>
      <c r="C40" s="13">
        <f t="shared" si="1"/>
        <v>2023</v>
      </c>
      <c r="D40" t="s">
        <v>12</v>
      </c>
      <c r="E40" t="s">
        <v>13</v>
      </c>
      <c r="F40" t="s">
        <v>21</v>
      </c>
      <c r="G40" s="14">
        <v>302.62</v>
      </c>
      <c r="H40">
        <v>2</v>
      </c>
      <c r="I40">
        <v>0.29</v>
      </c>
      <c r="J40">
        <v>-57.5</v>
      </c>
      <c r="L40" t="s">
        <v>21</v>
      </c>
      <c r="M40">
        <f>VLOOKUP(L40,$F:$G,2,FALSE)</f>
        <v>117</v>
      </c>
      <c r="N40">
        <f>G40*H40</f>
        <v>605.24</v>
      </c>
    </row>
    <row r="41" spans="1:14">
      <c r="A41" s="12" t="s">
        <v>70</v>
      </c>
      <c r="B41" s="13" t="str">
        <f t="shared" si="0"/>
        <v>May</v>
      </c>
      <c r="C41" s="13">
        <f t="shared" si="1"/>
        <v>2023</v>
      </c>
      <c r="D41" t="s">
        <v>23</v>
      </c>
      <c r="E41" t="s">
        <v>30</v>
      </c>
      <c r="F41" t="s">
        <v>71</v>
      </c>
      <c r="G41" s="14">
        <v>549.47</v>
      </c>
      <c r="H41">
        <v>2</v>
      </c>
      <c r="I41">
        <v>0.02</v>
      </c>
      <c r="J41">
        <v>43.96</v>
      </c>
      <c r="L41" t="s">
        <v>71</v>
      </c>
      <c r="M41">
        <f>VLOOKUP(L41,$F:$G,2,FALSE)</f>
        <v>549.47</v>
      </c>
      <c r="N41">
        <f>G41*H41</f>
        <v>1098.94</v>
      </c>
    </row>
    <row r="42" spans="1:14">
      <c r="A42" s="12" t="s">
        <v>72</v>
      </c>
      <c r="B42" s="13" t="str">
        <f t="shared" si="0"/>
        <v>January</v>
      </c>
      <c r="C42" s="13">
        <f t="shared" si="1"/>
        <v>2023</v>
      </c>
      <c r="D42" t="s">
        <v>23</v>
      </c>
      <c r="E42" t="s">
        <v>30</v>
      </c>
      <c r="F42" t="s">
        <v>73</v>
      </c>
      <c r="G42" s="14">
        <v>129.26</v>
      </c>
      <c r="H42">
        <v>10</v>
      </c>
      <c r="I42">
        <v>0.12</v>
      </c>
      <c r="J42">
        <v>-2.59</v>
      </c>
      <c r="L42" t="s">
        <v>73</v>
      </c>
      <c r="M42">
        <f>VLOOKUP(L42,$F:$G,2,FALSE)</f>
        <v>129.26</v>
      </c>
      <c r="N42">
        <f>G42*H42</f>
        <v>1292.6</v>
      </c>
    </row>
    <row r="43" spans="1:14">
      <c r="A43" s="12" t="s">
        <v>74</v>
      </c>
      <c r="B43" s="13" t="str">
        <f t="shared" si="0"/>
        <v>October</v>
      </c>
      <c r="C43" s="13">
        <f t="shared" si="1"/>
        <v>2023</v>
      </c>
      <c r="D43" t="s">
        <v>12</v>
      </c>
      <c r="E43" t="s">
        <v>17</v>
      </c>
      <c r="F43" t="s">
        <v>35</v>
      </c>
      <c r="G43" s="14">
        <v>520.85</v>
      </c>
      <c r="H43">
        <v>9</v>
      </c>
      <c r="I43">
        <v>0.08</v>
      </c>
      <c r="J43">
        <v>10.42</v>
      </c>
      <c r="L43" t="s">
        <v>35</v>
      </c>
      <c r="M43">
        <f>VLOOKUP(L43,$F:$G,2,FALSE)</f>
        <v>258.25</v>
      </c>
      <c r="N43">
        <f>G43*H43</f>
        <v>4687.65</v>
      </c>
    </row>
    <row r="44" spans="1:14">
      <c r="A44" s="12" t="s">
        <v>75</v>
      </c>
      <c r="B44" s="13" t="str">
        <f t="shared" si="0"/>
        <v>August</v>
      </c>
      <c r="C44" s="13">
        <f t="shared" si="1"/>
        <v>2023</v>
      </c>
      <c r="D44" t="s">
        <v>12</v>
      </c>
      <c r="E44" t="s">
        <v>30</v>
      </c>
      <c r="F44" t="s">
        <v>40</v>
      </c>
      <c r="G44" s="14">
        <v>914.99</v>
      </c>
      <c r="H44">
        <v>2</v>
      </c>
      <c r="I44">
        <v>0</v>
      </c>
      <c r="J44">
        <v>91.5</v>
      </c>
      <c r="L44" t="s">
        <v>40</v>
      </c>
      <c r="M44">
        <f>VLOOKUP(L44,$F:$G,2,FALSE)</f>
        <v>116.84</v>
      </c>
      <c r="N44">
        <f>G44*H44</f>
        <v>1829.98</v>
      </c>
    </row>
    <row r="45" spans="1:14">
      <c r="A45" s="12" t="s">
        <v>76</v>
      </c>
      <c r="B45" s="13" t="str">
        <f t="shared" si="0"/>
        <v>April</v>
      </c>
      <c r="C45" s="13">
        <f t="shared" si="1"/>
        <v>2023</v>
      </c>
      <c r="D45" t="s">
        <v>23</v>
      </c>
      <c r="E45" t="s">
        <v>24</v>
      </c>
      <c r="F45" t="s">
        <v>25</v>
      </c>
      <c r="G45" s="14">
        <v>610.96</v>
      </c>
      <c r="H45">
        <v>3</v>
      </c>
      <c r="I45">
        <v>0.29</v>
      </c>
      <c r="J45">
        <v>-116.08</v>
      </c>
      <c r="L45" t="s">
        <v>25</v>
      </c>
      <c r="M45">
        <f>VLOOKUP(L45,$F:$G,2,FALSE)</f>
        <v>376.26</v>
      </c>
      <c r="N45">
        <f>G45*H45</f>
        <v>1832.88</v>
      </c>
    </row>
    <row r="46" spans="1:14">
      <c r="A46" s="12" t="s">
        <v>77</v>
      </c>
      <c r="B46" s="13" t="str">
        <f t="shared" si="0"/>
        <v>July</v>
      </c>
      <c r="C46" s="13">
        <f t="shared" si="1"/>
        <v>2023</v>
      </c>
      <c r="D46" t="s">
        <v>37</v>
      </c>
      <c r="E46" t="s">
        <v>24</v>
      </c>
      <c r="F46" t="s">
        <v>48</v>
      </c>
      <c r="G46" s="14">
        <v>134.33</v>
      </c>
      <c r="H46">
        <v>4</v>
      </c>
      <c r="I46">
        <v>0.1</v>
      </c>
      <c r="J46">
        <v>0</v>
      </c>
      <c r="L46" t="s">
        <v>48</v>
      </c>
      <c r="M46">
        <f>VLOOKUP(L46,$F:$G,2,FALSE)</f>
        <v>959.95</v>
      </c>
      <c r="N46">
        <f>G46*H46</f>
        <v>537.32</v>
      </c>
    </row>
    <row r="47" spans="1:14">
      <c r="A47" s="12" t="s">
        <v>78</v>
      </c>
      <c r="B47" s="13" t="str">
        <f t="shared" si="0"/>
        <v>February</v>
      </c>
      <c r="C47" s="13">
        <f t="shared" si="1"/>
        <v>2023</v>
      </c>
      <c r="D47" t="s">
        <v>12</v>
      </c>
      <c r="E47" t="s">
        <v>17</v>
      </c>
      <c r="F47" t="s">
        <v>44</v>
      </c>
      <c r="G47" s="14">
        <v>883.07</v>
      </c>
      <c r="H47">
        <v>5</v>
      </c>
      <c r="I47">
        <v>0.23</v>
      </c>
      <c r="J47">
        <v>-114.8</v>
      </c>
      <c r="L47" t="s">
        <v>44</v>
      </c>
      <c r="M47">
        <f>VLOOKUP(L47,$F:$G,2,FALSE)</f>
        <v>548.71</v>
      </c>
      <c r="N47">
        <f>G47*H47</f>
        <v>4415.35</v>
      </c>
    </row>
    <row r="48" spans="1:14">
      <c r="A48" s="12" t="s">
        <v>79</v>
      </c>
      <c r="B48" s="13" t="str">
        <f t="shared" si="0"/>
        <v>February</v>
      </c>
      <c r="C48" s="13">
        <f t="shared" si="1"/>
        <v>2023</v>
      </c>
      <c r="D48" t="s">
        <v>37</v>
      </c>
      <c r="E48" t="s">
        <v>30</v>
      </c>
      <c r="F48" t="s">
        <v>40</v>
      </c>
      <c r="G48" s="14">
        <v>386.52</v>
      </c>
      <c r="H48">
        <v>1</v>
      </c>
      <c r="I48">
        <v>0.14</v>
      </c>
      <c r="J48">
        <v>-15.46</v>
      </c>
      <c r="L48" t="s">
        <v>40</v>
      </c>
      <c r="M48">
        <f>VLOOKUP(L48,$F:$G,2,FALSE)</f>
        <v>116.84</v>
      </c>
      <c r="N48">
        <f>G48*H48</f>
        <v>386.52</v>
      </c>
    </row>
    <row r="49" spans="1:14">
      <c r="A49" s="12" t="s">
        <v>80</v>
      </c>
      <c r="B49" s="13" t="str">
        <f t="shared" si="0"/>
        <v>August</v>
      </c>
      <c r="C49" s="13">
        <f t="shared" si="1"/>
        <v>2023</v>
      </c>
      <c r="D49" t="s">
        <v>37</v>
      </c>
      <c r="E49" t="s">
        <v>24</v>
      </c>
      <c r="F49" t="s">
        <v>66</v>
      </c>
      <c r="G49" s="14">
        <v>680.44</v>
      </c>
      <c r="H49">
        <v>3</v>
      </c>
      <c r="I49">
        <v>0.29</v>
      </c>
      <c r="J49">
        <v>-129.28</v>
      </c>
      <c r="L49" t="s">
        <v>66</v>
      </c>
      <c r="M49">
        <f>VLOOKUP(L49,$F:$G,2,FALSE)</f>
        <v>68.32</v>
      </c>
      <c r="N49">
        <f>G49*H49</f>
        <v>2041.32</v>
      </c>
    </row>
    <row r="50" spans="1:14">
      <c r="A50" s="12" t="s">
        <v>81</v>
      </c>
      <c r="B50" s="13" t="str">
        <f t="shared" si="0"/>
        <v>December</v>
      </c>
      <c r="C50" s="13">
        <f t="shared" si="1"/>
        <v>2023</v>
      </c>
      <c r="D50" t="s">
        <v>23</v>
      </c>
      <c r="E50" t="s">
        <v>13</v>
      </c>
      <c r="F50" t="s">
        <v>14</v>
      </c>
      <c r="G50" s="14">
        <v>274.42</v>
      </c>
      <c r="H50">
        <v>8</v>
      </c>
      <c r="I50">
        <v>0.13</v>
      </c>
      <c r="J50">
        <v>-8.23</v>
      </c>
      <c r="L50" t="s">
        <v>14</v>
      </c>
      <c r="M50">
        <f>VLOOKUP(L50,$F:$G,2,FALSE)</f>
        <v>400.62</v>
      </c>
      <c r="N50">
        <f>G50*H50</f>
        <v>2195.36</v>
      </c>
    </row>
    <row r="51" spans="1:14">
      <c r="A51" s="12" t="s">
        <v>82</v>
      </c>
      <c r="B51" s="13" t="str">
        <f t="shared" si="0"/>
        <v>August</v>
      </c>
      <c r="C51" s="13">
        <f t="shared" si="1"/>
        <v>2023</v>
      </c>
      <c r="D51" t="s">
        <v>23</v>
      </c>
      <c r="E51" t="s">
        <v>30</v>
      </c>
      <c r="F51" t="s">
        <v>40</v>
      </c>
      <c r="G51" s="14">
        <v>387.51</v>
      </c>
      <c r="H51">
        <v>4</v>
      </c>
      <c r="I51">
        <v>0.09</v>
      </c>
      <c r="J51">
        <v>3.88</v>
      </c>
      <c r="L51" t="s">
        <v>40</v>
      </c>
      <c r="M51">
        <f>VLOOKUP(L51,$F:$G,2,FALSE)</f>
        <v>116.84</v>
      </c>
      <c r="N51">
        <f>G51*H51</f>
        <v>1550.04</v>
      </c>
    </row>
    <row r="52" spans="1:14">
      <c r="A52" s="12" t="s">
        <v>83</v>
      </c>
      <c r="B52" s="13" t="str">
        <f t="shared" si="0"/>
        <v>June</v>
      </c>
      <c r="C52" s="13">
        <f t="shared" si="1"/>
        <v>2023</v>
      </c>
      <c r="D52" t="s">
        <v>37</v>
      </c>
      <c r="E52" t="s">
        <v>17</v>
      </c>
      <c r="F52" t="s">
        <v>28</v>
      </c>
      <c r="G52" s="14">
        <v>850.62</v>
      </c>
      <c r="H52">
        <v>9</v>
      </c>
      <c r="I52">
        <v>0.24</v>
      </c>
      <c r="J52">
        <v>-119.09</v>
      </c>
      <c r="L52" t="s">
        <v>28</v>
      </c>
      <c r="M52">
        <f>VLOOKUP(L52,$F:$G,2,FALSE)</f>
        <v>197.43</v>
      </c>
      <c r="N52">
        <f>G52*H52</f>
        <v>7655.58</v>
      </c>
    </row>
    <row r="53" spans="1:14">
      <c r="A53" s="12" t="s">
        <v>84</v>
      </c>
      <c r="B53" s="13" t="str">
        <f t="shared" si="0"/>
        <v>June</v>
      </c>
      <c r="C53" s="13">
        <f t="shared" si="1"/>
        <v>2023</v>
      </c>
      <c r="D53" t="s">
        <v>23</v>
      </c>
      <c r="E53" t="s">
        <v>30</v>
      </c>
      <c r="F53" t="s">
        <v>40</v>
      </c>
      <c r="G53" s="14">
        <v>530.86</v>
      </c>
      <c r="H53">
        <v>9</v>
      </c>
      <c r="I53">
        <v>0.28</v>
      </c>
      <c r="J53">
        <v>-95.55</v>
      </c>
      <c r="L53" t="s">
        <v>40</v>
      </c>
      <c r="M53">
        <f>VLOOKUP(L53,$F:$G,2,FALSE)</f>
        <v>116.84</v>
      </c>
      <c r="N53">
        <f>G53*H53</f>
        <v>4777.74</v>
      </c>
    </row>
    <row r="54" spans="1:14">
      <c r="A54" s="12" t="s">
        <v>85</v>
      </c>
      <c r="B54" s="13" t="str">
        <f t="shared" si="0"/>
        <v>July</v>
      </c>
      <c r="C54" s="13">
        <f t="shared" si="1"/>
        <v>2023</v>
      </c>
      <c r="D54" t="s">
        <v>37</v>
      </c>
      <c r="E54" t="s">
        <v>17</v>
      </c>
      <c r="F54" t="s">
        <v>18</v>
      </c>
      <c r="G54" s="14">
        <v>782.7</v>
      </c>
      <c r="H54">
        <v>9</v>
      </c>
      <c r="I54">
        <v>0.05</v>
      </c>
      <c r="J54">
        <v>39.14</v>
      </c>
      <c r="L54" t="s">
        <v>18</v>
      </c>
      <c r="M54">
        <f>VLOOKUP(L54,$F:$G,2,FALSE)</f>
        <v>688.15</v>
      </c>
      <c r="N54">
        <f>G54*H54</f>
        <v>7044.3</v>
      </c>
    </row>
    <row r="55" spans="1:14">
      <c r="A55" s="12" t="s">
        <v>86</v>
      </c>
      <c r="B55" s="13" t="str">
        <f t="shared" si="0"/>
        <v>March</v>
      </c>
      <c r="C55" s="13">
        <f t="shared" si="1"/>
        <v>2023</v>
      </c>
      <c r="D55" t="s">
        <v>16</v>
      </c>
      <c r="E55" t="s">
        <v>24</v>
      </c>
      <c r="F55" t="s">
        <v>42</v>
      </c>
      <c r="G55" s="14">
        <v>349.49</v>
      </c>
      <c r="H55">
        <v>7</v>
      </c>
      <c r="I55">
        <v>0.23</v>
      </c>
      <c r="J55">
        <v>-45.43</v>
      </c>
      <c r="L55" t="s">
        <v>42</v>
      </c>
      <c r="M55">
        <f>VLOOKUP(L55,$F:$G,2,FALSE)</f>
        <v>397.87</v>
      </c>
      <c r="N55">
        <f>G55*H55</f>
        <v>2446.43</v>
      </c>
    </row>
    <row r="56" spans="1:14">
      <c r="A56" s="12" t="s">
        <v>87</v>
      </c>
      <c r="B56" s="13" t="str">
        <f t="shared" si="0"/>
        <v>January</v>
      </c>
      <c r="C56" s="13">
        <f t="shared" si="1"/>
        <v>2023</v>
      </c>
      <c r="D56" t="s">
        <v>16</v>
      </c>
      <c r="E56" t="s">
        <v>24</v>
      </c>
      <c r="F56" t="s">
        <v>42</v>
      </c>
      <c r="G56" s="14">
        <v>570.39</v>
      </c>
      <c r="H56">
        <v>3</v>
      </c>
      <c r="I56">
        <v>0.23</v>
      </c>
      <c r="J56">
        <v>-74.15</v>
      </c>
      <c r="L56" t="s">
        <v>42</v>
      </c>
      <c r="M56">
        <f>VLOOKUP(L56,$F:$G,2,FALSE)</f>
        <v>397.87</v>
      </c>
      <c r="N56">
        <f>G56*H56</f>
        <v>1711.17</v>
      </c>
    </row>
    <row r="57" spans="1:14">
      <c r="A57" s="12" t="s">
        <v>63</v>
      </c>
      <c r="B57" s="13" t="str">
        <f t="shared" si="0"/>
        <v>April</v>
      </c>
      <c r="C57" s="13">
        <f t="shared" si="1"/>
        <v>2023</v>
      </c>
      <c r="D57" t="s">
        <v>37</v>
      </c>
      <c r="E57" t="s">
        <v>13</v>
      </c>
      <c r="F57" t="s">
        <v>14</v>
      </c>
      <c r="G57" s="14">
        <v>786.16</v>
      </c>
      <c r="H57">
        <v>8</v>
      </c>
      <c r="I57">
        <v>0.16</v>
      </c>
      <c r="J57">
        <v>-47.17</v>
      </c>
      <c r="L57" t="s">
        <v>14</v>
      </c>
      <c r="M57">
        <f>VLOOKUP(L57,$F:$G,2,FALSE)</f>
        <v>400.62</v>
      </c>
      <c r="N57">
        <f>G57*H57</f>
        <v>6289.28</v>
      </c>
    </row>
    <row r="58" spans="1:14">
      <c r="A58" s="12" t="s">
        <v>80</v>
      </c>
      <c r="B58" s="13" t="str">
        <f t="shared" si="0"/>
        <v>August</v>
      </c>
      <c r="C58" s="13">
        <f t="shared" si="1"/>
        <v>2023</v>
      </c>
      <c r="D58" t="s">
        <v>16</v>
      </c>
      <c r="E58" t="s">
        <v>24</v>
      </c>
      <c r="F58" t="s">
        <v>48</v>
      </c>
      <c r="G58" s="14">
        <v>301</v>
      </c>
      <c r="H58">
        <v>4</v>
      </c>
      <c r="I58">
        <v>0.18</v>
      </c>
      <c r="J58">
        <v>-24.08</v>
      </c>
      <c r="L58" t="s">
        <v>48</v>
      </c>
      <c r="M58">
        <f>VLOOKUP(L58,$F:$G,2,FALSE)</f>
        <v>959.95</v>
      </c>
      <c r="N58">
        <f>G58*H58</f>
        <v>1204</v>
      </c>
    </row>
    <row r="59" spans="1:14">
      <c r="A59" s="12" t="s">
        <v>88</v>
      </c>
      <c r="B59" s="13" t="str">
        <f t="shared" si="0"/>
        <v>October</v>
      </c>
      <c r="C59" s="13">
        <f t="shared" si="1"/>
        <v>2023</v>
      </c>
      <c r="D59" t="s">
        <v>23</v>
      </c>
      <c r="E59" t="s">
        <v>17</v>
      </c>
      <c r="F59" t="s">
        <v>44</v>
      </c>
      <c r="G59" s="14">
        <v>407.07</v>
      </c>
      <c r="H59">
        <v>4</v>
      </c>
      <c r="I59">
        <v>0.28</v>
      </c>
      <c r="J59">
        <v>-73.27</v>
      </c>
      <c r="L59" t="s">
        <v>44</v>
      </c>
      <c r="M59">
        <f>VLOOKUP(L59,$F:$G,2,FALSE)</f>
        <v>548.71</v>
      </c>
      <c r="N59">
        <f>G59*H59</f>
        <v>1628.28</v>
      </c>
    </row>
    <row r="60" spans="1:14">
      <c r="A60" s="12" t="s">
        <v>89</v>
      </c>
      <c r="B60" s="13" t="str">
        <f t="shared" si="0"/>
        <v>June</v>
      </c>
      <c r="C60" s="13">
        <f t="shared" si="1"/>
        <v>2023</v>
      </c>
      <c r="D60" t="s">
        <v>37</v>
      </c>
      <c r="E60" t="s">
        <v>30</v>
      </c>
      <c r="F60" t="s">
        <v>31</v>
      </c>
      <c r="G60" s="14">
        <v>50.76</v>
      </c>
      <c r="H60">
        <v>7</v>
      </c>
      <c r="I60">
        <v>0.13</v>
      </c>
      <c r="J60">
        <v>-1.52</v>
      </c>
      <c r="L60" t="s">
        <v>31</v>
      </c>
      <c r="M60">
        <f>VLOOKUP(L60,$F:$G,2,FALSE)</f>
        <v>384.97</v>
      </c>
      <c r="N60">
        <f>G60*H60</f>
        <v>355.32</v>
      </c>
    </row>
    <row r="61" spans="1:14">
      <c r="A61" s="12" t="s">
        <v>90</v>
      </c>
      <c r="B61" s="13" t="str">
        <f t="shared" si="0"/>
        <v>February</v>
      </c>
      <c r="C61" s="13">
        <f t="shared" si="1"/>
        <v>2023</v>
      </c>
      <c r="D61" t="s">
        <v>16</v>
      </c>
      <c r="E61" t="s">
        <v>30</v>
      </c>
      <c r="F61" t="s">
        <v>31</v>
      </c>
      <c r="G61" s="14">
        <v>359.4</v>
      </c>
      <c r="H61">
        <v>10</v>
      </c>
      <c r="I61">
        <v>0.24</v>
      </c>
      <c r="J61">
        <v>-50.32</v>
      </c>
      <c r="L61" t="s">
        <v>31</v>
      </c>
      <c r="M61">
        <f>VLOOKUP(L61,$F:$G,2,FALSE)</f>
        <v>384.97</v>
      </c>
      <c r="N61">
        <f>G61*H61</f>
        <v>3594</v>
      </c>
    </row>
    <row r="62" spans="1:14">
      <c r="A62" s="12" t="s">
        <v>34</v>
      </c>
      <c r="B62" s="13" t="str">
        <f t="shared" si="0"/>
        <v>August</v>
      </c>
      <c r="C62" s="13">
        <f t="shared" si="1"/>
        <v>2023</v>
      </c>
      <c r="D62" t="s">
        <v>37</v>
      </c>
      <c r="E62" t="s">
        <v>30</v>
      </c>
      <c r="F62" t="s">
        <v>31</v>
      </c>
      <c r="G62" s="14">
        <v>352.23</v>
      </c>
      <c r="H62">
        <v>6</v>
      </c>
      <c r="I62">
        <v>0.26</v>
      </c>
      <c r="J62">
        <v>-56.36</v>
      </c>
      <c r="L62" t="s">
        <v>31</v>
      </c>
      <c r="M62">
        <f>VLOOKUP(L62,$F:$G,2,FALSE)</f>
        <v>384.97</v>
      </c>
      <c r="N62">
        <f>G62*H62</f>
        <v>2113.38</v>
      </c>
    </row>
    <row r="63" spans="1:14">
      <c r="A63" s="12" t="s">
        <v>78</v>
      </c>
      <c r="B63" s="13" t="str">
        <f t="shared" si="0"/>
        <v>February</v>
      </c>
      <c r="C63" s="13">
        <f t="shared" si="1"/>
        <v>2023</v>
      </c>
      <c r="D63" t="s">
        <v>12</v>
      </c>
      <c r="E63" t="s">
        <v>30</v>
      </c>
      <c r="F63" t="s">
        <v>71</v>
      </c>
      <c r="G63" s="14">
        <v>784.73</v>
      </c>
      <c r="H63">
        <v>3</v>
      </c>
      <c r="I63">
        <v>0.04</v>
      </c>
      <c r="J63">
        <v>47.08</v>
      </c>
      <c r="L63" t="s">
        <v>71</v>
      </c>
      <c r="M63">
        <f>VLOOKUP(L63,$F:$G,2,FALSE)</f>
        <v>549.47</v>
      </c>
      <c r="N63">
        <f>G63*H63</f>
        <v>2354.19</v>
      </c>
    </row>
    <row r="64" spans="1:14">
      <c r="A64" s="12" t="s">
        <v>91</v>
      </c>
      <c r="B64" s="13" t="str">
        <f t="shared" si="0"/>
        <v>December</v>
      </c>
      <c r="C64" s="13">
        <f t="shared" si="1"/>
        <v>2023</v>
      </c>
      <c r="D64" t="s">
        <v>12</v>
      </c>
      <c r="E64" t="s">
        <v>24</v>
      </c>
      <c r="F64" t="s">
        <v>42</v>
      </c>
      <c r="G64" s="14">
        <v>126.72</v>
      </c>
      <c r="H64">
        <v>3</v>
      </c>
      <c r="I64">
        <v>0.12</v>
      </c>
      <c r="J64">
        <v>-2.53</v>
      </c>
      <c r="L64" t="s">
        <v>42</v>
      </c>
      <c r="M64">
        <f>VLOOKUP(L64,$F:$G,2,FALSE)</f>
        <v>397.87</v>
      </c>
      <c r="N64">
        <f>G64*H64</f>
        <v>380.16</v>
      </c>
    </row>
    <row r="65" spans="1:14">
      <c r="A65" s="12" t="s">
        <v>92</v>
      </c>
      <c r="B65" s="13" t="str">
        <f t="shared" si="0"/>
        <v>July</v>
      </c>
      <c r="C65" s="13">
        <f t="shared" si="1"/>
        <v>2023</v>
      </c>
      <c r="D65" t="s">
        <v>16</v>
      </c>
      <c r="E65" t="s">
        <v>17</v>
      </c>
      <c r="F65" t="s">
        <v>35</v>
      </c>
      <c r="G65" s="14">
        <v>301.82</v>
      </c>
      <c r="H65">
        <v>5</v>
      </c>
      <c r="I65">
        <v>0.05</v>
      </c>
      <c r="J65">
        <v>15.09</v>
      </c>
      <c r="L65" t="s">
        <v>35</v>
      </c>
      <c r="M65">
        <f>VLOOKUP(L65,$F:$G,2,FALSE)</f>
        <v>258.25</v>
      </c>
      <c r="N65">
        <f>G65*H65</f>
        <v>1509.1</v>
      </c>
    </row>
    <row r="66" spans="1:14">
      <c r="A66" s="12" t="s">
        <v>93</v>
      </c>
      <c r="B66" s="13" t="str">
        <f t="shared" ref="B66:B129" si="2">TEXT(A66,"mmmm")</f>
        <v>May</v>
      </c>
      <c r="C66" s="13">
        <f t="shared" ref="C66:C129" si="3">YEAR(A66)</f>
        <v>2023</v>
      </c>
      <c r="D66" t="s">
        <v>12</v>
      </c>
      <c r="E66" t="s">
        <v>17</v>
      </c>
      <c r="F66" t="s">
        <v>35</v>
      </c>
      <c r="G66" s="14">
        <v>826.78</v>
      </c>
      <c r="H66">
        <v>2</v>
      </c>
      <c r="I66">
        <v>0.19</v>
      </c>
      <c r="J66">
        <v>-74.41</v>
      </c>
      <c r="L66" t="s">
        <v>35</v>
      </c>
      <c r="M66">
        <f>VLOOKUP(L66,$F:$G,2,FALSE)</f>
        <v>258.25</v>
      </c>
      <c r="N66">
        <f>G66*H66</f>
        <v>1653.56</v>
      </c>
    </row>
    <row r="67" spans="1:14">
      <c r="A67" s="12" t="s">
        <v>88</v>
      </c>
      <c r="B67" s="13" t="str">
        <f t="shared" si="2"/>
        <v>October</v>
      </c>
      <c r="C67" s="13">
        <f t="shared" si="3"/>
        <v>2023</v>
      </c>
      <c r="D67" t="s">
        <v>16</v>
      </c>
      <c r="E67" t="s">
        <v>24</v>
      </c>
      <c r="F67" t="s">
        <v>42</v>
      </c>
      <c r="G67" s="14">
        <v>123.74</v>
      </c>
      <c r="H67">
        <v>2</v>
      </c>
      <c r="I67">
        <v>0.19</v>
      </c>
      <c r="J67">
        <v>-11.14</v>
      </c>
      <c r="L67" t="s">
        <v>42</v>
      </c>
      <c r="M67">
        <f>VLOOKUP(L67,$F:$G,2,FALSE)</f>
        <v>397.87</v>
      </c>
      <c r="N67">
        <f>G67*H67</f>
        <v>247.48</v>
      </c>
    </row>
    <row r="68" spans="1:14">
      <c r="A68" s="12" t="s">
        <v>94</v>
      </c>
      <c r="B68" s="13" t="str">
        <f t="shared" si="2"/>
        <v>December</v>
      </c>
      <c r="C68" s="13">
        <f t="shared" si="3"/>
        <v>2023</v>
      </c>
      <c r="D68" t="s">
        <v>16</v>
      </c>
      <c r="E68" t="s">
        <v>30</v>
      </c>
      <c r="F68" t="s">
        <v>71</v>
      </c>
      <c r="G68" s="14">
        <v>352.43</v>
      </c>
      <c r="H68">
        <v>7</v>
      </c>
      <c r="I68">
        <v>0.04</v>
      </c>
      <c r="J68">
        <v>21.15</v>
      </c>
      <c r="L68" t="s">
        <v>71</v>
      </c>
      <c r="M68">
        <f>VLOOKUP(L68,$F:$G,2,FALSE)</f>
        <v>549.47</v>
      </c>
      <c r="N68">
        <f>G68*H68</f>
        <v>2467.01</v>
      </c>
    </row>
    <row r="69" spans="1:14">
      <c r="A69" s="12" t="s">
        <v>95</v>
      </c>
      <c r="B69" s="13" t="str">
        <f t="shared" si="2"/>
        <v>March</v>
      </c>
      <c r="C69" s="13">
        <f t="shared" si="3"/>
        <v>2023</v>
      </c>
      <c r="D69" t="s">
        <v>12</v>
      </c>
      <c r="E69" t="s">
        <v>30</v>
      </c>
      <c r="F69" t="s">
        <v>40</v>
      </c>
      <c r="G69" s="14">
        <v>193.8</v>
      </c>
      <c r="H69">
        <v>7</v>
      </c>
      <c r="I69">
        <v>0.23</v>
      </c>
      <c r="J69">
        <v>-25.19</v>
      </c>
      <c r="L69" t="s">
        <v>40</v>
      </c>
      <c r="M69">
        <f>VLOOKUP(L69,$F:$G,2,FALSE)</f>
        <v>116.84</v>
      </c>
      <c r="N69">
        <f>G69*H69</f>
        <v>1356.6</v>
      </c>
    </row>
    <row r="70" spans="1:14">
      <c r="A70" s="12" t="s">
        <v>96</v>
      </c>
      <c r="B70" s="13" t="str">
        <f t="shared" si="2"/>
        <v>December</v>
      </c>
      <c r="C70" s="13">
        <f t="shared" si="3"/>
        <v>2023</v>
      </c>
      <c r="D70" t="s">
        <v>12</v>
      </c>
      <c r="E70" t="s">
        <v>24</v>
      </c>
      <c r="F70" t="s">
        <v>42</v>
      </c>
      <c r="G70" s="14">
        <v>454.36</v>
      </c>
      <c r="H70">
        <v>7</v>
      </c>
      <c r="I70">
        <v>0.1</v>
      </c>
      <c r="J70">
        <v>0</v>
      </c>
      <c r="L70" t="s">
        <v>42</v>
      </c>
      <c r="M70">
        <f>VLOOKUP(L70,$F:$G,2,FALSE)</f>
        <v>397.87</v>
      </c>
      <c r="N70">
        <f>G70*H70</f>
        <v>3180.52</v>
      </c>
    </row>
    <row r="71" spans="1:14">
      <c r="A71" s="12" t="s">
        <v>97</v>
      </c>
      <c r="B71" s="13" t="str">
        <f t="shared" si="2"/>
        <v>July</v>
      </c>
      <c r="C71" s="13">
        <f t="shared" si="3"/>
        <v>2023</v>
      </c>
      <c r="D71" t="s">
        <v>23</v>
      </c>
      <c r="E71" t="s">
        <v>30</v>
      </c>
      <c r="F71" t="s">
        <v>73</v>
      </c>
      <c r="G71" s="14">
        <v>812.18</v>
      </c>
      <c r="H71">
        <v>7</v>
      </c>
      <c r="I71">
        <v>0.27</v>
      </c>
      <c r="J71">
        <v>-138.07</v>
      </c>
      <c r="L71" t="s">
        <v>73</v>
      </c>
      <c r="M71">
        <f>VLOOKUP(L71,$F:$G,2,FALSE)</f>
        <v>129.26</v>
      </c>
      <c r="N71">
        <f>G71*H71</f>
        <v>5685.26</v>
      </c>
    </row>
    <row r="72" spans="1:14">
      <c r="A72" s="12" t="s">
        <v>98</v>
      </c>
      <c r="B72" s="13" t="str">
        <f t="shared" si="2"/>
        <v>September</v>
      </c>
      <c r="C72" s="13">
        <f t="shared" si="3"/>
        <v>2023</v>
      </c>
      <c r="D72" t="s">
        <v>23</v>
      </c>
      <c r="E72" t="s">
        <v>17</v>
      </c>
      <c r="F72" t="s">
        <v>35</v>
      </c>
      <c r="G72" s="14">
        <v>408.69</v>
      </c>
      <c r="H72">
        <v>9</v>
      </c>
      <c r="I72">
        <v>0.26</v>
      </c>
      <c r="J72">
        <v>-65.39</v>
      </c>
      <c r="L72" t="s">
        <v>35</v>
      </c>
      <c r="M72">
        <f>VLOOKUP(L72,$F:$G,2,FALSE)</f>
        <v>258.25</v>
      </c>
      <c r="N72">
        <f>G72*H72</f>
        <v>3678.21</v>
      </c>
    </row>
    <row r="73" spans="1:14">
      <c r="A73" s="12" t="s">
        <v>99</v>
      </c>
      <c r="B73" s="13" t="str">
        <f t="shared" si="2"/>
        <v>April</v>
      </c>
      <c r="C73" s="13">
        <f t="shared" si="3"/>
        <v>2023</v>
      </c>
      <c r="D73" t="s">
        <v>37</v>
      </c>
      <c r="E73" t="s">
        <v>13</v>
      </c>
      <c r="F73" t="s">
        <v>14</v>
      </c>
      <c r="G73" s="14">
        <v>311.47</v>
      </c>
      <c r="H73">
        <v>5</v>
      </c>
      <c r="I73">
        <v>0.11</v>
      </c>
      <c r="J73">
        <v>-3.11</v>
      </c>
      <c r="L73" t="s">
        <v>14</v>
      </c>
      <c r="M73">
        <f>VLOOKUP(L73,$F:$G,2,FALSE)</f>
        <v>400.62</v>
      </c>
      <c r="N73">
        <f>G73*H73</f>
        <v>1557.35</v>
      </c>
    </row>
    <row r="74" spans="1:14">
      <c r="A74" s="12" t="s">
        <v>100</v>
      </c>
      <c r="B74" s="13" t="str">
        <f t="shared" si="2"/>
        <v>September</v>
      </c>
      <c r="C74" s="13">
        <f t="shared" si="3"/>
        <v>2023</v>
      </c>
      <c r="D74" t="s">
        <v>16</v>
      </c>
      <c r="E74" t="s">
        <v>30</v>
      </c>
      <c r="F74" t="s">
        <v>40</v>
      </c>
      <c r="G74" s="14">
        <v>808.43</v>
      </c>
      <c r="H74">
        <v>5</v>
      </c>
      <c r="I74">
        <v>0.28</v>
      </c>
      <c r="J74">
        <v>-145.52</v>
      </c>
      <c r="L74" t="s">
        <v>40</v>
      </c>
      <c r="M74">
        <f>VLOOKUP(L74,$F:$G,2,FALSE)</f>
        <v>116.84</v>
      </c>
      <c r="N74">
        <f>G74*H74</f>
        <v>4042.15</v>
      </c>
    </row>
    <row r="75" spans="1:14">
      <c r="A75" s="12" t="s">
        <v>101</v>
      </c>
      <c r="B75" s="13" t="str">
        <f t="shared" si="2"/>
        <v>December</v>
      </c>
      <c r="C75" s="13">
        <f t="shared" si="3"/>
        <v>2023</v>
      </c>
      <c r="D75" t="s">
        <v>37</v>
      </c>
      <c r="E75" t="s">
        <v>30</v>
      </c>
      <c r="F75" t="s">
        <v>31</v>
      </c>
      <c r="G75" s="14">
        <v>355.19</v>
      </c>
      <c r="H75">
        <v>10</v>
      </c>
      <c r="I75">
        <v>0.04</v>
      </c>
      <c r="J75">
        <v>21.31</v>
      </c>
      <c r="L75" t="s">
        <v>31</v>
      </c>
      <c r="M75">
        <f>VLOOKUP(L75,$F:$G,2,FALSE)</f>
        <v>384.97</v>
      </c>
      <c r="N75">
        <f>G75*H75</f>
        <v>3551.9</v>
      </c>
    </row>
    <row r="76" spans="1:14">
      <c r="A76" s="12" t="s">
        <v>102</v>
      </c>
      <c r="B76" s="13" t="str">
        <f t="shared" si="2"/>
        <v>March</v>
      </c>
      <c r="C76" s="13">
        <f t="shared" si="3"/>
        <v>2023</v>
      </c>
      <c r="D76" t="s">
        <v>23</v>
      </c>
      <c r="E76" t="s">
        <v>30</v>
      </c>
      <c r="F76" t="s">
        <v>73</v>
      </c>
      <c r="G76" s="14">
        <v>465.14</v>
      </c>
      <c r="H76">
        <v>9</v>
      </c>
      <c r="I76">
        <v>0.25</v>
      </c>
      <c r="J76">
        <v>-69.77</v>
      </c>
      <c r="L76" t="s">
        <v>73</v>
      </c>
      <c r="M76">
        <f>VLOOKUP(L76,$F:$G,2,FALSE)</f>
        <v>129.26</v>
      </c>
      <c r="N76">
        <f>G76*H76</f>
        <v>4186.26</v>
      </c>
    </row>
    <row r="77" spans="1:14">
      <c r="A77" s="12" t="s">
        <v>103</v>
      </c>
      <c r="B77" s="13" t="str">
        <f t="shared" si="2"/>
        <v>February</v>
      </c>
      <c r="C77" s="13">
        <f t="shared" si="3"/>
        <v>2023</v>
      </c>
      <c r="D77" t="s">
        <v>23</v>
      </c>
      <c r="E77" t="s">
        <v>17</v>
      </c>
      <c r="F77" t="s">
        <v>28</v>
      </c>
      <c r="G77" s="14">
        <v>773.14</v>
      </c>
      <c r="H77">
        <v>1</v>
      </c>
      <c r="I77">
        <v>0</v>
      </c>
      <c r="J77">
        <v>77.31</v>
      </c>
      <c r="L77" t="s">
        <v>28</v>
      </c>
      <c r="M77">
        <f>VLOOKUP(L77,$F:$G,2,FALSE)</f>
        <v>197.43</v>
      </c>
      <c r="N77">
        <f>G77*H77</f>
        <v>773.14</v>
      </c>
    </row>
    <row r="78" spans="1:14">
      <c r="A78" s="12" t="s">
        <v>104</v>
      </c>
      <c r="B78" s="13" t="str">
        <f t="shared" si="2"/>
        <v>July</v>
      </c>
      <c r="C78" s="13">
        <f t="shared" si="3"/>
        <v>2023</v>
      </c>
      <c r="D78" t="s">
        <v>37</v>
      </c>
      <c r="E78" t="s">
        <v>17</v>
      </c>
      <c r="F78" t="s">
        <v>28</v>
      </c>
      <c r="G78" s="14">
        <v>218.43</v>
      </c>
      <c r="H78">
        <v>9</v>
      </c>
      <c r="I78">
        <v>0.02</v>
      </c>
      <c r="J78">
        <v>17.47</v>
      </c>
      <c r="L78" t="s">
        <v>28</v>
      </c>
      <c r="M78">
        <f>VLOOKUP(L78,$F:$G,2,FALSE)</f>
        <v>197.43</v>
      </c>
      <c r="N78">
        <f>G78*H78</f>
        <v>1965.87</v>
      </c>
    </row>
    <row r="79" spans="1:14">
      <c r="A79" s="12" t="s">
        <v>105</v>
      </c>
      <c r="B79" s="13" t="str">
        <f t="shared" si="2"/>
        <v>June</v>
      </c>
      <c r="C79" s="13">
        <f t="shared" si="3"/>
        <v>2023</v>
      </c>
      <c r="D79" t="s">
        <v>37</v>
      </c>
      <c r="E79" t="s">
        <v>30</v>
      </c>
      <c r="F79" t="s">
        <v>31</v>
      </c>
      <c r="G79" s="14">
        <v>132.62</v>
      </c>
      <c r="H79">
        <v>6</v>
      </c>
      <c r="I79">
        <v>0.2</v>
      </c>
      <c r="J79">
        <v>-13.26</v>
      </c>
      <c r="L79" t="s">
        <v>31</v>
      </c>
      <c r="M79">
        <f>VLOOKUP(L79,$F:$G,2,FALSE)</f>
        <v>384.97</v>
      </c>
      <c r="N79">
        <f>G79*H79</f>
        <v>795.72</v>
      </c>
    </row>
    <row r="80" spans="1:14">
      <c r="A80" s="12" t="s">
        <v>93</v>
      </c>
      <c r="B80" s="13" t="str">
        <f t="shared" si="2"/>
        <v>May</v>
      </c>
      <c r="C80" s="13">
        <f t="shared" si="3"/>
        <v>2023</v>
      </c>
      <c r="D80" t="s">
        <v>12</v>
      </c>
      <c r="E80" t="s">
        <v>30</v>
      </c>
      <c r="F80" t="s">
        <v>71</v>
      </c>
      <c r="G80" s="14">
        <v>645.76</v>
      </c>
      <c r="H80">
        <v>10</v>
      </c>
      <c r="I80">
        <v>0.15</v>
      </c>
      <c r="J80">
        <v>-32.29</v>
      </c>
      <c r="L80" t="s">
        <v>71</v>
      </c>
      <c r="M80">
        <f>VLOOKUP(L80,$F:$G,2,FALSE)</f>
        <v>549.47</v>
      </c>
      <c r="N80">
        <f>G80*H80</f>
        <v>6457.6</v>
      </c>
    </row>
    <row r="81" spans="1:14">
      <c r="A81" s="12" t="s">
        <v>20</v>
      </c>
      <c r="B81" s="13" t="str">
        <f t="shared" si="2"/>
        <v>February</v>
      </c>
      <c r="C81" s="13">
        <f t="shared" si="3"/>
        <v>2023</v>
      </c>
      <c r="D81" t="s">
        <v>16</v>
      </c>
      <c r="E81" t="s">
        <v>30</v>
      </c>
      <c r="F81" t="s">
        <v>31</v>
      </c>
      <c r="G81" s="14">
        <v>376.93</v>
      </c>
      <c r="H81">
        <v>1</v>
      </c>
      <c r="I81">
        <v>0.01</v>
      </c>
      <c r="J81">
        <v>33.92</v>
      </c>
      <c r="L81" t="s">
        <v>31</v>
      </c>
      <c r="M81">
        <f>VLOOKUP(L81,$F:$G,2,FALSE)</f>
        <v>384.97</v>
      </c>
      <c r="N81">
        <f>G81*H81</f>
        <v>376.93</v>
      </c>
    </row>
    <row r="82" spans="1:14">
      <c r="A82" s="12" t="s">
        <v>106</v>
      </c>
      <c r="B82" s="13" t="str">
        <f t="shared" si="2"/>
        <v>February</v>
      </c>
      <c r="C82" s="13">
        <f t="shared" si="3"/>
        <v>2023</v>
      </c>
      <c r="D82" t="s">
        <v>37</v>
      </c>
      <c r="E82" t="s">
        <v>13</v>
      </c>
      <c r="F82" t="s">
        <v>33</v>
      </c>
      <c r="G82" s="14">
        <v>157.99</v>
      </c>
      <c r="H82">
        <v>9</v>
      </c>
      <c r="I82">
        <v>0.19</v>
      </c>
      <c r="J82">
        <v>-14.22</v>
      </c>
      <c r="L82" t="s">
        <v>33</v>
      </c>
      <c r="M82">
        <f>VLOOKUP(L82,$F:$G,2,FALSE)</f>
        <v>597.52</v>
      </c>
      <c r="N82">
        <f>G82*H82</f>
        <v>1421.91</v>
      </c>
    </row>
    <row r="83" spans="1:14">
      <c r="A83" s="12" t="s">
        <v>101</v>
      </c>
      <c r="B83" s="13" t="str">
        <f t="shared" si="2"/>
        <v>December</v>
      </c>
      <c r="C83" s="13">
        <f t="shared" si="3"/>
        <v>2023</v>
      </c>
      <c r="D83" t="s">
        <v>16</v>
      </c>
      <c r="E83" t="s">
        <v>17</v>
      </c>
      <c r="F83" t="s">
        <v>28</v>
      </c>
      <c r="G83" s="14">
        <v>403.82</v>
      </c>
      <c r="H83">
        <v>5</v>
      </c>
      <c r="I83">
        <v>0.24</v>
      </c>
      <c r="J83">
        <v>-56.53</v>
      </c>
      <c r="L83" t="s">
        <v>28</v>
      </c>
      <c r="M83">
        <f>VLOOKUP(L83,$F:$G,2,FALSE)</f>
        <v>197.43</v>
      </c>
      <c r="N83">
        <f>G83*H83</f>
        <v>2019.1</v>
      </c>
    </row>
    <row r="84" spans="1:14">
      <c r="A84" s="12" t="s">
        <v>107</v>
      </c>
      <c r="B84" s="13" t="str">
        <f t="shared" si="2"/>
        <v>December</v>
      </c>
      <c r="C84" s="13">
        <f t="shared" si="3"/>
        <v>2023</v>
      </c>
      <c r="D84" t="s">
        <v>16</v>
      </c>
      <c r="E84" t="s">
        <v>13</v>
      </c>
      <c r="F84" t="s">
        <v>59</v>
      </c>
      <c r="G84" s="14">
        <v>939.46</v>
      </c>
      <c r="H84">
        <v>3</v>
      </c>
      <c r="I84">
        <v>0.17</v>
      </c>
      <c r="J84">
        <v>-65.76</v>
      </c>
      <c r="L84" t="s">
        <v>59</v>
      </c>
      <c r="M84">
        <f>VLOOKUP(L84,$F:$G,2,FALSE)</f>
        <v>563.5</v>
      </c>
      <c r="N84">
        <f>G84*H84</f>
        <v>2818.38</v>
      </c>
    </row>
    <row r="85" spans="1:14">
      <c r="A85" s="12" t="s">
        <v>108</v>
      </c>
      <c r="B85" s="13" t="str">
        <f t="shared" si="2"/>
        <v>February</v>
      </c>
      <c r="C85" s="13">
        <f t="shared" si="3"/>
        <v>2023</v>
      </c>
      <c r="D85" t="s">
        <v>16</v>
      </c>
      <c r="E85" t="s">
        <v>24</v>
      </c>
      <c r="F85" t="s">
        <v>25</v>
      </c>
      <c r="G85" s="14">
        <v>966.38</v>
      </c>
      <c r="H85">
        <v>2</v>
      </c>
      <c r="I85">
        <v>0.24</v>
      </c>
      <c r="J85">
        <v>-135.29</v>
      </c>
      <c r="L85" t="s">
        <v>25</v>
      </c>
      <c r="M85">
        <f>VLOOKUP(L85,$F:$G,2,FALSE)</f>
        <v>376.26</v>
      </c>
      <c r="N85">
        <f>G85*H85</f>
        <v>1932.76</v>
      </c>
    </row>
    <row r="86" spans="1:14">
      <c r="A86" s="12" t="s">
        <v>109</v>
      </c>
      <c r="B86" s="13" t="str">
        <f t="shared" si="2"/>
        <v>January</v>
      </c>
      <c r="C86" s="13">
        <f t="shared" si="3"/>
        <v>2023</v>
      </c>
      <c r="D86" t="s">
        <v>12</v>
      </c>
      <c r="E86" t="s">
        <v>13</v>
      </c>
      <c r="F86" t="s">
        <v>21</v>
      </c>
      <c r="G86" s="14">
        <v>857.63</v>
      </c>
      <c r="H86">
        <v>2</v>
      </c>
      <c r="I86">
        <v>0.08</v>
      </c>
      <c r="J86">
        <v>17.15</v>
      </c>
      <c r="L86" t="s">
        <v>21</v>
      </c>
      <c r="M86">
        <f>VLOOKUP(L86,$F:$G,2,FALSE)</f>
        <v>117</v>
      </c>
      <c r="N86">
        <f>G86*H86</f>
        <v>1715.26</v>
      </c>
    </row>
    <row r="87" spans="1:14">
      <c r="A87" s="12" t="s">
        <v>110</v>
      </c>
      <c r="B87" s="13" t="str">
        <f t="shared" si="2"/>
        <v>March</v>
      </c>
      <c r="C87" s="13">
        <f t="shared" si="3"/>
        <v>2023</v>
      </c>
      <c r="D87" t="s">
        <v>37</v>
      </c>
      <c r="E87" t="s">
        <v>30</v>
      </c>
      <c r="F87" t="s">
        <v>31</v>
      </c>
      <c r="G87" s="14">
        <v>524.93</v>
      </c>
      <c r="H87">
        <v>2</v>
      </c>
      <c r="I87">
        <v>0.05</v>
      </c>
      <c r="J87">
        <v>26.25</v>
      </c>
      <c r="L87" t="s">
        <v>31</v>
      </c>
      <c r="M87">
        <f>VLOOKUP(L87,$F:$G,2,FALSE)</f>
        <v>384.97</v>
      </c>
      <c r="N87">
        <f>G87*H87</f>
        <v>1049.86</v>
      </c>
    </row>
    <row r="88" spans="1:14">
      <c r="A88" s="12" t="s">
        <v>111</v>
      </c>
      <c r="B88" s="13" t="str">
        <f t="shared" si="2"/>
        <v>November</v>
      </c>
      <c r="C88" s="13">
        <f t="shared" si="3"/>
        <v>2023</v>
      </c>
      <c r="D88" t="s">
        <v>37</v>
      </c>
      <c r="E88" t="s">
        <v>17</v>
      </c>
      <c r="F88" t="s">
        <v>44</v>
      </c>
      <c r="G88" s="14">
        <v>647.05</v>
      </c>
      <c r="H88">
        <v>2</v>
      </c>
      <c r="I88">
        <v>0.2</v>
      </c>
      <c r="J88">
        <v>-64.7</v>
      </c>
      <c r="L88" t="s">
        <v>44</v>
      </c>
      <c r="M88">
        <f>VLOOKUP(L88,$F:$G,2,FALSE)</f>
        <v>548.71</v>
      </c>
      <c r="N88">
        <f>G88*H88</f>
        <v>1294.1</v>
      </c>
    </row>
    <row r="89" spans="1:14">
      <c r="A89" s="12" t="s">
        <v>112</v>
      </c>
      <c r="B89" s="13" t="str">
        <f t="shared" si="2"/>
        <v>July</v>
      </c>
      <c r="C89" s="13">
        <f t="shared" si="3"/>
        <v>2023</v>
      </c>
      <c r="D89" t="s">
        <v>16</v>
      </c>
      <c r="E89" t="s">
        <v>17</v>
      </c>
      <c r="F89" t="s">
        <v>28</v>
      </c>
      <c r="G89" s="14">
        <v>972.06</v>
      </c>
      <c r="H89">
        <v>5</v>
      </c>
      <c r="I89">
        <v>0.12</v>
      </c>
      <c r="J89">
        <v>-19.44</v>
      </c>
      <c r="L89" t="s">
        <v>28</v>
      </c>
      <c r="M89">
        <f>VLOOKUP(L89,$F:$G,2,FALSE)</f>
        <v>197.43</v>
      </c>
      <c r="N89">
        <f>G89*H89</f>
        <v>4860.3</v>
      </c>
    </row>
    <row r="90" spans="1:14">
      <c r="A90" s="12" t="s">
        <v>113</v>
      </c>
      <c r="B90" s="13" t="str">
        <f t="shared" si="2"/>
        <v>June</v>
      </c>
      <c r="C90" s="13">
        <f t="shared" si="3"/>
        <v>2023</v>
      </c>
      <c r="D90" t="s">
        <v>16</v>
      </c>
      <c r="E90" t="s">
        <v>24</v>
      </c>
      <c r="F90" t="s">
        <v>66</v>
      </c>
      <c r="G90" s="14">
        <v>675.68</v>
      </c>
      <c r="H90">
        <v>4</v>
      </c>
      <c r="I90">
        <v>0.11</v>
      </c>
      <c r="J90">
        <v>-6.76</v>
      </c>
      <c r="L90" t="s">
        <v>66</v>
      </c>
      <c r="M90">
        <f>VLOOKUP(L90,$F:$G,2,FALSE)</f>
        <v>68.32</v>
      </c>
      <c r="N90">
        <f>G90*H90</f>
        <v>2702.72</v>
      </c>
    </row>
    <row r="91" spans="1:14">
      <c r="A91" s="12" t="s">
        <v>114</v>
      </c>
      <c r="B91" s="13" t="str">
        <f t="shared" si="2"/>
        <v>April</v>
      </c>
      <c r="C91" s="13">
        <f t="shared" si="3"/>
        <v>2023</v>
      </c>
      <c r="D91" t="s">
        <v>23</v>
      </c>
      <c r="E91" t="s">
        <v>13</v>
      </c>
      <c r="F91" t="s">
        <v>33</v>
      </c>
      <c r="G91" s="14">
        <v>395.3</v>
      </c>
      <c r="H91">
        <v>7</v>
      </c>
      <c r="I91">
        <v>0.12</v>
      </c>
      <c r="J91">
        <v>-7.91</v>
      </c>
      <c r="L91" t="s">
        <v>33</v>
      </c>
      <c r="M91">
        <f>VLOOKUP(L91,$F:$G,2,FALSE)</f>
        <v>597.52</v>
      </c>
      <c r="N91">
        <f>G91*H91</f>
        <v>2767.1</v>
      </c>
    </row>
    <row r="92" spans="1:14">
      <c r="A92" s="12" t="s">
        <v>115</v>
      </c>
      <c r="B92" s="13" t="str">
        <f t="shared" si="2"/>
        <v>January</v>
      </c>
      <c r="C92" s="13">
        <f t="shared" si="3"/>
        <v>2023</v>
      </c>
      <c r="D92" t="s">
        <v>23</v>
      </c>
      <c r="E92" t="s">
        <v>30</v>
      </c>
      <c r="F92" t="s">
        <v>71</v>
      </c>
      <c r="G92" s="14">
        <v>809.5</v>
      </c>
      <c r="H92">
        <v>4</v>
      </c>
      <c r="I92">
        <v>0.06</v>
      </c>
      <c r="J92">
        <v>32.38</v>
      </c>
      <c r="L92" t="s">
        <v>71</v>
      </c>
      <c r="M92">
        <f>VLOOKUP(L92,$F:$G,2,FALSE)</f>
        <v>549.47</v>
      </c>
      <c r="N92">
        <f>G92*H92</f>
        <v>3238</v>
      </c>
    </row>
    <row r="93" spans="1:14">
      <c r="A93" s="12" t="s">
        <v>116</v>
      </c>
      <c r="B93" s="13" t="str">
        <f t="shared" si="2"/>
        <v>May</v>
      </c>
      <c r="C93" s="13">
        <f t="shared" si="3"/>
        <v>2023</v>
      </c>
      <c r="D93" t="s">
        <v>37</v>
      </c>
      <c r="E93" t="s">
        <v>17</v>
      </c>
      <c r="F93" t="s">
        <v>44</v>
      </c>
      <c r="G93" s="14">
        <v>565.86</v>
      </c>
      <c r="H93">
        <v>3</v>
      </c>
      <c r="I93">
        <v>0.03</v>
      </c>
      <c r="J93">
        <v>39.61</v>
      </c>
      <c r="L93" t="s">
        <v>44</v>
      </c>
      <c r="M93">
        <f>VLOOKUP(L93,$F:$G,2,FALSE)</f>
        <v>548.71</v>
      </c>
      <c r="N93">
        <f>G93*H93</f>
        <v>1697.58</v>
      </c>
    </row>
    <row r="94" spans="1:14">
      <c r="A94" s="12" t="s">
        <v>81</v>
      </c>
      <c r="B94" s="13" t="str">
        <f t="shared" si="2"/>
        <v>December</v>
      </c>
      <c r="C94" s="13">
        <f t="shared" si="3"/>
        <v>2023</v>
      </c>
      <c r="D94" t="s">
        <v>37</v>
      </c>
      <c r="E94" t="s">
        <v>17</v>
      </c>
      <c r="F94" t="s">
        <v>18</v>
      </c>
      <c r="G94" s="14">
        <v>457.72</v>
      </c>
      <c r="H94">
        <v>7</v>
      </c>
      <c r="I94">
        <v>0.1</v>
      </c>
      <c r="J94">
        <v>0</v>
      </c>
      <c r="L94" t="s">
        <v>18</v>
      </c>
      <c r="M94">
        <f>VLOOKUP(L94,$F:$G,2,FALSE)</f>
        <v>688.15</v>
      </c>
      <c r="N94">
        <f>G94*H94</f>
        <v>3204.04</v>
      </c>
    </row>
    <row r="95" spans="1:14">
      <c r="A95" s="12" t="s">
        <v>117</v>
      </c>
      <c r="B95" s="13" t="str">
        <f t="shared" si="2"/>
        <v>October</v>
      </c>
      <c r="C95" s="13">
        <f t="shared" si="3"/>
        <v>2023</v>
      </c>
      <c r="D95" t="s">
        <v>12</v>
      </c>
      <c r="E95" t="s">
        <v>30</v>
      </c>
      <c r="F95" t="s">
        <v>31</v>
      </c>
      <c r="G95" s="14">
        <v>807.39</v>
      </c>
      <c r="H95">
        <v>2</v>
      </c>
      <c r="I95">
        <v>0.08</v>
      </c>
      <c r="J95">
        <v>16.15</v>
      </c>
      <c r="L95" t="s">
        <v>31</v>
      </c>
      <c r="M95">
        <f>VLOOKUP(L95,$F:$G,2,FALSE)</f>
        <v>384.97</v>
      </c>
      <c r="N95">
        <f>G95*H95</f>
        <v>1614.78</v>
      </c>
    </row>
    <row r="96" spans="1:14">
      <c r="A96" s="12" t="s">
        <v>55</v>
      </c>
      <c r="B96" s="13" t="str">
        <f t="shared" si="2"/>
        <v>June</v>
      </c>
      <c r="C96" s="13">
        <f t="shared" si="3"/>
        <v>2023</v>
      </c>
      <c r="D96" t="s">
        <v>37</v>
      </c>
      <c r="E96" t="s">
        <v>30</v>
      </c>
      <c r="F96" t="s">
        <v>40</v>
      </c>
      <c r="G96" s="14">
        <v>965.45</v>
      </c>
      <c r="H96">
        <v>2</v>
      </c>
      <c r="I96">
        <v>0.11</v>
      </c>
      <c r="J96">
        <v>-9.65</v>
      </c>
      <c r="L96" t="s">
        <v>40</v>
      </c>
      <c r="M96">
        <f>VLOOKUP(L96,$F:$G,2,FALSE)</f>
        <v>116.84</v>
      </c>
      <c r="N96">
        <f>G96*H96</f>
        <v>1930.9</v>
      </c>
    </row>
    <row r="97" spans="1:14">
      <c r="A97" s="12" t="s">
        <v>118</v>
      </c>
      <c r="B97" s="13" t="str">
        <f t="shared" si="2"/>
        <v>July</v>
      </c>
      <c r="C97" s="13">
        <f t="shared" si="3"/>
        <v>2023</v>
      </c>
      <c r="D97" t="s">
        <v>23</v>
      </c>
      <c r="E97" t="s">
        <v>17</v>
      </c>
      <c r="F97" t="s">
        <v>44</v>
      </c>
      <c r="G97" s="14">
        <v>852.04</v>
      </c>
      <c r="H97">
        <v>5</v>
      </c>
      <c r="I97">
        <v>0.19</v>
      </c>
      <c r="J97">
        <v>-76.68</v>
      </c>
      <c r="L97" t="s">
        <v>44</v>
      </c>
      <c r="M97">
        <f>VLOOKUP(L97,$F:$G,2,FALSE)</f>
        <v>548.71</v>
      </c>
      <c r="N97">
        <f>G97*H97</f>
        <v>4260.2</v>
      </c>
    </row>
    <row r="98" spans="1:14">
      <c r="A98" s="12" t="s">
        <v>119</v>
      </c>
      <c r="B98" s="13" t="str">
        <f t="shared" si="2"/>
        <v>June</v>
      </c>
      <c r="C98" s="13">
        <f t="shared" si="3"/>
        <v>2023</v>
      </c>
      <c r="D98" t="s">
        <v>37</v>
      </c>
      <c r="E98" t="s">
        <v>13</v>
      </c>
      <c r="F98" t="s">
        <v>14</v>
      </c>
      <c r="G98" s="14">
        <v>431.69</v>
      </c>
      <c r="H98">
        <v>1</v>
      </c>
      <c r="I98">
        <v>0.16</v>
      </c>
      <c r="J98">
        <v>-25.9</v>
      </c>
      <c r="L98" t="s">
        <v>14</v>
      </c>
      <c r="M98">
        <f>VLOOKUP(L98,$F:$G,2,FALSE)</f>
        <v>400.62</v>
      </c>
      <c r="N98">
        <f>G98*H98</f>
        <v>431.69</v>
      </c>
    </row>
    <row r="99" spans="1:14">
      <c r="A99" s="12" t="s">
        <v>120</v>
      </c>
      <c r="B99" s="13" t="str">
        <f t="shared" si="2"/>
        <v>August</v>
      </c>
      <c r="C99" s="13">
        <f t="shared" si="3"/>
        <v>2023</v>
      </c>
      <c r="D99" t="s">
        <v>16</v>
      </c>
      <c r="E99" t="s">
        <v>30</v>
      </c>
      <c r="F99" t="s">
        <v>31</v>
      </c>
      <c r="G99" s="14">
        <v>257.16</v>
      </c>
      <c r="H99">
        <v>5</v>
      </c>
      <c r="I99">
        <v>0.25</v>
      </c>
      <c r="J99">
        <v>-38.57</v>
      </c>
      <c r="L99" t="s">
        <v>31</v>
      </c>
      <c r="M99">
        <f>VLOOKUP(L99,$F:$G,2,FALSE)</f>
        <v>384.97</v>
      </c>
      <c r="N99">
        <f>G99*H99</f>
        <v>1285.8</v>
      </c>
    </row>
    <row r="100" spans="1:14">
      <c r="A100" s="12" t="s">
        <v>121</v>
      </c>
      <c r="B100" s="13" t="str">
        <f t="shared" si="2"/>
        <v>November</v>
      </c>
      <c r="C100" s="13">
        <f t="shared" si="3"/>
        <v>2023</v>
      </c>
      <c r="D100" t="s">
        <v>16</v>
      </c>
      <c r="E100" t="s">
        <v>30</v>
      </c>
      <c r="F100" t="s">
        <v>31</v>
      </c>
      <c r="G100" s="14">
        <v>679.37</v>
      </c>
      <c r="H100">
        <v>7</v>
      </c>
      <c r="I100">
        <v>0.07</v>
      </c>
      <c r="J100">
        <v>20.38</v>
      </c>
      <c r="L100" t="s">
        <v>31</v>
      </c>
      <c r="M100">
        <f>VLOOKUP(L100,$F:$G,2,FALSE)</f>
        <v>384.97</v>
      </c>
      <c r="N100">
        <f>G100*H100</f>
        <v>4755.59</v>
      </c>
    </row>
    <row r="101" spans="1:14">
      <c r="A101" s="12" t="s">
        <v>122</v>
      </c>
      <c r="B101" s="13" t="str">
        <f t="shared" si="2"/>
        <v>November</v>
      </c>
      <c r="C101" s="13">
        <f t="shared" si="3"/>
        <v>2023</v>
      </c>
      <c r="D101" t="s">
        <v>16</v>
      </c>
      <c r="E101" t="s">
        <v>13</v>
      </c>
      <c r="F101" t="s">
        <v>21</v>
      </c>
      <c r="G101" s="14">
        <v>459.71</v>
      </c>
      <c r="H101">
        <v>8</v>
      </c>
      <c r="I101">
        <v>0.2</v>
      </c>
      <c r="J101">
        <v>-45.97</v>
      </c>
      <c r="L101" t="s">
        <v>21</v>
      </c>
      <c r="M101">
        <f>VLOOKUP(L101,$F:$G,2,FALSE)</f>
        <v>117</v>
      </c>
      <c r="N101">
        <f>G101*H101</f>
        <v>3677.68</v>
      </c>
    </row>
    <row r="102" spans="1:14">
      <c r="A102" s="12" t="s">
        <v>123</v>
      </c>
      <c r="B102" s="13" t="str">
        <f t="shared" si="2"/>
        <v>October</v>
      </c>
      <c r="C102" s="13">
        <f t="shared" si="3"/>
        <v>2023</v>
      </c>
      <c r="D102" t="s">
        <v>37</v>
      </c>
      <c r="E102" t="s">
        <v>24</v>
      </c>
      <c r="F102" t="s">
        <v>48</v>
      </c>
      <c r="G102" s="14">
        <v>445.79</v>
      </c>
      <c r="H102">
        <v>4</v>
      </c>
      <c r="I102">
        <v>0.01</v>
      </c>
      <c r="J102">
        <v>40.12</v>
      </c>
      <c r="L102" t="s">
        <v>48</v>
      </c>
      <c r="M102">
        <f>VLOOKUP(L102,$F:$G,2,FALSE)</f>
        <v>959.95</v>
      </c>
      <c r="N102">
        <f>G102*H102</f>
        <v>1783.16</v>
      </c>
    </row>
    <row r="103" spans="1:14">
      <c r="A103" s="12" t="s">
        <v>124</v>
      </c>
      <c r="B103" s="13" t="str">
        <f t="shared" si="2"/>
        <v>May</v>
      </c>
      <c r="C103" s="13">
        <f t="shared" si="3"/>
        <v>2023</v>
      </c>
      <c r="D103" t="s">
        <v>23</v>
      </c>
      <c r="E103" t="s">
        <v>13</v>
      </c>
      <c r="F103" t="s">
        <v>14</v>
      </c>
      <c r="G103" s="14">
        <v>687.71</v>
      </c>
      <c r="H103">
        <v>5</v>
      </c>
      <c r="I103">
        <v>0.14</v>
      </c>
      <c r="J103">
        <v>-27.51</v>
      </c>
      <c r="L103" t="s">
        <v>14</v>
      </c>
      <c r="M103">
        <f>VLOOKUP(L103,$F:$G,2,FALSE)</f>
        <v>400.62</v>
      </c>
      <c r="N103">
        <f>G103*H103</f>
        <v>3438.55</v>
      </c>
    </row>
    <row r="104" spans="1:14">
      <c r="A104" s="12" t="s">
        <v>125</v>
      </c>
      <c r="B104" s="13" t="str">
        <f t="shared" si="2"/>
        <v>June</v>
      </c>
      <c r="C104" s="13">
        <f t="shared" si="3"/>
        <v>2023</v>
      </c>
      <c r="D104" t="s">
        <v>12</v>
      </c>
      <c r="E104" t="s">
        <v>17</v>
      </c>
      <c r="F104" t="s">
        <v>44</v>
      </c>
      <c r="G104" s="14">
        <v>300.73</v>
      </c>
      <c r="H104">
        <v>3</v>
      </c>
      <c r="I104">
        <v>0.19</v>
      </c>
      <c r="J104">
        <v>-27.07</v>
      </c>
      <c r="L104" t="s">
        <v>44</v>
      </c>
      <c r="M104">
        <f>VLOOKUP(L104,$F:$G,2,FALSE)</f>
        <v>548.71</v>
      </c>
      <c r="N104">
        <f>G104*H104</f>
        <v>902.19</v>
      </c>
    </row>
    <row r="105" spans="1:14">
      <c r="A105" s="12" t="s">
        <v>126</v>
      </c>
      <c r="B105" s="13" t="str">
        <f t="shared" si="2"/>
        <v>January</v>
      </c>
      <c r="C105" s="13">
        <f t="shared" si="3"/>
        <v>2023</v>
      </c>
      <c r="D105" t="s">
        <v>37</v>
      </c>
      <c r="E105" t="s">
        <v>17</v>
      </c>
      <c r="F105" t="s">
        <v>44</v>
      </c>
      <c r="G105" s="14">
        <v>347.81</v>
      </c>
      <c r="H105">
        <v>8</v>
      </c>
      <c r="I105">
        <v>0.28</v>
      </c>
      <c r="J105">
        <v>-62.61</v>
      </c>
      <c r="L105" t="s">
        <v>44</v>
      </c>
      <c r="M105">
        <f>VLOOKUP(L105,$F:$G,2,FALSE)</f>
        <v>548.71</v>
      </c>
      <c r="N105">
        <f>G105*H105</f>
        <v>2782.48</v>
      </c>
    </row>
    <row r="106" spans="1:14">
      <c r="A106" s="12" t="s">
        <v>127</v>
      </c>
      <c r="B106" s="13" t="str">
        <f t="shared" si="2"/>
        <v>April</v>
      </c>
      <c r="C106" s="13">
        <f t="shared" si="3"/>
        <v>2023</v>
      </c>
      <c r="D106" t="s">
        <v>12</v>
      </c>
      <c r="E106" t="s">
        <v>13</v>
      </c>
      <c r="F106" t="s">
        <v>33</v>
      </c>
      <c r="G106" s="14">
        <v>975.38</v>
      </c>
      <c r="H106">
        <v>3</v>
      </c>
      <c r="I106">
        <v>0.11</v>
      </c>
      <c r="J106">
        <v>-9.75</v>
      </c>
      <c r="L106" t="s">
        <v>33</v>
      </c>
      <c r="M106">
        <f>VLOOKUP(L106,$F:$G,2,FALSE)</f>
        <v>597.52</v>
      </c>
      <c r="N106">
        <f>G106*H106</f>
        <v>2926.14</v>
      </c>
    </row>
    <row r="107" spans="1:14">
      <c r="A107" s="12" t="s">
        <v>128</v>
      </c>
      <c r="B107" s="13" t="str">
        <f t="shared" si="2"/>
        <v>October</v>
      </c>
      <c r="C107" s="13">
        <f t="shared" si="3"/>
        <v>2023</v>
      </c>
      <c r="D107" t="s">
        <v>12</v>
      </c>
      <c r="E107" t="s">
        <v>17</v>
      </c>
      <c r="F107" t="s">
        <v>28</v>
      </c>
      <c r="G107" s="14">
        <v>262.97</v>
      </c>
      <c r="H107">
        <v>9</v>
      </c>
      <c r="I107">
        <v>0.23</v>
      </c>
      <c r="J107">
        <v>-34.19</v>
      </c>
      <c r="L107" t="s">
        <v>28</v>
      </c>
      <c r="M107">
        <f>VLOOKUP(L107,$F:$G,2,FALSE)</f>
        <v>197.43</v>
      </c>
      <c r="N107">
        <f>G107*H107</f>
        <v>2366.73</v>
      </c>
    </row>
    <row r="108" spans="1:14">
      <c r="A108" s="12" t="s">
        <v>57</v>
      </c>
      <c r="B108" s="13" t="str">
        <f t="shared" si="2"/>
        <v>December</v>
      </c>
      <c r="C108" s="13">
        <f t="shared" si="3"/>
        <v>2023</v>
      </c>
      <c r="D108" t="s">
        <v>16</v>
      </c>
      <c r="E108" t="s">
        <v>30</v>
      </c>
      <c r="F108" t="s">
        <v>31</v>
      </c>
      <c r="G108" s="14">
        <v>126.07</v>
      </c>
      <c r="H108">
        <v>9</v>
      </c>
      <c r="I108">
        <v>0.24</v>
      </c>
      <c r="J108">
        <v>-17.65</v>
      </c>
      <c r="L108" t="s">
        <v>31</v>
      </c>
      <c r="M108">
        <f>VLOOKUP(L108,$F:$G,2,FALSE)</f>
        <v>384.97</v>
      </c>
      <c r="N108">
        <f>G108*H108</f>
        <v>1134.63</v>
      </c>
    </row>
    <row r="109" spans="1:14">
      <c r="A109" s="12" t="s">
        <v>129</v>
      </c>
      <c r="B109" s="13" t="str">
        <f t="shared" si="2"/>
        <v>February</v>
      </c>
      <c r="C109" s="13">
        <f t="shared" si="3"/>
        <v>2023</v>
      </c>
      <c r="D109" t="s">
        <v>12</v>
      </c>
      <c r="E109" t="s">
        <v>30</v>
      </c>
      <c r="F109" t="s">
        <v>73</v>
      </c>
      <c r="G109" s="14">
        <v>569.62</v>
      </c>
      <c r="H109">
        <v>2</v>
      </c>
      <c r="I109">
        <v>0.2</v>
      </c>
      <c r="J109">
        <v>-56.96</v>
      </c>
      <c r="L109" t="s">
        <v>73</v>
      </c>
      <c r="M109">
        <f>VLOOKUP(L109,$F:$G,2,FALSE)</f>
        <v>129.26</v>
      </c>
      <c r="N109">
        <f>G109*H109</f>
        <v>1139.24</v>
      </c>
    </row>
    <row r="110" spans="1:14">
      <c r="A110" s="12" t="s">
        <v>130</v>
      </c>
      <c r="B110" s="13" t="str">
        <f t="shared" si="2"/>
        <v>September</v>
      </c>
      <c r="C110" s="13">
        <f t="shared" si="3"/>
        <v>2023</v>
      </c>
      <c r="D110" t="s">
        <v>12</v>
      </c>
      <c r="E110" t="s">
        <v>30</v>
      </c>
      <c r="F110" t="s">
        <v>31</v>
      </c>
      <c r="G110" s="14">
        <v>892.49</v>
      </c>
      <c r="H110">
        <v>8</v>
      </c>
      <c r="I110">
        <v>0.12</v>
      </c>
      <c r="J110">
        <v>-17.85</v>
      </c>
      <c r="L110" t="s">
        <v>31</v>
      </c>
      <c r="M110">
        <f>VLOOKUP(L110,$F:$G,2,FALSE)</f>
        <v>384.97</v>
      </c>
      <c r="N110">
        <f>G110*H110</f>
        <v>7139.92</v>
      </c>
    </row>
    <row r="111" spans="1:14">
      <c r="A111" s="12" t="s">
        <v>131</v>
      </c>
      <c r="B111" s="13" t="str">
        <f t="shared" si="2"/>
        <v>July</v>
      </c>
      <c r="C111" s="13">
        <f t="shared" si="3"/>
        <v>2023</v>
      </c>
      <c r="D111" t="s">
        <v>23</v>
      </c>
      <c r="E111" t="s">
        <v>30</v>
      </c>
      <c r="F111" t="s">
        <v>40</v>
      </c>
      <c r="G111" s="14">
        <v>410.05</v>
      </c>
      <c r="H111">
        <v>6</v>
      </c>
      <c r="I111">
        <v>0.03</v>
      </c>
      <c r="J111">
        <v>28.7</v>
      </c>
      <c r="L111" t="s">
        <v>40</v>
      </c>
      <c r="M111">
        <f>VLOOKUP(L111,$F:$G,2,FALSE)</f>
        <v>116.84</v>
      </c>
      <c r="N111">
        <f>G111*H111</f>
        <v>2460.3</v>
      </c>
    </row>
    <row r="112" spans="1:14">
      <c r="A112" s="12" t="s">
        <v>132</v>
      </c>
      <c r="B112" s="13" t="str">
        <f t="shared" si="2"/>
        <v>April</v>
      </c>
      <c r="C112" s="13">
        <f t="shared" si="3"/>
        <v>2023</v>
      </c>
      <c r="D112" t="s">
        <v>16</v>
      </c>
      <c r="E112" t="s">
        <v>17</v>
      </c>
      <c r="F112" t="s">
        <v>18</v>
      </c>
      <c r="G112" s="14">
        <v>994.45</v>
      </c>
      <c r="H112">
        <v>5</v>
      </c>
      <c r="I112">
        <v>0.16</v>
      </c>
      <c r="J112">
        <v>-59.67</v>
      </c>
      <c r="L112" t="s">
        <v>18</v>
      </c>
      <c r="M112">
        <f>VLOOKUP(L112,$F:$G,2,FALSE)</f>
        <v>688.15</v>
      </c>
      <c r="N112">
        <f>G112*H112</f>
        <v>4972.25</v>
      </c>
    </row>
    <row r="113" spans="1:14">
      <c r="A113" s="12" t="s">
        <v>126</v>
      </c>
      <c r="B113" s="13" t="str">
        <f t="shared" si="2"/>
        <v>January</v>
      </c>
      <c r="C113" s="13">
        <f t="shared" si="3"/>
        <v>2023</v>
      </c>
      <c r="D113" t="s">
        <v>37</v>
      </c>
      <c r="E113" t="s">
        <v>13</v>
      </c>
      <c r="F113" t="s">
        <v>59</v>
      </c>
      <c r="G113" s="14">
        <v>186.32</v>
      </c>
      <c r="H113">
        <v>9</v>
      </c>
      <c r="I113">
        <v>0.27</v>
      </c>
      <c r="J113">
        <v>-31.67</v>
      </c>
      <c r="L113" t="s">
        <v>59</v>
      </c>
      <c r="M113">
        <f>VLOOKUP(L113,$F:$G,2,FALSE)</f>
        <v>563.5</v>
      </c>
      <c r="N113">
        <f>G113*H113</f>
        <v>1676.88</v>
      </c>
    </row>
    <row r="114" spans="1:14">
      <c r="A114" s="12" t="s">
        <v>104</v>
      </c>
      <c r="B114" s="13" t="str">
        <f t="shared" si="2"/>
        <v>July</v>
      </c>
      <c r="C114" s="13">
        <f t="shared" si="3"/>
        <v>2023</v>
      </c>
      <c r="D114" t="s">
        <v>37</v>
      </c>
      <c r="E114" t="s">
        <v>24</v>
      </c>
      <c r="F114" t="s">
        <v>48</v>
      </c>
      <c r="G114" s="14">
        <v>547.33</v>
      </c>
      <c r="H114">
        <v>1</v>
      </c>
      <c r="I114">
        <v>0.11</v>
      </c>
      <c r="J114">
        <v>-5.47</v>
      </c>
      <c r="L114" t="s">
        <v>48</v>
      </c>
      <c r="M114">
        <f>VLOOKUP(L114,$F:$G,2,FALSE)</f>
        <v>959.95</v>
      </c>
      <c r="N114">
        <f>G114*H114</f>
        <v>547.33</v>
      </c>
    </row>
    <row r="115" spans="1:14">
      <c r="A115" s="12" t="s">
        <v>133</v>
      </c>
      <c r="B115" s="13" t="str">
        <f t="shared" si="2"/>
        <v>January</v>
      </c>
      <c r="C115" s="13">
        <f t="shared" si="3"/>
        <v>2023</v>
      </c>
      <c r="D115" t="s">
        <v>12</v>
      </c>
      <c r="E115" t="s">
        <v>13</v>
      </c>
      <c r="F115" t="s">
        <v>33</v>
      </c>
      <c r="G115" s="14">
        <v>762.66</v>
      </c>
      <c r="H115">
        <v>10</v>
      </c>
      <c r="I115">
        <v>0.08</v>
      </c>
      <c r="J115">
        <v>15.25</v>
      </c>
      <c r="L115" t="s">
        <v>33</v>
      </c>
      <c r="M115">
        <f>VLOOKUP(L115,$F:$G,2,FALSE)</f>
        <v>597.52</v>
      </c>
      <c r="N115">
        <f>G115*H115</f>
        <v>7626.6</v>
      </c>
    </row>
    <row r="116" spans="1:14">
      <c r="A116" s="12" t="s">
        <v>134</v>
      </c>
      <c r="B116" s="13" t="str">
        <f t="shared" si="2"/>
        <v>May</v>
      </c>
      <c r="C116" s="13">
        <f t="shared" si="3"/>
        <v>2023</v>
      </c>
      <c r="D116" t="s">
        <v>16</v>
      </c>
      <c r="E116" t="s">
        <v>30</v>
      </c>
      <c r="F116" t="s">
        <v>71</v>
      </c>
      <c r="G116" s="14">
        <v>214.42</v>
      </c>
      <c r="H116">
        <v>9</v>
      </c>
      <c r="I116">
        <v>0.04</v>
      </c>
      <c r="J116">
        <v>12.87</v>
      </c>
      <c r="L116" t="s">
        <v>71</v>
      </c>
      <c r="M116">
        <f>VLOOKUP(L116,$F:$G,2,FALSE)</f>
        <v>549.47</v>
      </c>
      <c r="N116">
        <f>G116*H116</f>
        <v>1929.78</v>
      </c>
    </row>
    <row r="117" spans="1:14">
      <c r="A117" s="12" t="s">
        <v>135</v>
      </c>
      <c r="B117" s="13" t="str">
        <f t="shared" si="2"/>
        <v>August</v>
      </c>
      <c r="C117" s="13">
        <f t="shared" si="3"/>
        <v>2023</v>
      </c>
      <c r="D117" t="s">
        <v>16</v>
      </c>
      <c r="E117" t="s">
        <v>13</v>
      </c>
      <c r="F117" t="s">
        <v>59</v>
      </c>
      <c r="G117" s="14">
        <v>920.59</v>
      </c>
      <c r="H117">
        <v>10</v>
      </c>
      <c r="I117">
        <v>0.23</v>
      </c>
      <c r="J117">
        <v>-119.68</v>
      </c>
      <c r="L117" t="s">
        <v>59</v>
      </c>
      <c r="M117">
        <f>VLOOKUP(L117,$F:$G,2,FALSE)</f>
        <v>563.5</v>
      </c>
      <c r="N117">
        <f>G117*H117</f>
        <v>9205.9</v>
      </c>
    </row>
    <row r="118" spans="1:14">
      <c r="A118" s="12" t="s">
        <v>136</v>
      </c>
      <c r="B118" s="13" t="str">
        <f t="shared" si="2"/>
        <v>July</v>
      </c>
      <c r="C118" s="13">
        <f t="shared" si="3"/>
        <v>2023</v>
      </c>
      <c r="D118" t="s">
        <v>16</v>
      </c>
      <c r="E118" t="s">
        <v>17</v>
      </c>
      <c r="F118" t="s">
        <v>18</v>
      </c>
      <c r="G118" s="14">
        <v>265.82</v>
      </c>
      <c r="H118">
        <v>2</v>
      </c>
      <c r="I118">
        <v>0.14</v>
      </c>
      <c r="J118">
        <v>-10.63</v>
      </c>
      <c r="L118" t="s">
        <v>18</v>
      </c>
      <c r="M118">
        <f>VLOOKUP(L118,$F:$G,2,FALSE)</f>
        <v>688.15</v>
      </c>
      <c r="N118">
        <f>G118*H118</f>
        <v>531.64</v>
      </c>
    </row>
    <row r="119" spans="1:14">
      <c r="A119" s="12" t="s">
        <v>114</v>
      </c>
      <c r="B119" s="13" t="str">
        <f t="shared" si="2"/>
        <v>April</v>
      </c>
      <c r="C119" s="13">
        <f t="shared" si="3"/>
        <v>2023</v>
      </c>
      <c r="D119" t="s">
        <v>16</v>
      </c>
      <c r="E119" t="s">
        <v>24</v>
      </c>
      <c r="F119" t="s">
        <v>25</v>
      </c>
      <c r="G119" s="14">
        <v>174.3</v>
      </c>
      <c r="H119">
        <v>8</v>
      </c>
      <c r="I119">
        <v>0.04</v>
      </c>
      <c r="J119">
        <v>10.46</v>
      </c>
      <c r="L119" t="s">
        <v>25</v>
      </c>
      <c r="M119">
        <f>VLOOKUP(L119,$F:$G,2,FALSE)</f>
        <v>376.26</v>
      </c>
      <c r="N119">
        <f>G119*H119</f>
        <v>1394.4</v>
      </c>
    </row>
    <row r="120" spans="1:14">
      <c r="A120" s="12" t="s">
        <v>137</v>
      </c>
      <c r="B120" s="13" t="str">
        <f t="shared" si="2"/>
        <v>August</v>
      </c>
      <c r="C120" s="13">
        <f t="shared" si="3"/>
        <v>2023</v>
      </c>
      <c r="D120" t="s">
        <v>16</v>
      </c>
      <c r="E120" t="s">
        <v>30</v>
      </c>
      <c r="F120" t="s">
        <v>71</v>
      </c>
      <c r="G120" s="14">
        <v>655.71</v>
      </c>
      <c r="H120">
        <v>4</v>
      </c>
      <c r="I120">
        <v>0.09</v>
      </c>
      <c r="J120">
        <v>6.56</v>
      </c>
      <c r="L120" t="s">
        <v>71</v>
      </c>
      <c r="M120">
        <f>VLOOKUP(L120,$F:$G,2,FALSE)</f>
        <v>549.47</v>
      </c>
      <c r="N120">
        <f>G120*H120</f>
        <v>2622.84</v>
      </c>
    </row>
    <row r="121" spans="1:14">
      <c r="A121" s="12" t="s">
        <v>138</v>
      </c>
      <c r="B121" s="13" t="str">
        <f t="shared" si="2"/>
        <v>December</v>
      </c>
      <c r="C121" s="13">
        <f t="shared" si="3"/>
        <v>2023</v>
      </c>
      <c r="D121" t="s">
        <v>12</v>
      </c>
      <c r="E121" t="s">
        <v>17</v>
      </c>
      <c r="F121" t="s">
        <v>35</v>
      </c>
      <c r="G121" s="14">
        <v>279.95</v>
      </c>
      <c r="H121">
        <v>9</v>
      </c>
      <c r="I121">
        <v>0.23</v>
      </c>
      <c r="J121">
        <v>-36.39</v>
      </c>
      <c r="L121" t="s">
        <v>35</v>
      </c>
      <c r="M121">
        <f>VLOOKUP(L121,$F:$G,2,FALSE)</f>
        <v>258.25</v>
      </c>
      <c r="N121">
        <f>G121*H121</f>
        <v>2519.55</v>
      </c>
    </row>
    <row r="122" spans="1:14">
      <c r="A122" s="12" t="s">
        <v>139</v>
      </c>
      <c r="B122" s="13" t="str">
        <f t="shared" si="2"/>
        <v>May</v>
      </c>
      <c r="C122" s="13">
        <f t="shared" si="3"/>
        <v>2023</v>
      </c>
      <c r="D122" t="s">
        <v>23</v>
      </c>
      <c r="E122" t="s">
        <v>24</v>
      </c>
      <c r="F122" t="s">
        <v>42</v>
      </c>
      <c r="G122" s="14">
        <v>323.53</v>
      </c>
      <c r="H122">
        <v>1</v>
      </c>
      <c r="I122">
        <v>0.09</v>
      </c>
      <c r="J122">
        <v>3.24</v>
      </c>
      <c r="L122" t="s">
        <v>42</v>
      </c>
      <c r="M122">
        <f>VLOOKUP(L122,$F:$G,2,FALSE)</f>
        <v>397.87</v>
      </c>
      <c r="N122">
        <f>G122*H122</f>
        <v>323.53</v>
      </c>
    </row>
    <row r="123" spans="1:14">
      <c r="A123" s="12" t="s">
        <v>140</v>
      </c>
      <c r="B123" s="13" t="str">
        <f t="shared" si="2"/>
        <v>February</v>
      </c>
      <c r="C123" s="13">
        <f t="shared" si="3"/>
        <v>2023</v>
      </c>
      <c r="D123" t="s">
        <v>37</v>
      </c>
      <c r="E123" t="s">
        <v>13</v>
      </c>
      <c r="F123" t="s">
        <v>14</v>
      </c>
      <c r="G123" s="14">
        <v>867.65</v>
      </c>
      <c r="H123">
        <v>7</v>
      </c>
      <c r="I123">
        <v>0.16</v>
      </c>
      <c r="J123">
        <v>-52.06</v>
      </c>
      <c r="L123" t="s">
        <v>14</v>
      </c>
      <c r="M123">
        <f>VLOOKUP(L123,$F:$G,2,FALSE)</f>
        <v>400.62</v>
      </c>
      <c r="N123">
        <f>G123*H123</f>
        <v>6073.55</v>
      </c>
    </row>
    <row r="124" spans="1:14">
      <c r="A124" s="12" t="s">
        <v>47</v>
      </c>
      <c r="B124" s="13" t="str">
        <f t="shared" si="2"/>
        <v>May</v>
      </c>
      <c r="C124" s="13">
        <f t="shared" si="3"/>
        <v>2023</v>
      </c>
      <c r="D124" t="s">
        <v>16</v>
      </c>
      <c r="E124" t="s">
        <v>24</v>
      </c>
      <c r="F124" t="s">
        <v>25</v>
      </c>
      <c r="G124" s="14">
        <v>799.91</v>
      </c>
      <c r="H124">
        <v>3</v>
      </c>
      <c r="I124">
        <v>0.06</v>
      </c>
      <c r="J124">
        <v>32</v>
      </c>
      <c r="L124" t="s">
        <v>25</v>
      </c>
      <c r="M124">
        <f>VLOOKUP(L124,$F:$G,2,FALSE)</f>
        <v>376.26</v>
      </c>
      <c r="N124">
        <f>G124*H124</f>
        <v>2399.73</v>
      </c>
    </row>
    <row r="125" spans="1:14">
      <c r="A125" s="12" t="s">
        <v>141</v>
      </c>
      <c r="B125" s="13" t="str">
        <f t="shared" si="2"/>
        <v>February</v>
      </c>
      <c r="C125" s="13">
        <f t="shared" si="3"/>
        <v>2023</v>
      </c>
      <c r="D125" t="s">
        <v>23</v>
      </c>
      <c r="E125" t="s">
        <v>17</v>
      </c>
      <c r="F125" t="s">
        <v>35</v>
      </c>
      <c r="G125" s="14">
        <v>608.99</v>
      </c>
      <c r="H125">
        <v>4</v>
      </c>
      <c r="I125">
        <v>0.09</v>
      </c>
      <c r="J125">
        <v>6.09</v>
      </c>
      <c r="L125" t="s">
        <v>35</v>
      </c>
      <c r="M125">
        <f>VLOOKUP(L125,$F:$G,2,FALSE)</f>
        <v>258.25</v>
      </c>
      <c r="N125">
        <f>G125*H125</f>
        <v>2435.96</v>
      </c>
    </row>
    <row r="126" spans="1:14">
      <c r="A126" s="12" t="s">
        <v>52</v>
      </c>
      <c r="B126" s="13" t="str">
        <f t="shared" si="2"/>
        <v>March</v>
      </c>
      <c r="C126" s="13">
        <f t="shared" si="3"/>
        <v>2023</v>
      </c>
      <c r="D126" t="s">
        <v>23</v>
      </c>
      <c r="E126" t="s">
        <v>13</v>
      </c>
      <c r="F126" t="s">
        <v>14</v>
      </c>
      <c r="G126" s="14">
        <v>429.41</v>
      </c>
      <c r="H126">
        <v>8</v>
      </c>
      <c r="I126">
        <v>0.02</v>
      </c>
      <c r="J126">
        <v>34.35</v>
      </c>
      <c r="L126" t="s">
        <v>14</v>
      </c>
      <c r="M126">
        <f>VLOOKUP(L126,$F:$G,2,FALSE)</f>
        <v>400.62</v>
      </c>
      <c r="N126">
        <f>G126*H126</f>
        <v>3435.28</v>
      </c>
    </row>
    <row r="127" spans="1:14">
      <c r="A127" s="12" t="s">
        <v>142</v>
      </c>
      <c r="B127" s="13" t="str">
        <f t="shared" si="2"/>
        <v>November</v>
      </c>
      <c r="C127" s="13">
        <f t="shared" si="3"/>
        <v>2023</v>
      </c>
      <c r="D127" t="s">
        <v>23</v>
      </c>
      <c r="E127" t="s">
        <v>24</v>
      </c>
      <c r="F127" t="s">
        <v>48</v>
      </c>
      <c r="G127" s="14">
        <v>924.03</v>
      </c>
      <c r="H127">
        <v>1</v>
      </c>
      <c r="I127">
        <v>0.22</v>
      </c>
      <c r="J127">
        <v>-110.88</v>
      </c>
      <c r="L127" t="s">
        <v>48</v>
      </c>
      <c r="M127">
        <f>VLOOKUP(L127,$F:$G,2,FALSE)</f>
        <v>959.95</v>
      </c>
      <c r="N127">
        <f>G127*H127</f>
        <v>924.03</v>
      </c>
    </row>
    <row r="128" spans="1:14">
      <c r="A128" s="12" t="s">
        <v>49</v>
      </c>
      <c r="B128" s="13" t="str">
        <f t="shared" si="2"/>
        <v>April</v>
      </c>
      <c r="C128" s="13">
        <f t="shared" si="3"/>
        <v>2023</v>
      </c>
      <c r="D128" t="s">
        <v>16</v>
      </c>
      <c r="E128" t="s">
        <v>24</v>
      </c>
      <c r="F128" t="s">
        <v>42</v>
      </c>
      <c r="G128" s="14">
        <v>796.38</v>
      </c>
      <c r="H128">
        <v>8</v>
      </c>
      <c r="I128">
        <v>0.13</v>
      </c>
      <c r="J128">
        <v>-23.89</v>
      </c>
      <c r="L128" t="s">
        <v>42</v>
      </c>
      <c r="M128">
        <f>VLOOKUP(L128,$F:$G,2,FALSE)</f>
        <v>397.87</v>
      </c>
      <c r="N128">
        <f>G128*H128</f>
        <v>6371.04</v>
      </c>
    </row>
    <row r="129" spans="1:14">
      <c r="A129" s="12" t="s">
        <v>143</v>
      </c>
      <c r="B129" s="13" t="str">
        <f t="shared" si="2"/>
        <v>November</v>
      </c>
      <c r="C129" s="13">
        <f t="shared" si="3"/>
        <v>2023</v>
      </c>
      <c r="D129" t="s">
        <v>37</v>
      </c>
      <c r="E129" t="s">
        <v>17</v>
      </c>
      <c r="F129" t="s">
        <v>35</v>
      </c>
      <c r="G129" s="14">
        <v>206.85</v>
      </c>
      <c r="H129">
        <v>9</v>
      </c>
      <c r="I129">
        <v>0.04</v>
      </c>
      <c r="J129">
        <v>12.41</v>
      </c>
      <c r="L129" t="s">
        <v>35</v>
      </c>
      <c r="M129">
        <f>VLOOKUP(L129,$F:$G,2,FALSE)</f>
        <v>258.25</v>
      </c>
      <c r="N129">
        <f>G129*H129</f>
        <v>1861.65</v>
      </c>
    </row>
    <row r="130" spans="1:14">
      <c r="A130" s="12" t="s">
        <v>62</v>
      </c>
      <c r="B130" s="13" t="str">
        <f t="shared" ref="B130:B193" si="4">TEXT(A130,"mmmm")</f>
        <v>August</v>
      </c>
      <c r="C130" s="13">
        <f t="shared" ref="C130:C193" si="5">YEAR(A130)</f>
        <v>2023</v>
      </c>
      <c r="D130" t="s">
        <v>12</v>
      </c>
      <c r="E130" t="s">
        <v>30</v>
      </c>
      <c r="F130" t="s">
        <v>31</v>
      </c>
      <c r="G130" s="14">
        <v>391.67</v>
      </c>
      <c r="H130">
        <v>2</v>
      </c>
      <c r="I130">
        <v>0.22</v>
      </c>
      <c r="J130">
        <v>-47</v>
      </c>
      <c r="L130" t="s">
        <v>31</v>
      </c>
      <c r="M130">
        <f>VLOOKUP(L130,$F:$G,2,FALSE)</f>
        <v>384.97</v>
      </c>
      <c r="N130">
        <f>G130*H130</f>
        <v>783.34</v>
      </c>
    </row>
    <row r="131" spans="1:14">
      <c r="A131" s="12" t="s">
        <v>144</v>
      </c>
      <c r="B131" s="13" t="str">
        <f t="shared" si="4"/>
        <v>December</v>
      </c>
      <c r="C131" s="13">
        <f t="shared" si="5"/>
        <v>2023</v>
      </c>
      <c r="D131" t="s">
        <v>16</v>
      </c>
      <c r="E131" t="s">
        <v>24</v>
      </c>
      <c r="F131" t="s">
        <v>42</v>
      </c>
      <c r="G131" s="14">
        <v>500.4</v>
      </c>
      <c r="H131">
        <v>9</v>
      </c>
      <c r="I131">
        <v>0.08</v>
      </c>
      <c r="J131">
        <v>10.01</v>
      </c>
      <c r="L131" t="s">
        <v>42</v>
      </c>
      <c r="M131">
        <f>VLOOKUP(L131,$F:$G,2,FALSE)</f>
        <v>397.87</v>
      </c>
      <c r="N131">
        <f>G131*H131</f>
        <v>4503.6</v>
      </c>
    </row>
    <row r="132" spans="1:14">
      <c r="A132" s="12" t="s">
        <v>145</v>
      </c>
      <c r="B132" s="13" t="str">
        <f t="shared" si="4"/>
        <v>November</v>
      </c>
      <c r="C132" s="13">
        <f t="shared" si="5"/>
        <v>2023</v>
      </c>
      <c r="D132" t="s">
        <v>23</v>
      </c>
      <c r="E132" t="s">
        <v>13</v>
      </c>
      <c r="F132" t="s">
        <v>21</v>
      </c>
      <c r="G132" s="14">
        <v>224.94</v>
      </c>
      <c r="H132">
        <v>10</v>
      </c>
      <c r="I132">
        <v>0.2</v>
      </c>
      <c r="J132">
        <v>-22.49</v>
      </c>
      <c r="L132" t="s">
        <v>21</v>
      </c>
      <c r="M132">
        <f>VLOOKUP(L132,$F:$G,2,FALSE)</f>
        <v>117</v>
      </c>
      <c r="N132">
        <f>G132*H132</f>
        <v>2249.4</v>
      </c>
    </row>
    <row r="133" spans="1:14">
      <c r="A133" s="12" t="s">
        <v>146</v>
      </c>
      <c r="B133" s="13" t="str">
        <f t="shared" si="4"/>
        <v>April</v>
      </c>
      <c r="C133" s="13">
        <f t="shared" si="5"/>
        <v>2023</v>
      </c>
      <c r="D133" t="s">
        <v>16</v>
      </c>
      <c r="E133" t="s">
        <v>17</v>
      </c>
      <c r="F133" t="s">
        <v>28</v>
      </c>
      <c r="G133" s="14">
        <v>578.42</v>
      </c>
      <c r="H133">
        <v>10</v>
      </c>
      <c r="I133">
        <v>0.24</v>
      </c>
      <c r="J133">
        <v>-80.98</v>
      </c>
      <c r="L133" t="s">
        <v>28</v>
      </c>
      <c r="M133">
        <f>VLOOKUP(L133,$F:$G,2,FALSE)</f>
        <v>197.43</v>
      </c>
      <c r="N133">
        <f>G133*H133</f>
        <v>5784.2</v>
      </c>
    </row>
    <row r="134" spans="1:14">
      <c r="A134" s="12" t="s">
        <v>129</v>
      </c>
      <c r="B134" s="13" t="str">
        <f t="shared" si="4"/>
        <v>February</v>
      </c>
      <c r="C134" s="13">
        <f t="shared" si="5"/>
        <v>2023</v>
      </c>
      <c r="D134" t="s">
        <v>23</v>
      </c>
      <c r="E134" t="s">
        <v>17</v>
      </c>
      <c r="F134" t="s">
        <v>35</v>
      </c>
      <c r="G134" s="14">
        <v>458.59</v>
      </c>
      <c r="H134">
        <v>1</v>
      </c>
      <c r="I134">
        <v>0.13</v>
      </c>
      <c r="J134">
        <v>-13.76</v>
      </c>
      <c r="L134" t="s">
        <v>35</v>
      </c>
      <c r="M134">
        <f>VLOOKUP(L134,$F:$G,2,FALSE)</f>
        <v>258.25</v>
      </c>
      <c r="N134">
        <f>G134*H134</f>
        <v>458.59</v>
      </c>
    </row>
    <row r="135" spans="1:14">
      <c r="A135" s="12" t="s">
        <v>80</v>
      </c>
      <c r="B135" s="13" t="str">
        <f t="shared" si="4"/>
        <v>August</v>
      </c>
      <c r="C135" s="13">
        <f t="shared" si="5"/>
        <v>2023</v>
      </c>
      <c r="D135" t="s">
        <v>16</v>
      </c>
      <c r="E135" t="s">
        <v>30</v>
      </c>
      <c r="F135" t="s">
        <v>31</v>
      </c>
      <c r="G135" s="14">
        <v>775.07</v>
      </c>
      <c r="H135">
        <v>3</v>
      </c>
      <c r="I135">
        <v>0.14</v>
      </c>
      <c r="J135">
        <v>-31</v>
      </c>
      <c r="L135" t="s">
        <v>31</v>
      </c>
      <c r="M135">
        <f>VLOOKUP(L135,$F:$G,2,FALSE)</f>
        <v>384.97</v>
      </c>
      <c r="N135">
        <f>G135*H135</f>
        <v>2325.21</v>
      </c>
    </row>
    <row r="136" spans="1:14">
      <c r="A136" s="12" t="s">
        <v>147</v>
      </c>
      <c r="B136" s="13" t="str">
        <f t="shared" si="4"/>
        <v>December</v>
      </c>
      <c r="C136" s="13">
        <f t="shared" si="5"/>
        <v>2023</v>
      </c>
      <c r="D136" t="s">
        <v>16</v>
      </c>
      <c r="E136" t="s">
        <v>30</v>
      </c>
      <c r="F136" t="s">
        <v>31</v>
      </c>
      <c r="G136" s="14">
        <v>200.78</v>
      </c>
      <c r="H136">
        <v>2</v>
      </c>
      <c r="I136">
        <v>0.16</v>
      </c>
      <c r="J136">
        <v>-12.05</v>
      </c>
      <c r="L136" t="s">
        <v>31</v>
      </c>
      <c r="M136">
        <f>VLOOKUP(L136,$F:$G,2,FALSE)</f>
        <v>384.97</v>
      </c>
      <c r="N136">
        <f>G136*H136</f>
        <v>401.56</v>
      </c>
    </row>
    <row r="137" spans="1:14">
      <c r="A137" s="12" t="s">
        <v>148</v>
      </c>
      <c r="B137" s="13" t="str">
        <f t="shared" si="4"/>
        <v>October</v>
      </c>
      <c r="C137" s="13">
        <f t="shared" si="5"/>
        <v>2023</v>
      </c>
      <c r="D137" t="s">
        <v>16</v>
      </c>
      <c r="E137" t="s">
        <v>13</v>
      </c>
      <c r="F137" t="s">
        <v>21</v>
      </c>
      <c r="G137" s="14">
        <v>520.84</v>
      </c>
      <c r="H137">
        <v>8</v>
      </c>
      <c r="I137">
        <v>0.21</v>
      </c>
      <c r="J137">
        <v>-57.29</v>
      </c>
      <c r="L137" t="s">
        <v>21</v>
      </c>
      <c r="M137">
        <f>VLOOKUP(L137,$F:$G,2,FALSE)</f>
        <v>117</v>
      </c>
      <c r="N137">
        <f>G137*H137</f>
        <v>4166.72</v>
      </c>
    </row>
    <row r="138" spans="1:14">
      <c r="A138" s="12" t="s">
        <v>113</v>
      </c>
      <c r="B138" s="13" t="str">
        <f t="shared" si="4"/>
        <v>June</v>
      </c>
      <c r="C138" s="13">
        <f t="shared" si="5"/>
        <v>2023</v>
      </c>
      <c r="D138" t="s">
        <v>16</v>
      </c>
      <c r="E138" t="s">
        <v>30</v>
      </c>
      <c r="F138" t="s">
        <v>71</v>
      </c>
      <c r="G138" s="14">
        <v>572.15</v>
      </c>
      <c r="H138">
        <v>2</v>
      </c>
      <c r="I138">
        <v>0.03</v>
      </c>
      <c r="J138">
        <v>40.05</v>
      </c>
      <c r="L138" t="s">
        <v>71</v>
      </c>
      <c r="M138">
        <f>VLOOKUP(L138,$F:$G,2,FALSE)</f>
        <v>549.47</v>
      </c>
      <c r="N138">
        <f>G138*H138</f>
        <v>1144.3</v>
      </c>
    </row>
    <row r="139" spans="1:14">
      <c r="A139" s="12" t="s">
        <v>149</v>
      </c>
      <c r="B139" s="13" t="str">
        <f t="shared" si="4"/>
        <v>April</v>
      </c>
      <c r="C139" s="13">
        <f t="shared" si="5"/>
        <v>2023</v>
      </c>
      <c r="D139" t="s">
        <v>23</v>
      </c>
      <c r="E139" t="s">
        <v>17</v>
      </c>
      <c r="F139" t="s">
        <v>35</v>
      </c>
      <c r="G139" s="14">
        <v>653.28</v>
      </c>
      <c r="H139">
        <v>10</v>
      </c>
      <c r="I139">
        <v>0.14</v>
      </c>
      <c r="J139">
        <v>-26.13</v>
      </c>
      <c r="L139" t="s">
        <v>35</v>
      </c>
      <c r="M139">
        <f>VLOOKUP(L139,$F:$G,2,FALSE)</f>
        <v>258.25</v>
      </c>
      <c r="N139">
        <f>G139*H139</f>
        <v>6532.8</v>
      </c>
    </row>
    <row r="140" spans="1:14">
      <c r="A140" s="12" t="s">
        <v>150</v>
      </c>
      <c r="B140" s="13" t="str">
        <f t="shared" si="4"/>
        <v>October</v>
      </c>
      <c r="C140" s="13">
        <f t="shared" si="5"/>
        <v>2023</v>
      </c>
      <c r="D140" t="s">
        <v>12</v>
      </c>
      <c r="E140" t="s">
        <v>30</v>
      </c>
      <c r="F140" t="s">
        <v>71</v>
      </c>
      <c r="G140" s="14">
        <v>77.01</v>
      </c>
      <c r="H140">
        <v>9</v>
      </c>
      <c r="I140">
        <v>0.21</v>
      </c>
      <c r="J140">
        <v>-8.47</v>
      </c>
      <c r="L140" t="s">
        <v>71</v>
      </c>
      <c r="M140">
        <f>VLOOKUP(L140,$F:$G,2,FALSE)</f>
        <v>549.47</v>
      </c>
      <c r="N140">
        <f>G140*H140</f>
        <v>693.09</v>
      </c>
    </row>
    <row r="141" spans="1:14">
      <c r="A141" s="12" t="s">
        <v>102</v>
      </c>
      <c r="B141" s="13" t="str">
        <f t="shared" si="4"/>
        <v>March</v>
      </c>
      <c r="C141" s="13">
        <f t="shared" si="5"/>
        <v>2023</v>
      </c>
      <c r="D141" t="s">
        <v>23</v>
      </c>
      <c r="E141" t="s">
        <v>24</v>
      </c>
      <c r="F141" t="s">
        <v>42</v>
      </c>
      <c r="G141" s="14">
        <v>349.03</v>
      </c>
      <c r="H141">
        <v>8</v>
      </c>
      <c r="I141">
        <v>0.27</v>
      </c>
      <c r="J141">
        <v>-59.34</v>
      </c>
      <c r="L141" t="s">
        <v>42</v>
      </c>
      <c r="M141">
        <f>VLOOKUP(L141,$F:$G,2,FALSE)</f>
        <v>397.87</v>
      </c>
      <c r="N141">
        <f>G141*H141</f>
        <v>2792.24</v>
      </c>
    </row>
    <row r="142" spans="1:14">
      <c r="A142" s="12" t="s">
        <v>151</v>
      </c>
      <c r="B142" s="13" t="str">
        <f t="shared" si="4"/>
        <v>January</v>
      </c>
      <c r="C142" s="13">
        <f t="shared" si="5"/>
        <v>2023</v>
      </c>
      <c r="D142" t="s">
        <v>16</v>
      </c>
      <c r="E142" t="s">
        <v>30</v>
      </c>
      <c r="F142" t="s">
        <v>71</v>
      </c>
      <c r="G142" s="14">
        <v>299.17</v>
      </c>
      <c r="H142">
        <v>6</v>
      </c>
      <c r="I142">
        <v>0.22</v>
      </c>
      <c r="J142">
        <v>-35.9</v>
      </c>
      <c r="L142" t="s">
        <v>71</v>
      </c>
      <c r="M142">
        <f>VLOOKUP(L142,$F:$G,2,FALSE)</f>
        <v>549.47</v>
      </c>
      <c r="N142">
        <f>G142*H142</f>
        <v>1795.02</v>
      </c>
    </row>
    <row r="143" spans="1:14">
      <c r="A143" s="12" t="s">
        <v>152</v>
      </c>
      <c r="B143" s="13" t="str">
        <f t="shared" si="4"/>
        <v>March</v>
      </c>
      <c r="C143" s="13">
        <f t="shared" si="5"/>
        <v>2023</v>
      </c>
      <c r="D143" t="s">
        <v>37</v>
      </c>
      <c r="E143" t="s">
        <v>30</v>
      </c>
      <c r="F143" t="s">
        <v>71</v>
      </c>
      <c r="G143" s="14">
        <v>116.04</v>
      </c>
      <c r="H143">
        <v>9</v>
      </c>
      <c r="I143">
        <v>0.09</v>
      </c>
      <c r="J143">
        <v>1.16</v>
      </c>
      <c r="L143" t="s">
        <v>71</v>
      </c>
      <c r="M143">
        <f>VLOOKUP(L143,$F:$G,2,FALSE)</f>
        <v>549.47</v>
      </c>
      <c r="N143">
        <f>G143*H143</f>
        <v>1044.36</v>
      </c>
    </row>
    <row r="144" spans="1:14">
      <c r="A144" s="12" t="s">
        <v>153</v>
      </c>
      <c r="B144" s="13" t="str">
        <f t="shared" si="4"/>
        <v>July</v>
      </c>
      <c r="C144" s="13">
        <f t="shared" si="5"/>
        <v>2023</v>
      </c>
      <c r="D144" t="s">
        <v>23</v>
      </c>
      <c r="E144" t="s">
        <v>17</v>
      </c>
      <c r="F144" t="s">
        <v>18</v>
      </c>
      <c r="G144" s="14">
        <v>138.62</v>
      </c>
      <c r="H144">
        <v>9</v>
      </c>
      <c r="I144">
        <v>0.03</v>
      </c>
      <c r="J144">
        <v>9.7</v>
      </c>
      <c r="L144" t="s">
        <v>18</v>
      </c>
      <c r="M144">
        <f>VLOOKUP(L144,$F:$G,2,FALSE)</f>
        <v>688.15</v>
      </c>
      <c r="N144">
        <f>G144*H144</f>
        <v>1247.58</v>
      </c>
    </row>
    <row r="145" spans="1:14">
      <c r="A145" s="12" t="s">
        <v>154</v>
      </c>
      <c r="B145" s="13" t="str">
        <f t="shared" si="4"/>
        <v>August</v>
      </c>
      <c r="C145" s="13">
        <f t="shared" si="5"/>
        <v>2023</v>
      </c>
      <c r="D145" t="s">
        <v>37</v>
      </c>
      <c r="E145" t="s">
        <v>13</v>
      </c>
      <c r="F145" t="s">
        <v>33</v>
      </c>
      <c r="G145" s="14">
        <v>373.61</v>
      </c>
      <c r="H145">
        <v>8</v>
      </c>
      <c r="I145">
        <v>0.21</v>
      </c>
      <c r="J145">
        <v>-41.1</v>
      </c>
      <c r="L145" t="s">
        <v>33</v>
      </c>
      <c r="M145">
        <f>VLOOKUP(L145,$F:$G,2,FALSE)</f>
        <v>597.52</v>
      </c>
      <c r="N145">
        <f>G145*H145</f>
        <v>2988.88</v>
      </c>
    </row>
    <row r="146" spans="1:14">
      <c r="A146" s="12" t="s">
        <v>152</v>
      </c>
      <c r="B146" s="13" t="str">
        <f t="shared" si="4"/>
        <v>March</v>
      </c>
      <c r="C146" s="13">
        <f t="shared" si="5"/>
        <v>2023</v>
      </c>
      <c r="D146" t="s">
        <v>37</v>
      </c>
      <c r="E146" t="s">
        <v>13</v>
      </c>
      <c r="F146" t="s">
        <v>14</v>
      </c>
      <c r="G146" s="14">
        <v>761.23</v>
      </c>
      <c r="H146">
        <v>5</v>
      </c>
      <c r="I146">
        <v>0.22</v>
      </c>
      <c r="J146">
        <v>-91.35</v>
      </c>
      <c r="L146" t="s">
        <v>14</v>
      </c>
      <c r="M146">
        <f>VLOOKUP(L146,$F:$G,2,FALSE)</f>
        <v>400.62</v>
      </c>
      <c r="N146">
        <f>G146*H146</f>
        <v>3806.15</v>
      </c>
    </row>
    <row r="147" spans="1:14">
      <c r="A147" s="12" t="s">
        <v>155</v>
      </c>
      <c r="B147" s="13" t="str">
        <f t="shared" si="4"/>
        <v>December</v>
      </c>
      <c r="C147" s="13">
        <f t="shared" si="5"/>
        <v>2023</v>
      </c>
      <c r="D147" t="s">
        <v>16</v>
      </c>
      <c r="E147" t="s">
        <v>24</v>
      </c>
      <c r="F147" t="s">
        <v>48</v>
      </c>
      <c r="G147" s="14">
        <v>92.51</v>
      </c>
      <c r="H147">
        <v>3</v>
      </c>
      <c r="I147">
        <v>0.03</v>
      </c>
      <c r="J147">
        <v>6.48</v>
      </c>
      <c r="L147" t="s">
        <v>48</v>
      </c>
      <c r="M147">
        <f>VLOOKUP(L147,$F:$G,2,FALSE)</f>
        <v>959.95</v>
      </c>
      <c r="N147">
        <f>G147*H147</f>
        <v>277.53</v>
      </c>
    </row>
    <row r="148" spans="1:14">
      <c r="A148" s="12" t="s">
        <v>57</v>
      </c>
      <c r="B148" s="13" t="str">
        <f t="shared" si="4"/>
        <v>December</v>
      </c>
      <c r="C148" s="13">
        <f t="shared" si="5"/>
        <v>2023</v>
      </c>
      <c r="D148" t="s">
        <v>23</v>
      </c>
      <c r="E148" t="s">
        <v>30</v>
      </c>
      <c r="F148" t="s">
        <v>71</v>
      </c>
      <c r="G148" s="14">
        <v>747.62</v>
      </c>
      <c r="H148">
        <v>10</v>
      </c>
      <c r="I148">
        <v>0.02</v>
      </c>
      <c r="J148">
        <v>59.81</v>
      </c>
      <c r="L148" t="s">
        <v>71</v>
      </c>
      <c r="M148">
        <f>VLOOKUP(L148,$F:$G,2,FALSE)</f>
        <v>549.47</v>
      </c>
      <c r="N148">
        <f>G148*H148</f>
        <v>7476.2</v>
      </c>
    </row>
    <row r="149" spans="1:14">
      <c r="A149" s="12" t="s">
        <v>108</v>
      </c>
      <c r="B149" s="13" t="str">
        <f t="shared" si="4"/>
        <v>February</v>
      </c>
      <c r="C149" s="13">
        <f t="shared" si="5"/>
        <v>2023</v>
      </c>
      <c r="D149" t="s">
        <v>37</v>
      </c>
      <c r="E149" t="s">
        <v>13</v>
      </c>
      <c r="F149" t="s">
        <v>33</v>
      </c>
      <c r="G149" s="14">
        <v>875.24</v>
      </c>
      <c r="H149">
        <v>9</v>
      </c>
      <c r="I149">
        <v>0.1</v>
      </c>
      <c r="J149">
        <v>0</v>
      </c>
      <c r="L149" t="s">
        <v>33</v>
      </c>
      <c r="M149">
        <f>VLOOKUP(L149,$F:$G,2,FALSE)</f>
        <v>597.52</v>
      </c>
      <c r="N149">
        <f>G149*H149</f>
        <v>7877.16</v>
      </c>
    </row>
    <row r="150" spans="1:14">
      <c r="A150" s="12" t="s">
        <v>156</v>
      </c>
      <c r="B150" s="13" t="str">
        <f t="shared" si="4"/>
        <v>August</v>
      </c>
      <c r="C150" s="13">
        <f t="shared" si="5"/>
        <v>2023</v>
      </c>
      <c r="D150" t="s">
        <v>37</v>
      </c>
      <c r="E150" t="s">
        <v>24</v>
      </c>
      <c r="F150" t="s">
        <v>66</v>
      </c>
      <c r="G150" s="14">
        <v>346.01</v>
      </c>
      <c r="H150">
        <v>5</v>
      </c>
      <c r="I150">
        <v>0.16</v>
      </c>
      <c r="J150">
        <v>-20.76</v>
      </c>
      <c r="L150" t="s">
        <v>66</v>
      </c>
      <c r="M150">
        <f>VLOOKUP(L150,$F:$G,2,FALSE)</f>
        <v>68.32</v>
      </c>
      <c r="N150">
        <f>G150*H150</f>
        <v>1730.05</v>
      </c>
    </row>
    <row r="151" spans="1:14">
      <c r="A151" s="12" t="s">
        <v>157</v>
      </c>
      <c r="B151" s="13" t="str">
        <f t="shared" si="4"/>
        <v>September</v>
      </c>
      <c r="C151" s="13">
        <f t="shared" si="5"/>
        <v>2023</v>
      </c>
      <c r="D151" t="s">
        <v>37</v>
      </c>
      <c r="E151" t="s">
        <v>13</v>
      </c>
      <c r="F151" t="s">
        <v>59</v>
      </c>
      <c r="G151" s="14">
        <v>827.68</v>
      </c>
      <c r="H151">
        <v>8</v>
      </c>
      <c r="I151">
        <v>0.2</v>
      </c>
      <c r="J151">
        <v>-82.77</v>
      </c>
      <c r="L151" t="s">
        <v>59</v>
      </c>
      <c r="M151">
        <f>VLOOKUP(L151,$F:$G,2,FALSE)</f>
        <v>563.5</v>
      </c>
      <c r="N151">
        <f>G151*H151</f>
        <v>6621.44</v>
      </c>
    </row>
    <row r="152" spans="1:14">
      <c r="A152" s="12" t="s">
        <v>158</v>
      </c>
      <c r="B152" s="13" t="str">
        <f t="shared" si="4"/>
        <v>May</v>
      </c>
      <c r="C152" s="13">
        <f t="shared" si="5"/>
        <v>2023</v>
      </c>
      <c r="D152" t="s">
        <v>23</v>
      </c>
      <c r="E152" t="s">
        <v>17</v>
      </c>
      <c r="F152" t="s">
        <v>35</v>
      </c>
      <c r="G152" s="14">
        <v>948.53</v>
      </c>
      <c r="H152">
        <v>8</v>
      </c>
      <c r="I152">
        <v>0.1</v>
      </c>
      <c r="J152">
        <v>0</v>
      </c>
      <c r="L152" t="s">
        <v>35</v>
      </c>
      <c r="M152">
        <f>VLOOKUP(L152,$F:$G,2,FALSE)</f>
        <v>258.25</v>
      </c>
      <c r="N152">
        <f>G152*H152</f>
        <v>7588.24</v>
      </c>
    </row>
    <row r="153" spans="1:14">
      <c r="A153" s="12" t="s">
        <v>156</v>
      </c>
      <c r="B153" s="13" t="str">
        <f t="shared" si="4"/>
        <v>August</v>
      </c>
      <c r="C153" s="13">
        <f t="shared" si="5"/>
        <v>2023</v>
      </c>
      <c r="D153" t="s">
        <v>23</v>
      </c>
      <c r="E153" t="s">
        <v>17</v>
      </c>
      <c r="F153" t="s">
        <v>28</v>
      </c>
      <c r="G153" s="14">
        <v>685.46</v>
      </c>
      <c r="H153">
        <v>2</v>
      </c>
      <c r="I153">
        <v>0.06</v>
      </c>
      <c r="J153">
        <v>27.42</v>
      </c>
      <c r="L153" t="s">
        <v>28</v>
      </c>
      <c r="M153">
        <f>VLOOKUP(L153,$F:$G,2,FALSE)</f>
        <v>197.43</v>
      </c>
      <c r="N153">
        <f>G153*H153</f>
        <v>1370.92</v>
      </c>
    </row>
    <row r="154" spans="1:14">
      <c r="A154" s="12" t="s">
        <v>134</v>
      </c>
      <c r="B154" s="13" t="str">
        <f t="shared" si="4"/>
        <v>May</v>
      </c>
      <c r="C154" s="13">
        <f t="shared" si="5"/>
        <v>2023</v>
      </c>
      <c r="D154" t="s">
        <v>23</v>
      </c>
      <c r="E154" t="s">
        <v>13</v>
      </c>
      <c r="F154" t="s">
        <v>21</v>
      </c>
      <c r="G154" s="14">
        <v>845.41</v>
      </c>
      <c r="H154">
        <v>2</v>
      </c>
      <c r="I154">
        <v>0.07</v>
      </c>
      <c r="J154">
        <v>25.36</v>
      </c>
      <c r="L154" t="s">
        <v>21</v>
      </c>
      <c r="M154">
        <f>VLOOKUP(L154,$F:$G,2,FALSE)</f>
        <v>117</v>
      </c>
      <c r="N154">
        <f>G154*H154</f>
        <v>1690.82</v>
      </c>
    </row>
    <row r="155" spans="1:14">
      <c r="A155" s="12" t="s">
        <v>159</v>
      </c>
      <c r="B155" s="13" t="str">
        <f t="shared" si="4"/>
        <v>November</v>
      </c>
      <c r="C155" s="13">
        <f t="shared" si="5"/>
        <v>2023</v>
      </c>
      <c r="D155" t="s">
        <v>12</v>
      </c>
      <c r="E155" t="s">
        <v>24</v>
      </c>
      <c r="F155" t="s">
        <v>66</v>
      </c>
      <c r="G155" s="14">
        <v>427.17</v>
      </c>
      <c r="H155">
        <v>8</v>
      </c>
      <c r="I155">
        <v>0.17</v>
      </c>
      <c r="J155">
        <v>-29.9</v>
      </c>
      <c r="L155" t="s">
        <v>66</v>
      </c>
      <c r="M155">
        <f>VLOOKUP(L155,$F:$G,2,FALSE)</f>
        <v>68.32</v>
      </c>
      <c r="N155">
        <f>G155*H155</f>
        <v>3417.36</v>
      </c>
    </row>
    <row r="156" spans="1:14">
      <c r="A156" s="12" t="s">
        <v>38</v>
      </c>
      <c r="B156" s="13" t="str">
        <f t="shared" si="4"/>
        <v>June</v>
      </c>
      <c r="C156" s="13">
        <f t="shared" si="5"/>
        <v>2023</v>
      </c>
      <c r="D156" t="s">
        <v>23</v>
      </c>
      <c r="E156" t="s">
        <v>13</v>
      </c>
      <c r="F156" t="s">
        <v>14</v>
      </c>
      <c r="G156" s="14">
        <v>845.68</v>
      </c>
      <c r="H156">
        <v>8</v>
      </c>
      <c r="I156">
        <v>0.12</v>
      </c>
      <c r="J156">
        <v>-16.91</v>
      </c>
      <c r="L156" t="s">
        <v>14</v>
      </c>
      <c r="M156">
        <f>VLOOKUP(L156,$F:$G,2,FALSE)</f>
        <v>400.62</v>
      </c>
      <c r="N156">
        <f>G156*H156</f>
        <v>6765.44</v>
      </c>
    </row>
    <row r="157" spans="1:14">
      <c r="A157" s="12" t="s">
        <v>153</v>
      </c>
      <c r="B157" s="13" t="str">
        <f t="shared" si="4"/>
        <v>July</v>
      </c>
      <c r="C157" s="13">
        <f t="shared" si="5"/>
        <v>2023</v>
      </c>
      <c r="D157" t="s">
        <v>16</v>
      </c>
      <c r="E157" t="s">
        <v>17</v>
      </c>
      <c r="F157" t="s">
        <v>44</v>
      </c>
      <c r="G157" s="14">
        <v>301.99</v>
      </c>
      <c r="H157">
        <v>4</v>
      </c>
      <c r="I157">
        <v>0.25</v>
      </c>
      <c r="J157">
        <v>-45.3</v>
      </c>
      <c r="L157" t="s">
        <v>44</v>
      </c>
      <c r="M157">
        <f>VLOOKUP(L157,$F:$G,2,FALSE)</f>
        <v>548.71</v>
      </c>
      <c r="N157">
        <f>G157*H157</f>
        <v>1207.96</v>
      </c>
    </row>
    <row r="158" spans="1:14">
      <c r="A158" s="12" t="s">
        <v>126</v>
      </c>
      <c r="B158" s="13" t="str">
        <f t="shared" si="4"/>
        <v>January</v>
      </c>
      <c r="C158" s="13">
        <f t="shared" si="5"/>
        <v>2023</v>
      </c>
      <c r="D158" t="s">
        <v>37</v>
      </c>
      <c r="E158" t="s">
        <v>24</v>
      </c>
      <c r="F158" t="s">
        <v>48</v>
      </c>
      <c r="G158" s="14">
        <v>158.5</v>
      </c>
      <c r="H158">
        <v>1</v>
      </c>
      <c r="I158">
        <v>0.21</v>
      </c>
      <c r="J158">
        <v>-17.43</v>
      </c>
      <c r="L158" t="s">
        <v>48</v>
      </c>
      <c r="M158">
        <f>VLOOKUP(L158,$F:$G,2,FALSE)</f>
        <v>959.95</v>
      </c>
      <c r="N158">
        <f>G158*H158</f>
        <v>158.5</v>
      </c>
    </row>
    <row r="159" spans="1:14">
      <c r="A159" s="12" t="s">
        <v>87</v>
      </c>
      <c r="B159" s="13" t="str">
        <f t="shared" si="4"/>
        <v>January</v>
      </c>
      <c r="C159" s="13">
        <f t="shared" si="5"/>
        <v>2023</v>
      </c>
      <c r="D159" t="s">
        <v>23</v>
      </c>
      <c r="E159" t="s">
        <v>24</v>
      </c>
      <c r="F159" t="s">
        <v>25</v>
      </c>
      <c r="G159" s="14">
        <v>420.91</v>
      </c>
      <c r="H159">
        <v>8</v>
      </c>
      <c r="I159">
        <v>0.29</v>
      </c>
      <c r="J159">
        <v>-79.97</v>
      </c>
      <c r="L159" t="s">
        <v>25</v>
      </c>
      <c r="M159">
        <f>VLOOKUP(L159,$F:$G,2,FALSE)</f>
        <v>376.26</v>
      </c>
      <c r="N159">
        <f>G159*H159</f>
        <v>3367.28</v>
      </c>
    </row>
    <row r="160" spans="1:14">
      <c r="A160" s="12" t="s">
        <v>160</v>
      </c>
      <c r="B160" s="13" t="str">
        <f t="shared" si="4"/>
        <v>February</v>
      </c>
      <c r="C160" s="13">
        <f t="shared" si="5"/>
        <v>2023</v>
      </c>
      <c r="D160" t="s">
        <v>23</v>
      </c>
      <c r="E160" t="s">
        <v>13</v>
      </c>
      <c r="F160" t="s">
        <v>21</v>
      </c>
      <c r="G160" s="14">
        <v>86.66</v>
      </c>
      <c r="H160">
        <v>8</v>
      </c>
      <c r="I160">
        <v>0.26</v>
      </c>
      <c r="J160">
        <v>-13.87</v>
      </c>
      <c r="L160" t="s">
        <v>21</v>
      </c>
      <c r="M160">
        <f>VLOOKUP(L160,$F:$G,2,FALSE)</f>
        <v>117</v>
      </c>
      <c r="N160">
        <f>G160*H160</f>
        <v>693.28</v>
      </c>
    </row>
    <row r="161" spans="1:14">
      <c r="A161" s="12" t="s">
        <v>161</v>
      </c>
      <c r="B161" s="13" t="str">
        <f t="shared" si="4"/>
        <v>January</v>
      </c>
      <c r="C161" s="13">
        <f t="shared" si="5"/>
        <v>2023</v>
      </c>
      <c r="D161" t="s">
        <v>37</v>
      </c>
      <c r="E161" t="s">
        <v>30</v>
      </c>
      <c r="F161" t="s">
        <v>40</v>
      </c>
      <c r="G161" s="14">
        <v>362.75</v>
      </c>
      <c r="H161">
        <v>9</v>
      </c>
      <c r="I161">
        <v>0.12</v>
      </c>
      <c r="J161">
        <v>-7.25</v>
      </c>
      <c r="L161" t="s">
        <v>40</v>
      </c>
      <c r="M161">
        <f>VLOOKUP(L161,$F:$G,2,FALSE)</f>
        <v>116.84</v>
      </c>
      <c r="N161">
        <f>G161*H161</f>
        <v>3264.75</v>
      </c>
    </row>
    <row r="162" spans="1:14">
      <c r="A162" s="12" t="s">
        <v>162</v>
      </c>
      <c r="B162" s="13" t="str">
        <f t="shared" si="4"/>
        <v>January</v>
      </c>
      <c r="C162" s="13">
        <f t="shared" si="5"/>
        <v>2023</v>
      </c>
      <c r="D162" t="s">
        <v>23</v>
      </c>
      <c r="E162" t="s">
        <v>24</v>
      </c>
      <c r="F162" t="s">
        <v>25</v>
      </c>
      <c r="G162" s="14">
        <v>290.36</v>
      </c>
      <c r="H162">
        <v>7</v>
      </c>
      <c r="I162">
        <v>0.17</v>
      </c>
      <c r="J162">
        <v>-20.33</v>
      </c>
      <c r="L162" t="s">
        <v>25</v>
      </c>
      <c r="M162">
        <f>VLOOKUP(L162,$F:$G,2,FALSE)</f>
        <v>376.26</v>
      </c>
      <c r="N162">
        <f>G162*H162</f>
        <v>2032.52</v>
      </c>
    </row>
    <row r="163" spans="1:14">
      <c r="A163" s="12" t="s">
        <v>163</v>
      </c>
      <c r="B163" s="13" t="str">
        <f t="shared" si="4"/>
        <v>July</v>
      </c>
      <c r="C163" s="13">
        <f t="shared" si="5"/>
        <v>2023</v>
      </c>
      <c r="D163" t="s">
        <v>23</v>
      </c>
      <c r="E163" t="s">
        <v>13</v>
      </c>
      <c r="F163" t="s">
        <v>59</v>
      </c>
      <c r="G163" s="14">
        <v>399.74</v>
      </c>
      <c r="H163">
        <v>4</v>
      </c>
      <c r="I163">
        <v>0.02</v>
      </c>
      <c r="J163">
        <v>31.98</v>
      </c>
      <c r="L163" t="s">
        <v>59</v>
      </c>
      <c r="M163">
        <f>VLOOKUP(L163,$F:$G,2,FALSE)</f>
        <v>563.5</v>
      </c>
      <c r="N163">
        <f>G163*H163</f>
        <v>1598.96</v>
      </c>
    </row>
    <row r="164" spans="1:14">
      <c r="A164" s="12" t="s">
        <v>164</v>
      </c>
      <c r="B164" s="13" t="str">
        <f t="shared" si="4"/>
        <v>April</v>
      </c>
      <c r="C164" s="13">
        <f t="shared" si="5"/>
        <v>2023</v>
      </c>
      <c r="D164" t="s">
        <v>37</v>
      </c>
      <c r="E164" t="s">
        <v>24</v>
      </c>
      <c r="F164" t="s">
        <v>25</v>
      </c>
      <c r="G164" s="14">
        <v>941.54</v>
      </c>
      <c r="H164">
        <v>3</v>
      </c>
      <c r="I164">
        <v>0.15</v>
      </c>
      <c r="J164">
        <v>-47.08</v>
      </c>
      <c r="L164" t="s">
        <v>25</v>
      </c>
      <c r="M164">
        <f>VLOOKUP(L164,$F:$G,2,FALSE)</f>
        <v>376.26</v>
      </c>
      <c r="N164">
        <f>G164*H164</f>
        <v>2824.62</v>
      </c>
    </row>
    <row r="165" spans="1:14">
      <c r="A165" s="12" t="s">
        <v>165</v>
      </c>
      <c r="B165" s="13" t="str">
        <f t="shared" si="4"/>
        <v>December</v>
      </c>
      <c r="C165" s="13">
        <f t="shared" si="5"/>
        <v>2023</v>
      </c>
      <c r="D165" t="s">
        <v>23</v>
      </c>
      <c r="E165" t="s">
        <v>13</v>
      </c>
      <c r="F165" t="s">
        <v>14</v>
      </c>
      <c r="G165" s="14">
        <v>876.41</v>
      </c>
      <c r="H165">
        <v>1</v>
      </c>
      <c r="I165">
        <v>0.16</v>
      </c>
      <c r="J165">
        <v>-52.58</v>
      </c>
      <c r="L165" t="s">
        <v>14</v>
      </c>
      <c r="M165">
        <f>VLOOKUP(L165,$F:$G,2,FALSE)</f>
        <v>400.62</v>
      </c>
      <c r="N165">
        <f>G165*H165</f>
        <v>876.41</v>
      </c>
    </row>
    <row r="166" spans="1:14">
      <c r="A166" s="12" t="s">
        <v>166</v>
      </c>
      <c r="B166" s="13" t="str">
        <f t="shared" si="4"/>
        <v>February</v>
      </c>
      <c r="C166" s="13">
        <f t="shared" si="5"/>
        <v>2023</v>
      </c>
      <c r="D166" t="s">
        <v>16</v>
      </c>
      <c r="E166" t="s">
        <v>13</v>
      </c>
      <c r="F166" t="s">
        <v>14</v>
      </c>
      <c r="G166" s="14">
        <v>878.81</v>
      </c>
      <c r="H166">
        <v>5</v>
      </c>
      <c r="I166">
        <v>0.12</v>
      </c>
      <c r="J166">
        <v>-17.58</v>
      </c>
      <c r="L166" t="s">
        <v>14</v>
      </c>
      <c r="M166">
        <f>VLOOKUP(L166,$F:$G,2,FALSE)</f>
        <v>400.62</v>
      </c>
      <c r="N166">
        <f>G166*H166</f>
        <v>4394.05</v>
      </c>
    </row>
    <row r="167" spans="1:14">
      <c r="A167" s="12" t="s">
        <v>166</v>
      </c>
      <c r="B167" s="13" t="str">
        <f t="shared" si="4"/>
        <v>February</v>
      </c>
      <c r="C167" s="13">
        <f t="shared" si="5"/>
        <v>2023</v>
      </c>
      <c r="D167" t="s">
        <v>12</v>
      </c>
      <c r="E167" t="s">
        <v>30</v>
      </c>
      <c r="F167" t="s">
        <v>71</v>
      </c>
      <c r="G167" s="14">
        <v>766.44</v>
      </c>
      <c r="H167">
        <v>2</v>
      </c>
      <c r="I167">
        <v>0.26</v>
      </c>
      <c r="J167">
        <v>-122.63</v>
      </c>
      <c r="L167" t="s">
        <v>71</v>
      </c>
      <c r="M167">
        <f>VLOOKUP(L167,$F:$G,2,FALSE)</f>
        <v>549.47</v>
      </c>
      <c r="N167">
        <f>G167*H167</f>
        <v>1532.88</v>
      </c>
    </row>
    <row r="168" spans="1:14">
      <c r="A168" s="12" t="s">
        <v>163</v>
      </c>
      <c r="B168" s="13" t="str">
        <f t="shared" si="4"/>
        <v>July</v>
      </c>
      <c r="C168" s="13">
        <f t="shared" si="5"/>
        <v>2023</v>
      </c>
      <c r="D168" t="s">
        <v>23</v>
      </c>
      <c r="E168" t="s">
        <v>30</v>
      </c>
      <c r="F168" t="s">
        <v>31</v>
      </c>
      <c r="G168" s="14">
        <v>88.54</v>
      </c>
      <c r="H168">
        <v>5</v>
      </c>
      <c r="I168">
        <v>0</v>
      </c>
      <c r="J168">
        <v>8.85</v>
      </c>
      <c r="L168" t="s">
        <v>31</v>
      </c>
      <c r="M168">
        <f>VLOOKUP(L168,$F:$G,2,FALSE)</f>
        <v>384.97</v>
      </c>
      <c r="N168">
        <f>G168*H168</f>
        <v>442.7</v>
      </c>
    </row>
    <row r="169" spans="1:14">
      <c r="A169" s="12" t="s">
        <v>143</v>
      </c>
      <c r="B169" s="13" t="str">
        <f t="shared" si="4"/>
        <v>November</v>
      </c>
      <c r="C169" s="13">
        <f t="shared" si="5"/>
        <v>2023</v>
      </c>
      <c r="D169" t="s">
        <v>23</v>
      </c>
      <c r="E169" t="s">
        <v>30</v>
      </c>
      <c r="F169" t="s">
        <v>73</v>
      </c>
      <c r="G169" s="14">
        <v>309.02</v>
      </c>
      <c r="H169">
        <v>1</v>
      </c>
      <c r="I169">
        <v>0.13</v>
      </c>
      <c r="J169">
        <v>-9.27</v>
      </c>
      <c r="L169" t="s">
        <v>73</v>
      </c>
      <c r="M169">
        <f>VLOOKUP(L169,$F:$G,2,FALSE)</f>
        <v>129.26</v>
      </c>
      <c r="N169">
        <f>G169*H169</f>
        <v>309.02</v>
      </c>
    </row>
    <row r="170" spans="1:14">
      <c r="A170" s="12" t="s">
        <v>41</v>
      </c>
      <c r="B170" s="13" t="str">
        <f t="shared" si="4"/>
        <v>October</v>
      </c>
      <c r="C170" s="13">
        <f t="shared" si="5"/>
        <v>2023</v>
      </c>
      <c r="D170" t="s">
        <v>16</v>
      </c>
      <c r="E170" t="s">
        <v>17</v>
      </c>
      <c r="F170" t="s">
        <v>18</v>
      </c>
      <c r="G170" s="14">
        <v>988.01</v>
      </c>
      <c r="H170">
        <v>9</v>
      </c>
      <c r="I170">
        <v>0.01</v>
      </c>
      <c r="J170">
        <v>88.92</v>
      </c>
      <c r="L170" t="s">
        <v>18</v>
      </c>
      <c r="M170">
        <f>VLOOKUP(L170,$F:$G,2,FALSE)</f>
        <v>688.15</v>
      </c>
      <c r="N170">
        <f>G170*H170</f>
        <v>8892.09</v>
      </c>
    </row>
    <row r="171" spans="1:14">
      <c r="A171" s="12" t="s">
        <v>84</v>
      </c>
      <c r="B171" s="13" t="str">
        <f t="shared" si="4"/>
        <v>June</v>
      </c>
      <c r="C171" s="13">
        <f t="shared" si="5"/>
        <v>2023</v>
      </c>
      <c r="D171" t="s">
        <v>37</v>
      </c>
      <c r="E171" t="s">
        <v>30</v>
      </c>
      <c r="F171" t="s">
        <v>40</v>
      </c>
      <c r="G171" s="14">
        <v>657.52</v>
      </c>
      <c r="H171">
        <v>6</v>
      </c>
      <c r="I171">
        <v>0.3</v>
      </c>
      <c r="J171">
        <v>-131.5</v>
      </c>
      <c r="L171" t="s">
        <v>40</v>
      </c>
      <c r="M171">
        <f>VLOOKUP(L171,$F:$G,2,FALSE)</f>
        <v>116.84</v>
      </c>
      <c r="N171">
        <f>G171*H171</f>
        <v>3945.12</v>
      </c>
    </row>
    <row r="172" spans="1:14">
      <c r="A172" s="12" t="s">
        <v>167</v>
      </c>
      <c r="B172" s="13" t="str">
        <f t="shared" si="4"/>
        <v>March</v>
      </c>
      <c r="C172" s="13">
        <f t="shared" si="5"/>
        <v>2023</v>
      </c>
      <c r="D172" t="s">
        <v>12</v>
      </c>
      <c r="E172" t="s">
        <v>13</v>
      </c>
      <c r="F172" t="s">
        <v>59</v>
      </c>
      <c r="G172" s="14">
        <v>313.18</v>
      </c>
      <c r="H172">
        <v>6</v>
      </c>
      <c r="I172">
        <v>0.24</v>
      </c>
      <c r="J172">
        <v>-43.85</v>
      </c>
      <c r="L172" t="s">
        <v>59</v>
      </c>
      <c r="M172">
        <f>VLOOKUP(L172,$F:$G,2,FALSE)</f>
        <v>563.5</v>
      </c>
      <c r="N172">
        <f>G172*H172</f>
        <v>1879.08</v>
      </c>
    </row>
    <row r="173" spans="1:14">
      <c r="A173" s="12" t="s">
        <v>46</v>
      </c>
      <c r="B173" s="13" t="str">
        <f t="shared" si="4"/>
        <v>April</v>
      </c>
      <c r="C173" s="13">
        <f t="shared" si="5"/>
        <v>2023</v>
      </c>
      <c r="D173" t="s">
        <v>16</v>
      </c>
      <c r="E173" t="s">
        <v>17</v>
      </c>
      <c r="F173" t="s">
        <v>35</v>
      </c>
      <c r="G173" s="14">
        <v>515.18</v>
      </c>
      <c r="H173">
        <v>8</v>
      </c>
      <c r="I173">
        <v>0.02</v>
      </c>
      <c r="J173">
        <v>41.21</v>
      </c>
      <c r="L173" t="s">
        <v>35</v>
      </c>
      <c r="M173">
        <f>VLOOKUP(L173,$F:$G,2,FALSE)</f>
        <v>258.25</v>
      </c>
      <c r="N173">
        <f>G173*H173</f>
        <v>4121.44</v>
      </c>
    </row>
    <row r="174" spans="1:14">
      <c r="A174" s="12" t="s">
        <v>134</v>
      </c>
      <c r="B174" s="13" t="str">
        <f t="shared" si="4"/>
        <v>May</v>
      </c>
      <c r="C174" s="13">
        <f t="shared" si="5"/>
        <v>2023</v>
      </c>
      <c r="D174" t="s">
        <v>12</v>
      </c>
      <c r="E174" t="s">
        <v>30</v>
      </c>
      <c r="F174" t="s">
        <v>31</v>
      </c>
      <c r="G174" s="14">
        <v>399.58</v>
      </c>
      <c r="H174">
        <v>9</v>
      </c>
      <c r="I174">
        <v>0.01</v>
      </c>
      <c r="J174">
        <v>35.96</v>
      </c>
      <c r="L174" t="s">
        <v>31</v>
      </c>
      <c r="M174">
        <f>VLOOKUP(L174,$F:$G,2,FALSE)</f>
        <v>384.97</v>
      </c>
      <c r="N174">
        <f>G174*H174</f>
        <v>3596.22</v>
      </c>
    </row>
    <row r="175" spans="1:14">
      <c r="A175" s="12" t="s">
        <v>168</v>
      </c>
      <c r="B175" s="13" t="str">
        <f t="shared" si="4"/>
        <v>August</v>
      </c>
      <c r="C175" s="13">
        <f t="shared" si="5"/>
        <v>2023</v>
      </c>
      <c r="D175" t="s">
        <v>23</v>
      </c>
      <c r="E175" t="s">
        <v>30</v>
      </c>
      <c r="F175" t="s">
        <v>71</v>
      </c>
      <c r="G175" s="14">
        <v>274.56</v>
      </c>
      <c r="H175">
        <v>1</v>
      </c>
      <c r="I175">
        <v>0.18</v>
      </c>
      <c r="J175">
        <v>-21.96</v>
      </c>
      <c r="L175" t="s">
        <v>71</v>
      </c>
      <c r="M175">
        <f>VLOOKUP(L175,$F:$G,2,FALSE)</f>
        <v>549.47</v>
      </c>
      <c r="N175">
        <f>G175*H175</f>
        <v>274.56</v>
      </c>
    </row>
    <row r="176" spans="1:14">
      <c r="A176" s="12" t="s">
        <v>169</v>
      </c>
      <c r="B176" s="13" t="str">
        <f t="shared" si="4"/>
        <v>July</v>
      </c>
      <c r="C176" s="13">
        <f t="shared" si="5"/>
        <v>2023</v>
      </c>
      <c r="D176" t="s">
        <v>12</v>
      </c>
      <c r="E176" t="s">
        <v>30</v>
      </c>
      <c r="F176" t="s">
        <v>31</v>
      </c>
      <c r="G176" s="14">
        <v>569.31</v>
      </c>
      <c r="H176">
        <v>10</v>
      </c>
      <c r="I176">
        <v>0.13</v>
      </c>
      <c r="J176">
        <v>-17.08</v>
      </c>
      <c r="L176" t="s">
        <v>31</v>
      </c>
      <c r="M176">
        <f>VLOOKUP(L176,$F:$G,2,FALSE)</f>
        <v>384.97</v>
      </c>
      <c r="N176">
        <f>G176*H176</f>
        <v>5693.1</v>
      </c>
    </row>
    <row r="177" spans="1:14">
      <c r="A177" s="12" t="s">
        <v>170</v>
      </c>
      <c r="B177" s="13" t="str">
        <f t="shared" si="4"/>
        <v>June</v>
      </c>
      <c r="C177" s="13">
        <f t="shared" si="5"/>
        <v>2023</v>
      </c>
      <c r="D177" t="s">
        <v>37</v>
      </c>
      <c r="E177" t="s">
        <v>30</v>
      </c>
      <c r="F177" t="s">
        <v>40</v>
      </c>
      <c r="G177" s="14">
        <v>98.42</v>
      </c>
      <c r="H177">
        <v>3</v>
      </c>
      <c r="I177">
        <v>0.26</v>
      </c>
      <c r="J177">
        <v>-15.75</v>
      </c>
      <c r="L177" t="s">
        <v>40</v>
      </c>
      <c r="M177">
        <f>VLOOKUP(L177,$F:$G,2,FALSE)</f>
        <v>116.84</v>
      </c>
      <c r="N177">
        <f>G177*H177</f>
        <v>295.26</v>
      </c>
    </row>
    <row r="178" spans="1:14">
      <c r="A178" s="12" t="s">
        <v>69</v>
      </c>
      <c r="B178" s="13" t="str">
        <f t="shared" si="4"/>
        <v>October</v>
      </c>
      <c r="C178" s="13">
        <f t="shared" si="5"/>
        <v>2023</v>
      </c>
      <c r="D178" t="s">
        <v>37</v>
      </c>
      <c r="E178" t="s">
        <v>30</v>
      </c>
      <c r="F178" t="s">
        <v>71</v>
      </c>
      <c r="G178" s="14">
        <v>79.28</v>
      </c>
      <c r="H178">
        <v>4</v>
      </c>
      <c r="I178">
        <v>0.23</v>
      </c>
      <c r="J178">
        <v>-10.31</v>
      </c>
      <c r="L178" t="s">
        <v>71</v>
      </c>
      <c r="M178">
        <f>VLOOKUP(L178,$F:$G,2,FALSE)</f>
        <v>549.47</v>
      </c>
      <c r="N178">
        <f>G178*H178</f>
        <v>317.12</v>
      </c>
    </row>
    <row r="179" spans="1:14">
      <c r="A179" s="12" t="s">
        <v>171</v>
      </c>
      <c r="B179" s="13" t="str">
        <f t="shared" si="4"/>
        <v>June</v>
      </c>
      <c r="C179" s="13">
        <f t="shared" si="5"/>
        <v>2023</v>
      </c>
      <c r="D179" t="s">
        <v>12</v>
      </c>
      <c r="E179" t="s">
        <v>17</v>
      </c>
      <c r="F179" t="s">
        <v>28</v>
      </c>
      <c r="G179" s="14">
        <v>872.58</v>
      </c>
      <c r="H179">
        <v>6</v>
      </c>
      <c r="I179">
        <v>0.03</v>
      </c>
      <c r="J179">
        <v>61.08</v>
      </c>
      <c r="L179" t="s">
        <v>28</v>
      </c>
      <c r="M179">
        <f>VLOOKUP(L179,$F:$G,2,FALSE)</f>
        <v>197.43</v>
      </c>
      <c r="N179">
        <f>G179*H179</f>
        <v>5235.48</v>
      </c>
    </row>
    <row r="180" spans="1:14">
      <c r="A180" s="12" t="s">
        <v>172</v>
      </c>
      <c r="B180" s="13" t="str">
        <f t="shared" si="4"/>
        <v>January</v>
      </c>
      <c r="C180" s="13">
        <f t="shared" si="5"/>
        <v>2023</v>
      </c>
      <c r="D180" t="s">
        <v>12</v>
      </c>
      <c r="E180" t="s">
        <v>17</v>
      </c>
      <c r="F180" t="s">
        <v>18</v>
      </c>
      <c r="G180" s="14">
        <v>755.33</v>
      </c>
      <c r="H180">
        <v>4</v>
      </c>
      <c r="I180">
        <v>0.06</v>
      </c>
      <c r="J180">
        <v>30.21</v>
      </c>
      <c r="L180" t="s">
        <v>18</v>
      </c>
      <c r="M180">
        <f>VLOOKUP(L180,$F:$G,2,FALSE)</f>
        <v>688.15</v>
      </c>
      <c r="N180">
        <f>G180*H180</f>
        <v>3021.32</v>
      </c>
    </row>
    <row r="181" spans="1:14">
      <c r="A181" s="12" t="s">
        <v>118</v>
      </c>
      <c r="B181" s="13" t="str">
        <f t="shared" si="4"/>
        <v>July</v>
      </c>
      <c r="C181" s="13">
        <f t="shared" si="5"/>
        <v>2023</v>
      </c>
      <c r="D181" t="s">
        <v>37</v>
      </c>
      <c r="E181" t="s">
        <v>24</v>
      </c>
      <c r="F181" t="s">
        <v>48</v>
      </c>
      <c r="G181" s="14">
        <v>796.48</v>
      </c>
      <c r="H181">
        <v>5</v>
      </c>
      <c r="I181">
        <v>0.02</v>
      </c>
      <c r="J181">
        <v>63.72</v>
      </c>
      <c r="L181" t="s">
        <v>48</v>
      </c>
      <c r="M181">
        <f>VLOOKUP(L181,$F:$G,2,FALSE)</f>
        <v>959.95</v>
      </c>
      <c r="N181">
        <f>G181*H181</f>
        <v>3982.4</v>
      </c>
    </row>
    <row r="182" spans="1:14">
      <c r="A182" s="12" t="s">
        <v>125</v>
      </c>
      <c r="B182" s="13" t="str">
        <f t="shared" si="4"/>
        <v>June</v>
      </c>
      <c r="C182" s="13">
        <f t="shared" si="5"/>
        <v>2023</v>
      </c>
      <c r="D182" t="s">
        <v>23</v>
      </c>
      <c r="E182" t="s">
        <v>13</v>
      </c>
      <c r="F182" t="s">
        <v>59</v>
      </c>
      <c r="G182" s="14">
        <v>970.84</v>
      </c>
      <c r="H182">
        <v>3</v>
      </c>
      <c r="I182">
        <v>0.16</v>
      </c>
      <c r="J182">
        <v>-58.25</v>
      </c>
      <c r="L182" t="s">
        <v>59</v>
      </c>
      <c r="M182">
        <f>VLOOKUP(L182,$F:$G,2,FALSE)</f>
        <v>563.5</v>
      </c>
      <c r="N182">
        <f>G182*H182</f>
        <v>2912.52</v>
      </c>
    </row>
    <row r="183" spans="1:14">
      <c r="A183" s="12" t="s">
        <v>173</v>
      </c>
      <c r="B183" s="13" t="str">
        <f t="shared" si="4"/>
        <v>February</v>
      </c>
      <c r="C183" s="13">
        <f t="shared" si="5"/>
        <v>2023</v>
      </c>
      <c r="D183" t="s">
        <v>12</v>
      </c>
      <c r="E183" t="s">
        <v>24</v>
      </c>
      <c r="F183" t="s">
        <v>66</v>
      </c>
      <c r="G183" s="14">
        <v>477.07</v>
      </c>
      <c r="H183">
        <v>9</v>
      </c>
      <c r="I183">
        <v>0.2</v>
      </c>
      <c r="J183">
        <v>-47.71</v>
      </c>
      <c r="L183" t="s">
        <v>66</v>
      </c>
      <c r="M183">
        <f>VLOOKUP(L183,$F:$G,2,FALSE)</f>
        <v>68.32</v>
      </c>
      <c r="N183">
        <f>G183*H183</f>
        <v>4293.63</v>
      </c>
    </row>
    <row r="184" spans="1:14">
      <c r="A184" s="12" t="s">
        <v>97</v>
      </c>
      <c r="B184" s="13" t="str">
        <f t="shared" si="4"/>
        <v>July</v>
      </c>
      <c r="C184" s="13">
        <f t="shared" si="5"/>
        <v>2023</v>
      </c>
      <c r="D184" t="s">
        <v>16</v>
      </c>
      <c r="E184" t="s">
        <v>17</v>
      </c>
      <c r="F184" t="s">
        <v>44</v>
      </c>
      <c r="G184" s="14">
        <v>417.87</v>
      </c>
      <c r="H184">
        <v>4</v>
      </c>
      <c r="I184">
        <v>0.26</v>
      </c>
      <c r="J184">
        <v>-66.86</v>
      </c>
      <c r="L184" t="s">
        <v>44</v>
      </c>
      <c r="M184">
        <f>VLOOKUP(L184,$F:$G,2,FALSE)</f>
        <v>548.71</v>
      </c>
      <c r="N184">
        <f>G184*H184</f>
        <v>1671.48</v>
      </c>
    </row>
    <row r="185" spans="1:14">
      <c r="A185" s="12" t="s">
        <v>174</v>
      </c>
      <c r="B185" s="13" t="str">
        <f t="shared" si="4"/>
        <v>March</v>
      </c>
      <c r="C185" s="13">
        <f t="shared" si="5"/>
        <v>2023</v>
      </c>
      <c r="D185" t="s">
        <v>16</v>
      </c>
      <c r="E185" t="s">
        <v>13</v>
      </c>
      <c r="F185" t="s">
        <v>21</v>
      </c>
      <c r="G185" s="14">
        <v>971.03</v>
      </c>
      <c r="H185">
        <v>10</v>
      </c>
      <c r="I185">
        <v>0.19</v>
      </c>
      <c r="J185">
        <v>-87.39</v>
      </c>
      <c r="L185" t="s">
        <v>21</v>
      </c>
      <c r="M185">
        <f>VLOOKUP(L185,$F:$G,2,FALSE)</f>
        <v>117</v>
      </c>
      <c r="N185">
        <f>G185*H185</f>
        <v>9710.3</v>
      </c>
    </row>
    <row r="186" spans="1:14">
      <c r="A186" s="12" t="s">
        <v>105</v>
      </c>
      <c r="B186" s="13" t="str">
        <f t="shared" si="4"/>
        <v>June</v>
      </c>
      <c r="C186" s="13">
        <f t="shared" si="5"/>
        <v>2023</v>
      </c>
      <c r="D186" t="s">
        <v>23</v>
      </c>
      <c r="E186" t="s">
        <v>17</v>
      </c>
      <c r="F186" t="s">
        <v>44</v>
      </c>
      <c r="G186" s="14">
        <v>647.67</v>
      </c>
      <c r="H186">
        <v>10</v>
      </c>
      <c r="I186">
        <v>0.11</v>
      </c>
      <c r="J186">
        <v>-6.48</v>
      </c>
      <c r="L186" t="s">
        <v>44</v>
      </c>
      <c r="M186">
        <f>VLOOKUP(L186,$F:$G,2,FALSE)</f>
        <v>548.71</v>
      </c>
      <c r="N186">
        <f>G186*H186</f>
        <v>6476.7</v>
      </c>
    </row>
    <row r="187" spans="1:14">
      <c r="A187" s="12" t="s">
        <v>96</v>
      </c>
      <c r="B187" s="13" t="str">
        <f t="shared" si="4"/>
        <v>December</v>
      </c>
      <c r="C187" s="13">
        <f t="shared" si="5"/>
        <v>2023</v>
      </c>
      <c r="D187" t="s">
        <v>12</v>
      </c>
      <c r="E187" t="s">
        <v>13</v>
      </c>
      <c r="F187" t="s">
        <v>33</v>
      </c>
      <c r="G187" s="14">
        <v>742.34</v>
      </c>
      <c r="H187">
        <v>9</v>
      </c>
      <c r="I187">
        <v>0.23</v>
      </c>
      <c r="J187">
        <v>-96.5</v>
      </c>
      <c r="L187" t="s">
        <v>33</v>
      </c>
      <c r="M187">
        <f>VLOOKUP(L187,$F:$G,2,FALSE)</f>
        <v>597.52</v>
      </c>
      <c r="N187">
        <f>G187*H187</f>
        <v>6681.06</v>
      </c>
    </row>
    <row r="188" spans="1:14">
      <c r="A188" s="12" t="s">
        <v>175</v>
      </c>
      <c r="B188" s="13" t="str">
        <f t="shared" si="4"/>
        <v>February</v>
      </c>
      <c r="C188" s="13">
        <f t="shared" si="5"/>
        <v>2023</v>
      </c>
      <c r="D188" t="s">
        <v>12</v>
      </c>
      <c r="E188" t="s">
        <v>24</v>
      </c>
      <c r="F188" t="s">
        <v>66</v>
      </c>
      <c r="G188" s="14">
        <v>991.85</v>
      </c>
      <c r="H188">
        <v>1</v>
      </c>
      <c r="I188">
        <v>0.14</v>
      </c>
      <c r="J188">
        <v>-39.67</v>
      </c>
      <c r="L188" t="s">
        <v>66</v>
      </c>
      <c r="M188">
        <f>VLOOKUP(L188,$F:$G,2,FALSE)</f>
        <v>68.32</v>
      </c>
      <c r="N188">
        <f>G188*H188</f>
        <v>991.85</v>
      </c>
    </row>
    <row r="189" spans="1:14">
      <c r="A189" s="12" t="s">
        <v>176</v>
      </c>
      <c r="B189" s="13" t="str">
        <f t="shared" si="4"/>
        <v>November</v>
      </c>
      <c r="C189" s="13">
        <f t="shared" si="5"/>
        <v>2023</v>
      </c>
      <c r="D189" t="s">
        <v>12</v>
      </c>
      <c r="E189" t="s">
        <v>24</v>
      </c>
      <c r="F189" t="s">
        <v>42</v>
      </c>
      <c r="G189" s="14">
        <v>299.05</v>
      </c>
      <c r="H189">
        <v>2</v>
      </c>
      <c r="I189">
        <v>0.01</v>
      </c>
      <c r="J189">
        <v>26.91</v>
      </c>
      <c r="L189" t="s">
        <v>42</v>
      </c>
      <c r="M189">
        <f>VLOOKUP(L189,$F:$G,2,FALSE)</f>
        <v>397.87</v>
      </c>
      <c r="N189">
        <f>G189*H189</f>
        <v>598.1</v>
      </c>
    </row>
    <row r="190" spans="1:14">
      <c r="A190" s="12" t="s">
        <v>177</v>
      </c>
      <c r="B190" s="13" t="str">
        <f t="shared" si="4"/>
        <v>October</v>
      </c>
      <c r="C190" s="13">
        <f t="shared" si="5"/>
        <v>2023</v>
      </c>
      <c r="D190" t="s">
        <v>23</v>
      </c>
      <c r="E190" t="s">
        <v>24</v>
      </c>
      <c r="F190" t="s">
        <v>66</v>
      </c>
      <c r="G190" s="14">
        <v>666.6</v>
      </c>
      <c r="H190">
        <v>5</v>
      </c>
      <c r="I190">
        <v>0.26</v>
      </c>
      <c r="J190">
        <v>-106.66</v>
      </c>
      <c r="L190" t="s">
        <v>66</v>
      </c>
      <c r="M190">
        <f>VLOOKUP(L190,$F:$G,2,FALSE)</f>
        <v>68.32</v>
      </c>
      <c r="N190">
        <f>G190*H190</f>
        <v>3333</v>
      </c>
    </row>
    <row r="191" spans="1:14">
      <c r="A191" s="12" t="s">
        <v>178</v>
      </c>
      <c r="B191" s="13" t="str">
        <f t="shared" si="4"/>
        <v>March</v>
      </c>
      <c r="C191" s="13">
        <f t="shared" si="5"/>
        <v>2023</v>
      </c>
      <c r="D191" t="s">
        <v>12</v>
      </c>
      <c r="E191" t="s">
        <v>24</v>
      </c>
      <c r="F191" t="s">
        <v>25</v>
      </c>
      <c r="G191" s="14">
        <v>591.45</v>
      </c>
      <c r="H191">
        <v>4</v>
      </c>
      <c r="I191">
        <v>0.07</v>
      </c>
      <c r="J191">
        <v>17.74</v>
      </c>
      <c r="L191" t="s">
        <v>25</v>
      </c>
      <c r="M191">
        <f>VLOOKUP(L191,$F:$G,2,FALSE)</f>
        <v>376.26</v>
      </c>
      <c r="N191">
        <f>G191*H191</f>
        <v>2365.8</v>
      </c>
    </row>
    <row r="192" spans="1:14">
      <c r="A192" s="12" t="s">
        <v>179</v>
      </c>
      <c r="B192" s="13" t="str">
        <f t="shared" si="4"/>
        <v>April</v>
      </c>
      <c r="C192" s="13">
        <f t="shared" si="5"/>
        <v>2023</v>
      </c>
      <c r="D192" t="s">
        <v>12</v>
      </c>
      <c r="E192" t="s">
        <v>13</v>
      </c>
      <c r="F192" t="s">
        <v>21</v>
      </c>
      <c r="G192" s="14">
        <v>926.6</v>
      </c>
      <c r="H192">
        <v>1</v>
      </c>
      <c r="I192">
        <v>0.23</v>
      </c>
      <c r="J192">
        <v>-120.46</v>
      </c>
      <c r="L192" t="s">
        <v>21</v>
      </c>
      <c r="M192">
        <f>VLOOKUP(L192,$F:$G,2,FALSE)</f>
        <v>117</v>
      </c>
      <c r="N192">
        <f>G192*H192</f>
        <v>926.6</v>
      </c>
    </row>
    <row r="193" spans="1:14">
      <c r="A193" s="12" t="s">
        <v>20</v>
      </c>
      <c r="B193" s="13" t="str">
        <f t="shared" si="4"/>
        <v>February</v>
      </c>
      <c r="C193" s="13">
        <f t="shared" si="5"/>
        <v>2023</v>
      </c>
      <c r="D193" t="s">
        <v>23</v>
      </c>
      <c r="E193" t="s">
        <v>13</v>
      </c>
      <c r="F193" t="s">
        <v>21</v>
      </c>
      <c r="G193" s="14">
        <v>959.18</v>
      </c>
      <c r="H193">
        <v>2</v>
      </c>
      <c r="I193">
        <v>0.2</v>
      </c>
      <c r="J193">
        <v>-95.92</v>
      </c>
      <c r="L193" t="s">
        <v>21</v>
      </c>
      <c r="M193">
        <f>VLOOKUP(L193,$F:$G,2,FALSE)</f>
        <v>117</v>
      </c>
      <c r="N193">
        <f>G193*H193</f>
        <v>1918.36</v>
      </c>
    </row>
    <row r="194" spans="1:14">
      <c r="A194" s="12" t="s">
        <v>45</v>
      </c>
      <c r="B194" s="13" t="str">
        <f>TEXT(A194,"mmmm")</f>
        <v>May</v>
      </c>
      <c r="C194" s="13">
        <f>YEAR(A194)</f>
        <v>2023</v>
      </c>
      <c r="D194" t="s">
        <v>37</v>
      </c>
      <c r="E194" t="s">
        <v>24</v>
      </c>
      <c r="F194" t="s">
        <v>42</v>
      </c>
      <c r="G194" s="14">
        <v>708.72</v>
      </c>
      <c r="H194">
        <v>2</v>
      </c>
      <c r="I194">
        <v>0.19</v>
      </c>
      <c r="J194">
        <v>-63.78</v>
      </c>
      <c r="L194" t="s">
        <v>42</v>
      </c>
      <c r="M194">
        <f>VLOOKUP(L194,$F:$G,2,FALSE)</f>
        <v>397.87</v>
      </c>
      <c r="N194">
        <f>G194*H194</f>
        <v>1417.44</v>
      </c>
    </row>
    <row r="195" spans="1:14">
      <c r="A195" s="12" t="s">
        <v>180</v>
      </c>
      <c r="B195" s="13" t="str">
        <f>TEXT(A195,"mmmm")</f>
        <v>January</v>
      </c>
      <c r="C195" s="13">
        <f>YEAR(A195)</f>
        <v>2024</v>
      </c>
      <c r="D195" t="s">
        <v>16</v>
      </c>
      <c r="E195" t="s">
        <v>17</v>
      </c>
      <c r="F195" t="s">
        <v>18</v>
      </c>
      <c r="G195" s="14">
        <v>380.72</v>
      </c>
      <c r="H195">
        <v>9</v>
      </c>
      <c r="I195">
        <v>0.29</v>
      </c>
      <c r="J195">
        <v>-72.34</v>
      </c>
      <c r="L195" t="s">
        <v>18</v>
      </c>
      <c r="M195">
        <f>VLOOKUP(L195,$F:$G,2,FALSE)</f>
        <v>688.15</v>
      </c>
      <c r="N195">
        <f>G195*H195</f>
        <v>3426.48</v>
      </c>
    </row>
    <row r="196" spans="1:14">
      <c r="A196" s="12" t="s">
        <v>26</v>
      </c>
      <c r="B196" s="13" t="str">
        <f>TEXT(A196,"mmmm")</f>
        <v>September</v>
      </c>
      <c r="C196" s="13">
        <f>YEAR(A196)</f>
        <v>2023</v>
      </c>
      <c r="D196" t="s">
        <v>12</v>
      </c>
      <c r="E196" t="s">
        <v>13</v>
      </c>
      <c r="F196" t="s">
        <v>59</v>
      </c>
      <c r="G196" s="14">
        <v>651.76</v>
      </c>
      <c r="H196">
        <v>5</v>
      </c>
      <c r="I196">
        <v>0.19</v>
      </c>
      <c r="J196">
        <v>-58.66</v>
      </c>
      <c r="L196" t="s">
        <v>59</v>
      </c>
      <c r="M196">
        <f>VLOOKUP(L196,$F:$G,2,FALSE)</f>
        <v>563.5</v>
      </c>
      <c r="N196">
        <f>G196*H196</f>
        <v>3258.8</v>
      </c>
    </row>
    <row r="197" spans="1:14">
      <c r="A197" s="12" t="s">
        <v>181</v>
      </c>
      <c r="B197" s="13" t="str">
        <f>TEXT(A197,"mmmm")</f>
        <v>March</v>
      </c>
      <c r="C197" s="13">
        <f>YEAR(A197)</f>
        <v>2023</v>
      </c>
      <c r="D197" t="s">
        <v>37</v>
      </c>
      <c r="E197" t="s">
        <v>30</v>
      </c>
      <c r="F197" t="s">
        <v>71</v>
      </c>
      <c r="G197" s="14">
        <v>474.2</v>
      </c>
      <c r="H197">
        <v>6</v>
      </c>
      <c r="I197">
        <v>0.03</v>
      </c>
      <c r="J197">
        <v>33.19</v>
      </c>
      <c r="L197" t="s">
        <v>71</v>
      </c>
      <c r="M197">
        <f>VLOOKUP(L197,$F:$G,2,FALSE)</f>
        <v>549.47</v>
      </c>
      <c r="N197">
        <f>G197*H197</f>
        <v>2845.2</v>
      </c>
    </row>
    <row r="198" spans="1:14">
      <c r="A198" s="12" t="s">
        <v>182</v>
      </c>
      <c r="B198" s="13" t="str">
        <f>TEXT(A198,"mmmm")</f>
        <v>March</v>
      </c>
      <c r="C198" s="13">
        <f>YEAR(A198)</f>
        <v>2023</v>
      </c>
      <c r="D198" t="s">
        <v>37</v>
      </c>
      <c r="E198" t="s">
        <v>24</v>
      </c>
      <c r="F198" t="s">
        <v>48</v>
      </c>
      <c r="G198" s="14">
        <v>404.73</v>
      </c>
      <c r="H198">
        <v>7</v>
      </c>
      <c r="I198">
        <v>0.25</v>
      </c>
      <c r="J198">
        <v>-60.71</v>
      </c>
      <c r="L198" t="s">
        <v>48</v>
      </c>
      <c r="M198">
        <f>VLOOKUP(L198,$F:$G,2,FALSE)</f>
        <v>959.95</v>
      </c>
      <c r="N198">
        <f>G198*H198</f>
        <v>2833.11</v>
      </c>
    </row>
    <row r="199" spans="1:14">
      <c r="A199" s="12" t="s">
        <v>183</v>
      </c>
      <c r="B199" s="13" t="str">
        <f>TEXT(A199,"mmmm")</f>
        <v>October</v>
      </c>
      <c r="C199" s="13">
        <f>YEAR(A199)</f>
        <v>2023</v>
      </c>
      <c r="D199" t="s">
        <v>16</v>
      </c>
      <c r="E199" t="s">
        <v>30</v>
      </c>
      <c r="F199" t="s">
        <v>73</v>
      </c>
      <c r="G199" s="14">
        <v>242.85</v>
      </c>
      <c r="H199">
        <v>7</v>
      </c>
      <c r="I199">
        <v>0.28</v>
      </c>
      <c r="J199">
        <v>-43.71</v>
      </c>
      <c r="L199" t="s">
        <v>73</v>
      </c>
      <c r="M199">
        <f>VLOOKUP(L199,$F:$G,2,FALSE)</f>
        <v>129.26</v>
      </c>
      <c r="N199">
        <f>G199*H199</f>
        <v>1699.95</v>
      </c>
    </row>
    <row r="200" spans="1:14">
      <c r="A200" s="12" t="s">
        <v>184</v>
      </c>
      <c r="B200" s="13" t="str">
        <f>TEXT(A200,"mmmm")</f>
        <v>May</v>
      </c>
      <c r="C200" s="13">
        <f>YEAR(A200)</f>
        <v>2023</v>
      </c>
      <c r="D200" t="s">
        <v>23</v>
      </c>
      <c r="E200" t="s">
        <v>30</v>
      </c>
      <c r="F200" t="s">
        <v>71</v>
      </c>
      <c r="G200" s="14">
        <v>584.8</v>
      </c>
      <c r="H200">
        <v>9</v>
      </c>
      <c r="I200">
        <v>0.11</v>
      </c>
      <c r="J200">
        <v>-5.85</v>
      </c>
      <c r="L200" t="s">
        <v>71</v>
      </c>
      <c r="M200">
        <f>VLOOKUP(L200,$F:$G,2,FALSE)</f>
        <v>549.47</v>
      </c>
      <c r="N200">
        <f>G200*H200</f>
        <v>5263.2</v>
      </c>
    </row>
    <row r="201" spans="1:14">
      <c r="A201" s="12" t="s">
        <v>83</v>
      </c>
      <c r="B201" s="13" t="str">
        <f>TEXT(A201,"mmmm")</f>
        <v>June</v>
      </c>
      <c r="C201" s="13">
        <f>YEAR(A201)</f>
        <v>2023</v>
      </c>
      <c r="D201" t="s">
        <v>37</v>
      </c>
      <c r="E201" t="s">
        <v>17</v>
      </c>
      <c r="F201" t="s">
        <v>18</v>
      </c>
      <c r="G201" s="14">
        <v>415.07</v>
      </c>
      <c r="H201">
        <v>10</v>
      </c>
      <c r="I201">
        <v>0.2</v>
      </c>
      <c r="J201">
        <v>-41.51</v>
      </c>
      <c r="L201" t="s">
        <v>18</v>
      </c>
      <c r="M201">
        <f>VLOOKUP(L201,$F:$G,2,FALSE)</f>
        <v>688.15</v>
      </c>
      <c r="N201">
        <f>G201*H201</f>
        <v>4150.7</v>
      </c>
    </row>
  </sheetData>
  <conditionalFormatting sqref="I202:I1048576 J$1:J$1048576">
    <cfRule type="cellIs" dxfId="14" priority="1" operator="lessThan">
      <formula>0</formula>
    </cfRule>
  </conditionalFormatting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L9" sqref="L9"/>
    </sheetView>
  </sheetViews>
  <sheetFormatPr defaultColWidth="8.72727272727273" defaultRowHeight="14.5" outlineLevelRow="7" outlineLevelCol="1"/>
  <cols>
    <col min="1" max="1" width="11.6363636363636"/>
    <col min="2" max="2" width="12.2727272727273"/>
  </cols>
  <sheetData>
    <row r="3" spans="1:2">
      <c r="A3" t="s">
        <v>3</v>
      </c>
      <c r="B3" t="s">
        <v>185</v>
      </c>
    </row>
    <row r="4" spans="1:2">
      <c r="A4" t="s">
        <v>23</v>
      </c>
      <c r="B4" s="11">
        <v>32169.65</v>
      </c>
    </row>
    <row r="5" spans="1:2">
      <c r="A5" t="s">
        <v>16</v>
      </c>
      <c r="B5" s="11">
        <v>25696.88</v>
      </c>
    </row>
    <row r="6" spans="1:2">
      <c r="A6" t="s">
        <v>37</v>
      </c>
      <c r="B6" s="11">
        <v>23049.68</v>
      </c>
    </row>
    <row r="7" spans="1:2">
      <c r="A7" t="s">
        <v>12</v>
      </c>
      <c r="B7" s="11">
        <v>22235.71</v>
      </c>
    </row>
    <row r="8" spans="1:2">
      <c r="A8" t="s">
        <v>186</v>
      </c>
      <c r="B8" s="11">
        <v>103151.92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4"/>
  <sheetViews>
    <sheetView workbookViewId="0">
      <selection activeCell="M2" sqref="M2"/>
    </sheetView>
  </sheetViews>
  <sheetFormatPr defaultColWidth="8.72727272727273" defaultRowHeight="14.5" outlineLevelCol="1"/>
  <cols>
    <col min="1" max="1" width="11.6363636363636"/>
    <col min="2" max="2" width="12.2727272727273" style="9"/>
    <col min="3" max="200" width="7.72727272727273"/>
    <col min="201" max="201" width="11.5454545454545"/>
  </cols>
  <sheetData>
    <row r="3" spans="1:2">
      <c r="A3" s="10" t="s">
        <v>0</v>
      </c>
      <c r="B3" s="9" t="s">
        <v>185</v>
      </c>
    </row>
    <row r="4" spans="1:2">
      <c r="A4" s="10" t="s">
        <v>78</v>
      </c>
      <c r="B4" s="9">
        <v>1667.8</v>
      </c>
    </row>
    <row r="5" spans="1:2">
      <c r="A5" s="10" t="s">
        <v>166</v>
      </c>
      <c r="B5" s="9">
        <v>1645.25</v>
      </c>
    </row>
    <row r="6" spans="1:2">
      <c r="A6" s="10" t="s">
        <v>108</v>
      </c>
      <c r="B6" s="9">
        <v>1841.62</v>
      </c>
    </row>
    <row r="7" spans="1:2">
      <c r="A7" s="10" t="s">
        <v>47</v>
      </c>
      <c r="B7" s="9">
        <v>1759.86</v>
      </c>
    </row>
    <row r="8" spans="1:2">
      <c r="A8" s="10" t="s">
        <v>134</v>
      </c>
      <c r="B8" s="9">
        <v>1459.41</v>
      </c>
    </row>
    <row r="9" spans="1:2">
      <c r="A9" s="10" t="s">
        <v>93</v>
      </c>
      <c r="B9" s="9">
        <v>1472.54</v>
      </c>
    </row>
    <row r="10" spans="1:2">
      <c r="A10" s="10" t="s">
        <v>38</v>
      </c>
      <c r="B10" s="9">
        <v>1778.95</v>
      </c>
    </row>
    <row r="11" spans="1:2">
      <c r="A11" s="10" t="s">
        <v>55</v>
      </c>
      <c r="B11" s="9">
        <v>1679.84</v>
      </c>
    </row>
    <row r="12" spans="1:2">
      <c r="A12" s="10" t="s">
        <v>118</v>
      </c>
      <c r="B12" s="9">
        <v>1648.52</v>
      </c>
    </row>
    <row r="13" spans="1:2">
      <c r="A13" s="10" t="s">
        <v>80</v>
      </c>
      <c r="B13" s="9">
        <v>1756.51</v>
      </c>
    </row>
    <row r="14" spans="1:2">
      <c r="A14" t="s">
        <v>186</v>
      </c>
      <c r="B14" s="9">
        <v>16710.3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D5" sqref="D5:F9"/>
    </sheetView>
  </sheetViews>
  <sheetFormatPr defaultColWidth="8.72727272727273" defaultRowHeight="14.5" outlineLevelCol="7"/>
  <cols>
    <col min="1" max="1" width="17.5454545454545"/>
    <col min="4" max="4" width="10.5454545454545"/>
  </cols>
  <sheetData>
    <row r="1" spans="4:7">
      <c r="D1" s="6"/>
      <c r="E1" s="6"/>
      <c r="F1" s="6"/>
      <c r="G1" s="6"/>
    </row>
    <row r="2" spans="4:7">
      <c r="D2" s="6"/>
      <c r="E2" s="6"/>
      <c r="F2" s="6"/>
      <c r="G2" s="6"/>
    </row>
    <row r="3" spans="1:1">
      <c r="A3" t="s">
        <v>187</v>
      </c>
    </row>
    <row r="4" spans="1:8">
      <c r="A4" s="7">
        <v>544138.18</v>
      </c>
      <c r="B4"/>
      <c r="C4"/>
      <c r="H4" s="8"/>
    </row>
    <row r="5" spans="4:6">
      <c r="D5" s="3">
        <v>544138.18</v>
      </c>
      <c r="E5" s="3"/>
      <c r="F5" s="3"/>
    </row>
    <row r="6" spans="4:6">
      <c r="D6" s="3"/>
      <c r="E6" s="3"/>
      <c r="F6" s="3"/>
    </row>
    <row r="7" spans="4:6">
      <c r="D7" s="3"/>
      <c r="E7" s="3"/>
      <c r="F7" s="3"/>
    </row>
    <row r="8" spans="4:6">
      <c r="D8" s="3"/>
      <c r="E8" s="3"/>
      <c r="F8" s="3"/>
    </row>
    <row r="9" spans="4:6">
      <c r="D9" s="3"/>
      <c r="E9" s="3"/>
      <c r="F9" s="3"/>
    </row>
  </sheetData>
  <mergeCells count="1">
    <mergeCell ref="D5:F9"/>
  </mergeCells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F20" sqref="F20"/>
    </sheetView>
  </sheetViews>
  <sheetFormatPr defaultColWidth="8.72727272727273" defaultRowHeight="14.5" outlineLevelCol="1"/>
  <cols>
    <col min="1" max="1" width="12.3636363636364"/>
    <col min="2" max="2" width="17.5454545454545"/>
  </cols>
  <sheetData>
    <row r="1" spans="1:2">
      <c r="A1" t="s">
        <v>10</v>
      </c>
      <c r="B1" t="s">
        <v>188</v>
      </c>
    </row>
    <row r="3" spans="1:2">
      <c r="A3" t="s">
        <v>5</v>
      </c>
      <c r="B3" t="s">
        <v>187</v>
      </c>
    </row>
    <row r="4" spans="1:2">
      <c r="A4" t="s">
        <v>31</v>
      </c>
      <c r="B4">
        <v>53023.69</v>
      </c>
    </row>
    <row r="5" spans="1:2">
      <c r="A5" t="s">
        <v>35</v>
      </c>
      <c r="B5">
        <v>45891.05</v>
      </c>
    </row>
    <row r="6" spans="1:2">
      <c r="A6" t="s">
        <v>28</v>
      </c>
      <c r="B6">
        <v>44628.65</v>
      </c>
    </row>
    <row r="7" spans="1:2">
      <c r="A7" t="s">
        <v>14</v>
      </c>
      <c r="B7">
        <v>43001.93</v>
      </c>
    </row>
    <row r="8" spans="1:2">
      <c r="A8" t="s">
        <v>71</v>
      </c>
      <c r="B8">
        <v>42554.29</v>
      </c>
    </row>
    <row r="9" spans="1:2">
      <c r="A9" t="s">
        <v>186</v>
      </c>
      <c r="B9">
        <v>229099.61</v>
      </c>
    </row>
  </sheetData>
  <pageMargins left="0.75" right="0.75" top="1" bottom="1" header="0.5" footer="0.5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L8"/>
  <sheetViews>
    <sheetView workbookViewId="0">
      <selection activeCell="K14" sqref="K14"/>
    </sheetView>
  </sheetViews>
  <sheetFormatPr defaultColWidth="8.72727272727273" defaultRowHeight="14.5" outlineLevelRow="7"/>
  <cols>
    <col min="1" max="1" width="11.6363636363636"/>
    <col min="2" max="2" width="12.9090909090909"/>
  </cols>
  <sheetData>
    <row r="3" spans="1:2">
      <c r="A3" t="s">
        <v>3</v>
      </c>
      <c r="B3" t="s">
        <v>189</v>
      </c>
    </row>
    <row r="4" spans="1:2">
      <c r="A4" t="s">
        <v>12</v>
      </c>
      <c r="B4" s="4">
        <v>-749.93</v>
      </c>
    </row>
    <row r="5" spans="1:2">
      <c r="A5" t="s">
        <v>37</v>
      </c>
      <c r="B5" s="4">
        <v>-1020.47</v>
      </c>
    </row>
    <row r="6" spans="1:2">
      <c r="A6" t="s">
        <v>16</v>
      </c>
      <c r="B6" s="4">
        <v>-1517.83</v>
      </c>
    </row>
    <row r="7" spans="1:2">
      <c r="A7" t="s">
        <v>23</v>
      </c>
      <c r="B7" s="4">
        <v>-1654.8</v>
      </c>
    </row>
    <row r="8" spans="1:12">
      <c r="A8" t="s">
        <v>186</v>
      </c>
      <c r="B8" s="4">
        <v>-4943.03</v>
      </c>
      <c r="C8"/>
      <c r="L8" s="5"/>
    </row>
  </sheetData>
  <pageMargins left="0.75" right="0.75" top="1" bottom="1" header="0.5" footer="0.5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J16:L21"/>
  <sheetViews>
    <sheetView tabSelected="1" zoomScale="90" zoomScaleNormal="90" workbookViewId="0">
      <selection activeCell="N20" sqref="N20"/>
    </sheetView>
  </sheetViews>
  <sheetFormatPr defaultColWidth="8.72727272727273" defaultRowHeight="14.5"/>
  <sheetData>
    <row r="16" spans="10:12">
      <c r="J16" s="1" t="s">
        <v>190</v>
      </c>
      <c r="K16" s="2"/>
      <c r="L16" s="2"/>
    </row>
    <row r="17" spans="10:12">
      <c r="J17" s="3">
        <v>544138.18</v>
      </c>
      <c r="K17" s="3"/>
      <c r="L17" s="3"/>
    </row>
    <row r="18" spans="10:12">
      <c r="J18" s="3"/>
      <c r="K18" s="3"/>
      <c r="L18" s="3"/>
    </row>
    <row r="19" spans="10:12">
      <c r="J19" s="3"/>
      <c r="K19" s="3"/>
      <c r="L19" s="3"/>
    </row>
    <row r="20" spans="10:12">
      <c r="J20" s="3"/>
      <c r="K20" s="3"/>
      <c r="L20" s="3"/>
    </row>
    <row r="21" spans="10:12">
      <c r="J21" s="3"/>
      <c r="K21" s="3"/>
      <c r="L21" s="3"/>
    </row>
  </sheetData>
  <mergeCells count="2">
    <mergeCell ref="J16:L16"/>
    <mergeCell ref="J17:L2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Dataset</vt:lpstr>
      <vt:lpstr>Sales by region</vt:lpstr>
      <vt:lpstr>Sales vs Time</vt:lpstr>
      <vt:lpstr>Total sales</vt:lpstr>
      <vt:lpstr>Top 5</vt:lpstr>
      <vt:lpstr>High profit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vivek</cp:lastModifiedBy>
  <dcterms:created xsi:type="dcterms:W3CDTF">2025-06-19T11:49:00Z</dcterms:created>
  <dcterms:modified xsi:type="dcterms:W3CDTF">2025-06-19T17:20:07Z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1033-12.2.0.21546</vt:lpwstr>
  </property>
  <property fmtid="{D5CDD505-2E9C-101B-9397-08002B2CF9AE}" pid="3" name="ICV">
    <vt:lpwstr>0B27FA4BED4C4874B11020670C0F38B1_12</vt:lpwstr>
  </property>
</Properties>
</file>